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omments1.xml" ContentType="application/vnd.openxmlformats-officedocument.spreadsheetml.comments+xml"/>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9"/>
  <workbookPr showInkAnnotation="0" updateLinks="never" codeName="ThisWorkbook" defaultThemeVersion="124226"/>
  <mc:AlternateContent xmlns:mc="http://schemas.openxmlformats.org/markup-compatibility/2006">
    <mc:Choice Requires="x15">
      <x15ac:absPath xmlns:x15ac="http://schemas.microsoft.com/office/spreadsheetml/2010/11/ac" url="/Users/yann/Prog/Python/LBA/b11_1/fields/"/>
    </mc:Choice>
  </mc:AlternateContent>
  <xr:revisionPtr revIDLastSave="0" documentId="13_ncr:1_{F345812A-E321-CA4D-9A7D-0DACDE77F4DA}" xr6:coauthVersionLast="47" xr6:coauthVersionMax="47" xr10:uidLastSave="{00000000-0000-0000-0000-000000000000}"/>
  <bookViews>
    <workbookView xWindow="0" yWindow="500" windowWidth="48320" windowHeight="23840" tabRatio="848" activeTab="2" xr2:uid="{00000000-000D-0000-FFFF-FFFF00000000}"/>
  </bookViews>
  <sheets>
    <sheet name="Input_Lieferant" sheetId="39" r:id="rId1"/>
    <sheet name="Grunddaten" sheetId="192" r:id="rId2"/>
    <sheet name="Systemmanager - Datenassistent" sheetId="186" r:id="rId3"/>
    <sheet name="Shadow" sheetId="10" state="hidden" r:id="rId4"/>
    <sheet name="AFB PSN" sheetId="28" state="hidden" r:id="rId5"/>
    <sheet name="G-Partner" sheetId="29" state="hidden" r:id="rId6"/>
    <sheet name="Z-Tabelle" sheetId="6" state="hidden" r:id="rId7"/>
    <sheet name="Kennz BAMF" sheetId="30" state="hidden" r:id="rId8"/>
    <sheet name="Rep Adresse" sheetId="31" state="hidden" r:id="rId9"/>
    <sheet name="Admin" sheetId="129" r:id="rId10"/>
    <sheet name="Beschreibung" sheetId="184" r:id="rId11"/>
    <sheet name="MARA - Grunddaten" sheetId="187" state="hidden" r:id="rId12"/>
    <sheet name="MAKT - Beschreibung" sheetId="181" state="hidden" r:id="rId13"/>
    <sheet name="MARA_STXH - Grunddaten. Text Al" sheetId="149" state="hidden" r:id="rId14"/>
    <sheet name="MARA_STXL - Grunddaten. Text" sheetId="150" state="hidden" r:id="rId15"/>
    <sheet name="MARC - Werksdaten" sheetId="188" state="hidden" r:id="rId16"/>
    <sheet name="MVKE - Verkaufsdaten" sheetId="189" state="hidden" r:id="rId17"/>
    <sheet name="MBEW - Buchhaltung" sheetId="195" state="hidden" r:id="rId18"/>
    <sheet name="MARA_AUSP - Merkmale" sheetId="182" state="hidden" r:id="rId19"/>
    <sheet name="MARA_KSSK - Klassenzuordnung" sheetId="152" state="hidden" r:id="rId20"/>
    <sheet name="MLAN - Steuer" sheetId="196" state="hidden" r:id="rId21"/>
    <sheet name="&amp;CIDropdown" sheetId="20" state="hidden" r:id="rId22"/>
  </sheets>
  <definedNames>
    <definedName name="_xlnm._FilterDatabase" localSheetId="4" hidden="1">'AFB PSN'!$A$1:$P$658</definedName>
    <definedName name="_xlnm._FilterDatabase" localSheetId="10" hidden="1">Beschreibung!#REF!</definedName>
    <definedName name="_xlnm._FilterDatabase" localSheetId="5" hidden="1">'G-Partner'!$A$1:$D$7675</definedName>
    <definedName name="_xlnm._FilterDatabase" localSheetId="0" hidden="1">Input_Lieferant!$B$2:$AS$158</definedName>
    <definedName name="_xlnm._FilterDatabase" localSheetId="7" hidden="1">'Kennz BAMF'!$A$1:$E$403</definedName>
    <definedName name="_xlnm._FilterDatabase" localSheetId="18" hidden="1">'MARA_AUSP - Merkmale'!$A$1:$Z$1376</definedName>
    <definedName name="_xlnm._FilterDatabase" localSheetId="8" hidden="1">'Rep Adresse'!$A$1:$E$1</definedName>
    <definedName name="_xlnm._FilterDatabase" localSheetId="3" hidden="1">Shadow!$A$1:$AY$158</definedName>
    <definedName name="_xlnm._FilterDatabase" localSheetId="6" hidden="1">'Z-Tabelle'!$A$1:$G$621</definedName>
    <definedName name="_xlnm.Print_Titles" localSheetId="10">Beschreibung!$1:$1</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FilterData" localSheetId="3" hidden="1">Shadow!$B$2:$AM$158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s>
  <calcPr calcId="191029" concurrentCalc="0"/>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376" i="182" l="1"/>
  <c r="G1375" i="182"/>
  <c r="G1374" i="182"/>
  <c r="G1373" i="182"/>
  <c r="G1372" i="182"/>
  <c r="G1371" i="182"/>
  <c r="G1370" i="182"/>
  <c r="G1369" i="182"/>
  <c r="G1368" i="182"/>
  <c r="G1367" i="182"/>
  <c r="G1366" i="182"/>
  <c r="G1365" i="182"/>
  <c r="G1364" i="182"/>
  <c r="G1363" i="182"/>
  <c r="G1362" i="182"/>
  <c r="G1361" i="182"/>
  <c r="G1360" i="182"/>
  <c r="G1359" i="182"/>
  <c r="G1358" i="182"/>
  <c r="G1357" i="182"/>
  <c r="G1356" i="182"/>
  <c r="G1355" i="182"/>
  <c r="G1354" i="182"/>
  <c r="G1353" i="182"/>
  <c r="G1352" i="182"/>
  <c r="G1351" i="182"/>
  <c r="G1350" i="182"/>
  <c r="G1349" i="182"/>
  <c r="G1348" i="182"/>
  <c r="G1347" i="182"/>
  <c r="G1346" i="182"/>
  <c r="G1345" i="182"/>
  <c r="G1344" i="182"/>
  <c r="G1343" i="182"/>
  <c r="G1342" i="182"/>
  <c r="G1341" i="182"/>
  <c r="G1340" i="182"/>
  <c r="G1339" i="182"/>
  <c r="G1338" i="182"/>
  <c r="G1337" i="182"/>
  <c r="G1336" i="182"/>
  <c r="G1335" i="182"/>
  <c r="G1334" i="182"/>
  <c r="G1333" i="182"/>
  <c r="G1332" i="182"/>
  <c r="G1331" i="182"/>
  <c r="G1330" i="182"/>
  <c r="G1329" i="182"/>
  <c r="G1328" i="182"/>
  <c r="G1327" i="182"/>
  <c r="G1326" i="182"/>
  <c r="G1325" i="182"/>
  <c r="G1324" i="182"/>
  <c r="G1323" i="182"/>
  <c r="G1322" i="182"/>
  <c r="G1321" i="182"/>
  <c r="G1320" i="182"/>
  <c r="G1319" i="182"/>
  <c r="G1318" i="182"/>
  <c r="G1317" i="182"/>
  <c r="G1316" i="182"/>
  <c r="G1315" i="182"/>
  <c r="G1314" i="182"/>
  <c r="G1313" i="182"/>
  <c r="G1312" i="182"/>
  <c r="G1311" i="182"/>
  <c r="G1310" i="182"/>
  <c r="G1309" i="182"/>
  <c r="G1308" i="182"/>
  <c r="G1307" i="182"/>
  <c r="G1306" i="182"/>
  <c r="G1305" i="182"/>
  <c r="G1304" i="182"/>
  <c r="G1303" i="182"/>
  <c r="G1302" i="182"/>
  <c r="G1301" i="182"/>
  <c r="G1300" i="182"/>
  <c r="G1299" i="182"/>
  <c r="G1298" i="182"/>
  <c r="G1297" i="182"/>
  <c r="G1296" i="182"/>
  <c r="G1295" i="182"/>
  <c r="G1294" i="182"/>
  <c r="G1293" i="182"/>
  <c r="G1292" i="182"/>
  <c r="G1291" i="182"/>
  <c r="G1290" i="182"/>
  <c r="G1289" i="182"/>
  <c r="G1288" i="182"/>
  <c r="G1287" i="182"/>
  <c r="G1286" i="182"/>
  <c r="G1285" i="182"/>
  <c r="G1284" i="182"/>
  <c r="G1283" i="182"/>
  <c r="G1282" i="182"/>
  <c r="G1281" i="182"/>
  <c r="G1280" i="182"/>
  <c r="G1279" i="182"/>
  <c r="G1278" i="182"/>
  <c r="G1277" i="182"/>
  <c r="G1276" i="182"/>
  <c r="G1275" i="182"/>
  <c r="G1274" i="182"/>
  <c r="G1273" i="182"/>
  <c r="G1272" i="182"/>
  <c r="G1271" i="182"/>
  <c r="G1270" i="182"/>
  <c r="G1269" i="182"/>
  <c r="G1268" i="182"/>
  <c r="G1267" i="182"/>
  <c r="G1266" i="182"/>
  <c r="G1265" i="182"/>
  <c r="G1264" i="182"/>
  <c r="G1263" i="182"/>
  <c r="G1262" i="182"/>
  <c r="G1261" i="182"/>
  <c r="G1260" i="182"/>
  <c r="G1259" i="182"/>
  <c r="G1258" i="182"/>
  <c r="G1257" i="182"/>
  <c r="G1256" i="182"/>
  <c r="G1255" i="182"/>
  <c r="G1254" i="182"/>
  <c r="G1253" i="182"/>
  <c r="G1252" i="182"/>
  <c r="G1251" i="182"/>
  <c r="G1250" i="182"/>
  <c r="G1249" i="182"/>
  <c r="G1248" i="182"/>
  <c r="G1247" i="182"/>
  <c r="G1246" i="182"/>
  <c r="G1245" i="182"/>
  <c r="G1244" i="182"/>
  <c r="G1243" i="182"/>
  <c r="G1242" i="182"/>
  <c r="G1241" i="182"/>
  <c r="G1240" i="182"/>
  <c r="G1239" i="182"/>
  <c r="G1238" i="182"/>
  <c r="G1237" i="182"/>
  <c r="G1236" i="182"/>
  <c r="G1235" i="182"/>
  <c r="G1234" i="182"/>
  <c r="G1233" i="182"/>
  <c r="G1232" i="182"/>
  <c r="G1231" i="182"/>
  <c r="G1230" i="182"/>
  <c r="G1229" i="182"/>
  <c r="G1228" i="182"/>
  <c r="G1227" i="182"/>
  <c r="G1226" i="182"/>
  <c r="G1225" i="182"/>
  <c r="G1224" i="182"/>
  <c r="G1223" i="182"/>
  <c r="G1222" i="182"/>
  <c r="G1221" i="182"/>
  <c r="G1220" i="182"/>
  <c r="G1219" i="182"/>
  <c r="G1218" i="182"/>
  <c r="G1217" i="182"/>
  <c r="G1216" i="182"/>
  <c r="G1215" i="182"/>
  <c r="G1214" i="182"/>
  <c r="G1213" i="182"/>
  <c r="G1212" i="182"/>
  <c r="G1211" i="182"/>
  <c r="G1210" i="182"/>
  <c r="G1209" i="182"/>
  <c r="G1208" i="182"/>
  <c r="G1207" i="182"/>
  <c r="G1206" i="182"/>
  <c r="G1205" i="182"/>
  <c r="G1204" i="182"/>
  <c r="G1203" i="182"/>
  <c r="G1202" i="182"/>
  <c r="G1201" i="182"/>
  <c r="G1200" i="182"/>
  <c r="G1199" i="182"/>
  <c r="G1198" i="182"/>
  <c r="G1197" i="182"/>
  <c r="G1196" i="182"/>
  <c r="G1195" i="182"/>
  <c r="G1194" i="182"/>
  <c r="G1193" i="182"/>
  <c r="G1192" i="182"/>
  <c r="G1191" i="182"/>
  <c r="G1190" i="182"/>
  <c r="G1189" i="182"/>
  <c r="G1188" i="182"/>
  <c r="G1187" i="182"/>
  <c r="G1186" i="182"/>
  <c r="G1185" i="182"/>
  <c r="G1184" i="182"/>
  <c r="G1183" i="182"/>
  <c r="G1182" i="182"/>
  <c r="G1181" i="182"/>
  <c r="G1180" i="182"/>
  <c r="G1179" i="182"/>
  <c r="G1178" i="182"/>
  <c r="G1177" i="182"/>
  <c r="G1176" i="182"/>
  <c r="G1175" i="182"/>
  <c r="G1174" i="182"/>
  <c r="G1173" i="182"/>
  <c r="G1172" i="182"/>
  <c r="G1171" i="182"/>
  <c r="G1170" i="182"/>
  <c r="G1169" i="182"/>
  <c r="G1168" i="182"/>
  <c r="G1167" i="182"/>
  <c r="G1166" i="182"/>
  <c r="G1165" i="182"/>
  <c r="G1164" i="182"/>
  <c r="G1163" i="182"/>
  <c r="G1162" i="182"/>
  <c r="G1161" i="182"/>
  <c r="G1160" i="182"/>
  <c r="G1159" i="182"/>
  <c r="G1158" i="182"/>
  <c r="G1157" i="182"/>
  <c r="G1156" i="182"/>
  <c r="G1155" i="182"/>
  <c r="G1154" i="182"/>
  <c r="G1153" i="182"/>
  <c r="G1152" i="182"/>
  <c r="G1151" i="182"/>
  <c r="G1150" i="182"/>
  <c r="G1149" i="182"/>
  <c r="G1148" i="182"/>
  <c r="G1147" i="182"/>
  <c r="G1146" i="182"/>
  <c r="G1145" i="182"/>
  <c r="G1144" i="182"/>
  <c r="G1143" i="182"/>
  <c r="G1142" i="182"/>
  <c r="G1141" i="182"/>
  <c r="G1140" i="182"/>
  <c r="G1139" i="182"/>
  <c r="G1138" i="182"/>
  <c r="G1137" i="182"/>
  <c r="G1136" i="182"/>
  <c r="G1135" i="182"/>
  <c r="G1134" i="182"/>
  <c r="G1133" i="182"/>
  <c r="G1132" i="182"/>
  <c r="G1131" i="182"/>
  <c r="G1130" i="182"/>
  <c r="G1129" i="182"/>
  <c r="G1128" i="182"/>
  <c r="G1127" i="182"/>
  <c r="G1126" i="182"/>
  <c r="G1125" i="182"/>
  <c r="G1124" i="182"/>
  <c r="G1123" i="182"/>
  <c r="G1122" i="182"/>
  <c r="G1121" i="182"/>
  <c r="G1120" i="182"/>
  <c r="G1119" i="182"/>
  <c r="G1118" i="182"/>
  <c r="G1117" i="182"/>
  <c r="G1116" i="182"/>
  <c r="G1115" i="182"/>
  <c r="G1114" i="182"/>
  <c r="G1113" i="182"/>
  <c r="G1112" i="182"/>
  <c r="G1111" i="182"/>
  <c r="G1110" i="182"/>
  <c r="G1109" i="182"/>
  <c r="G1108" i="182"/>
  <c r="G1107" i="182"/>
  <c r="G1106" i="182"/>
  <c r="G1105" i="182"/>
  <c r="G1104" i="182"/>
  <c r="G1103" i="182"/>
  <c r="G1102" i="182"/>
  <c r="G1101" i="182"/>
  <c r="G1100" i="182"/>
  <c r="G1099" i="182"/>
  <c r="G1098" i="182"/>
  <c r="G1097" i="182"/>
  <c r="G1096" i="182"/>
  <c r="G1095" i="182"/>
  <c r="G1094" i="182"/>
  <c r="G1093" i="182"/>
  <c r="G1092" i="182"/>
  <c r="G1091" i="182"/>
  <c r="G1090" i="182"/>
  <c r="G1089" i="182"/>
  <c r="G1088" i="182"/>
  <c r="G1087" i="182"/>
  <c r="G1086" i="182"/>
  <c r="G1085" i="182"/>
  <c r="G1084" i="182"/>
  <c r="G1083" i="182"/>
  <c r="G1082" i="182"/>
  <c r="G1081" i="182"/>
  <c r="G1080" i="182"/>
  <c r="G1079" i="182"/>
  <c r="G1078" i="182"/>
  <c r="G1077" i="182"/>
  <c r="G1076" i="182"/>
  <c r="G1075" i="182"/>
  <c r="G1074" i="182"/>
  <c r="G1073" i="182"/>
  <c r="G1072" i="182"/>
  <c r="G1071" i="182"/>
  <c r="G1070" i="182"/>
  <c r="G1069" i="182"/>
  <c r="G1068" i="182"/>
  <c r="G1067" i="182"/>
  <c r="G1066" i="182"/>
  <c r="G1065" i="182"/>
  <c r="G1064" i="182"/>
  <c r="G1063" i="182"/>
  <c r="G1062" i="182"/>
  <c r="G1061" i="182"/>
  <c r="G1060" i="182"/>
  <c r="G1059" i="182"/>
  <c r="G1058" i="182"/>
  <c r="G1057" i="182"/>
  <c r="G1056" i="182"/>
  <c r="G1055" i="182"/>
  <c r="G1054" i="182"/>
  <c r="G1053" i="182"/>
  <c r="G1052" i="182"/>
  <c r="G1051" i="182"/>
  <c r="G1050" i="182"/>
  <c r="G1049" i="182"/>
  <c r="G1048" i="182"/>
  <c r="G1047" i="182"/>
  <c r="G1046" i="182"/>
  <c r="G1045" i="182"/>
  <c r="G1044" i="182"/>
  <c r="G1043" i="182"/>
  <c r="G1042" i="182"/>
  <c r="G1041" i="182"/>
  <c r="G1040" i="182"/>
  <c r="G1039" i="182"/>
  <c r="G1038" i="182"/>
  <c r="G1037" i="182"/>
  <c r="G1036" i="182"/>
  <c r="G1035" i="182"/>
  <c r="G1034" i="182"/>
  <c r="G1033" i="182"/>
  <c r="G1032" i="182"/>
  <c r="G1031" i="182"/>
  <c r="G1030" i="182"/>
  <c r="G1029" i="182"/>
  <c r="G1028" i="182"/>
  <c r="G1027" i="182"/>
  <c r="G1026" i="182"/>
  <c r="G1025" i="182"/>
  <c r="G1024" i="182"/>
  <c r="G1023" i="182"/>
  <c r="G1022" i="182"/>
  <c r="G1021" i="182"/>
  <c r="G1020" i="182"/>
  <c r="G1019" i="182"/>
  <c r="G1018" i="182"/>
  <c r="G1017" i="182"/>
  <c r="G1016" i="182"/>
  <c r="G1015" i="182"/>
  <c r="G1014" i="182"/>
  <c r="G1013" i="182"/>
  <c r="G1012" i="182"/>
  <c r="G1011" i="182"/>
  <c r="G1010" i="182"/>
  <c r="G1009" i="182"/>
  <c r="G1008" i="182"/>
  <c r="G1007" i="182"/>
  <c r="G1006" i="182"/>
  <c r="G1005" i="182"/>
  <c r="G1004" i="182"/>
  <c r="G1003" i="182"/>
  <c r="G1002" i="182"/>
  <c r="G1001" i="182"/>
  <c r="G1000" i="182"/>
  <c r="G999" i="182"/>
  <c r="G998" i="182"/>
  <c r="G997" i="182"/>
  <c r="G996" i="182"/>
  <c r="G995" i="182"/>
  <c r="G994" i="182"/>
  <c r="G993" i="182"/>
  <c r="G992" i="182"/>
  <c r="G991" i="182"/>
  <c r="G990" i="182"/>
  <c r="G989" i="182"/>
  <c r="G988" i="182"/>
  <c r="G987" i="182"/>
  <c r="G986" i="182"/>
  <c r="G985" i="182"/>
  <c r="G984" i="182"/>
  <c r="G983" i="182"/>
  <c r="G982" i="182"/>
  <c r="G981" i="182"/>
  <c r="G980" i="182"/>
  <c r="G979" i="182"/>
  <c r="G978" i="182"/>
  <c r="G977" i="182"/>
  <c r="G976" i="182"/>
  <c r="G975" i="182"/>
  <c r="G974" i="182"/>
  <c r="G973" i="182"/>
  <c r="G972" i="182"/>
  <c r="G971" i="182"/>
  <c r="G970" i="182"/>
  <c r="G969" i="182"/>
  <c r="G968" i="182"/>
  <c r="G967" i="182"/>
  <c r="G966" i="182"/>
  <c r="G965" i="182"/>
  <c r="G964" i="182"/>
  <c r="G963" i="182"/>
  <c r="G962" i="182"/>
  <c r="G961" i="182"/>
  <c r="G960" i="182"/>
  <c r="G959" i="182"/>
  <c r="G958" i="182"/>
  <c r="G957" i="182"/>
  <c r="G956" i="182"/>
  <c r="G955" i="182"/>
  <c r="G954" i="182"/>
  <c r="G953" i="182"/>
  <c r="G952" i="182"/>
  <c r="G951" i="182"/>
  <c r="G950" i="182"/>
  <c r="G949" i="182"/>
  <c r="G948" i="182"/>
  <c r="G947" i="182"/>
  <c r="G946" i="182"/>
  <c r="G945" i="182"/>
  <c r="G944" i="182"/>
  <c r="G943" i="182"/>
  <c r="G942" i="182"/>
  <c r="G941" i="182"/>
  <c r="G940" i="182"/>
  <c r="G939" i="182"/>
  <c r="G938" i="182"/>
  <c r="G937" i="182"/>
  <c r="G936" i="182"/>
  <c r="G935" i="182"/>
  <c r="G934" i="182"/>
  <c r="G933" i="182"/>
  <c r="G932" i="182"/>
  <c r="G931" i="182"/>
  <c r="G930" i="182"/>
  <c r="G929" i="182"/>
  <c r="G928" i="182"/>
  <c r="G927" i="182"/>
  <c r="G926" i="182"/>
  <c r="G925" i="182"/>
  <c r="G924" i="182"/>
  <c r="G923" i="182"/>
  <c r="G922" i="182"/>
  <c r="G921" i="182"/>
  <c r="G920" i="182"/>
  <c r="G919" i="182"/>
  <c r="G918" i="182"/>
  <c r="G917" i="182"/>
  <c r="G916" i="182"/>
  <c r="G915" i="182"/>
  <c r="G914" i="182"/>
  <c r="G913" i="182"/>
  <c r="G912" i="182"/>
  <c r="G911" i="182"/>
  <c r="G910" i="182"/>
  <c r="G909" i="182"/>
  <c r="G908" i="182"/>
  <c r="G907" i="182"/>
  <c r="G906" i="182"/>
  <c r="G905" i="182"/>
  <c r="G904" i="182"/>
  <c r="G903" i="182"/>
  <c r="G902" i="182"/>
  <c r="G901" i="182"/>
  <c r="G900" i="182"/>
  <c r="G899" i="182"/>
  <c r="G898" i="182"/>
  <c r="G897" i="182"/>
  <c r="G896" i="182"/>
  <c r="G895" i="182"/>
  <c r="G894" i="182"/>
  <c r="G893" i="182"/>
  <c r="G892" i="182"/>
  <c r="G891" i="182"/>
  <c r="G890" i="182"/>
  <c r="G889" i="182"/>
  <c r="G888" i="182"/>
  <c r="G887" i="182"/>
  <c r="G886" i="182"/>
  <c r="G885" i="182"/>
  <c r="G884" i="182"/>
  <c r="G883" i="182"/>
  <c r="G882" i="182"/>
  <c r="G881" i="182"/>
  <c r="G880" i="182"/>
  <c r="G879" i="182"/>
  <c r="G878" i="182"/>
  <c r="G877" i="182"/>
  <c r="G876" i="182"/>
  <c r="G875" i="182"/>
  <c r="G874" i="182"/>
  <c r="G873" i="182"/>
  <c r="G872" i="182"/>
  <c r="G871" i="182"/>
  <c r="G870" i="182"/>
  <c r="G869" i="182"/>
  <c r="G868" i="182"/>
  <c r="G867" i="182"/>
  <c r="G866" i="182"/>
  <c r="G865" i="182"/>
  <c r="G864" i="182"/>
  <c r="G863" i="182"/>
  <c r="G862" i="182"/>
  <c r="G861" i="182"/>
  <c r="G860" i="182"/>
  <c r="G859" i="182"/>
  <c r="G858" i="182"/>
  <c r="G857" i="182"/>
  <c r="G856" i="182"/>
  <c r="G855" i="182"/>
  <c r="G854" i="182"/>
  <c r="G853" i="182"/>
  <c r="G852" i="182"/>
  <c r="G851" i="182"/>
  <c r="G850" i="182"/>
  <c r="G849" i="182"/>
  <c r="G848" i="182"/>
  <c r="G847" i="182"/>
  <c r="G846" i="182"/>
  <c r="G845" i="182"/>
  <c r="G844" i="182"/>
  <c r="G843" i="182"/>
  <c r="G842" i="182"/>
  <c r="G841" i="182"/>
  <c r="G840" i="182"/>
  <c r="G839" i="182"/>
  <c r="G838" i="182"/>
  <c r="G837" i="182"/>
  <c r="G836" i="182"/>
  <c r="G835" i="182"/>
  <c r="G834" i="182"/>
  <c r="G833" i="182"/>
  <c r="G832" i="182"/>
  <c r="G831" i="182"/>
  <c r="G830" i="182"/>
  <c r="G829" i="182"/>
  <c r="G828" i="182"/>
  <c r="G827" i="182"/>
  <c r="G826" i="182"/>
  <c r="G825" i="182"/>
  <c r="G824" i="182"/>
  <c r="G823" i="182"/>
  <c r="G822" i="182"/>
  <c r="G821" i="182"/>
  <c r="G820" i="182"/>
  <c r="G819" i="182"/>
  <c r="G818" i="182"/>
  <c r="G817" i="182"/>
  <c r="G816" i="182"/>
  <c r="G815" i="182"/>
  <c r="G814" i="182"/>
  <c r="G813" i="182"/>
  <c r="G812" i="182"/>
  <c r="G811" i="182"/>
  <c r="G810" i="182"/>
  <c r="G809" i="182"/>
  <c r="G808" i="182"/>
  <c r="G807" i="182"/>
  <c r="G806" i="182"/>
  <c r="G805" i="182"/>
  <c r="G804" i="182"/>
  <c r="G803" i="182"/>
  <c r="G802" i="182"/>
  <c r="G801" i="182"/>
  <c r="G800" i="182"/>
  <c r="G799" i="182"/>
  <c r="G798" i="182"/>
  <c r="G797" i="182"/>
  <c r="G796" i="182"/>
  <c r="G795" i="182"/>
  <c r="G794" i="182"/>
  <c r="G793" i="182"/>
  <c r="G792" i="182"/>
  <c r="G791" i="182"/>
  <c r="G790" i="182"/>
  <c r="G789" i="182"/>
  <c r="G788" i="182"/>
  <c r="G787" i="182"/>
  <c r="G786" i="182"/>
  <c r="G785" i="182"/>
  <c r="G784" i="182"/>
  <c r="G783" i="182"/>
  <c r="G782" i="182"/>
  <c r="G781" i="182"/>
  <c r="G780" i="182"/>
  <c r="G779" i="182"/>
  <c r="G778" i="182"/>
  <c r="G777" i="182"/>
  <c r="G776" i="182"/>
  <c r="G775" i="182"/>
  <c r="G774" i="182"/>
  <c r="G773" i="182"/>
  <c r="G772" i="182"/>
  <c r="G771" i="182"/>
  <c r="G770" i="182"/>
  <c r="G769" i="182"/>
  <c r="G768" i="182"/>
  <c r="G767" i="182"/>
  <c r="G766" i="182"/>
  <c r="G765" i="182"/>
  <c r="G764" i="182"/>
  <c r="G763" i="182"/>
  <c r="G762" i="182"/>
  <c r="G761" i="182"/>
  <c r="G760" i="182"/>
  <c r="G759" i="182"/>
  <c r="G758" i="182"/>
  <c r="G757" i="182"/>
  <c r="G756" i="182"/>
  <c r="G755" i="182"/>
  <c r="G754" i="182"/>
  <c r="G753" i="182"/>
  <c r="G752" i="182"/>
  <c r="G751" i="182"/>
  <c r="G750" i="182"/>
  <c r="G749" i="182"/>
  <c r="G748" i="182"/>
  <c r="G747" i="182"/>
  <c r="G746" i="182"/>
  <c r="G745" i="182"/>
  <c r="G744" i="182"/>
  <c r="G743" i="182"/>
  <c r="G742" i="182"/>
  <c r="G741" i="182"/>
  <c r="G740" i="182"/>
  <c r="G739" i="182"/>
  <c r="G738" i="182"/>
  <c r="G737" i="182"/>
  <c r="G736" i="182"/>
  <c r="G735" i="182"/>
  <c r="G734" i="182"/>
  <c r="G733" i="182"/>
  <c r="G732" i="182"/>
  <c r="G731" i="182"/>
  <c r="G730" i="182"/>
  <c r="G729" i="182"/>
  <c r="G728" i="182"/>
  <c r="G727" i="182"/>
  <c r="G726" i="182"/>
  <c r="G725" i="182"/>
  <c r="G724" i="182"/>
  <c r="G723" i="182"/>
  <c r="G722" i="182"/>
  <c r="G721" i="182"/>
  <c r="G720" i="182"/>
  <c r="G719" i="182"/>
  <c r="G718" i="182"/>
  <c r="G717" i="182"/>
  <c r="G716" i="182"/>
  <c r="G715" i="182"/>
  <c r="G714" i="182"/>
  <c r="G713" i="182"/>
  <c r="G712" i="182"/>
  <c r="G711" i="182"/>
  <c r="G710" i="182"/>
  <c r="G709" i="182"/>
  <c r="G708" i="182"/>
  <c r="G707" i="182"/>
  <c r="G706" i="182"/>
  <c r="G705" i="182"/>
  <c r="G704" i="182"/>
  <c r="G703" i="182"/>
  <c r="G702" i="182"/>
  <c r="G701" i="182"/>
  <c r="G700" i="182"/>
  <c r="G699" i="182"/>
  <c r="G698" i="182"/>
  <c r="G697" i="182"/>
  <c r="G696" i="182"/>
  <c r="G695" i="182"/>
  <c r="G694" i="182"/>
  <c r="G693" i="182"/>
  <c r="G692" i="182"/>
  <c r="G691" i="182"/>
  <c r="G690" i="182"/>
  <c r="G689" i="182"/>
  <c r="G688" i="182"/>
  <c r="G687" i="182"/>
  <c r="G686" i="182"/>
  <c r="G685" i="182"/>
  <c r="G684" i="182"/>
  <c r="G683" i="182"/>
  <c r="G682" i="182"/>
  <c r="G681" i="182"/>
  <c r="G680" i="182"/>
  <c r="G679" i="182"/>
  <c r="G678" i="182"/>
  <c r="G677" i="182"/>
  <c r="G676" i="182"/>
  <c r="G675" i="182"/>
  <c r="G674" i="182"/>
  <c r="G673" i="182"/>
  <c r="G672" i="182"/>
  <c r="G671" i="182"/>
  <c r="G670" i="182"/>
  <c r="G669" i="182"/>
  <c r="G668" i="182"/>
  <c r="G667" i="182"/>
  <c r="G666" i="182"/>
  <c r="G665" i="182"/>
  <c r="G664" i="182"/>
  <c r="G663" i="182"/>
  <c r="G662" i="182"/>
  <c r="G661" i="182"/>
  <c r="G660" i="182"/>
  <c r="G659" i="182"/>
  <c r="G658" i="182"/>
  <c r="G657" i="182"/>
  <c r="G656" i="182"/>
  <c r="G655" i="182"/>
  <c r="G654" i="182"/>
  <c r="G653" i="182"/>
  <c r="G652" i="182"/>
  <c r="G651" i="182"/>
  <c r="G650" i="182"/>
  <c r="G649" i="182"/>
  <c r="G648" i="182"/>
  <c r="G647" i="182"/>
  <c r="G646" i="182"/>
  <c r="G645" i="182"/>
  <c r="G644" i="182"/>
  <c r="G643" i="182"/>
  <c r="G642" i="182"/>
  <c r="G641" i="182"/>
  <c r="G640" i="182"/>
  <c r="G639" i="182"/>
  <c r="G638" i="182"/>
  <c r="G637" i="182"/>
  <c r="G636" i="182"/>
  <c r="G635" i="182"/>
  <c r="G634" i="182"/>
  <c r="G633" i="182"/>
  <c r="G632" i="182"/>
  <c r="G631" i="182"/>
  <c r="G630" i="182"/>
  <c r="G629" i="182"/>
  <c r="G628" i="182"/>
  <c r="G627" i="182"/>
  <c r="G626" i="182"/>
  <c r="G625" i="182"/>
  <c r="G624" i="182"/>
  <c r="G623" i="182"/>
  <c r="G622" i="182"/>
  <c r="G621" i="182"/>
  <c r="G620" i="182"/>
  <c r="G619" i="182"/>
  <c r="G618" i="182"/>
  <c r="G617" i="182"/>
  <c r="G616" i="182"/>
  <c r="G615" i="182"/>
  <c r="G614" i="182"/>
  <c r="G613" i="182"/>
  <c r="G612" i="182"/>
  <c r="G611" i="182"/>
  <c r="G610" i="182"/>
  <c r="G609" i="182"/>
  <c r="G608" i="182"/>
  <c r="G607" i="182"/>
  <c r="G606" i="182"/>
  <c r="G605" i="182"/>
  <c r="G604" i="182"/>
  <c r="G603" i="182"/>
  <c r="G602" i="182"/>
  <c r="G601" i="182"/>
  <c r="G600" i="182"/>
  <c r="G599" i="182"/>
  <c r="G598" i="182"/>
  <c r="G597" i="182"/>
  <c r="G596" i="182"/>
  <c r="G595" i="182"/>
  <c r="G594" i="182"/>
  <c r="G593" i="182"/>
  <c r="G592" i="182"/>
  <c r="G591" i="182"/>
  <c r="G590" i="182"/>
  <c r="G589" i="182"/>
  <c r="G588" i="182"/>
  <c r="G587" i="182"/>
  <c r="G586" i="182"/>
  <c r="G585" i="182"/>
  <c r="G584" i="182"/>
  <c r="G583" i="182"/>
  <c r="G582" i="182"/>
  <c r="G581" i="182"/>
  <c r="G580" i="182"/>
  <c r="G579" i="182"/>
  <c r="G578" i="182"/>
  <c r="G577" i="182"/>
  <c r="G576" i="182"/>
  <c r="G575" i="182"/>
  <c r="G574" i="182"/>
  <c r="G573" i="182"/>
  <c r="G572" i="182"/>
  <c r="G571" i="182"/>
  <c r="G570" i="182"/>
  <c r="G569" i="182"/>
  <c r="G568" i="182"/>
  <c r="G567" i="182"/>
  <c r="G566" i="182"/>
  <c r="G565" i="182"/>
  <c r="G564" i="182"/>
  <c r="G563" i="182"/>
  <c r="G562" i="182"/>
  <c r="G561" i="182"/>
  <c r="G560" i="182"/>
  <c r="G559" i="182"/>
  <c r="G558" i="182"/>
  <c r="G557" i="182"/>
  <c r="G556" i="182"/>
  <c r="G555" i="182"/>
  <c r="G554" i="182"/>
  <c r="G553" i="182"/>
  <c r="G552" i="182"/>
  <c r="G551" i="182"/>
  <c r="G550" i="182"/>
  <c r="G549" i="182"/>
  <c r="G548" i="182"/>
  <c r="G547" i="182"/>
  <c r="G546" i="182"/>
  <c r="G545" i="182"/>
  <c r="G544" i="182"/>
  <c r="G543" i="182"/>
  <c r="G542" i="182"/>
  <c r="G541" i="182"/>
  <c r="G540" i="182"/>
  <c r="G539" i="182"/>
  <c r="G538" i="182"/>
  <c r="G537" i="182"/>
  <c r="G536" i="182"/>
  <c r="G535" i="182"/>
  <c r="G534" i="182"/>
  <c r="G533" i="182"/>
  <c r="G532" i="182"/>
  <c r="G531" i="182"/>
  <c r="G530" i="182"/>
  <c r="G529" i="182"/>
  <c r="G528" i="182"/>
  <c r="G527" i="182"/>
  <c r="G526" i="182"/>
  <c r="G525" i="182"/>
  <c r="G524" i="182"/>
  <c r="G523" i="182"/>
  <c r="G522" i="182"/>
  <c r="G521" i="182"/>
  <c r="G520" i="182"/>
  <c r="G519" i="182"/>
  <c r="G518" i="182"/>
  <c r="G517" i="182"/>
  <c r="G516" i="182"/>
  <c r="G515" i="182"/>
  <c r="G514" i="182"/>
  <c r="G513" i="182"/>
  <c r="G512" i="182"/>
  <c r="G511" i="182"/>
  <c r="G510" i="182"/>
  <c r="G509" i="182"/>
  <c r="G508" i="182"/>
  <c r="G507" i="182"/>
  <c r="G506" i="182"/>
  <c r="G505" i="182"/>
  <c r="G504" i="182"/>
  <c r="G503" i="182"/>
  <c r="G502" i="182"/>
  <c r="G501" i="182"/>
  <c r="G500" i="182"/>
  <c r="G499" i="182"/>
  <c r="G498" i="182"/>
  <c r="G497" i="182"/>
  <c r="G496" i="182"/>
  <c r="G495" i="182"/>
  <c r="G494" i="182"/>
  <c r="G493" i="182"/>
  <c r="G492" i="182"/>
  <c r="G491" i="182"/>
  <c r="G490" i="182"/>
  <c r="G489" i="182"/>
  <c r="G488" i="182"/>
  <c r="G487" i="182"/>
  <c r="G486" i="182"/>
  <c r="G485" i="182"/>
  <c r="G484" i="182"/>
  <c r="G483" i="182"/>
  <c r="G482" i="182"/>
  <c r="G481" i="182"/>
  <c r="G480" i="182"/>
  <c r="G479" i="182"/>
  <c r="G478" i="182"/>
  <c r="G477" i="182"/>
  <c r="G476" i="182"/>
  <c r="G475" i="182"/>
  <c r="G474" i="182"/>
  <c r="G473" i="182"/>
  <c r="G472" i="182"/>
  <c r="G471" i="182"/>
  <c r="G470" i="182"/>
  <c r="G469" i="182"/>
  <c r="G468" i="182"/>
  <c r="G467" i="182"/>
  <c r="G466" i="182"/>
  <c r="G465" i="182"/>
  <c r="G464" i="182"/>
  <c r="G463" i="182"/>
  <c r="G462" i="182"/>
  <c r="G461" i="182"/>
  <c r="G460" i="182"/>
  <c r="G459" i="182"/>
  <c r="G458" i="182"/>
  <c r="G457" i="182"/>
  <c r="G456" i="182"/>
  <c r="G455" i="182"/>
  <c r="G454" i="182"/>
  <c r="G453" i="182"/>
  <c r="G452" i="182"/>
  <c r="G451" i="182"/>
  <c r="G450" i="182"/>
  <c r="G449" i="182"/>
  <c r="G448" i="182"/>
  <c r="G447" i="182"/>
  <c r="G446" i="182"/>
  <c r="G445" i="182"/>
  <c r="G444" i="182"/>
  <c r="G443" i="182"/>
  <c r="G442" i="182"/>
  <c r="G441" i="182"/>
  <c r="G440" i="182"/>
  <c r="G439" i="182"/>
  <c r="G438" i="182"/>
  <c r="G437" i="182"/>
  <c r="G436" i="182"/>
  <c r="G435" i="182"/>
  <c r="G434" i="182"/>
  <c r="G433" i="182"/>
  <c r="G432" i="182"/>
  <c r="G431" i="182"/>
  <c r="G430" i="182"/>
  <c r="G429" i="182"/>
  <c r="G428" i="182"/>
  <c r="G427" i="182"/>
  <c r="G426" i="182"/>
  <c r="G425" i="182"/>
  <c r="G424" i="182"/>
  <c r="G423" i="182"/>
  <c r="G422" i="182"/>
  <c r="G421" i="182"/>
  <c r="G420" i="182"/>
  <c r="G419" i="182"/>
  <c r="G418" i="182"/>
  <c r="G417" i="182"/>
  <c r="G416" i="182"/>
  <c r="G415" i="182"/>
  <c r="G414" i="182"/>
  <c r="G413" i="182"/>
  <c r="G412" i="182"/>
  <c r="G411" i="182"/>
  <c r="G410" i="182"/>
  <c r="G409" i="182"/>
  <c r="G408" i="182"/>
  <c r="G407" i="182"/>
  <c r="G406" i="182"/>
  <c r="G405" i="182"/>
  <c r="G404" i="182"/>
  <c r="G403" i="182"/>
  <c r="G402" i="182"/>
  <c r="G401" i="182"/>
  <c r="G400" i="182"/>
  <c r="G399" i="182"/>
  <c r="G398" i="182"/>
  <c r="G397" i="182"/>
  <c r="G396" i="182"/>
  <c r="G395" i="182"/>
  <c r="G394" i="182"/>
  <c r="G393" i="182"/>
  <c r="G392" i="182"/>
  <c r="G391" i="182"/>
  <c r="G390" i="182"/>
  <c r="G389" i="182"/>
  <c r="G388" i="182"/>
  <c r="G387" i="182"/>
  <c r="G386" i="182"/>
  <c r="G385" i="182"/>
  <c r="G384" i="182"/>
  <c r="G383" i="182"/>
  <c r="G382" i="182"/>
  <c r="G381" i="182"/>
  <c r="G380" i="182"/>
  <c r="G379" i="182"/>
  <c r="G378" i="182"/>
  <c r="G377" i="182"/>
  <c r="G376" i="182"/>
  <c r="G375" i="182"/>
  <c r="G374" i="182"/>
  <c r="G373" i="182"/>
  <c r="G372" i="182"/>
  <c r="G371" i="182"/>
  <c r="G370" i="182"/>
  <c r="G369" i="182"/>
  <c r="G368" i="182"/>
  <c r="G367" i="182"/>
  <c r="G366" i="182"/>
  <c r="G365" i="182"/>
  <c r="G364" i="182"/>
  <c r="G363" i="182"/>
  <c r="G362" i="182"/>
  <c r="G361" i="182"/>
  <c r="G360" i="182"/>
  <c r="G359" i="182"/>
  <c r="G358" i="182"/>
  <c r="G357" i="182"/>
  <c r="G356" i="182"/>
  <c r="G355" i="182"/>
  <c r="G354" i="182"/>
  <c r="G353" i="182"/>
  <c r="G352" i="182"/>
  <c r="G351" i="182"/>
  <c r="G350" i="182"/>
  <c r="G349" i="182"/>
  <c r="G348" i="182"/>
  <c r="G347" i="182"/>
  <c r="G346" i="182"/>
  <c r="G345" i="182"/>
  <c r="G344" i="182"/>
  <c r="G343" i="182"/>
  <c r="G342" i="182"/>
  <c r="G341" i="182"/>
  <c r="G340" i="182"/>
  <c r="G339" i="182"/>
  <c r="G338" i="182"/>
  <c r="G337" i="182"/>
  <c r="G336" i="182"/>
  <c r="G335" i="182"/>
  <c r="G334" i="182"/>
  <c r="G333" i="182"/>
  <c r="G332" i="182"/>
  <c r="G331" i="182"/>
  <c r="G330" i="182"/>
  <c r="G329" i="182"/>
  <c r="G328" i="182"/>
  <c r="G327" i="182"/>
  <c r="G326" i="182"/>
  <c r="G325" i="182"/>
  <c r="G324" i="182"/>
  <c r="G323" i="182"/>
  <c r="G322" i="182"/>
  <c r="G321" i="182"/>
  <c r="G320" i="182"/>
  <c r="G319" i="182"/>
  <c r="G318" i="182"/>
  <c r="G317" i="182"/>
  <c r="G316" i="182"/>
  <c r="G315" i="182"/>
  <c r="G314" i="182"/>
  <c r="G313" i="182"/>
  <c r="G312" i="182"/>
  <c r="G311" i="182"/>
  <c r="G310" i="182"/>
  <c r="G309" i="182"/>
  <c r="G308" i="182"/>
  <c r="G307" i="182"/>
  <c r="G306" i="182"/>
  <c r="G305" i="182"/>
  <c r="G304" i="182"/>
  <c r="G303" i="182"/>
  <c r="G302" i="182"/>
  <c r="G301" i="182"/>
  <c r="G300" i="182"/>
  <c r="G299" i="182"/>
  <c r="G298" i="182"/>
  <c r="G297" i="182"/>
  <c r="G296" i="182"/>
  <c r="G295" i="182"/>
  <c r="G294" i="182"/>
  <c r="G293" i="182"/>
  <c r="G292" i="182"/>
  <c r="G291" i="182"/>
  <c r="G290" i="182"/>
  <c r="G289" i="182"/>
  <c r="G288" i="182"/>
  <c r="G287" i="182"/>
  <c r="G286" i="182"/>
  <c r="G285" i="182"/>
  <c r="G284" i="182"/>
  <c r="G283" i="182"/>
  <c r="G282" i="182"/>
  <c r="G281" i="182"/>
  <c r="G280" i="182"/>
  <c r="G279" i="182"/>
  <c r="G278" i="182"/>
  <c r="G277" i="182"/>
  <c r="G276" i="182"/>
  <c r="G275" i="182"/>
  <c r="G274" i="182"/>
  <c r="G273" i="182"/>
  <c r="G272" i="182"/>
  <c r="G271" i="182"/>
  <c r="G270" i="182"/>
  <c r="G269" i="182"/>
  <c r="G268" i="182"/>
  <c r="G267" i="182"/>
  <c r="G266" i="182"/>
  <c r="G265" i="182"/>
  <c r="G264" i="182"/>
  <c r="G263" i="182"/>
  <c r="G262" i="182"/>
  <c r="G261" i="182"/>
  <c r="G260" i="182"/>
  <c r="G259" i="182"/>
  <c r="G258" i="182"/>
  <c r="G257" i="182"/>
  <c r="G256" i="182"/>
  <c r="G255" i="182"/>
  <c r="G254" i="182"/>
  <c r="G253" i="182"/>
  <c r="G252" i="182"/>
  <c r="G251" i="182"/>
  <c r="G250" i="182"/>
  <c r="G249" i="182"/>
  <c r="G248" i="182"/>
  <c r="G247" i="182"/>
  <c r="G246" i="182"/>
  <c r="G245" i="182"/>
  <c r="G244" i="182"/>
  <c r="G243" i="182"/>
  <c r="G242" i="182"/>
  <c r="G241" i="182"/>
  <c r="G240" i="182"/>
  <c r="G239" i="182"/>
  <c r="G238" i="182"/>
  <c r="G237" i="182"/>
  <c r="G236" i="182"/>
  <c r="G235" i="182"/>
  <c r="G234" i="182"/>
  <c r="G233" i="182"/>
  <c r="G232" i="182"/>
  <c r="G231" i="182"/>
  <c r="G230" i="182"/>
  <c r="G229" i="182"/>
  <c r="G228" i="182"/>
  <c r="G227" i="182"/>
  <c r="G226" i="182"/>
  <c r="G225" i="182"/>
  <c r="G224" i="182"/>
  <c r="G223" i="182"/>
  <c r="G222" i="182"/>
  <c r="G221" i="182"/>
  <c r="G220" i="182"/>
  <c r="G219" i="182"/>
  <c r="G218" i="182"/>
  <c r="G217" i="182"/>
  <c r="G216" i="182"/>
  <c r="G215" i="182"/>
  <c r="G214" i="182"/>
  <c r="G213" i="182"/>
  <c r="G212" i="182"/>
  <c r="G211" i="182"/>
  <c r="G210" i="182"/>
  <c r="G209" i="182"/>
  <c r="G208" i="182"/>
  <c r="G207" i="182"/>
  <c r="G206" i="182"/>
  <c r="G205" i="182"/>
  <c r="G204" i="182"/>
  <c r="G203" i="182"/>
  <c r="G202" i="182"/>
  <c r="G201" i="182"/>
  <c r="G200" i="182"/>
  <c r="G199" i="182"/>
  <c r="G198" i="182"/>
  <c r="G197" i="182"/>
  <c r="G196" i="182"/>
  <c r="G195" i="182"/>
  <c r="G194" i="182"/>
  <c r="G193" i="182"/>
  <c r="G192" i="182"/>
  <c r="G191" i="182"/>
  <c r="G190" i="182"/>
  <c r="G189" i="182"/>
  <c r="G188" i="182"/>
  <c r="G187" i="182"/>
  <c r="G186" i="182"/>
  <c r="G185" i="182"/>
  <c r="G184" i="182"/>
  <c r="G183" i="182"/>
  <c r="G182" i="182"/>
  <c r="G181" i="182"/>
  <c r="G180" i="182"/>
  <c r="G179" i="182"/>
  <c r="G178" i="182"/>
  <c r="G177" i="182"/>
  <c r="G176" i="182"/>
  <c r="G175" i="182"/>
  <c r="G174" i="182"/>
  <c r="G173" i="182"/>
  <c r="G172" i="182"/>
  <c r="G171" i="182"/>
  <c r="G170" i="182"/>
  <c r="G169" i="182"/>
  <c r="G168" i="182"/>
  <c r="G167" i="182"/>
  <c r="G166" i="182"/>
  <c r="G165" i="182"/>
  <c r="G164" i="182"/>
  <c r="G163" i="182"/>
  <c r="G162" i="182"/>
  <c r="G161" i="182"/>
  <c r="G160" i="182"/>
  <c r="G159" i="182"/>
  <c r="G158" i="182"/>
  <c r="G157" i="182"/>
  <c r="G156" i="182"/>
  <c r="G155" i="182"/>
  <c r="G154" i="182"/>
  <c r="G153" i="182"/>
  <c r="G152" i="182"/>
  <c r="G151" i="182"/>
  <c r="G150" i="182"/>
  <c r="G149" i="182"/>
  <c r="G148" i="182"/>
  <c r="G147" i="182"/>
  <c r="G146" i="182"/>
  <c r="G145" i="182"/>
  <c r="G144" i="182"/>
  <c r="G143" i="182"/>
  <c r="G142" i="182"/>
  <c r="G141" i="182"/>
  <c r="G140" i="182"/>
  <c r="G139" i="182"/>
  <c r="G138" i="182"/>
  <c r="G137" i="182"/>
  <c r="G136" i="182"/>
  <c r="G135" i="182"/>
  <c r="G134" i="182"/>
  <c r="G133" i="182"/>
  <c r="G132" i="182"/>
  <c r="G131" i="182"/>
  <c r="G130" i="182"/>
  <c r="G129" i="182"/>
  <c r="G128" i="182"/>
  <c r="G127" i="182"/>
  <c r="G126" i="182"/>
  <c r="G125" i="182"/>
  <c r="G124" i="182"/>
  <c r="G123" i="182"/>
  <c r="G122" i="182"/>
  <c r="G121" i="182"/>
  <c r="G120" i="182"/>
  <c r="G119" i="182"/>
  <c r="G118" i="182"/>
  <c r="G117" i="182"/>
  <c r="G116" i="182"/>
  <c r="G115" i="182"/>
  <c r="G114" i="182"/>
  <c r="G113" i="182"/>
  <c r="G112" i="182"/>
  <c r="G111" i="182"/>
  <c r="G110" i="182"/>
  <c r="G109" i="182"/>
  <c r="G108" i="182"/>
  <c r="G107" i="182"/>
  <c r="G106" i="182"/>
  <c r="G105" i="182"/>
  <c r="G104" i="182"/>
  <c r="G103" i="182"/>
  <c r="G102" i="182"/>
  <c r="G101" i="182"/>
  <c r="G100" i="182"/>
  <c r="G99" i="182"/>
  <c r="G98" i="182"/>
  <c r="G97" i="182"/>
  <c r="G96" i="182"/>
  <c r="G95" i="182"/>
  <c r="G94" i="182"/>
  <c r="G93" i="182"/>
  <c r="G92" i="182"/>
  <c r="G91" i="182"/>
  <c r="G90" i="182"/>
  <c r="G89" i="182"/>
  <c r="G88" i="182"/>
  <c r="G87" i="182"/>
  <c r="G86" i="182"/>
  <c r="G85" i="182"/>
  <c r="G84" i="182"/>
  <c r="G83" i="182"/>
  <c r="G82" i="182"/>
  <c r="G81" i="182"/>
  <c r="G80" i="182"/>
  <c r="G79" i="182"/>
  <c r="G78" i="182"/>
  <c r="G77" i="182"/>
  <c r="G76" i="182"/>
  <c r="G75" i="182"/>
  <c r="G74" i="182"/>
  <c r="G73" i="182"/>
  <c r="G72" i="182"/>
  <c r="G71" i="182"/>
  <c r="G70" i="182"/>
  <c r="G69" i="182"/>
  <c r="G68" i="182"/>
  <c r="G67" i="182"/>
  <c r="G66" i="182"/>
  <c r="G65" i="182"/>
  <c r="G64" i="182"/>
  <c r="G63" i="182"/>
  <c r="G62" i="182"/>
  <c r="G61" i="182"/>
  <c r="G60" i="182"/>
  <c r="G59" i="182"/>
  <c r="G58" i="182"/>
  <c r="G57" i="182"/>
  <c r="G56" i="182"/>
  <c r="G55" i="182"/>
  <c r="G54" i="182"/>
  <c r="G53" i="182"/>
  <c r="G52" i="182"/>
  <c r="G51" i="182"/>
  <c r="G50" i="182"/>
  <c r="G49" i="182"/>
  <c r="G48" i="182"/>
  <c r="G47" i="182"/>
  <c r="G46" i="182"/>
  <c r="G45" i="182"/>
  <c r="G44" i="182"/>
  <c r="G43" i="182"/>
  <c r="G42" i="182"/>
  <c r="G41" i="182"/>
  <c r="G40" i="182"/>
  <c r="G39" i="182"/>
  <c r="G38" i="182"/>
  <c r="G37" i="182"/>
  <c r="G36" i="182"/>
  <c r="G35" i="182"/>
  <c r="G34" i="182"/>
  <c r="G33" i="182"/>
  <c r="G32" i="182"/>
  <c r="G31" i="182"/>
  <c r="G30" i="182"/>
  <c r="G29" i="182"/>
  <c r="G28" i="182"/>
  <c r="G27" i="182"/>
  <c r="G26" i="182"/>
  <c r="G25" i="182"/>
  <c r="G24" i="182"/>
  <c r="G23" i="182"/>
  <c r="G22" i="182"/>
  <c r="G21" i="182"/>
  <c r="G20" i="182"/>
  <c r="G19" i="182"/>
  <c r="G18" i="182"/>
  <c r="G17" i="182"/>
  <c r="G16" i="182"/>
  <c r="G15" i="182"/>
  <c r="G14" i="182"/>
  <c r="G13" i="182"/>
  <c r="G9" i="182"/>
  <c r="G6" i="182"/>
  <c r="G4" i="182"/>
  <c r="G3" i="182"/>
  <c r="G2" i="182"/>
  <c r="AJ151" i="187"/>
  <c r="AI151" i="187"/>
  <c r="AH151" i="187"/>
  <c r="AE151" i="187"/>
  <c r="AA151" i="187"/>
  <c r="W151" i="187"/>
  <c r="R151" i="187"/>
  <c r="AJ150" i="187"/>
  <c r="AI150" i="187"/>
  <c r="AH150" i="187"/>
  <c r="AE150" i="187"/>
  <c r="AA150" i="187"/>
  <c r="W150" i="187"/>
  <c r="R150" i="187"/>
  <c r="AJ149" i="187"/>
  <c r="AI149" i="187"/>
  <c r="AH149" i="187"/>
  <c r="AE149" i="187"/>
  <c r="AA149" i="187"/>
  <c r="W149" i="187"/>
  <c r="R149" i="187"/>
  <c r="AJ148" i="187"/>
  <c r="AI148" i="187"/>
  <c r="AH148" i="187"/>
  <c r="AE148" i="187"/>
  <c r="AA148" i="187"/>
  <c r="W148" i="187"/>
  <c r="R148" i="187"/>
  <c r="AJ147" i="187"/>
  <c r="AI147" i="187"/>
  <c r="AH147" i="187"/>
  <c r="AE147" i="187"/>
  <c r="AA147" i="187"/>
  <c r="W147" i="187"/>
  <c r="R147" i="187"/>
  <c r="AJ146" i="187"/>
  <c r="AI146" i="187"/>
  <c r="AH146" i="187"/>
  <c r="AE146" i="187"/>
  <c r="AA146" i="187"/>
  <c r="W146" i="187"/>
  <c r="R146" i="187"/>
  <c r="AJ145" i="187"/>
  <c r="AI145" i="187"/>
  <c r="AH145" i="187"/>
  <c r="AE145" i="187"/>
  <c r="AA145" i="187"/>
  <c r="W145" i="187"/>
  <c r="R145" i="187"/>
  <c r="AJ144" i="187"/>
  <c r="AI144" i="187"/>
  <c r="AH144" i="187"/>
  <c r="AE144" i="187"/>
  <c r="AA144" i="187"/>
  <c r="W144" i="187"/>
  <c r="R144" i="187"/>
  <c r="AJ143" i="187"/>
  <c r="AI143" i="187"/>
  <c r="AH143" i="187"/>
  <c r="AE143" i="187"/>
  <c r="AA143" i="187"/>
  <c r="W143" i="187"/>
  <c r="R143" i="187"/>
  <c r="AJ142" i="187"/>
  <c r="AI142" i="187"/>
  <c r="AH142" i="187"/>
  <c r="AE142" i="187"/>
  <c r="AA142" i="187"/>
  <c r="W142" i="187"/>
  <c r="R142" i="187"/>
  <c r="AJ141" i="187"/>
  <c r="AI141" i="187"/>
  <c r="AH141" i="187"/>
  <c r="AE141" i="187"/>
  <c r="AA141" i="187"/>
  <c r="W141" i="187"/>
  <c r="R141" i="187"/>
  <c r="AJ140" i="187"/>
  <c r="AI140" i="187"/>
  <c r="AH140" i="187"/>
  <c r="AE140" i="187"/>
  <c r="AA140" i="187"/>
  <c r="W140" i="187"/>
  <c r="R140" i="187"/>
  <c r="AJ139" i="187"/>
  <c r="AI139" i="187"/>
  <c r="AH139" i="187"/>
  <c r="AE139" i="187"/>
  <c r="AA139" i="187"/>
  <c r="W139" i="187"/>
  <c r="R139" i="187"/>
  <c r="AJ138" i="187"/>
  <c r="AI138" i="187"/>
  <c r="AH138" i="187"/>
  <c r="AE138" i="187"/>
  <c r="AA138" i="187"/>
  <c r="W138" i="187"/>
  <c r="R138" i="187"/>
  <c r="AJ137" i="187"/>
  <c r="AI137" i="187"/>
  <c r="AH137" i="187"/>
  <c r="AE137" i="187"/>
  <c r="AA137" i="187"/>
  <c r="W137" i="187"/>
  <c r="R137" i="187"/>
  <c r="AJ136" i="187"/>
  <c r="AI136" i="187"/>
  <c r="AH136" i="187"/>
  <c r="AE136" i="187"/>
  <c r="AA136" i="187"/>
  <c r="W136" i="187"/>
  <c r="R136" i="187"/>
  <c r="AJ135" i="187"/>
  <c r="AI135" i="187"/>
  <c r="AH135" i="187"/>
  <c r="AE135" i="187"/>
  <c r="AA135" i="187"/>
  <c r="W135" i="187"/>
  <c r="R135" i="187"/>
  <c r="AJ134" i="187"/>
  <c r="AI134" i="187"/>
  <c r="AH134" i="187"/>
  <c r="AE134" i="187"/>
  <c r="AA134" i="187"/>
  <c r="W134" i="187"/>
  <c r="R134" i="187"/>
  <c r="AJ133" i="187"/>
  <c r="AI133" i="187"/>
  <c r="AH133" i="187"/>
  <c r="AE133" i="187"/>
  <c r="AA133" i="187"/>
  <c r="W133" i="187"/>
  <c r="R133" i="187"/>
  <c r="AJ132" i="187"/>
  <c r="AI132" i="187"/>
  <c r="AH132" i="187"/>
  <c r="AE132" i="187"/>
  <c r="AA132" i="187"/>
  <c r="W132" i="187"/>
  <c r="R132" i="187"/>
  <c r="AJ131" i="187"/>
  <c r="AI131" i="187"/>
  <c r="AH131" i="187"/>
  <c r="AE131" i="187"/>
  <c r="AA131" i="187"/>
  <c r="W131" i="187"/>
  <c r="R131" i="187"/>
  <c r="AJ130" i="187"/>
  <c r="AI130" i="187"/>
  <c r="AH130" i="187"/>
  <c r="AE130" i="187"/>
  <c r="AA130" i="187"/>
  <c r="W130" i="187"/>
  <c r="R130" i="187"/>
  <c r="AJ129" i="187"/>
  <c r="AI129" i="187"/>
  <c r="AH129" i="187"/>
  <c r="AE129" i="187"/>
  <c r="AA129" i="187"/>
  <c r="W129" i="187"/>
  <c r="R129" i="187"/>
  <c r="AJ128" i="187"/>
  <c r="AI128" i="187"/>
  <c r="AH128" i="187"/>
  <c r="AE128" i="187"/>
  <c r="AA128" i="187"/>
  <c r="W128" i="187"/>
  <c r="R128" i="187"/>
  <c r="AJ127" i="187"/>
  <c r="AI127" i="187"/>
  <c r="AH127" i="187"/>
  <c r="AE127" i="187"/>
  <c r="AA127" i="187"/>
  <c r="W127" i="187"/>
  <c r="R127" i="187"/>
  <c r="AJ126" i="187"/>
  <c r="AI126" i="187"/>
  <c r="AH126" i="187"/>
  <c r="AE126" i="187"/>
  <c r="AA126" i="187"/>
  <c r="W126" i="187"/>
  <c r="R126" i="187"/>
  <c r="AJ125" i="187"/>
  <c r="AI125" i="187"/>
  <c r="AH125" i="187"/>
  <c r="AE125" i="187"/>
  <c r="AA125" i="187"/>
  <c r="W125" i="187"/>
  <c r="R125" i="187"/>
  <c r="AJ124" i="187"/>
  <c r="AI124" i="187"/>
  <c r="AH124" i="187"/>
  <c r="AE124" i="187"/>
  <c r="AA124" i="187"/>
  <c r="W124" i="187"/>
  <c r="R124" i="187"/>
  <c r="AJ123" i="187"/>
  <c r="AI123" i="187"/>
  <c r="AH123" i="187"/>
  <c r="AE123" i="187"/>
  <c r="AA123" i="187"/>
  <c r="W123" i="187"/>
  <c r="R123" i="187"/>
  <c r="AJ122" i="187"/>
  <c r="AI122" i="187"/>
  <c r="AH122" i="187"/>
  <c r="AE122" i="187"/>
  <c r="AA122" i="187"/>
  <c r="W122" i="187"/>
  <c r="R122" i="187"/>
  <c r="AJ121" i="187"/>
  <c r="AI121" i="187"/>
  <c r="AH121" i="187"/>
  <c r="AE121" i="187"/>
  <c r="AA121" i="187"/>
  <c r="W121" i="187"/>
  <c r="R121" i="187"/>
  <c r="AJ120" i="187"/>
  <c r="AI120" i="187"/>
  <c r="AH120" i="187"/>
  <c r="AE120" i="187"/>
  <c r="AA120" i="187"/>
  <c r="W120" i="187"/>
  <c r="R120" i="187"/>
  <c r="AJ119" i="187"/>
  <c r="AI119" i="187"/>
  <c r="AH119" i="187"/>
  <c r="AE119" i="187"/>
  <c r="AA119" i="187"/>
  <c r="W119" i="187"/>
  <c r="R119" i="187"/>
  <c r="AJ118" i="187"/>
  <c r="AI118" i="187"/>
  <c r="AH118" i="187"/>
  <c r="AE118" i="187"/>
  <c r="AA118" i="187"/>
  <c r="W118" i="187"/>
  <c r="R118" i="187"/>
  <c r="AJ117" i="187"/>
  <c r="AI117" i="187"/>
  <c r="AH117" i="187"/>
  <c r="AE117" i="187"/>
  <c r="AA117" i="187"/>
  <c r="W117" i="187"/>
  <c r="R117" i="187"/>
  <c r="AJ116" i="187"/>
  <c r="AI116" i="187"/>
  <c r="AH116" i="187"/>
  <c r="AE116" i="187"/>
  <c r="AA116" i="187"/>
  <c r="W116" i="187"/>
  <c r="R116" i="187"/>
  <c r="AJ115" i="187"/>
  <c r="AI115" i="187"/>
  <c r="AH115" i="187"/>
  <c r="AE115" i="187"/>
  <c r="AA115" i="187"/>
  <c r="W115" i="187"/>
  <c r="R115" i="187"/>
  <c r="AJ114" i="187"/>
  <c r="AI114" i="187"/>
  <c r="AH114" i="187"/>
  <c r="AE114" i="187"/>
  <c r="AA114" i="187"/>
  <c r="W114" i="187"/>
  <c r="R114" i="187"/>
  <c r="AJ113" i="187"/>
  <c r="AI113" i="187"/>
  <c r="AH113" i="187"/>
  <c r="AE113" i="187"/>
  <c r="AA113" i="187"/>
  <c r="W113" i="187"/>
  <c r="R113" i="187"/>
  <c r="AJ112" i="187"/>
  <c r="AI112" i="187"/>
  <c r="AH112" i="187"/>
  <c r="AE112" i="187"/>
  <c r="AA112" i="187"/>
  <c r="W112" i="187"/>
  <c r="R112" i="187"/>
  <c r="AJ111" i="187"/>
  <c r="AI111" i="187"/>
  <c r="AH111" i="187"/>
  <c r="AE111" i="187"/>
  <c r="AA111" i="187"/>
  <c r="W111" i="187"/>
  <c r="R111" i="187"/>
  <c r="AJ110" i="187"/>
  <c r="AI110" i="187"/>
  <c r="AH110" i="187"/>
  <c r="AE110" i="187"/>
  <c r="AA110" i="187"/>
  <c r="W110" i="187"/>
  <c r="R110" i="187"/>
  <c r="AJ109" i="187"/>
  <c r="AI109" i="187"/>
  <c r="AH109" i="187"/>
  <c r="AE109" i="187"/>
  <c r="AA109" i="187"/>
  <c r="W109" i="187"/>
  <c r="R109" i="187"/>
  <c r="AJ108" i="187"/>
  <c r="AI108" i="187"/>
  <c r="AH108" i="187"/>
  <c r="AE108" i="187"/>
  <c r="AA108" i="187"/>
  <c r="W108" i="187"/>
  <c r="R108" i="187"/>
  <c r="AJ107" i="187"/>
  <c r="AI107" i="187"/>
  <c r="AH107" i="187"/>
  <c r="AE107" i="187"/>
  <c r="AA107" i="187"/>
  <c r="W107" i="187"/>
  <c r="R107" i="187"/>
  <c r="AJ106" i="187"/>
  <c r="AI106" i="187"/>
  <c r="AH106" i="187"/>
  <c r="AE106" i="187"/>
  <c r="AA106" i="187"/>
  <c r="W106" i="187"/>
  <c r="R106" i="187"/>
  <c r="AJ105" i="187"/>
  <c r="AI105" i="187"/>
  <c r="AH105" i="187"/>
  <c r="AE105" i="187"/>
  <c r="AA105" i="187"/>
  <c r="W105" i="187"/>
  <c r="R105" i="187"/>
  <c r="AJ104" i="187"/>
  <c r="AI104" i="187"/>
  <c r="AH104" i="187"/>
  <c r="AE104" i="187"/>
  <c r="AA104" i="187"/>
  <c r="W104" i="187"/>
  <c r="R104" i="187"/>
  <c r="AJ103" i="187"/>
  <c r="AI103" i="187"/>
  <c r="AH103" i="187"/>
  <c r="AE103" i="187"/>
  <c r="AA103" i="187"/>
  <c r="W103" i="187"/>
  <c r="R103" i="187"/>
  <c r="AJ102" i="187"/>
  <c r="AI102" i="187"/>
  <c r="AH102" i="187"/>
  <c r="AE102" i="187"/>
  <c r="AA102" i="187"/>
  <c r="W102" i="187"/>
  <c r="R102" i="187"/>
  <c r="AJ101" i="187"/>
  <c r="AI101" i="187"/>
  <c r="AH101" i="187"/>
  <c r="AE101" i="187"/>
  <c r="AA101" i="187"/>
  <c r="W101" i="187"/>
  <c r="R101" i="187"/>
  <c r="AJ100" i="187"/>
  <c r="AI100" i="187"/>
  <c r="AH100" i="187"/>
  <c r="AE100" i="187"/>
  <c r="AA100" i="187"/>
  <c r="W100" i="187"/>
  <c r="R100" i="187"/>
  <c r="AJ99" i="187"/>
  <c r="AI99" i="187"/>
  <c r="AH99" i="187"/>
  <c r="AE99" i="187"/>
  <c r="AA99" i="187"/>
  <c r="W99" i="187"/>
  <c r="R99" i="187"/>
  <c r="AJ98" i="187"/>
  <c r="AI98" i="187"/>
  <c r="AH98" i="187"/>
  <c r="AE98" i="187"/>
  <c r="AA98" i="187"/>
  <c r="W98" i="187"/>
  <c r="R98" i="187"/>
  <c r="AJ97" i="187"/>
  <c r="AI97" i="187"/>
  <c r="AH97" i="187"/>
  <c r="AE97" i="187"/>
  <c r="AA97" i="187"/>
  <c r="W97" i="187"/>
  <c r="R97" i="187"/>
  <c r="AJ96" i="187"/>
  <c r="AI96" i="187"/>
  <c r="AH96" i="187"/>
  <c r="AE96" i="187"/>
  <c r="AA96" i="187"/>
  <c r="W96" i="187"/>
  <c r="R96" i="187"/>
  <c r="AJ95" i="187"/>
  <c r="AI95" i="187"/>
  <c r="AH95" i="187"/>
  <c r="AE95" i="187"/>
  <c r="AA95" i="187"/>
  <c r="W95" i="187"/>
  <c r="R95" i="187"/>
  <c r="AJ94" i="187"/>
  <c r="AI94" i="187"/>
  <c r="AH94" i="187"/>
  <c r="AE94" i="187"/>
  <c r="AA94" i="187"/>
  <c r="W94" i="187"/>
  <c r="R94" i="187"/>
  <c r="AJ93" i="187"/>
  <c r="AI93" i="187"/>
  <c r="AH93" i="187"/>
  <c r="AE93" i="187"/>
  <c r="AA93" i="187"/>
  <c r="W93" i="187"/>
  <c r="R93" i="187"/>
  <c r="AJ92" i="187"/>
  <c r="AI92" i="187"/>
  <c r="AH92" i="187"/>
  <c r="AE92" i="187"/>
  <c r="AA92" i="187"/>
  <c r="W92" i="187"/>
  <c r="R92" i="187"/>
  <c r="AJ91" i="187"/>
  <c r="AI91" i="187"/>
  <c r="AH91" i="187"/>
  <c r="AE91" i="187"/>
  <c r="AA91" i="187"/>
  <c r="W91" i="187"/>
  <c r="R91" i="187"/>
  <c r="AJ90" i="187"/>
  <c r="AI90" i="187"/>
  <c r="AH90" i="187"/>
  <c r="AE90" i="187"/>
  <c r="AA90" i="187"/>
  <c r="W90" i="187"/>
  <c r="R90" i="187"/>
  <c r="AJ89" i="187"/>
  <c r="AI89" i="187"/>
  <c r="AH89" i="187"/>
  <c r="AE89" i="187"/>
  <c r="AA89" i="187"/>
  <c r="W89" i="187"/>
  <c r="R89" i="187"/>
  <c r="AJ88" i="187"/>
  <c r="AI88" i="187"/>
  <c r="AH88" i="187"/>
  <c r="AE88" i="187"/>
  <c r="AA88" i="187"/>
  <c r="W88" i="187"/>
  <c r="R88" i="187"/>
  <c r="AJ87" i="187"/>
  <c r="AI87" i="187"/>
  <c r="AH87" i="187"/>
  <c r="AE87" i="187"/>
  <c r="AA87" i="187"/>
  <c r="W87" i="187"/>
  <c r="R87" i="187"/>
  <c r="AJ86" i="187"/>
  <c r="AI86" i="187"/>
  <c r="AH86" i="187"/>
  <c r="AE86" i="187"/>
  <c r="AA86" i="187"/>
  <c r="W86" i="187"/>
  <c r="R86" i="187"/>
  <c r="AJ85" i="187"/>
  <c r="AI85" i="187"/>
  <c r="AH85" i="187"/>
  <c r="AE85" i="187"/>
  <c r="AA85" i="187"/>
  <c r="W85" i="187"/>
  <c r="R85" i="187"/>
  <c r="AJ84" i="187"/>
  <c r="AI84" i="187"/>
  <c r="AH84" i="187"/>
  <c r="AE84" i="187"/>
  <c r="AA84" i="187"/>
  <c r="W84" i="187"/>
  <c r="R84" i="187"/>
  <c r="AJ83" i="187"/>
  <c r="AI83" i="187"/>
  <c r="AH83" i="187"/>
  <c r="AE83" i="187"/>
  <c r="AA83" i="187"/>
  <c r="W83" i="187"/>
  <c r="R83" i="187"/>
  <c r="AJ82" i="187"/>
  <c r="AI82" i="187"/>
  <c r="AH82" i="187"/>
  <c r="AE82" i="187"/>
  <c r="AA82" i="187"/>
  <c r="W82" i="187"/>
  <c r="R82" i="187"/>
  <c r="AJ81" i="187"/>
  <c r="AI81" i="187"/>
  <c r="AH81" i="187"/>
  <c r="AE81" i="187"/>
  <c r="AA81" i="187"/>
  <c r="W81" i="187"/>
  <c r="R81" i="187"/>
  <c r="AJ80" i="187"/>
  <c r="AI80" i="187"/>
  <c r="AH80" i="187"/>
  <c r="AE80" i="187"/>
  <c r="AA80" i="187"/>
  <c r="W80" i="187"/>
  <c r="R80" i="187"/>
  <c r="AJ79" i="187"/>
  <c r="AI79" i="187"/>
  <c r="AH79" i="187"/>
  <c r="AE79" i="187"/>
  <c r="AA79" i="187"/>
  <c r="W79" i="187"/>
  <c r="R79" i="187"/>
  <c r="AJ78" i="187"/>
  <c r="AI78" i="187"/>
  <c r="AH78" i="187"/>
  <c r="AE78" i="187"/>
  <c r="AA78" i="187"/>
  <c r="W78" i="187"/>
  <c r="R78" i="187"/>
  <c r="AJ77" i="187"/>
  <c r="AI77" i="187"/>
  <c r="AH77" i="187"/>
  <c r="AE77" i="187"/>
  <c r="AA77" i="187"/>
  <c r="W77" i="187"/>
  <c r="R77" i="187"/>
  <c r="AJ76" i="187"/>
  <c r="AI76" i="187"/>
  <c r="AH76" i="187"/>
  <c r="AE76" i="187"/>
  <c r="AA76" i="187"/>
  <c r="W76" i="187"/>
  <c r="R76" i="187"/>
  <c r="AJ75" i="187"/>
  <c r="AI75" i="187"/>
  <c r="AH75" i="187"/>
  <c r="AE75" i="187"/>
  <c r="AA75" i="187"/>
  <c r="W75" i="187"/>
  <c r="R75" i="187"/>
  <c r="AJ74" i="187"/>
  <c r="AI74" i="187"/>
  <c r="AH74" i="187"/>
  <c r="AE74" i="187"/>
  <c r="AA74" i="187"/>
  <c r="W74" i="187"/>
  <c r="R74" i="187"/>
  <c r="AJ73" i="187"/>
  <c r="AI73" i="187"/>
  <c r="AH73" i="187"/>
  <c r="AE73" i="187"/>
  <c r="AA73" i="187"/>
  <c r="W73" i="187"/>
  <c r="R73" i="187"/>
  <c r="AJ72" i="187"/>
  <c r="AI72" i="187"/>
  <c r="AH72" i="187"/>
  <c r="AE72" i="187"/>
  <c r="AA72" i="187"/>
  <c r="W72" i="187"/>
  <c r="R72" i="187"/>
  <c r="AJ71" i="187"/>
  <c r="AI71" i="187"/>
  <c r="AH71" i="187"/>
  <c r="AE71" i="187"/>
  <c r="AA71" i="187"/>
  <c r="W71" i="187"/>
  <c r="R71" i="187"/>
  <c r="AJ70" i="187"/>
  <c r="AI70" i="187"/>
  <c r="AH70" i="187"/>
  <c r="AE70" i="187"/>
  <c r="AA70" i="187"/>
  <c r="W70" i="187"/>
  <c r="R70" i="187"/>
  <c r="AJ69" i="187"/>
  <c r="AI69" i="187"/>
  <c r="AH69" i="187"/>
  <c r="AE69" i="187"/>
  <c r="AA69" i="187"/>
  <c r="W69" i="187"/>
  <c r="R69" i="187"/>
  <c r="AJ68" i="187"/>
  <c r="AI68" i="187"/>
  <c r="AH68" i="187"/>
  <c r="AE68" i="187"/>
  <c r="AA68" i="187"/>
  <c r="W68" i="187"/>
  <c r="R68" i="187"/>
  <c r="AJ67" i="187"/>
  <c r="AI67" i="187"/>
  <c r="AH67" i="187"/>
  <c r="AE67" i="187"/>
  <c r="AA67" i="187"/>
  <c r="W67" i="187"/>
  <c r="R67" i="187"/>
  <c r="AJ66" i="187"/>
  <c r="AI66" i="187"/>
  <c r="AH66" i="187"/>
  <c r="AE66" i="187"/>
  <c r="AA66" i="187"/>
  <c r="W66" i="187"/>
  <c r="R66" i="187"/>
  <c r="AJ65" i="187"/>
  <c r="AI65" i="187"/>
  <c r="AH65" i="187"/>
  <c r="AE65" i="187"/>
  <c r="AA65" i="187"/>
  <c r="W65" i="187"/>
  <c r="R65" i="187"/>
  <c r="AJ64" i="187"/>
  <c r="AI64" i="187"/>
  <c r="AH64" i="187"/>
  <c r="AE64" i="187"/>
  <c r="AA64" i="187"/>
  <c r="W64" i="187"/>
  <c r="R64" i="187"/>
  <c r="AJ63" i="187"/>
  <c r="AI63" i="187"/>
  <c r="AH63" i="187"/>
  <c r="AE63" i="187"/>
  <c r="AA63" i="187"/>
  <c r="W63" i="187"/>
  <c r="R63" i="187"/>
  <c r="AJ62" i="187"/>
  <c r="AI62" i="187"/>
  <c r="AH62" i="187"/>
  <c r="AE62" i="187"/>
  <c r="AA62" i="187"/>
  <c r="W62" i="187"/>
  <c r="R62" i="187"/>
  <c r="AJ61" i="187"/>
  <c r="AI61" i="187"/>
  <c r="AH61" i="187"/>
  <c r="AE61" i="187"/>
  <c r="AA61" i="187"/>
  <c r="W61" i="187"/>
  <c r="R61" i="187"/>
  <c r="AJ60" i="187"/>
  <c r="AI60" i="187"/>
  <c r="AH60" i="187"/>
  <c r="AE60" i="187"/>
  <c r="AA60" i="187"/>
  <c r="W60" i="187"/>
  <c r="R60" i="187"/>
  <c r="AJ59" i="187"/>
  <c r="AI59" i="187"/>
  <c r="AH59" i="187"/>
  <c r="AE59" i="187"/>
  <c r="AA59" i="187"/>
  <c r="W59" i="187"/>
  <c r="R59" i="187"/>
  <c r="AJ58" i="187"/>
  <c r="AI58" i="187"/>
  <c r="AH58" i="187"/>
  <c r="AE58" i="187"/>
  <c r="AA58" i="187"/>
  <c r="W58" i="187"/>
  <c r="R58" i="187"/>
  <c r="AJ57" i="187"/>
  <c r="AI57" i="187"/>
  <c r="AH57" i="187"/>
  <c r="AE57" i="187"/>
  <c r="AA57" i="187"/>
  <c r="W57" i="187"/>
  <c r="R57" i="187"/>
  <c r="AJ56" i="187"/>
  <c r="AI56" i="187"/>
  <c r="AH56" i="187"/>
  <c r="AE56" i="187"/>
  <c r="AA56" i="187"/>
  <c r="W56" i="187"/>
  <c r="R56" i="187"/>
  <c r="AJ55" i="187"/>
  <c r="AI55" i="187"/>
  <c r="AH55" i="187"/>
  <c r="AE55" i="187"/>
  <c r="AA55" i="187"/>
  <c r="W55" i="187"/>
  <c r="R55" i="187"/>
  <c r="AJ54" i="187"/>
  <c r="AI54" i="187"/>
  <c r="AH54" i="187"/>
  <c r="AE54" i="187"/>
  <c r="AA54" i="187"/>
  <c r="W54" i="187"/>
  <c r="R54" i="187"/>
  <c r="AJ53" i="187"/>
  <c r="AI53" i="187"/>
  <c r="AH53" i="187"/>
  <c r="AE53" i="187"/>
  <c r="AA53" i="187"/>
  <c r="W53" i="187"/>
  <c r="R53" i="187"/>
  <c r="AJ52" i="187"/>
  <c r="AI52" i="187"/>
  <c r="AH52" i="187"/>
  <c r="AE52" i="187"/>
  <c r="AA52" i="187"/>
  <c r="W52" i="187"/>
  <c r="R52" i="187"/>
  <c r="AJ51" i="187"/>
  <c r="AI51" i="187"/>
  <c r="AH51" i="187"/>
  <c r="AE51" i="187"/>
  <c r="AA51" i="187"/>
  <c r="W51" i="187"/>
  <c r="R51" i="187"/>
  <c r="AJ50" i="187"/>
  <c r="AI50" i="187"/>
  <c r="AH50" i="187"/>
  <c r="AE50" i="187"/>
  <c r="AA50" i="187"/>
  <c r="W50" i="187"/>
  <c r="R50" i="187"/>
  <c r="AJ49" i="187"/>
  <c r="AI49" i="187"/>
  <c r="AH49" i="187"/>
  <c r="AE49" i="187"/>
  <c r="AA49" i="187"/>
  <c r="W49" i="187"/>
  <c r="R49" i="187"/>
  <c r="AJ48" i="187"/>
  <c r="AI48" i="187"/>
  <c r="AH48" i="187"/>
  <c r="AE48" i="187"/>
  <c r="AA48" i="187"/>
  <c r="W48" i="187"/>
  <c r="R48" i="187"/>
  <c r="AJ47" i="187"/>
  <c r="AI47" i="187"/>
  <c r="AH47" i="187"/>
  <c r="AE47" i="187"/>
  <c r="AA47" i="187"/>
  <c r="W47" i="187"/>
  <c r="R47" i="187"/>
  <c r="AJ46" i="187"/>
  <c r="AI46" i="187"/>
  <c r="AH46" i="187"/>
  <c r="AE46" i="187"/>
  <c r="AA46" i="187"/>
  <c r="W46" i="187"/>
  <c r="R46" i="187"/>
  <c r="AJ45" i="187"/>
  <c r="AI45" i="187"/>
  <c r="AH45" i="187"/>
  <c r="AE45" i="187"/>
  <c r="AA45" i="187"/>
  <c r="W45" i="187"/>
  <c r="R45" i="187"/>
  <c r="AJ44" i="187"/>
  <c r="AI44" i="187"/>
  <c r="AH44" i="187"/>
  <c r="AE44" i="187"/>
  <c r="AA44" i="187"/>
  <c r="W44" i="187"/>
  <c r="R44" i="187"/>
  <c r="AJ43" i="187"/>
  <c r="AI43" i="187"/>
  <c r="AH43" i="187"/>
  <c r="AE43" i="187"/>
  <c r="AA43" i="187"/>
  <c r="W43" i="187"/>
  <c r="R43" i="187"/>
  <c r="AJ42" i="187"/>
  <c r="AI42" i="187"/>
  <c r="AH42" i="187"/>
  <c r="AE42" i="187"/>
  <c r="AA42" i="187"/>
  <c r="W42" i="187"/>
  <c r="R42" i="187"/>
  <c r="AJ41" i="187"/>
  <c r="AI41" i="187"/>
  <c r="AH41" i="187"/>
  <c r="AE41" i="187"/>
  <c r="AA41" i="187"/>
  <c r="W41" i="187"/>
  <c r="R41" i="187"/>
  <c r="AJ40" i="187"/>
  <c r="AI40" i="187"/>
  <c r="AH40" i="187"/>
  <c r="AE40" i="187"/>
  <c r="AA40" i="187"/>
  <c r="W40" i="187"/>
  <c r="R40" i="187"/>
  <c r="AJ39" i="187"/>
  <c r="AI39" i="187"/>
  <c r="AH39" i="187"/>
  <c r="AE39" i="187"/>
  <c r="AA39" i="187"/>
  <c r="W39" i="187"/>
  <c r="R39" i="187"/>
  <c r="AJ38" i="187"/>
  <c r="AI38" i="187"/>
  <c r="AH38" i="187"/>
  <c r="AE38" i="187"/>
  <c r="AA38" i="187"/>
  <c r="W38" i="187"/>
  <c r="R38" i="187"/>
  <c r="AJ37" i="187"/>
  <c r="AI37" i="187"/>
  <c r="AH37" i="187"/>
  <c r="AE37" i="187"/>
  <c r="AA37" i="187"/>
  <c r="W37" i="187"/>
  <c r="R37" i="187"/>
  <c r="AJ36" i="187"/>
  <c r="AI36" i="187"/>
  <c r="AH36" i="187"/>
  <c r="AE36" i="187"/>
  <c r="AA36" i="187"/>
  <c r="W36" i="187"/>
  <c r="R36" i="187"/>
  <c r="AJ35" i="187"/>
  <c r="AI35" i="187"/>
  <c r="AH35" i="187"/>
  <c r="AE35" i="187"/>
  <c r="AA35" i="187"/>
  <c r="W35" i="187"/>
  <c r="R35" i="187"/>
  <c r="AJ34" i="187"/>
  <c r="AI34" i="187"/>
  <c r="AH34" i="187"/>
  <c r="AE34" i="187"/>
  <c r="AA34" i="187"/>
  <c r="W34" i="187"/>
  <c r="R34" i="187"/>
  <c r="AJ33" i="187"/>
  <c r="AI33" i="187"/>
  <c r="AH33" i="187"/>
  <c r="AE33" i="187"/>
  <c r="AA33" i="187"/>
  <c r="W33" i="187"/>
  <c r="R33" i="187"/>
  <c r="AJ32" i="187"/>
  <c r="AI32" i="187"/>
  <c r="AH32" i="187"/>
  <c r="AE32" i="187"/>
  <c r="AA32" i="187"/>
  <c r="W32" i="187"/>
  <c r="R32" i="187"/>
  <c r="AJ31" i="187"/>
  <c r="AI31" i="187"/>
  <c r="AH31" i="187"/>
  <c r="AE31" i="187"/>
  <c r="AA31" i="187"/>
  <c r="W31" i="187"/>
  <c r="R31" i="187"/>
  <c r="AJ30" i="187"/>
  <c r="AI30" i="187"/>
  <c r="AH30" i="187"/>
  <c r="AE30" i="187"/>
  <c r="AA30" i="187"/>
  <c r="W30" i="187"/>
  <c r="R30" i="187"/>
  <c r="AJ29" i="187"/>
  <c r="AI29" i="187"/>
  <c r="AH29" i="187"/>
  <c r="AE29" i="187"/>
  <c r="AA29" i="187"/>
  <c r="W29" i="187"/>
  <c r="R29" i="187"/>
  <c r="AJ28" i="187"/>
  <c r="AI28" i="187"/>
  <c r="AH28" i="187"/>
  <c r="AE28" i="187"/>
  <c r="AA28" i="187"/>
  <c r="W28" i="187"/>
  <c r="R28" i="187"/>
  <c r="AJ27" i="187"/>
  <c r="AI27" i="187"/>
  <c r="AH27" i="187"/>
  <c r="AE27" i="187"/>
  <c r="AA27" i="187"/>
  <c r="W27" i="187"/>
  <c r="R27" i="187"/>
  <c r="AJ26" i="187"/>
  <c r="AI26" i="187"/>
  <c r="AH26" i="187"/>
  <c r="AE26" i="187"/>
  <c r="AA26" i="187"/>
  <c r="W26" i="187"/>
  <c r="R26" i="187"/>
  <c r="AJ25" i="187"/>
  <c r="AI25" i="187"/>
  <c r="AH25" i="187"/>
  <c r="AE25" i="187"/>
  <c r="AA25" i="187"/>
  <c r="W25" i="187"/>
  <c r="R25" i="187"/>
  <c r="AJ24" i="187"/>
  <c r="AI24" i="187"/>
  <c r="AH24" i="187"/>
  <c r="AE24" i="187"/>
  <c r="AA24" i="187"/>
  <c r="W24" i="187"/>
  <c r="R24" i="187"/>
  <c r="AJ23" i="187"/>
  <c r="AI23" i="187"/>
  <c r="AH23" i="187"/>
  <c r="AE23" i="187"/>
  <c r="AA23" i="187"/>
  <c r="W23" i="187"/>
  <c r="R23" i="187"/>
  <c r="AJ22" i="187"/>
  <c r="AI22" i="187"/>
  <c r="AH22" i="187"/>
  <c r="AE22" i="187"/>
  <c r="AA22" i="187"/>
  <c r="W22" i="187"/>
  <c r="R22" i="187"/>
  <c r="AJ21" i="187"/>
  <c r="AI21" i="187"/>
  <c r="AH21" i="187"/>
  <c r="AE21" i="187"/>
  <c r="AA21" i="187"/>
  <c r="W21" i="187"/>
  <c r="R21" i="187"/>
  <c r="AJ20" i="187"/>
  <c r="AI20" i="187"/>
  <c r="AH20" i="187"/>
  <c r="AE20" i="187"/>
  <c r="AA20" i="187"/>
  <c r="W20" i="187"/>
  <c r="R20" i="187"/>
  <c r="AJ19" i="187"/>
  <c r="AI19" i="187"/>
  <c r="AH19" i="187"/>
  <c r="AE19" i="187"/>
  <c r="AA19" i="187"/>
  <c r="W19" i="187"/>
  <c r="R19" i="187"/>
  <c r="AJ18" i="187"/>
  <c r="AI18" i="187"/>
  <c r="AH18" i="187"/>
  <c r="AE18" i="187"/>
  <c r="AA18" i="187"/>
  <c r="W18" i="187"/>
  <c r="R18" i="187"/>
  <c r="AJ17" i="187"/>
  <c r="AI17" i="187"/>
  <c r="AH17" i="187"/>
  <c r="AE17" i="187"/>
  <c r="AA17" i="187"/>
  <c r="W17" i="187"/>
  <c r="R17" i="187"/>
  <c r="AJ16" i="187"/>
  <c r="AI16" i="187"/>
  <c r="AH16" i="187"/>
  <c r="AE16" i="187"/>
  <c r="AA16" i="187"/>
  <c r="W16" i="187"/>
  <c r="R16" i="187"/>
  <c r="AJ15" i="187"/>
  <c r="AI15" i="187"/>
  <c r="AH15" i="187"/>
  <c r="AE15" i="187"/>
  <c r="AA15" i="187"/>
  <c r="W15" i="187"/>
  <c r="R15" i="187"/>
  <c r="AJ14" i="187"/>
  <c r="AI14" i="187"/>
  <c r="AH14" i="187"/>
  <c r="AE14" i="187"/>
  <c r="AA14" i="187"/>
  <c r="W14" i="187"/>
  <c r="R14" i="187"/>
  <c r="AJ13" i="187"/>
  <c r="AI13" i="187"/>
  <c r="AH13" i="187"/>
  <c r="AE13" i="187"/>
  <c r="AA13" i="187"/>
  <c r="W13" i="187"/>
  <c r="R13" i="187"/>
  <c r="AJ12" i="187"/>
  <c r="AI12" i="187"/>
  <c r="AH12" i="187"/>
  <c r="AE12" i="187"/>
  <c r="AA12" i="187"/>
  <c r="W12" i="187"/>
  <c r="R12" i="187"/>
  <c r="AJ11" i="187"/>
  <c r="AI11" i="187"/>
  <c r="AH11" i="187"/>
  <c r="AE11" i="187"/>
  <c r="AA11" i="187"/>
  <c r="W11" i="187"/>
  <c r="R11" i="187"/>
  <c r="AJ10" i="187"/>
  <c r="AI10" i="187"/>
  <c r="AH10" i="187"/>
  <c r="AE10" i="187"/>
  <c r="AA10" i="187"/>
  <c r="W10" i="187"/>
  <c r="R10" i="187"/>
  <c r="AJ9" i="187"/>
  <c r="AI9" i="187"/>
  <c r="AH9" i="187"/>
  <c r="AE9" i="187"/>
  <c r="AA9" i="187"/>
  <c r="W9" i="187"/>
  <c r="R9" i="187"/>
  <c r="AJ8" i="187"/>
  <c r="AI8" i="187"/>
  <c r="AH8" i="187"/>
  <c r="AE8" i="187"/>
  <c r="AA8" i="187"/>
  <c r="W8" i="187"/>
  <c r="R8" i="187"/>
  <c r="AJ7" i="187"/>
  <c r="AI7" i="187"/>
  <c r="AH7" i="187"/>
  <c r="AE7" i="187"/>
  <c r="AA7" i="187"/>
  <c r="W7" i="187"/>
  <c r="R7" i="187"/>
  <c r="AJ6" i="187"/>
  <c r="AI6" i="187"/>
  <c r="AH6" i="187"/>
  <c r="AE6" i="187"/>
  <c r="AA6" i="187"/>
  <c r="W6" i="187"/>
  <c r="R6" i="187"/>
  <c r="AJ5" i="187"/>
  <c r="AI5" i="187"/>
  <c r="AH5" i="187"/>
  <c r="AE5" i="187"/>
  <c r="AA5" i="187"/>
  <c r="W5" i="187"/>
  <c r="R5" i="187"/>
  <c r="AJ4" i="187"/>
  <c r="AI4" i="187"/>
  <c r="AH4" i="187"/>
  <c r="AE4" i="187"/>
  <c r="AA4" i="187"/>
  <c r="W4" i="187"/>
  <c r="R4" i="187"/>
  <c r="AJ3" i="187"/>
  <c r="AI3" i="187"/>
  <c r="AH3" i="187"/>
  <c r="AE3" i="187"/>
  <c r="AA3" i="187"/>
  <c r="W3" i="187"/>
  <c r="R3" i="187"/>
  <c r="AJ2" i="187"/>
  <c r="AI2" i="187"/>
  <c r="AH2" i="187"/>
  <c r="AE2" i="187"/>
  <c r="AA2" i="187"/>
  <c r="W2" i="187"/>
  <c r="R2" i="187"/>
  <c r="F3" i="187"/>
  <c r="F4" i="187"/>
  <c r="F5" i="187"/>
  <c r="F6" i="187"/>
  <c r="F7" i="187"/>
  <c r="F8" i="187"/>
  <c r="F9" i="187"/>
  <c r="F10" i="187"/>
  <c r="F11" i="187"/>
  <c r="F12" i="187"/>
  <c r="F13" i="187"/>
  <c r="F14" i="187"/>
  <c r="F15" i="187"/>
  <c r="F16" i="187"/>
  <c r="F17" i="187"/>
  <c r="F18" i="187"/>
  <c r="F19" i="187"/>
  <c r="F20" i="187"/>
  <c r="F21" i="187"/>
  <c r="F22" i="187"/>
  <c r="F23" i="187"/>
  <c r="F24" i="187"/>
  <c r="F25" i="187"/>
  <c r="F26" i="187"/>
  <c r="F27" i="187"/>
  <c r="F28" i="187"/>
  <c r="F29" i="187"/>
  <c r="F30" i="187"/>
  <c r="F31" i="187"/>
  <c r="F32" i="187"/>
  <c r="F33" i="187"/>
  <c r="F34" i="187"/>
  <c r="F35" i="187"/>
  <c r="F36" i="187"/>
  <c r="F37" i="187"/>
  <c r="F38" i="187"/>
  <c r="F39" i="187"/>
  <c r="F40" i="187"/>
  <c r="F41" i="187"/>
  <c r="F42" i="187"/>
  <c r="F43" i="187"/>
  <c r="F44" i="187"/>
  <c r="F45" i="187"/>
  <c r="F46" i="187"/>
  <c r="F47" i="187"/>
  <c r="F48" i="187"/>
  <c r="F49" i="187"/>
  <c r="F50" i="187"/>
  <c r="F51" i="187"/>
  <c r="F52" i="187"/>
  <c r="F53" i="187"/>
  <c r="F54" i="187"/>
  <c r="F55" i="187"/>
  <c r="F56" i="187"/>
  <c r="F57" i="187"/>
  <c r="F58" i="187"/>
  <c r="F59" i="187"/>
  <c r="F60" i="187"/>
  <c r="F61" i="187"/>
  <c r="F62" i="187"/>
  <c r="F63" i="187"/>
  <c r="F64" i="187"/>
  <c r="F65" i="187"/>
  <c r="F66" i="187"/>
  <c r="F67" i="187"/>
  <c r="F68" i="187"/>
  <c r="F69" i="187"/>
  <c r="F70" i="187"/>
  <c r="F71" i="187"/>
  <c r="F72" i="187"/>
  <c r="F73" i="187"/>
  <c r="F74" i="187"/>
  <c r="F75" i="187"/>
  <c r="F76" i="187"/>
  <c r="F77" i="187"/>
  <c r="F78" i="187"/>
  <c r="F79" i="187"/>
  <c r="F80" i="187"/>
  <c r="F81" i="187"/>
  <c r="F82" i="187"/>
  <c r="F83" i="187"/>
  <c r="F84" i="187"/>
  <c r="F85" i="187"/>
  <c r="F86" i="187"/>
  <c r="F87" i="187"/>
  <c r="F88" i="187"/>
  <c r="F89" i="187"/>
  <c r="F90" i="187"/>
  <c r="F91" i="187"/>
  <c r="F92" i="187"/>
  <c r="F93" i="187"/>
  <c r="F94" i="187"/>
  <c r="F95" i="187"/>
  <c r="F96" i="187"/>
  <c r="F97" i="187"/>
  <c r="F98" i="187"/>
  <c r="F99" i="187"/>
  <c r="F100" i="187"/>
  <c r="F101" i="187"/>
  <c r="F102" i="187"/>
  <c r="F103" i="187"/>
  <c r="F104" i="187"/>
  <c r="F105" i="187"/>
  <c r="F106" i="187"/>
  <c r="F107" i="187"/>
  <c r="F108" i="187"/>
  <c r="F109" i="187"/>
  <c r="F110" i="187"/>
  <c r="F111" i="187"/>
  <c r="F112" i="187"/>
  <c r="F113" i="187"/>
  <c r="F114" i="187"/>
  <c r="F115" i="187"/>
  <c r="F116" i="187"/>
  <c r="F117" i="187"/>
  <c r="F118" i="187"/>
  <c r="F119" i="187"/>
  <c r="F120" i="187"/>
  <c r="F121" i="187"/>
  <c r="F122" i="187"/>
  <c r="F123" i="187"/>
  <c r="F124" i="187"/>
  <c r="F125" i="187"/>
  <c r="F126" i="187"/>
  <c r="F127" i="187"/>
  <c r="F128" i="187"/>
  <c r="F129" i="187"/>
  <c r="F130" i="187"/>
  <c r="F131" i="187"/>
  <c r="F132" i="187"/>
  <c r="F133" i="187"/>
  <c r="F134" i="187"/>
  <c r="F135" i="187"/>
  <c r="F136" i="187"/>
  <c r="F137" i="187"/>
  <c r="F138" i="187"/>
  <c r="F139" i="187"/>
  <c r="F140" i="187"/>
  <c r="F141" i="187"/>
  <c r="F142" i="187"/>
  <c r="F143" i="187"/>
  <c r="F144" i="187"/>
  <c r="F145" i="187"/>
  <c r="F146" i="187"/>
  <c r="F147" i="187"/>
  <c r="F148" i="187"/>
  <c r="F149" i="187"/>
  <c r="F150" i="187"/>
  <c r="F151" i="187"/>
  <c r="F2" i="187"/>
  <c r="C3" i="187"/>
  <c r="C4" i="187"/>
  <c r="C5" i="187"/>
  <c r="C6" i="187"/>
  <c r="C7" i="187"/>
  <c r="C8" i="187"/>
  <c r="C9" i="187"/>
  <c r="C10" i="187"/>
  <c r="C11" i="187"/>
  <c r="C12" i="187"/>
  <c r="C13" i="187"/>
  <c r="C14" i="187"/>
  <c r="C15" i="187"/>
  <c r="C16" i="187"/>
  <c r="C17" i="187"/>
  <c r="C18" i="187"/>
  <c r="C19" i="187"/>
  <c r="C20" i="187"/>
  <c r="C21" i="187"/>
  <c r="C22" i="187"/>
  <c r="C23" i="187"/>
  <c r="C24" i="187"/>
  <c r="C25" i="187"/>
  <c r="C26" i="187"/>
  <c r="C27" i="187"/>
  <c r="C28" i="187"/>
  <c r="C29" i="187"/>
  <c r="C30" i="187"/>
  <c r="C31" i="187"/>
  <c r="C32" i="187"/>
  <c r="C33" i="187"/>
  <c r="C34" i="187"/>
  <c r="C35" i="187"/>
  <c r="C36" i="187"/>
  <c r="C37" i="187"/>
  <c r="C38" i="187"/>
  <c r="C39" i="187"/>
  <c r="C40" i="187"/>
  <c r="C41" i="187"/>
  <c r="C42" i="187"/>
  <c r="C43" i="187"/>
  <c r="C44" i="187"/>
  <c r="C45" i="187"/>
  <c r="C46" i="187"/>
  <c r="C47" i="187"/>
  <c r="C48" i="187"/>
  <c r="C49" i="187"/>
  <c r="C50" i="187"/>
  <c r="C51" i="187"/>
  <c r="C52" i="187"/>
  <c r="C53" i="187"/>
  <c r="C54" i="187"/>
  <c r="C55" i="187"/>
  <c r="C56" i="187"/>
  <c r="C57" i="187"/>
  <c r="C58" i="187"/>
  <c r="C59" i="187"/>
  <c r="C60" i="187"/>
  <c r="C61" i="187"/>
  <c r="C62" i="187"/>
  <c r="C63" i="187"/>
  <c r="C64" i="187"/>
  <c r="C65" i="187"/>
  <c r="C66" i="187"/>
  <c r="C67" i="187"/>
  <c r="C68" i="187"/>
  <c r="C69" i="187"/>
  <c r="C70" i="187"/>
  <c r="C71" i="187"/>
  <c r="C72" i="187"/>
  <c r="C73" i="187"/>
  <c r="C74" i="187"/>
  <c r="C75" i="187"/>
  <c r="C76" i="187"/>
  <c r="C77" i="187"/>
  <c r="C78" i="187"/>
  <c r="C79" i="187"/>
  <c r="C80" i="187"/>
  <c r="C81" i="187"/>
  <c r="C82" i="187"/>
  <c r="C83" i="187"/>
  <c r="C84" i="187"/>
  <c r="C85" i="187"/>
  <c r="C86" i="187"/>
  <c r="C87" i="187"/>
  <c r="C88" i="187"/>
  <c r="C89" i="187"/>
  <c r="C90" i="187"/>
  <c r="C91" i="187"/>
  <c r="C92" i="187"/>
  <c r="C93" i="187"/>
  <c r="C94" i="187"/>
  <c r="C95" i="187"/>
  <c r="C96" i="187"/>
  <c r="C97" i="187"/>
  <c r="C98" i="187"/>
  <c r="C99" i="187"/>
  <c r="C100" i="187"/>
  <c r="C101" i="187"/>
  <c r="C102" i="187"/>
  <c r="C103" i="187"/>
  <c r="C104" i="187"/>
  <c r="C105" i="187"/>
  <c r="C106" i="187"/>
  <c r="C107" i="187"/>
  <c r="C108" i="187"/>
  <c r="C109" i="187"/>
  <c r="C110" i="187"/>
  <c r="C111" i="187"/>
  <c r="C112" i="187"/>
  <c r="C113" i="187"/>
  <c r="C114" i="187"/>
  <c r="C115" i="187"/>
  <c r="C116" i="187"/>
  <c r="C117" i="187"/>
  <c r="C118" i="187"/>
  <c r="C119" i="187"/>
  <c r="C120" i="187"/>
  <c r="C121" i="187"/>
  <c r="C122" i="187"/>
  <c r="C123" i="187"/>
  <c r="C124" i="187"/>
  <c r="C125" i="187"/>
  <c r="C126" i="187"/>
  <c r="C127" i="187"/>
  <c r="C128" i="187"/>
  <c r="C129" i="187"/>
  <c r="C130" i="187"/>
  <c r="C131" i="187"/>
  <c r="C132" i="187"/>
  <c r="C133" i="187"/>
  <c r="C134" i="187"/>
  <c r="C135" i="187"/>
  <c r="C136" i="187"/>
  <c r="C137" i="187"/>
  <c r="C138" i="187"/>
  <c r="C139" i="187"/>
  <c r="C140" i="187"/>
  <c r="C141" i="187"/>
  <c r="C142" i="187"/>
  <c r="C143" i="187"/>
  <c r="C144" i="187"/>
  <c r="C145" i="187"/>
  <c r="C146" i="187"/>
  <c r="C147" i="187"/>
  <c r="C148" i="187"/>
  <c r="C149" i="187"/>
  <c r="C150" i="187"/>
  <c r="C151" i="187"/>
  <c r="C2" i="187"/>
  <c r="A9" i="192"/>
  <c r="A10" i="192"/>
  <c r="A11" i="192"/>
  <c r="A12" i="192"/>
  <c r="A13" i="192"/>
  <c r="A14" i="192"/>
  <c r="A15" i="192"/>
  <c r="A16" i="192"/>
  <c r="A17" i="192"/>
  <c r="A18" i="192"/>
  <c r="A19" i="192"/>
  <c r="A20" i="192"/>
  <c r="A21" i="192"/>
  <c r="A22" i="192"/>
  <c r="A23" i="192"/>
  <c r="A24" i="192"/>
  <c r="A25" i="192"/>
  <c r="A26" i="192"/>
  <c r="A27" i="192"/>
  <c r="A28" i="192"/>
  <c r="A29" i="192"/>
  <c r="A30" i="192"/>
  <c r="A31" i="192"/>
  <c r="A32" i="192"/>
  <c r="A33" i="192"/>
  <c r="A34" i="192"/>
  <c r="A35" i="192"/>
  <c r="A36" i="192"/>
  <c r="A37" i="192"/>
  <c r="A38" i="192"/>
  <c r="A39" i="192"/>
  <c r="A40" i="192"/>
  <c r="A41" i="192"/>
  <c r="A42" i="192"/>
  <c r="A43" i="192"/>
  <c r="A44" i="192"/>
  <c r="A45" i="192"/>
  <c r="A46" i="192"/>
  <c r="A47" i="192"/>
  <c r="A48" i="192"/>
  <c r="A49" i="192"/>
  <c r="A50" i="192"/>
  <c r="A51" i="192"/>
  <c r="A52" i="192"/>
  <c r="A53" i="192"/>
  <c r="A54" i="192"/>
  <c r="A55" i="192"/>
  <c r="A56" i="192"/>
  <c r="A57" i="192"/>
  <c r="A58" i="192"/>
  <c r="A59" i="192"/>
  <c r="A60" i="192"/>
  <c r="A61" i="192"/>
  <c r="A62" i="192"/>
  <c r="A63" i="192"/>
  <c r="A64" i="192"/>
  <c r="A65" i="192"/>
  <c r="A66" i="192"/>
  <c r="A67" i="192"/>
  <c r="A68" i="192"/>
  <c r="A69" i="192"/>
  <c r="A70" i="192"/>
  <c r="A71" i="192"/>
  <c r="A72" i="192"/>
  <c r="A73" i="192"/>
  <c r="A74" i="192"/>
  <c r="A75" i="192"/>
  <c r="A76" i="192"/>
  <c r="A77" i="192"/>
  <c r="A78" i="192"/>
  <c r="A79" i="192"/>
  <c r="A80" i="192"/>
  <c r="A81" i="192"/>
  <c r="A82" i="192"/>
  <c r="A83" i="192"/>
  <c r="A84" i="192"/>
  <c r="A85" i="192"/>
  <c r="A86" i="192"/>
  <c r="A87" i="192"/>
  <c r="A88" i="192"/>
  <c r="A89" i="192"/>
  <c r="A90" i="192"/>
  <c r="A91" i="192"/>
  <c r="A92" i="192"/>
  <c r="A93" i="192"/>
  <c r="A94" i="192"/>
  <c r="A95" i="192"/>
  <c r="A96" i="192"/>
  <c r="A97" i="192"/>
  <c r="A98" i="192"/>
  <c r="A99" i="192"/>
  <c r="A100" i="192"/>
  <c r="A101" i="192"/>
  <c r="A102" i="192"/>
  <c r="A103" i="192"/>
  <c r="A104" i="192"/>
  <c r="A105" i="192"/>
  <c r="A106" i="192"/>
  <c r="A107" i="192"/>
  <c r="A108" i="192"/>
  <c r="A109" i="192"/>
  <c r="A110" i="192"/>
  <c r="A111" i="192"/>
  <c r="A112" i="192"/>
  <c r="A113" i="192"/>
  <c r="A114" i="192"/>
  <c r="A115" i="192"/>
  <c r="A116" i="192"/>
  <c r="A117" i="192"/>
  <c r="A118" i="192"/>
  <c r="A119" i="192"/>
  <c r="A120" i="192"/>
  <c r="A121" i="192"/>
  <c r="A122" i="192"/>
  <c r="A123" i="192"/>
  <c r="A124" i="192"/>
  <c r="A125" i="192"/>
  <c r="A126" i="192"/>
  <c r="A127" i="192"/>
  <c r="A128" i="192"/>
  <c r="A129" i="192"/>
  <c r="A130" i="192"/>
  <c r="A131" i="192"/>
  <c r="A132" i="192"/>
  <c r="A133" i="192"/>
  <c r="B154" i="195"/>
  <c r="B153" i="195"/>
  <c r="B152" i="195"/>
  <c r="B151" i="195"/>
  <c r="B150" i="195"/>
  <c r="B149" i="195"/>
  <c r="B148" i="195"/>
  <c r="B147" i="195"/>
  <c r="B146" i="195"/>
  <c r="B145" i="195"/>
  <c r="B144" i="195"/>
  <c r="B143" i="195"/>
  <c r="B142" i="195"/>
  <c r="B141" i="195"/>
  <c r="B140" i="195"/>
  <c r="B139" i="195"/>
  <c r="B138" i="195"/>
  <c r="B137" i="195"/>
  <c r="B136" i="195"/>
  <c r="B135" i="195"/>
  <c r="B134" i="195"/>
  <c r="B133" i="195"/>
  <c r="B132" i="195"/>
  <c r="B131" i="195"/>
  <c r="B130" i="195"/>
  <c r="B129" i="195"/>
  <c r="B128" i="195"/>
  <c r="B127" i="195"/>
  <c r="B126" i="195"/>
  <c r="B125" i="195"/>
  <c r="B124" i="195"/>
  <c r="B123" i="195"/>
  <c r="B122" i="195"/>
  <c r="B121" i="195"/>
  <c r="B120" i="195"/>
  <c r="B119" i="195"/>
  <c r="B118" i="195"/>
  <c r="B117" i="195"/>
  <c r="B116" i="195"/>
  <c r="B115" i="195"/>
  <c r="B114" i="195"/>
  <c r="B113" i="195"/>
  <c r="B112" i="195"/>
  <c r="B111" i="195"/>
  <c r="B110" i="195"/>
  <c r="B109" i="195"/>
  <c r="B108" i="195"/>
  <c r="B107" i="195"/>
  <c r="B106" i="195"/>
  <c r="B105" i="195"/>
  <c r="B104" i="195"/>
  <c r="B103" i="195"/>
  <c r="B102" i="195"/>
  <c r="B101" i="195"/>
  <c r="B100" i="195"/>
  <c r="B99" i="195"/>
  <c r="B98" i="195"/>
  <c r="B97" i="195"/>
  <c r="B96" i="195"/>
  <c r="B95" i="195"/>
  <c r="B94" i="195"/>
  <c r="B93" i="195"/>
  <c r="B92" i="195"/>
  <c r="B91" i="195"/>
  <c r="B90" i="195"/>
  <c r="B89" i="195"/>
  <c r="B88" i="195"/>
  <c r="B87" i="195"/>
  <c r="B86" i="195"/>
  <c r="B85" i="195"/>
  <c r="B84" i="195"/>
  <c r="B83" i="195"/>
  <c r="B82" i="195"/>
  <c r="B81" i="195"/>
  <c r="B80" i="195"/>
  <c r="B79" i="195"/>
  <c r="B78" i="195"/>
  <c r="B77" i="195"/>
  <c r="B76" i="195"/>
  <c r="B75" i="195"/>
  <c r="B74" i="195"/>
  <c r="B73" i="195"/>
  <c r="B72" i="195"/>
  <c r="B71" i="195"/>
  <c r="B70" i="195"/>
  <c r="B69" i="195"/>
  <c r="B68" i="195"/>
  <c r="B67" i="195"/>
  <c r="B66" i="195"/>
  <c r="B65" i="195"/>
  <c r="B64" i="195"/>
  <c r="B63" i="195"/>
  <c r="B62" i="195"/>
  <c r="B61" i="195"/>
  <c r="B60" i="195"/>
  <c r="B59" i="195"/>
  <c r="B58" i="195"/>
  <c r="B57" i="195"/>
  <c r="B56" i="195"/>
  <c r="B55" i="195"/>
  <c r="B54" i="195"/>
  <c r="B53" i="195"/>
  <c r="B52" i="195"/>
  <c r="B51" i="195"/>
  <c r="B50" i="195"/>
  <c r="B49" i="195"/>
  <c r="B48" i="195"/>
  <c r="B47" i="195"/>
  <c r="B46" i="195"/>
  <c r="B45" i="195"/>
  <c r="B44" i="195"/>
  <c r="B43" i="195"/>
  <c r="B42" i="195"/>
  <c r="B41" i="195"/>
  <c r="B40" i="195"/>
  <c r="B39" i="195"/>
  <c r="B38" i="195"/>
  <c r="B37" i="195"/>
  <c r="B36" i="195"/>
  <c r="B35" i="195"/>
  <c r="B34" i="195"/>
  <c r="B33" i="195"/>
  <c r="B32" i="195"/>
  <c r="B31" i="195"/>
  <c r="B30" i="195"/>
  <c r="B29" i="195"/>
  <c r="B28" i="195"/>
  <c r="B27" i="195"/>
  <c r="B26" i="195"/>
  <c r="B25" i="195"/>
  <c r="B24" i="195"/>
  <c r="B23" i="195"/>
  <c r="B22" i="195"/>
  <c r="B21" i="195"/>
  <c r="B20" i="195"/>
  <c r="B19" i="195"/>
  <c r="B18" i="195"/>
  <c r="B17" i="195"/>
  <c r="B16" i="195"/>
  <c r="B15" i="195"/>
  <c r="B14" i="195"/>
  <c r="B13" i="195"/>
  <c r="B12" i="195"/>
  <c r="B11" i="195"/>
  <c r="B10" i="195"/>
  <c r="B9" i="195"/>
  <c r="B8" i="195"/>
  <c r="B7" i="195"/>
  <c r="B6" i="195"/>
  <c r="B5" i="195"/>
  <c r="B4" i="195"/>
  <c r="B3" i="195"/>
  <c r="B2" i="195"/>
  <c r="D397" i="188"/>
  <c r="D396" i="188"/>
  <c r="D395" i="188"/>
  <c r="D394" i="188"/>
  <c r="D393" i="188"/>
  <c r="D392" i="188"/>
  <c r="D391" i="188"/>
  <c r="D390" i="188"/>
  <c r="D389" i="188"/>
  <c r="D388" i="188"/>
  <c r="D387" i="188"/>
  <c r="D386" i="188"/>
  <c r="D385" i="188"/>
  <c r="D384" i="188"/>
  <c r="D383" i="188"/>
  <c r="D382" i="188"/>
  <c r="D381" i="188"/>
  <c r="D380" i="188"/>
  <c r="D379" i="188"/>
  <c r="D378" i="188"/>
  <c r="D377" i="188"/>
  <c r="D376" i="188"/>
  <c r="D375" i="188"/>
  <c r="D374" i="188"/>
  <c r="D373" i="188"/>
  <c r="D372" i="188"/>
  <c r="D371" i="188"/>
  <c r="D370" i="188"/>
  <c r="D369" i="188"/>
  <c r="D368" i="188"/>
  <c r="D367" i="188"/>
  <c r="D366" i="188"/>
  <c r="D365" i="188"/>
  <c r="D364" i="188"/>
  <c r="D363" i="188"/>
  <c r="D362" i="188"/>
  <c r="D361" i="188"/>
  <c r="D360" i="188"/>
  <c r="D359" i="188"/>
  <c r="D358" i="188"/>
  <c r="D357" i="188"/>
  <c r="D356" i="188"/>
  <c r="D355" i="188"/>
  <c r="D354" i="188"/>
  <c r="D353" i="188"/>
  <c r="D352" i="188"/>
  <c r="D351" i="188"/>
  <c r="D350" i="188"/>
  <c r="D349" i="188"/>
  <c r="D348" i="188"/>
  <c r="D347" i="188"/>
  <c r="D346" i="188"/>
  <c r="D345" i="188"/>
  <c r="D344" i="188"/>
  <c r="D343" i="188"/>
  <c r="D342" i="188"/>
  <c r="D341" i="188"/>
  <c r="D340" i="188"/>
  <c r="D339" i="188"/>
  <c r="D338" i="188"/>
  <c r="D337" i="188"/>
  <c r="D336" i="188"/>
  <c r="D335" i="188"/>
  <c r="D334" i="188"/>
  <c r="D333" i="188"/>
  <c r="D332" i="188"/>
  <c r="D331" i="188"/>
  <c r="D330" i="188"/>
  <c r="D329" i="188"/>
  <c r="D328" i="188"/>
  <c r="D327" i="188"/>
  <c r="D326" i="188"/>
  <c r="D325" i="188"/>
  <c r="D324" i="188"/>
  <c r="D323" i="188"/>
  <c r="D322" i="188"/>
  <c r="D321" i="188"/>
  <c r="D320" i="188"/>
  <c r="D319" i="188"/>
  <c r="D318" i="188"/>
  <c r="D317" i="188"/>
  <c r="D316" i="188"/>
  <c r="D315" i="188"/>
  <c r="D314" i="188"/>
  <c r="D313" i="188"/>
  <c r="D312" i="188"/>
  <c r="D311" i="188"/>
  <c r="D310" i="188"/>
  <c r="D309" i="188"/>
  <c r="D308" i="188"/>
  <c r="D307" i="188"/>
  <c r="D306" i="188"/>
  <c r="D305" i="188"/>
  <c r="D304" i="188"/>
  <c r="D303" i="188"/>
  <c r="D302" i="188"/>
  <c r="D301" i="188"/>
  <c r="D300" i="188"/>
  <c r="D299" i="188"/>
  <c r="D298" i="188"/>
  <c r="D297" i="188"/>
  <c r="D296" i="188"/>
  <c r="D295" i="188"/>
  <c r="D294" i="188"/>
  <c r="D293" i="188"/>
  <c r="D292" i="188"/>
  <c r="D291" i="188"/>
  <c r="D290" i="188"/>
  <c r="D289" i="188"/>
  <c r="D288" i="188"/>
  <c r="D287" i="188"/>
  <c r="D286" i="188"/>
  <c r="D285" i="188"/>
  <c r="D284" i="188"/>
  <c r="D283" i="188"/>
  <c r="D282" i="188"/>
  <c r="D281" i="188"/>
  <c r="D280" i="188"/>
  <c r="D279" i="188"/>
  <c r="D278" i="188"/>
  <c r="D277" i="188"/>
  <c r="D276" i="188"/>
  <c r="D275" i="188"/>
  <c r="D274" i="188"/>
  <c r="D273" i="188"/>
  <c r="D272" i="188"/>
  <c r="D271" i="188"/>
  <c r="D270" i="188"/>
  <c r="D269" i="188"/>
  <c r="D268" i="188"/>
  <c r="D267" i="188"/>
  <c r="D266" i="188"/>
  <c r="D265" i="188"/>
  <c r="D264" i="188"/>
  <c r="D263" i="188"/>
  <c r="D262" i="188"/>
  <c r="D261" i="188"/>
  <c r="D260" i="188"/>
  <c r="D259" i="188"/>
  <c r="D258" i="188"/>
  <c r="D257" i="188"/>
  <c r="D256" i="188"/>
  <c r="D255" i="188"/>
  <c r="D254" i="188"/>
  <c r="D253" i="188"/>
  <c r="D252" i="188"/>
  <c r="D251" i="188"/>
  <c r="D250" i="188"/>
  <c r="D249" i="188"/>
  <c r="D248" i="188"/>
  <c r="D247" i="188"/>
  <c r="D246" i="188"/>
  <c r="D245" i="188"/>
  <c r="D244" i="188"/>
  <c r="D243" i="188"/>
  <c r="D242" i="188"/>
  <c r="D241" i="188"/>
  <c r="D240" i="188"/>
  <c r="D239" i="188"/>
  <c r="D238" i="188"/>
  <c r="D237" i="188"/>
  <c r="D236" i="188"/>
  <c r="D235" i="188"/>
  <c r="D234" i="188"/>
  <c r="D233" i="188"/>
  <c r="D232" i="188"/>
  <c r="D231" i="188"/>
  <c r="D230" i="188"/>
  <c r="D229" i="188"/>
  <c r="D228" i="188"/>
  <c r="D227" i="188"/>
  <c r="D226" i="188"/>
  <c r="D225" i="188"/>
  <c r="D224" i="188"/>
  <c r="D223" i="188"/>
  <c r="D222" i="188"/>
  <c r="D221" i="188"/>
  <c r="D220" i="188"/>
  <c r="D219" i="188"/>
  <c r="D218" i="188"/>
  <c r="D217" i="188"/>
  <c r="D216" i="188"/>
  <c r="D215" i="188"/>
  <c r="D214" i="188"/>
  <c r="D213" i="188"/>
  <c r="D212" i="188"/>
  <c r="D211" i="188"/>
  <c r="D210" i="188"/>
  <c r="D209" i="188"/>
  <c r="D208" i="188"/>
  <c r="D207" i="188"/>
  <c r="D206" i="188"/>
  <c r="D205" i="188"/>
  <c r="D204" i="188"/>
  <c r="D203" i="188"/>
  <c r="D202" i="188"/>
  <c r="D201" i="188"/>
  <c r="D200" i="188"/>
  <c r="D199" i="188"/>
  <c r="D198" i="188"/>
  <c r="D197" i="188"/>
  <c r="D196" i="188"/>
  <c r="D195" i="188"/>
  <c r="D194" i="188"/>
  <c r="D193" i="188"/>
  <c r="D192" i="188"/>
  <c r="D191" i="188"/>
  <c r="D190" i="188"/>
  <c r="D189" i="188"/>
  <c r="D188" i="188"/>
  <c r="D187" i="188"/>
  <c r="D186" i="188"/>
  <c r="D185" i="188"/>
  <c r="D184" i="188"/>
  <c r="D183" i="188"/>
  <c r="D182" i="188"/>
  <c r="D181" i="188"/>
  <c r="D180" i="188"/>
  <c r="D179" i="188"/>
  <c r="D178" i="188"/>
  <c r="D177" i="188"/>
  <c r="D176" i="188"/>
  <c r="D175" i="188"/>
  <c r="D174" i="188"/>
  <c r="D173" i="188"/>
  <c r="D172" i="188"/>
  <c r="D171" i="188"/>
  <c r="D170" i="188"/>
  <c r="D169" i="188"/>
  <c r="D168" i="188"/>
  <c r="D167" i="188"/>
  <c r="D166" i="188"/>
  <c r="D165" i="188"/>
  <c r="D164" i="188"/>
  <c r="D163" i="188"/>
  <c r="D162" i="188"/>
  <c r="D161" i="188"/>
  <c r="D160" i="188"/>
  <c r="D159" i="188"/>
  <c r="D158" i="188"/>
  <c r="D157" i="188"/>
  <c r="D156" i="188"/>
  <c r="D155" i="188"/>
  <c r="D154" i="188"/>
  <c r="D153" i="188"/>
  <c r="D152" i="188"/>
  <c r="G151" i="188"/>
  <c r="F151" i="188"/>
  <c r="D151" i="188"/>
  <c r="G150" i="188"/>
  <c r="F150" i="188"/>
  <c r="D150" i="188"/>
  <c r="G149" i="188"/>
  <c r="F149" i="188"/>
  <c r="D149" i="188"/>
  <c r="G148" i="188"/>
  <c r="F148" i="188"/>
  <c r="D148" i="188"/>
  <c r="G147" i="188"/>
  <c r="F147" i="188"/>
  <c r="D147" i="188"/>
  <c r="G146" i="188"/>
  <c r="F146" i="188"/>
  <c r="D146" i="188"/>
  <c r="G145" i="188"/>
  <c r="F145" i="188"/>
  <c r="D145" i="188"/>
  <c r="G144" i="188"/>
  <c r="F144" i="188"/>
  <c r="D144" i="188"/>
  <c r="G143" i="188"/>
  <c r="F143" i="188"/>
  <c r="D143" i="188"/>
  <c r="G142" i="188"/>
  <c r="F142" i="188"/>
  <c r="D142" i="188"/>
  <c r="G141" i="188"/>
  <c r="F141" i="188"/>
  <c r="D141" i="188"/>
  <c r="G140" i="188"/>
  <c r="F140" i="188"/>
  <c r="D140" i="188"/>
  <c r="G139" i="188"/>
  <c r="F139" i="188"/>
  <c r="D139" i="188"/>
  <c r="G138" i="188"/>
  <c r="F138" i="188"/>
  <c r="D138" i="188"/>
  <c r="G137" i="188"/>
  <c r="F137" i="188"/>
  <c r="D137" i="188"/>
  <c r="G136" i="188"/>
  <c r="F136" i="188"/>
  <c r="D136" i="188"/>
  <c r="G135" i="188"/>
  <c r="F135" i="188"/>
  <c r="D135" i="188"/>
  <c r="G134" i="188"/>
  <c r="F134" i="188"/>
  <c r="D134" i="188"/>
  <c r="G133" i="188"/>
  <c r="F133" i="188"/>
  <c r="D133" i="188"/>
  <c r="G132" i="188"/>
  <c r="F132" i="188"/>
  <c r="D132" i="188"/>
  <c r="G131" i="188"/>
  <c r="F131" i="188"/>
  <c r="D131" i="188"/>
  <c r="G130" i="188"/>
  <c r="F130" i="188"/>
  <c r="D130" i="188"/>
  <c r="G129" i="188"/>
  <c r="F129" i="188"/>
  <c r="D129" i="188"/>
  <c r="G128" i="188"/>
  <c r="F128" i="188"/>
  <c r="D128" i="188"/>
  <c r="G127" i="188"/>
  <c r="F127" i="188"/>
  <c r="D127" i="188"/>
  <c r="G126" i="188"/>
  <c r="F126" i="188"/>
  <c r="D126" i="188"/>
  <c r="G125" i="188"/>
  <c r="F125" i="188"/>
  <c r="D125" i="188"/>
  <c r="G124" i="188"/>
  <c r="F124" i="188"/>
  <c r="D124" i="188"/>
  <c r="G123" i="188"/>
  <c r="F123" i="188"/>
  <c r="D123" i="188"/>
  <c r="G122" i="188"/>
  <c r="F122" i="188"/>
  <c r="D122" i="188"/>
  <c r="G121" i="188"/>
  <c r="F121" i="188"/>
  <c r="D121" i="188"/>
  <c r="G120" i="188"/>
  <c r="F120" i="188"/>
  <c r="D120" i="188"/>
  <c r="G119" i="188"/>
  <c r="F119" i="188"/>
  <c r="D119" i="188"/>
  <c r="G118" i="188"/>
  <c r="F118" i="188"/>
  <c r="D118" i="188"/>
  <c r="G117" i="188"/>
  <c r="F117" i="188"/>
  <c r="D117" i="188"/>
  <c r="G116" i="188"/>
  <c r="F116" i="188"/>
  <c r="D116" i="188"/>
  <c r="G115" i="188"/>
  <c r="F115" i="188"/>
  <c r="D115" i="188"/>
  <c r="G114" i="188"/>
  <c r="F114" i="188"/>
  <c r="D114" i="188"/>
  <c r="G113" i="188"/>
  <c r="F113" i="188"/>
  <c r="D113" i="188"/>
  <c r="G112" i="188"/>
  <c r="F112" i="188"/>
  <c r="D112" i="188"/>
  <c r="G111" i="188"/>
  <c r="F111" i="188"/>
  <c r="D111" i="188"/>
  <c r="G110" i="188"/>
  <c r="F110" i="188"/>
  <c r="D110" i="188"/>
  <c r="G109" i="188"/>
  <c r="F109" i="188"/>
  <c r="D109" i="188"/>
  <c r="G108" i="188"/>
  <c r="F108" i="188"/>
  <c r="D108" i="188"/>
  <c r="G107" i="188"/>
  <c r="F107" i="188"/>
  <c r="D107" i="188"/>
  <c r="G106" i="188"/>
  <c r="F106" i="188"/>
  <c r="D106" i="188"/>
  <c r="G105" i="188"/>
  <c r="F105" i="188"/>
  <c r="D105" i="188"/>
  <c r="G104" i="188"/>
  <c r="F104" i="188"/>
  <c r="D104" i="188"/>
  <c r="G103" i="188"/>
  <c r="F103" i="188"/>
  <c r="D103" i="188"/>
  <c r="G102" i="188"/>
  <c r="F102" i="188"/>
  <c r="D102" i="188"/>
  <c r="G101" i="188"/>
  <c r="F101" i="188"/>
  <c r="D101" i="188"/>
  <c r="G100" i="188"/>
  <c r="F100" i="188"/>
  <c r="D100" i="188"/>
  <c r="G99" i="188"/>
  <c r="F99" i="188"/>
  <c r="D99" i="188"/>
  <c r="G98" i="188"/>
  <c r="F98" i="188"/>
  <c r="D98" i="188"/>
  <c r="G97" i="188"/>
  <c r="F97" i="188"/>
  <c r="D97" i="188"/>
  <c r="G96" i="188"/>
  <c r="F96" i="188"/>
  <c r="D96" i="188"/>
  <c r="G95" i="188"/>
  <c r="F95" i="188"/>
  <c r="D95" i="188"/>
  <c r="G94" i="188"/>
  <c r="F94" i="188"/>
  <c r="D94" i="188"/>
  <c r="G93" i="188"/>
  <c r="F93" i="188"/>
  <c r="D93" i="188"/>
  <c r="G92" i="188"/>
  <c r="F92" i="188"/>
  <c r="D92" i="188"/>
  <c r="G91" i="188"/>
  <c r="F91" i="188"/>
  <c r="D91" i="188"/>
  <c r="G90" i="188"/>
  <c r="F90" i="188"/>
  <c r="D90" i="188"/>
  <c r="G89" i="188"/>
  <c r="F89" i="188"/>
  <c r="D89" i="188"/>
  <c r="G88" i="188"/>
  <c r="F88" i="188"/>
  <c r="D88" i="188"/>
  <c r="G87" i="188"/>
  <c r="F87" i="188"/>
  <c r="D87" i="188"/>
  <c r="G86" i="188"/>
  <c r="F86" i="188"/>
  <c r="D86" i="188"/>
  <c r="G85" i="188"/>
  <c r="F85" i="188"/>
  <c r="D85" i="188"/>
  <c r="G84" i="188"/>
  <c r="F84" i="188"/>
  <c r="D84" i="188"/>
  <c r="G83" i="188"/>
  <c r="F83" i="188"/>
  <c r="D83" i="188"/>
  <c r="G82" i="188"/>
  <c r="F82" i="188"/>
  <c r="D82" i="188"/>
  <c r="G81" i="188"/>
  <c r="F81" i="188"/>
  <c r="D81" i="188"/>
  <c r="G80" i="188"/>
  <c r="F80" i="188"/>
  <c r="D80" i="188"/>
  <c r="G79" i="188"/>
  <c r="F79" i="188"/>
  <c r="D79" i="188"/>
  <c r="G78" i="188"/>
  <c r="F78" i="188"/>
  <c r="D78" i="188"/>
  <c r="G77" i="188"/>
  <c r="F77" i="188"/>
  <c r="D77" i="188"/>
  <c r="G76" i="188"/>
  <c r="F76" i="188"/>
  <c r="D76" i="188"/>
  <c r="G75" i="188"/>
  <c r="F75" i="188"/>
  <c r="D75" i="188"/>
  <c r="G74" i="188"/>
  <c r="F74" i="188"/>
  <c r="D74" i="188"/>
  <c r="G73" i="188"/>
  <c r="F73" i="188"/>
  <c r="D73" i="188"/>
  <c r="G72" i="188"/>
  <c r="F72" i="188"/>
  <c r="D72" i="188"/>
  <c r="G71" i="188"/>
  <c r="F71" i="188"/>
  <c r="D71" i="188"/>
  <c r="G70" i="188"/>
  <c r="F70" i="188"/>
  <c r="D70" i="188"/>
  <c r="G69" i="188"/>
  <c r="F69" i="188"/>
  <c r="D69" i="188"/>
  <c r="G68" i="188"/>
  <c r="F68" i="188"/>
  <c r="D68" i="188"/>
  <c r="G67" i="188"/>
  <c r="F67" i="188"/>
  <c r="D67" i="188"/>
  <c r="G66" i="188"/>
  <c r="F66" i="188"/>
  <c r="D66" i="188"/>
  <c r="G65" i="188"/>
  <c r="F65" i="188"/>
  <c r="D65" i="188"/>
  <c r="G64" i="188"/>
  <c r="F64" i="188"/>
  <c r="D64" i="188"/>
  <c r="G63" i="188"/>
  <c r="F63" i="188"/>
  <c r="D63" i="188"/>
  <c r="G62" i="188"/>
  <c r="F62" i="188"/>
  <c r="D62" i="188"/>
  <c r="G61" i="188"/>
  <c r="F61" i="188"/>
  <c r="D61" i="188"/>
  <c r="G60" i="188"/>
  <c r="F60" i="188"/>
  <c r="D60" i="188"/>
  <c r="G59" i="188"/>
  <c r="F59" i="188"/>
  <c r="D59" i="188"/>
  <c r="G58" i="188"/>
  <c r="F58" i="188"/>
  <c r="D58" i="188"/>
  <c r="G57" i="188"/>
  <c r="F57" i="188"/>
  <c r="D57" i="188"/>
  <c r="G56" i="188"/>
  <c r="F56" i="188"/>
  <c r="D56" i="188"/>
  <c r="G55" i="188"/>
  <c r="F55" i="188"/>
  <c r="D55" i="188"/>
  <c r="G54" i="188"/>
  <c r="F54" i="188"/>
  <c r="D54" i="188"/>
  <c r="G53" i="188"/>
  <c r="F53" i="188"/>
  <c r="D53" i="188"/>
  <c r="G52" i="188"/>
  <c r="F52" i="188"/>
  <c r="D52" i="188"/>
  <c r="G51" i="188"/>
  <c r="F51" i="188"/>
  <c r="D51" i="188"/>
  <c r="G50" i="188"/>
  <c r="F50" i="188"/>
  <c r="D50" i="188"/>
  <c r="G49" i="188"/>
  <c r="F49" i="188"/>
  <c r="D49" i="188"/>
  <c r="G48" i="188"/>
  <c r="F48" i="188"/>
  <c r="D48" i="188"/>
  <c r="G47" i="188"/>
  <c r="F47" i="188"/>
  <c r="D47" i="188"/>
  <c r="G46" i="188"/>
  <c r="F46" i="188"/>
  <c r="D46" i="188"/>
  <c r="G45" i="188"/>
  <c r="F45" i="188"/>
  <c r="D45" i="188"/>
  <c r="G44" i="188"/>
  <c r="F44" i="188"/>
  <c r="D44" i="188"/>
  <c r="G43" i="188"/>
  <c r="F43" i="188"/>
  <c r="D43" i="188"/>
  <c r="G42" i="188"/>
  <c r="F42" i="188"/>
  <c r="D42" i="188"/>
  <c r="G41" i="188"/>
  <c r="F41" i="188"/>
  <c r="D41" i="188"/>
  <c r="G40" i="188"/>
  <c r="F40" i="188"/>
  <c r="D40" i="188"/>
  <c r="G39" i="188"/>
  <c r="F39" i="188"/>
  <c r="D39" i="188"/>
  <c r="G38" i="188"/>
  <c r="F38" i="188"/>
  <c r="D38" i="188"/>
  <c r="G37" i="188"/>
  <c r="F37" i="188"/>
  <c r="D37" i="188"/>
  <c r="G36" i="188"/>
  <c r="F36" i="188"/>
  <c r="D36" i="188"/>
  <c r="G35" i="188"/>
  <c r="F35" i="188"/>
  <c r="D35" i="188"/>
  <c r="G34" i="188"/>
  <c r="F34" i="188"/>
  <c r="D34" i="188"/>
  <c r="G33" i="188"/>
  <c r="F33" i="188"/>
  <c r="D33" i="188"/>
  <c r="G32" i="188"/>
  <c r="F32" i="188"/>
  <c r="D32" i="188"/>
  <c r="G31" i="188"/>
  <c r="F31" i="188"/>
  <c r="D31" i="188"/>
  <c r="G30" i="188"/>
  <c r="F30" i="188"/>
  <c r="D30" i="188"/>
  <c r="G29" i="188"/>
  <c r="F29" i="188"/>
  <c r="D29" i="188"/>
  <c r="G28" i="188"/>
  <c r="F28" i="188"/>
  <c r="D28" i="188"/>
  <c r="G27" i="188"/>
  <c r="F27" i="188"/>
  <c r="D27" i="188"/>
  <c r="G26" i="188"/>
  <c r="F26" i="188"/>
  <c r="D26" i="188"/>
  <c r="G25" i="188"/>
  <c r="F25" i="188"/>
  <c r="D25" i="188"/>
  <c r="G24" i="188"/>
  <c r="F24" i="188"/>
  <c r="D24" i="188"/>
  <c r="G23" i="188"/>
  <c r="F23" i="188"/>
  <c r="D23" i="188"/>
  <c r="G22" i="188"/>
  <c r="F22" i="188"/>
  <c r="D22" i="188"/>
  <c r="G21" i="188"/>
  <c r="F21" i="188"/>
  <c r="D21" i="188"/>
  <c r="G20" i="188"/>
  <c r="F20" i="188"/>
  <c r="D20" i="188"/>
  <c r="G19" i="188"/>
  <c r="F19" i="188"/>
  <c r="D19" i="188"/>
  <c r="G18" i="188"/>
  <c r="F18" i="188"/>
  <c r="D18" i="188"/>
  <c r="G17" i="188"/>
  <c r="F17" i="188"/>
  <c r="D17" i="188"/>
  <c r="G16" i="188"/>
  <c r="F16" i="188"/>
  <c r="D16" i="188"/>
  <c r="G15" i="188"/>
  <c r="F15" i="188"/>
  <c r="D15" i="188"/>
  <c r="G14" i="188"/>
  <c r="F14" i="188"/>
  <c r="D14" i="188"/>
  <c r="G13" i="188"/>
  <c r="F13" i="188"/>
  <c r="D13" i="188"/>
  <c r="G12" i="188"/>
  <c r="F12" i="188"/>
  <c r="D12" i="188"/>
  <c r="G11" i="188"/>
  <c r="F11" i="188"/>
  <c r="D11" i="188"/>
  <c r="G10" i="188"/>
  <c r="F10" i="188"/>
  <c r="D10" i="188"/>
  <c r="G9" i="188"/>
  <c r="F9" i="188"/>
  <c r="D9" i="188"/>
  <c r="G8" i="188"/>
  <c r="F8" i="188"/>
  <c r="D8" i="188"/>
  <c r="G7" i="188"/>
  <c r="F7" i="188"/>
  <c r="D7" i="188"/>
  <c r="G6" i="188"/>
  <c r="F6" i="188"/>
  <c r="D6" i="188"/>
  <c r="G5" i="188"/>
  <c r="F5" i="188"/>
  <c r="D5" i="188"/>
  <c r="G4" i="188"/>
  <c r="F4" i="188"/>
  <c r="D4" i="188"/>
  <c r="G3" i="188"/>
  <c r="F3" i="188"/>
  <c r="D3" i="188"/>
  <c r="G2" i="188"/>
  <c r="F2" i="188"/>
  <c r="D2" i="188"/>
  <c r="AN151" i="187"/>
  <c r="AM151" i="187"/>
  <c r="AL151" i="187"/>
  <c r="AG151" i="187"/>
  <c r="AF151" i="187"/>
  <c r="AD151" i="187"/>
  <c r="T151" i="187"/>
  <c r="S151" i="187"/>
  <c r="AN150" i="187"/>
  <c r="AM150" i="187"/>
  <c r="AL150" i="187"/>
  <c r="AG150" i="187"/>
  <c r="AF150" i="187"/>
  <c r="AD150" i="187"/>
  <c r="T150" i="187"/>
  <c r="S150" i="187"/>
  <c r="AN149" i="187"/>
  <c r="AM149" i="187"/>
  <c r="AL149" i="187"/>
  <c r="AG149" i="187"/>
  <c r="AF149" i="187"/>
  <c r="AD149" i="187"/>
  <c r="T149" i="187"/>
  <c r="S149" i="187"/>
  <c r="AN148" i="187"/>
  <c r="AM148" i="187"/>
  <c r="AL148" i="187"/>
  <c r="AG148" i="187"/>
  <c r="AF148" i="187"/>
  <c r="AD148" i="187"/>
  <c r="T148" i="187"/>
  <c r="S148" i="187"/>
  <c r="AN147" i="187"/>
  <c r="AM147" i="187"/>
  <c r="AL147" i="187"/>
  <c r="AG147" i="187"/>
  <c r="AF147" i="187"/>
  <c r="AD147" i="187"/>
  <c r="T147" i="187"/>
  <c r="S147" i="187"/>
  <c r="AN146" i="187"/>
  <c r="AM146" i="187"/>
  <c r="AL146" i="187"/>
  <c r="AG146" i="187"/>
  <c r="AF146" i="187"/>
  <c r="AD146" i="187"/>
  <c r="T146" i="187"/>
  <c r="S146" i="187"/>
  <c r="AN145" i="187"/>
  <c r="AM145" i="187"/>
  <c r="AL145" i="187"/>
  <c r="AG145" i="187"/>
  <c r="AF145" i="187"/>
  <c r="AD145" i="187"/>
  <c r="T145" i="187"/>
  <c r="S145" i="187"/>
  <c r="AN144" i="187"/>
  <c r="AM144" i="187"/>
  <c r="AL144" i="187"/>
  <c r="AG144" i="187"/>
  <c r="AF144" i="187"/>
  <c r="AD144" i="187"/>
  <c r="T144" i="187"/>
  <c r="S144" i="187"/>
  <c r="AN143" i="187"/>
  <c r="AM143" i="187"/>
  <c r="AL143" i="187"/>
  <c r="AG143" i="187"/>
  <c r="AF143" i="187"/>
  <c r="AD143" i="187"/>
  <c r="T143" i="187"/>
  <c r="S143" i="187"/>
  <c r="AN142" i="187"/>
  <c r="AM142" i="187"/>
  <c r="AL142" i="187"/>
  <c r="AG142" i="187"/>
  <c r="AF142" i="187"/>
  <c r="AD142" i="187"/>
  <c r="T142" i="187"/>
  <c r="S142" i="187"/>
  <c r="AN141" i="187"/>
  <c r="AM141" i="187"/>
  <c r="AL141" i="187"/>
  <c r="AG141" i="187"/>
  <c r="AF141" i="187"/>
  <c r="AD141" i="187"/>
  <c r="T141" i="187"/>
  <c r="S141" i="187"/>
  <c r="AN140" i="187"/>
  <c r="AM140" i="187"/>
  <c r="AL140" i="187"/>
  <c r="AG140" i="187"/>
  <c r="AF140" i="187"/>
  <c r="AD140" i="187"/>
  <c r="T140" i="187"/>
  <c r="S140" i="187"/>
  <c r="AN139" i="187"/>
  <c r="AM139" i="187"/>
  <c r="AL139" i="187"/>
  <c r="AG139" i="187"/>
  <c r="AF139" i="187"/>
  <c r="AD139" i="187"/>
  <c r="T139" i="187"/>
  <c r="S139" i="187"/>
  <c r="AN138" i="187"/>
  <c r="AM138" i="187"/>
  <c r="AL138" i="187"/>
  <c r="AG138" i="187"/>
  <c r="AF138" i="187"/>
  <c r="AD138" i="187"/>
  <c r="T138" i="187"/>
  <c r="S138" i="187"/>
  <c r="AN137" i="187"/>
  <c r="AM137" i="187"/>
  <c r="AL137" i="187"/>
  <c r="AG137" i="187"/>
  <c r="AF137" i="187"/>
  <c r="AD137" i="187"/>
  <c r="T137" i="187"/>
  <c r="S137" i="187"/>
  <c r="AN136" i="187"/>
  <c r="AM136" i="187"/>
  <c r="AL136" i="187"/>
  <c r="AG136" i="187"/>
  <c r="AF136" i="187"/>
  <c r="AD136" i="187"/>
  <c r="T136" i="187"/>
  <c r="S136" i="187"/>
  <c r="AN135" i="187"/>
  <c r="AM135" i="187"/>
  <c r="AL135" i="187"/>
  <c r="AG135" i="187"/>
  <c r="AF135" i="187"/>
  <c r="AD135" i="187"/>
  <c r="T135" i="187"/>
  <c r="S135" i="187"/>
  <c r="AN134" i="187"/>
  <c r="AM134" i="187"/>
  <c r="AL134" i="187"/>
  <c r="AG134" i="187"/>
  <c r="AF134" i="187"/>
  <c r="AD134" i="187"/>
  <c r="T134" i="187"/>
  <c r="S134" i="187"/>
  <c r="AN133" i="187"/>
  <c r="AM133" i="187"/>
  <c r="AL133" i="187"/>
  <c r="AG133" i="187"/>
  <c r="AF133" i="187"/>
  <c r="AD133" i="187"/>
  <c r="T133" i="187"/>
  <c r="S133" i="187"/>
  <c r="AN132" i="187"/>
  <c r="AM132" i="187"/>
  <c r="AL132" i="187"/>
  <c r="AG132" i="187"/>
  <c r="AF132" i="187"/>
  <c r="AD132" i="187"/>
  <c r="T132" i="187"/>
  <c r="S132" i="187"/>
  <c r="AN131" i="187"/>
  <c r="AM131" i="187"/>
  <c r="AL131" i="187"/>
  <c r="AG131" i="187"/>
  <c r="AF131" i="187"/>
  <c r="AD131" i="187"/>
  <c r="T131" i="187"/>
  <c r="S131" i="187"/>
  <c r="AN130" i="187"/>
  <c r="AM130" i="187"/>
  <c r="AL130" i="187"/>
  <c r="AG130" i="187"/>
  <c r="AF130" i="187"/>
  <c r="AD130" i="187"/>
  <c r="T130" i="187"/>
  <c r="S130" i="187"/>
  <c r="AN129" i="187"/>
  <c r="AM129" i="187"/>
  <c r="AL129" i="187"/>
  <c r="AG129" i="187"/>
  <c r="AF129" i="187"/>
  <c r="AD129" i="187"/>
  <c r="T129" i="187"/>
  <c r="S129" i="187"/>
  <c r="AN128" i="187"/>
  <c r="AM128" i="187"/>
  <c r="AL128" i="187"/>
  <c r="AG128" i="187"/>
  <c r="AF128" i="187"/>
  <c r="AD128" i="187"/>
  <c r="T128" i="187"/>
  <c r="S128" i="187"/>
  <c r="AN127" i="187"/>
  <c r="AM127" i="187"/>
  <c r="AL127" i="187"/>
  <c r="AG127" i="187"/>
  <c r="AF127" i="187"/>
  <c r="AD127" i="187"/>
  <c r="T127" i="187"/>
  <c r="S127" i="187"/>
  <c r="AN126" i="187"/>
  <c r="AM126" i="187"/>
  <c r="AL126" i="187"/>
  <c r="AG126" i="187"/>
  <c r="AF126" i="187"/>
  <c r="AD126" i="187"/>
  <c r="T126" i="187"/>
  <c r="S126" i="187"/>
  <c r="AN125" i="187"/>
  <c r="AM125" i="187"/>
  <c r="AL125" i="187"/>
  <c r="AG125" i="187"/>
  <c r="AF125" i="187"/>
  <c r="AD125" i="187"/>
  <c r="T125" i="187"/>
  <c r="S125" i="187"/>
  <c r="AN124" i="187"/>
  <c r="AM124" i="187"/>
  <c r="AL124" i="187"/>
  <c r="AG124" i="187"/>
  <c r="AF124" i="187"/>
  <c r="AD124" i="187"/>
  <c r="T124" i="187"/>
  <c r="S124" i="187"/>
  <c r="AN123" i="187"/>
  <c r="AM123" i="187"/>
  <c r="AL123" i="187"/>
  <c r="AG123" i="187"/>
  <c r="AF123" i="187"/>
  <c r="AD123" i="187"/>
  <c r="T123" i="187"/>
  <c r="S123" i="187"/>
  <c r="AN122" i="187"/>
  <c r="AM122" i="187"/>
  <c r="AL122" i="187"/>
  <c r="AG122" i="187"/>
  <c r="AF122" i="187"/>
  <c r="AD122" i="187"/>
  <c r="T122" i="187"/>
  <c r="S122" i="187"/>
  <c r="AN121" i="187"/>
  <c r="AM121" i="187"/>
  <c r="AL121" i="187"/>
  <c r="AG121" i="187"/>
  <c r="AF121" i="187"/>
  <c r="AD121" i="187"/>
  <c r="T121" i="187"/>
  <c r="S121" i="187"/>
  <c r="AN120" i="187"/>
  <c r="AM120" i="187"/>
  <c r="AL120" i="187"/>
  <c r="AG120" i="187"/>
  <c r="AF120" i="187"/>
  <c r="AD120" i="187"/>
  <c r="T120" i="187"/>
  <c r="S120" i="187"/>
  <c r="AN119" i="187"/>
  <c r="AM119" i="187"/>
  <c r="AL119" i="187"/>
  <c r="AG119" i="187"/>
  <c r="AF119" i="187"/>
  <c r="AD119" i="187"/>
  <c r="T119" i="187"/>
  <c r="S119" i="187"/>
  <c r="AN118" i="187"/>
  <c r="AM118" i="187"/>
  <c r="AL118" i="187"/>
  <c r="AG118" i="187"/>
  <c r="AF118" i="187"/>
  <c r="AD118" i="187"/>
  <c r="T118" i="187"/>
  <c r="S118" i="187"/>
  <c r="AN117" i="187"/>
  <c r="AM117" i="187"/>
  <c r="AL117" i="187"/>
  <c r="AG117" i="187"/>
  <c r="AF117" i="187"/>
  <c r="AD117" i="187"/>
  <c r="T117" i="187"/>
  <c r="S117" i="187"/>
  <c r="AN116" i="187"/>
  <c r="AM116" i="187"/>
  <c r="AL116" i="187"/>
  <c r="AG116" i="187"/>
  <c r="AF116" i="187"/>
  <c r="AD116" i="187"/>
  <c r="T116" i="187"/>
  <c r="S116" i="187"/>
  <c r="AN115" i="187"/>
  <c r="AM115" i="187"/>
  <c r="AL115" i="187"/>
  <c r="AG115" i="187"/>
  <c r="AF115" i="187"/>
  <c r="AD115" i="187"/>
  <c r="T115" i="187"/>
  <c r="S115" i="187"/>
  <c r="AN114" i="187"/>
  <c r="AM114" i="187"/>
  <c r="AL114" i="187"/>
  <c r="AG114" i="187"/>
  <c r="AF114" i="187"/>
  <c r="AD114" i="187"/>
  <c r="T114" i="187"/>
  <c r="S114" i="187"/>
  <c r="AN113" i="187"/>
  <c r="AM113" i="187"/>
  <c r="AL113" i="187"/>
  <c r="AG113" i="187"/>
  <c r="AF113" i="187"/>
  <c r="AD113" i="187"/>
  <c r="T113" i="187"/>
  <c r="S113" i="187"/>
  <c r="AN112" i="187"/>
  <c r="AM112" i="187"/>
  <c r="AL112" i="187"/>
  <c r="AG112" i="187"/>
  <c r="AF112" i="187"/>
  <c r="AD112" i="187"/>
  <c r="T112" i="187"/>
  <c r="S112" i="187"/>
  <c r="AN111" i="187"/>
  <c r="AM111" i="187"/>
  <c r="AL111" i="187"/>
  <c r="AG111" i="187"/>
  <c r="AF111" i="187"/>
  <c r="AD111" i="187"/>
  <c r="T111" i="187"/>
  <c r="S111" i="187"/>
  <c r="AN110" i="187"/>
  <c r="AM110" i="187"/>
  <c r="AL110" i="187"/>
  <c r="AG110" i="187"/>
  <c r="AF110" i="187"/>
  <c r="AD110" i="187"/>
  <c r="T110" i="187"/>
  <c r="S110" i="187"/>
  <c r="AN109" i="187"/>
  <c r="AM109" i="187"/>
  <c r="AL109" i="187"/>
  <c r="AG109" i="187"/>
  <c r="AF109" i="187"/>
  <c r="AD109" i="187"/>
  <c r="T109" i="187"/>
  <c r="S109" i="187"/>
  <c r="AN108" i="187"/>
  <c r="AM108" i="187"/>
  <c r="AL108" i="187"/>
  <c r="AG108" i="187"/>
  <c r="AF108" i="187"/>
  <c r="AD108" i="187"/>
  <c r="T108" i="187"/>
  <c r="S108" i="187"/>
  <c r="AN107" i="187"/>
  <c r="AM107" i="187"/>
  <c r="AL107" i="187"/>
  <c r="AG107" i="187"/>
  <c r="AF107" i="187"/>
  <c r="AD107" i="187"/>
  <c r="T107" i="187"/>
  <c r="S107" i="187"/>
  <c r="AN106" i="187"/>
  <c r="AM106" i="187"/>
  <c r="AL106" i="187"/>
  <c r="AG106" i="187"/>
  <c r="AF106" i="187"/>
  <c r="AD106" i="187"/>
  <c r="T106" i="187"/>
  <c r="S106" i="187"/>
  <c r="AN105" i="187"/>
  <c r="AM105" i="187"/>
  <c r="AL105" i="187"/>
  <c r="AG105" i="187"/>
  <c r="AF105" i="187"/>
  <c r="AD105" i="187"/>
  <c r="T105" i="187"/>
  <c r="S105" i="187"/>
  <c r="AN104" i="187"/>
  <c r="AM104" i="187"/>
  <c r="AL104" i="187"/>
  <c r="AG104" i="187"/>
  <c r="AF104" i="187"/>
  <c r="AD104" i="187"/>
  <c r="T104" i="187"/>
  <c r="S104" i="187"/>
  <c r="AN103" i="187"/>
  <c r="AM103" i="187"/>
  <c r="AL103" i="187"/>
  <c r="AG103" i="187"/>
  <c r="AF103" i="187"/>
  <c r="AD103" i="187"/>
  <c r="T103" i="187"/>
  <c r="S103" i="187"/>
  <c r="AN102" i="187"/>
  <c r="AM102" i="187"/>
  <c r="AL102" i="187"/>
  <c r="AG102" i="187"/>
  <c r="AF102" i="187"/>
  <c r="AD102" i="187"/>
  <c r="T102" i="187"/>
  <c r="S102" i="187"/>
  <c r="AN101" i="187"/>
  <c r="AM101" i="187"/>
  <c r="AL101" i="187"/>
  <c r="AG101" i="187"/>
  <c r="AF101" i="187"/>
  <c r="AD101" i="187"/>
  <c r="T101" i="187"/>
  <c r="S101" i="187"/>
  <c r="AN100" i="187"/>
  <c r="AM100" i="187"/>
  <c r="AL100" i="187"/>
  <c r="AG100" i="187"/>
  <c r="AF100" i="187"/>
  <c r="AD100" i="187"/>
  <c r="T100" i="187"/>
  <c r="S100" i="187"/>
  <c r="AN99" i="187"/>
  <c r="AM99" i="187"/>
  <c r="AL99" i="187"/>
  <c r="AG99" i="187"/>
  <c r="AF99" i="187"/>
  <c r="AD99" i="187"/>
  <c r="T99" i="187"/>
  <c r="S99" i="187"/>
  <c r="AN98" i="187"/>
  <c r="AM98" i="187"/>
  <c r="AL98" i="187"/>
  <c r="AG98" i="187"/>
  <c r="AF98" i="187"/>
  <c r="AD98" i="187"/>
  <c r="T98" i="187"/>
  <c r="S98" i="187"/>
  <c r="AN97" i="187"/>
  <c r="AM97" i="187"/>
  <c r="AL97" i="187"/>
  <c r="AG97" i="187"/>
  <c r="AF97" i="187"/>
  <c r="AD97" i="187"/>
  <c r="T97" i="187"/>
  <c r="S97" i="187"/>
  <c r="AN96" i="187"/>
  <c r="AM96" i="187"/>
  <c r="AL96" i="187"/>
  <c r="AG96" i="187"/>
  <c r="AF96" i="187"/>
  <c r="AD96" i="187"/>
  <c r="T96" i="187"/>
  <c r="S96" i="187"/>
  <c r="AN95" i="187"/>
  <c r="AM95" i="187"/>
  <c r="AL95" i="187"/>
  <c r="AG95" i="187"/>
  <c r="AF95" i="187"/>
  <c r="AD95" i="187"/>
  <c r="T95" i="187"/>
  <c r="S95" i="187"/>
  <c r="AN94" i="187"/>
  <c r="AM94" i="187"/>
  <c r="AL94" i="187"/>
  <c r="AG94" i="187"/>
  <c r="AF94" i="187"/>
  <c r="AD94" i="187"/>
  <c r="T94" i="187"/>
  <c r="S94" i="187"/>
  <c r="AN93" i="187"/>
  <c r="AM93" i="187"/>
  <c r="AL93" i="187"/>
  <c r="AG93" i="187"/>
  <c r="AF93" i="187"/>
  <c r="AD93" i="187"/>
  <c r="T93" i="187"/>
  <c r="S93" i="187"/>
  <c r="AN92" i="187"/>
  <c r="AM92" i="187"/>
  <c r="AL92" i="187"/>
  <c r="AG92" i="187"/>
  <c r="AF92" i="187"/>
  <c r="AD92" i="187"/>
  <c r="T92" i="187"/>
  <c r="S92" i="187"/>
  <c r="AN91" i="187"/>
  <c r="AM91" i="187"/>
  <c r="AL91" i="187"/>
  <c r="AG91" i="187"/>
  <c r="AF91" i="187"/>
  <c r="AD91" i="187"/>
  <c r="T91" i="187"/>
  <c r="S91" i="187"/>
  <c r="AN90" i="187"/>
  <c r="AM90" i="187"/>
  <c r="AL90" i="187"/>
  <c r="AG90" i="187"/>
  <c r="AF90" i="187"/>
  <c r="AD90" i="187"/>
  <c r="T90" i="187"/>
  <c r="S90" i="187"/>
  <c r="AN89" i="187"/>
  <c r="AM89" i="187"/>
  <c r="AL89" i="187"/>
  <c r="AG89" i="187"/>
  <c r="AF89" i="187"/>
  <c r="AD89" i="187"/>
  <c r="T89" i="187"/>
  <c r="S89" i="187"/>
  <c r="AN88" i="187"/>
  <c r="AM88" i="187"/>
  <c r="AL88" i="187"/>
  <c r="AG88" i="187"/>
  <c r="AF88" i="187"/>
  <c r="AD88" i="187"/>
  <c r="T88" i="187"/>
  <c r="S88" i="187"/>
  <c r="AN87" i="187"/>
  <c r="AM87" i="187"/>
  <c r="AL87" i="187"/>
  <c r="AG87" i="187"/>
  <c r="AF87" i="187"/>
  <c r="AD87" i="187"/>
  <c r="T87" i="187"/>
  <c r="S87" i="187"/>
  <c r="AN86" i="187"/>
  <c r="AM86" i="187"/>
  <c r="AL86" i="187"/>
  <c r="AG86" i="187"/>
  <c r="AF86" i="187"/>
  <c r="AD86" i="187"/>
  <c r="T86" i="187"/>
  <c r="S86" i="187"/>
  <c r="AN85" i="187"/>
  <c r="AM85" i="187"/>
  <c r="AL85" i="187"/>
  <c r="AG85" i="187"/>
  <c r="AF85" i="187"/>
  <c r="AD85" i="187"/>
  <c r="T85" i="187"/>
  <c r="S85" i="187"/>
  <c r="AN84" i="187"/>
  <c r="AM84" i="187"/>
  <c r="AL84" i="187"/>
  <c r="AG84" i="187"/>
  <c r="AF84" i="187"/>
  <c r="AD84" i="187"/>
  <c r="T84" i="187"/>
  <c r="S84" i="187"/>
  <c r="AN83" i="187"/>
  <c r="AM83" i="187"/>
  <c r="AL83" i="187"/>
  <c r="AG83" i="187"/>
  <c r="AF83" i="187"/>
  <c r="AD83" i="187"/>
  <c r="T83" i="187"/>
  <c r="S83" i="187"/>
  <c r="AN82" i="187"/>
  <c r="AM82" i="187"/>
  <c r="AL82" i="187"/>
  <c r="AG82" i="187"/>
  <c r="AF82" i="187"/>
  <c r="AD82" i="187"/>
  <c r="T82" i="187"/>
  <c r="S82" i="187"/>
  <c r="AN81" i="187"/>
  <c r="AM81" i="187"/>
  <c r="AL81" i="187"/>
  <c r="AG81" i="187"/>
  <c r="AF81" i="187"/>
  <c r="AD81" i="187"/>
  <c r="T81" i="187"/>
  <c r="S81" i="187"/>
  <c r="AN80" i="187"/>
  <c r="AM80" i="187"/>
  <c r="AL80" i="187"/>
  <c r="AG80" i="187"/>
  <c r="AF80" i="187"/>
  <c r="AD80" i="187"/>
  <c r="T80" i="187"/>
  <c r="S80" i="187"/>
  <c r="AN79" i="187"/>
  <c r="AM79" i="187"/>
  <c r="AL79" i="187"/>
  <c r="AG79" i="187"/>
  <c r="AF79" i="187"/>
  <c r="AD79" i="187"/>
  <c r="T79" i="187"/>
  <c r="S79" i="187"/>
  <c r="AN78" i="187"/>
  <c r="AM78" i="187"/>
  <c r="AL78" i="187"/>
  <c r="AG78" i="187"/>
  <c r="AF78" i="187"/>
  <c r="AD78" i="187"/>
  <c r="T78" i="187"/>
  <c r="S78" i="187"/>
  <c r="AN77" i="187"/>
  <c r="AM77" i="187"/>
  <c r="AL77" i="187"/>
  <c r="AG77" i="187"/>
  <c r="AF77" i="187"/>
  <c r="AD77" i="187"/>
  <c r="T77" i="187"/>
  <c r="S77" i="187"/>
  <c r="AN76" i="187"/>
  <c r="AM76" i="187"/>
  <c r="AL76" i="187"/>
  <c r="AG76" i="187"/>
  <c r="AF76" i="187"/>
  <c r="AD76" i="187"/>
  <c r="T76" i="187"/>
  <c r="S76" i="187"/>
  <c r="AN75" i="187"/>
  <c r="AM75" i="187"/>
  <c r="AL75" i="187"/>
  <c r="AG75" i="187"/>
  <c r="AF75" i="187"/>
  <c r="AD75" i="187"/>
  <c r="T75" i="187"/>
  <c r="S75" i="187"/>
  <c r="AN74" i="187"/>
  <c r="AM74" i="187"/>
  <c r="AL74" i="187"/>
  <c r="AG74" i="187"/>
  <c r="AF74" i="187"/>
  <c r="AD74" i="187"/>
  <c r="T74" i="187"/>
  <c r="S74" i="187"/>
  <c r="AN73" i="187"/>
  <c r="AM73" i="187"/>
  <c r="AL73" i="187"/>
  <c r="AG73" i="187"/>
  <c r="AF73" i="187"/>
  <c r="AD73" i="187"/>
  <c r="T73" i="187"/>
  <c r="S73" i="187"/>
  <c r="AN72" i="187"/>
  <c r="AM72" i="187"/>
  <c r="AL72" i="187"/>
  <c r="AG72" i="187"/>
  <c r="AF72" i="187"/>
  <c r="AD72" i="187"/>
  <c r="T72" i="187"/>
  <c r="S72" i="187"/>
  <c r="AN71" i="187"/>
  <c r="AM71" i="187"/>
  <c r="AL71" i="187"/>
  <c r="AG71" i="187"/>
  <c r="AF71" i="187"/>
  <c r="AD71" i="187"/>
  <c r="T71" i="187"/>
  <c r="S71" i="187"/>
  <c r="AN70" i="187"/>
  <c r="AM70" i="187"/>
  <c r="AL70" i="187"/>
  <c r="AG70" i="187"/>
  <c r="AF70" i="187"/>
  <c r="AD70" i="187"/>
  <c r="T70" i="187"/>
  <c r="S70" i="187"/>
  <c r="AN69" i="187"/>
  <c r="AM69" i="187"/>
  <c r="AL69" i="187"/>
  <c r="AG69" i="187"/>
  <c r="AF69" i="187"/>
  <c r="AD69" i="187"/>
  <c r="T69" i="187"/>
  <c r="S69" i="187"/>
  <c r="AN68" i="187"/>
  <c r="AM68" i="187"/>
  <c r="AL68" i="187"/>
  <c r="AG68" i="187"/>
  <c r="AF68" i="187"/>
  <c r="AD68" i="187"/>
  <c r="T68" i="187"/>
  <c r="S68" i="187"/>
  <c r="AN67" i="187"/>
  <c r="AM67" i="187"/>
  <c r="AL67" i="187"/>
  <c r="AG67" i="187"/>
  <c r="AF67" i="187"/>
  <c r="AD67" i="187"/>
  <c r="T67" i="187"/>
  <c r="S67" i="187"/>
  <c r="AN66" i="187"/>
  <c r="AM66" i="187"/>
  <c r="AL66" i="187"/>
  <c r="AG66" i="187"/>
  <c r="AF66" i="187"/>
  <c r="AD66" i="187"/>
  <c r="T66" i="187"/>
  <c r="S66" i="187"/>
  <c r="AN65" i="187"/>
  <c r="AM65" i="187"/>
  <c r="AL65" i="187"/>
  <c r="AG65" i="187"/>
  <c r="AF65" i="187"/>
  <c r="AD65" i="187"/>
  <c r="T65" i="187"/>
  <c r="S65" i="187"/>
  <c r="AN64" i="187"/>
  <c r="AM64" i="187"/>
  <c r="AL64" i="187"/>
  <c r="AG64" i="187"/>
  <c r="AF64" i="187"/>
  <c r="AD64" i="187"/>
  <c r="T64" i="187"/>
  <c r="S64" i="187"/>
  <c r="AN63" i="187"/>
  <c r="AM63" i="187"/>
  <c r="AL63" i="187"/>
  <c r="AG63" i="187"/>
  <c r="AF63" i="187"/>
  <c r="AD63" i="187"/>
  <c r="T63" i="187"/>
  <c r="S63" i="187"/>
  <c r="AN62" i="187"/>
  <c r="AM62" i="187"/>
  <c r="AL62" i="187"/>
  <c r="AG62" i="187"/>
  <c r="AF62" i="187"/>
  <c r="AD62" i="187"/>
  <c r="T62" i="187"/>
  <c r="S62" i="187"/>
  <c r="AN61" i="187"/>
  <c r="AM61" i="187"/>
  <c r="AL61" i="187"/>
  <c r="AG61" i="187"/>
  <c r="AF61" i="187"/>
  <c r="AD61" i="187"/>
  <c r="T61" i="187"/>
  <c r="S61" i="187"/>
  <c r="AN60" i="187"/>
  <c r="AM60" i="187"/>
  <c r="AL60" i="187"/>
  <c r="AG60" i="187"/>
  <c r="AF60" i="187"/>
  <c r="AD60" i="187"/>
  <c r="T60" i="187"/>
  <c r="S60" i="187"/>
  <c r="AN59" i="187"/>
  <c r="AM59" i="187"/>
  <c r="AL59" i="187"/>
  <c r="AG59" i="187"/>
  <c r="AF59" i="187"/>
  <c r="AD59" i="187"/>
  <c r="T59" i="187"/>
  <c r="S59" i="187"/>
  <c r="AN58" i="187"/>
  <c r="AM58" i="187"/>
  <c r="AL58" i="187"/>
  <c r="AG58" i="187"/>
  <c r="AF58" i="187"/>
  <c r="AD58" i="187"/>
  <c r="T58" i="187"/>
  <c r="S58" i="187"/>
  <c r="AN57" i="187"/>
  <c r="AM57" i="187"/>
  <c r="AL57" i="187"/>
  <c r="AG57" i="187"/>
  <c r="AF57" i="187"/>
  <c r="AD57" i="187"/>
  <c r="T57" i="187"/>
  <c r="S57" i="187"/>
  <c r="AN56" i="187"/>
  <c r="AM56" i="187"/>
  <c r="AL56" i="187"/>
  <c r="AG56" i="187"/>
  <c r="AF56" i="187"/>
  <c r="AD56" i="187"/>
  <c r="T56" i="187"/>
  <c r="S56" i="187"/>
  <c r="AN55" i="187"/>
  <c r="AM55" i="187"/>
  <c r="AL55" i="187"/>
  <c r="AG55" i="187"/>
  <c r="AF55" i="187"/>
  <c r="AD55" i="187"/>
  <c r="T55" i="187"/>
  <c r="S55" i="187"/>
  <c r="AN54" i="187"/>
  <c r="AM54" i="187"/>
  <c r="AL54" i="187"/>
  <c r="AG54" i="187"/>
  <c r="AF54" i="187"/>
  <c r="AD54" i="187"/>
  <c r="T54" i="187"/>
  <c r="S54" i="187"/>
  <c r="AN53" i="187"/>
  <c r="AM53" i="187"/>
  <c r="AL53" i="187"/>
  <c r="AG53" i="187"/>
  <c r="AF53" i="187"/>
  <c r="AD53" i="187"/>
  <c r="T53" i="187"/>
  <c r="S53" i="187"/>
  <c r="AN52" i="187"/>
  <c r="AM52" i="187"/>
  <c r="AL52" i="187"/>
  <c r="AG52" i="187"/>
  <c r="AF52" i="187"/>
  <c r="AD52" i="187"/>
  <c r="T52" i="187"/>
  <c r="S52" i="187"/>
  <c r="AN51" i="187"/>
  <c r="AM51" i="187"/>
  <c r="AL51" i="187"/>
  <c r="AG51" i="187"/>
  <c r="AF51" i="187"/>
  <c r="AD51" i="187"/>
  <c r="T51" i="187"/>
  <c r="S51" i="187"/>
  <c r="AN50" i="187"/>
  <c r="AM50" i="187"/>
  <c r="AL50" i="187"/>
  <c r="AG50" i="187"/>
  <c r="AF50" i="187"/>
  <c r="AD50" i="187"/>
  <c r="T50" i="187"/>
  <c r="S50" i="187"/>
  <c r="AN49" i="187"/>
  <c r="AM49" i="187"/>
  <c r="AL49" i="187"/>
  <c r="AG49" i="187"/>
  <c r="AF49" i="187"/>
  <c r="AD49" i="187"/>
  <c r="T49" i="187"/>
  <c r="S49" i="187"/>
  <c r="AN48" i="187"/>
  <c r="AM48" i="187"/>
  <c r="AL48" i="187"/>
  <c r="AG48" i="187"/>
  <c r="AF48" i="187"/>
  <c r="AD48" i="187"/>
  <c r="T48" i="187"/>
  <c r="S48" i="187"/>
  <c r="AN47" i="187"/>
  <c r="AM47" i="187"/>
  <c r="AL47" i="187"/>
  <c r="AG47" i="187"/>
  <c r="AF47" i="187"/>
  <c r="AD47" i="187"/>
  <c r="T47" i="187"/>
  <c r="S47" i="187"/>
  <c r="AN46" i="187"/>
  <c r="AM46" i="187"/>
  <c r="AL46" i="187"/>
  <c r="AG46" i="187"/>
  <c r="AF46" i="187"/>
  <c r="AD46" i="187"/>
  <c r="T46" i="187"/>
  <c r="S46" i="187"/>
  <c r="AN45" i="187"/>
  <c r="AM45" i="187"/>
  <c r="AL45" i="187"/>
  <c r="AG45" i="187"/>
  <c r="AF45" i="187"/>
  <c r="AD45" i="187"/>
  <c r="T45" i="187"/>
  <c r="S45" i="187"/>
  <c r="AN44" i="187"/>
  <c r="AM44" i="187"/>
  <c r="AL44" i="187"/>
  <c r="AG44" i="187"/>
  <c r="AF44" i="187"/>
  <c r="AD44" i="187"/>
  <c r="T44" i="187"/>
  <c r="S44" i="187"/>
  <c r="AN43" i="187"/>
  <c r="AM43" i="187"/>
  <c r="AL43" i="187"/>
  <c r="AG43" i="187"/>
  <c r="AF43" i="187"/>
  <c r="AD43" i="187"/>
  <c r="T43" i="187"/>
  <c r="S43" i="187"/>
  <c r="AN42" i="187"/>
  <c r="AM42" i="187"/>
  <c r="AL42" i="187"/>
  <c r="AG42" i="187"/>
  <c r="AF42" i="187"/>
  <c r="AD42" i="187"/>
  <c r="T42" i="187"/>
  <c r="S42" i="187"/>
  <c r="AN41" i="187"/>
  <c r="AM41" i="187"/>
  <c r="AL41" i="187"/>
  <c r="AG41" i="187"/>
  <c r="AF41" i="187"/>
  <c r="AD41" i="187"/>
  <c r="T41" i="187"/>
  <c r="S41" i="187"/>
  <c r="AN40" i="187"/>
  <c r="AM40" i="187"/>
  <c r="AL40" i="187"/>
  <c r="AG40" i="187"/>
  <c r="AF40" i="187"/>
  <c r="AD40" i="187"/>
  <c r="T40" i="187"/>
  <c r="S40" i="187"/>
  <c r="AN39" i="187"/>
  <c r="AM39" i="187"/>
  <c r="AL39" i="187"/>
  <c r="AG39" i="187"/>
  <c r="AF39" i="187"/>
  <c r="AD39" i="187"/>
  <c r="T39" i="187"/>
  <c r="S39" i="187"/>
  <c r="AN38" i="187"/>
  <c r="AM38" i="187"/>
  <c r="AL38" i="187"/>
  <c r="AG38" i="187"/>
  <c r="AF38" i="187"/>
  <c r="AD38" i="187"/>
  <c r="T38" i="187"/>
  <c r="S38" i="187"/>
  <c r="AN37" i="187"/>
  <c r="AM37" i="187"/>
  <c r="AL37" i="187"/>
  <c r="AG37" i="187"/>
  <c r="AF37" i="187"/>
  <c r="AD37" i="187"/>
  <c r="T37" i="187"/>
  <c r="S37" i="187"/>
  <c r="AN36" i="187"/>
  <c r="AM36" i="187"/>
  <c r="AL36" i="187"/>
  <c r="AG36" i="187"/>
  <c r="AF36" i="187"/>
  <c r="AD36" i="187"/>
  <c r="T36" i="187"/>
  <c r="S36" i="187"/>
  <c r="AN35" i="187"/>
  <c r="AM35" i="187"/>
  <c r="AL35" i="187"/>
  <c r="AG35" i="187"/>
  <c r="AF35" i="187"/>
  <c r="AD35" i="187"/>
  <c r="T35" i="187"/>
  <c r="S35" i="187"/>
  <c r="AN34" i="187"/>
  <c r="AM34" i="187"/>
  <c r="AL34" i="187"/>
  <c r="AG34" i="187"/>
  <c r="AF34" i="187"/>
  <c r="AD34" i="187"/>
  <c r="T34" i="187"/>
  <c r="S34" i="187"/>
  <c r="AN33" i="187"/>
  <c r="AM33" i="187"/>
  <c r="AL33" i="187"/>
  <c r="AG33" i="187"/>
  <c r="AF33" i="187"/>
  <c r="AD33" i="187"/>
  <c r="T33" i="187"/>
  <c r="S33" i="187"/>
  <c r="AN32" i="187"/>
  <c r="AM32" i="187"/>
  <c r="AL32" i="187"/>
  <c r="AG32" i="187"/>
  <c r="AF32" i="187"/>
  <c r="AD32" i="187"/>
  <c r="T32" i="187"/>
  <c r="S32" i="187"/>
  <c r="AN31" i="187"/>
  <c r="AM31" i="187"/>
  <c r="AL31" i="187"/>
  <c r="AG31" i="187"/>
  <c r="AF31" i="187"/>
  <c r="AD31" i="187"/>
  <c r="T31" i="187"/>
  <c r="S31" i="187"/>
  <c r="AN30" i="187"/>
  <c r="AM30" i="187"/>
  <c r="AL30" i="187"/>
  <c r="AG30" i="187"/>
  <c r="AF30" i="187"/>
  <c r="AD30" i="187"/>
  <c r="T30" i="187"/>
  <c r="S30" i="187"/>
  <c r="AN29" i="187"/>
  <c r="AM29" i="187"/>
  <c r="AL29" i="187"/>
  <c r="AG29" i="187"/>
  <c r="AF29" i="187"/>
  <c r="AD29" i="187"/>
  <c r="T29" i="187"/>
  <c r="S29" i="187"/>
  <c r="AN28" i="187"/>
  <c r="AM28" i="187"/>
  <c r="AL28" i="187"/>
  <c r="AG28" i="187"/>
  <c r="AF28" i="187"/>
  <c r="AD28" i="187"/>
  <c r="T28" i="187"/>
  <c r="S28" i="187"/>
  <c r="AN27" i="187"/>
  <c r="AM27" i="187"/>
  <c r="AL27" i="187"/>
  <c r="AG27" i="187"/>
  <c r="AF27" i="187"/>
  <c r="AD27" i="187"/>
  <c r="T27" i="187"/>
  <c r="S27" i="187"/>
  <c r="AN26" i="187"/>
  <c r="AM26" i="187"/>
  <c r="AL26" i="187"/>
  <c r="AG26" i="187"/>
  <c r="AF26" i="187"/>
  <c r="AD26" i="187"/>
  <c r="T26" i="187"/>
  <c r="S26" i="187"/>
  <c r="AN25" i="187"/>
  <c r="AM25" i="187"/>
  <c r="AL25" i="187"/>
  <c r="AG25" i="187"/>
  <c r="AF25" i="187"/>
  <c r="AD25" i="187"/>
  <c r="T25" i="187"/>
  <c r="S25" i="187"/>
  <c r="AN24" i="187"/>
  <c r="AM24" i="187"/>
  <c r="AL24" i="187"/>
  <c r="AG24" i="187"/>
  <c r="AF24" i="187"/>
  <c r="AD24" i="187"/>
  <c r="T24" i="187"/>
  <c r="S24" i="187"/>
  <c r="AN23" i="187"/>
  <c r="AM23" i="187"/>
  <c r="AL23" i="187"/>
  <c r="AG23" i="187"/>
  <c r="AF23" i="187"/>
  <c r="AD23" i="187"/>
  <c r="T23" i="187"/>
  <c r="S23" i="187"/>
  <c r="AN22" i="187"/>
  <c r="AM22" i="187"/>
  <c r="AL22" i="187"/>
  <c r="AG22" i="187"/>
  <c r="AF22" i="187"/>
  <c r="AD22" i="187"/>
  <c r="T22" i="187"/>
  <c r="S22" i="187"/>
  <c r="AN21" i="187"/>
  <c r="AM21" i="187"/>
  <c r="AL21" i="187"/>
  <c r="AG21" i="187"/>
  <c r="AF21" i="187"/>
  <c r="AD21" i="187"/>
  <c r="T21" i="187"/>
  <c r="S21" i="187"/>
  <c r="AN20" i="187"/>
  <c r="AM20" i="187"/>
  <c r="AL20" i="187"/>
  <c r="AG20" i="187"/>
  <c r="AF20" i="187"/>
  <c r="AD20" i="187"/>
  <c r="T20" i="187"/>
  <c r="S20" i="187"/>
  <c r="AN19" i="187"/>
  <c r="AM19" i="187"/>
  <c r="AL19" i="187"/>
  <c r="AG19" i="187"/>
  <c r="AF19" i="187"/>
  <c r="AD19" i="187"/>
  <c r="T19" i="187"/>
  <c r="S19" i="187"/>
  <c r="AN18" i="187"/>
  <c r="AM18" i="187"/>
  <c r="AL18" i="187"/>
  <c r="AG18" i="187"/>
  <c r="AF18" i="187"/>
  <c r="AD18" i="187"/>
  <c r="T18" i="187"/>
  <c r="S18" i="187"/>
  <c r="AN17" i="187"/>
  <c r="AM17" i="187"/>
  <c r="AL17" i="187"/>
  <c r="AG17" i="187"/>
  <c r="AF17" i="187"/>
  <c r="AD17" i="187"/>
  <c r="T17" i="187"/>
  <c r="S17" i="187"/>
  <c r="AN16" i="187"/>
  <c r="AM16" i="187"/>
  <c r="AL16" i="187"/>
  <c r="AG16" i="187"/>
  <c r="AF16" i="187"/>
  <c r="AD16" i="187"/>
  <c r="T16" i="187"/>
  <c r="S16" i="187"/>
  <c r="AN15" i="187"/>
  <c r="AM15" i="187"/>
  <c r="AL15" i="187"/>
  <c r="AG15" i="187"/>
  <c r="AF15" i="187"/>
  <c r="AD15" i="187"/>
  <c r="T15" i="187"/>
  <c r="S15" i="187"/>
  <c r="AN14" i="187"/>
  <c r="AM14" i="187"/>
  <c r="AL14" i="187"/>
  <c r="AG14" i="187"/>
  <c r="AF14" i="187"/>
  <c r="AD14" i="187"/>
  <c r="T14" i="187"/>
  <c r="S14" i="187"/>
  <c r="AN13" i="187"/>
  <c r="AM13" i="187"/>
  <c r="AL13" i="187"/>
  <c r="AG13" i="187"/>
  <c r="AF13" i="187"/>
  <c r="AD13" i="187"/>
  <c r="T13" i="187"/>
  <c r="S13" i="187"/>
  <c r="AN12" i="187"/>
  <c r="AM12" i="187"/>
  <c r="AL12" i="187"/>
  <c r="AG12" i="187"/>
  <c r="AF12" i="187"/>
  <c r="AD12" i="187"/>
  <c r="T12" i="187"/>
  <c r="S12" i="187"/>
  <c r="AN11" i="187"/>
  <c r="AM11" i="187"/>
  <c r="AL11" i="187"/>
  <c r="AG11" i="187"/>
  <c r="AF11" i="187"/>
  <c r="AD11" i="187"/>
  <c r="T11" i="187"/>
  <c r="S11" i="187"/>
  <c r="AN10" i="187"/>
  <c r="AM10" i="187"/>
  <c r="AL10" i="187"/>
  <c r="AG10" i="187"/>
  <c r="AF10" i="187"/>
  <c r="AD10" i="187"/>
  <c r="T10" i="187"/>
  <c r="S10" i="187"/>
  <c r="AN9" i="187"/>
  <c r="AM9" i="187"/>
  <c r="AL9" i="187"/>
  <c r="AG9" i="187"/>
  <c r="AF9" i="187"/>
  <c r="AD9" i="187"/>
  <c r="T9" i="187"/>
  <c r="S9" i="187"/>
  <c r="AN8" i="187"/>
  <c r="AM8" i="187"/>
  <c r="AL8" i="187"/>
  <c r="AG8" i="187"/>
  <c r="AF8" i="187"/>
  <c r="AD8" i="187"/>
  <c r="T8" i="187"/>
  <c r="S8" i="187"/>
  <c r="AN7" i="187"/>
  <c r="AM7" i="187"/>
  <c r="AL7" i="187"/>
  <c r="AG7" i="187"/>
  <c r="AF7" i="187"/>
  <c r="AD7" i="187"/>
  <c r="T7" i="187"/>
  <c r="S7" i="187"/>
  <c r="AN6" i="187"/>
  <c r="AM6" i="187"/>
  <c r="AL6" i="187"/>
  <c r="AG6" i="187"/>
  <c r="AF6" i="187"/>
  <c r="AD6" i="187"/>
  <c r="T6" i="187"/>
  <c r="S6" i="187"/>
  <c r="AN5" i="187"/>
  <c r="AM5" i="187"/>
  <c r="AL5" i="187"/>
  <c r="AG5" i="187"/>
  <c r="AF5" i="187"/>
  <c r="AD5" i="187"/>
  <c r="T5" i="187"/>
  <c r="S5" i="187"/>
  <c r="AN4" i="187"/>
  <c r="AM4" i="187"/>
  <c r="AL4" i="187"/>
  <c r="AG4" i="187"/>
  <c r="AF4" i="187"/>
  <c r="AD4" i="187"/>
  <c r="T4" i="187"/>
  <c r="S4" i="187"/>
  <c r="AN3" i="187"/>
  <c r="AM3" i="187"/>
  <c r="AL3" i="187"/>
  <c r="AG3" i="187"/>
  <c r="AF3" i="187"/>
  <c r="AD3" i="187"/>
  <c r="T3" i="187"/>
  <c r="S3" i="187"/>
  <c r="AN2" i="187"/>
  <c r="AM2" i="187"/>
  <c r="AL2" i="187"/>
  <c r="AG2" i="187"/>
  <c r="AF2" i="187"/>
  <c r="AD2" i="187"/>
  <c r="T2" i="187"/>
  <c r="S2" i="187"/>
  <c r="G12" i="182"/>
  <c r="G11" i="182"/>
  <c r="G10" i="182"/>
  <c r="G8" i="182"/>
  <c r="G7" i="182"/>
  <c r="G5" i="182"/>
  <c r="K3" i="195"/>
  <c r="K4" i="195"/>
  <c r="K5" i="195"/>
  <c r="A6" i="195"/>
  <c r="K6" i="195"/>
  <c r="A7" i="195"/>
  <c r="K7" i="195"/>
  <c r="A8" i="195"/>
  <c r="K8" i="195"/>
  <c r="A9" i="195"/>
  <c r="K9" i="195"/>
  <c r="A10" i="195"/>
  <c r="K10" i="195"/>
  <c r="A11" i="195"/>
  <c r="K11" i="195"/>
  <c r="A12" i="195"/>
  <c r="K12" i="195"/>
  <c r="A13" i="195"/>
  <c r="K13" i="195"/>
  <c r="A14" i="195"/>
  <c r="K14" i="195"/>
  <c r="A15" i="195"/>
  <c r="K15" i="195"/>
  <c r="A16" i="195"/>
  <c r="K16" i="195"/>
  <c r="A17" i="195"/>
  <c r="K17" i="195"/>
  <c r="A18" i="195"/>
  <c r="K18" i="195"/>
  <c r="A19" i="195"/>
  <c r="K19" i="195"/>
  <c r="A20" i="195"/>
  <c r="K20" i="195"/>
  <c r="A21" i="195"/>
  <c r="K21" i="195"/>
  <c r="A22" i="195"/>
  <c r="K22" i="195"/>
  <c r="A23" i="195"/>
  <c r="K23" i="195"/>
  <c r="A24" i="195"/>
  <c r="K24" i="195"/>
  <c r="A25" i="195"/>
  <c r="K25" i="195"/>
  <c r="A26" i="195"/>
  <c r="K26" i="195"/>
  <c r="A27" i="195"/>
  <c r="K27" i="195"/>
  <c r="A28" i="195"/>
  <c r="K28" i="195"/>
  <c r="A29" i="195"/>
  <c r="K29" i="195"/>
  <c r="A30" i="195"/>
  <c r="K30" i="195"/>
  <c r="A31" i="195"/>
  <c r="K31" i="195"/>
  <c r="A32" i="195"/>
  <c r="K32" i="195"/>
  <c r="A33" i="195"/>
  <c r="K33" i="195"/>
  <c r="A34" i="195"/>
  <c r="K34" i="195"/>
  <c r="A35" i="195"/>
  <c r="K35" i="195"/>
  <c r="A36" i="195"/>
  <c r="K36" i="195"/>
  <c r="A37" i="195"/>
  <c r="K37" i="195"/>
  <c r="A38" i="195"/>
  <c r="K38" i="195"/>
  <c r="A39" i="195"/>
  <c r="K39" i="195"/>
  <c r="A40" i="195"/>
  <c r="K40" i="195"/>
  <c r="A41" i="195"/>
  <c r="K41" i="195"/>
  <c r="A42" i="195"/>
  <c r="K42" i="195"/>
  <c r="A43" i="195"/>
  <c r="K43" i="195"/>
  <c r="A44" i="195"/>
  <c r="K44" i="195"/>
  <c r="A45" i="195"/>
  <c r="K45" i="195"/>
  <c r="A46" i="195"/>
  <c r="K46" i="195"/>
  <c r="A47" i="195"/>
  <c r="K47" i="195"/>
  <c r="A48" i="195"/>
  <c r="K48" i="195"/>
  <c r="A49" i="195"/>
  <c r="K49" i="195"/>
  <c r="A50" i="195"/>
  <c r="K50" i="195"/>
  <c r="A51" i="195"/>
  <c r="K51" i="195"/>
  <c r="A52" i="195"/>
  <c r="K52" i="195"/>
  <c r="A53" i="195"/>
  <c r="K53" i="195"/>
  <c r="A54" i="195"/>
  <c r="K54" i="195"/>
  <c r="A55" i="195"/>
  <c r="K55" i="195"/>
  <c r="A56" i="195"/>
  <c r="K56" i="195"/>
  <c r="A57" i="195"/>
  <c r="K57" i="195"/>
  <c r="A58" i="195"/>
  <c r="K58" i="195"/>
  <c r="A59" i="195"/>
  <c r="K59" i="195"/>
  <c r="A60" i="195"/>
  <c r="K60" i="195"/>
  <c r="A61" i="195"/>
  <c r="K61" i="195"/>
  <c r="A62" i="195"/>
  <c r="K62" i="195"/>
  <c r="A63" i="195"/>
  <c r="K63" i="195"/>
  <c r="A64" i="195"/>
  <c r="K64" i="195"/>
  <c r="A65" i="195"/>
  <c r="K65" i="195"/>
  <c r="A66" i="195"/>
  <c r="K66" i="195"/>
  <c r="A67" i="195"/>
  <c r="K67" i="195"/>
  <c r="A68" i="195"/>
  <c r="K68" i="195"/>
  <c r="A69" i="195"/>
  <c r="K69" i="195"/>
  <c r="A70" i="195"/>
  <c r="K70" i="195"/>
  <c r="A71" i="195"/>
  <c r="K71" i="195"/>
  <c r="A72" i="195"/>
  <c r="K72" i="195"/>
  <c r="A73" i="195"/>
  <c r="K73" i="195"/>
  <c r="A74" i="195"/>
  <c r="K74" i="195"/>
  <c r="A75" i="195"/>
  <c r="K75" i="195"/>
  <c r="A76" i="195"/>
  <c r="K76" i="195"/>
  <c r="A77" i="195"/>
  <c r="K77" i="195"/>
  <c r="A78" i="195"/>
  <c r="K78" i="195"/>
  <c r="A79" i="195"/>
  <c r="K79" i="195"/>
  <c r="A80" i="195"/>
  <c r="K80" i="195"/>
  <c r="A81" i="195"/>
  <c r="K81" i="195"/>
  <c r="A82" i="195"/>
  <c r="K82" i="195"/>
  <c r="A83" i="195"/>
  <c r="K83" i="195"/>
  <c r="A84" i="195"/>
  <c r="K84" i="195"/>
  <c r="A85" i="195"/>
  <c r="K85" i="195"/>
  <c r="A86" i="195"/>
  <c r="K86" i="195"/>
  <c r="A87" i="195"/>
  <c r="K87" i="195"/>
  <c r="A88" i="195"/>
  <c r="K88" i="195"/>
  <c r="A89" i="195"/>
  <c r="K89" i="195"/>
  <c r="A90" i="195"/>
  <c r="K90" i="195"/>
  <c r="A91" i="195"/>
  <c r="K91" i="195"/>
  <c r="A92" i="195"/>
  <c r="K92" i="195"/>
  <c r="A93" i="195"/>
  <c r="K93" i="195"/>
  <c r="A94" i="195"/>
  <c r="K94" i="195"/>
  <c r="A95" i="195"/>
  <c r="K95" i="195"/>
  <c r="A96" i="195"/>
  <c r="K96" i="195"/>
  <c r="A97" i="195"/>
  <c r="K97" i="195"/>
  <c r="A98" i="195"/>
  <c r="K98" i="195"/>
  <c r="A99" i="195"/>
  <c r="K99" i="195"/>
  <c r="A100" i="195"/>
  <c r="K100" i="195"/>
  <c r="A101" i="195"/>
  <c r="K101" i="195"/>
  <c r="A102" i="195"/>
  <c r="K102" i="195"/>
  <c r="A103" i="195"/>
  <c r="K103" i="195"/>
  <c r="A104" i="195"/>
  <c r="K104" i="195"/>
  <c r="A105" i="195"/>
  <c r="K105" i="195"/>
  <c r="A106" i="195"/>
  <c r="K106" i="195"/>
  <c r="A107" i="195"/>
  <c r="K107" i="195"/>
  <c r="A108" i="195"/>
  <c r="K108" i="195"/>
  <c r="A109" i="195"/>
  <c r="K109" i="195"/>
  <c r="A110" i="195"/>
  <c r="K110" i="195"/>
  <c r="A111" i="195"/>
  <c r="K111" i="195"/>
  <c r="A112" i="195"/>
  <c r="K112" i="195"/>
  <c r="A113" i="195"/>
  <c r="K113" i="195"/>
  <c r="A114" i="195"/>
  <c r="K114" i="195"/>
  <c r="A115" i="195"/>
  <c r="K115" i="195"/>
  <c r="A116" i="195"/>
  <c r="K116" i="195"/>
  <c r="A117" i="195"/>
  <c r="K117" i="195"/>
  <c r="A118" i="195"/>
  <c r="K118" i="195"/>
  <c r="A119" i="195"/>
  <c r="K119" i="195"/>
  <c r="A120" i="195"/>
  <c r="K120" i="195"/>
  <c r="A121" i="195"/>
  <c r="K121" i="195"/>
  <c r="A122" i="195"/>
  <c r="K122" i="195"/>
  <c r="A123" i="195"/>
  <c r="K123" i="195"/>
  <c r="A124" i="195"/>
  <c r="K124" i="195"/>
  <c r="A125" i="195"/>
  <c r="K125" i="195"/>
  <c r="A126" i="195"/>
  <c r="K126" i="195"/>
  <c r="A127" i="195"/>
  <c r="K127" i="195"/>
  <c r="A128" i="195"/>
  <c r="K128" i="195"/>
  <c r="A129" i="195"/>
  <c r="K129" i="195"/>
  <c r="A130" i="195"/>
  <c r="K130" i="195"/>
  <c r="A131" i="195"/>
  <c r="K131" i="195"/>
  <c r="A132" i="195"/>
  <c r="K132" i="195"/>
  <c r="A133" i="195"/>
  <c r="K133" i="195"/>
  <c r="A134" i="195"/>
  <c r="K134" i="195"/>
  <c r="A135" i="195"/>
  <c r="K135" i="195"/>
  <c r="A136" i="195"/>
  <c r="K136" i="195"/>
  <c r="A137" i="195"/>
  <c r="K137" i="195"/>
  <c r="A138" i="195"/>
  <c r="K138" i="195"/>
  <c r="A139" i="195"/>
  <c r="K139" i="195"/>
  <c r="A140" i="195"/>
  <c r="K140" i="195"/>
  <c r="A141" i="195"/>
  <c r="K141" i="195"/>
  <c r="A142" i="195"/>
  <c r="K142" i="195"/>
  <c r="A143" i="195"/>
  <c r="K143" i="195"/>
  <c r="A144" i="195"/>
  <c r="K144" i="195"/>
  <c r="A145" i="195"/>
  <c r="K145" i="195"/>
  <c r="A146" i="195"/>
  <c r="K146" i="195"/>
  <c r="A147" i="195"/>
  <c r="K147" i="195"/>
  <c r="A148" i="195"/>
  <c r="K148" i="195"/>
  <c r="A149" i="195"/>
  <c r="K149" i="195"/>
  <c r="A150" i="195"/>
  <c r="K150" i="195"/>
  <c r="A151" i="195"/>
  <c r="K151" i="195"/>
  <c r="A152" i="195"/>
  <c r="K152" i="195"/>
  <c r="A153" i="195"/>
  <c r="K153" i="195"/>
  <c r="A154" i="195"/>
  <c r="K154" i="195"/>
  <c r="K2" i="195"/>
  <c r="D3" i="189"/>
  <c r="D4" i="189"/>
  <c r="D5" i="189"/>
  <c r="D6" i="189"/>
  <c r="D7" i="189"/>
  <c r="D8" i="189"/>
  <c r="D9" i="189"/>
  <c r="D10" i="189"/>
  <c r="D11" i="189"/>
  <c r="D12" i="189"/>
  <c r="A13" i="189"/>
  <c r="D13" i="189"/>
  <c r="D14" i="189"/>
  <c r="D15" i="189"/>
  <c r="D16" i="189"/>
  <c r="D17" i="189"/>
  <c r="D18" i="189"/>
  <c r="D19" i="189"/>
  <c r="D20" i="189"/>
  <c r="D21" i="189"/>
  <c r="D22" i="189"/>
  <c r="D23" i="189"/>
  <c r="D24" i="189"/>
  <c r="D25" i="189"/>
  <c r="D26" i="189"/>
  <c r="D27" i="189"/>
  <c r="D28" i="189"/>
  <c r="D29" i="189"/>
  <c r="D30" i="189"/>
  <c r="D31" i="189"/>
  <c r="D32" i="189"/>
  <c r="D33" i="189"/>
  <c r="D34" i="189"/>
  <c r="D35" i="189"/>
  <c r="D36" i="189"/>
  <c r="D37" i="189"/>
  <c r="D38" i="189"/>
  <c r="D39" i="189"/>
  <c r="D40" i="189"/>
  <c r="D41" i="189"/>
  <c r="D42" i="189"/>
  <c r="D43" i="189"/>
  <c r="D44" i="189"/>
  <c r="D45" i="189"/>
  <c r="D46" i="189"/>
  <c r="D47" i="189"/>
  <c r="D48" i="189"/>
  <c r="D49" i="189"/>
  <c r="D50" i="189"/>
  <c r="D51" i="189"/>
  <c r="D52" i="189"/>
  <c r="D53" i="189"/>
  <c r="D54" i="189"/>
  <c r="D55" i="189"/>
  <c r="D56" i="189"/>
  <c r="D57" i="189"/>
  <c r="D58" i="189"/>
  <c r="D59" i="189"/>
  <c r="D60" i="189"/>
  <c r="D61" i="189"/>
  <c r="D62" i="189"/>
  <c r="D63" i="189"/>
  <c r="D64" i="189"/>
  <c r="D65" i="189"/>
  <c r="D66" i="189"/>
  <c r="D67" i="189"/>
  <c r="D68" i="189"/>
  <c r="D69" i="189"/>
  <c r="D70" i="189"/>
  <c r="D71" i="189"/>
  <c r="D72" i="189"/>
  <c r="D73" i="189"/>
  <c r="D74" i="189"/>
  <c r="D75" i="189"/>
  <c r="D76" i="189"/>
  <c r="D77" i="189"/>
  <c r="D78" i="189"/>
  <c r="D79" i="189"/>
  <c r="D80" i="189"/>
  <c r="D81" i="189"/>
  <c r="D82" i="189"/>
  <c r="D83" i="189"/>
  <c r="D84" i="189"/>
  <c r="D85" i="189"/>
  <c r="D86" i="189"/>
  <c r="D87" i="189"/>
  <c r="D88" i="189"/>
  <c r="D89" i="189"/>
  <c r="D90" i="189"/>
  <c r="D91" i="189"/>
  <c r="D92" i="189"/>
  <c r="D93" i="189"/>
  <c r="D94" i="189"/>
  <c r="D95" i="189"/>
  <c r="D96" i="189"/>
  <c r="D97" i="189"/>
  <c r="D98" i="189"/>
  <c r="D99" i="189"/>
  <c r="D100" i="189"/>
  <c r="D101" i="189"/>
  <c r="D102" i="189"/>
  <c r="D103" i="189"/>
  <c r="D104" i="189"/>
  <c r="D105" i="189"/>
  <c r="D106" i="189"/>
  <c r="D107" i="189"/>
  <c r="D108" i="189"/>
  <c r="D109" i="189"/>
  <c r="D110" i="189"/>
  <c r="D111" i="189"/>
  <c r="D112" i="189"/>
  <c r="D113" i="189"/>
  <c r="D114" i="189"/>
  <c r="D115" i="189"/>
  <c r="D116" i="189"/>
  <c r="D117" i="189"/>
  <c r="D118" i="189"/>
  <c r="D119" i="189"/>
  <c r="D120" i="189"/>
  <c r="D121" i="189"/>
  <c r="D122" i="189"/>
  <c r="D123" i="189"/>
  <c r="D124" i="189"/>
  <c r="D125" i="189"/>
  <c r="D126" i="189"/>
  <c r="D127" i="189"/>
  <c r="D128" i="189"/>
  <c r="D129" i="189"/>
  <c r="D130" i="189"/>
  <c r="D131" i="189"/>
  <c r="D132" i="189"/>
  <c r="D133" i="189"/>
  <c r="D134" i="189"/>
  <c r="D135" i="189"/>
  <c r="D136" i="189"/>
  <c r="D137" i="189"/>
  <c r="D138" i="189"/>
  <c r="D139" i="189"/>
  <c r="D140" i="189"/>
  <c r="D141" i="189"/>
  <c r="D142" i="189"/>
  <c r="D143" i="189"/>
  <c r="D144" i="189"/>
  <c r="D145" i="189"/>
  <c r="D146" i="189"/>
  <c r="D147" i="189"/>
  <c r="D148" i="189"/>
  <c r="D149" i="189"/>
  <c r="D150" i="189"/>
  <c r="D151" i="189"/>
  <c r="D2" i="189"/>
  <c r="C3" i="189"/>
  <c r="C4" i="189"/>
  <c r="C5" i="189"/>
  <c r="C6" i="189"/>
  <c r="C7" i="189"/>
  <c r="C8" i="189"/>
  <c r="C9" i="189"/>
  <c r="C10" i="189"/>
  <c r="C11" i="189"/>
  <c r="C12" i="189"/>
  <c r="C13" i="189"/>
  <c r="C14" i="189"/>
  <c r="C15" i="189"/>
  <c r="C16" i="189"/>
  <c r="C17" i="189"/>
  <c r="C18" i="189"/>
  <c r="C19" i="189"/>
  <c r="C20" i="189"/>
  <c r="C21" i="189"/>
  <c r="C22" i="189"/>
  <c r="C23" i="189"/>
  <c r="C24" i="189"/>
  <c r="C25" i="189"/>
  <c r="C26" i="189"/>
  <c r="C27" i="189"/>
  <c r="C28" i="189"/>
  <c r="C29" i="189"/>
  <c r="C30" i="189"/>
  <c r="C31" i="189"/>
  <c r="C32" i="189"/>
  <c r="C33" i="189"/>
  <c r="C34" i="189"/>
  <c r="C35" i="189"/>
  <c r="C36" i="189"/>
  <c r="C37" i="189"/>
  <c r="C38" i="189"/>
  <c r="C39" i="189"/>
  <c r="C40" i="189"/>
  <c r="C41" i="189"/>
  <c r="C42" i="189"/>
  <c r="C43" i="189"/>
  <c r="C44" i="189"/>
  <c r="C45" i="189"/>
  <c r="C46" i="189"/>
  <c r="C47" i="189"/>
  <c r="C48" i="189"/>
  <c r="C49" i="189"/>
  <c r="C50" i="189"/>
  <c r="C51" i="189"/>
  <c r="C52" i="189"/>
  <c r="C53" i="189"/>
  <c r="C54" i="189"/>
  <c r="C55" i="189"/>
  <c r="C56" i="189"/>
  <c r="C57" i="189"/>
  <c r="C58" i="189"/>
  <c r="C59" i="189"/>
  <c r="C60" i="189"/>
  <c r="C61" i="189"/>
  <c r="C62" i="189"/>
  <c r="C63" i="189"/>
  <c r="C64" i="189"/>
  <c r="C65" i="189"/>
  <c r="C66" i="189"/>
  <c r="C67" i="189"/>
  <c r="C68" i="189"/>
  <c r="C69" i="189"/>
  <c r="C70" i="189"/>
  <c r="C71" i="189"/>
  <c r="C72" i="189"/>
  <c r="C73" i="189"/>
  <c r="C74" i="189"/>
  <c r="C75" i="189"/>
  <c r="C76" i="189"/>
  <c r="C77" i="189"/>
  <c r="C78" i="189"/>
  <c r="C79" i="189"/>
  <c r="C80" i="189"/>
  <c r="C81" i="189"/>
  <c r="C82" i="189"/>
  <c r="C83" i="189"/>
  <c r="C84" i="189"/>
  <c r="C85" i="189"/>
  <c r="C86" i="189"/>
  <c r="C87" i="189"/>
  <c r="C88" i="189"/>
  <c r="C89" i="189"/>
  <c r="C90" i="189"/>
  <c r="C91" i="189"/>
  <c r="C92" i="189"/>
  <c r="C93" i="189"/>
  <c r="C94" i="189"/>
  <c r="C95" i="189"/>
  <c r="C96" i="189"/>
  <c r="C97" i="189"/>
  <c r="C98" i="189"/>
  <c r="C99" i="189"/>
  <c r="C100" i="189"/>
  <c r="C101" i="189"/>
  <c r="C102" i="189"/>
  <c r="C103" i="189"/>
  <c r="C104" i="189"/>
  <c r="C105" i="189"/>
  <c r="C106" i="189"/>
  <c r="C107" i="189"/>
  <c r="C108" i="189"/>
  <c r="C109" i="189"/>
  <c r="C110" i="189"/>
  <c r="C111" i="189"/>
  <c r="C112" i="189"/>
  <c r="C113" i="189"/>
  <c r="C114" i="189"/>
  <c r="C115" i="189"/>
  <c r="C116" i="189"/>
  <c r="C117" i="189"/>
  <c r="C118" i="189"/>
  <c r="C119" i="189"/>
  <c r="C120" i="189"/>
  <c r="C121" i="189"/>
  <c r="C122" i="189"/>
  <c r="C123" i="189"/>
  <c r="C124" i="189"/>
  <c r="C125" i="189"/>
  <c r="C126" i="189"/>
  <c r="C127" i="189"/>
  <c r="C128" i="189"/>
  <c r="C129" i="189"/>
  <c r="C130" i="189"/>
  <c r="C131" i="189"/>
  <c r="C132" i="189"/>
  <c r="C133" i="189"/>
  <c r="C134" i="189"/>
  <c r="C135" i="189"/>
  <c r="C136" i="189"/>
  <c r="C137" i="189"/>
  <c r="C138" i="189"/>
  <c r="C139" i="189"/>
  <c r="C140" i="189"/>
  <c r="C141" i="189"/>
  <c r="C142" i="189"/>
  <c r="C143" i="189"/>
  <c r="C144" i="189"/>
  <c r="C145" i="189"/>
  <c r="C146" i="189"/>
  <c r="C147" i="189"/>
  <c r="C148" i="189"/>
  <c r="C149" i="189"/>
  <c r="C150" i="189"/>
  <c r="C151" i="189"/>
  <c r="C2" i="189"/>
  <c r="B3" i="189"/>
  <c r="B4" i="189"/>
  <c r="B5" i="189"/>
  <c r="B6" i="189"/>
  <c r="B7" i="189"/>
  <c r="B8" i="189"/>
  <c r="B9" i="189"/>
  <c r="B10" i="189"/>
  <c r="B11" i="189"/>
  <c r="B12" i="189"/>
  <c r="B13" i="189"/>
  <c r="B14" i="189"/>
  <c r="B15" i="189"/>
  <c r="B16" i="189"/>
  <c r="B17" i="189"/>
  <c r="B18" i="189"/>
  <c r="B19" i="189"/>
  <c r="B20" i="189"/>
  <c r="B21" i="189"/>
  <c r="B22" i="189"/>
  <c r="B23" i="189"/>
  <c r="B24" i="189"/>
  <c r="B25" i="189"/>
  <c r="B26" i="189"/>
  <c r="B27" i="189"/>
  <c r="B28" i="189"/>
  <c r="B29" i="189"/>
  <c r="B30" i="189"/>
  <c r="B31" i="189"/>
  <c r="B32" i="189"/>
  <c r="B33" i="189"/>
  <c r="B34" i="189"/>
  <c r="B35" i="189"/>
  <c r="B36" i="189"/>
  <c r="B37" i="189"/>
  <c r="B38" i="189"/>
  <c r="B39" i="189"/>
  <c r="B40" i="189"/>
  <c r="B41" i="189"/>
  <c r="B42" i="189"/>
  <c r="B43" i="189"/>
  <c r="B44" i="189"/>
  <c r="B45" i="189"/>
  <c r="B46" i="189"/>
  <c r="B47" i="189"/>
  <c r="B48" i="189"/>
  <c r="B49" i="189"/>
  <c r="B50" i="189"/>
  <c r="B51" i="189"/>
  <c r="B52" i="189"/>
  <c r="B53" i="189"/>
  <c r="B54" i="189"/>
  <c r="B55" i="189"/>
  <c r="B56" i="189"/>
  <c r="B57" i="189"/>
  <c r="B58" i="189"/>
  <c r="B59" i="189"/>
  <c r="B60" i="189"/>
  <c r="B61" i="189"/>
  <c r="B62" i="189"/>
  <c r="B63" i="189"/>
  <c r="B64" i="189"/>
  <c r="B65" i="189"/>
  <c r="B66" i="189"/>
  <c r="B67" i="189"/>
  <c r="B68" i="189"/>
  <c r="B69" i="189"/>
  <c r="B70" i="189"/>
  <c r="B71" i="189"/>
  <c r="B72" i="189"/>
  <c r="B73" i="189"/>
  <c r="B74" i="189"/>
  <c r="B75" i="189"/>
  <c r="B76" i="189"/>
  <c r="B77" i="189"/>
  <c r="B78" i="189"/>
  <c r="B79" i="189"/>
  <c r="B80" i="189"/>
  <c r="B81" i="189"/>
  <c r="B82" i="189"/>
  <c r="B83" i="189"/>
  <c r="B84" i="189"/>
  <c r="B85" i="189"/>
  <c r="B86" i="189"/>
  <c r="B87" i="189"/>
  <c r="B88" i="189"/>
  <c r="B89" i="189"/>
  <c r="B90" i="189"/>
  <c r="B91" i="189"/>
  <c r="B92" i="189"/>
  <c r="B93" i="189"/>
  <c r="B94" i="189"/>
  <c r="B95" i="189"/>
  <c r="B96" i="189"/>
  <c r="B97" i="189"/>
  <c r="B98" i="189"/>
  <c r="B99" i="189"/>
  <c r="B100" i="189"/>
  <c r="B101" i="189"/>
  <c r="B102" i="189"/>
  <c r="B103" i="189"/>
  <c r="B104" i="189"/>
  <c r="B105" i="189"/>
  <c r="B106" i="189"/>
  <c r="B107" i="189"/>
  <c r="B108" i="189"/>
  <c r="B109" i="189"/>
  <c r="B110" i="189"/>
  <c r="B111" i="189"/>
  <c r="B112" i="189"/>
  <c r="B113" i="189"/>
  <c r="B114" i="189"/>
  <c r="B115" i="189"/>
  <c r="B116" i="189"/>
  <c r="B117" i="189"/>
  <c r="B118" i="189"/>
  <c r="B119" i="189"/>
  <c r="B120" i="189"/>
  <c r="B121" i="189"/>
  <c r="B122" i="189"/>
  <c r="B123" i="189"/>
  <c r="B124" i="189"/>
  <c r="B125" i="189"/>
  <c r="B126" i="189"/>
  <c r="B127" i="189"/>
  <c r="B128" i="189"/>
  <c r="B129" i="189"/>
  <c r="B130" i="189"/>
  <c r="B131" i="189"/>
  <c r="B132" i="189"/>
  <c r="B133" i="189"/>
  <c r="B134" i="189"/>
  <c r="B135" i="189"/>
  <c r="B136" i="189"/>
  <c r="B137" i="189"/>
  <c r="B138" i="189"/>
  <c r="B139" i="189"/>
  <c r="B140" i="189"/>
  <c r="B141" i="189"/>
  <c r="B142" i="189"/>
  <c r="B143" i="189"/>
  <c r="B144" i="189"/>
  <c r="B145" i="189"/>
  <c r="B146" i="189"/>
  <c r="B147" i="189"/>
  <c r="B148" i="189"/>
  <c r="B149" i="189"/>
  <c r="B150" i="189"/>
  <c r="B151" i="189"/>
  <c r="B2" i="189"/>
  <c r="A10" i="186"/>
  <c r="A11" i="186"/>
  <c r="A12" i="186"/>
  <c r="A13" i="186"/>
  <c r="A14" i="186"/>
  <c r="A15" i="186"/>
  <c r="A16" i="186"/>
  <c r="A17" i="186"/>
  <c r="A18" i="186"/>
  <c r="A19" i="186"/>
  <c r="A20" i="186"/>
  <c r="A21" i="186"/>
  <c r="A22" i="186"/>
  <c r="A23" i="186"/>
  <c r="A24" i="186"/>
  <c r="A25" i="186"/>
  <c r="A26" i="186"/>
  <c r="A27" i="186"/>
  <c r="A28" i="186"/>
  <c r="A29" i="186"/>
  <c r="A30" i="186"/>
  <c r="A31" i="186"/>
  <c r="A32" i="186"/>
  <c r="A33" i="186"/>
  <c r="A34" i="186"/>
  <c r="A35" i="186"/>
  <c r="A36" i="186"/>
  <c r="A37" i="186"/>
  <c r="A38" i="186"/>
  <c r="A39" i="186"/>
  <c r="A40" i="186"/>
  <c r="A41" i="186"/>
  <c r="A42" i="186"/>
  <c r="A43" i="186"/>
  <c r="A44" i="186"/>
  <c r="A45" i="186"/>
  <c r="A46" i="186"/>
  <c r="A47" i="186"/>
  <c r="A48" i="186"/>
  <c r="A49" i="186"/>
  <c r="A50" i="186"/>
  <c r="A51" i="186"/>
  <c r="A52" i="186"/>
  <c r="A53" i="186"/>
  <c r="A54" i="186"/>
  <c r="A55" i="186"/>
  <c r="A56" i="186"/>
  <c r="A57" i="186"/>
  <c r="A58" i="186"/>
  <c r="A59" i="186"/>
  <c r="A60" i="186"/>
  <c r="A61" i="186"/>
  <c r="A62" i="186"/>
  <c r="A63" i="186"/>
  <c r="A64" i="186"/>
  <c r="A65" i="186"/>
  <c r="A66" i="186"/>
  <c r="A67" i="186"/>
  <c r="A68" i="186"/>
  <c r="A69" i="186"/>
  <c r="A70" i="186"/>
  <c r="A71" i="186"/>
  <c r="A72" i="186"/>
  <c r="A73" i="186"/>
  <c r="A74" i="186"/>
  <c r="A75" i="186"/>
  <c r="A76" i="186"/>
  <c r="A77" i="186"/>
  <c r="A78" i="186"/>
  <c r="A79" i="186"/>
  <c r="A80" i="186"/>
  <c r="A81" i="186"/>
  <c r="A82" i="186"/>
  <c r="A83" i="186"/>
  <c r="A84" i="186"/>
  <c r="A85" i="186"/>
  <c r="A86" i="186"/>
  <c r="A87" i="186"/>
  <c r="A88" i="186"/>
  <c r="A89" i="186"/>
  <c r="A90" i="186"/>
  <c r="A91" i="186"/>
  <c r="A92" i="186"/>
  <c r="A93" i="186"/>
  <c r="A94" i="186"/>
  <c r="A95" i="186"/>
  <c r="A96" i="186"/>
  <c r="A97" i="186"/>
  <c r="A98" i="186"/>
  <c r="A99" i="186"/>
  <c r="A100" i="186"/>
  <c r="A101" i="186"/>
  <c r="A102" i="186"/>
  <c r="A103" i="186"/>
  <c r="A104" i="186"/>
  <c r="A105" i="186"/>
  <c r="A106" i="186"/>
  <c r="A107" i="186"/>
  <c r="A108" i="186"/>
  <c r="A109" i="186"/>
  <c r="A110" i="186"/>
  <c r="A111" i="186"/>
  <c r="A112" i="186"/>
  <c r="A113" i="186"/>
  <c r="A114" i="186"/>
  <c r="A115" i="186"/>
  <c r="A116" i="186"/>
  <c r="A117" i="186"/>
  <c r="A118" i="186"/>
  <c r="A119" i="186"/>
  <c r="A120" i="186"/>
  <c r="A121" i="186"/>
  <c r="A122" i="186"/>
  <c r="A123" i="186"/>
  <c r="A124" i="186"/>
  <c r="A125" i="186"/>
  <c r="A126" i="186"/>
  <c r="A127" i="186"/>
  <c r="A128" i="186"/>
  <c r="A129" i="186"/>
  <c r="A130" i="186"/>
  <c r="A131" i="186"/>
  <c r="A132" i="186"/>
  <c r="A9" i="186"/>
  <c r="H9" i="186"/>
  <c r="J7" i="195"/>
  <c r="J8" i="195"/>
  <c r="J9" i="195"/>
  <c r="J10" i="195"/>
  <c r="J11" i="195"/>
  <c r="J12" i="195"/>
  <c r="J13" i="195"/>
  <c r="J14" i="195"/>
  <c r="J15" i="195"/>
  <c r="J16" i="195"/>
  <c r="J17" i="195"/>
  <c r="J18" i="195"/>
  <c r="J19" i="195"/>
  <c r="J20" i="195"/>
  <c r="J21" i="195"/>
  <c r="J22" i="195"/>
  <c r="J23" i="195"/>
  <c r="J24" i="195"/>
  <c r="J25" i="195"/>
  <c r="J26" i="195"/>
  <c r="J27" i="195"/>
  <c r="J28" i="195"/>
  <c r="J29" i="195"/>
  <c r="J30" i="195"/>
  <c r="J31" i="195"/>
  <c r="J32" i="195"/>
  <c r="J33" i="195"/>
  <c r="J34" i="195"/>
  <c r="J35" i="195"/>
  <c r="J36" i="195"/>
  <c r="J37" i="195"/>
  <c r="J38" i="195"/>
  <c r="J39" i="195"/>
  <c r="J40" i="195"/>
  <c r="J41" i="195"/>
  <c r="J42" i="195"/>
  <c r="J43" i="195"/>
  <c r="J44" i="195"/>
  <c r="J45" i="195"/>
  <c r="J46" i="195"/>
  <c r="J47" i="195"/>
  <c r="J48" i="195"/>
  <c r="J49" i="195"/>
  <c r="J50" i="195"/>
  <c r="J51" i="195"/>
  <c r="J52" i="195"/>
  <c r="J53" i="195"/>
  <c r="J54" i="195"/>
  <c r="J55" i="195"/>
  <c r="J56" i="195"/>
  <c r="J57" i="195"/>
  <c r="J58" i="195"/>
  <c r="J59" i="195"/>
  <c r="J60" i="195"/>
  <c r="J61" i="195"/>
  <c r="J62" i="195"/>
  <c r="J63" i="195"/>
  <c r="J64" i="195"/>
  <c r="J65" i="195"/>
  <c r="J66" i="195"/>
  <c r="J67" i="195"/>
  <c r="J68" i="195"/>
  <c r="J69" i="195"/>
  <c r="J70" i="195"/>
  <c r="J71" i="195"/>
  <c r="J72" i="195"/>
  <c r="J73" i="195"/>
  <c r="J74" i="195"/>
  <c r="J75" i="195"/>
  <c r="J76" i="195"/>
  <c r="J77" i="195"/>
  <c r="J78" i="195"/>
  <c r="J79" i="195"/>
  <c r="J80" i="195"/>
  <c r="J81" i="195"/>
  <c r="J82" i="195"/>
  <c r="J83" i="195"/>
  <c r="J84" i="195"/>
  <c r="J85" i="195"/>
  <c r="J86" i="195"/>
  <c r="J87" i="195"/>
  <c r="J88" i="195"/>
  <c r="J89" i="195"/>
  <c r="J90" i="195"/>
  <c r="J91" i="195"/>
  <c r="J92" i="195"/>
  <c r="J93" i="195"/>
  <c r="J94" i="195"/>
  <c r="J95" i="195"/>
  <c r="J96" i="195"/>
  <c r="J97" i="195"/>
  <c r="J98" i="195"/>
  <c r="J99" i="195"/>
  <c r="J100" i="195"/>
  <c r="J101" i="195"/>
  <c r="J102" i="195"/>
  <c r="J103" i="195"/>
  <c r="J104" i="195"/>
  <c r="J105" i="195"/>
  <c r="J106" i="195"/>
  <c r="J107" i="195"/>
  <c r="J108" i="195"/>
  <c r="J109" i="195"/>
  <c r="J110" i="195"/>
  <c r="J111" i="195"/>
  <c r="J112" i="195"/>
  <c r="J113" i="195"/>
  <c r="J114" i="195"/>
  <c r="J115" i="195"/>
  <c r="J116" i="195"/>
  <c r="J117" i="195"/>
  <c r="J118" i="195"/>
  <c r="J119" i="195"/>
  <c r="J120" i="195"/>
  <c r="J121" i="195"/>
  <c r="J122" i="195"/>
  <c r="J123" i="195"/>
  <c r="J124" i="195"/>
  <c r="J125" i="195"/>
  <c r="J126" i="195"/>
  <c r="J127" i="195"/>
  <c r="J128" i="195"/>
  <c r="J129" i="195"/>
  <c r="J130" i="195"/>
  <c r="J131" i="195"/>
  <c r="J132" i="195"/>
  <c r="J133" i="195"/>
  <c r="J134" i="195"/>
  <c r="J135" i="195"/>
  <c r="J136" i="195"/>
  <c r="J137" i="195"/>
  <c r="J138" i="195"/>
  <c r="J139" i="195"/>
  <c r="J140" i="195"/>
  <c r="J141" i="195"/>
  <c r="J142" i="195"/>
  <c r="J143" i="195"/>
  <c r="J144" i="195"/>
  <c r="J145" i="195"/>
  <c r="J146" i="195"/>
  <c r="J147" i="195"/>
  <c r="J148" i="195"/>
  <c r="J149" i="195"/>
  <c r="J150" i="195"/>
  <c r="J151" i="195"/>
  <c r="J152" i="195"/>
  <c r="J153" i="195"/>
  <c r="J154" i="195"/>
  <c r="H7" i="195"/>
  <c r="I7" i="195"/>
  <c r="H8" i="195"/>
  <c r="I8" i="195"/>
  <c r="H9" i="195"/>
  <c r="I9" i="195"/>
  <c r="H10" i="195"/>
  <c r="I10" i="195"/>
  <c r="H11" i="195"/>
  <c r="I11" i="195"/>
  <c r="H12" i="195"/>
  <c r="I12" i="195"/>
  <c r="H13" i="195"/>
  <c r="I13" i="195"/>
  <c r="H14" i="195"/>
  <c r="I14" i="195"/>
  <c r="H15" i="195"/>
  <c r="I15" i="195"/>
  <c r="H16" i="195"/>
  <c r="I16" i="195"/>
  <c r="H17" i="195"/>
  <c r="I17" i="195"/>
  <c r="H18" i="195"/>
  <c r="I18" i="195"/>
  <c r="H19" i="195"/>
  <c r="I19" i="195"/>
  <c r="H20" i="195"/>
  <c r="I20" i="195"/>
  <c r="H21" i="195"/>
  <c r="I21" i="195"/>
  <c r="H22" i="195"/>
  <c r="I22" i="195"/>
  <c r="H23" i="195"/>
  <c r="I23" i="195"/>
  <c r="H24" i="195"/>
  <c r="I24" i="195"/>
  <c r="H25" i="195"/>
  <c r="I25" i="195"/>
  <c r="H26" i="195"/>
  <c r="I26" i="195"/>
  <c r="H27" i="195"/>
  <c r="I27" i="195"/>
  <c r="H28" i="195"/>
  <c r="I28" i="195"/>
  <c r="H29" i="195"/>
  <c r="I29" i="195"/>
  <c r="H30" i="195"/>
  <c r="I30" i="195"/>
  <c r="H31" i="195"/>
  <c r="I31" i="195"/>
  <c r="H32" i="195"/>
  <c r="I32" i="195"/>
  <c r="H33" i="195"/>
  <c r="I33" i="195"/>
  <c r="H34" i="195"/>
  <c r="I34" i="195"/>
  <c r="H35" i="195"/>
  <c r="I35" i="195"/>
  <c r="H36" i="195"/>
  <c r="I36" i="195"/>
  <c r="H37" i="195"/>
  <c r="I37" i="195"/>
  <c r="H38" i="195"/>
  <c r="I38" i="195"/>
  <c r="H39" i="195"/>
  <c r="I39" i="195"/>
  <c r="H40" i="195"/>
  <c r="I40" i="195"/>
  <c r="H41" i="195"/>
  <c r="I41" i="195"/>
  <c r="H42" i="195"/>
  <c r="I42" i="195"/>
  <c r="H43" i="195"/>
  <c r="I43" i="195"/>
  <c r="H44" i="195"/>
  <c r="I44" i="195"/>
  <c r="H45" i="195"/>
  <c r="I45" i="195"/>
  <c r="H46" i="195"/>
  <c r="I46" i="195"/>
  <c r="H47" i="195"/>
  <c r="I47" i="195"/>
  <c r="H48" i="195"/>
  <c r="I48" i="195"/>
  <c r="H49" i="195"/>
  <c r="I49" i="195"/>
  <c r="H50" i="195"/>
  <c r="I50" i="195"/>
  <c r="H51" i="195"/>
  <c r="I51" i="195"/>
  <c r="H52" i="195"/>
  <c r="I52" i="195"/>
  <c r="H53" i="195"/>
  <c r="I53" i="195"/>
  <c r="H54" i="195"/>
  <c r="I54" i="195"/>
  <c r="H55" i="195"/>
  <c r="I55" i="195"/>
  <c r="H56" i="195"/>
  <c r="I56" i="195"/>
  <c r="H57" i="195"/>
  <c r="I57" i="195"/>
  <c r="H58" i="195"/>
  <c r="I58" i="195"/>
  <c r="H59" i="195"/>
  <c r="I59" i="195"/>
  <c r="H60" i="195"/>
  <c r="I60" i="195"/>
  <c r="H61" i="195"/>
  <c r="I61" i="195"/>
  <c r="H62" i="195"/>
  <c r="I62" i="195"/>
  <c r="H63" i="195"/>
  <c r="I63" i="195"/>
  <c r="H64" i="195"/>
  <c r="I64" i="195"/>
  <c r="H65" i="195"/>
  <c r="I65" i="195"/>
  <c r="H66" i="195"/>
  <c r="I66" i="195"/>
  <c r="H67" i="195"/>
  <c r="I67" i="195"/>
  <c r="H68" i="195"/>
  <c r="I68" i="195"/>
  <c r="H69" i="195"/>
  <c r="I69" i="195"/>
  <c r="H70" i="195"/>
  <c r="I70" i="195"/>
  <c r="H71" i="195"/>
  <c r="I71" i="195"/>
  <c r="H72" i="195"/>
  <c r="I72" i="195"/>
  <c r="H73" i="195"/>
  <c r="I73" i="195"/>
  <c r="H74" i="195"/>
  <c r="I74" i="195"/>
  <c r="H75" i="195"/>
  <c r="I75" i="195"/>
  <c r="H76" i="195"/>
  <c r="I76" i="195"/>
  <c r="H77" i="195"/>
  <c r="I77" i="195"/>
  <c r="H78" i="195"/>
  <c r="I78" i="195"/>
  <c r="H79" i="195"/>
  <c r="I79" i="195"/>
  <c r="H80" i="195"/>
  <c r="I80" i="195"/>
  <c r="H81" i="195"/>
  <c r="I81" i="195"/>
  <c r="H82" i="195"/>
  <c r="I82" i="195"/>
  <c r="H83" i="195"/>
  <c r="I83" i="195"/>
  <c r="H84" i="195"/>
  <c r="I84" i="195"/>
  <c r="H85" i="195"/>
  <c r="I85" i="195"/>
  <c r="H86" i="195"/>
  <c r="I86" i="195"/>
  <c r="H87" i="195"/>
  <c r="I87" i="195"/>
  <c r="H88" i="195"/>
  <c r="I88" i="195"/>
  <c r="H89" i="195"/>
  <c r="I89" i="195"/>
  <c r="H90" i="195"/>
  <c r="I90" i="195"/>
  <c r="H91" i="195"/>
  <c r="I91" i="195"/>
  <c r="H92" i="195"/>
  <c r="I92" i="195"/>
  <c r="H93" i="195"/>
  <c r="I93" i="195"/>
  <c r="H94" i="195"/>
  <c r="I94" i="195"/>
  <c r="H95" i="195"/>
  <c r="I95" i="195"/>
  <c r="H96" i="195"/>
  <c r="I96" i="195"/>
  <c r="H97" i="195"/>
  <c r="I97" i="195"/>
  <c r="H98" i="195"/>
  <c r="I98" i="195"/>
  <c r="H99" i="195"/>
  <c r="I99" i="195"/>
  <c r="H100" i="195"/>
  <c r="I100" i="195"/>
  <c r="H101" i="195"/>
  <c r="I101" i="195"/>
  <c r="H102" i="195"/>
  <c r="I102" i="195"/>
  <c r="H103" i="195"/>
  <c r="I103" i="195"/>
  <c r="H104" i="195"/>
  <c r="I104" i="195"/>
  <c r="H105" i="195"/>
  <c r="I105" i="195"/>
  <c r="H106" i="195"/>
  <c r="I106" i="195"/>
  <c r="H107" i="195"/>
  <c r="I107" i="195"/>
  <c r="H108" i="195"/>
  <c r="I108" i="195"/>
  <c r="H109" i="195"/>
  <c r="I109" i="195"/>
  <c r="H110" i="195"/>
  <c r="I110" i="195"/>
  <c r="H111" i="195"/>
  <c r="I111" i="195"/>
  <c r="H112" i="195"/>
  <c r="I112" i="195"/>
  <c r="H113" i="195"/>
  <c r="I113" i="195"/>
  <c r="H114" i="195"/>
  <c r="I114" i="195"/>
  <c r="H115" i="195"/>
  <c r="I115" i="195"/>
  <c r="H116" i="195"/>
  <c r="I116" i="195"/>
  <c r="H117" i="195"/>
  <c r="I117" i="195"/>
  <c r="H118" i="195"/>
  <c r="I118" i="195"/>
  <c r="H119" i="195"/>
  <c r="I119" i="195"/>
  <c r="H120" i="195"/>
  <c r="I120" i="195"/>
  <c r="H121" i="195"/>
  <c r="I121" i="195"/>
  <c r="H122" i="195"/>
  <c r="I122" i="195"/>
  <c r="H123" i="195"/>
  <c r="I123" i="195"/>
  <c r="H124" i="195"/>
  <c r="I124" i="195"/>
  <c r="H125" i="195"/>
  <c r="I125" i="195"/>
  <c r="H126" i="195"/>
  <c r="I126" i="195"/>
  <c r="H127" i="195"/>
  <c r="I127" i="195"/>
  <c r="H128" i="195"/>
  <c r="I128" i="195"/>
  <c r="H129" i="195"/>
  <c r="I129" i="195"/>
  <c r="H130" i="195"/>
  <c r="I130" i="195"/>
  <c r="H131" i="195"/>
  <c r="I131" i="195"/>
  <c r="H132" i="195"/>
  <c r="I132" i="195"/>
  <c r="H133" i="195"/>
  <c r="I133" i="195"/>
  <c r="H134" i="195"/>
  <c r="I134" i="195"/>
  <c r="H135" i="195"/>
  <c r="I135" i="195"/>
  <c r="H136" i="195"/>
  <c r="I136" i="195"/>
  <c r="H137" i="195"/>
  <c r="I137" i="195"/>
  <c r="H138" i="195"/>
  <c r="I138" i="195"/>
  <c r="H139" i="195"/>
  <c r="I139" i="195"/>
  <c r="H140" i="195"/>
  <c r="I140" i="195"/>
  <c r="H141" i="195"/>
  <c r="I141" i="195"/>
  <c r="H142" i="195"/>
  <c r="I142" i="195"/>
  <c r="H143" i="195"/>
  <c r="I143" i="195"/>
  <c r="H144" i="195"/>
  <c r="I144" i="195"/>
  <c r="H145" i="195"/>
  <c r="I145" i="195"/>
  <c r="H146" i="195"/>
  <c r="I146" i="195"/>
  <c r="H147" i="195"/>
  <c r="I147" i="195"/>
  <c r="H148" i="195"/>
  <c r="I148" i="195"/>
  <c r="H149" i="195"/>
  <c r="I149" i="195"/>
  <c r="H150" i="195"/>
  <c r="I150" i="195"/>
  <c r="H151" i="195"/>
  <c r="I151" i="195"/>
  <c r="H152" i="195"/>
  <c r="I152" i="195"/>
  <c r="H153" i="195"/>
  <c r="I153" i="195"/>
  <c r="H154" i="195"/>
  <c r="I154" i="195"/>
  <c r="J5" i="195"/>
  <c r="J4" i="195"/>
  <c r="J3" i="195"/>
  <c r="H3" i="195"/>
  <c r="I3" i="195"/>
  <c r="H4" i="195"/>
  <c r="I4" i="195"/>
  <c r="H5" i="195"/>
  <c r="I5" i="195"/>
  <c r="A7" i="152"/>
  <c r="A8" i="152"/>
  <c r="A9" i="152"/>
  <c r="A10" i="152"/>
  <c r="A11" i="152"/>
  <c r="A12" i="152"/>
  <c r="A5" i="195"/>
  <c r="A4" i="195"/>
  <c r="A3" i="195"/>
  <c r="C6" i="152"/>
  <c r="A6" i="152"/>
  <c r="A6" i="188"/>
  <c r="A5" i="188"/>
  <c r="A4" i="188"/>
  <c r="A3" i="188"/>
  <c r="A2" i="188"/>
  <c r="A13" i="152"/>
  <c r="A14" i="152"/>
  <c r="A7" i="188"/>
  <c r="A8" i="188"/>
  <c r="D7" i="196"/>
  <c r="D8" i="196"/>
  <c r="C9" i="196"/>
  <c r="D9" i="196"/>
  <c r="D10" i="196"/>
  <c r="D11" i="196"/>
  <c r="D12" i="196"/>
  <c r="D13" i="196"/>
  <c r="C14" i="196"/>
  <c r="D14" i="196"/>
  <c r="D15" i="196"/>
  <c r="D16" i="196"/>
  <c r="D17" i="196"/>
  <c r="D18" i="196"/>
  <c r="D19" i="196"/>
  <c r="D20" i="196"/>
  <c r="D21" i="196"/>
  <c r="D22" i="196"/>
  <c r="D23" i="196"/>
  <c r="D24" i="196"/>
  <c r="D25" i="196"/>
  <c r="D26" i="196"/>
  <c r="D27" i="196"/>
  <c r="D28" i="196"/>
  <c r="D29" i="196"/>
  <c r="D30" i="196"/>
  <c r="D31" i="196"/>
  <c r="D32" i="196"/>
  <c r="D33" i="196"/>
  <c r="D34" i="196"/>
  <c r="D35" i="196"/>
  <c r="D36" i="196"/>
  <c r="D37" i="196"/>
  <c r="D38" i="196"/>
  <c r="D39" i="196"/>
  <c r="D40" i="196"/>
  <c r="D41" i="196"/>
  <c r="D42" i="196"/>
  <c r="D43" i="196"/>
  <c r="D44" i="196"/>
  <c r="D45" i="196"/>
  <c r="D46" i="196"/>
  <c r="D47" i="196"/>
  <c r="D48" i="196"/>
  <c r="D49" i="196"/>
  <c r="D50" i="196"/>
  <c r="D51" i="196"/>
  <c r="D52" i="196"/>
  <c r="D53" i="196"/>
  <c r="D54" i="196"/>
  <c r="D55" i="196"/>
  <c r="D56" i="196"/>
  <c r="D57" i="196"/>
  <c r="D58" i="196"/>
  <c r="D59" i="196"/>
  <c r="D60" i="196"/>
  <c r="D61" i="196"/>
  <c r="D62" i="196"/>
  <c r="D63" i="196"/>
  <c r="D64" i="196"/>
  <c r="D65" i="196"/>
  <c r="D66" i="196"/>
  <c r="D67" i="196"/>
  <c r="D68" i="196"/>
  <c r="D69" i="196"/>
  <c r="D70" i="196"/>
  <c r="D71" i="196"/>
  <c r="D72" i="196"/>
  <c r="D73" i="196"/>
  <c r="D74" i="196"/>
  <c r="D75" i="196"/>
  <c r="D76" i="196"/>
  <c r="D77" i="196"/>
  <c r="D78" i="196"/>
  <c r="D79" i="196"/>
  <c r="D80" i="196"/>
  <c r="D81" i="196"/>
  <c r="D82" i="196"/>
  <c r="D83" i="196"/>
  <c r="D84" i="196"/>
  <c r="D85" i="196"/>
  <c r="D86" i="196"/>
  <c r="D87" i="196"/>
  <c r="D88" i="196"/>
  <c r="D89" i="196"/>
  <c r="D90" i="196"/>
  <c r="D91" i="196"/>
  <c r="D92" i="196"/>
  <c r="D93" i="196"/>
  <c r="D94" i="196"/>
  <c r="D95" i="196"/>
  <c r="D96" i="196"/>
  <c r="D97" i="196"/>
  <c r="D101" i="196"/>
  <c r="D115" i="196"/>
  <c r="D125" i="196"/>
  <c r="D4" i="196"/>
  <c r="D5" i="196"/>
  <c r="D6" i="196"/>
  <c r="D3" i="196"/>
  <c r="C7" i="196"/>
  <c r="C8" i="196"/>
  <c r="C10" i="196"/>
  <c r="C11" i="196"/>
  <c r="C12" i="196"/>
  <c r="C13" i="196"/>
  <c r="C15" i="196"/>
  <c r="C16" i="196"/>
  <c r="C17" i="196"/>
  <c r="C18" i="196"/>
  <c r="C19" i="196"/>
  <c r="C20" i="196"/>
  <c r="C21" i="196"/>
  <c r="C22" i="196"/>
  <c r="C23" i="196"/>
  <c r="C24" i="196"/>
  <c r="C25" i="196"/>
  <c r="C26" i="196"/>
  <c r="C27" i="196"/>
  <c r="C28" i="196"/>
  <c r="C29" i="196"/>
  <c r="C30" i="196"/>
  <c r="C31" i="196"/>
  <c r="C32" i="196"/>
  <c r="C33" i="196"/>
  <c r="C34" i="196"/>
  <c r="C35" i="196"/>
  <c r="C36" i="196"/>
  <c r="C37" i="196"/>
  <c r="C38" i="196"/>
  <c r="C39" i="196"/>
  <c r="C40" i="196"/>
  <c r="C41" i="196"/>
  <c r="C42" i="196"/>
  <c r="C43" i="196"/>
  <c r="C44" i="196"/>
  <c r="C45" i="196"/>
  <c r="C46" i="196"/>
  <c r="C47" i="196"/>
  <c r="C48" i="196"/>
  <c r="C49" i="196"/>
  <c r="C50" i="196"/>
  <c r="C51" i="196"/>
  <c r="C52" i="196"/>
  <c r="C53" i="196"/>
  <c r="C54" i="196"/>
  <c r="C55" i="196"/>
  <c r="C56" i="196"/>
  <c r="C57" i="196"/>
  <c r="C58" i="196"/>
  <c r="C59" i="196"/>
  <c r="C60" i="196"/>
  <c r="C61" i="196"/>
  <c r="C62" i="196"/>
  <c r="C63" i="196"/>
  <c r="C64" i="196"/>
  <c r="C65" i="196"/>
  <c r="C66" i="196"/>
  <c r="C67" i="196"/>
  <c r="C68" i="196"/>
  <c r="C69" i="196"/>
  <c r="C70" i="196"/>
  <c r="C71" i="196"/>
  <c r="C72" i="196"/>
  <c r="C73" i="196"/>
  <c r="C74" i="196"/>
  <c r="C75" i="196"/>
  <c r="C76" i="196"/>
  <c r="C77" i="196"/>
  <c r="C78" i="196"/>
  <c r="C79" i="196"/>
  <c r="C80" i="196"/>
  <c r="C81" i="196"/>
  <c r="C82" i="196"/>
  <c r="C83" i="196"/>
  <c r="C84" i="196"/>
  <c r="C85" i="196"/>
  <c r="C86" i="196"/>
  <c r="C87" i="196"/>
  <c r="C88" i="196"/>
  <c r="C89" i="196"/>
  <c r="C90" i="196"/>
  <c r="C91" i="196"/>
  <c r="C92" i="196"/>
  <c r="C93" i="196"/>
  <c r="C94" i="196"/>
  <c r="C95" i="196"/>
  <c r="C96" i="196"/>
  <c r="C97" i="196"/>
  <c r="C98" i="196"/>
  <c r="D98" i="196"/>
  <c r="C99" i="196"/>
  <c r="D99" i="196"/>
  <c r="C100" i="196"/>
  <c r="D100" i="196"/>
  <c r="C101" i="196"/>
  <c r="C102" i="196"/>
  <c r="D102" i="196"/>
  <c r="C103" i="196"/>
  <c r="D103" i="196"/>
  <c r="C104" i="196"/>
  <c r="D104" i="196"/>
  <c r="C105" i="196"/>
  <c r="D105" i="196"/>
  <c r="C106" i="196"/>
  <c r="D106" i="196"/>
  <c r="C107" i="196"/>
  <c r="D107" i="196"/>
  <c r="C108" i="196"/>
  <c r="D108" i="196"/>
  <c r="C109" i="196"/>
  <c r="D109" i="196"/>
  <c r="C110" i="196"/>
  <c r="D110" i="196"/>
  <c r="C111" i="196"/>
  <c r="D111" i="196"/>
  <c r="C112" i="196"/>
  <c r="D112" i="196"/>
  <c r="C113" i="196"/>
  <c r="D113" i="196"/>
  <c r="C114" i="196"/>
  <c r="D114" i="196"/>
  <c r="C115" i="196"/>
  <c r="C116" i="196"/>
  <c r="D116" i="196"/>
  <c r="C117" i="196"/>
  <c r="D117" i="196"/>
  <c r="C118" i="196"/>
  <c r="D118" i="196"/>
  <c r="C119" i="196"/>
  <c r="D119" i="196"/>
  <c r="C120" i="196"/>
  <c r="D120" i="196"/>
  <c r="C121" i="196"/>
  <c r="D121" i="196"/>
  <c r="C122" i="196"/>
  <c r="D122" i="196"/>
  <c r="C123" i="196"/>
  <c r="D123" i="196"/>
  <c r="C124" i="196"/>
  <c r="D124" i="196"/>
  <c r="C125" i="196"/>
  <c r="C126" i="196"/>
  <c r="D126" i="196"/>
  <c r="C127" i="196"/>
  <c r="D127" i="196"/>
  <c r="C128" i="196"/>
  <c r="D128" i="196"/>
  <c r="C129" i="196"/>
  <c r="D129" i="196"/>
  <c r="C130" i="196"/>
  <c r="D130" i="196"/>
  <c r="C131" i="196"/>
  <c r="D131" i="196"/>
  <c r="C132" i="196"/>
  <c r="D132" i="196"/>
  <c r="C133" i="196"/>
  <c r="D133" i="196"/>
  <c r="C134" i="196"/>
  <c r="D134" i="196"/>
  <c r="C135" i="196"/>
  <c r="D135" i="196"/>
  <c r="C136" i="196"/>
  <c r="D136" i="196"/>
  <c r="C137" i="196"/>
  <c r="D137" i="196"/>
  <c r="C138" i="196"/>
  <c r="D138" i="196"/>
  <c r="C139" i="196"/>
  <c r="D139" i="196"/>
  <c r="C140" i="196"/>
  <c r="D140" i="196"/>
  <c r="C141" i="196"/>
  <c r="D141" i="196"/>
  <c r="C142" i="196"/>
  <c r="D142" i="196"/>
  <c r="C143" i="196"/>
  <c r="D143" i="196"/>
  <c r="C144" i="196"/>
  <c r="D144" i="196"/>
  <c r="C145" i="196"/>
  <c r="D145" i="196"/>
  <c r="C146" i="196"/>
  <c r="D146" i="196"/>
  <c r="C147" i="196"/>
  <c r="C148" i="196"/>
  <c r="C149" i="196"/>
  <c r="C150" i="196"/>
  <c r="C151" i="196"/>
  <c r="C152" i="196"/>
  <c r="C153" i="196"/>
  <c r="C154" i="196"/>
  <c r="C155" i="196"/>
  <c r="C156" i="196"/>
  <c r="C157" i="196"/>
  <c r="C158" i="196"/>
  <c r="C159" i="196"/>
  <c r="C160" i="196"/>
  <c r="C161" i="196"/>
  <c r="C162" i="196"/>
  <c r="C4" i="196"/>
  <c r="C5" i="196"/>
  <c r="C6" i="196"/>
  <c r="C3" i="196"/>
  <c r="E3" i="188"/>
  <c r="E4" i="188"/>
  <c r="E5" i="188"/>
  <c r="E6" i="188"/>
  <c r="E2" i="188"/>
  <c r="P5" i="187"/>
  <c r="P6" i="187"/>
  <c r="P7" i="187"/>
  <c r="A8" i="187"/>
  <c r="P8" i="187"/>
  <c r="P9" i="187"/>
  <c r="P10" i="187"/>
  <c r="P11" i="187"/>
  <c r="P12" i="187"/>
  <c r="A13" i="187"/>
  <c r="P13" i="187"/>
  <c r="P14" i="187"/>
  <c r="P15" i="187"/>
  <c r="P16" i="187"/>
  <c r="P17" i="187"/>
  <c r="P18" i="187"/>
  <c r="P19" i="187"/>
  <c r="P20" i="187"/>
  <c r="P21" i="187"/>
  <c r="P22" i="187"/>
  <c r="P23" i="187"/>
  <c r="P24" i="187"/>
  <c r="P25" i="187"/>
  <c r="P26" i="187"/>
  <c r="P27" i="187"/>
  <c r="P28" i="187"/>
  <c r="P29" i="187"/>
  <c r="P30" i="187"/>
  <c r="P31" i="187"/>
  <c r="P32" i="187"/>
  <c r="P33" i="187"/>
  <c r="P34" i="187"/>
  <c r="P35" i="187"/>
  <c r="P36" i="187"/>
  <c r="P37" i="187"/>
  <c r="P38" i="187"/>
  <c r="P39" i="187"/>
  <c r="P40" i="187"/>
  <c r="Q40" i="187"/>
  <c r="P41" i="187"/>
  <c r="P42" i="187"/>
  <c r="P43" i="187"/>
  <c r="P44" i="187"/>
  <c r="P45" i="187"/>
  <c r="P46" i="187"/>
  <c r="P47" i="187"/>
  <c r="P48" i="187"/>
  <c r="P49" i="187"/>
  <c r="P50" i="187"/>
  <c r="P51" i="187"/>
  <c r="P52" i="187"/>
  <c r="Q52" i="187"/>
  <c r="P53" i="187"/>
  <c r="P54" i="187"/>
  <c r="P55" i="187"/>
  <c r="P56" i="187"/>
  <c r="P57" i="187"/>
  <c r="P58" i="187"/>
  <c r="P59" i="187"/>
  <c r="P60" i="187"/>
  <c r="P61" i="187"/>
  <c r="P62" i="187"/>
  <c r="P63" i="187"/>
  <c r="P64" i="187"/>
  <c r="Q64" i="187"/>
  <c r="P65" i="187"/>
  <c r="P66" i="187"/>
  <c r="P67" i="187"/>
  <c r="P68" i="187"/>
  <c r="P69" i="187"/>
  <c r="P70" i="187"/>
  <c r="P71" i="187"/>
  <c r="P72" i="187"/>
  <c r="P73" i="187"/>
  <c r="P74" i="187"/>
  <c r="P75" i="187"/>
  <c r="P76" i="187"/>
  <c r="Q76" i="187"/>
  <c r="P77" i="187"/>
  <c r="P78" i="187"/>
  <c r="P79" i="187"/>
  <c r="P80" i="187"/>
  <c r="P81" i="187"/>
  <c r="P82" i="187"/>
  <c r="P83" i="187"/>
  <c r="P84" i="187"/>
  <c r="P85" i="187"/>
  <c r="P86" i="187"/>
  <c r="P87" i="187"/>
  <c r="P88" i="187"/>
  <c r="Q88" i="187"/>
  <c r="P89" i="187"/>
  <c r="P90" i="187"/>
  <c r="P91" i="187"/>
  <c r="P92" i="187"/>
  <c r="P93" i="187"/>
  <c r="P94" i="187"/>
  <c r="P95" i="187"/>
  <c r="P96" i="187"/>
  <c r="P3" i="187"/>
  <c r="P4" i="187"/>
  <c r="AB3" i="187"/>
  <c r="AB4" i="187"/>
  <c r="AB5" i="187"/>
  <c r="AB6" i="187"/>
  <c r="AB7" i="187"/>
  <c r="AB8" i="187"/>
  <c r="AB9" i="187"/>
  <c r="AB10" i="187"/>
  <c r="AB11" i="187"/>
  <c r="AB12" i="187"/>
  <c r="AB13" i="187"/>
  <c r="AB14" i="187"/>
  <c r="AB15" i="187"/>
  <c r="AB16" i="187"/>
  <c r="AB17" i="187"/>
  <c r="AB18" i="187"/>
  <c r="AB19" i="187"/>
  <c r="AB20" i="187"/>
  <c r="AB21" i="187"/>
  <c r="AB22" i="187"/>
  <c r="AB23" i="187"/>
  <c r="AB24" i="187"/>
  <c r="AB25" i="187"/>
  <c r="AB26" i="187"/>
  <c r="AB27" i="187"/>
  <c r="AB28" i="187"/>
  <c r="AB29" i="187"/>
  <c r="AB30" i="187"/>
  <c r="AB31" i="187"/>
  <c r="AB32" i="187"/>
  <c r="AB33" i="187"/>
  <c r="AB34" i="187"/>
  <c r="AB35" i="187"/>
  <c r="AB36" i="187"/>
  <c r="AB37" i="187"/>
  <c r="AB38" i="187"/>
  <c r="AB39" i="187"/>
  <c r="AB40" i="187"/>
  <c r="AB41" i="187"/>
  <c r="AB42" i="187"/>
  <c r="AB43" i="187"/>
  <c r="AB44" i="187"/>
  <c r="AB45" i="187"/>
  <c r="AB46" i="187"/>
  <c r="AB47" i="187"/>
  <c r="AB48" i="187"/>
  <c r="AB49" i="187"/>
  <c r="AB50" i="187"/>
  <c r="AB51" i="187"/>
  <c r="AB52" i="187"/>
  <c r="AB53" i="187"/>
  <c r="AB54" i="187"/>
  <c r="AB55" i="187"/>
  <c r="AB56" i="187"/>
  <c r="AB57" i="187"/>
  <c r="AB58" i="187"/>
  <c r="AB59" i="187"/>
  <c r="AB60" i="187"/>
  <c r="AB61" i="187"/>
  <c r="AB62" i="187"/>
  <c r="AB63" i="187"/>
  <c r="AB64" i="187"/>
  <c r="AB65" i="187"/>
  <c r="AB66" i="187"/>
  <c r="AB67" i="187"/>
  <c r="AB68" i="187"/>
  <c r="AB69" i="187"/>
  <c r="AB70" i="187"/>
  <c r="AB71" i="187"/>
  <c r="AB72" i="187"/>
  <c r="AB73" i="187"/>
  <c r="AB74" i="187"/>
  <c r="AB75" i="187"/>
  <c r="AB76" i="187"/>
  <c r="AB77" i="187"/>
  <c r="AB78" i="187"/>
  <c r="AB79" i="187"/>
  <c r="AB80" i="187"/>
  <c r="AB81" i="187"/>
  <c r="AB82" i="187"/>
  <c r="AB83" i="187"/>
  <c r="AB84" i="187"/>
  <c r="AB85" i="187"/>
  <c r="AB86" i="187"/>
  <c r="AB87" i="187"/>
  <c r="AB88" i="187"/>
  <c r="AB89" i="187"/>
  <c r="AB90" i="187"/>
  <c r="AB91" i="187"/>
  <c r="AB92" i="187"/>
  <c r="AB93" i="187"/>
  <c r="AB94" i="187"/>
  <c r="AB95" i="187"/>
  <c r="AB96" i="187"/>
  <c r="AB2" i="187"/>
  <c r="Z3" i="187"/>
  <c r="Z4" i="187"/>
  <c r="Z5" i="187"/>
  <c r="Z6" i="187"/>
  <c r="Z7" i="187"/>
  <c r="Z8" i="187"/>
  <c r="Z9" i="187"/>
  <c r="Z10" i="187"/>
  <c r="Z11" i="187"/>
  <c r="Z12" i="187"/>
  <c r="Z13" i="187"/>
  <c r="Z14" i="187"/>
  <c r="Z15" i="187"/>
  <c r="Z16" i="187"/>
  <c r="Z17" i="187"/>
  <c r="Z18" i="187"/>
  <c r="Z19" i="187"/>
  <c r="Z20" i="187"/>
  <c r="Z21" i="187"/>
  <c r="Z22" i="187"/>
  <c r="Z23" i="187"/>
  <c r="Z24" i="187"/>
  <c r="Z25" i="187"/>
  <c r="Z26" i="187"/>
  <c r="Z27" i="187"/>
  <c r="Z28" i="187"/>
  <c r="Z29" i="187"/>
  <c r="Z30" i="187"/>
  <c r="Z31" i="187"/>
  <c r="Z32" i="187"/>
  <c r="Z33" i="187"/>
  <c r="Z34" i="187"/>
  <c r="Z35" i="187"/>
  <c r="Z36" i="187"/>
  <c r="Z37" i="187"/>
  <c r="Z38" i="187"/>
  <c r="Z39" i="187"/>
  <c r="Z40" i="187"/>
  <c r="Z41" i="187"/>
  <c r="Z42" i="187"/>
  <c r="Z43" i="187"/>
  <c r="Z44" i="187"/>
  <c r="Z45" i="187"/>
  <c r="Z46" i="187"/>
  <c r="Z47" i="187"/>
  <c r="Z48" i="187"/>
  <c r="Z49" i="187"/>
  <c r="Z50" i="187"/>
  <c r="Z51" i="187"/>
  <c r="Z52" i="187"/>
  <c r="Z53" i="187"/>
  <c r="Z54" i="187"/>
  <c r="Z55" i="187"/>
  <c r="Z56" i="187"/>
  <c r="Z57" i="187"/>
  <c r="Z58" i="187"/>
  <c r="Z59" i="187"/>
  <c r="Z60" i="187"/>
  <c r="Z61" i="187"/>
  <c r="Z62" i="187"/>
  <c r="Z63" i="187"/>
  <c r="Z64" i="187"/>
  <c r="Z65" i="187"/>
  <c r="Z66" i="187"/>
  <c r="Z67" i="187"/>
  <c r="Z68" i="187"/>
  <c r="Z69" i="187"/>
  <c r="Z70" i="187"/>
  <c r="Z71" i="187"/>
  <c r="Z72" i="187"/>
  <c r="Z73" i="187"/>
  <c r="Z74" i="187"/>
  <c r="Z75" i="187"/>
  <c r="Z76" i="187"/>
  <c r="Z77" i="187"/>
  <c r="Z78" i="187"/>
  <c r="Z79" i="187"/>
  <c r="Z80" i="187"/>
  <c r="Z81" i="187"/>
  <c r="Z82" i="187"/>
  <c r="Z83" i="187"/>
  <c r="Z84" i="187"/>
  <c r="Z85" i="187"/>
  <c r="Z86" i="187"/>
  <c r="Z87" i="187"/>
  <c r="Z88" i="187"/>
  <c r="Z89" i="187"/>
  <c r="Z90" i="187"/>
  <c r="Z91" i="187"/>
  <c r="Z92" i="187"/>
  <c r="Z93" i="187"/>
  <c r="Z94" i="187"/>
  <c r="Z95" i="187"/>
  <c r="Z96" i="187"/>
  <c r="Z2" i="187"/>
  <c r="Y3" i="187"/>
  <c r="Y4" i="187"/>
  <c r="Y5" i="187"/>
  <c r="Y6" i="187"/>
  <c r="Y7" i="187"/>
  <c r="Y8" i="187"/>
  <c r="Y9" i="187"/>
  <c r="Y10" i="187"/>
  <c r="Y11" i="187"/>
  <c r="Y12" i="187"/>
  <c r="Y13" i="187"/>
  <c r="Y14" i="187"/>
  <c r="Y15" i="187"/>
  <c r="Y16" i="187"/>
  <c r="Y17" i="187"/>
  <c r="Y18" i="187"/>
  <c r="Y19" i="187"/>
  <c r="Y20" i="187"/>
  <c r="Y21" i="187"/>
  <c r="Y22" i="187"/>
  <c r="Y23" i="187"/>
  <c r="Y24" i="187"/>
  <c r="Y25" i="187"/>
  <c r="Y26" i="187"/>
  <c r="Y27" i="187"/>
  <c r="Y28" i="187"/>
  <c r="Y29" i="187"/>
  <c r="Y30" i="187"/>
  <c r="Y31" i="187"/>
  <c r="Y32" i="187"/>
  <c r="Y33" i="187"/>
  <c r="Y34" i="187"/>
  <c r="Y35" i="187"/>
  <c r="Y36" i="187"/>
  <c r="Y37" i="187"/>
  <c r="Y38" i="187"/>
  <c r="Y39" i="187"/>
  <c r="Y40" i="187"/>
  <c r="Y41" i="187"/>
  <c r="Y42" i="187"/>
  <c r="Y43" i="187"/>
  <c r="Y44" i="187"/>
  <c r="Y45" i="187"/>
  <c r="Y46" i="187"/>
  <c r="Y47" i="187"/>
  <c r="Y48" i="187"/>
  <c r="Y49" i="187"/>
  <c r="Y50" i="187"/>
  <c r="Y51" i="187"/>
  <c r="Y52" i="187"/>
  <c r="Y53" i="187"/>
  <c r="Y54" i="187"/>
  <c r="Y55" i="187"/>
  <c r="Y56" i="187"/>
  <c r="Y57" i="187"/>
  <c r="Y58" i="187"/>
  <c r="Y59" i="187"/>
  <c r="Y60" i="187"/>
  <c r="Y61" i="187"/>
  <c r="Y62" i="187"/>
  <c r="Y63" i="187"/>
  <c r="Y64" i="187"/>
  <c r="Y65" i="187"/>
  <c r="Y66" i="187"/>
  <c r="Y67" i="187"/>
  <c r="Y68" i="187"/>
  <c r="Y69" i="187"/>
  <c r="Y70" i="187"/>
  <c r="Y71" i="187"/>
  <c r="Y72" i="187"/>
  <c r="Y73" i="187"/>
  <c r="Y74" i="187"/>
  <c r="Y75" i="187"/>
  <c r="Y76" i="187"/>
  <c r="Y77" i="187"/>
  <c r="Y78" i="187"/>
  <c r="Y79" i="187"/>
  <c r="Y80" i="187"/>
  <c r="Y81" i="187"/>
  <c r="Y82" i="187"/>
  <c r="Y83" i="187"/>
  <c r="Y84" i="187"/>
  <c r="Y85" i="187"/>
  <c r="Y86" i="187"/>
  <c r="Y87" i="187"/>
  <c r="Y88" i="187"/>
  <c r="Y89" i="187"/>
  <c r="Y90" i="187"/>
  <c r="Y91" i="187"/>
  <c r="Y92" i="187"/>
  <c r="Y93" i="187"/>
  <c r="Y94" i="187"/>
  <c r="Y95" i="187"/>
  <c r="Y96" i="187"/>
  <c r="Y2" i="187"/>
  <c r="U3" i="187"/>
  <c r="U4" i="187"/>
  <c r="U5" i="187"/>
  <c r="U6" i="187"/>
  <c r="U7" i="187"/>
  <c r="U8" i="187"/>
  <c r="U9" i="187"/>
  <c r="U10" i="187"/>
  <c r="U11" i="187"/>
  <c r="U12" i="187"/>
  <c r="U13" i="187"/>
  <c r="U14" i="187"/>
  <c r="U15" i="187"/>
  <c r="U16" i="187"/>
  <c r="U17" i="187"/>
  <c r="U18" i="187"/>
  <c r="U19" i="187"/>
  <c r="U20" i="187"/>
  <c r="U21" i="187"/>
  <c r="U22" i="187"/>
  <c r="U23" i="187"/>
  <c r="U24" i="187"/>
  <c r="U25" i="187"/>
  <c r="U26" i="187"/>
  <c r="U27" i="187"/>
  <c r="U28" i="187"/>
  <c r="U29" i="187"/>
  <c r="U30" i="187"/>
  <c r="U31" i="187"/>
  <c r="U32" i="187"/>
  <c r="U33" i="187"/>
  <c r="U34" i="187"/>
  <c r="U35" i="187"/>
  <c r="U36" i="187"/>
  <c r="U37" i="187"/>
  <c r="U38" i="187"/>
  <c r="U39" i="187"/>
  <c r="U40" i="187"/>
  <c r="U41" i="187"/>
  <c r="U42" i="187"/>
  <c r="U43" i="187"/>
  <c r="U44" i="187"/>
  <c r="U45" i="187"/>
  <c r="U46" i="187"/>
  <c r="U47" i="187"/>
  <c r="U48" i="187"/>
  <c r="U49" i="187"/>
  <c r="U50" i="187"/>
  <c r="U51" i="187"/>
  <c r="U52" i="187"/>
  <c r="U53" i="187"/>
  <c r="U54" i="187"/>
  <c r="U55" i="187"/>
  <c r="U56" i="187"/>
  <c r="U57" i="187"/>
  <c r="U58" i="187"/>
  <c r="U59" i="187"/>
  <c r="U60" i="187"/>
  <c r="U61" i="187"/>
  <c r="U62" i="187"/>
  <c r="U63" i="187"/>
  <c r="U64" i="187"/>
  <c r="U65" i="187"/>
  <c r="U66" i="187"/>
  <c r="U67" i="187"/>
  <c r="U68" i="187"/>
  <c r="U69" i="187"/>
  <c r="U70" i="187"/>
  <c r="U71" i="187"/>
  <c r="U72" i="187"/>
  <c r="U73" i="187"/>
  <c r="U74" i="187"/>
  <c r="U75" i="187"/>
  <c r="U76" i="187"/>
  <c r="U77" i="187"/>
  <c r="U78" i="187"/>
  <c r="U79" i="187"/>
  <c r="U80" i="187"/>
  <c r="U81" i="187"/>
  <c r="U82" i="187"/>
  <c r="U83" i="187"/>
  <c r="U84" i="187"/>
  <c r="U85" i="187"/>
  <c r="U86" i="187"/>
  <c r="U87" i="187"/>
  <c r="U88" i="187"/>
  <c r="U89" i="187"/>
  <c r="U90" i="187"/>
  <c r="U91" i="187"/>
  <c r="U92" i="187"/>
  <c r="U93" i="187"/>
  <c r="U94" i="187"/>
  <c r="U95" i="187"/>
  <c r="U96" i="187"/>
  <c r="U2" i="187"/>
  <c r="P2" i="187"/>
  <c r="Q2" i="187"/>
  <c r="O3" i="187"/>
  <c r="O4" i="187"/>
  <c r="O5" i="187"/>
  <c r="O6" i="187"/>
  <c r="O7" i="187"/>
  <c r="O8" i="187"/>
  <c r="O9" i="187"/>
  <c r="O10" i="187"/>
  <c r="O11" i="187"/>
  <c r="O12" i="187"/>
  <c r="O13" i="187"/>
  <c r="O14" i="187"/>
  <c r="O15" i="187"/>
  <c r="O16" i="187"/>
  <c r="O17" i="187"/>
  <c r="O18" i="187"/>
  <c r="O19" i="187"/>
  <c r="O20" i="187"/>
  <c r="O21" i="187"/>
  <c r="O22" i="187"/>
  <c r="O23" i="187"/>
  <c r="O24" i="187"/>
  <c r="O25" i="187"/>
  <c r="O26" i="187"/>
  <c r="O27" i="187"/>
  <c r="O28" i="187"/>
  <c r="O29" i="187"/>
  <c r="O30" i="187"/>
  <c r="O31" i="187"/>
  <c r="O32" i="187"/>
  <c r="O33" i="187"/>
  <c r="O34" i="187"/>
  <c r="O35" i="187"/>
  <c r="O36" i="187"/>
  <c r="O37" i="187"/>
  <c r="O38" i="187"/>
  <c r="O39" i="187"/>
  <c r="O40" i="187"/>
  <c r="O41" i="187"/>
  <c r="O42" i="187"/>
  <c r="O43" i="187"/>
  <c r="O44" i="187"/>
  <c r="O45" i="187"/>
  <c r="O46" i="187"/>
  <c r="O47" i="187"/>
  <c r="O48" i="187"/>
  <c r="O49" i="187"/>
  <c r="O50" i="187"/>
  <c r="O51" i="187"/>
  <c r="O52" i="187"/>
  <c r="O53" i="187"/>
  <c r="O54" i="187"/>
  <c r="O55" i="187"/>
  <c r="O56" i="187"/>
  <c r="O57" i="187"/>
  <c r="O58" i="187"/>
  <c r="O59" i="187"/>
  <c r="O60" i="187"/>
  <c r="O61" i="187"/>
  <c r="O62" i="187"/>
  <c r="O63" i="187"/>
  <c r="O64" i="187"/>
  <c r="O65" i="187"/>
  <c r="O66" i="187"/>
  <c r="O67" i="187"/>
  <c r="O68" i="187"/>
  <c r="O69" i="187"/>
  <c r="O70" i="187"/>
  <c r="O71" i="187"/>
  <c r="O72" i="187"/>
  <c r="O73" i="187"/>
  <c r="O74" i="187"/>
  <c r="O75" i="187"/>
  <c r="O76" i="187"/>
  <c r="O77" i="187"/>
  <c r="O78" i="187"/>
  <c r="O79" i="187"/>
  <c r="O80" i="187"/>
  <c r="O81" i="187"/>
  <c r="O82" i="187"/>
  <c r="O83" i="187"/>
  <c r="O84" i="187"/>
  <c r="O85" i="187"/>
  <c r="O86" i="187"/>
  <c r="O87" i="187"/>
  <c r="O88" i="187"/>
  <c r="O89" i="187"/>
  <c r="O90" i="187"/>
  <c r="O91" i="187"/>
  <c r="O92" i="187"/>
  <c r="O93" i="187"/>
  <c r="O94" i="187"/>
  <c r="O95" i="187"/>
  <c r="O96" i="187"/>
  <c r="U9" i="39"/>
  <c r="O2" i="187"/>
  <c r="N3" i="187"/>
  <c r="N4" i="187"/>
  <c r="N5" i="187"/>
  <c r="N6" i="187"/>
  <c r="N7" i="187"/>
  <c r="N8" i="187"/>
  <c r="N9" i="187"/>
  <c r="N10" i="187"/>
  <c r="N11" i="187"/>
  <c r="N12" i="187"/>
  <c r="N13" i="187"/>
  <c r="N14" i="187"/>
  <c r="N15" i="187"/>
  <c r="N16" i="187"/>
  <c r="N17" i="187"/>
  <c r="N18" i="187"/>
  <c r="N19" i="187"/>
  <c r="N20" i="187"/>
  <c r="N21" i="187"/>
  <c r="N22" i="187"/>
  <c r="N23" i="187"/>
  <c r="N24" i="187"/>
  <c r="N25" i="187"/>
  <c r="N26" i="187"/>
  <c r="N27" i="187"/>
  <c r="N28" i="187"/>
  <c r="N29" i="187"/>
  <c r="N30" i="187"/>
  <c r="N31" i="187"/>
  <c r="N32" i="187"/>
  <c r="N33" i="187"/>
  <c r="N34" i="187"/>
  <c r="N35" i="187"/>
  <c r="N36" i="187"/>
  <c r="N37" i="187"/>
  <c r="N38" i="187"/>
  <c r="N39" i="187"/>
  <c r="N40" i="187"/>
  <c r="N41" i="187"/>
  <c r="N42" i="187"/>
  <c r="N43" i="187"/>
  <c r="N44" i="187"/>
  <c r="N45" i="187"/>
  <c r="N46" i="187"/>
  <c r="N47" i="187"/>
  <c r="N48" i="187"/>
  <c r="N49" i="187"/>
  <c r="N50" i="187"/>
  <c r="N51" i="187"/>
  <c r="N52" i="187"/>
  <c r="N53" i="187"/>
  <c r="N54" i="187"/>
  <c r="N55" i="187"/>
  <c r="N56" i="187"/>
  <c r="N57" i="187"/>
  <c r="N58" i="187"/>
  <c r="N59" i="187"/>
  <c r="N60" i="187"/>
  <c r="N61" i="187"/>
  <c r="N62" i="187"/>
  <c r="N63" i="187"/>
  <c r="N64" i="187"/>
  <c r="N65" i="187"/>
  <c r="N66" i="187"/>
  <c r="N67" i="187"/>
  <c r="N68" i="187"/>
  <c r="N69" i="187"/>
  <c r="N70" i="187"/>
  <c r="N71" i="187"/>
  <c r="N72" i="187"/>
  <c r="N73" i="187"/>
  <c r="N74" i="187"/>
  <c r="N75" i="187"/>
  <c r="N76" i="187"/>
  <c r="N77" i="187"/>
  <c r="N78" i="187"/>
  <c r="N79" i="187"/>
  <c r="N80" i="187"/>
  <c r="N81" i="187"/>
  <c r="N82" i="187"/>
  <c r="N83" i="187"/>
  <c r="N84" i="187"/>
  <c r="N85" i="187"/>
  <c r="N86" i="187"/>
  <c r="N87" i="187"/>
  <c r="N88" i="187"/>
  <c r="N89" i="187"/>
  <c r="N90" i="187"/>
  <c r="N91" i="187"/>
  <c r="N92" i="187"/>
  <c r="N93" i="187"/>
  <c r="N94" i="187"/>
  <c r="N95" i="187"/>
  <c r="N96" i="187"/>
  <c r="N99" i="187"/>
  <c r="N2" i="187"/>
  <c r="M3" i="187"/>
  <c r="M4" i="187"/>
  <c r="M5" i="187"/>
  <c r="M6" i="187"/>
  <c r="M7" i="187"/>
  <c r="M8" i="187"/>
  <c r="M9" i="187"/>
  <c r="M10" i="187"/>
  <c r="M11" i="187"/>
  <c r="M12" i="187"/>
  <c r="M13" i="187"/>
  <c r="M14" i="187"/>
  <c r="M15" i="187"/>
  <c r="M16" i="187"/>
  <c r="M17" i="187"/>
  <c r="M18" i="187"/>
  <c r="M19" i="187"/>
  <c r="M20" i="187"/>
  <c r="M21" i="187"/>
  <c r="M22" i="187"/>
  <c r="M23" i="187"/>
  <c r="M24" i="187"/>
  <c r="M25" i="187"/>
  <c r="M26" i="187"/>
  <c r="M27" i="187"/>
  <c r="M28" i="187"/>
  <c r="M29" i="187"/>
  <c r="M30" i="187"/>
  <c r="M31" i="187"/>
  <c r="M32" i="187"/>
  <c r="M33" i="187"/>
  <c r="M34" i="187"/>
  <c r="M35" i="187"/>
  <c r="M36" i="187"/>
  <c r="M37" i="187"/>
  <c r="M38" i="187"/>
  <c r="M39" i="187"/>
  <c r="M40" i="187"/>
  <c r="M41" i="187"/>
  <c r="M42" i="187"/>
  <c r="M43" i="187"/>
  <c r="M44" i="187"/>
  <c r="M45" i="187"/>
  <c r="M46" i="187"/>
  <c r="M47" i="187"/>
  <c r="M48" i="187"/>
  <c r="M49" i="187"/>
  <c r="M50" i="187"/>
  <c r="M51" i="187"/>
  <c r="M52" i="187"/>
  <c r="M53" i="187"/>
  <c r="M54" i="187"/>
  <c r="M55" i="187"/>
  <c r="M56" i="187"/>
  <c r="M57" i="187"/>
  <c r="M58" i="187"/>
  <c r="M59" i="187"/>
  <c r="M60" i="187"/>
  <c r="M61" i="187"/>
  <c r="M62" i="187"/>
  <c r="M63" i="187"/>
  <c r="M64" i="187"/>
  <c r="M65" i="187"/>
  <c r="M66" i="187"/>
  <c r="M67" i="187"/>
  <c r="M68" i="187"/>
  <c r="M69" i="187"/>
  <c r="M70" i="187"/>
  <c r="M71" i="187"/>
  <c r="M72" i="187"/>
  <c r="M73" i="187"/>
  <c r="M74" i="187"/>
  <c r="M75" i="187"/>
  <c r="M76" i="187"/>
  <c r="M77" i="187"/>
  <c r="M78" i="187"/>
  <c r="M79" i="187"/>
  <c r="M80" i="187"/>
  <c r="M81" i="187"/>
  <c r="M82" i="187"/>
  <c r="M83" i="187"/>
  <c r="M84" i="187"/>
  <c r="M85" i="187"/>
  <c r="M86" i="187"/>
  <c r="M87" i="187"/>
  <c r="M88" i="187"/>
  <c r="M89" i="187"/>
  <c r="M90" i="187"/>
  <c r="M91" i="187"/>
  <c r="M92" i="187"/>
  <c r="M93" i="187"/>
  <c r="M94" i="187"/>
  <c r="M95" i="187"/>
  <c r="M96" i="187"/>
  <c r="M99" i="187"/>
  <c r="M2" i="187"/>
  <c r="L3" i="187"/>
  <c r="L4" i="187"/>
  <c r="L5" i="187"/>
  <c r="L6" i="187"/>
  <c r="L7" i="187"/>
  <c r="L8" i="187"/>
  <c r="L9" i="187"/>
  <c r="L10" i="187"/>
  <c r="L11" i="187"/>
  <c r="L12" i="187"/>
  <c r="L13" i="187"/>
  <c r="L14" i="187"/>
  <c r="L15" i="187"/>
  <c r="L16" i="187"/>
  <c r="L17" i="187"/>
  <c r="L18" i="187"/>
  <c r="L19" i="187"/>
  <c r="L20" i="187"/>
  <c r="L21" i="187"/>
  <c r="L22" i="187"/>
  <c r="L23" i="187"/>
  <c r="L24" i="187"/>
  <c r="L25" i="187"/>
  <c r="L26" i="187"/>
  <c r="L27" i="187"/>
  <c r="L28" i="187"/>
  <c r="L29" i="187"/>
  <c r="L30" i="187"/>
  <c r="L31" i="187"/>
  <c r="L32" i="187"/>
  <c r="L33" i="187"/>
  <c r="L34" i="187"/>
  <c r="L35" i="187"/>
  <c r="L36" i="187"/>
  <c r="L37" i="187"/>
  <c r="L38" i="187"/>
  <c r="L39" i="187"/>
  <c r="L40" i="187"/>
  <c r="L41" i="187"/>
  <c r="L42" i="187"/>
  <c r="L43" i="187"/>
  <c r="L44" i="187"/>
  <c r="L45" i="187"/>
  <c r="L46" i="187"/>
  <c r="L47" i="187"/>
  <c r="L48" i="187"/>
  <c r="L49" i="187"/>
  <c r="L50" i="187"/>
  <c r="L51" i="187"/>
  <c r="L52" i="187"/>
  <c r="L53" i="187"/>
  <c r="L54" i="187"/>
  <c r="L55" i="187"/>
  <c r="L56" i="187"/>
  <c r="L57" i="187"/>
  <c r="L58" i="187"/>
  <c r="L59" i="187"/>
  <c r="L60" i="187"/>
  <c r="L61" i="187"/>
  <c r="L62" i="187"/>
  <c r="L63" i="187"/>
  <c r="L64" i="187"/>
  <c r="L65" i="187"/>
  <c r="L66" i="187"/>
  <c r="L67" i="187"/>
  <c r="L68" i="187"/>
  <c r="L69" i="187"/>
  <c r="L70" i="187"/>
  <c r="L71" i="187"/>
  <c r="L72" i="187"/>
  <c r="L73" i="187"/>
  <c r="L74" i="187"/>
  <c r="L75" i="187"/>
  <c r="L76" i="187"/>
  <c r="L77" i="187"/>
  <c r="L78" i="187"/>
  <c r="L79" i="187"/>
  <c r="L80" i="187"/>
  <c r="L81" i="187"/>
  <c r="L82" i="187"/>
  <c r="L83" i="187"/>
  <c r="L84" i="187"/>
  <c r="L85" i="187"/>
  <c r="L86" i="187"/>
  <c r="L87" i="187"/>
  <c r="L88" i="187"/>
  <c r="L89" i="187"/>
  <c r="L90" i="187"/>
  <c r="L91" i="187"/>
  <c r="L92" i="187"/>
  <c r="L93" i="187"/>
  <c r="L94" i="187"/>
  <c r="L95" i="187"/>
  <c r="L96" i="187"/>
  <c r="L2" i="187"/>
  <c r="K3" i="187"/>
  <c r="K4" i="187"/>
  <c r="K5" i="187"/>
  <c r="K6" i="187"/>
  <c r="K7" i="187"/>
  <c r="K8" i="187"/>
  <c r="K9" i="187"/>
  <c r="K10" i="187"/>
  <c r="K11" i="187"/>
  <c r="K12" i="187"/>
  <c r="K13" i="187"/>
  <c r="K14" i="187"/>
  <c r="K15" i="187"/>
  <c r="K16" i="187"/>
  <c r="K17" i="187"/>
  <c r="K18" i="187"/>
  <c r="K19" i="187"/>
  <c r="K20" i="187"/>
  <c r="K21" i="187"/>
  <c r="K22" i="187"/>
  <c r="K23" i="187"/>
  <c r="K24" i="187"/>
  <c r="K25" i="187"/>
  <c r="K26" i="187"/>
  <c r="K27" i="187"/>
  <c r="K28" i="187"/>
  <c r="K29" i="187"/>
  <c r="K30" i="187"/>
  <c r="K31" i="187"/>
  <c r="K32" i="187"/>
  <c r="K33" i="187"/>
  <c r="K34" i="187"/>
  <c r="K35" i="187"/>
  <c r="K36" i="187"/>
  <c r="K37" i="187"/>
  <c r="K38" i="187"/>
  <c r="K39" i="187"/>
  <c r="K40" i="187"/>
  <c r="K41" i="187"/>
  <c r="K42" i="187"/>
  <c r="K43" i="187"/>
  <c r="K44" i="187"/>
  <c r="K45" i="187"/>
  <c r="K46" i="187"/>
  <c r="K47" i="187"/>
  <c r="K48" i="187"/>
  <c r="K49" i="187"/>
  <c r="K50" i="187"/>
  <c r="K51" i="187"/>
  <c r="K52" i="187"/>
  <c r="K53" i="187"/>
  <c r="K54" i="187"/>
  <c r="K55" i="187"/>
  <c r="K56" i="187"/>
  <c r="K57" i="187"/>
  <c r="K58" i="187"/>
  <c r="K59" i="187"/>
  <c r="K60" i="187"/>
  <c r="K61" i="187"/>
  <c r="K62" i="187"/>
  <c r="K63" i="187"/>
  <c r="K64" i="187"/>
  <c r="K65" i="187"/>
  <c r="K66" i="187"/>
  <c r="K67" i="187"/>
  <c r="K68" i="187"/>
  <c r="K69" i="187"/>
  <c r="K70" i="187"/>
  <c r="K71" i="187"/>
  <c r="K72" i="187"/>
  <c r="K73" i="187"/>
  <c r="K74" i="187"/>
  <c r="K75" i="187"/>
  <c r="K76" i="187"/>
  <c r="K77" i="187"/>
  <c r="K78" i="187"/>
  <c r="K79" i="187"/>
  <c r="K80" i="187"/>
  <c r="K81" i="187"/>
  <c r="K82" i="187"/>
  <c r="K83" i="187"/>
  <c r="K84" i="187"/>
  <c r="K85" i="187"/>
  <c r="K86" i="187"/>
  <c r="K87" i="187"/>
  <c r="K88" i="187"/>
  <c r="K89" i="187"/>
  <c r="K90" i="187"/>
  <c r="K91" i="187"/>
  <c r="K92" i="187"/>
  <c r="K93" i="187"/>
  <c r="K94" i="187"/>
  <c r="K95" i="187"/>
  <c r="K96" i="187"/>
  <c r="K2" i="187"/>
  <c r="J3" i="187"/>
  <c r="J4" i="187"/>
  <c r="J5" i="187"/>
  <c r="J6" i="187"/>
  <c r="J7" i="187"/>
  <c r="J8" i="187"/>
  <c r="J9" i="187"/>
  <c r="J10" i="187"/>
  <c r="J11" i="187"/>
  <c r="J12" i="187"/>
  <c r="J13" i="187"/>
  <c r="J14" i="187"/>
  <c r="J15" i="187"/>
  <c r="J16" i="187"/>
  <c r="J17" i="187"/>
  <c r="J18" i="187"/>
  <c r="J19" i="187"/>
  <c r="J20" i="187"/>
  <c r="J21" i="187"/>
  <c r="J22" i="187"/>
  <c r="J23" i="187"/>
  <c r="J24" i="187"/>
  <c r="J25" i="187"/>
  <c r="J26" i="187"/>
  <c r="J27" i="187"/>
  <c r="J28" i="187"/>
  <c r="J29" i="187"/>
  <c r="J30" i="187"/>
  <c r="J31" i="187"/>
  <c r="J32" i="187"/>
  <c r="J33" i="187"/>
  <c r="J34" i="187"/>
  <c r="J35" i="187"/>
  <c r="J36" i="187"/>
  <c r="J37" i="187"/>
  <c r="J38" i="187"/>
  <c r="J39" i="187"/>
  <c r="J40" i="187"/>
  <c r="J41" i="187"/>
  <c r="J42" i="187"/>
  <c r="J43" i="187"/>
  <c r="J44" i="187"/>
  <c r="J45" i="187"/>
  <c r="J46" i="187"/>
  <c r="J47" i="187"/>
  <c r="J48" i="187"/>
  <c r="J49" i="187"/>
  <c r="J50" i="187"/>
  <c r="J51" i="187"/>
  <c r="J52" i="187"/>
  <c r="J53" i="187"/>
  <c r="J54" i="187"/>
  <c r="J55" i="187"/>
  <c r="J56" i="187"/>
  <c r="J57" i="187"/>
  <c r="J58" i="187"/>
  <c r="J59" i="187"/>
  <c r="J60" i="187"/>
  <c r="J61" i="187"/>
  <c r="J62" i="187"/>
  <c r="J63" i="187"/>
  <c r="J64" i="187"/>
  <c r="J65" i="187"/>
  <c r="J66" i="187"/>
  <c r="J67" i="187"/>
  <c r="J68" i="187"/>
  <c r="J69" i="187"/>
  <c r="J70" i="187"/>
  <c r="J71" i="187"/>
  <c r="J72" i="187"/>
  <c r="J73" i="187"/>
  <c r="J74" i="187"/>
  <c r="J75" i="187"/>
  <c r="J76" i="187"/>
  <c r="J77" i="187"/>
  <c r="J78" i="187"/>
  <c r="J79" i="187"/>
  <c r="J80" i="187"/>
  <c r="J81" i="187"/>
  <c r="J82" i="187"/>
  <c r="J83" i="187"/>
  <c r="J84" i="187"/>
  <c r="J85" i="187"/>
  <c r="J86" i="187"/>
  <c r="J87" i="187"/>
  <c r="J88" i="187"/>
  <c r="J89" i="187"/>
  <c r="J90" i="187"/>
  <c r="J91" i="187"/>
  <c r="J92" i="187"/>
  <c r="J93" i="187"/>
  <c r="J94" i="187"/>
  <c r="J95" i="187"/>
  <c r="J96" i="187"/>
  <c r="J99" i="187"/>
  <c r="J2" i="187"/>
  <c r="I3" i="187"/>
  <c r="I4" i="187"/>
  <c r="I5" i="187"/>
  <c r="I6" i="187"/>
  <c r="I7" i="187"/>
  <c r="I8" i="187"/>
  <c r="I9" i="187"/>
  <c r="I10" i="187"/>
  <c r="I11" i="187"/>
  <c r="I12" i="187"/>
  <c r="I13" i="187"/>
  <c r="I14" i="187"/>
  <c r="I15" i="187"/>
  <c r="I16" i="187"/>
  <c r="I17" i="187"/>
  <c r="I18" i="187"/>
  <c r="I19" i="187"/>
  <c r="I20" i="187"/>
  <c r="I21" i="187"/>
  <c r="I22" i="187"/>
  <c r="I23" i="187"/>
  <c r="I24" i="187"/>
  <c r="I25" i="187"/>
  <c r="I26" i="187"/>
  <c r="I27" i="187"/>
  <c r="I28" i="187"/>
  <c r="I29" i="187"/>
  <c r="I30" i="187"/>
  <c r="I31" i="187"/>
  <c r="I32" i="187"/>
  <c r="I33" i="187"/>
  <c r="I34" i="187"/>
  <c r="I35" i="187"/>
  <c r="I36" i="187"/>
  <c r="I37" i="187"/>
  <c r="I38" i="187"/>
  <c r="I39" i="187"/>
  <c r="I40" i="187"/>
  <c r="I41" i="187"/>
  <c r="I42" i="187"/>
  <c r="I43" i="187"/>
  <c r="I44" i="187"/>
  <c r="I45" i="187"/>
  <c r="I46" i="187"/>
  <c r="I47" i="187"/>
  <c r="I48" i="187"/>
  <c r="I49" i="187"/>
  <c r="I50" i="187"/>
  <c r="I51" i="187"/>
  <c r="I52" i="187"/>
  <c r="I53" i="187"/>
  <c r="I54" i="187"/>
  <c r="I55" i="187"/>
  <c r="I56" i="187"/>
  <c r="I57" i="187"/>
  <c r="I58" i="187"/>
  <c r="I59" i="187"/>
  <c r="I60" i="187"/>
  <c r="I61" i="187"/>
  <c r="I62" i="187"/>
  <c r="I63" i="187"/>
  <c r="I64" i="187"/>
  <c r="I65" i="187"/>
  <c r="I66" i="187"/>
  <c r="I67" i="187"/>
  <c r="I68" i="187"/>
  <c r="I69" i="187"/>
  <c r="I70" i="187"/>
  <c r="I71" i="187"/>
  <c r="I72" i="187"/>
  <c r="I73" i="187"/>
  <c r="I74" i="187"/>
  <c r="I75" i="187"/>
  <c r="I76" i="187"/>
  <c r="I77" i="187"/>
  <c r="I78" i="187"/>
  <c r="I79" i="187"/>
  <c r="I80" i="187"/>
  <c r="I81" i="187"/>
  <c r="I82" i="187"/>
  <c r="I83" i="187"/>
  <c r="I84" i="187"/>
  <c r="I85" i="187"/>
  <c r="I86" i="187"/>
  <c r="I87" i="187"/>
  <c r="I88" i="187"/>
  <c r="I89" i="187"/>
  <c r="I90" i="187"/>
  <c r="I91" i="187"/>
  <c r="I92" i="187"/>
  <c r="I93" i="187"/>
  <c r="I94" i="187"/>
  <c r="I95" i="187"/>
  <c r="I96" i="187"/>
  <c r="I99" i="187"/>
  <c r="I2" i="187"/>
  <c r="H3" i="187"/>
  <c r="H4" i="187"/>
  <c r="H5" i="187"/>
  <c r="H6" i="187"/>
  <c r="H7" i="187"/>
  <c r="H8" i="187"/>
  <c r="H9" i="187"/>
  <c r="H10" i="187"/>
  <c r="H11" i="187"/>
  <c r="H12" i="187"/>
  <c r="H13" i="187"/>
  <c r="H14" i="187"/>
  <c r="H15" i="187"/>
  <c r="H16" i="187"/>
  <c r="H17" i="187"/>
  <c r="H18" i="187"/>
  <c r="H19" i="187"/>
  <c r="H20" i="187"/>
  <c r="H21" i="187"/>
  <c r="H22" i="187"/>
  <c r="H23" i="187"/>
  <c r="H24" i="187"/>
  <c r="H25" i="187"/>
  <c r="H26" i="187"/>
  <c r="H27" i="187"/>
  <c r="H28" i="187"/>
  <c r="H29" i="187"/>
  <c r="H30" i="187"/>
  <c r="H31" i="187"/>
  <c r="H32" i="187"/>
  <c r="H33" i="187"/>
  <c r="H34" i="187"/>
  <c r="H35" i="187"/>
  <c r="H36" i="187"/>
  <c r="H37" i="187"/>
  <c r="H38" i="187"/>
  <c r="H39" i="187"/>
  <c r="H40" i="187"/>
  <c r="H41" i="187"/>
  <c r="H42" i="187"/>
  <c r="H43" i="187"/>
  <c r="H44" i="187"/>
  <c r="H45" i="187"/>
  <c r="H46" i="187"/>
  <c r="H47" i="187"/>
  <c r="H48" i="187"/>
  <c r="H49" i="187"/>
  <c r="H50" i="187"/>
  <c r="H51" i="187"/>
  <c r="H52" i="187"/>
  <c r="H53" i="187"/>
  <c r="H54" i="187"/>
  <c r="H55" i="187"/>
  <c r="H56" i="187"/>
  <c r="H57" i="187"/>
  <c r="H58" i="187"/>
  <c r="H59" i="187"/>
  <c r="H60" i="187"/>
  <c r="H61" i="187"/>
  <c r="H62" i="187"/>
  <c r="H63" i="187"/>
  <c r="H64" i="187"/>
  <c r="H65" i="187"/>
  <c r="H66" i="187"/>
  <c r="H67" i="187"/>
  <c r="H68" i="187"/>
  <c r="H69" i="187"/>
  <c r="H70" i="187"/>
  <c r="H71" i="187"/>
  <c r="H72" i="187"/>
  <c r="H73" i="187"/>
  <c r="H74" i="187"/>
  <c r="H75" i="187"/>
  <c r="H76" i="187"/>
  <c r="H77" i="187"/>
  <c r="H78" i="187"/>
  <c r="H79" i="187"/>
  <c r="H80" i="187"/>
  <c r="H81" i="187"/>
  <c r="H82" i="187"/>
  <c r="H83" i="187"/>
  <c r="H84" i="187"/>
  <c r="H85" i="187"/>
  <c r="H86" i="187"/>
  <c r="H87" i="187"/>
  <c r="H88" i="187"/>
  <c r="H89" i="187"/>
  <c r="H90" i="187"/>
  <c r="H91" i="187"/>
  <c r="H92" i="187"/>
  <c r="H93" i="187"/>
  <c r="H94" i="187"/>
  <c r="H95" i="187"/>
  <c r="H96" i="187"/>
  <c r="H2" i="187"/>
  <c r="G3" i="187"/>
  <c r="G4" i="187"/>
  <c r="G5" i="187"/>
  <c r="G6" i="187"/>
  <c r="G7" i="187"/>
  <c r="G8" i="187"/>
  <c r="G9" i="187"/>
  <c r="G10" i="187"/>
  <c r="G11" i="187"/>
  <c r="G12" i="187"/>
  <c r="G13" i="187"/>
  <c r="G14" i="187"/>
  <c r="G15" i="187"/>
  <c r="G16" i="187"/>
  <c r="G17" i="187"/>
  <c r="G18" i="187"/>
  <c r="G19" i="187"/>
  <c r="G20" i="187"/>
  <c r="G21" i="187"/>
  <c r="G22" i="187"/>
  <c r="G23" i="187"/>
  <c r="G24" i="187"/>
  <c r="G25" i="187"/>
  <c r="G26" i="187"/>
  <c r="G27" i="187"/>
  <c r="G28" i="187"/>
  <c r="G29" i="187"/>
  <c r="G30" i="187"/>
  <c r="G31" i="187"/>
  <c r="G32" i="187"/>
  <c r="G33" i="187"/>
  <c r="G34" i="187"/>
  <c r="G35" i="187"/>
  <c r="G36" i="187"/>
  <c r="G37" i="187"/>
  <c r="G38" i="187"/>
  <c r="G39" i="187"/>
  <c r="G40" i="187"/>
  <c r="G41" i="187"/>
  <c r="G42" i="187"/>
  <c r="G43" i="187"/>
  <c r="G44" i="187"/>
  <c r="G45" i="187"/>
  <c r="G46" i="187"/>
  <c r="G47" i="187"/>
  <c r="G48" i="187"/>
  <c r="G49" i="187"/>
  <c r="G50" i="187"/>
  <c r="G51" i="187"/>
  <c r="G52" i="187"/>
  <c r="G53" i="187"/>
  <c r="G54" i="187"/>
  <c r="G55" i="187"/>
  <c r="G56" i="187"/>
  <c r="G57" i="187"/>
  <c r="G58" i="187"/>
  <c r="G59" i="187"/>
  <c r="G60" i="187"/>
  <c r="G61" i="187"/>
  <c r="G62" i="187"/>
  <c r="G63" i="187"/>
  <c r="G64" i="187"/>
  <c r="G65" i="187"/>
  <c r="G66" i="187"/>
  <c r="G67" i="187"/>
  <c r="G68" i="187"/>
  <c r="G69" i="187"/>
  <c r="G70" i="187"/>
  <c r="G71" i="187"/>
  <c r="G72" i="187"/>
  <c r="G73" i="187"/>
  <c r="G74" i="187"/>
  <c r="G75" i="187"/>
  <c r="G76" i="187"/>
  <c r="G77" i="187"/>
  <c r="G78" i="187"/>
  <c r="G79" i="187"/>
  <c r="G80" i="187"/>
  <c r="G81" i="187"/>
  <c r="G82" i="187"/>
  <c r="G83" i="187"/>
  <c r="G84" i="187"/>
  <c r="G85" i="187"/>
  <c r="G86" i="187"/>
  <c r="G87" i="187"/>
  <c r="G88" i="187"/>
  <c r="G89" i="187"/>
  <c r="G90" i="187"/>
  <c r="G91" i="187"/>
  <c r="G92" i="187"/>
  <c r="G93" i="187"/>
  <c r="G94" i="187"/>
  <c r="G95" i="187"/>
  <c r="G96" i="187"/>
  <c r="G2" i="187"/>
  <c r="E3" i="187"/>
  <c r="E4" i="187"/>
  <c r="E5" i="187"/>
  <c r="E6" i="187"/>
  <c r="E7" i="187"/>
  <c r="E8" i="187"/>
  <c r="E9" i="187"/>
  <c r="E10" i="187"/>
  <c r="E11" i="187"/>
  <c r="E12" i="187"/>
  <c r="E13" i="187"/>
  <c r="E14" i="187"/>
  <c r="E15" i="187"/>
  <c r="E16" i="187"/>
  <c r="E17" i="187"/>
  <c r="E18" i="187"/>
  <c r="E19" i="187"/>
  <c r="E20" i="187"/>
  <c r="E21" i="187"/>
  <c r="E22" i="187"/>
  <c r="E23" i="187"/>
  <c r="E24" i="187"/>
  <c r="E25" i="187"/>
  <c r="E26" i="187"/>
  <c r="E27" i="187"/>
  <c r="E28" i="187"/>
  <c r="E29" i="187"/>
  <c r="E30" i="187"/>
  <c r="E31" i="187"/>
  <c r="E32" i="187"/>
  <c r="E33" i="187"/>
  <c r="E34" i="187"/>
  <c r="E35" i="187"/>
  <c r="E36" i="187"/>
  <c r="E37" i="187"/>
  <c r="E38" i="187"/>
  <c r="E39" i="187"/>
  <c r="E40" i="187"/>
  <c r="E41" i="187"/>
  <c r="E42" i="187"/>
  <c r="E43" i="187"/>
  <c r="E44" i="187"/>
  <c r="E45" i="187"/>
  <c r="E46" i="187"/>
  <c r="E47" i="187"/>
  <c r="E48" i="187"/>
  <c r="E49" i="187"/>
  <c r="E50" i="187"/>
  <c r="E51" i="187"/>
  <c r="E52" i="187"/>
  <c r="E53" i="187"/>
  <c r="E54" i="187"/>
  <c r="E55" i="187"/>
  <c r="E56" i="187"/>
  <c r="E57" i="187"/>
  <c r="E58" i="187"/>
  <c r="E59" i="187"/>
  <c r="E60" i="187"/>
  <c r="E61" i="187"/>
  <c r="E62" i="187"/>
  <c r="E63" i="187"/>
  <c r="E64" i="187"/>
  <c r="E65" i="187"/>
  <c r="E66" i="187"/>
  <c r="E67" i="187"/>
  <c r="E68" i="187"/>
  <c r="E69" i="187"/>
  <c r="E70" i="187"/>
  <c r="E71" i="187"/>
  <c r="E72" i="187"/>
  <c r="E73" i="187"/>
  <c r="E74" i="187"/>
  <c r="E75" i="187"/>
  <c r="E76" i="187"/>
  <c r="E77" i="187"/>
  <c r="E78" i="187"/>
  <c r="E79" i="187"/>
  <c r="E80" i="187"/>
  <c r="E81" i="187"/>
  <c r="E82" i="187"/>
  <c r="E83" i="187"/>
  <c r="E84" i="187"/>
  <c r="E85" i="187"/>
  <c r="E86" i="187"/>
  <c r="E87" i="187"/>
  <c r="E88" i="187"/>
  <c r="E89" i="187"/>
  <c r="E90" i="187"/>
  <c r="E91" i="187"/>
  <c r="E92" i="187"/>
  <c r="E93" i="187"/>
  <c r="E94" i="187"/>
  <c r="E95" i="187"/>
  <c r="E96" i="187"/>
  <c r="E102" i="187"/>
  <c r="E137" i="187"/>
  <c r="E2" i="187"/>
  <c r="D3" i="187"/>
  <c r="D4" i="187"/>
  <c r="D5" i="187"/>
  <c r="D6" i="187"/>
  <c r="D7" i="187"/>
  <c r="D8" i="187"/>
  <c r="D9" i="187"/>
  <c r="D10" i="187"/>
  <c r="D11" i="187"/>
  <c r="D12" i="187"/>
  <c r="D13" i="187"/>
  <c r="D14" i="187"/>
  <c r="D15" i="187"/>
  <c r="D16" i="187"/>
  <c r="D17" i="187"/>
  <c r="D18" i="187"/>
  <c r="D19" i="187"/>
  <c r="D20" i="187"/>
  <c r="D21" i="187"/>
  <c r="D22" i="187"/>
  <c r="D23" i="187"/>
  <c r="D24" i="187"/>
  <c r="D25" i="187"/>
  <c r="D26" i="187"/>
  <c r="D27" i="187"/>
  <c r="D28" i="187"/>
  <c r="D29" i="187"/>
  <c r="D30" i="187"/>
  <c r="D31" i="187"/>
  <c r="D32" i="187"/>
  <c r="D33" i="187"/>
  <c r="D34" i="187"/>
  <c r="D35" i="187"/>
  <c r="D36" i="187"/>
  <c r="D37" i="187"/>
  <c r="D38" i="187"/>
  <c r="D39" i="187"/>
  <c r="D40" i="187"/>
  <c r="D41" i="187"/>
  <c r="D42" i="187"/>
  <c r="D43" i="187"/>
  <c r="D44" i="187"/>
  <c r="D45" i="187"/>
  <c r="D46" i="187"/>
  <c r="D47" i="187"/>
  <c r="D48" i="187"/>
  <c r="D49" i="187"/>
  <c r="D50" i="187"/>
  <c r="D51" i="187"/>
  <c r="D52" i="187"/>
  <c r="D53" i="187"/>
  <c r="D54" i="187"/>
  <c r="D55" i="187"/>
  <c r="D56" i="187"/>
  <c r="D57" i="187"/>
  <c r="D58" i="187"/>
  <c r="D59" i="187"/>
  <c r="D60" i="187"/>
  <c r="D61" i="187"/>
  <c r="D62" i="187"/>
  <c r="D63" i="187"/>
  <c r="D64" i="187"/>
  <c r="D65" i="187"/>
  <c r="D66" i="187"/>
  <c r="D67" i="187"/>
  <c r="D68" i="187"/>
  <c r="D69" i="187"/>
  <c r="D70" i="187"/>
  <c r="D71" i="187"/>
  <c r="D72" i="187"/>
  <c r="D73" i="187"/>
  <c r="D74" i="187"/>
  <c r="D75" i="187"/>
  <c r="D76" i="187"/>
  <c r="D77" i="187"/>
  <c r="D78" i="187"/>
  <c r="D79" i="187"/>
  <c r="D80" i="187"/>
  <c r="D81" i="187"/>
  <c r="D82" i="187"/>
  <c r="D83" i="187"/>
  <c r="D84" i="187"/>
  <c r="D85" i="187"/>
  <c r="D86" i="187"/>
  <c r="D87" i="187"/>
  <c r="D88" i="187"/>
  <c r="D89" i="187"/>
  <c r="D90" i="187"/>
  <c r="D91" i="187"/>
  <c r="D92" i="187"/>
  <c r="D93" i="187"/>
  <c r="D94" i="187"/>
  <c r="D95" i="187"/>
  <c r="D96" i="187"/>
  <c r="D114" i="187"/>
  <c r="D2" i="187"/>
  <c r="H133" i="186"/>
  <c r="H33" i="186"/>
  <c r="H52" i="186"/>
  <c r="H57" i="186"/>
  <c r="H76" i="186"/>
  <c r="A2" i="187"/>
  <c r="H11" i="186"/>
  <c r="H13" i="186"/>
  <c r="H14" i="186"/>
  <c r="H15" i="186"/>
  <c r="H16" i="186"/>
  <c r="H17" i="186"/>
  <c r="H18" i="186"/>
  <c r="H19" i="186"/>
  <c r="H20" i="186"/>
  <c r="H21" i="186"/>
  <c r="H22" i="186"/>
  <c r="H23" i="186"/>
  <c r="H24" i="186"/>
  <c r="H25" i="186"/>
  <c r="H26" i="186"/>
  <c r="H27" i="186"/>
  <c r="H28" i="186"/>
  <c r="H29" i="186"/>
  <c r="H30" i="186"/>
  <c r="H31" i="186"/>
  <c r="H32" i="186"/>
  <c r="H34" i="186"/>
  <c r="H35" i="186"/>
  <c r="H36" i="186"/>
  <c r="H37" i="186"/>
  <c r="H38" i="186"/>
  <c r="H39" i="186"/>
  <c r="H40" i="186"/>
  <c r="H41" i="186"/>
  <c r="H42" i="186"/>
  <c r="H43" i="186"/>
  <c r="H44" i="186"/>
  <c r="H45" i="186"/>
  <c r="H46" i="186"/>
  <c r="H47" i="186"/>
  <c r="H48" i="186"/>
  <c r="H49" i="186"/>
  <c r="H50" i="186"/>
  <c r="H51" i="186"/>
  <c r="H53" i="186"/>
  <c r="H54" i="186"/>
  <c r="H55" i="186"/>
  <c r="H56" i="186"/>
  <c r="H58" i="186"/>
  <c r="H59" i="186"/>
  <c r="H60" i="186"/>
  <c r="H61" i="186"/>
  <c r="H62" i="186"/>
  <c r="H63" i="186"/>
  <c r="H64" i="186"/>
  <c r="H65" i="186"/>
  <c r="H66" i="186"/>
  <c r="H67" i="186"/>
  <c r="H68" i="186"/>
  <c r="H69" i="186"/>
  <c r="H70" i="186"/>
  <c r="H71" i="186"/>
  <c r="H72" i="186"/>
  <c r="H73" i="186"/>
  <c r="H74" i="186"/>
  <c r="H75" i="186"/>
  <c r="H77" i="186"/>
  <c r="H78" i="186"/>
  <c r="H79" i="186"/>
  <c r="H80" i="186"/>
  <c r="H81" i="186"/>
  <c r="H82" i="186"/>
  <c r="H83" i="186"/>
  <c r="H84" i="186"/>
  <c r="H85" i="186"/>
  <c r="H86" i="186"/>
  <c r="H87" i="186"/>
  <c r="H88" i="186"/>
  <c r="H89" i="186"/>
  <c r="H90" i="186"/>
  <c r="H91" i="186"/>
  <c r="H92" i="186"/>
  <c r="H93" i="186"/>
  <c r="H94" i="186"/>
  <c r="H95" i="186"/>
  <c r="H96" i="186"/>
  <c r="H97" i="186"/>
  <c r="H98" i="186"/>
  <c r="H99" i="186"/>
  <c r="H100" i="186"/>
  <c r="H101" i="186"/>
  <c r="H102" i="186"/>
  <c r="H103" i="186"/>
  <c r="H104" i="186"/>
  <c r="H105" i="186"/>
  <c r="H106" i="186"/>
  <c r="H107" i="186"/>
  <c r="H108" i="186"/>
  <c r="H109" i="186"/>
  <c r="H110" i="186"/>
  <c r="H111" i="186"/>
  <c r="H112" i="186"/>
  <c r="H113" i="186"/>
  <c r="H114" i="186"/>
  <c r="H115" i="186"/>
  <c r="H116" i="186"/>
  <c r="H117" i="186"/>
  <c r="H118" i="186"/>
  <c r="H119" i="186"/>
  <c r="H120" i="186"/>
  <c r="H121" i="186"/>
  <c r="H122" i="186"/>
  <c r="H123" i="186"/>
  <c r="H124" i="186"/>
  <c r="H125" i="186"/>
  <c r="H126" i="186"/>
  <c r="H127" i="186"/>
  <c r="H128" i="186"/>
  <c r="H129" i="186"/>
  <c r="H130" i="186"/>
  <c r="H131" i="186"/>
  <c r="H132" i="186"/>
  <c r="J6" i="195"/>
  <c r="A2" i="195"/>
  <c r="A3" i="182"/>
  <c r="A4" i="182"/>
  <c r="A5" i="182"/>
  <c r="A6" i="182"/>
  <c r="A7" i="182"/>
  <c r="A8" i="182"/>
  <c r="A9" i="182"/>
  <c r="A10" i="182"/>
  <c r="A11" i="182"/>
  <c r="A12" i="182"/>
  <c r="A2" i="182"/>
  <c r="A13" i="182"/>
  <c r="Z13" i="182"/>
  <c r="A3" i="187"/>
  <c r="A4" i="187"/>
  <c r="A5" i="187"/>
  <c r="A6" i="187"/>
  <c r="A7" i="187"/>
  <c r="A9" i="187"/>
  <c r="A10" i="187"/>
  <c r="A11" i="187"/>
  <c r="A12" i="187"/>
  <c r="A14" i="187"/>
  <c r="A15" i="187"/>
  <c r="A16" i="187"/>
  <c r="A17" i="187"/>
  <c r="A18" i="187"/>
  <c r="A19" i="187"/>
  <c r="A20" i="187"/>
  <c r="A21" i="187"/>
  <c r="A22" i="187"/>
  <c r="A23" i="187"/>
  <c r="A24" i="187"/>
  <c r="A25" i="187"/>
  <c r="A26" i="187"/>
  <c r="A27" i="187"/>
  <c r="A28" i="187"/>
  <c r="A29" i="187"/>
  <c r="A30" i="187"/>
  <c r="A31" i="187"/>
  <c r="A32" i="187"/>
  <c r="A33" i="187"/>
  <c r="A34" i="187"/>
  <c r="A35" i="187"/>
  <c r="A36" i="187"/>
  <c r="A37" i="187"/>
  <c r="A38" i="187"/>
  <c r="A39" i="187"/>
  <c r="A40" i="187"/>
  <c r="A41" i="187"/>
  <c r="A42" i="187"/>
  <c r="A43" i="187"/>
  <c r="A44" i="187"/>
  <c r="A45" i="187"/>
  <c r="A46" i="187"/>
  <c r="A47" i="187"/>
  <c r="A48" i="187"/>
  <c r="A49" i="187"/>
  <c r="A50" i="187"/>
  <c r="A51" i="187"/>
  <c r="A52" i="187"/>
  <c r="A53" i="187"/>
  <c r="A54" i="187"/>
  <c r="A55" i="187"/>
  <c r="A56" i="187"/>
  <c r="A57" i="187"/>
  <c r="A58" i="187"/>
  <c r="A59" i="187"/>
  <c r="A60" i="187"/>
  <c r="A61" i="187"/>
  <c r="A62" i="187"/>
  <c r="A63" i="187"/>
  <c r="A64" i="187"/>
  <c r="A65" i="187"/>
  <c r="A66" i="187"/>
  <c r="A67" i="187"/>
  <c r="A68" i="187"/>
  <c r="A69" i="187"/>
  <c r="A70" i="187"/>
  <c r="A71" i="187"/>
  <c r="A72" i="187"/>
  <c r="A73" i="187"/>
  <c r="A74" i="187"/>
  <c r="A75" i="187"/>
  <c r="A76" i="187"/>
  <c r="A77" i="187"/>
  <c r="A78" i="187"/>
  <c r="A79" i="187"/>
  <c r="A80" i="187"/>
  <c r="A81" i="187"/>
  <c r="A82" i="187"/>
  <c r="A83" i="187"/>
  <c r="A84" i="187"/>
  <c r="A85" i="187"/>
  <c r="A86" i="187"/>
  <c r="A87" i="187"/>
  <c r="A88" i="187"/>
  <c r="A89" i="187"/>
  <c r="A90" i="187"/>
  <c r="A91" i="187"/>
  <c r="A92" i="187"/>
  <c r="A93" i="187"/>
  <c r="A94" i="187"/>
  <c r="A95" i="187"/>
  <c r="A96" i="187"/>
  <c r="A97" i="187"/>
  <c r="M97" i="187"/>
  <c r="A98" i="187"/>
  <c r="A99" i="187"/>
  <c r="A100" i="187"/>
  <c r="N100" i="187"/>
  <c r="A101" i="187"/>
  <c r="D101" i="187"/>
  <c r="A102" i="187"/>
  <c r="A103" i="187"/>
  <c r="P103" i="187"/>
  <c r="Q103" i="187"/>
  <c r="A104" i="187"/>
  <c r="D104" i="187"/>
  <c r="A105" i="187"/>
  <c r="D105" i="187"/>
  <c r="A106" i="187"/>
  <c r="D106" i="187"/>
  <c r="A107" i="187"/>
  <c r="B107" i="187"/>
  <c r="A108" i="187"/>
  <c r="D108" i="187"/>
  <c r="A109" i="187"/>
  <c r="A110" i="187"/>
  <c r="D110" i="187"/>
  <c r="A111" i="187"/>
  <c r="D111" i="187"/>
  <c r="A112" i="187"/>
  <c r="D112" i="187"/>
  <c r="A113" i="187"/>
  <c r="D113" i="187"/>
  <c r="A114" i="187"/>
  <c r="A115" i="187"/>
  <c r="D115" i="187"/>
  <c r="A116" i="187"/>
  <c r="D116" i="187"/>
  <c r="A117" i="187"/>
  <c r="D117" i="187"/>
  <c r="A118" i="187"/>
  <c r="D118" i="187"/>
  <c r="A119" i="187"/>
  <c r="D119" i="187"/>
  <c r="A120" i="187"/>
  <c r="D120" i="187"/>
  <c r="A121" i="187"/>
  <c r="A122" i="187"/>
  <c r="D122" i="187"/>
  <c r="A123" i="187"/>
  <c r="D123" i="187"/>
  <c r="A124" i="187"/>
  <c r="D124" i="187"/>
  <c r="A125" i="187"/>
  <c r="A126" i="187"/>
  <c r="AB126" i="187"/>
  <c r="A127" i="187"/>
  <c r="A128" i="187"/>
  <c r="D128" i="187"/>
  <c r="A129" i="187"/>
  <c r="A130" i="187"/>
  <c r="D130" i="187"/>
  <c r="A131" i="187"/>
  <c r="A132" i="187"/>
  <c r="A133" i="187"/>
  <c r="E133" i="187"/>
  <c r="A134" i="187"/>
  <c r="A135" i="187"/>
  <c r="A136" i="187"/>
  <c r="A137" i="187"/>
  <c r="A138" i="187"/>
  <c r="H138" i="187"/>
  <c r="A139" i="187"/>
  <c r="A140" i="187"/>
  <c r="A141" i="187"/>
  <c r="K141" i="187"/>
  <c r="A142" i="187"/>
  <c r="D142" i="187"/>
  <c r="A143" i="187"/>
  <c r="A144" i="187"/>
  <c r="A145" i="187"/>
  <c r="E145" i="187"/>
  <c r="A146" i="187"/>
  <c r="L146" i="187"/>
  <c r="A147" i="187"/>
  <c r="A148" i="187"/>
  <c r="J148" i="187"/>
  <c r="A149" i="187"/>
  <c r="A150" i="187"/>
  <c r="I150" i="187"/>
  <c r="A151" i="187"/>
  <c r="M151" i="187"/>
  <c r="A8" i="150"/>
  <c r="A9" i="150"/>
  <c r="A10" i="150"/>
  <c r="A11" i="150"/>
  <c r="A12" i="150"/>
  <c r="A13" i="150"/>
  <c r="A14" i="150"/>
  <c r="A15" i="150"/>
  <c r="F9" i="150"/>
  <c r="F10" i="150"/>
  <c r="F11" i="150"/>
  <c r="F12" i="150"/>
  <c r="F13" i="150"/>
  <c r="F8" i="150"/>
  <c r="AD10" i="39"/>
  <c r="AD11" i="39"/>
  <c r="AD12" i="39"/>
  <c r="AD13" i="39"/>
  <c r="AD133" i="39"/>
  <c r="AD158" i="39"/>
  <c r="AD9" i="39"/>
  <c r="D11" i="182"/>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49" i="186"/>
  <c r="B50"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5" i="152"/>
  <c r="A4" i="152"/>
  <c r="A3" i="152"/>
  <c r="C3" i="152"/>
  <c r="A2" i="152"/>
  <c r="I13" i="150"/>
  <c r="D12" i="150"/>
  <c r="I11" i="150"/>
  <c r="I9" i="150"/>
  <c r="C8" i="150"/>
  <c r="A2" i="149"/>
  <c r="F2" i="149"/>
  <c r="A4" i="149"/>
  <c r="E4" i="149"/>
  <c r="A3" i="149"/>
  <c r="F3" i="149"/>
  <c r="E2" i="149"/>
  <c r="G13" i="150"/>
  <c r="G9" i="150"/>
  <c r="G12" i="150"/>
  <c r="D8" i="150"/>
  <c r="A5" i="149"/>
  <c r="E5" i="149"/>
  <c r="A6" i="149"/>
  <c r="E8" i="150"/>
  <c r="D4" i="149"/>
  <c r="E12" i="150"/>
  <c r="D3" i="149"/>
  <c r="E11" i="150"/>
  <c r="E9" i="150"/>
  <c r="E3" i="149"/>
  <c r="G8" i="150"/>
  <c r="I10" i="150"/>
  <c r="G10" i="150"/>
  <c r="C10" i="150"/>
  <c r="G11" i="150"/>
  <c r="C4" i="149"/>
  <c r="F4" i="149"/>
  <c r="E10" i="150"/>
  <c r="D10" i="150"/>
  <c r="E13" i="150"/>
  <c r="D13" i="150"/>
  <c r="C13" i="150"/>
  <c r="C2" i="149"/>
  <c r="A7" i="149"/>
  <c r="C7" i="149"/>
  <c r="C11" i="150"/>
  <c r="C9" i="150"/>
  <c r="D11" i="150"/>
  <c r="D9" i="150"/>
  <c r="I12" i="150"/>
  <c r="I8" i="150"/>
  <c r="D2" i="149"/>
  <c r="C3" i="149"/>
  <c r="C12" i="150"/>
  <c r="B7" i="181"/>
  <c r="D7" i="181"/>
  <c r="B6" i="181"/>
  <c r="D6" i="181"/>
  <c r="B5" i="181"/>
  <c r="E5" i="181"/>
  <c r="E6" i="181"/>
  <c r="B10" i="181"/>
  <c r="D10" i="181"/>
  <c r="E7" i="181"/>
  <c r="D5" i="181"/>
  <c r="B8" i="181"/>
  <c r="D8" i="181"/>
  <c r="B9" i="181"/>
  <c r="E9" i="181"/>
  <c r="G3" i="152"/>
  <c r="G4" i="152"/>
  <c r="A3" i="189"/>
  <c r="A4" i="189"/>
  <c r="A5" i="189"/>
  <c r="A6" i="189"/>
  <c r="A7" i="189"/>
  <c r="A8" i="189"/>
  <c r="A9" i="189"/>
  <c r="A10" i="189"/>
  <c r="A11" i="189"/>
  <c r="A12" i="189"/>
  <c r="A14" i="189"/>
  <c r="A15" i="189"/>
  <c r="A16" i="189"/>
  <c r="A17" i="189"/>
  <c r="A18" i="189"/>
  <c r="A19" i="189"/>
  <c r="A20" i="189"/>
  <c r="A21" i="189"/>
  <c r="A22" i="189"/>
  <c r="A23" i="189"/>
  <c r="A24" i="189"/>
  <c r="A25" i="189"/>
  <c r="A26" i="189"/>
  <c r="A27" i="189"/>
  <c r="A28" i="189"/>
  <c r="A29" i="189"/>
  <c r="A30" i="189"/>
  <c r="A31" i="189"/>
  <c r="A32" i="189"/>
  <c r="A33" i="189"/>
  <c r="A34" i="189"/>
  <c r="A35" i="189"/>
  <c r="A36" i="189"/>
  <c r="A37" i="189"/>
  <c r="A38" i="189"/>
  <c r="A39" i="189"/>
  <c r="A40" i="189"/>
  <c r="A41" i="189"/>
  <c r="A42" i="189"/>
  <c r="A43" i="189"/>
  <c r="A44" i="189"/>
  <c r="A45" i="189"/>
  <c r="A46" i="189"/>
  <c r="A47" i="189"/>
  <c r="A48" i="189"/>
  <c r="A49" i="189"/>
  <c r="A50" i="189"/>
  <c r="A51" i="189"/>
  <c r="A52" i="189"/>
  <c r="A53" i="189"/>
  <c r="A54" i="189"/>
  <c r="A55" i="189"/>
  <c r="A56" i="189"/>
  <c r="A57" i="189"/>
  <c r="A58" i="189"/>
  <c r="A59" i="189"/>
  <c r="A60" i="189"/>
  <c r="A61" i="189"/>
  <c r="A62" i="189"/>
  <c r="A63" i="189"/>
  <c r="A64" i="189"/>
  <c r="A65" i="189"/>
  <c r="A66" i="189"/>
  <c r="A67" i="189"/>
  <c r="A68" i="189"/>
  <c r="A69" i="189"/>
  <c r="A70" i="189"/>
  <c r="A71" i="189"/>
  <c r="A72" i="189"/>
  <c r="A73" i="189"/>
  <c r="A74" i="189"/>
  <c r="A75" i="189"/>
  <c r="A76" i="189"/>
  <c r="A77" i="189"/>
  <c r="A78" i="189"/>
  <c r="A79" i="189"/>
  <c r="A80" i="189"/>
  <c r="A81" i="189"/>
  <c r="A82" i="189"/>
  <c r="A83" i="189"/>
  <c r="A84" i="189"/>
  <c r="A85" i="189"/>
  <c r="A86" i="189"/>
  <c r="A87" i="189"/>
  <c r="A88" i="189"/>
  <c r="A89" i="189"/>
  <c r="A90" i="189"/>
  <c r="A91" i="189"/>
  <c r="A92" i="189"/>
  <c r="A93" i="189"/>
  <c r="A94" i="189"/>
  <c r="A95" i="189"/>
  <c r="A96" i="189"/>
  <c r="A97" i="189"/>
  <c r="A98" i="189"/>
  <c r="A99" i="189"/>
  <c r="A100" i="189"/>
  <c r="A101" i="189"/>
  <c r="A102" i="189"/>
  <c r="A103" i="189"/>
  <c r="A104" i="189"/>
  <c r="A105" i="189"/>
  <c r="A106" i="189"/>
  <c r="A107" i="189"/>
  <c r="A108" i="189"/>
  <c r="A109" i="189"/>
  <c r="A110" i="189"/>
  <c r="A111" i="189"/>
  <c r="A112" i="189"/>
  <c r="A113" i="189"/>
  <c r="A114" i="189"/>
  <c r="A115" i="189"/>
  <c r="A116" i="189"/>
  <c r="A117" i="189"/>
  <c r="A118" i="189"/>
  <c r="A119" i="189"/>
  <c r="A120" i="189"/>
  <c r="A121" i="189"/>
  <c r="A122" i="189"/>
  <c r="A123" i="189"/>
  <c r="A124" i="189"/>
  <c r="A125" i="189"/>
  <c r="A126" i="189"/>
  <c r="A127" i="189"/>
  <c r="A128" i="189"/>
  <c r="A129" i="189"/>
  <c r="A130" i="189"/>
  <c r="A131" i="189"/>
  <c r="A132" i="189"/>
  <c r="A133" i="189"/>
  <c r="A134" i="189"/>
  <c r="A135" i="189"/>
  <c r="A136" i="189"/>
  <c r="A137" i="189"/>
  <c r="A138" i="189"/>
  <c r="A139" i="189"/>
  <c r="A140" i="189"/>
  <c r="A141" i="189"/>
  <c r="A142" i="189"/>
  <c r="A143" i="189"/>
  <c r="A144" i="189"/>
  <c r="A145" i="189"/>
  <c r="A146" i="189"/>
  <c r="A147" i="189"/>
  <c r="A148" i="189"/>
  <c r="A149" i="189"/>
  <c r="A150" i="189"/>
  <c r="A151" i="189"/>
  <c r="C3" i="188"/>
  <c r="B9" i="150"/>
  <c r="B10" i="150"/>
  <c r="B11" i="150"/>
  <c r="B12" i="150"/>
  <c r="B13" i="150"/>
  <c r="B14" i="150"/>
  <c r="B15" i="150"/>
  <c r="B16" i="150"/>
  <c r="B17" i="150"/>
  <c r="B18" i="150"/>
  <c r="B19" i="150"/>
  <c r="B20" i="150"/>
  <c r="B21" i="150"/>
  <c r="B22" i="150"/>
  <c r="B23" i="150"/>
  <c r="B24" i="150"/>
  <c r="B25" i="150"/>
  <c r="B26" i="150"/>
  <c r="B27" i="150"/>
  <c r="B28" i="150"/>
  <c r="B29" i="150"/>
  <c r="B30" i="150"/>
  <c r="B31" i="150"/>
  <c r="B32" i="150"/>
  <c r="B33" i="150"/>
  <c r="B34" i="150"/>
  <c r="B35" i="150"/>
  <c r="B36" i="150"/>
  <c r="B37" i="150"/>
  <c r="B38" i="150"/>
  <c r="B39" i="150"/>
  <c r="B40" i="150"/>
  <c r="B41" i="150"/>
  <c r="B42" i="150"/>
  <c r="B43" i="150"/>
  <c r="B44" i="150"/>
  <c r="B45" i="150"/>
  <c r="B46" i="150"/>
  <c r="B47" i="150"/>
  <c r="B48" i="150"/>
  <c r="B49" i="150"/>
  <c r="B50" i="150"/>
  <c r="B51" i="150"/>
  <c r="B52" i="150"/>
  <c r="B53" i="150"/>
  <c r="B54" i="150"/>
  <c r="B55" i="150"/>
  <c r="B56" i="150"/>
  <c r="B57" i="150"/>
  <c r="B58" i="150"/>
  <c r="B59" i="150"/>
  <c r="B60" i="150"/>
  <c r="B61" i="150"/>
  <c r="B62" i="150"/>
  <c r="B63" i="150"/>
  <c r="B64" i="150"/>
  <c r="B65" i="150"/>
  <c r="B66" i="150"/>
  <c r="B67" i="150"/>
  <c r="B68" i="150"/>
  <c r="B69" i="150"/>
  <c r="B70" i="150"/>
  <c r="B71" i="150"/>
  <c r="B72" i="150"/>
  <c r="B73" i="150"/>
  <c r="B74" i="150"/>
  <c r="B75" i="150"/>
  <c r="B76" i="150"/>
  <c r="B77" i="150"/>
  <c r="B78" i="150"/>
  <c r="B79" i="150"/>
  <c r="B80" i="150"/>
  <c r="B81" i="150"/>
  <c r="B82" i="150"/>
  <c r="B83" i="150"/>
  <c r="B84" i="150"/>
  <c r="B85" i="150"/>
  <c r="B86" i="150"/>
  <c r="B87" i="150"/>
  <c r="B88" i="150"/>
  <c r="B89" i="150"/>
  <c r="B90" i="150"/>
  <c r="B91" i="150"/>
  <c r="B92" i="150"/>
  <c r="B93" i="150"/>
  <c r="B94" i="150"/>
  <c r="B95" i="150"/>
  <c r="B96" i="150"/>
  <c r="B97" i="150"/>
  <c r="B98" i="150"/>
  <c r="B99" i="150"/>
  <c r="B100" i="150"/>
  <c r="B101" i="150"/>
  <c r="B102" i="150"/>
  <c r="B103" i="150"/>
  <c r="B104" i="150"/>
  <c r="B105" i="150"/>
  <c r="B106" i="150"/>
  <c r="B107" i="150"/>
  <c r="B108" i="150"/>
  <c r="B109" i="150"/>
  <c r="B110" i="150"/>
  <c r="B111" i="150"/>
  <c r="B112" i="150"/>
  <c r="B113" i="150"/>
  <c r="B114" i="150"/>
  <c r="B115" i="150"/>
  <c r="B116" i="150"/>
  <c r="B117" i="150"/>
  <c r="B118" i="150"/>
  <c r="B119" i="150"/>
  <c r="B120" i="150"/>
  <c r="B121" i="150"/>
  <c r="B122" i="150"/>
  <c r="B123" i="150"/>
  <c r="B124" i="150"/>
  <c r="B125" i="150"/>
  <c r="B126" i="150"/>
  <c r="B127" i="150"/>
  <c r="B128" i="150"/>
  <c r="B129" i="150"/>
  <c r="B130" i="150"/>
  <c r="B131" i="150"/>
  <c r="B132" i="150"/>
  <c r="B133" i="150"/>
  <c r="B134" i="150"/>
  <c r="B135" i="150"/>
  <c r="B136" i="150"/>
  <c r="B137" i="150"/>
  <c r="B138" i="150"/>
  <c r="B139" i="150"/>
  <c r="B140" i="150"/>
  <c r="B141" i="150"/>
  <c r="B142" i="150"/>
  <c r="B143" i="150"/>
  <c r="B144" i="150"/>
  <c r="B145" i="150"/>
  <c r="B146" i="150"/>
  <c r="B147" i="150"/>
  <c r="B148" i="150"/>
  <c r="B149" i="150"/>
  <c r="B150" i="150"/>
  <c r="B151" i="150"/>
  <c r="B152" i="150"/>
  <c r="B153" i="150"/>
  <c r="B154" i="150"/>
  <c r="B155" i="150"/>
  <c r="B156" i="150"/>
  <c r="B157" i="150"/>
  <c r="B158" i="150"/>
  <c r="B159" i="150"/>
  <c r="B160" i="150"/>
  <c r="B161" i="150"/>
  <c r="B162" i="150"/>
  <c r="B163" i="150"/>
  <c r="B164" i="150"/>
  <c r="B165" i="150"/>
  <c r="B166" i="150"/>
  <c r="B167" i="150"/>
  <c r="B168" i="150"/>
  <c r="B169" i="150"/>
  <c r="B170" i="150"/>
  <c r="B171" i="150"/>
  <c r="B172" i="150"/>
  <c r="B173" i="150"/>
  <c r="B174" i="150"/>
  <c r="B175" i="150"/>
  <c r="B176" i="150"/>
  <c r="B177" i="150"/>
  <c r="B178" i="150"/>
  <c r="B179" i="150"/>
  <c r="B180" i="150"/>
  <c r="B181" i="150"/>
  <c r="B182" i="150"/>
  <c r="B183" i="150"/>
  <c r="B184" i="150"/>
  <c r="B185" i="150"/>
  <c r="B186" i="150"/>
  <c r="B187" i="150"/>
  <c r="B188" i="150"/>
  <c r="B189" i="150"/>
  <c r="B190" i="150"/>
  <c r="B191" i="150"/>
  <c r="B192" i="150"/>
  <c r="B193" i="150"/>
  <c r="B194" i="150"/>
  <c r="B195" i="150"/>
  <c r="B196" i="150"/>
  <c r="B197" i="150"/>
  <c r="B198" i="150"/>
  <c r="B199" i="150"/>
  <c r="B200" i="150"/>
  <c r="B201" i="150"/>
  <c r="B202" i="150"/>
  <c r="B203" i="150"/>
  <c r="B204" i="150"/>
  <c r="B205" i="150"/>
  <c r="B206" i="150"/>
  <c r="B207" i="150"/>
  <c r="B208" i="150"/>
  <c r="B209" i="150"/>
  <c r="B210" i="150"/>
  <c r="B211" i="150"/>
  <c r="B212" i="150"/>
  <c r="B213" i="150"/>
  <c r="B214" i="150"/>
  <c r="B215" i="150"/>
  <c r="B216" i="150"/>
  <c r="B217" i="150"/>
  <c r="B218" i="150"/>
  <c r="B219" i="150"/>
  <c r="B220" i="150"/>
  <c r="B221" i="150"/>
  <c r="B222" i="150"/>
  <c r="B223" i="150"/>
  <c r="B224" i="150"/>
  <c r="B225" i="150"/>
  <c r="B226" i="150"/>
  <c r="B227" i="150"/>
  <c r="B228" i="150"/>
  <c r="B229" i="150"/>
  <c r="B230" i="150"/>
  <c r="B231" i="150"/>
  <c r="B232" i="150"/>
  <c r="B233" i="150"/>
  <c r="B234" i="150"/>
  <c r="B235" i="150"/>
  <c r="B236" i="150"/>
  <c r="B237" i="150"/>
  <c r="B238" i="150"/>
  <c r="B239" i="150"/>
  <c r="B240" i="150"/>
  <c r="B241" i="150"/>
  <c r="B242" i="150"/>
  <c r="B243" i="150"/>
  <c r="B244" i="150"/>
  <c r="B245" i="150"/>
  <c r="B246" i="150"/>
  <c r="B247" i="150"/>
  <c r="B248" i="150"/>
  <c r="B249" i="150"/>
  <c r="B250" i="150"/>
  <c r="B251" i="150"/>
  <c r="B252" i="150"/>
  <c r="B253" i="150"/>
  <c r="B254" i="150"/>
  <c r="B255" i="150"/>
  <c r="B256" i="150"/>
  <c r="B257" i="150"/>
  <c r="B258" i="150"/>
  <c r="B259" i="150"/>
  <c r="B260" i="150"/>
  <c r="B261" i="150"/>
  <c r="B262" i="150"/>
  <c r="B263" i="150"/>
  <c r="B264" i="150"/>
  <c r="B265" i="150"/>
  <c r="B266" i="150"/>
  <c r="B267" i="150"/>
  <c r="B268" i="150"/>
  <c r="B269" i="150"/>
  <c r="B270" i="150"/>
  <c r="B271" i="150"/>
  <c r="B272" i="150"/>
  <c r="B273" i="150"/>
  <c r="B274" i="150"/>
  <c r="B275" i="150"/>
  <c r="B276" i="150"/>
  <c r="B277" i="150"/>
  <c r="B278" i="150"/>
  <c r="B279" i="150"/>
  <c r="B280" i="150"/>
  <c r="B281" i="150"/>
  <c r="B282" i="150"/>
  <c r="B283" i="150"/>
  <c r="B284" i="150"/>
  <c r="B285" i="150"/>
  <c r="B286" i="150"/>
  <c r="B287" i="150"/>
  <c r="B288" i="150"/>
  <c r="B289" i="150"/>
  <c r="B290" i="150"/>
  <c r="B291" i="150"/>
  <c r="B292" i="150"/>
  <c r="B293" i="150"/>
  <c r="B294" i="150"/>
  <c r="B295" i="150"/>
  <c r="B296" i="150"/>
  <c r="B297" i="150"/>
  <c r="B298" i="150"/>
  <c r="B299" i="150"/>
  <c r="B300" i="150"/>
  <c r="B301" i="150"/>
  <c r="B302" i="150"/>
  <c r="B303" i="150"/>
  <c r="B304" i="150"/>
  <c r="B305" i="150"/>
  <c r="B306" i="150"/>
  <c r="B307" i="150"/>
  <c r="B308" i="150"/>
  <c r="B309" i="150"/>
  <c r="B310" i="150"/>
  <c r="B311" i="150"/>
  <c r="B312" i="150"/>
  <c r="B313" i="150"/>
  <c r="B314" i="150"/>
  <c r="B315" i="150"/>
  <c r="B316" i="150"/>
  <c r="B317" i="150"/>
  <c r="B318" i="150"/>
  <c r="B319" i="150"/>
  <c r="B320" i="150"/>
  <c r="B321" i="150"/>
  <c r="B322" i="150"/>
  <c r="B323" i="150"/>
  <c r="B324" i="150"/>
  <c r="B325" i="150"/>
  <c r="B326" i="150"/>
  <c r="B327" i="150"/>
  <c r="B328" i="150"/>
  <c r="B329" i="150"/>
  <c r="B330" i="150"/>
  <c r="B331" i="150"/>
  <c r="B332" i="150"/>
  <c r="B333" i="150"/>
  <c r="B334" i="150"/>
  <c r="B335" i="150"/>
  <c r="B336" i="150"/>
  <c r="B337" i="150"/>
  <c r="B338" i="150"/>
  <c r="B339" i="150"/>
  <c r="B340" i="150"/>
  <c r="B341" i="150"/>
  <c r="B342" i="150"/>
  <c r="B343" i="150"/>
  <c r="B344" i="150"/>
  <c r="B345" i="150"/>
  <c r="B346" i="150"/>
  <c r="B347" i="150"/>
  <c r="B348" i="150"/>
  <c r="B349" i="150"/>
  <c r="B350" i="150"/>
  <c r="B351" i="150"/>
  <c r="B352" i="150"/>
  <c r="B353" i="150"/>
  <c r="B354" i="150"/>
  <c r="B355" i="150"/>
  <c r="B356" i="150"/>
  <c r="B357" i="150"/>
  <c r="B358" i="150"/>
  <c r="B359" i="150"/>
  <c r="B360" i="150"/>
  <c r="B361" i="150"/>
  <c r="B362" i="150"/>
  <c r="B363" i="150"/>
  <c r="B364" i="150"/>
  <c r="B365" i="150"/>
  <c r="B366" i="150"/>
  <c r="B367" i="150"/>
  <c r="B368" i="150"/>
  <c r="B369" i="150"/>
  <c r="B370" i="150"/>
  <c r="B371" i="150"/>
  <c r="B372" i="150"/>
  <c r="B373" i="150"/>
  <c r="B374" i="150"/>
  <c r="B375" i="150"/>
  <c r="B376" i="150"/>
  <c r="B377" i="150"/>
  <c r="B378" i="150"/>
  <c r="B379" i="150"/>
  <c r="B380" i="150"/>
  <c r="B381" i="150"/>
  <c r="B382" i="150"/>
  <c r="B383" i="150"/>
  <c r="B384" i="150"/>
  <c r="B385" i="150"/>
  <c r="B386" i="150"/>
  <c r="B387" i="150"/>
  <c r="B388" i="150"/>
  <c r="B389" i="150"/>
  <c r="B390" i="150"/>
  <c r="B391" i="150"/>
  <c r="B392" i="150"/>
  <c r="B393" i="150"/>
  <c r="B394" i="150"/>
  <c r="B395" i="150"/>
  <c r="B396" i="150"/>
  <c r="B397" i="150"/>
  <c r="B398" i="150"/>
  <c r="B399" i="150"/>
  <c r="B400" i="150"/>
  <c r="B401" i="150"/>
  <c r="B402" i="150"/>
  <c r="B403" i="150"/>
  <c r="B404" i="150"/>
  <c r="B405" i="150"/>
  <c r="B406" i="150"/>
  <c r="B407" i="150"/>
  <c r="B408" i="150"/>
  <c r="B409" i="150"/>
  <c r="B410" i="150"/>
  <c r="B411" i="150"/>
  <c r="B412" i="150"/>
  <c r="B413" i="150"/>
  <c r="B414" i="150"/>
  <c r="B415" i="150"/>
  <c r="B416" i="150"/>
  <c r="B417" i="150"/>
  <c r="B418" i="150"/>
  <c r="B419" i="150"/>
  <c r="B420" i="150"/>
  <c r="B421" i="150"/>
  <c r="B422" i="150"/>
  <c r="B423" i="150"/>
  <c r="B424" i="150"/>
  <c r="B425" i="150"/>
  <c r="B426" i="150"/>
  <c r="B427" i="150"/>
  <c r="B428" i="150"/>
  <c r="B429" i="150"/>
  <c r="B430" i="150"/>
  <c r="B431" i="150"/>
  <c r="B432" i="150"/>
  <c r="B433" i="150"/>
  <c r="B434" i="150"/>
  <c r="B435" i="150"/>
  <c r="B436" i="150"/>
  <c r="B437" i="150"/>
  <c r="B438" i="150"/>
  <c r="B439" i="150"/>
  <c r="B440" i="150"/>
  <c r="B441" i="150"/>
  <c r="B442" i="150"/>
  <c r="B443" i="150"/>
  <c r="B444" i="150"/>
  <c r="B445" i="150"/>
  <c r="B446" i="150"/>
  <c r="B447" i="150"/>
  <c r="B448" i="150"/>
  <c r="B449" i="150"/>
  <c r="B450" i="150"/>
  <c r="B451" i="150"/>
  <c r="B452" i="150"/>
  <c r="B453" i="150"/>
  <c r="B454" i="150"/>
  <c r="B455" i="150"/>
  <c r="B456" i="150"/>
  <c r="B457" i="150"/>
  <c r="B458" i="150"/>
  <c r="B459" i="150"/>
  <c r="B460" i="150"/>
  <c r="B461" i="150"/>
  <c r="B462" i="150"/>
  <c r="B463" i="150"/>
  <c r="B464" i="150"/>
  <c r="B465" i="150"/>
  <c r="B466" i="150"/>
  <c r="B467" i="150"/>
  <c r="B468" i="150"/>
  <c r="B469" i="150"/>
  <c r="B470" i="150"/>
  <c r="B471" i="150"/>
  <c r="B472" i="150"/>
  <c r="B473" i="150"/>
  <c r="B474" i="150"/>
  <c r="B475" i="150"/>
  <c r="B476" i="150"/>
  <c r="B477" i="150"/>
  <c r="B478" i="150"/>
  <c r="B479" i="150"/>
  <c r="B480" i="150"/>
  <c r="B481" i="150"/>
  <c r="B482" i="150"/>
  <c r="B483" i="150"/>
  <c r="B484" i="150"/>
  <c r="B485" i="150"/>
  <c r="B486" i="150"/>
  <c r="B487" i="150"/>
  <c r="B488" i="150"/>
  <c r="B489" i="150"/>
  <c r="B490" i="150"/>
  <c r="B491" i="150"/>
  <c r="B492" i="150"/>
  <c r="B493" i="150"/>
  <c r="B494" i="150"/>
  <c r="B495" i="150"/>
  <c r="B496" i="150"/>
  <c r="B497" i="150"/>
  <c r="B498" i="150"/>
  <c r="B499" i="150"/>
  <c r="B500" i="150"/>
  <c r="B501" i="150"/>
  <c r="B502" i="150"/>
  <c r="B503" i="150"/>
  <c r="B504" i="150"/>
  <c r="B505" i="150"/>
  <c r="B506" i="150"/>
  <c r="B507" i="150"/>
  <c r="B508" i="150"/>
  <c r="B509" i="150"/>
  <c r="B510" i="150"/>
  <c r="B511" i="150"/>
  <c r="B512" i="150"/>
  <c r="B513" i="150"/>
  <c r="B514" i="150"/>
  <c r="B515" i="150"/>
  <c r="B516" i="150"/>
  <c r="B517" i="150"/>
  <c r="B518" i="150"/>
  <c r="B519" i="150"/>
  <c r="B520" i="150"/>
  <c r="B521" i="150"/>
  <c r="B522" i="150"/>
  <c r="B523" i="150"/>
  <c r="B524" i="150"/>
  <c r="B525" i="150"/>
  <c r="B526" i="150"/>
  <c r="B527" i="150"/>
  <c r="B528" i="150"/>
  <c r="B529" i="150"/>
  <c r="B530" i="150"/>
  <c r="B531" i="150"/>
  <c r="B532" i="150"/>
  <c r="B533" i="150"/>
  <c r="B534" i="150"/>
  <c r="B535" i="150"/>
  <c r="B536" i="150"/>
  <c r="B537" i="150"/>
  <c r="B538" i="150"/>
  <c r="B539" i="150"/>
  <c r="B540" i="150"/>
  <c r="B541" i="150"/>
  <c r="B542" i="150"/>
  <c r="B543" i="150"/>
  <c r="B544" i="150"/>
  <c r="B545" i="150"/>
  <c r="B546" i="150"/>
  <c r="B547" i="150"/>
  <c r="B548" i="150"/>
  <c r="B549" i="150"/>
  <c r="B550" i="150"/>
  <c r="B551" i="150"/>
  <c r="B552" i="150"/>
  <c r="B553" i="150"/>
  <c r="B554" i="150"/>
  <c r="B555" i="150"/>
  <c r="B556" i="150"/>
  <c r="B557" i="150"/>
  <c r="B558" i="150"/>
  <c r="B559" i="150"/>
  <c r="B560" i="150"/>
  <c r="B561" i="150"/>
  <c r="B562" i="150"/>
  <c r="B563" i="150"/>
  <c r="B564" i="150"/>
  <c r="B565" i="150"/>
  <c r="B566" i="150"/>
  <c r="B567" i="150"/>
  <c r="B568" i="150"/>
  <c r="B569" i="150"/>
  <c r="B570" i="150"/>
  <c r="B571" i="150"/>
  <c r="B572" i="150"/>
  <c r="B573" i="150"/>
  <c r="B574" i="150"/>
  <c r="B575" i="150"/>
  <c r="B576" i="150"/>
  <c r="B577" i="150"/>
  <c r="B578" i="150"/>
  <c r="B579" i="150"/>
  <c r="B580" i="150"/>
  <c r="B581" i="150"/>
  <c r="B582" i="150"/>
  <c r="B583" i="150"/>
  <c r="B584" i="150"/>
  <c r="B585" i="150"/>
  <c r="B586" i="150"/>
  <c r="B587" i="150"/>
  <c r="B588" i="150"/>
  <c r="B589" i="150"/>
  <c r="B590" i="150"/>
  <c r="B591" i="150"/>
  <c r="B592" i="150"/>
  <c r="B593" i="150"/>
  <c r="B594" i="150"/>
  <c r="B595" i="150"/>
  <c r="B596" i="150"/>
  <c r="B597" i="150"/>
  <c r="B598" i="150"/>
  <c r="B599" i="150"/>
  <c r="B600" i="150"/>
  <c r="B601" i="150"/>
  <c r="B602" i="150"/>
  <c r="B603" i="150"/>
  <c r="B604" i="150"/>
  <c r="B605" i="150"/>
  <c r="B606" i="150"/>
  <c r="B607" i="150"/>
  <c r="B608" i="150"/>
  <c r="B609" i="150"/>
  <c r="B610" i="150"/>
  <c r="B611" i="150"/>
  <c r="B612" i="150"/>
  <c r="B613" i="150"/>
  <c r="B614" i="150"/>
  <c r="B615" i="150"/>
  <c r="B616" i="150"/>
  <c r="B617" i="150"/>
  <c r="B618" i="150"/>
  <c r="B619" i="150"/>
  <c r="B620" i="150"/>
  <c r="B621" i="150"/>
  <c r="B622" i="150"/>
  <c r="B623" i="150"/>
  <c r="B624" i="150"/>
  <c r="B625" i="150"/>
  <c r="B626" i="150"/>
  <c r="B627" i="150"/>
  <c r="B628" i="150"/>
  <c r="B629" i="150"/>
  <c r="B630" i="150"/>
  <c r="B631" i="150"/>
  <c r="B632" i="150"/>
  <c r="B633" i="150"/>
  <c r="B634" i="150"/>
  <c r="B635" i="150"/>
  <c r="B636" i="150"/>
  <c r="B637" i="150"/>
  <c r="B638" i="150"/>
  <c r="B639" i="150"/>
  <c r="B640" i="150"/>
  <c r="B641" i="150"/>
  <c r="B642" i="150"/>
  <c r="B643" i="150"/>
  <c r="B644" i="150"/>
  <c r="B645" i="150"/>
  <c r="B646" i="150"/>
  <c r="B647" i="150"/>
  <c r="B648" i="150"/>
  <c r="B649" i="150"/>
  <c r="B650" i="150"/>
  <c r="B651" i="150"/>
  <c r="B652" i="150"/>
  <c r="B653" i="150"/>
  <c r="B654" i="150"/>
  <c r="B655" i="150"/>
  <c r="B656" i="150"/>
  <c r="B657" i="150"/>
  <c r="B658" i="150"/>
  <c r="B659" i="150"/>
  <c r="B660" i="150"/>
  <c r="B661" i="150"/>
  <c r="B662" i="150"/>
  <c r="B663" i="150"/>
  <c r="B664" i="150"/>
  <c r="B665" i="150"/>
  <c r="B666" i="150"/>
  <c r="B667" i="150"/>
  <c r="B668" i="150"/>
  <c r="B669" i="150"/>
  <c r="B670" i="150"/>
  <c r="B671" i="150"/>
  <c r="B672" i="150"/>
  <c r="B673" i="150"/>
  <c r="B674" i="150"/>
  <c r="B675" i="150"/>
  <c r="B676" i="150"/>
  <c r="B677" i="150"/>
  <c r="B678" i="150"/>
  <c r="B679" i="150"/>
  <c r="B680" i="150"/>
  <c r="B681" i="150"/>
  <c r="B682" i="150"/>
  <c r="B683" i="150"/>
  <c r="B684" i="150"/>
  <c r="B685" i="150"/>
  <c r="B686" i="150"/>
  <c r="B687" i="150"/>
  <c r="B688" i="150"/>
  <c r="B689" i="150"/>
  <c r="B690" i="150"/>
  <c r="B691" i="150"/>
  <c r="B692" i="150"/>
  <c r="B693" i="150"/>
  <c r="B694" i="150"/>
  <c r="B695" i="150"/>
  <c r="B696" i="150"/>
  <c r="B697" i="150"/>
  <c r="B698" i="150"/>
  <c r="B699" i="150"/>
  <c r="B700" i="150"/>
  <c r="B701" i="150"/>
  <c r="B702" i="150"/>
  <c r="B703" i="150"/>
  <c r="B704" i="150"/>
  <c r="B705" i="150"/>
  <c r="B706" i="150"/>
  <c r="B707" i="150"/>
  <c r="B708" i="150"/>
  <c r="B709" i="150"/>
  <c r="B710" i="150"/>
  <c r="B711" i="150"/>
  <c r="B712" i="150"/>
  <c r="B713" i="150"/>
  <c r="B714" i="150"/>
  <c r="B715" i="150"/>
  <c r="B716" i="150"/>
  <c r="B717" i="150"/>
  <c r="B718" i="150"/>
  <c r="B719" i="150"/>
  <c r="B720" i="150"/>
  <c r="B721" i="150"/>
  <c r="B722" i="150"/>
  <c r="B723" i="150"/>
  <c r="B724" i="150"/>
  <c r="B725" i="150"/>
  <c r="B726" i="150"/>
  <c r="B727" i="150"/>
  <c r="B728" i="150"/>
  <c r="B729" i="150"/>
  <c r="B730" i="150"/>
  <c r="B731" i="150"/>
  <c r="B732" i="150"/>
  <c r="B733" i="150"/>
  <c r="B734" i="150"/>
  <c r="B735" i="150"/>
  <c r="B736" i="150"/>
  <c r="B737" i="150"/>
  <c r="B738" i="150"/>
  <c r="B739" i="150"/>
  <c r="B740" i="150"/>
  <c r="B741" i="150"/>
  <c r="B742" i="150"/>
  <c r="B743" i="150"/>
  <c r="B744" i="150"/>
  <c r="B745" i="150"/>
  <c r="B746" i="150"/>
  <c r="B747" i="150"/>
  <c r="B748" i="150"/>
  <c r="B749" i="150"/>
  <c r="B750" i="150"/>
  <c r="B751" i="150"/>
  <c r="B752" i="150"/>
  <c r="B753" i="150"/>
  <c r="B754" i="150"/>
  <c r="B755" i="150"/>
  <c r="B756" i="150"/>
  <c r="B757" i="150"/>
  <c r="B758" i="150"/>
  <c r="B759" i="150"/>
  <c r="B760" i="150"/>
  <c r="B761" i="150"/>
  <c r="B762" i="150"/>
  <c r="B763" i="150"/>
  <c r="B764" i="150"/>
  <c r="B765" i="150"/>
  <c r="B766" i="150"/>
  <c r="B767" i="150"/>
  <c r="B768" i="150"/>
  <c r="B769" i="150"/>
  <c r="B770" i="150"/>
  <c r="B771" i="150"/>
  <c r="B772" i="150"/>
  <c r="B773" i="150"/>
  <c r="B774" i="150"/>
  <c r="B775" i="150"/>
  <c r="B776" i="150"/>
  <c r="B777" i="150"/>
  <c r="B778" i="150"/>
  <c r="B779" i="150"/>
  <c r="B780" i="150"/>
  <c r="B781" i="150"/>
  <c r="B782" i="150"/>
  <c r="B783" i="150"/>
  <c r="B784" i="150"/>
  <c r="B785" i="150"/>
  <c r="B786" i="150"/>
  <c r="B787" i="150"/>
  <c r="B788" i="150"/>
  <c r="B789" i="150"/>
  <c r="B790" i="150"/>
  <c r="B791" i="150"/>
  <c r="B792" i="150"/>
  <c r="B793" i="150"/>
  <c r="B794" i="150"/>
  <c r="B795" i="150"/>
  <c r="B796" i="150"/>
  <c r="B797" i="150"/>
  <c r="B798" i="150"/>
  <c r="B799" i="150"/>
  <c r="B800" i="150"/>
  <c r="B801" i="150"/>
  <c r="B802" i="150"/>
  <c r="B803" i="150"/>
  <c r="B804" i="150"/>
  <c r="B805" i="150"/>
  <c r="B806" i="150"/>
  <c r="B807" i="150"/>
  <c r="B808" i="150"/>
  <c r="B809" i="150"/>
  <c r="B810" i="150"/>
  <c r="B811" i="150"/>
  <c r="B812" i="150"/>
  <c r="B813" i="150"/>
  <c r="B814" i="150"/>
  <c r="B815" i="150"/>
  <c r="B816" i="150"/>
  <c r="B817" i="150"/>
  <c r="B818" i="150"/>
  <c r="B819" i="150"/>
  <c r="B820" i="150"/>
  <c r="B821" i="150"/>
  <c r="B822" i="150"/>
  <c r="B823" i="150"/>
  <c r="B824" i="150"/>
  <c r="B825" i="150"/>
  <c r="B826" i="150"/>
  <c r="B827" i="150"/>
  <c r="B828" i="150"/>
  <c r="B829" i="150"/>
  <c r="B830" i="150"/>
  <c r="B831" i="150"/>
  <c r="B832" i="150"/>
  <c r="B833" i="150"/>
  <c r="B834" i="150"/>
  <c r="B835" i="150"/>
  <c r="B836" i="150"/>
  <c r="B837" i="150"/>
  <c r="B838" i="150"/>
  <c r="B839" i="150"/>
  <c r="B840" i="150"/>
  <c r="B841" i="150"/>
  <c r="B842" i="150"/>
  <c r="B843" i="150"/>
  <c r="B844" i="150"/>
  <c r="B845" i="150"/>
  <c r="B846" i="150"/>
  <c r="B847" i="150"/>
  <c r="B848" i="150"/>
  <c r="B849" i="150"/>
  <c r="B850" i="150"/>
  <c r="B851" i="150"/>
  <c r="B852" i="150"/>
  <c r="B853" i="150"/>
  <c r="B854" i="150"/>
  <c r="B855" i="150"/>
  <c r="B856" i="150"/>
  <c r="B857" i="150"/>
  <c r="B858" i="150"/>
  <c r="B859" i="150"/>
  <c r="B860" i="150"/>
  <c r="B861" i="150"/>
  <c r="B862" i="150"/>
  <c r="B863" i="150"/>
  <c r="B864" i="150"/>
  <c r="B865" i="150"/>
  <c r="B866" i="150"/>
  <c r="B867" i="150"/>
  <c r="B868" i="150"/>
  <c r="B869" i="150"/>
  <c r="B870" i="150"/>
  <c r="B871" i="150"/>
  <c r="B872" i="150"/>
  <c r="B873" i="150"/>
  <c r="B874" i="150"/>
  <c r="B875" i="150"/>
  <c r="B876" i="150"/>
  <c r="B877" i="150"/>
  <c r="B878" i="150"/>
  <c r="B879" i="150"/>
  <c r="B880" i="150"/>
  <c r="B881" i="150"/>
  <c r="B882" i="150"/>
  <c r="B883" i="150"/>
  <c r="B884" i="150"/>
  <c r="B885" i="150"/>
  <c r="B886" i="150"/>
  <c r="B887" i="150"/>
  <c r="B888" i="150"/>
  <c r="B889" i="150"/>
  <c r="B890" i="150"/>
  <c r="B891" i="150"/>
  <c r="B892" i="150"/>
  <c r="B893" i="150"/>
  <c r="B894" i="150"/>
  <c r="B895" i="150"/>
  <c r="B896" i="150"/>
  <c r="B897" i="150"/>
  <c r="B898" i="150"/>
  <c r="B899" i="150"/>
  <c r="B900" i="150"/>
  <c r="B901" i="150"/>
  <c r="B902" i="150"/>
  <c r="B903" i="150"/>
  <c r="B904" i="150"/>
  <c r="B905" i="150"/>
  <c r="B906" i="150"/>
  <c r="B907" i="150"/>
  <c r="B3" i="149"/>
  <c r="B4" i="149"/>
  <c r="B5" i="149"/>
  <c r="B6" i="149"/>
  <c r="B7" i="149"/>
  <c r="B8" i="149"/>
  <c r="B9" i="149"/>
  <c r="B10" i="149"/>
  <c r="B11" i="149"/>
  <c r="B12" i="149"/>
  <c r="B13" i="149"/>
  <c r="B14" i="149"/>
  <c r="B15" i="149"/>
  <c r="B16" i="149"/>
  <c r="B17" i="149"/>
  <c r="B18" i="149"/>
  <c r="B19" i="149"/>
  <c r="B20" i="149"/>
  <c r="B21" i="149"/>
  <c r="B22" i="149"/>
  <c r="B23" i="149"/>
  <c r="B24" i="149"/>
  <c r="B25" i="149"/>
  <c r="B26" i="149"/>
  <c r="B27" i="149"/>
  <c r="B28" i="149"/>
  <c r="B29" i="149"/>
  <c r="B30" i="149"/>
  <c r="B31" i="149"/>
  <c r="B32" i="149"/>
  <c r="B33" i="149"/>
  <c r="B34" i="149"/>
  <c r="B35" i="149"/>
  <c r="B36" i="149"/>
  <c r="B37" i="149"/>
  <c r="B38" i="149"/>
  <c r="B39" i="149"/>
  <c r="B40" i="149"/>
  <c r="B41" i="149"/>
  <c r="B42" i="149"/>
  <c r="B43" i="149"/>
  <c r="B44" i="149"/>
  <c r="B45" i="149"/>
  <c r="B46" i="149"/>
  <c r="B47" i="149"/>
  <c r="B48" i="149"/>
  <c r="B49" i="149"/>
  <c r="B50" i="149"/>
  <c r="B51" i="149"/>
  <c r="B52" i="149"/>
  <c r="B53" i="149"/>
  <c r="B54" i="149"/>
  <c r="B55" i="149"/>
  <c r="B56" i="149"/>
  <c r="B57" i="149"/>
  <c r="B58" i="149"/>
  <c r="B59" i="149"/>
  <c r="B60" i="149"/>
  <c r="B61" i="149"/>
  <c r="B62" i="149"/>
  <c r="B63" i="149"/>
  <c r="B64" i="149"/>
  <c r="B65" i="149"/>
  <c r="B66" i="149"/>
  <c r="B67" i="149"/>
  <c r="B68" i="149"/>
  <c r="B69" i="149"/>
  <c r="B70" i="149"/>
  <c r="B71" i="149"/>
  <c r="B72" i="149"/>
  <c r="B73" i="149"/>
  <c r="B74" i="149"/>
  <c r="B75" i="149"/>
  <c r="B76" i="149"/>
  <c r="B77" i="149"/>
  <c r="B78" i="149"/>
  <c r="B79" i="149"/>
  <c r="B80" i="149"/>
  <c r="B81" i="149"/>
  <c r="B82" i="149"/>
  <c r="B83" i="149"/>
  <c r="B84" i="149"/>
  <c r="B85" i="149"/>
  <c r="B86" i="149"/>
  <c r="B87" i="149"/>
  <c r="B88" i="149"/>
  <c r="B89" i="149"/>
  <c r="B90" i="149"/>
  <c r="B91" i="149"/>
  <c r="B92" i="149"/>
  <c r="B93" i="149"/>
  <c r="B94" i="149"/>
  <c r="B95" i="149"/>
  <c r="B96" i="149"/>
  <c r="B97" i="149"/>
  <c r="B98" i="149"/>
  <c r="B99" i="149"/>
  <c r="B100" i="149"/>
  <c r="B101" i="149"/>
  <c r="B102" i="149"/>
  <c r="B103" i="149"/>
  <c r="B104" i="149"/>
  <c r="B105" i="149"/>
  <c r="B106" i="149"/>
  <c r="B107" i="149"/>
  <c r="B108" i="149"/>
  <c r="B109" i="149"/>
  <c r="B110" i="149"/>
  <c r="B111" i="149"/>
  <c r="B112" i="149"/>
  <c r="B113" i="149"/>
  <c r="B114" i="149"/>
  <c r="B115" i="149"/>
  <c r="B116" i="149"/>
  <c r="B117" i="149"/>
  <c r="B118" i="149"/>
  <c r="B119" i="149"/>
  <c r="B120" i="149"/>
  <c r="B121" i="149"/>
  <c r="B122" i="149"/>
  <c r="B123" i="149"/>
  <c r="B124" i="149"/>
  <c r="B125" i="149"/>
  <c r="B126" i="149"/>
  <c r="B127" i="149"/>
  <c r="B128" i="149"/>
  <c r="B129" i="149"/>
  <c r="B130" i="149"/>
  <c r="B131" i="149"/>
  <c r="B132" i="149"/>
  <c r="B133" i="149"/>
  <c r="B134" i="149"/>
  <c r="B135" i="149"/>
  <c r="B136" i="149"/>
  <c r="B137" i="149"/>
  <c r="B138" i="149"/>
  <c r="B139" i="149"/>
  <c r="B140" i="149"/>
  <c r="B141" i="149"/>
  <c r="B142" i="149"/>
  <c r="B143" i="149"/>
  <c r="B144" i="149"/>
  <c r="B145" i="149"/>
  <c r="B146" i="149"/>
  <c r="B147" i="149"/>
  <c r="B148" i="149"/>
  <c r="B149" i="149"/>
  <c r="B150" i="149"/>
  <c r="B151" i="149"/>
  <c r="B152" i="149"/>
  <c r="B153" i="149"/>
  <c r="B154" i="149"/>
  <c r="B155" i="149"/>
  <c r="B156" i="149"/>
  <c r="B157" i="149"/>
  <c r="B158" i="149"/>
  <c r="B159" i="149"/>
  <c r="B160" i="149"/>
  <c r="B161" i="149"/>
  <c r="B162" i="149"/>
  <c r="B163" i="149"/>
  <c r="B164" i="149"/>
  <c r="B165" i="149"/>
  <c r="B166" i="149"/>
  <c r="B167" i="149"/>
  <c r="B168" i="149"/>
  <c r="B169" i="149"/>
  <c r="B170" i="149"/>
  <c r="B171" i="149"/>
  <c r="B172" i="149"/>
  <c r="B173" i="149"/>
  <c r="B174" i="149"/>
  <c r="B175" i="149"/>
  <c r="B176" i="149"/>
  <c r="B177" i="149"/>
  <c r="B178" i="149"/>
  <c r="B179" i="149"/>
  <c r="B180" i="149"/>
  <c r="B181" i="149"/>
  <c r="B182" i="149"/>
  <c r="B183" i="149"/>
  <c r="B184" i="149"/>
  <c r="B185" i="149"/>
  <c r="B186" i="149"/>
  <c r="B187" i="149"/>
  <c r="B188" i="149"/>
  <c r="B189" i="149"/>
  <c r="B190" i="149"/>
  <c r="B191" i="149"/>
  <c r="B192" i="149"/>
  <c r="B193" i="149"/>
  <c r="B194" i="149"/>
  <c r="B195" i="149"/>
  <c r="B196" i="149"/>
  <c r="B197" i="149"/>
  <c r="B198" i="149"/>
  <c r="B199" i="149"/>
  <c r="B200" i="149"/>
  <c r="B201" i="149"/>
  <c r="B202" i="149"/>
  <c r="B203" i="149"/>
  <c r="B204" i="149"/>
  <c r="B205" i="149"/>
  <c r="B206" i="149"/>
  <c r="B207" i="149"/>
  <c r="B208" i="149"/>
  <c r="B209" i="149"/>
  <c r="B210" i="149"/>
  <c r="B211" i="149"/>
  <c r="B212" i="149"/>
  <c r="B213" i="149"/>
  <c r="B214" i="149"/>
  <c r="B215" i="149"/>
  <c r="B216" i="149"/>
  <c r="B217" i="149"/>
  <c r="B218" i="149"/>
  <c r="B219" i="149"/>
  <c r="B220" i="149"/>
  <c r="B221" i="149"/>
  <c r="B222" i="149"/>
  <c r="B223" i="149"/>
  <c r="B224" i="149"/>
  <c r="B225" i="149"/>
  <c r="B226" i="149"/>
  <c r="B227" i="149"/>
  <c r="B228" i="149"/>
  <c r="B229" i="149"/>
  <c r="B230" i="149"/>
  <c r="B231" i="149"/>
  <c r="B232" i="149"/>
  <c r="B233" i="149"/>
  <c r="B234" i="149"/>
  <c r="B235" i="149"/>
  <c r="B236" i="149"/>
  <c r="B237" i="149"/>
  <c r="B238" i="149"/>
  <c r="B239" i="149"/>
  <c r="B240" i="149"/>
  <c r="B241" i="149"/>
  <c r="B242" i="149"/>
  <c r="B243" i="149"/>
  <c r="B244" i="149"/>
  <c r="B245" i="149"/>
  <c r="B246" i="149"/>
  <c r="B247" i="149"/>
  <c r="B248" i="149"/>
  <c r="B249" i="149"/>
  <c r="B250" i="149"/>
  <c r="B251" i="149"/>
  <c r="B252" i="149"/>
  <c r="B253" i="149"/>
  <c r="B254" i="149"/>
  <c r="B255" i="149"/>
  <c r="B256" i="149"/>
  <c r="B257" i="149"/>
  <c r="B258" i="149"/>
  <c r="B259" i="149"/>
  <c r="B260" i="149"/>
  <c r="B261" i="149"/>
  <c r="B262" i="149"/>
  <c r="B263" i="149"/>
  <c r="B264" i="149"/>
  <c r="B265" i="149"/>
  <c r="B266" i="149"/>
  <c r="B267" i="149"/>
  <c r="B268" i="149"/>
  <c r="B269" i="149"/>
  <c r="B270" i="149"/>
  <c r="B271" i="149"/>
  <c r="B272" i="149"/>
  <c r="B273" i="149"/>
  <c r="B274" i="149"/>
  <c r="B275" i="149"/>
  <c r="B276" i="149"/>
  <c r="B277" i="149"/>
  <c r="B278" i="149"/>
  <c r="B279" i="149"/>
  <c r="B280" i="149"/>
  <c r="B281" i="149"/>
  <c r="B282" i="149"/>
  <c r="B283" i="149"/>
  <c r="B284" i="149"/>
  <c r="B285" i="149"/>
  <c r="B286" i="149"/>
  <c r="B287" i="149"/>
  <c r="B288" i="149"/>
  <c r="B289" i="149"/>
  <c r="B290" i="149"/>
  <c r="B291" i="149"/>
  <c r="B292" i="149"/>
  <c r="B293" i="149"/>
  <c r="B294" i="149"/>
  <c r="B295" i="149"/>
  <c r="B296" i="149"/>
  <c r="B297" i="149"/>
  <c r="B298" i="149"/>
  <c r="B299" i="149"/>
  <c r="B300" i="149"/>
  <c r="B301" i="149"/>
  <c r="B302" i="149"/>
  <c r="B303" i="149"/>
  <c r="B304" i="149"/>
  <c r="B305" i="149"/>
  <c r="B306" i="149"/>
  <c r="B307" i="149"/>
  <c r="B308" i="149"/>
  <c r="B309" i="149"/>
  <c r="B310" i="149"/>
  <c r="B311" i="149"/>
  <c r="B312" i="149"/>
  <c r="B313" i="149"/>
  <c r="B314" i="149"/>
  <c r="B315" i="149"/>
  <c r="B316" i="149"/>
  <c r="B317" i="149"/>
  <c r="B318" i="149"/>
  <c r="B319" i="149"/>
  <c r="B320" i="149"/>
  <c r="B321" i="149"/>
  <c r="B322" i="149"/>
  <c r="B323" i="149"/>
  <c r="B324" i="149"/>
  <c r="B325" i="149"/>
  <c r="B326" i="149"/>
  <c r="B327" i="149"/>
  <c r="B328" i="149"/>
  <c r="B329" i="149"/>
  <c r="B330" i="149"/>
  <c r="B331" i="149"/>
  <c r="B332" i="149"/>
  <c r="B333" i="149"/>
  <c r="B334" i="149"/>
  <c r="B335" i="149"/>
  <c r="B336" i="149"/>
  <c r="B337" i="149"/>
  <c r="B338" i="149"/>
  <c r="B339" i="149"/>
  <c r="B340" i="149"/>
  <c r="B341" i="149"/>
  <c r="B342" i="149"/>
  <c r="B343" i="149"/>
  <c r="B344" i="149"/>
  <c r="B345" i="149"/>
  <c r="B346" i="149"/>
  <c r="B347" i="149"/>
  <c r="B348" i="149"/>
  <c r="B349" i="149"/>
  <c r="B350" i="149"/>
  <c r="B351" i="149"/>
  <c r="B352" i="149"/>
  <c r="B353" i="149"/>
  <c r="B354" i="149"/>
  <c r="B355" i="149"/>
  <c r="B356" i="149"/>
  <c r="B357" i="149"/>
  <c r="B358" i="149"/>
  <c r="B359" i="149"/>
  <c r="B360" i="149"/>
  <c r="B361" i="149"/>
  <c r="B362" i="149"/>
  <c r="B363" i="149"/>
  <c r="B364" i="149"/>
  <c r="B365" i="149"/>
  <c r="B366" i="149"/>
  <c r="B367" i="149"/>
  <c r="B368" i="149"/>
  <c r="B369" i="149"/>
  <c r="B370" i="149"/>
  <c r="B371" i="149"/>
  <c r="B372" i="149"/>
  <c r="B373" i="149"/>
  <c r="B374" i="149"/>
  <c r="B375" i="149"/>
  <c r="B376" i="149"/>
  <c r="B377" i="149"/>
  <c r="B378" i="149"/>
  <c r="B379" i="149"/>
  <c r="B380" i="149"/>
  <c r="B381" i="149"/>
  <c r="B382" i="149"/>
  <c r="B383" i="149"/>
  <c r="B384" i="149"/>
  <c r="B385" i="149"/>
  <c r="B386" i="149"/>
  <c r="B387" i="149"/>
  <c r="B388" i="149"/>
  <c r="B389" i="149"/>
  <c r="B390" i="149"/>
  <c r="B391" i="149"/>
  <c r="B392" i="149"/>
  <c r="B393" i="149"/>
  <c r="B394" i="149"/>
  <c r="B395" i="149"/>
  <c r="B396" i="149"/>
  <c r="B397" i="149"/>
  <c r="B398" i="149"/>
  <c r="B399" i="149"/>
  <c r="B400" i="149"/>
  <c r="B401" i="149"/>
  <c r="B402" i="149"/>
  <c r="B403" i="149"/>
  <c r="B404" i="149"/>
  <c r="B405" i="149"/>
  <c r="B406" i="149"/>
  <c r="B407" i="149"/>
  <c r="B408" i="149"/>
  <c r="B409" i="149"/>
  <c r="B410" i="149"/>
  <c r="B411" i="149"/>
  <c r="B412" i="149"/>
  <c r="B413" i="149"/>
  <c r="B414" i="149"/>
  <c r="B415" i="149"/>
  <c r="B416" i="149"/>
  <c r="B417" i="149"/>
  <c r="B418" i="149"/>
  <c r="B419" i="149"/>
  <c r="B420" i="149"/>
  <c r="B421" i="149"/>
  <c r="B422" i="149"/>
  <c r="B423" i="149"/>
  <c r="B424" i="149"/>
  <c r="B425" i="149"/>
  <c r="B426" i="149"/>
  <c r="B427" i="149"/>
  <c r="B428" i="149"/>
  <c r="B429" i="149"/>
  <c r="B430" i="149"/>
  <c r="B431" i="149"/>
  <c r="B432" i="149"/>
  <c r="B433" i="149"/>
  <c r="B434" i="149"/>
  <c r="B435" i="149"/>
  <c r="B436" i="149"/>
  <c r="B437" i="149"/>
  <c r="B438" i="149"/>
  <c r="B439" i="149"/>
  <c r="B440" i="149"/>
  <c r="B441" i="149"/>
  <c r="B442" i="149"/>
  <c r="B443" i="149"/>
  <c r="B444" i="149"/>
  <c r="B445" i="149"/>
  <c r="B446" i="149"/>
  <c r="B447" i="149"/>
  <c r="B448" i="149"/>
  <c r="B449" i="149"/>
  <c r="B450" i="149"/>
  <c r="B451" i="149"/>
  <c r="E8" i="181"/>
  <c r="AC3" i="187"/>
  <c r="AC5" i="187"/>
  <c r="AC8" i="187"/>
  <c r="AC9" i="187"/>
  <c r="AC12" i="187"/>
  <c r="AC13" i="187"/>
  <c r="AC14" i="187"/>
  <c r="AC15" i="187"/>
  <c r="AC17" i="187"/>
  <c r="V18" i="187"/>
  <c r="AC19" i="187"/>
  <c r="AC20" i="187"/>
  <c r="AC21" i="187"/>
  <c r="AC22" i="187"/>
  <c r="AC23" i="187"/>
  <c r="AC24" i="187"/>
  <c r="AC25" i="187"/>
  <c r="AC26" i="187"/>
  <c r="AC27" i="187"/>
  <c r="AC28" i="187"/>
  <c r="AC29" i="187"/>
  <c r="AC32" i="187"/>
  <c r="AC33" i="187"/>
  <c r="AC36" i="187"/>
  <c r="AC37" i="187"/>
  <c r="AC38" i="187"/>
  <c r="AC39" i="187"/>
  <c r="AC41" i="187"/>
  <c r="AC42" i="187"/>
  <c r="AC45" i="187"/>
  <c r="AC48" i="187"/>
  <c r="AC49" i="187"/>
  <c r="AC50" i="187"/>
  <c r="AC51" i="187"/>
  <c r="AC54" i="187"/>
  <c r="AC57" i="187"/>
  <c r="AC58" i="187"/>
  <c r="Q59" i="187"/>
  <c r="AC60" i="187"/>
  <c r="AC61" i="187"/>
  <c r="AC62" i="187"/>
  <c r="AC63" i="187"/>
  <c r="AC66" i="187"/>
  <c r="AC69" i="187"/>
  <c r="AC72" i="187"/>
  <c r="AC73" i="187"/>
  <c r="AC74" i="187"/>
  <c r="AC75" i="187"/>
  <c r="AC76" i="187"/>
  <c r="AC78" i="187"/>
  <c r="AC80" i="187"/>
  <c r="AC81" i="187"/>
  <c r="AC83" i="187"/>
  <c r="AC84" i="187"/>
  <c r="AC85" i="187"/>
  <c r="AC86" i="187"/>
  <c r="AC87" i="187"/>
  <c r="AC89" i="187"/>
  <c r="AC90" i="187"/>
  <c r="AC93" i="187"/>
  <c r="AC94" i="187"/>
  <c r="AC95" i="187"/>
  <c r="AC96" i="187"/>
  <c r="AC97" i="187"/>
  <c r="AC99" i="187"/>
  <c r="AC108" i="187"/>
  <c r="AC109" i="187"/>
  <c r="AC112" i="187"/>
  <c r="AC120" i="187"/>
  <c r="AC121" i="187"/>
  <c r="AC124" i="187"/>
  <c r="AC128" i="187"/>
  <c r="AC129" i="187"/>
  <c r="AC132" i="187"/>
  <c r="AC133" i="187"/>
  <c r="AC135" i="187"/>
  <c r="AC136" i="187"/>
  <c r="AC137" i="187"/>
  <c r="AC144" i="187"/>
  <c r="AC145" i="187"/>
  <c r="AC147" i="187"/>
  <c r="AC149" i="187"/>
  <c r="H10" i="150"/>
  <c r="C4" i="188"/>
  <c r="D5" i="182"/>
  <c r="B6" i="188"/>
  <c r="H11" i="150"/>
  <c r="H12" i="150"/>
  <c r="V135" i="187"/>
  <c r="AK112" i="187"/>
  <c r="B85" i="187"/>
  <c r="B89" i="187"/>
  <c r="AK89" i="187"/>
  <c r="AK75" i="187"/>
  <c r="V75" i="187"/>
  <c r="AK82" i="187"/>
  <c r="AK88" i="187"/>
  <c r="V87" i="187"/>
  <c r="AK49" i="187"/>
  <c r="Q55" i="187"/>
  <c r="B49" i="187"/>
  <c r="Q49" i="187"/>
  <c r="B61" i="187"/>
  <c r="V61" i="187"/>
  <c r="AK50" i="187"/>
  <c r="V65" i="187"/>
  <c r="Q65" i="187"/>
  <c r="Q50" i="187"/>
  <c r="Q30" i="187"/>
  <c r="Q37" i="187"/>
  <c r="V37" i="187"/>
  <c r="B37" i="187"/>
  <c r="V30" i="187"/>
  <c r="V38" i="187"/>
  <c r="V25" i="187"/>
  <c r="AK25" i="187"/>
  <c r="AK24" i="187"/>
  <c r="B18" i="187"/>
  <c r="Q26" i="187"/>
  <c r="AK15" i="187"/>
  <c r="V13" i="187"/>
  <c r="B4" i="187"/>
  <c r="Q4" i="187"/>
  <c r="B6" i="187"/>
  <c r="AK3" i="187"/>
  <c r="B8" i="150"/>
  <c r="A2" i="189"/>
  <c r="B2" i="149"/>
  <c r="AI9" i="39"/>
  <c r="T10" i="39"/>
  <c r="U10" i="39"/>
  <c r="S730" i="28"/>
  <c r="A730" i="28"/>
  <c r="S729" i="28"/>
  <c r="A729" i="28"/>
  <c r="S728" i="28"/>
  <c r="A728" i="28"/>
  <c r="S727" i="28"/>
  <c r="A727" i="28"/>
  <c r="S726" i="28"/>
  <c r="A726" i="28"/>
  <c r="S725" i="28"/>
  <c r="A725" i="28"/>
  <c r="S724" i="28"/>
  <c r="A724" i="28"/>
  <c r="S723" i="28"/>
  <c r="A723" i="28"/>
  <c r="S722" i="28"/>
  <c r="A722" i="28"/>
  <c r="S721" i="28"/>
  <c r="A721" i="28"/>
  <c r="S720" i="28"/>
  <c r="A720" i="28"/>
  <c r="S719" i="28"/>
  <c r="A719" i="28"/>
  <c r="S718" i="28"/>
  <c r="A718" i="28"/>
  <c r="S717" i="28"/>
  <c r="A717" i="28"/>
  <c r="S716" i="28"/>
  <c r="A716" i="28"/>
  <c r="S715" i="28"/>
  <c r="A715" i="28"/>
  <c r="S714" i="28"/>
  <c r="A714" i="28"/>
  <c r="S713" i="28"/>
  <c r="A713" i="28"/>
  <c r="S712" i="28"/>
  <c r="A712" i="28"/>
  <c r="S711" i="28"/>
  <c r="A711" i="28"/>
  <c r="S710" i="28"/>
  <c r="A710" i="28"/>
  <c r="S709" i="28"/>
  <c r="A709" i="28"/>
  <c r="S708" i="28"/>
  <c r="A708" i="28"/>
  <c r="S707" i="28"/>
  <c r="A707" i="28"/>
  <c r="S706" i="28"/>
  <c r="A706" i="28"/>
  <c r="S705" i="28"/>
  <c r="A705" i="28"/>
  <c r="S704" i="28"/>
  <c r="A704" i="28"/>
  <c r="S703" i="28"/>
  <c r="A703" i="28"/>
  <c r="S702" i="28"/>
  <c r="A702" i="28"/>
  <c r="S701" i="28"/>
  <c r="A701" i="28"/>
  <c r="S700" i="28"/>
  <c r="A700" i="28"/>
  <c r="S699" i="28"/>
  <c r="A699" i="28"/>
  <c r="S698" i="28"/>
  <c r="A698" i="28"/>
  <c r="S697" i="28"/>
  <c r="A697" i="28"/>
  <c r="S696" i="28"/>
  <c r="A696" i="28"/>
  <c r="S695" i="28"/>
  <c r="A695" i="28"/>
  <c r="S694" i="28"/>
  <c r="A694" i="28"/>
  <c r="S693" i="28"/>
  <c r="A693" i="28"/>
  <c r="S692" i="28"/>
  <c r="A692" i="28"/>
  <c r="S691" i="28"/>
  <c r="A691" i="28"/>
  <c r="S690" i="28"/>
  <c r="A690" i="28"/>
  <c r="S689" i="28"/>
  <c r="A689" i="28"/>
  <c r="S688" i="28"/>
  <c r="A688" i="28"/>
  <c r="S687" i="28"/>
  <c r="A687" i="28"/>
  <c r="S686" i="28"/>
  <c r="A686" i="28"/>
  <c r="S685" i="28"/>
  <c r="A685" i="28"/>
  <c r="S684" i="28"/>
  <c r="A684" i="28"/>
  <c r="S683" i="28"/>
  <c r="A683" i="28"/>
  <c r="S682" i="28"/>
  <c r="A682" i="28"/>
  <c r="S681" i="28"/>
  <c r="A681" i="28"/>
  <c r="S680" i="28"/>
  <c r="A680" i="28"/>
  <c r="S679" i="28"/>
  <c r="A679" i="28"/>
  <c r="S678" i="28"/>
  <c r="A678" i="28"/>
  <c r="S677" i="28"/>
  <c r="A677" i="28"/>
  <c r="S676" i="28"/>
  <c r="A676" i="28"/>
  <c r="S675" i="28"/>
  <c r="A675" i="28"/>
  <c r="S674" i="28"/>
  <c r="A674" i="28"/>
  <c r="S673" i="28"/>
  <c r="A673" i="28"/>
  <c r="S672" i="28"/>
  <c r="A672" i="28"/>
  <c r="S671" i="28"/>
  <c r="A671" i="28"/>
  <c r="S670" i="28"/>
  <c r="A670" i="28"/>
  <c r="S669" i="28"/>
  <c r="A669" i="28"/>
  <c r="S668" i="28"/>
  <c r="A668" i="28"/>
  <c r="S667" i="28"/>
  <c r="A667" i="28"/>
  <c r="S666" i="28"/>
  <c r="A666" i="28"/>
  <c r="S665" i="28"/>
  <c r="A665" i="28"/>
  <c r="S664" i="28"/>
  <c r="A664" i="28"/>
  <c r="S663" i="28"/>
  <c r="A663" i="28"/>
  <c r="S662" i="28"/>
  <c r="A662" i="28"/>
  <c r="S661" i="28"/>
  <c r="A661" i="28"/>
  <c r="S660" i="28"/>
  <c r="A660" i="28"/>
  <c r="S659" i="28"/>
  <c r="A659" i="28"/>
  <c r="S657" i="28"/>
  <c r="A657" i="28"/>
  <c r="S656" i="28"/>
  <c r="A656" i="28"/>
  <c r="S655" i="28"/>
  <c r="A655" i="28"/>
  <c r="S654" i="28"/>
  <c r="A654" i="28"/>
  <c r="S653" i="28"/>
  <c r="A653" i="28"/>
  <c r="S652" i="28"/>
  <c r="A652" i="28"/>
  <c r="S651" i="28"/>
  <c r="A651" i="28"/>
  <c r="S650" i="28"/>
  <c r="A650" i="28"/>
  <c r="S649" i="28"/>
  <c r="A649" i="28"/>
  <c r="S648" i="28"/>
  <c r="A648" i="28"/>
  <c r="S647" i="28"/>
  <c r="A647" i="28"/>
  <c r="S646" i="28"/>
  <c r="A646" i="28"/>
  <c r="S645" i="28"/>
  <c r="A645" i="28"/>
  <c r="S644" i="28"/>
  <c r="A644" i="28"/>
  <c r="S643" i="28"/>
  <c r="A643" i="28"/>
  <c r="S642" i="28"/>
  <c r="A642" i="28"/>
  <c r="S641" i="28"/>
  <c r="A641" i="28"/>
  <c r="S640" i="28"/>
  <c r="A640" i="28"/>
  <c r="S639" i="28"/>
  <c r="A639" i="28"/>
  <c r="S638" i="28"/>
  <c r="A638" i="28"/>
  <c r="S637" i="28"/>
  <c r="A637" i="28"/>
  <c r="S636" i="28"/>
  <c r="A636" i="28"/>
  <c r="S635" i="28"/>
  <c r="A635" i="28"/>
  <c r="S634" i="28"/>
  <c r="A634" i="28"/>
  <c r="S633" i="28"/>
  <c r="A633" i="28"/>
  <c r="S632" i="28"/>
  <c r="A632" i="28"/>
  <c r="S631" i="28"/>
  <c r="A631" i="28"/>
  <c r="S630" i="28"/>
  <c r="A630" i="28"/>
  <c r="S629" i="28"/>
  <c r="A629" i="28"/>
  <c r="S628" i="28"/>
  <c r="A628" i="28"/>
  <c r="S627" i="28"/>
  <c r="A627" i="28"/>
  <c r="S626" i="28"/>
  <c r="A626" i="28"/>
  <c r="S625" i="28"/>
  <c r="A625" i="28"/>
  <c r="S624" i="28"/>
  <c r="A624" i="28"/>
  <c r="S623" i="28"/>
  <c r="A623" i="28"/>
  <c r="S622" i="28"/>
  <c r="A622" i="28"/>
  <c r="S621" i="28"/>
  <c r="A621" i="28"/>
  <c r="S620" i="28"/>
  <c r="A620" i="28"/>
  <c r="S619" i="28"/>
  <c r="A619" i="28"/>
  <c r="S618" i="28"/>
  <c r="A618" i="28"/>
  <c r="S617" i="28"/>
  <c r="A617" i="28"/>
  <c r="S616" i="28"/>
  <c r="A616" i="28"/>
  <c r="S615" i="28"/>
  <c r="A615" i="28"/>
  <c r="S614" i="28"/>
  <c r="A614" i="28"/>
  <c r="S613" i="28"/>
  <c r="A613" i="28"/>
  <c r="S612" i="28"/>
  <c r="A612" i="28"/>
  <c r="S611" i="28"/>
  <c r="A611" i="28"/>
  <c r="S610" i="28"/>
  <c r="A610" i="28"/>
  <c r="S609" i="28"/>
  <c r="A609" i="28"/>
  <c r="S608" i="28"/>
  <c r="A608" i="28"/>
  <c r="S607" i="28"/>
  <c r="A607" i="28"/>
  <c r="S606" i="28"/>
  <c r="A606" i="28"/>
  <c r="S605" i="28"/>
  <c r="A605" i="28"/>
  <c r="S604" i="28"/>
  <c r="A604" i="28"/>
  <c r="S603" i="28"/>
  <c r="A603" i="28"/>
  <c r="S602" i="28"/>
  <c r="A602" i="28"/>
  <c r="S601" i="28"/>
  <c r="A601" i="28"/>
  <c r="S600" i="28"/>
  <c r="A600" i="28"/>
  <c r="S599" i="28"/>
  <c r="A599" i="28"/>
  <c r="S598" i="28"/>
  <c r="A598" i="28"/>
  <c r="S597" i="28"/>
  <c r="A597" i="28"/>
  <c r="S596" i="28"/>
  <c r="A596" i="28"/>
  <c r="S595" i="28"/>
  <c r="A595" i="28"/>
  <c r="S594" i="28"/>
  <c r="A594" i="28"/>
  <c r="S593" i="28"/>
  <c r="A593" i="28"/>
  <c r="S592" i="28"/>
  <c r="A592" i="28"/>
  <c r="S591" i="28"/>
  <c r="A591" i="28"/>
  <c r="S590" i="28"/>
  <c r="A590" i="28"/>
  <c r="S589" i="28"/>
  <c r="A589" i="28"/>
  <c r="S588" i="28"/>
  <c r="A588" i="28"/>
  <c r="S587" i="28"/>
  <c r="A587" i="28"/>
  <c r="S586" i="28"/>
  <c r="A586" i="28"/>
  <c r="S584" i="28"/>
  <c r="A584" i="28"/>
  <c r="S583" i="28"/>
  <c r="A583" i="28"/>
  <c r="S582" i="28"/>
  <c r="A582" i="28"/>
  <c r="S581" i="28"/>
  <c r="A581" i="28"/>
  <c r="S580" i="28"/>
  <c r="A580" i="28"/>
  <c r="S579" i="28"/>
  <c r="A579" i="28"/>
  <c r="S578" i="28"/>
  <c r="A578" i="28"/>
  <c r="S577" i="28"/>
  <c r="A577" i="28"/>
  <c r="S576" i="28"/>
  <c r="A576" i="28"/>
  <c r="S575" i="28"/>
  <c r="A575" i="28"/>
  <c r="S574" i="28"/>
  <c r="A574" i="28"/>
  <c r="S573" i="28"/>
  <c r="A573" i="28"/>
  <c r="S572" i="28"/>
  <c r="A572" i="28"/>
  <c r="S571" i="28"/>
  <c r="A571" i="28"/>
  <c r="S570" i="28"/>
  <c r="A570" i="28"/>
  <c r="S569" i="28"/>
  <c r="A569" i="28"/>
  <c r="S568" i="28"/>
  <c r="A568" i="28"/>
  <c r="S567" i="28"/>
  <c r="A567" i="28"/>
  <c r="S566" i="28"/>
  <c r="A566" i="28"/>
  <c r="S565" i="28"/>
  <c r="A565" i="28"/>
  <c r="S564" i="28"/>
  <c r="A564" i="28"/>
  <c r="S563" i="28"/>
  <c r="A563" i="28"/>
  <c r="S562" i="28"/>
  <c r="A562" i="28"/>
  <c r="S561" i="28"/>
  <c r="A561" i="28"/>
  <c r="S560" i="28"/>
  <c r="A560" i="28"/>
  <c r="S559" i="28"/>
  <c r="A559" i="28"/>
  <c r="S558" i="28"/>
  <c r="A558" i="28"/>
  <c r="S557" i="28"/>
  <c r="A557" i="28"/>
  <c r="S556" i="28"/>
  <c r="A556" i="28"/>
  <c r="S555" i="28"/>
  <c r="A555" i="28"/>
  <c r="S554" i="28"/>
  <c r="A554" i="28"/>
  <c r="S553" i="28"/>
  <c r="A553" i="28"/>
  <c r="S552" i="28"/>
  <c r="A552" i="28"/>
  <c r="S551" i="28"/>
  <c r="A551" i="28"/>
  <c r="S550" i="28"/>
  <c r="A550" i="28"/>
  <c r="S549" i="28"/>
  <c r="A549" i="28"/>
  <c r="S548" i="28"/>
  <c r="A548" i="28"/>
  <c r="S547" i="28"/>
  <c r="A547" i="28"/>
  <c r="S546" i="28"/>
  <c r="A546" i="28"/>
  <c r="S545" i="28"/>
  <c r="A545" i="28"/>
  <c r="S544" i="28"/>
  <c r="A544" i="28"/>
  <c r="S543" i="28"/>
  <c r="A543" i="28"/>
  <c r="S542" i="28"/>
  <c r="A542" i="28"/>
  <c r="S541" i="28"/>
  <c r="A541" i="28"/>
  <c r="S540" i="28"/>
  <c r="A540" i="28"/>
  <c r="S539" i="28"/>
  <c r="A539" i="28"/>
  <c r="S538" i="28"/>
  <c r="A538" i="28"/>
  <c r="S537" i="28"/>
  <c r="A537" i="28"/>
  <c r="S536" i="28"/>
  <c r="A536" i="28"/>
  <c r="S535" i="28"/>
  <c r="A535" i="28"/>
  <c r="S534" i="28"/>
  <c r="A534" i="28"/>
  <c r="S533" i="28"/>
  <c r="A533" i="28"/>
  <c r="S532" i="28"/>
  <c r="A532" i="28"/>
  <c r="S531" i="28"/>
  <c r="A531" i="28"/>
  <c r="S530" i="28"/>
  <c r="A530" i="28"/>
  <c r="S529" i="28"/>
  <c r="A529" i="28"/>
  <c r="S528" i="28"/>
  <c r="A528" i="28"/>
  <c r="S527" i="28"/>
  <c r="A527" i="28"/>
  <c r="S526" i="28"/>
  <c r="A526" i="28"/>
  <c r="S525" i="28"/>
  <c r="A525" i="28"/>
  <c r="S524" i="28"/>
  <c r="A524" i="28"/>
  <c r="S523" i="28"/>
  <c r="A523" i="28"/>
  <c r="S522" i="28"/>
  <c r="A522" i="28"/>
  <c r="S521" i="28"/>
  <c r="A521" i="28"/>
  <c r="S520" i="28"/>
  <c r="A520" i="28"/>
  <c r="S519" i="28"/>
  <c r="A519" i="28"/>
  <c r="S518" i="28"/>
  <c r="A518" i="28"/>
  <c r="S517" i="28"/>
  <c r="A517" i="28"/>
  <c r="S516" i="28"/>
  <c r="A516" i="28"/>
  <c r="S515" i="28"/>
  <c r="A515" i="28"/>
  <c r="S514" i="28"/>
  <c r="A514" i="28"/>
  <c r="S513" i="28"/>
  <c r="A513" i="28"/>
  <c r="S511" i="28"/>
  <c r="A511" i="28"/>
  <c r="S510" i="28"/>
  <c r="A510" i="28"/>
  <c r="S509" i="28"/>
  <c r="A509" i="28"/>
  <c r="S508" i="28"/>
  <c r="A508" i="28"/>
  <c r="S507" i="28"/>
  <c r="A507" i="28"/>
  <c r="S506" i="28"/>
  <c r="A506" i="28"/>
  <c r="S505" i="28"/>
  <c r="A505" i="28"/>
  <c r="S504" i="28"/>
  <c r="A504" i="28"/>
  <c r="S503" i="28"/>
  <c r="A503" i="28"/>
  <c r="S502" i="28"/>
  <c r="A502" i="28"/>
  <c r="S501" i="28"/>
  <c r="A501" i="28"/>
  <c r="S500" i="28"/>
  <c r="A500" i="28"/>
  <c r="S499" i="28"/>
  <c r="A499" i="28"/>
  <c r="S498" i="28"/>
  <c r="A498" i="28"/>
  <c r="S497" i="28"/>
  <c r="A497" i="28"/>
  <c r="S496" i="28"/>
  <c r="A496" i="28"/>
  <c r="S495" i="28"/>
  <c r="A495" i="28"/>
  <c r="S494" i="28"/>
  <c r="A494" i="28"/>
  <c r="S493" i="28"/>
  <c r="A493" i="28"/>
  <c r="S492" i="28"/>
  <c r="A492" i="28"/>
  <c r="S491" i="28"/>
  <c r="A491" i="28"/>
  <c r="S490" i="28"/>
  <c r="A490" i="28"/>
  <c r="S489" i="28"/>
  <c r="A489" i="28"/>
  <c r="S488" i="28"/>
  <c r="A488" i="28"/>
  <c r="S487" i="28"/>
  <c r="A487" i="28"/>
  <c r="S486" i="28"/>
  <c r="A486" i="28"/>
  <c r="S485" i="28"/>
  <c r="A485" i="28"/>
  <c r="S484" i="28"/>
  <c r="A484" i="28"/>
  <c r="S483" i="28"/>
  <c r="A483" i="28"/>
  <c r="S482" i="28"/>
  <c r="A482" i="28"/>
  <c r="S481" i="28"/>
  <c r="A481" i="28"/>
  <c r="S480" i="28"/>
  <c r="A480" i="28"/>
  <c r="S479" i="28"/>
  <c r="A479" i="28"/>
  <c r="S478" i="28"/>
  <c r="A478" i="28"/>
  <c r="S477" i="28"/>
  <c r="A477" i="28"/>
  <c r="S476" i="28"/>
  <c r="A476" i="28"/>
  <c r="S475" i="28"/>
  <c r="A475" i="28"/>
  <c r="S474" i="28"/>
  <c r="A474" i="28"/>
  <c r="S473" i="28"/>
  <c r="A473" i="28"/>
  <c r="S472" i="28"/>
  <c r="A472" i="28"/>
  <c r="S471" i="28"/>
  <c r="A471" i="28"/>
  <c r="S470" i="28"/>
  <c r="A470" i="28"/>
  <c r="S469" i="28"/>
  <c r="A469" i="28"/>
  <c r="S468" i="28"/>
  <c r="A468" i="28"/>
  <c r="S467" i="28"/>
  <c r="A467" i="28"/>
  <c r="S466" i="28"/>
  <c r="A466" i="28"/>
  <c r="S465" i="28"/>
  <c r="A465" i="28"/>
  <c r="S464" i="28"/>
  <c r="A464" i="28"/>
  <c r="S463" i="28"/>
  <c r="A463" i="28"/>
  <c r="S462" i="28"/>
  <c r="A462" i="28"/>
  <c r="S461" i="28"/>
  <c r="A461" i="28"/>
  <c r="S460" i="28"/>
  <c r="A460" i="28"/>
  <c r="S459" i="28"/>
  <c r="A459" i="28"/>
  <c r="S458" i="28"/>
  <c r="A458" i="28"/>
  <c r="S457" i="28"/>
  <c r="A457" i="28"/>
  <c r="S456" i="28"/>
  <c r="A456" i="28"/>
  <c r="S455" i="28"/>
  <c r="A455" i="28"/>
  <c r="S454" i="28"/>
  <c r="A454" i="28"/>
  <c r="S453" i="28"/>
  <c r="A453" i="28"/>
  <c r="S452" i="28"/>
  <c r="A452" i="28"/>
  <c r="S451" i="28"/>
  <c r="A451" i="28"/>
  <c r="S450" i="28"/>
  <c r="A450" i="28"/>
  <c r="S449" i="28"/>
  <c r="A449" i="28"/>
  <c r="S448" i="28"/>
  <c r="A448" i="28"/>
  <c r="S447" i="28"/>
  <c r="A447" i="28"/>
  <c r="S446" i="28"/>
  <c r="A446" i="28"/>
  <c r="S445" i="28"/>
  <c r="A445" i="28"/>
  <c r="S444" i="28"/>
  <c r="A444" i="28"/>
  <c r="S443" i="28"/>
  <c r="A443" i="28"/>
  <c r="S442" i="28"/>
  <c r="A442" i="28"/>
  <c r="S441" i="28"/>
  <c r="A441" i="28"/>
  <c r="S440" i="28"/>
  <c r="A440" i="28"/>
  <c r="S438" i="28"/>
  <c r="A438" i="28"/>
  <c r="S437" i="28"/>
  <c r="A437" i="28"/>
  <c r="S436" i="28"/>
  <c r="A436" i="28"/>
  <c r="S435" i="28"/>
  <c r="A435" i="28"/>
  <c r="S434" i="28"/>
  <c r="A434" i="28"/>
  <c r="S433" i="28"/>
  <c r="A433" i="28"/>
  <c r="S432" i="28"/>
  <c r="A432" i="28"/>
  <c r="S431" i="28"/>
  <c r="A431" i="28"/>
  <c r="S430" i="28"/>
  <c r="A430" i="28"/>
  <c r="S429" i="28"/>
  <c r="A429" i="28"/>
  <c r="S428" i="28"/>
  <c r="A428" i="28"/>
  <c r="S427" i="28"/>
  <c r="A427" i="28"/>
  <c r="S426" i="28"/>
  <c r="A426" i="28"/>
  <c r="S425" i="28"/>
  <c r="A425" i="28"/>
  <c r="S424" i="28"/>
  <c r="A424" i="28"/>
  <c r="S423" i="28"/>
  <c r="A423" i="28"/>
  <c r="S422" i="28"/>
  <c r="A422" i="28"/>
  <c r="S421" i="28"/>
  <c r="A421" i="28"/>
  <c r="S420" i="28"/>
  <c r="A420" i="28"/>
  <c r="S419" i="28"/>
  <c r="A419" i="28"/>
  <c r="S418" i="28"/>
  <c r="A418" i="28"/>
  <c r="S417" i="28"/>
  <c r="A417" i="28"/>
  <c r="S416" i="28"/>
  <c r="A416" i="28"/>
  <c r="S415" i="28"/>
  <c r="A415" i="28"/>
  <c r="S414" i="28"/>
  <c r="A414" i="28"/>
  <c r="S413" i="28"/>
  <c r="A413" i="28"/>
  <c r="S412" i="28"/>
  <c r="A412" i="28"/>
  <c r="S411" i="28"/>
  <c r="A411" i="28"/>
  <c r="S410" i="28"/>
  <c r="A410" i="28"/>
  <c r="S409" i="28"/>
  <c r="A409" i="28"/>
  <c r="S408" i="28"/>
  <c r="A408" i="28"/>
  <c r="S407" i="28"/>
  <c r="A407" i="28"/>
  <c r="S406" i="28"/>
  <c r="A406" i="28"/>
  <c r="S405" i="28"/>
  <c r="A405" i="28"/>
  <c r="S404" i="28"/>
  <c r="A404" i="28"/>
  <c r="S403" i="28"/>
  <c r="A403" i="28"/>
  <c r="S402" i="28"/>
  <c r="A402" i="28"/>
  <c r="S401" i="28"/>
  <c r="A401" i="28"/>
  <c r="S400" i="28"/>
  <c r="A400" i="28"/>
  <c r="S399" i="28"/>
  <c r="A399" i="28"/>
  <c r="S398" i="28"/>
  <c r="A398" i="28"/>
  <c r="S397" i="28"/>
  <c r="A397" i="28"/>
  <c r="S396" i="28"/>
  <c r="A396" i="28"/>
  <c r="S395" i="28"/>
  <c r="A395" i="28"/>
  <c r="S394" i="28"/>
  <c r="A394" i="28"/>
  <c r="S393" i="28"/>
  <c r="A393" i="28"/>
  <c r="S392" i="28"/>
  <c r="A392" i="28"/>
  <c r="S391" i="28"/>
  <c r="A391" i="28"/>
  <c r="S390" i="28"/>
  <c r="A390" i="28"/>
  <c r="S389" i="28"/>
  <c r="A389" i="28"/>
  <c r="S388" i="28"/>
  <c r="A388" i="28"/>
  <c r="S387" i="28"/>
  <c r="A387" i="28"/>
  <c r="S386" i="28"/>
  <c r="A386" i="28"/>
  <c r="S385" i="28"/>
  <c r="A385" i="28"/>
  <c r="S384" i="28"/>
  <c r="A384" i="28"/>
  <c r="S383" i="28"/>
  <c r="A383" i="28"/>
  <c r="S382" i="28"/>
  <c r="A382" i="28"/>
  <c r="S381" i="28"/>
  <c r="A381" i="28"/>
  <c r="S380" i="28"/>
  <c r="A380" i="28"/>
  <c r="S379" i="28"/>
  <c r="A379" i="28"/>
  <c r="S378" i="28"/>
  <c r="A378" i="28"/>
  <c r="S377" i="28"/>
  <c r="A377" i="28"/>
  <c r="S376" i="28"/>
  <c r="A376" i="28"/>
  <c r="S375" i="28"/>
  <c r="A375" i="28"/>
  <c r="S374" i="28"/>
  <c r="A374" i="28"/>
  <c r="S373" i="28"/>
  <c r="A373" i="28"/>
  <c r="S372" i="28"/>
  <c r="A372" i="28"/>
  <c r="S371" i="28"/>
  <c r="A371" i="28"/>
  <c r="S370" i="28"/>
  <c r="A370" i="28"/>
  <c r="S369" i="28"/>
  <c r="A369" i="28"/>
  <c r="S368" i="28"/>
  <c r="A368" i="28"/>
  <c r="S367" i="28"/>
  <c r="A367" i="28"/>
  <c r="S365" i="28"/>
  <c r="A365" i="28"/>
  <c r="S364" i="28"/>
  <c r="A364" i="28"/>
  <c r="S363" i="28"/>
  <c r="A363" i="28"/>
  <c r="S362" i="28"/>
  <c r="A362" i="28"/>
  <c r="S361" i="28"/>
  <c r="A361" i="28"/>
  <c r="S360" i="28"/>
  <c r="A360" i="28"/>
  <c r="S359" i="28"/>
  <c r="A359" i="28"/>
  <c r="S358" i="28"/>
  <c r="A358" i="28"/>
  <c r="S357" i="28"/>
  <c r="A357" i="28"/>
  <c r="S356" i="28"/>
  <c r="A356" i="28"/>
  <c r="S355" i="28"/>
  <c r="A355" i="28"/>
  <c r="S354" i="28"/>
  <c r="A354" i="28"/>
  <c r="S353" i="28"/>
  <c r="A353" i="28"/>
  <c r="S352" i="28"/>
  <c r="A352" i="28"/>
  <c r="S351" i="28"/>
  <c r="A351" i="28"/>
  <c r="S350" i="28"/>
  <c r="A350" i="28"/>
  <c r="S349" i="28"/>
  <c r="A349" i="28"/>
  <c r="S348" i="28"/>
  <c r="A348" i="28"/>
  <c r="S347" i="28"/>
  <c r="A347" i="28"/>
  <c r="S346" i="28"/>
  <c r="A346" i="28"/>
  <c r="S345" i="28"/>
  <c r="A345" i="28"/>
  <c r="S344" i="28"/>
  <c r="A344" i="28"/>
  <c r="S343" i="28"/>
  <c r="A343" i="28"/>
  <c r="S342" i="28"/>
  <c r="A342" i="28"/>
  <c r="S341" i="28"/>
  <c r="A341" i="28"/>
  <c r="S340" i="28"/>
  <c r="A340" i="28"/>
  <c r="S339" i="28"/>
  <c r="A339" i="28"/>
  <c r="S338" i="28"/>
  <c r="A338" i="28"/>
  <c r="S337" i="28"/>
  <c r="A337" i="28"/>
  <c r="S336" i="28"/>
  <c r="A336" i="28"/>
  <c r="S335" i="28"/>
  <c r="A335" i="28"/>
  <c r="S334" i="28"/>
  <c r="A334" i="28"/>
  <c r="S333" i="28"/>
  <c r="A333" i="28"/>
  <c r="S332" i="28"/>
  <c r="A332" i="28"/>
  <c r="S331" i="28"/>
  <c r="A331" i="28"/>
  <c r="S330" i="28"/>
  <c r="A330" i="28"/>
  <c r="S329" i="28"/>
  <c r="A329" i="28"/>
  <c r="S328" i="28"/>
  <c r="A328" i="28"/>
  <c r="S327" i="28"/>
  <c r="A327" i="28"/>
  <c r="S326" i="28"/>
  <c r="A326" i="28"/>
  <c r="S325" i="28"/>
  <c r="A325" i="28"/>
  <c r="S324" i="28"/>
  <c r="A324" i="28"/>
  <c r="S323" i="28"/>
  <c r="A323" i="28"/>
  <c r="S322" i="28"/>
  <c r="A322" i="28"/>
  <c r="S321" i="28"/>
  <c r="A321" i="28"/>
  <c r="S320" i="28"/>
  <c r="A320" i="28"/>
  <c r="S319" i="28"/>
  <c r="A319" i="28"/>
  <c r="S318" i="28"/>
  <c r="A318" i="28"/>
  <c r="S317" i="28"/>
  <c r="A317" i="28"/>
  <c r="S316" i="28"/>
  <c r="A316" i="28"/>
  <c r="S315" i="28"/>
  <c r="A315" i="28"/>
  <c r="S314" i="28"/>
  <c r="A314" i="28"/>
  <c r="S313" i="28"/>
  <c r="A313" i="28"/>
  <c r="S312" i="28"/>
  <c r="A312" i="28"/>
  <c r="S311" i="28"/>
  <c r="A311" i="28"/>
  <c r="S310" i="28"/>
  <c r="A310" i="28"/>
  <c r="S309" i="28"/>
  <c r="A309" i="28"/>
  <c r="S308" i="28"/>
  <c r="A308" i="28"/>
  <c r="S307" i="28"/>
  <c r="A307" i="28"/>
  <c r="S306" i="28"/>
  <c r="A306" i="28"/>
  <c r="S305" i="28"/>
  <c r="A305" i="28"/>
  <c r="S304" i="28"/>
  <c r="A304" i="28"/>
  <c r="S303" i="28"/>
  <c r="A303" i="28"/>
  <c r="S302" i="28"/>
  <c r="A302" i="28"/>
  <c r="S301" i="28"/>
  <c r="A301" i="28"/>
  <c r="S300" i="28"/>
  <c r="A300" i="28"/>
  <c r="S299" i="28"/>
  <c r="A299" i="28"/>
  <c r="S298" i="28"/>
  <c r="A298" i="28"/>
  <c r="S297" i="28"/>
  <c r="A297" i="28"/>
  <c r="S296" i="28"/>
  <c r="A296" i="28"/>
  <c r="S295" i="28"/>
  <c r="A295" i="28"/>
  <c r="S294" i="28"/>
  <c r="A294" i="28"/>
  <c r="S292" i="28"/>
  <c r="A292" i="28"/>
  <c r="S291" i="28"/>
  <c r="A291" i="28"/>
  <c r="S290" i="28"/>
  <c r="A290" i="28"/>
  <c r="S289" i="28"/>
  <c r="A289" i="28"/>
  <c r="S288" i="28"/>
  <c r="A288" i="28"/>
  <c r="S287" i="28"/>
  <c r="A287" i="28"/>
  <c r="S286" i="28"/>
  <c r="A286" i="28"/>
  <c r="S285" i="28"/>
  <c r="A285" i="28"/>
  <c r="S284" i="28"/>
  <c r="A284" i="28"/>
  <c r="S283" i="28"/>
  <c r="A283" i="28"/>
  <c r="S282" i="28"/>
  <c r="A282" i="28"/>
  <c r="S281" i="28"/>
  <c r="A281" i="28"/>
  <c r="S280" i="28"/>
  <c r="A280" i="28"/>
  <c r="S279" i="28"/>
  <c r="A279" i="28"/>
  <c r="S278" i="28"/>
  <c r="A278" i="28"/>
  <c r="S277" i="28"/>
  <c r="A277" i="28"/>
  <c r="S276" i="28"/>
  <c r="A276" i="28"/>
  <c r="S275" i="28"/>
  <c r="A275" i="28"/>
  <c r="S274" i="28"/>
  <c r="A274" i="28"/>
  <c r="S273" i="28"/>
  <c r="A273" i="28"/>
  <c r="S272" i="28"/>
  <c r="A272" i="28"/>
  <c r="S271" i="28"/>
  <c r="A271" i="28"/>
  <c r="S270" i="28"/>
  <c r="A270" i="28"/>
  <c r="S269" i="28"/>
  <c r="A269" i="28"/>
  <c r="S268" i="28"/>
  <c r="A268" i="28"/>
  <c r="S267" i="28"/>
  <c r="A267" i="28"/>
  <c r="S266" i="28"/>
  <c r="A266" i="28"/>
  <c r="S265" i="28"/>
  <c r="A265" i="28"/>
  <c r="S264" i="28"/>
  <c r="A264" i="28"/>
  <c r="S263" i="28"/>
  <c r="A263" i="28"/>
  <c r="S262" i="28"/>
  <c r="A262" i="28"/>
  <c r="S261" i="28"/>
  <c r="A261" i="28"/>
  <c r="S260" i="28"/>
  <c r="A260" i="28"/>
  <c r="S259" i="28"/>
  <c r="A259" i="28"/>
  <c r="S258" i="28"/>
  <c r="A258" i="28"/>
  <c r="S257" i="28"/>
  <c r="A257" i="28"/>
  <c r="S256" i="28"/>
  <c r="A256" i="28"/>
  <c r="S255" i="28"/>
  <c r="A255" i="28"/>
  <c r="S254" i="28"/>
  <c r="A254" i="28"/>
  <c r="S253" i="28"/>
  <c r="A253" i="28"/>
  <c r="S252" i="28"/>
  <c r="A252" i="28"/>
  <c r="S251" i="28"/>
  <c r="A251" i="28"/>
  <c r="S250" i="28"/>
  <c r="A250" i="28"/>
  <c r="S249" i="28"/>
  <c r="A249" i="28"/>
  <c r="S248" i="28"/>
  <c r="A248" i="28"/>
  <c r="S247" i="28"/>
  <c r="A247" i="28"/>
  <c r="S246" i="28"/>
  <c r="A246" i="28"/>
  <c r="S245" i="28"/>
  <c r="A245" i="28"/>
  <c r="S244" i="28"/>
  <c r="A244" i="28"/>
  <c r="S243" i="28"/>
  <c r="A243" i="28"/>
  <c r="S242" i="28"/>
  <c r="A242" i="28"/>
  <c r="S241" i="28"/>
  <c r="A241" i="28"/>
  <c r="S240" i="28"/>
  <c r="A240" i="28"/>
  <c r="S239" i="28"/>
  <c r="A239" i="28"/>
  <c r="S238" i="28"/>
  <c r="A238" i="28"/>
  <c r="S237" i="28"/>
  <c r="A237" i="28"/>
  <c r="S236" i="28"/>
  <c r="A236" i="28"/>
  <c r="S235" i="28"/>
  <c r="A235" i="28"/>
  <c r="S234" i="28"/>
  <c r="A234" i="28"/>
  <c r="S233" i="28"/>
  <c r="A233" i="28"/>
  <c r="S232" i="28"/>
  <c r="A232" i="28"/>
  <c r="S231" i="28"/>
  <c r="A231" i="28"/>
  <c r="S230" i="28"/>
  <c r="A230" i="28"/>
  <c r="S229" i="28"/>
  <c r="A229" i="28"/>
  <c r="S228" i="28"/>
  <c r="A228" i="28"/>
  <c r="S227" i="28"/>
  <c r="A227" i="28"/>
  <c r="S226" i="28"/>
  <c r="A226" i="28"/>
  <c r="S225" i="28"/>
  <c r="A225" i="28"/>
  <c r="S224" i="28"/>
  <c r="A224" i="28"/>
  <c r="S223" i="28"/>
  <c r="A223" i="28"/>
  <c r="S222" i="28"/>
  <c r="A222" i="28"/>
  <c r="S221" i="28"/>
  <c r="A221" i="28"/>
  <c r="S219" i="28"/>
  <c r="A219" i="28"/>
  <c r="S218" i="28"/>
  <c r="A218" i="28"/>
  <c r="S217" i="28"/>
  <c r="A217" i="28"/>
  <c r="S216" i="28"/>
  <c r="A216" i="28"/>
  <c r="S215" i="28"/>
  <c r="A215" i="28"/>
  <c r="S214" i="28"/>
  <c r="A214" i="28"/>
  <c r="S213" i="28"/>
  <c r="A213" i="28"/>
  <c r="S212" i="28"/>
  <c r="A212" i="28"/>
  <c r="S211" i="28"/>
  <c r="A211" i="28"/>
  <c r="S210" i="28"/>
  <c r="A210" i="28"/>
  <c r="S209" i="28"/>
  <c r="A209" i="28"/>
  <c r="S208" i="28"/>
  <c r="A208" i="28"/>
  <c r="S207" i="28"/>
  <c r="A207" i="28"/>
  <c r="S206" i="28"/>
  <c r="A206" i="28"/>
  <c r="S205" i="28"/>
  <c r="A205" i="28"/>
  <c r="S204" i="28"/>
  <c r="A204" i="28"/>
  <c r="S203" i="28"/>
  <c r="A203" i="28"/>
  <c r="S202" i="28"/>
  <c r="A202" i="28"/>
  <c r="S201" i="28"/>
  <c r="A201" i="28"/>
  <c r="S200" i="28"/>
  <c r="A200" i="28"/>
  <c r="S199" i="28"/>
  <c r="A199" i="28"/>
  <c r="S198" i="28"/>
  <c r="A198" i="28"/>
  <c r="S197" i="28"/>
  <c r="A197" i="28"/>
  <c r="S196" i="28"/>
  <c r="A196" i="28"/>
  <c r="S195" i="28"/>
  <c r="A195" i="28"/>
  <c r="S194" i="28"/>
  <c r="A194" i="28"/>
  <c r="S193" i="28"/>
  <c r="A193" i="28"/>
  <c r="S192" i="28"/>
  <c r="A192" i="28"/>
  <c r="S191" i="28"/>
  <c r="A191" i="28"/>
  <c r="S190" i="28"/>
  <c r="A190" i="28"/>
  <c r="S189" i="28"/>
  <c r="A189" i="28"/>
  <c r="S188" i="28"/>
  <c r="A188" i="28"/>
  <c r="S187" i="28"/>
  <c r="A187" i="28"/>
  <c r="S186" i="28"/>
  <c r="A186" i="28"/>
  <c r="S185" i="28"/>
  <c r="A185" i="28"/>
  <c r="S184" i="28"/>
  <c r="A184" i="28"/>
  <c r="S183" i="28"/>
  <c r="A183" i="28"/>
  <c r="S182" i="28"/>
  <c r="A182" i="28"/>
  <c r="S181" i="28"/>
  <c r="A181" i="28"/>
  <c r="S180" i="28"/>
  <c r="A180" i="28"/>
  <c r="S179" i="28"/>
  <c r="A179" i="28"/>
  <c r="S178" i="28"/>
  <c r="A178" i="28"/>
  <c r="S177" i="28"/>
  <c r="A177" i="28"/>
  <c r="S176" i="28"/>
  <c r="A176" i="28"/>
  <c r="S175" i="28"/>
  <c r="A175" i="28"/>
  <c r="S174" i="28"/>
  <c r="A174" i="28"/>
  <c r="S173" i="28"/>
  <c r="A173" i="28"/>
  <c r="S172" i="28"/>
  <c r="A172" i="28"/>
  <c r="S171" i="28"/>
  <c r="A171" i="28"/>
  <c r="S170" i="28"/>
  <c r="A170" i="28"/>
  <c r="S169" i="28"/>
  <c r="A169" i="28"/>
  <c r="S168" i="28"/>
  <c r="A168" i="28"/>
  <c r="S167" i="28"/>
  <c r="A167" i="28"/>
  <c r="S166" i="28"/>
  <c r="A166" i="28"/>
  <c r="S165" i="28"/>
  <c r="A165" i="28"/>
  <c r="S164" i="28"/>
  <c r="A164" i="28"/>
  <c r="S163" i="28"/>
  <c r="A163" i="28"/>
  <c r="S162" i="28"/>
  <c r="A162" i="28"/>
  <c r="S161" i="28"/>
  <c r="A161" i="28"/>
  <c r="S160" i="28"/>
  <c r="A160" i="28"/>
  <c r="S159" i="28"/>
  <c r="A159" i="28"/>
  <c r="S158" i="28"/>
  <c r="A158" i="28"/>
  <c r="S157" i="28"/>
  <c r="A157" i="28"/>
  <c r="S156" i="28"/>
  <c r="A156" i="28"/>
  <c r="S155" i="28"/>
  <c r="A155" i="28"/>
  <c r="S154" i="28"/>
  <c r="A154" i="28"/>
  <c r="S153" i="28"/>
  <c r="A153" i="28"/>
  <c r="S152" i="28"/>
  <c r="A152" i="28"/>
  <c r="S151" i="28"/>
  <c r="A151" i="28"/>
  <c r="S150" i="28"/>
  <c r="A150" i="28"/>
  <c r="S149" i="28"/>
  <c r="A149" i="28"/>
  <c r="S148" i="28"/>
  <c r="A148" i="28"/>
  <c r="S146" i="28"/>
  <c r="A146" i="28"/>
  <c r="S145" i="28"/>
  <c r="A145" i="28"/>
  <c r="S144" i="28"/>
  <c r="A144" i="28"/>
  <c r="S143" i="28"/>
  <c r="A143" i="28"/>
  <c r="S142" i="28"/>
  <c r="A142" i="28"/>
  <c r="S141" i="28"/>
  <c r="A141" i="28"/>
  <c r="S140" i="28"/>
  <c r="A140" i="28"/>
  <c r="S139" i="28"/>
  <c r="A139" i="28"/>
  <c r="S138" i="28"/>
  <c r="A138" i="28"/>
  <c r="S137" i="28"/>
  <c r="A137" i="28"/>
  <c r="S136" i="28"/>
  <c r="A136" i="28"/>
  <c r="S135" i="28"/>
  <c r="A135" i="28"/>
  <c r="S134" i="28"/>
  <c r="A134" i="28"/>
  <c r="S133" i="28"/>
  <c r="A133" i="28"/>
  <c r="S132" i="28"/>
  <c r="A132" i="28"/>
  <c r="S131" i="28"/>
  <c r="A131" i="28"/>
  <c r="S130" i="28"/>
  <c r="A130" i="28"/>
  <c r="S129" i="28"/>
  <c r="A129" i="28"/>
  <c r="S128" i="28"/>
  <c r="A128" i="28"/>
  <c r="S127" i="28"/>
  <c r="A127" i="28"/>
  <c r="S126" i="28"/>
  <c r="A126" i="28"/>
  <c r="S125" i="28"/>
  <c r="A125" i="28"/>
  <c r="S124" i="28"/>
  <c r="A124" i="28"/>
  <c r="S123" i="28"/>
  <c r="A123" i="28"/>
  <c r="S122" i="28"/>
  <c r="A122" i="28"/>
  <c r="S121" i="28"/>
  <c r="A121" i="28"/>
  <c r="S120" i="28"/>
  <c r="A120" i="28"/>
  <c r="S119" i="28"/>
  <c r="A119" i="28"/>
  <c r="S118" i="28"/>
  <c r="A118" i="28"/>
  <c r="S117" i="28"/>
  <c r="A117" i="28"/>
  <c r="S116" i="28"/>
  <c r="A116" i="28"/>
  <c r="S115" i="28"/>
  <c r="A115" i="28"/>
  <c r="S114" i="28"/>
  <c r="A114" i="28"/>
  <c r="S113" i="28"/>
  <c r="A113" i="28"/>
  <c r="S112" i="28"/>
  <c r="A112" i="28"/>
  <c r="S111" i="28"/>
  <c r="A111" i="28"/>
  <c r="S110" i="28"/>
  <c r="A110" i="28"/>
  <c r="S109" i="28"/>
  <c r="A109" i="28"/>
  <c r="S108" i="28"/>
  <c r="A108" i="28"/>
  <c r="S107" i="28"/>
  <c r="A107" i="28"/>
  <c r="S106" i="28"/>
  <c r="A106" i="28"/>
  <c r="S105" i="28"/>
  <c r="A105" i="28"/>
  <c r="S104" i="28"/>
  <c r="A104" i="28"/>
  <c r="S103" i="28"/>
  <c r="A103" i="28"/>
  <c r="S102" i="28"/>
  <c r="A102" i="28"/>
  <c r="S101" i="28"/>
  <c r="A101" i="28"/>
  <c r="S100" i="28"/>
  <c r="A100" i="28"/>
  <c r="S99" i="28"/>
  <c r="A99" i="28"/>
  <c r="S98" i="28"/>
  <c r="A98" i="28"/>
  <c r="S97" i="28"/>
  <c r="A97" i="28"/>
  <c r="S96" i="28"/>
  <c r="A96" i="28"/>
  <c r="S95" i="28"/>
  <c r="A95" i="28"/>
  <c r="S94" i="28"/>
  <c r="A94" i="28"/>
  <c r="S93" i="28"/>
  <c r="A93" i="28"/>
  <c r="S92" i="28"/>
  <c r="A92" i="28"/>
  <c r="S91" i="28"/>
  <c r="A91" i="28"/>
  <c r="S90" i="28"/>
  <c r="A90" i="28"/>
  <c r="S89" i="28"/>
  <c r="A89" i="28"/>
  <c r="S88" i="28"/>
  <c r="A88" i="28"/>
  <c r="S87" i="28"/>
  <c r="A87" i="28"/>
  <c r="S86" i="28"/>
  <c r="A86" i="28"/>
  <c r="S85" i="28"/>
  <c r="A85" i="28"/>
  <c r="S84" i="28"/>
  <c r="A84" i="28"/>
  <c r="S83" i="28"/>
  <c r="A83" i="28"/>
  <c r="S82" i="28"/>
  <c r="A82" i="28"/>
  <c r="S81" i="28"/>
  <c r="A81" i="28"/>
  <c r="S80" i="28"/>
  <c r="A80" i="28"/>
  <c r="S79" i="28"/>
  <c r="A79" i="28"/>
  <c r="S78" i="28"/>
  <c r="A78" i="28"/>
  <c r="S77" i="28"/>
  <c r="A77" i="28"/>
  <c r="S76" i="28"/>
  <c r="A76" i="28"/>
  <c r="S75" i="28"/>
  <c r="A75" i="28"/>
  <c r="S73" i="28"/>
  <c r="A73" i="28"/>
  <c r="S72" i="28"/>
  <c r="A72" i="28"/>
  <c r="S71" i="28"/>
  <c r="A71" i="28"/>
  <c r="S70" i="28"/>
  <c r="A70" i="28"/>
  <c r="S69" i="28"/>
  <c r="A69" i="28"/>
  <c r="S68" i="28"/>
  <c r="A68" i="28"/>
  <c r="S67" i="28"/>
  <c r="A67" i="28"/>
  <c r="S66" i="28"/>
  <c r="A66" i="28"/>
  <c r="S65" i="28"/>
  <c r="A65" i="28"/>
  <c r="S64" i="28"/>
  <c r="A64" i="28"/>
  <c r="S63" i="28"/>
  <c r="A63" i="28"/>
  <c r="S62" i="28"/>
  <c r="A62" i="28"/>
  <c r="S61" i="28"/>
  <c r="A61" i="28"/>
  <c r="S60" i="28"/>
  <c r="A60" i="28"/>
  <c r="S59" i="28"/>
  <c r="A59" i="28"/>
  <c r="S58" i="28"/>
  <c r="A58" i="28"/>
  <c r="S57" i="28"/>
  <c r="A57" i="28"/>
  <c r="S56" i="28"/>
  <c r="A56" i="28"/>
  <c r="S55" i="28"/>
  <c r="A55" i="28"/>
  <c r="S54" i="28"/>
  <c r="A54" i="28"/>
  <c r="S53" i="28"/>
  <c r="A53" i="28"/>
  <c r="S52" i="28"/>
  <c r="A52" i="28"/>
  <c r="S51" i="28"/>
  <c r="A51" i="28"/>
  <c r="S50" i="28"/>
  <c r="A50" i="28"/>
  <c r="S49" i="28"/>
  <c r="A49" i="28"/>
  <c r="S48" i="28"/>
  <c r="A48" i="28"/>
  <c r="S47" i="28"/>
  <c r="A47" i="28"/>
  <c r="S46" i="28"/>
  <c r="A46" i="28"/>
  <c r="S45" i="28"/>
  <c r="A45" i="28"/>
  <c r="S44" i="28"/>
  <c r="A44" i="28"/>
  <c r="S43" i="28"/>
  <c r="A43" i="28"/>
  <c r="S42" i="28"/>
  <c r="A42" i="28"/>
  <c r="S41" i="28"/>
  <c r="A41" i="28"/>
  <c r="S40" i="28"/>
  <c r="A40" i="28"/>
  <c r="S39" i="28"/>
  <c r="A39" i="28"/>
  <c r="S38" i="28"/>
  <c r="A38" i="28"/>
  <c r="S37" i="28"/>
  <c r="A37" i="28"/>
  <c r="S36" i="28"/>
  <c r="A36" i="28"/>
  <c r="S35" i="28"/>
  <c r="A35" i="28"/>
  <c r="S34" i="28"/>
  <c r="A34" i="28"/>
  <c r="S33" i="28"/>
  <c r="A33" i="28"/>
  <c r="S32" i="28"/>
  <c r="A32" i="28"/>
  <c r="S31" i="28"/>
  <c r="A31" i="28"/>
  <c r="S30" i="28"/>
  <c r="A30" i="28"/>
  <c r="S29" i="28"/>
  <c r="A29" i="28"/>
  <c r="S28" i="28"/>
  <c r="A28" i="28"/>
  <c r="S27" i="28"/>
  <c r="A27" i="28"/>
  <c r="S26" i="28"/>
  <c r="A26" i="28"/>
  <c r="S25" i="28"/>
  <c r="A25" i="28"/>
  <c r="S24" i="28"/>
  <c r="A24" i="28"/>
  <c r="S23" i="28"/>
  <c r="A23" i="28"/>
  <c r="S22" i="28"/>
  <c r="A22" i="28"/>
  <c r="S21" i="28"/>
  <c r="A21" i="28"/>
  <c r="S20" i="28"/>
  <c r="A20" i="28"/>
  <c r="S19" i="28"/>
  <c r="A19" i="28"/>
  <c r="S18" i="28"/>
  <c r="A18" i="28"/>
  <c r="S17" i="28"/>
  <c r="A17" i="28"/>
  <c r="S16" i="28"/>
  <c r="A16" i="28"/>
  <c r="S15" i="28"/>
  <c r="A15" i="28"/>
  <c r="S14" i="28"/>
  <c r="A14" i="28"/>
  <c r="S13" i="28"/>
  <c r="A13" i="28"/>
  <c r="S12" i="28"/>
  <c r="A12" i="28"/>
  <c r="S11" i="28"/>
  <c r="A11" i="28"/>
  <c r="S10" i="28"/>
  <c r="A10" i="28"/>
  <c r="S9" i="28"/>
  <c r="A9" i="28"/>
  <c r="S8" i="28"/>
  <c r="A8" i="28"/>
  <c r="S7" i="28"/>
  <c r="A7" i="28"/>
  <c r="S6" i="28"/>
  <c r="A6" i="28"/>
  <c r="S5" i="28"/>
  <c r="A5" i="28"/>
  <c r="S4" i="28"/>
  <c r="A4" i="28"/>
  <c r="S3" i="28"/>
  <c r="A3" i="28"/>
  <c r="S2" i="28"/>
  <c r="A2" i="28"/>
  <c r="U158" i="39"/>
  <c r="AI158" i="39"/>
  <c r="U157" i="39"/>
  <c r="AI157" i="39"/>
  <c r="T156" i="39"/>
  <c r="AI156" i="39"/>
  <c r="U155" i="39"/>
  <c r="T155" i="39"/>
  <c r="AI155" i="39"/>
  <c r="AD155" i="39"/>
  <c r="U154" i="39"/>
  <c r="AI154" i="39"/>
  <c r="O154" i="39"/>
  <c r="U153" i="39"/>
  <c r="AI153" i="39"/>
  <c r="O153" i="39"/>
  <c r="U152" i="39"/>
  <c r="AI152" i="39"/>
  <c r="U151" i="39"/>
  <c r="AI151" i="39"/>
  <c r="U150" i="39"/>
  <c r="AI150" i="39"/>
  <c r="U149" i="39"/>
  <c r="AI149" i="39"/>
  <c r="T148" i="39"/>
  <c r="AI148" i="39"/>
  <c r="U147" i="39"/>
  <c r="AI147" i="39"/>
  <c r="AD147" i="39"/>
  <c r="U146" i="39"/>
  <c r="AI146" i="39"/>
  <c r="O146" i="39"/>
  <c r="U145" i="39"/>
  <c r="AI145" i="39"/>
  <c r="O145" i="39"/>
  <c r="U144" i="39"/>
  <c r="AI144" i="39"/>
  <c r="T143" i="39"/>
  <c r="U143" i="39"/>
  <c r="AI143" i="39"/>
  <c r="U142" i="39"/>
  <c r="AI142" i="39"/>
  <c r="U141" i="39"/>
  <c r="AI141" i="39"/>
  <c r="T140" i="39"/>
  <c r="AI140" i="39"/>
  <c r="U139" i="39"/>
  <c r="AI139" i="39"/>
  <c r="AD139" i="39"/>
  <c r="U138" i="39"/>
  <c r="AI138" i="39"/>
  <c r="O138" i="39"/>
  <c r="U137" i="39"/>
  <c r="AI137" i="39"/>
  <c r="O137" i="39"/>
  <c r="U136" i="39"/>
  <c r="AI136" i="39"/>
  <c r="U135" i="39"/>
  <c r="AI135" i="39"/>
  <c r="U134" i="39"/>
  <c r="AI134" i="39"/>
  <c r="U133" i="39"/>
  <c r="AI133" i="39"/>
  <c r="U132" i="39"/>
  <c r="AI132" i="39"/>
  <c r="U131" i="39"/>
  <c r="T131" i="39"/>
  <c r="AI131" i="39"/>
  <c r="U130" i="39"/>
  <c r="AI130" i="39"/>
  <c r="O130" i="39"/>
  <c r="U129" i="39"/>
  <c r="AI129" i="39"/>
  <c r="U128" i="39"/>
  <c r="AI128" i="39"/>
  <c r="U127" i="39"/>
  <c r="AI127" i="39"/>
  <c r="U126" i="39"/>
  <c r="AI126" i="39"/>
  <c r="U125" i="39"/>
  <c r="AI125" i="39"/>
  <c r="T124" i="39"/>
  <c r="AI124" i="39"/>
  <c r="T123" i="39"/>
  <c r="AI123" i="39"/>
  <c r="U122" i="39"/>
  <c r="AI122" i="39"/>
  <c r="O122" i="39"/>
  <c r="U121" i="39"/>
  <c r="AI121" i="39"/>
  <c r="O121" i="39"/>
  <c r="U120" i="39"/>
  <c r="AI120" i="39"/>
  <c r="U119" i="39"/>
  <c r="AI119" i="39"/>
  <c r="U118" i="39"/>
  <c r="AI118" i="39"/>
  <c r="U117" i="39"/>
  <c r="AI117" i="39"/>
  <c r="T116" i="39"/>
  <c r="AI116" i="39"/>
  <c r="T115" i="39"/>
  <c r="AI115" i="39"/>
  <c r="O115" i="39"/>
  <c r="U114" i="39"/>
  <c r="AI114" i="39"/>
  <c r="O114" i="39"/>
  <c r="U113" i="39"/>
  <c r="AI113" i="39"/>
  <c r="U112" i="39"/>
  <c r="AI112" i="39"/>
  <c r="U111" i="39"/>
  <c r="AI111" i="39"/>
  <c r="U110" i="39"/>
  <c r="AI110" i="39"/>
  <c r="U109" i="39"/>
  <c r="AI109" i="39"/>
  <c r="T108" i="39"/>
  <c r="AI108" i="39"/>
  <c r="U107" i="39"/>
  <c r="AI107" i="39"/>
  <c r="U106" i="39"/>
  <c r="AI106" i="39"/>
  <c r="O106" i="39"/>
  <c r="U105" i="39"/>
  <c r="AI105" i="39"/>
  <c r="O105" i="39"/>
  <c r="U104" i="39"/>
  <c r="AI104" i="39"/>
  <c r="U103" i="39"/>
  <c r="AI103" i="39"/>
  <c r="U102" i="39"/>
  <c r="AI102" i="39"/>
  <c r="T101" i="39"/>
  <c r="U101" i="39"/>
  <c r="AI101" i="39"/>
  <c r="T100" i="39"/>
  <c r="AI100" i="39"/>
  <c r="T99" i="39"/>
  <c r="AI99" i="39"/>
  <c r="U98" i="39"/>
  <c r="AI98" i="39"/>
  <c r="O98" i="39"/>
  <c r="U97" i="39"/>
  <c r="AI97" i="39"/>
  <c r="U96" i="39"/>
  <c r="AI96" i="39"/>
  <c r="T95" i="39"/>
  <c r="U95" i="39"/>
  <c r="AI95" i="39"/>
  <c r="U94" i="39"/>
  <c r="AI94" i="39"/>
  <c r="U93" i="39"/>
  <c r="AI93" i="39"/>
  <c r="T92" i="39"/>
  <c r="AI92" i="39"/>
  <c r="O92" i="39"/>
  <c r="T91" i="39"/>
  <c r="U91" i="39"/>
  <c r="AI91" i="39"/>
  <c r="AD91" i="39"/>
  <c r="U90" i="39"/>
  <c r="AI90" i="39"/>
  <c r="O90" i="39"/>
  <c r="U89" i="39"/>
  <c r="AI89" i="39"/>
  <c r="T88" i="39"/>
  <c r="AI88" i="39"/>
  <c r="T87" i="39"/>
  <c r="U87" i="39"/>
  <c r="AI87" i="39"/>
  <c r="U86" i="39"/>
  <c r="AI86" i="39"/>
  <c r="U85" i="39"/>
  <c r="AI85" i="39"/>
  <c r="AD85" i="39"/>
  <c r="T84" i="39"/>
  <c r="AI84" i="39"/>
  <c r="U83" i="39"/>
  <c r="AI83" i="39"/>
  <c r="AD83" i="39"/>
  <c r="U82" i="39"/>
  <c r="AI82" i="39"/>
  <c r="O82" i="39"/>
  <c r="U81" i="39"/>
  <c r="AI81" i="39"/>
  <c r="T80" i="39"/>
  <c r="AI80" i="39"/>
  <c r="U79" i="39"/>
  <c r="AI79" i="39"/>
  <c r="U78" i="39"/>
  <c r="AI78" i="39"/>
  <c r="U77" i="39"/>
  <c r="AI77" i="39"/>
  <c r="AD77" i="39"/>
  <c r="T76" i="39"/>
  <c r="AI76" i="39"/>
  <c r="U75" i="39"/>
  <c r="AI75" i="39"/>
  <c r="AD75" i="39"/>
  <c r="U74" i="39"/>
  <c r="AI74" i="39"/>
  <c r="O74" i="39"/>
  <c r="U73" i="39"/>
  <c r="AI73" i="39"/>
  <c r="T72" i="39"/>
  <c r="AI72" i="39"/>
  <c r="U71" i="39"/>
  <c r="AI71" i="39"/>
  <c r="U70" i="39"/>
  <c r="AI70" i="39"/>
  <c r="U69" i="39"/>
  <c r="AI69" i="39"/>
  <c r="AD69" i="39"/>
  <c r="T68" i="39"/>
  <c r="AI68" i="39"/>
  <c r="U67" i="39"/>
  <c r="AI67" i="39"/>
  <c r="AD67" i="39"/>
  <c r="U66" i="39"/>
  <c r="AI66" i="39"/>
  <c r="O66" i="39"/>
  <c r="U65" i="39"/>
  <c r="AI65" i="39"/>
  <c r="T64" i="39"/>
  <c r="AI64" i="39"/>
  <c r="T63" i="39"/>
  <c r="AI63" i="39"/>
  <c r="U62" i="39"/>
  <c r="AI62" i="39"/>
  <c r="U61" i="39"/>
  <c r="AI61" i="39"/>
  <c r="AD61" i="39"/>
  <c r="T60" i="39"/>
  <c r="AI60" i="39"/>
  <c r="O60" i="39"/>
  <c r="U59" i="39"/>
  <c r="AI59" i="39"/>
  <c r="AD59" i="39"/>
  <c r="U58" i="39"/>
  <c r="AI58" i="39"/>
  <c r="O58" i="39"/>
  <c r="U57" i="39"/>
  <c r="AI57" i="39"/>
  <c r="U56" i="39"/>
  <c r="AI56" i="39"/>
  <c r="T55" i="39"/>
  <c r="U55" i="39"/>
  <c r="AI55" i="39"/>
  <c r="U54" i="39"/>
  <c r="AI54" i="39"/>
  <c r="U53" i="39"/>
  <c r="T53" i="39"/>
  <c r="AI53" i="39"/>
  <c r="AD53" i="39"/>
  <c r="T52" i="39"/>
  <c r="AI52" i="39"/>
  <c r="O52" i="39"/>
  <c r="T51" i="39"/>
  <c r="AI51" i="39"/>
  <c r="O51" i="39"/>
  <c r="U50" i="39"/>
  <c r="AI50" i="39"/>
  <c r="O50" i="39"/>
  <c r="U49" i="39"/>
  <c r="AI49" i="39"/>
  <c r="U48" i="39"/>
  <c r="AI48" i="39"/>
  <c r="T47" i="39"/>
  <c r="U47" i="39"/>
  <c r="AI47" i="39"/>
  <c r="U46" i="39"/>
  <c r="AI46" i="39"/>
  <c r="U45" i="39"/>
  <c r="AI45" i="39"/>
  <c r="AD45" i="39"/>
  <c r="T44" i="39"/>
  <c r="AI44" i="39"/>
  <c r="U43" i="39"/>
  <c r="T43" i="39"/>
  <c r="AI43" i="39"/>
  <c r="U42" i="39"/>
  <c r="AI42" i="39"/>
  <c r="O42" i="39"/>
  <c r="U41" i="39"/>
  <c r="AI41" i="39"/>
  <c r="U40" i="39"/>
  <c r="AI40" i="39"/>
  <c r="U39" i="39"/>
  <c r="AI39" i="39"/>
  <c r="U38" i="39"/>
  <c r="AI38" i="39"/>
  <c r="U37" i="39"/>
  <c r="AI37" i="39"/>
  <c r="T36" i="39"/>
  <c r="AI36" i="39"/>
  <c r="U35" i="39"/>
  <c r="AI35" i="39"/>
  <c r="U34" i="39"/>
  <c r="AI34" i="39"/>
  <c r="O34" i="39"/>
  <c r="U33" i="39"/>
  <c r="AI33" i="39"/>
  <c r="T32" i="39"/>
  <c r="AI32" i="39"/>
  <c r="U31" i="39"/>
  <c r="T31" i="39"/>
  <c r="AI31" i="39"/>
  <c r="U30" i="39"/>
  <c r="AI30" i="39"/>
  <c r="U29" i="39"/>
  <c r="AI29" i="39"/>
  <c r="AD29" i="39"/>
  <c r="U28" i="39"/>
  <c r="T28" i="39"/>
  <c r="AI28" i="39"/>
  <c r="T27" i="39"/>
  <c r="AI27" i="39"/>
  <c r="U26" i="39"/>
  <c r="AI26" i="39"/>
  <c r="AD26" i="39"/>
  <c r="T25" i="39"/>
  <c r="AI25" i="39"/>
  <c r="T24" i="39"/>
  <c r="AI24" i="39"/>
  <c r="AD24" i="39"/>
  <c r="U23" i="39"/>
  <c r="AI23" i="39"/>
  <c r="O23" i="39"/>
  <c r="U22" i="39"/>
  <c r="AI22" i="39"/>
  <c r="U21" i="39"/>
  <c r="AI21" i="39"/>
  <c r="AD21" i="39"/>
  <c r="U20" i="39"/>
  <c r="AI20" i="39"/>
  <c r="U19" i="39"/>
  <c r="AI19" i="39"/>
  <c r="U18" i="39"/>
  <c r="AI18" i="39"/>
  <c r="T17" i="39"/>
  <c r="AI17" i="39"/>
  <c r="T16" i="39"/>
  <c r="AI16" i="39"/>
  <c r="AD16" i="39"/>
  <c r="U15" i="39"/>
  <c r="AI15" i="39"/>
  <c r="O15" i="39"/>
  <c r="U14" i="39"/>
  <c r="AI14" i="39"/>
  <c r="U13" i="39"/>
  <c r="AI13" i="39"/>
  <c r="O13" i="39"/>
  <c r="U12" i="39"/>
  <c r="AI12" i="39"/>
  <c r="T11" i="39"/>
  <c r="AI11" i="39"/>
  <c r="AI10" i="39"/>
  <c r="T9" i="39"/>
  <c r="U6" i="39"/>
  <c r="T6" i="39"/>
  <c r="AI6" i="39"/>
  <c r="AD6" i="39"/>
  <c r="O6" i="39"/>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D153" i="39"/>
  <c r="AD145" i="39"/>
  <c r="AD50" i="39"/>
  <c r="AD52" i="39"/>
  <c r="O37" i="39"/>
  <c r="AD40" i="39"/>
  <c r="O40" i="39"/>
  <c r="O54" i="39"/>
  <c r="O62" i="39"/>
  <c r="O67" i="39"/>
  <c r="O70" i="39"/>
  <c r="O75" i="39"/>
  <c r="O78" i="39"/>
  <c r="AD88" i="39"/>
  <c r="O88" i="39"/>
  <c r="AD97" i="39"/>
  <c r="O97" i="39"/>
  <c r="O102" i="39"/>
  <c r="AD105" i="39"/>
  <c r="O107" i="39"/>
  <c r="O110" i="39"/>
  <c r="AD115" i="39"/>
  <c r="AD117" i="39"/>
  <c r="O117" i="39"/>
  <c r="O131" i="39"/>
  <c r="AD141" i="39"/>
  <c r="O141" i="39"/>
  <c r="AD149" i="39"/>
  <c r="O149" i="39"/>
  <c r="O31" i="39"/>
  <c r="O53" i="39"/>
  <c r="AD56" i="39"/>
  <c r="O56" i="39"/>
  <c r="AD80" i="39"/>
  <c r="O80" i="39"/>
  <c r="O99" i="39"/>
  <c r="AD104" i="39"/>
  <c r="O104" i="39"/>
  <c r="AD112" i="39"/>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O151" i="39"/>
  <c r="AD36" i="39"/>
  <c r="O36" i="39"/>
  <c r="O47" i="39"/>
  <c r="O61" i="39"/>
  <c r="O69" i="39"/>
  <c r="O77" i="39"/>
  <c r="O93" i="39"/>
  <c r="AD96" i="39"/>
  <c r="O96" i="39"/>
  <c r="AD99" i="39"/>
  <c r="AD109" i="39"/>
  <c r="O109" i="39"/>
  <c r="AD114" i="39"/>
  <c r="AD128" i="39"/>
  <c r="O128" i="39"/>
  <c r="AD140" i="39"/>
  <c r="O140" i="39"/>
  <c r="AD148" i="39"/>
  <c r="O148" i="39"/>
  <c r="AD154" i="39"/>
  <c r="O30" i="39"/>
  <c r="AD33" i="39"/>
  <c r="O33" i="39"/>
  <c r="O39" i="39"/>
  <c r="AD41" i="39"/>
  <c r="O41" i="39"/>
  <c r="AD49" i="39"/>
  <c r="O49" i="39"/>
  <c r="O87" i="39"/>
  <c r="O103" i="39"/>
  <c r="O111" i="39"/>
  <c r="O116" i="39"/>
  <c r="O118" i="39"/>
  <c r="O123" i="39"/>
  <c r="O142" i="39"/>
  <c r="O35" i="39"/>
  <c r="O43" i="39"/>
  <c r="O55" i="39"/>
  <c r="O63" i="39"/>
  <c r="O71" i="39"/>
  <c r="O79" i="39"/>
  <c r="AD84" i="39"/>
  <c r="O84" i="39"/>
  <c r="AD93" i="39"/>
  <c r="AD106" i="39"/>
  <c r="AD113" i="39"/>
  <c r="O113" i="39"/>
  <c r="AD125" i="39"/>
  <c r="O125" i="39"/>
  <c r="AD130" i="39"/>
  <c r="O132" i="39"/>
  <c r="AD137" i="39"/>
  <c r="O139" i="39"/>
  <c r="O147" i="39"/>
  <c r="O150" i="39"/>
  <c r="AD32" i="39"/>
  <c r="O32" i="39"/>
  <c r="O46" i="39"/>
  <c r="AD57" i="39"/>
  <c r="O57" i="39"/>
  <c r="AD68" i="39"/>
  <c r="O68" i="39"/>
  <c r="AD76" i="39"/>
  <c r="O76" i="39"/>
  <c r="AD81" i="39"/>
  <c r="O81" i="39"/>
  <c r="AD89" i="39"/>
  <c r="O89" i="39"/>
  <c r="AD98" i="39"/>
  <c r="O100" i="39"/>
  <c r="AD108" i="39"/>
  <c r="O108" i="39"/>
  <c r="AD120" i="39"/>
  <c r="O120" i="39"/>
  <c r="AD123" i="39"/>
  <c r="O134" i="39"/>
  <c r="AD136" i="39"/>
  <c r="O136" i="39"/>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O24" i="39"/>
  <c r="AD23" i="39"/>
  <c r="AD22" i="39"/>
  <c r="O22" i="39"/>
  <c r="O21" i="39"/>
  <c r="O20" i="39"/>
  <c r="O19" i="39"/>
  <c r="O18" i="39"/>
  <c r="AD18" i="39"/>
  <c r="AD17" i="39"/>
  <c r="O17" i="39"/>
  <c r="O16" i="39"/>
  <c r="AD15" i="39"/>
  <c r="AD14" i="39"/>
  <c r="O14" i="39"/>
  <c r="O12" i="39"/>
  <c r="O11" i="39"/>
  <c r="O10" i="39"/>
  <c r="O9" i="39"/>
  <c r="T15" i="39"/>
  <c r="AD19" i="39"/>
  <c r="T23" i="39"/>
  <c r="AD27" i="39"/>
  <c r="AD30" i="39"/>
  <c r="T34" i="39"/>
  <c r="AD38" i="39"/>
  <c r="T42" i="39"/>
  <c r="AD46" i="39"/>
  <c r="T50" i="39"/>
  <c r="AD54" i="39"/>
  <c r="T58" i="39"/>
  <c r="AD62" i="39"/>
  <c r="T66" i="39"/>
  <c r="AD70" i="39"/>
  <c r="T74" i="39"/>
  <c r="AD78" i="39"/>
  <c r="T82" i="39"/>
  <c r="AD86" i="39"/>
  <c r="T90" i="39"/>
  <c r="AD94" i="39"/>
  <c r="T98" i="39"/>
  <c r="AD102" i="39"/>
  <c r="T106" i="39"/>
  <c r="AD110" i="39"/>
  <c r="T114" i="39"/>
  <c r="AD118" i="39"/>
  <c r="T122" i="39"/>
  <c r="AD126" i="39"/>
  <c r="T130" i="39"/>
  <c r="AD134" i="39"/>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AC70" i="187"/>
  <c r="Q70" i="187"/>
  <c r="AC46" i="187"/>
  <c r="B46" i="187"/>
  <c r="Q46" i="187"/>
  <c r="AC34" i="187"/>
  <c r="B34" i="187"/>
  <c r="AC10" i="187"/>
  <c r="Q10" i="187"/>
  <c r="V10" i="187"/>
  <c r="AK46" i="187"/>
  <c r="V82" i="187"/>
  <c r="Q22" i="187"/>
  <c r="AC2" i="187"/>
  <c r="AK2" i="187"/>
  <c r="AK104" i="187"/>
  <c r="AC92" i="187"/>
  <c r="V92" i="187"/>
  <c r="AC68" i="187"/>
  <c r="AC56" i="187"/>
  <c r="AC44" i="187"/>
  <c r="Q44" i="187"/>
  <c r="AK44" i="187"/>
  <c r="B82" i="187"/>
  <c r="B2" i="187"/>
  <c r="AK34" i="187"/>
  <c r="Q82" i="187"/>
  <c r="AC125" i="187"/>
  <c r="AK125" i="187"/>
  <c r="AK113" i="187"/>
  <c r="AC101" i="187"/>
  <c r="AC77" i="187"/>
  <c r="V77" i="187"/>
  <c r="AC65" i="187"/>
  <c r="AC53" i="187"/>
  <c r="V53" i="187"/>
  <c r="V68" i="187"/>
  <c r="V46" i="187"/>
  <c r="AC100" i="187"/>
  <c r="AK100" i="187"/>
  <c r="AC88" i="187"/>
  <c r="AC64" i="187"/>
  <c r="AK64" i="187"/>
  <c r="B64" i="187"/>
  <c r="AC52" i="187"/>
  <c r="AC40" i="187"/>
  <c r="V40" i="187"/>
  <c r="AC16" i="187"/>
  <c r="V16" i="187"/>
  <c r="AC4" i="187"/>
  <c r="AK68" i="187"/>
  <c r="B100" i="187"/>
  <c r="AK137" i="187"/>
  <c r="V4" i="187"/>
  <c r="AK28" i="187"/>
  <c r="AK92" i="187"/>
  <c r="AK58" i="187"/>
  <c r="V50" i="187"/>
  <c r="AK13" i="187"/>
  <c r="AK37" i="187"/>
  <c r="B73" i="187"/>
  <c r="AC59" i="187"/>
  <c r="AC82" i="187"/>
  <c r="AC71" i="187"/>
  <c r="AC47" i="187"/>
  <c r="Q11" i="187"/>
  <c r="AC11" i="187"/>
  <c r="V35" i="187"/>
  <c r="AC35" i="187"/>
  <c r="AC139" i="187"/>
  <c r="AC127" i="187"/>
  <c r="AC115" i="187"/>
  <c r="AC91" i="187"/>
  <c r="AC79" i="187"/>
  <c r="AC67" i="187"/>
  <c r="AK55" i="187"/>
  <c r="AC55" i="187"/>
  <c r="B43" i="187"/>
  <c r="AC43" i="187"/>
  <c r="Q31" i="187"/>
  <c r="AC31" i="187"/>
  <c r="AC7" i="187"/>
  <c r="AC150" i="187"/>
  <c r="B138" i="187"/>
  <c r="AC138" i="187"/>
  <c r="AC126" i="187"/>
  <c r="AC114" i="187"/>
  <c r="AK102" i="187"/>
  <c r="AC102" i="187"/>
  <c r="AC30" i="187"/>
  <c r="AC18" i="187"/>
  <c r="AC6" i="187"/>
  <c r="AC113" i="187"/>
  <c r="D9" i="182"/>
  <c r="D12" i="182"/>
  <c r="D3" i="182"/>
  <c r="D4" i="182"/>
  <c r="D7" i="182"/>
  <c r="AK11" i="187"/>
  <c r="Q47" i="187"/>
  <c r="AK71" i="187"/>
  <c r="V107" i="187"/>
  <c r="V71" i="187"/>
  <c r="AK59" i="187"/>
  <c r="B11" i="187"/>
  <c r="V11" i="187"/>
  <c r="V47" i="187"/>
  <c r="Q71" i="187"/>
  <c r="B47" i="187"/>
  <c r="Q7" i="187"/>
  <c r="AK6" i="187"/>
  <c r="Q18" i="187"/>
  <c r="V55" i="187"/>
  <c r="AK67" i="187"/>
  <c r="D8" i="182"/>
  <c r="AK18" i="187"/>
  <c r="Q43" i="187"/>
  <c r="AK79" i="187"/>
  <c r="AK138" i="187"/>
  <c r="V79" i="187"/>
  <c r="AK114" i="187"/>
  <c r="V138" i="187"/>
  <c r="B30" i="187"/>
  <c r="V7" i="187"/>
  <c r="AK30" i="187"/>
  <c r="V126" i="187"/>
  <c r="AK91" i="187"/>
  <c r="Q57" i="187"/>
  <c r="Q33" i="187"/>
  <c r="V33" i="187"/>
  <c r="Q81" i="187"/>
  <c r="V21" i="187"/>
  <c r="Q45" i="187"/>
  <c r="V45" i="187"/>
  <c r="B45" i="187"/>
  <c r="AK81" i="187"/>
  <c r="AK21" i="187"/>
  <c r="Q93" i="187"/>
  <c r="Q21" i="187"/>
  <c r="AK45" i="187"/>
  <c r="V81" i="187"/>
  <c r="V109" i="187"/>
  <c r="V57" i="187"/>
  <c r="Q69" i="187"/>
  <c r="AK35" i="187"/>
  <c r="AK9" i="187"/>
  <c r="B57" i="187"/>
  <c r="B3" i="188"/>
  <c r="Q80" i="187"/>
  <c r="V15" i="187"/>
  <c r="V3" i="187"/>
  <c r="Q56" i="187"/>
  <c r="Q15" i="187"/>
  <c r="B25" i="187"/>
  <c r="AK16" i="187"/>
  <c r="AK4" i="187"/>
  <c r="V12" i="187"/>
  <c r="Q24" i="187"/>
  <c r="H8" i="150"/>
  <c r="AK120" i="187"/>
  <c r="B48" i="187"/>
  <c r="V120" i="187"/>
  <c r="AK60" i="187"/>
  <c r="AK129" i="187"/>
  <c r="B12" i="187"/>
  <c r="V24" i="187"/>
  <c r="AK96" i="187"/>
  <c r="B24" i="187"/>
  <c r="B84" i="187"/>
  <c r="Q12" i="187"/>
  <c r="AK12" i="187"/>
  <c r="Q77" i="187"/>
  <c r="Q48" i="187"/>
  <c r="B139" i="187"/>
  <c r="AK32" i="187"/>
  <c r="B42" i="187"/>
  <c r="B101" i="187"/>
  <c r="B123" i="187"/>
  <c r="Q16" i="187"/>
  <c r="B39" i="187"/>
  <c r="B27" i="187"/>
  <c r="B38" i="187"/>
  <c r="B26" i="187"/>
  <c r="B97" i="187"/>
  <c r="AK73" i="187"/>
  <c r="AK61" i="187"/>
  <c r="V49" i="187"/>
  <c r="B108" i="187"/>
  <c r="B60" i="187"/>
  <c r="Q36" i="187"/>
  <c r="B83" i="187"/>
  <c r="B59" i="187"/>
  <c r="B23" i="187"/>
  <c r="B94" i="187"/>
  <c r="B70" i="187"/>
  <c r="Q34" i="187"/>
  <c r="AK10" i="187"/>
  <c r="V89" i="187"/>
  <c r="V56" i="187"/>
  <c r="B69" i="187"/>
  <c r="B33" i="187"/>
  <c r="AK48" i="187"/>
  <c r="AK108" i="187"/>
  <c r="B7" i="187"/>
  <c r="V70" i="187"/>
  <c r="AK39" i="187"/>
  <c r="Q73" i="187"/>
  <c r="B80" i="187"/>
  <c r="AK70" i="187"/>
  <c r="AK20" i="187"/>
  <c r="B20" i="187"/>
  <c r="B148" i="187"/>
  <c r="V148" i="187"/>
  <c r="AK148" i="187"/>
  <c r="B78" i="187"/>
  <c r="V66" i="187"/>
  <c r="Q54" i="187"/>
  <c r="D10" i="182"/>
  <c r="D2" i="182"/>
  <c r="V17" i="187"/>
  <c r="Q17" i="187"/>
  <c r="B5" i="187"/>
  <c r="V5" i="187"/>
  <c r="AK5" i="187"/>
  <c r="Q5" i="187"/>
  <c r="B7" i="188"/>
  <c r="C7" i="188"/>
  <c r="V145" i="187"/>
  <c r="B133" i="187"/>
  <c r="AK133" i="187"/>
  <c r="AK121" i="187"/>
  <c r="V111" i="187"/>
  <c r="V99" i="187"/>
  <c r="B75" i="187"/>
  <c r="Q75" i="187"/>
  <c r="V132" i="187"/>
  <c r="B132" i="187"/>
  <c r="AK145" i="187"/>
  <c r="B54" i="187"/>
  <c r="Q78" i="187"/>
  <c r="AK78" i="187"/>
  <c r="Q20" i="187"/>
  <c r="B32" i="187"/>
  <c r="Q32" i="187"/>
  <c r="B8" i="187"/>
  <c r="B136" i="187"/>
  <c r="AK136" i="187"/>
  <c r="V102" i="187"/>
  <c r="B102" i="187"/>
  <c r="AK29" i="187"/>
  <c r="Q29" i="187"/>
  <c r="V29" i="187"/>
  <c r="B29" i="187"/>
  <c r="V121" i="187"/>
  <c r="V20" i="187"/>
  <c r="V32" i="187"/>
  <c r="V78" i="187"/>
  <c r="C6" i="188"/>
  <c r="C5" i="188"/>
  <c r="D6" i="182"/>
  <c r="B4" i="188"/>
  <c r="V150" i="187"/>
  <c r="B126" i="187"/>
  <c r="AK126" i="187"/>
  <c r="B104" i="187"/>
  <c r="Q92" i="187"/>
  <c r="B92" i="187"/>
  <c r="AK80" i="187"/>
  <c r="V80" i="187"/>
  <c r="Q68" i="187"/>
  <c r="B44" i="187"/>
  <c r="V44" i="187"/>
  <c r="B149" i="187"/>
  <c r="V125" i="187"/>
  <c r="B114" i="187"/>
  <c r="B91" i="187"/>
  <c r="Q91" i="187"/>
  <c r="B79" i="187"/>
  <c r="Q79" i="187"/>
  <c r="B67" i="187"/>
  <c r="V67" i="187"/>
  <c r="Q67" i="187"/>
  <c r="B55" i="187"/>
  <c r="Q9" i="187"/>
  <c r="V147" i="187"/>
  <c r="B135" i="187"/>
  <c r="V101" i="187"/>
  <c r="AK101" i="187"/>
  <c r="AK19" i="187"/>
  <c r="AK7" i="187"/>
  <c r="B112" i="187"/>
  <c r="B88" i="187"/>
  <c r="V88" i="187"/>
  <c r="V64" i="187"/>
  <c r="Q6" i="187"/>
  <c r="V6" i="187"/>
  <c r="B58" i="187"/>
  <c r="B35" i="187"/>
  <c r="Q35" i="187"/>
  <c r="B81" i="187"/>
  <c r="V108" i="187"/>
  <c r="B2" i="188"/>
  <c r="C2" i="188"/>
  <c r="H9" i="150"/>
  <c r="B87" i="187"/>
  <c r="V100" i="187"/>
  <c r="AK52" i="187"/>
  <c r="B5" i="188"/>
  <c r="AK117" i="187"/>
  <c r="V106" i="187"/>
  <c r="AK95" i="187"/>
  <c r="B95" i="187"/>
  <c r="Q95" i="187"/>
  <c r="B86" i="187"/>
  <c r="Q63" i="187"/>
  <c r="Q41" i="187"/>
  <c r="B41" i="187"/>
  <c r="AK41" i="187"/>
  <c r="V85" i="187"/>
  <c r="V84" i="187"/>
  <c r="V144" i="187"/>
  <c r="B124" i="187"/>
  <c r="B93" i="187"/>
  <c r="AK93" i="187"/>
  <c r="AK131" i="187"/>
  <c r="B17" i="187"/>
  <c r="B121" i="187"/>
  <c r="AK57" i="187"/>
  <c r="B99" i="187"/>
  <c r="AK109" i="187"/>
  <c r="V137" i="187"/>
  <c r="B65" i="187"/>
  <c r="B53" i="187"/>
  <c r="Q60" i="187"/>
  <c r="V60" i="187"/>
  <c r="B13" i="187"/>
  <c r="AK8" i="187"/>
  <c r="Q86" i="187"/>
  <c r="V133" i="187"/>
  <c r="V52" i="187"/>
  <c r="AK22" i="187"/>
  <c r="AK86" i="187"/>
  <c r="AK103" i="187"/>
  <c r="AK65" i="187"/>
  <c r="AK33" i="187"/>
  <c r="Q19" i="187"/>
  <c r="AK151" i="187"/>
  <c r="V127" i="187"/>
  <c r="B14" i="187"/>
  <c r="V69" i="187"/>
  <c r="AK69" i="187"/>
  <c r="V86" i="187"/>
  <c r="V62" i="187"/>
  <c r="Q72" i="187"/>
  <c r="B56" i="187"/>
  <c r="AK14" i="187"/>
  <c r="Q14" i="187"/>
  <c r="V151" i="187"/>
  <c r="V76" i="187"/>
  <c r="B22" i="187"/>
  <c r="B62" i="187"/>
  <c r="V28" i="187"/>
  <c r="V123" i="187"/>
  <c r="B151" i="187"/>
  <c r="AK62" i="187"/>
  <c r="Q89" i="187"/>
  <c r="B72" i="187"/>
  <c r="V59" i="187"/>
  <c r="AK94" i="187"/>
  <c r="B103" i="187"/>
  <c r="AK74" i="187"/>
  <c r="AK36" i="187"/>
  <c r="B106" i="187"/>
  <c r="B105" i="187"/>
  <c r="V39" i="187"/>
  <c r="AK38" i="187"/>
  <c r="V105" i="187"/>
  <c r="V91" i="187"/>
  <c r="AK85" i="187"/>
  <c r="V72" i="187"/>
  <c r="Q38" i="187"/>
  <c r="AK99" i="187"/>
  <c r="Q96" i="187"/>
  <c r="Q66" i="187"/>
  <c r="B51" i="187"/>
  <c r="AK51" i="187"/>
  <c r="V63" i="187"/>
  <c r="V140" i="187"/>
  <c r="AK23" i="187"/>
  <c r="B113" i="187"/>
  <c r="AK123" i="187"/>
  <c r="Q51" i="187"/>
  <c r="Q90" i="187"/>
  <c r="AK97" i="187"/>
  <c r="V136" i="187"/>
  <c r="V94" i="187"/>
  <c r="V93" i="187"/>
  <c r="B77" i="187"/>
  <c r="V74" i="187"/>
  <c r="V43" i="187"/>
  <c r="AK26" i="187"/>
  <c r="V14" i="187"/>
  <c r="V149" i="187"/>
  <c r="V90" i="187"/>
  <c r="B111" i="187"/>
  <c r="V97" i="187"/>
  <c r="B96" i="187"/>
  <c r="Q84" i="187"/>
  <c r="B50" i="187"/>
  <c r="B36" i="187"/>
  <c r="V22" i="187"/>
  <c r="AK141" i="187"/>
  <c r="AK149" i="187"/>
  <c r="AK115" i="187"/>
  <c r="AK90" i="187"/>
  <c r="V129" i="187"/>
  <c r="V113" i="187"/>
  <c r="Q94" i="187"/>
  <c r="AK76" i="187"/>
  <c r="B68" i="187"/>
  <c r="AK42" i="187"/>
  <c r="V41" i="187"/>
  <c r="V51" i="187"/>
  <c r="AK144" i="187"/>
  <c r="AK83" i="187"/>
  <c r="V73" i="187"/>
  <c r="AK53" i="187"/>
  <c r="V42" i="187"/>
  <c r="AK66" i="187"/>
  <c r="AK63" i="187"/>
  <c r="AK150" i="187"/>
  <c r="B71" i="187"/>
  <c r="Q61" i="187"/>
  <c r="Q53" i="187"/>
  <c r="B115" i="187"/>
  <c r="B150" i="187"/>
  <c r="V115" i="187"/>
  <c r="AK84" i="187"/>
  <c r="V34" i="187"/>
  <c r="B3" i="187"/>
  <c r="V96" i="187"/>
  <c r="B140" i="187"/>
  <c r="V117" i="187"/>
  <c r="AK56" i="187"/>
  <c r="B52" i="187"/>
  <c r="Q42" i="187"/>
  <c r="AK27" i="187"/>
  <c r="V124" i="187"/>
  <c r="AK124" i="187"/>
  <c r="B63" i="187"/>
  <c r="Q23" i="187"/>
  <c r="AK111" i="187"/>
  <c r="AK87" i="187"/>
  <c r="B66" i="187"/>
  <c r="V23" i="187"/>
  <c r="AK47" i="187"/>
  <c r="B147" i="187"/>
  <c r="V112" i="187"/>
  <c r="Q39" i="187"/>
  <c r="B21" i="187"/>
  <c r="B74" i="187"/>
  <c r="V58" i="187"/>
  <c r="Q58" i="187"/>
  <c r="B137" i="187"/>
  <c r="B144" i="187"/>
  <c r="V114" i="187"/>
  <c r="B90" i="187"/>
  <c r="AK77" i="187"/>
  <c r="V83" i="187"/>
  <c r="Q83" i="187"/>
  <c r="AK40" i="187"/>
  <c r="B40" i="187"/>
  <c r="Q28" i="187"/>
  <c r="B28" i="187"/>
  <c r="B16" i="187"/>
  <c r="AK147" i="187"/>
  <c r="B145" i="187"/>
  <c r="B142" i="187"/>
  <c r="AK54" i="187"/>
  <c r="V54" i="187"/>
  <c r="Q74" i="187"/>
  <c r="AK72" i="187"/>
  <c r="B10" i="187"/>
  <c r="B125" i="187"/>
  <c r="B109" i="187"/>
  <c r="AK105" i="187"/>
  <c r="Q87" i="187"/>
  <c r="Q62" i="187"/>
  <c r="V48" i="187"/>
  <c r="AK43" i="187"/>
  <c r="B31" i="187"/>
  <c r="AK31" i="187"/>
  <c r="V31" i="187"/>
  <c r="Q27" i="187"/>
  <c r="V26" i="187"/>
  <c r="Q13" i="187"/>
  <c r="B19" i="187"/>
  <c r="B15" i="187"/>
  <c r="Q85" i="187"/>
  <c r="V36" i="187"/>
  <c r="V27" i="187"/>
  <c r="V9" i="187"/>
  <c r="V2" i="187"/>
  <c r="V95" i="187"/>
  <c r="B76" i="187"/>
  <c r="AK17" i="187"/>
  <c r="Q8" i="187"/>
  <c r="V8" i="187"/>
  <c r="V19" i="187"/>
  <c r="B9" i="187"/>
  <c r="H13" i="150"/>
  <c r="Q25" i="187"/>
  <c r="A15" i="152"/>
  <c r="A16" i="152"/>
  <c r="J2" i="195"/>
  <c r="H2" i="195"/>
  <c r="I2" i="195"/>
  <c r="N11" i="152"/>
  <c r="D2" i="152"/>
  <c r="D3" i="152"/>
  <c r="D4" i="152"/>
  <c r="D5" i="152"/>
  <c r="C4" i="152"/>
  <c r="C5" i="152"/>
  <c r="C2" i="152"/>
  <c r="G2" i="152"/>
  <c r="H6" i="195"/>
  <c r="I6" i="195"/>
  <c r="U98" i="187"/>
  <c r="B98" i="187"/>
  <c r="AC98" i="187"/>
  <c r="B146" i="187"/>
  <c r="D107" i="187"/>
  <c r="E100" i="187"/>
  <c r="G131" i="187"/>
  <c r="J98" i="187"/>
  <c r="N98" i="187"/>
  <c r="U97" i="187"/>
  <c r="AB100" i="187"/>
  <c r="I14" i="150"/>
  <c r="B119" i="187"/>
  <c r="F14" i="150"/>
  <c r="D103" i="187"/>
  <c r="E99" i="187"/>
  <c r="G100" i="187"/>
  <c r="J97" i="187"/>
  <c r="K100" i="187"/>
  <c r="N97" i="187"/>
  <c r="AB99" i="187"/>
  <c r="G143" i="187"/>
  <c r="V131" i="187"/>
  <c r="AK143" i="187"/>
  <c r="B143" i="187"/>
  <c r="AC119" i="187"/>
  <c r="D102" i="187"/>
  <c r="E98" i="187"/>
  <c r="G99" i="187"/>
  <c r="K99" i="187"/>
  <c r="O100" i="187"/>
  <c r="AB98" i="187"/>
  <c r="B122" i="187"/>
  <c r="V110" i="187"/>
  <c r="V143" i="187"/>
  <c r="V134" i="187"/>
  <c r="D100" i="187"/>
  <c r="E97" i="187"/>
  <c r="G98" i="187"/>
  <c r="K98" i="187"/>
  <c r="O99" i="187"/>
  <c r="Y100" i="187"/>
  <c r="AB97" i="187"/>
  <c r="AC146" i="187"/>
  <c r="D99" i="187"/>
  <c r="G97" i="187"/>
  <c r="H100" i="187"/>
  <c r="K97" i="187"/>
  <c r="L100" i="187"/>
  <c r="O98" i="187"/>
  <c r="Y99" i="187"/>
  <c r="P100" i="187"/>
  <c r="Q100" i="187"/>
  <c r="AK107" i="187"/>
  <c r="AK146" i="187"/>
  <c r="V119" i="187"/>
  <c r="AC107" i="187"/>
  <c r="V122" i="187"/>
  <c r="D98" i="187"/>
  <c r="H99" i="187"/>
  <c r="L99" i="187"/>
  <c r="O97" i="187"/>
  <c r="Y98" i="187"/>
  <c r="P99" i="187"/>
  <c r="Q99" i="187"/>
  <c r="AK110" i="187"/>
  <c r="AK98" i="187"/>
  <c r="B131" i="187"/>
  <c r="AK119" i="187"/>
  <c r="AC143" i="187"/>
  <c r="D97" i="187"/>
  <c r="E149" i="187"/>
  <c r="H98" i="187"/>
  <c r="L98" i="187"/>
  <c r="Y97" i="187"/>
  <c r="Z100" i="187"/>
  <c r="P98" i="187"/>
  <c r="Q98" i="187"/>
  <c r="V98" i="187"/>
  <c r="AC110" i="187"/>
  <c r="H97" i="187"/>
  <c r="I100" i="187"/>
  <c r="L97" i="187"/>
  <c r="M100" i="187"/>
  <c r="Z99" i="187"/>
  <c r="P97" i="187"/>
  <c r="Q97" i="187"/>
  <c r="Z98" i="187"/>
  <c r="AC131" i="187"/>
  <c r="I98" i="187"/>
  <c r="M98" i="187"/>
  <c r="U100" i="187"/>
  <c r="Z97" i="187"/>
  <c r="V146" i="187"/>
  <c r="AC134" i="187"/>
  <c r="D9" i="181"/>
  <c r="E114" i="187"/>
  <c r="I97" i="187"/>
  <c r="J100" i="187"/>
  <c r="U99" i="187"/>
  <c r="F15" i="150"/>
  <c r="D15" i="150"/>
  <c r="AK130" i="187"/>
  <c r="AC130" i="187"/>
  <c r="AC151" i="187"/>
  <c r="AC117" i="187"/>
  <c r="D14" i="150"/>
  <c r="A9" i="149"/>
  <c r="N145" i="187"/>
  <c r="K145" i="187"/>
  <c r="P145" i="187"/>
  <c r="Q145" i="187"/>
  <c r="Z145" i="187"/>
  <c r="M145" i="187"/>
  <c r="AB145" i="187"/>
  <c r="O145" i="187"/>
  <c r="U145" i="187"/>
  <c r="J145" i="187"/>
  <c r="Y145" i="187"/>
  <c r="L145" i="187"/>
  <c r="N133" i="187"/>
  <c r="K133" i="187"/>
  <c r="P133" i="187"/>
  <c r="Q133" i="187"/>
  <c r="Z133" i="187"/>
  <c r="M133" i="187"/>
  <c r="AB133" i="187"/>
  <c r="O133" i="187"/>
  <c r="U133" i="187"/>
  <c r="J133" i="187"/>
  <c r="Y133" i="187"/>
  <c r="L133" i="187"/>
  <c r="N121" i="187"/>
  <c r="K121" i="187"/>
  <c r="P121" i="187"/>
  <c r="Q121" i="187"/>
  <c r="Z121" i="187"/>
  <c r="M121" i="187"/>
  <c r="AB121" i="187"/>
  <c r="O121" i="187"/>
  <c r="U121" i="187"/>
  <c r="J121" i="187"/>
  <c r="Y121" i="187"/>
  <c r="N109" i="187"/>
  <c r="K109" i="187"/>
  <c r="P109" i="187"/>
  <c r="Q109" i="187"/>
  <c r="Z109" i="187"/>
  <c r="M109" i="187"/>
  <c r="AB109" i="187"/>
  <c r="O109" i="187"/>
  <c r="U109" i="187"/>
  <c r="J109" i="187"/>
  <c r="Y109" i="187"/>
  <c r="D145" i="187"/>
  <c r="D133" i="187"/>
  <c r="E150" i="187"/>
  <c r="E138" i="187"/>
  <c r="E126" i="187"/>
  <c r="E113" i="187"/>
  <c r="E101" i="187"/>
  <c r="G148" i="187"/>
  <c r="G136" i="187"/>
  <c r="G123" i="187"/>
  <c r="G111" i="187"/>
  <c r="H140" i="187"/>
  <c r="H127" i="187"/>
  <c r="H113" i="187"/>
  <c r="I138" i="187"/>
  <c r="I112" i="187"/>
  <c r="L121" i="187"/>
  <c r="O113" i="187"/>
  <c r="Z115" i="187"/>
  <c r="AB150" i="187"/>
  <c r="V116" i="187"/>
  <c r="I144" i="187"/>
  <c r="K144" i="187"/>
  <c r="P144" i="187"/>
  <c r="Q144" i="187"/>
  <c r="Z144" i="187"/>
  <c r="M144" i="187"/>
  <c r="AB144" i="187"/>
  <c r="O144" i="187"/>
  <c r="U144" i="187"/>
  <c r="J144" i="187"/>
  <c r="Y144" i="187"/>
  <c r="L144" i="187"/>
  <c r="I132" i="187"/>
  <c r="K132" i="187"/>
  <c r="P132" i="187"/>
  <c r="Q132" i="187"/>
  <c r="Z132" i="187"/>
  <c r="M132" i="187"/>
  <c r="AB132" i="187"/>
  <c r="O132" i="187"/>
  <c r="U132" i="187"/>
  <c r="J132" i="187"/>
  <c r="Y132" i="187"/>
  <c r="L132" i="187"/>
  <c r="N120" i="187"/>
  <c r="I120" i="187"/>
  <c r="K120" i="187"/>
  <c r="P120" i="187"/>
  <c r="Q120" i="187"/>
  <c r="Z120" i="187"/>
  <c r="M120" i="187"/>
  <c r="AB120" i="187"/>
  <c r="O120" i="187"/>
  <c r="U120" i="187"/>
  <c r="J120" i="187"/>
  <c r="Y120" i="187"/>
  <c r="L120" i="187"/>
  <c r="N108" i="187"/>
  <c r="I108" i="187"/>
  <c r="K108" i="187"/>
  <c r="P108" i="187"/>
  <c r="Q108" i="187"/>
  <c r="Z108" i="187"/>
  <c r="M108" i="187"/>
  <c r="AB108" i="187"/>
  <c r="O108" i="187"/>
  <c r="U108" i="187"/>
  <c r="J108" i="187"/>
  <c r="Y108" i="187"/>
  <c r="L108" i="187"/>
  <c r="D144" i="187"/>
  <c r="D132" i="187"/>
  <c r="E124" i="187"/>
  <c r="E112" i="187"/>
  <c r="G147" i="187"/>
  <c r="G135" i="187"/>
  <c r="G122" i="187"/>
  <c r="G110" i="187"/>
  <c r="H139" i="187"/>
  <c r="H126" i="187"/>
  <c r="H112" i="187"/>
  <c r="I137" i="187"/>
  <c r="I111" i="187"/>
  <c r="L109" i="187"/>
  <c r="N144" i="187"/>
  <c r="O101" i="187"/>
  <c r="U149" i="187"/>
  <c r="Z103" i="187"/>
  <c r="AB138" i="187"/>
  <c r="P140" i="187"/>
  <c r="Q140" i="187"/>
  <c r="B118" i="187"/>
  <c r="E14" i="150"/>
  <c r="G14" i="150"/>
  <c r="H14" i="150"/>
  <c r="B117" i="187"/>
  <c r="B116" i="187"/>
  <c r="V103" i="187"/>
  <c r="B120" i="187"/>
  <c r="AK118" i="187"/>
  <c r="AK135" i="187"/>
  <c r="AC148" i="187"/>
  <c r="AC111" i="187"/>
  <c r="C14" i="150"/>
  <c r="K143" i="187"/>
  <c r="P143" i="187"/>
  <c r="Q143" i="187"/>
  <c r="Z143" i="187"/>
  <c r="M143" i="187"/>
  <c r="AB143" i="187"/>
  <c r="O143" i="187"/>
  <c r="U143" i="187"/>
  <c r="J143" i="187"/>
  <c r="Y143" i="187"/>
  <c r="L143" i="187"/>
  <c r="N143" i="187"/>
  <c r="K131" i="187"/>
  <c r="P131" i="187"/>
  <c r="Q131" i="187"/>
  <c r="Z131" i="187"/>
  <c r="M131" i="187"/>
  <c r="AB131" i="187"/>
  <c r="O131" i="187"/>
  <c r="U131" i="187"/>
  <c r="J131" i="187"/>
  <c r="Y131" i="187"/>
  <c r="L131" i="187"/>
  <c r="N131" i="187"/>
  <c r="I119" i="187"/>
  <c r="K119" i="187"/>
  <c r="P119" i="187"/>
  <c r="Q119" i="187"/>
  <c r="Z119" i="187"/>
  <c r="M119" i="187"/>
  <c r="AB119" i="187"/>
  <c r="O119" i="187"/>
  <c r="U119" i="187"/>
  <c r="J119" i="187"/>
  <c r="Y119" i="187"/>
  <c r="L119" i="187"/>
  <c r="I107" i="187"/>
  <c r="K107" i="187"/>
  <c r="P107" i="187"/>
  <c r="Q107" i="187"/>
  <c r="Z107" i="187"/>
  <c r="M107" i="187"/>
  <c r="AB107" i="187"/>
  <c r="O107" i="187"/>
  <c r="U107" i="187"/>
  <c r="J107" i="187"/>
  <c r="Y107" i="187"/>
  <c r="L107" i="187"/>
  <c r="D143" i="187"/>
  <c r="D131" i="187"/>
  <c r="E148" i="187"/>
  <c r="E136" i="187"/>
  <c r="E123" i="187"/>
  <c r="E111" i="187"/>
  <c r="G146" i="187"/>
  <c r="G134" i="187"/>
  <c r="G121" i="187"/>
  <c r="G109" i="187"/>
  <c r="H151" i="187"/>
  <c r="H124" i="187"/>
  <c r="H110" i="187"/>
  <c r="I136" i="187"/>
  <c r="I110" i="187"/>
  <c r="N132" i="187"/>
  <c r="U137" i="187"/>
  <c r="P128" i="187"/>
  <c r="Q128" i="187"/>
  <c r="E147" i="187"/>
  <c r="E135" i="187"/>
  <c r="E122" i="187"/>
  <c r="E110" i="187"/>
  <c r="G145" i="187"/>
  <c r="G133" i="187"/>
  <c r="G120" i="187"/>
  <c r="G108" i="187"/>
  <c r="H150" i="187"/>
  <c r="H137" i="187"/>
  <c r="H122" i="187"/>
  <c r="H109" i="187"/>
  <c r="I151" i="187"/>
  <c r="I135" i="187"/>
  <c r="I109" i="187"/>
  <c r="N119" i="187"/>
  <c r="U124" i="187"/>
  <c r="Y147" i="187"/>
  <c r="AB113" i="187"/>
  <c r="P115" i="187"/>
  <c r="Q115" i="187"/>
  <c r="K142" i="187"/>
  <c r="P142" i="187"/>
  <c r="Q142" i="187"/>
  <c r="Z142" i="187"/>
  <c r="M142" i="187"/>
  <c r="AB142" i="187"/>
  <c r="O142" i="187"/>
  <c r="U142" i="187"/>
  <c r="J142" i="187"/>
  <c r="Y142" i="187"/>
  <c r="L142" i="187"/>
  <c r="N142" i="187"/>
  <c r="I142" i="187"/>
  <c r="K130" i="187"/>
  <c r="P130" i="187"/>
  <c r="Q130" i="187"/>
  <c r="Z130" i="187"/>
  <c r="M130" i="187"/>
  <c r="AB130" i="187"/>
  <c r="O130" i="187"/>
  <c r="U130" i="187"/>
  <c r="J130" i="187"/>
  <c r="Y130" i="187"/>
  <c r="L130" i="187"/>
  <c r="N130" i="187"/>
  <c r="I130" i="187"/>
  <c r="K118" i="187"/>
  <c r="P118" i="187"/>
  <c r="Q118" i="187"/>
  <c r="Z118" i="187"/>
  <c r="M118" i="187"/>
  <c r="AB118" i="187"/>
  <c r="O118" i="187"/>
  <c r="U118" i="187"/>
  <c r="J118" i="187"/>
  <c r="Y118" i="187"/>
  <c r="L118" i="187"/>
  <c r="N118" i="187"/>
  <c r="K106" i="187"/>
  <c r="P106" i="187"/>
  <c r="Q106" i="187"/>
  <c r="Z106" i="187"/>
  <c r="M106" i="187"/>
  <c r="AB106" i="187"/>
  <c r="O106" i="187"/>
  <c r="U106" i="187"/>
  <c r="J106" i="187"/>
  <c r="Y106" i="187"/>
  <c r="L106" i="187"/>
  <c r="N106" i="187"/>
  <c r="AK106" i="187"/>
  <c r="E7" i="149"/>
  <c r="P141" i="187"/>
  <c r="Q141" i="187"/>
  <c r="Z141" i="187"/>
  <c r="M141" i="187"/>
  <c r="AB141" i="187"/>
  <c r="O141" i="187"/>
  <c r="U141" i="187"/>
  <c r="J141" i="187"/>
  <c r="Y141" i="187"/>
  <c r="L141" i="187"/>
  <c r="N141" i="187"/>
  <c r="I141" i="187"/>
  <c r="P129" i="187"/>
  <c r="Q129" i="187"/>
  <c r="Z129" i="187"/>
  <c r="M129" i="187"/>
  <c r="AB129" i="187"/>
  <c r="O129" i="187"/>
  <c r="U129" i="187"/>
  <c r="J129" i="187"/>
  <c r="Y129" i="187"/>
  <c r="L129" i="187"/>
  <c r="N129" i="187"/>
  <c r="I129" i="187"/>
  <c r="K117" i="187"/>
  <c r="P117" i="187"/>
  <c r="Q117" i="187"/>
  <c r="Z117" i="187"/>
  <c r="M117" i="187"/>
  <c r="AB117" i="187"/>
  <c r="O117" i="187"/>
  <c r="U117" i="187"/>
  <c r="J117" i="187"/>
  <c r="Y117" i="187"/>
  <c r="L117" i="187"/>
  <c r="N117" i="187"/>
  <c r="I117" i="187"/>
  <c r="K105" i="187"/>
  <c r="P105" i="187"/>
  <c r="Q105" i="187"/>
  <c r="Z105" i="187"/>
  <c r="M105" i="187"/>
  <c r="AB105" i="187"/>
  <c r="O105" i="187"/>
  <c r="U105" i="187"/>
  <c r="J105" i="187"/>
  <c r="Y105" i="187"/>
  <c r="L105" i="187"/>
  <c r="N105" i="187"/>
  <c r="I105" i="187"/>
  <c r="D141" i="187"/>
  <c r="D129" i="187"/>
  <c r="E146" i="187"/>
  <c r="E134" i="187"/>
  <c r="E121" i="187"/>
  <c r="E109" i="187"/>
  <c r="G144" i="187"/>
  <c r="G132" i="187"/>
  <c r="G119" i="187"/>
  <c r="G107" i="187"/>
  <c r="H149" i="187"/>
  <c r="H135" i="187"/>
  <c r="H121" i="187"/>
  <c r="H108" i="187"/>
  <c r="I134" i="187"/>
  <c r="I106" i="187"/>
  <c r="K129" i="187"/>
  <c r="N107" i="187"/>
  <c r="U112" i="187"/>
  <c r="Y135" i="187"/>
  <c r="AB101" i="187"/>
  <c r="M140" i="187"/>
  <c r="AB140" i="187"/>
  <c r="O140" i="187"/>
  <c r="U140" i="187"/>
  <c r="J140" i="187"/>
  <c r="Y140" i="187"/>
  <c r="L140" i="187"/>
  <c r="N140" i="187"/>
  <c r="I140" i="187"/>
  <c r="K140" i="187"/>
  <c r="P116" i="187"/>
  <c r="Q116" i="187"/>
  <c r="Z116" i="187"/>
  <c r="M116" i="187"/>
  <c r="AB116" i="187"/>
  <c r="O116" i="187"/>
  <c r="U116" i="187"/>
  <c r="J116" i="187"/>
  <c r="Y116" i="187"/>
  <c r="L116" i="187"/>
  <c r="N116" i="187"/>
  <c r="I116" i="187"/>
  <c r="P104" i="187"/>
  <c r="Q104" i="187"/>
  <c r="Z104" i="187"/>
  <c r="M104" i="187"/>
  <c r="AB104" i="187"/>
  <c r="O104" i="187"/>
  <c r="U104" i="187"/>
  <c r="J104" i="187"/>
  <c r="Y104" i="187"/>
  <c r="L104" i="187"/>
  <c r="N104" i="187"/>
  <c r="I104" i="187"/>
  <c r="D140" i="187"/>
  <c r="E120" i="187"/>
  <c r="E108" i="187"/>
  <c r="G118" i="187"/>
  <c r="G106" i="187"/>
  <c r="H147" i="187"/>
  <c r="H134" i="187"/>
  <c r="H120" i="187"/>
  <c r="H107" i="187"/>
  <c r="I149" i="187"/>
  <c r="I133" i="187"/>
  <c r="K116" i="187"/>
  <c r="Y122" i="187"/>
  <c r="AB151" i="187"/>
  <c r="O151" i="187"/>
  <c r="U151" i="187"/>
  <c r="J151" i="187"/>
  <c r="Y151" i="187"/>
  <c r="L151" i="187"/>
  <c r="N151" i="187"/>
  <c r="K151" i="187"/>
  <c r="P151" i="187"/>
  <c r="Q151" i="187"/>
  <c r="Z151" i="187"/>
  <c r="AB139" i="187"/>
  <c r="O139" i="187"/>
  <c r="U139" i="187"/>
  <c r="J139" i="187"/>
  <c r="Y139" i="187"/>
  <c r="L139" i="187"/>
  <c r="N139" i="187"/>
  <c r="K139" i="187"/>
  <c r="P139" i="187"/>
  <c r="Q139" i="187"/>
  <c r="Z139" i="187"/>
  <c r="AB127" i="187"/>
  <c r="O127" i="187"/>
  <c r="U127" i="187"/>
  <c r="J127" i="187"/>
  <c r="Y127" i="187"/>
  <c r="L127" i="187"/>
  <c r="N127" i="187"/>
  <c r="I127" i="187"/>
  <c r="K127" i="187"/>
  <c r="P127" i="187"/>
  <c r="Q127" i="187"/>
  <c r="Z127" i="187"/>
  <c r="M103" i="187"/>
  <c r="AB103" i="187"/>
  <c r="O103" i="187"/>
  <c r="U103" i="187"/>
  <c r="J103" i="187"/>
  <c r="Y103" i="187"/>
  <c r="L103" i="187"/>
  <c r="N103" i="187"/>
  <c r="I103" i="187"/>
  <c r="K103" i="187"/>
  <c r="D151" i="187"/>
  <c r="D139" i="187"/>
  <c r="D127" i="187"/>
  <c r="E144" i="187"/>
  <c r="E132" i="187"/>
  <c r="E119" i="187"/>
  <c r="E107" i="187"/>
  <c r="G142" i="187"/>
  <c r="G130" i="187"/>
  <c r="G117" i="187"/>
  <c r="G105" i="187"/>
  <c r="H146" i="187"/>
  <c r="H133" i="187"/>
  <c r="H119" i="187"/>
  <c r="H106" i="187"/>
  <c r="I148" i="187"/>
  <c r="I131" i="187"/>
  <c r="K104" i="187"/>
  <c r="M139" i="187"/>
  <c r="Y110" i="187"/>
  <c r="M115" i="187"/>
  <c r="AB115" i="187"/>
  <c r="O115" i="187"/>
  <c r="U115" i="187"/>
  <c r="J115" i="187"/>
  <c r="Y115" i="187"/>
  <c r="L115" i="187"/>
  <c r="N115" i="187"/>
  <c r="I115" i="187"/>
  <c r="K115" i="187"/>
  <c r="B110" i="187"/>
  <c r="AK142" i="187"/>
  <c r="AK132" i="187"/>
  <c r="AC142" i="187"/>
  <c r="AC123" i="187"/>
  <c r="AC105" i="187"/>
  <c r="U150" i="187"/>
  <c r="J150" i="187"/>
  <c r="Y150" i="187"/>
  <c r="L150" i="187"/>
  <c r="N150" i="187"/>
  <c r="K150" i="187"/>
  <c r="P150" i="187"/>
  <c r="Q150" i="187"/>
  <c r="Z150" i="187"/>
  <c r="M150" i="187"/>
  <c r="U138" i="187"/>
  <c r="J138" i="187"/>
  <c r="Y138" i="187"/>
  <c r="L138" i="187"/>
  <c r="N138" i="187"/>
  <c r="K138" i="187"/>
  <c r="P138" i="187"/>
  <c r="Q138" i="187"/>
  <c r="Z138" i="187"/>
  <c r="M138" i="187"/>
  <c r="U126" i="187"/>
  <c r="J126" i="187"/>
  <c r="Y126" i="187"/>
  <c r="L126" i="187"/>
  <c r="N126" i="187"/>
  <c r="I126" i="187"/>
  <c r="K126" i="187"/>
  <c r="P126" i="187"/>
  <c r="Q126" i="187"/>
  <c r="Z126" i="187"/>
  <c r="M126" i="187"/>
  <c r="AB114" i="187"/>
  <c r="O114" i="187"/>
  <c r="U114" i="187"/>
  <c r="J114" i="187"/>
  <c r="Y114" i="187"/>
  <c r="L114" i="187"/>
  <c r="N114" i="187"/>
  <c r="I114" i="187"/>
  <c r="K114" i="187"/>
  <c r="P114" i="187"/>
  <c r="Q114" i="187"/>
  <c r="Z114" i="187"/>
  <c r="AB102" i="187"/>
  <c r="O102" i="187"/>
  <c r="U102" i="187"/>
  <c r="J102" i="187"/>
  <c r="Y102" i="187"/>
  <c r="L102" i="187"/>
  <c r="N102" i="187"/>
  <c r="I102" i="187"/>
  <c r="K102" i="187"/>
  <c r="P102" i="187"/>
  <c r="Q102" i="187"/>
  <c r="Z102" i="187"/>
  <c r="D150" i="187"/>
  <c r="D138" i="187"/>
  <c r="D126" i="187"/>
  <c r="E143" i="187"/>
  <c r="E131" i="187"/>
  <c r="E118" i="187"/>
  <c r="E106" i="187"/>
  <c r="G141" i="187"/>
  <c r="G129" i="187"/>
  <c r="G116" i="187"/>
  <c r="G104" i="187"/>
  <c r="H145" i="187"/>
  <c r="H132" i="187"/>
  <c r="H118" i="187"/>
  <c r="H105" i="187"/>
  <c r="I147" i="187"/>
  <c r="I124" i="187"/>
  <c r="M127" i="187"/>
  <c r="M128" i="187"/>
  <c r="AB128" i="187"/>
  <c r="O128" i="187"/>
  <c r="U128" i="187"/>
  <c r="J128" i="187"/>
  <c r="Y128" i="187"/>
  <c r="L128" i="187"/>
  <c r="N128" i="187"/>
  <c r="I128" i="187"/>
  <c r="K128" i="187"/>
  <c r="V128" i="187"/>
  <c r="V104" i="187"/>
  <c r="AC104" i="187"/>
  <c r="AC106" i="187"/>
  <c r="B127" i="187"/>
  <c r="B129" i="187"/>
  <c r="AK122" i="187"/>
  <c r="B141" i="187"/>
  <c r="B128" i="187"/>
  <c r="V141" i="187"/>
  <c r="D13" i="182"/>
  <c r="B134" i="187"/>
  <c r="B130" i="187"/>
  <c r="AK128" i="187"/>
  <c r="AK127" i="187"/>
  <c r="AK134" i="187"/>
  <c r="V139" i="187"/>
  <c r="AK139" i="187"/>
  <c r="AK116" i="187"/>
  <c r="AC141" i="187"/>
  <c r="AC122" i="187"/>
  <c r="AC103" i="187"/>
  <c r="J149" i="187"/>
  <c r="Y149" i="187"/>
  <c r="L149" i="187"/>
  <c r="N149" i="187"/>
  <c r="K149" i="187"/>
  <c r="P149" i="187"/>
  <c r="Q149" i="187"/>
  <c r="Z149" i="187"/>
  <c r="M149" i="187"/>
  <c r="AB149" i="187"/>
  <c r="O149" i="187"/>
  <c r="J137" i="187"/>
  <c r="Y137" i="187"/>
  <c r="L137" i="187"/>
  <c r="N137" i="187"/>
  <c r="K137" i="187"/>
  <c r="P137" i="187"/>
  <c r="Q137" i="187"/>
  <c r="Z137" i="187"/>
  <c r="M137" i="187"/>
  <c r="AB137" i="187"/>
  <c r="O137" i="187"/>
  <c r="U113" i="187"/>
  <c r="J113" i="187"/>
  <c r="Y113" i="187"/>
  <c r="L113" i="187"/>
  <c r="N113" i="187"/>
  <c r="I113" i="187"/>
  <c r="K113" i="187"/>
  <c r="P113" i="187"/>
  <c r="Q113" i="187"/>
  <c r="Z113" i="187"/>
  <c r="M113" i="187"/>
  <c r="U101" i="187"/>
  <c r="J101" i="187"/>
  <c r="Y101" i="187"/>
  <c r="L101" i="187"/>
  <c r="N101" i="187"/>
  <c r="I101" i="187"/>
  <c r="K101" i="187"/>
  <c r="P101" i="187"/>
  <c r="Q101" i="187"/>
  <c r="Z101" i="187"/>
  <c r="M101" i="187"/>
  <c r="D149" i="187"/>
  <c r="D137" i="187"/>
  <c r="E142" i="187"/>
  <c r="E130" i="187"/>
  <c r="E117" i="187"/>
  <c r="E105" i="187"/>
  <c r="G140" i="187"/>
  <c r="G128" i="187"/>
  <c r="G115" i="187"/>
  <c r="G103" i="187"/>
  <c r="H144" i="187"/>
  <c r="H131" i="187"/>
  <c r="H117" i="187"/>
  <c r="H104" i="187"/>
  <c r="I146" i="187"/>
  <c r="I123" i="187"/>
  <c r="M114" i="187"/>
  <c r="V130" i="187"/>
  <c r="AK140" i="187"/>
  <c r="V142" i="187"/>
  <c r="AC116" i="187"/>
  <c r="AC140" i="187"/>
  <c r="Y148" i="187"/>
  <c r="L148" i="187"/>
  <c r="N148" i="187"/>
  <c r="K148" i="187"/>
  <c r="P148" i="187"/>
  <c r="Q148" i="187"/>
  <c r="Z148" i="187"/>
  <c r="M148" i="187"/>
  <c r="AB148" i="187"/>
  <c r="O148" i="187"/>
  <c r="H148" i="187"/>
  <c r="U148" i="187"/>
  <c r="Y136" i="187"/>
  <c r="L136" i="187"/>
  <c r="N136" i="187"/>
  <c r="K136" i="187"/>
  <c r="P136" i="187"/>
  <c r="Q136" i="187"/>
  <c r="Z136" i="187"/>
  <c r="M136" i="187"/>
  <c r="AB136" i="187"/>
  <c r="O136" i="187"/>
  <c r="H136" i="187"/>
  <c r="U136" i="187"/>
  <c r="J124" i="187"/>
  <c r="Y124" i="187"/>
  <c r="L124" i="187"/>
  <c r="N124" i="187"/>
  <c r="K124" i="187"/>
  <c r="P124" i="187"/>
  <c r="Q124" i="187"/>
  <c r="Z124" i="187"/>
  <c r="M124" i="187"/>
  <c r="AB124" i="187"/>
  <c r="O124" i="187"/>
  <c r="J112" i="187"/>
  <c r="Y112" i="187"/>
  <c r="L112" i="187"/>
  <c r="N112" i="187"/>
  <c r="K112" i="187"/>
  <c r="P112" i="187"/>
  <c r="Q112" i="187"/>
  <c r="Z112" i="187"/>
  <c r="M112" i="187"/>
  <c r="AB112" i="187"/>
  <c r="O112" i="187"/>
  <c r="D148" i="187"/>
  <c r="D136" i="187"/>
  <c r="E141" i="187"/>
  <c r="E129" i="187"/>
  <c r="E116" i="187"/>
  <c r="E104" i="187"/>
  <c r="G151" i="187"/>
  <c r="G139" i="187"/>
  <c r="G127" i="187"/>
  <c r="G114" i="187"/>
  <c r="G102" i="187"/>
  <c r="H143" i="187"/>
  <c r="H130" i="187"/>
  <c r="H116" i="187"/>
  <c r="H103" i="187"/>
  <c r="I145" i="187"/>
  <c r="I122" i="187"/>
  <c r="J136" i="187"/>
  <c r="M102" i="187"/>
  <c r="O150" i="187"/>
  <c r="G15" i="150"/>
  <c r="H15" i="150"/>
  <c r="L147" i="187"/>
  <c r="N147" i="187"/>
  <c r="K147" i="187"/>
  <c r="P147" i="187"/>
  <c r="Q147" i="187"/>
  <c r="Z147" i="187"/>
  <c r="M147" i="187"/>
  <c r="AB147" i="187"/>
  <c r="O147" i="187"/>
  <c r="U147" i="187"/>
  <c r="J147" i="187"/>
  <c r="L135" i="187"/>
  <c r="N135" i="187"/>
  <c r="K135" i="187"/>
  <c r="P135" i="187"/>
  <c r="Q135" i="187"/>
  <c r="Z135" i="187"/>
  <c r="M135" i="187"/>
  <c r="AB135" i="187"/>
  <c r="O135" i="187"/>
  <c r="U135" i="187"/>
  <c r="J135" i="187"/>
  <c r="Y123" i="187"/>
  <c r="L123" i="187"/>
  <c r="N123" i="187"/>
  <c r="K123" i="187"/>
  <c r="P123" i="187"/>
  <c r="Q123" i="187"/>
  <c r="Z123" i="187"/>
  <c r="M123" i="187"/>
  <c r="AB123" i="187"/>
  <c r="O123" i="187"/>
  <c r="H123" i="187"/>
  <c r="U123" i="187"/>
  <c r="Y111" i="187"/>
  <c r="L111" i="187"/>
  <c r="N111" i="187"/>
  <c r="K111" i="187"/>
  <c r="P111" i="187"/>
  <c r="Q111" i="187"/>
  <c r="Z111" i="187"/>
  <c r="M111" i="187"/>
  <c r="AB111" i="187"/>
  <c r="O111" i="187"/>
  <c r="H111" i="187"/>
  <c r="U111" i="187"/>
  <c r="D147" i="187"/>
  <c r="D135" i="187"/>
  <c r="E140" i="187"/>
  <c r="E128" i="187"/>
  <c r="E115" i="187"/>
  <c r="E103" i="187"/>
  <c r="G150" i="187"/>
  <c r="G138" i="187"/>
  <c r="G126" i="187"/>
  <c r="G113" i="187"/>
  <c r="G101" i="187"/>
  <c r="H142" i="187"/>
  <c r="H129" i="187"/>
  <c r="H115" i="187"/>
  <c r="H102" i="187"/>
  <c r="I143" i="187"/>
  <c r="I121" i="187"/>
  <c r="J123" i="187"/>
  <c r="O138" i="187"/>
  <c r="Z140" i="187"/>
  <c r="V118" i="187"/>
  <c r="AC118" i="187"/>
  <c r="N146" i="187"/>
  <c r="K146" i="187"/>
  <c r="P146" i="187"/>
  <c r="Q146" i="187"/>
  <c r="Z146" i="187"/>
  <c r="M146" i="187"/>
  <c r="AB146" i="187"/>
  <c r="O146" i="187"/>
  <c r="U146" i="187"/>
  <c r="J146" i="187"/>
  <c r="Y146" i="187"/>
  <c r="N134" i="187"/>
  <c r="K134" i="187"/>
  <c r="P134" i="187"/>
  <c r="Q134" i="187"/>
  <c r="Z134" i="187"/>
  <c r="M134" i="187"/>
  <c r="AB134" i="187"/>
  <c r="O134" i="187"/>
  <c r="U134" i="187"/>
  <c r="J134" i="187"/>
  <c r="Y134" i="187"/>
  <c r="L122" i="187"/>
  <c r="N122" i="187"/>
  <c r="K122" i="187"/>
  <c r="P122" i="187"/>
  <c r="Q122" i="187"/>
  <c r="Z122" i="187"/>
  <c r="M122" i="187"/>
  <c r="AB122" i="187"/>
  <c r="O122" i="187"/>
  <c r="U122" i="187"/>
  <c r="J122" i="187"/>
  <c r="L110" i="187"/>
  <c r="N110" i="187"/>
  <c r="K110" i="187"/>
  <c r="P110" i="187"/>
  <c r="Q110" i="187"/>
  <c r="Z110" i="187"/>
  <c r="M110" i="187"/>
  <c r="AB110" i="187"/>
  <c r="O110" i="187"/>
  <c r="U110" i="187"/>
  <c r="J110" i="187"/>
  <c r="D146" i="187"/>
  <c r="D134" i="187"/>
  <c r="D121" i="187"/>
  <c r="D109" i="187"/>
  <c r="E151" i="187"/>
  <c r="E139" i="187"/>
  <c r="E127" i="187"/>
  <c r="G149" i="187"/>
  <c r="G137" i="187"/>
  <c r="G124" i="187"/>
  <c r="G112" i="187"/>
  <c r="H141" i="187"/>
  <c r="H128" i="187"/>
  <c r="H114" i="187"/>
  <c r="H101" i="187"/>
  <c r="I139" i="187"/>
  <c r="I118" i="187"/>
  <c r="J111" i="187"/>
  <c r="L134" i="187"/>
  <c r="O126" i="187"/>
  <c r="Z128" i="187"/>
  <c r="E8" i="188"/>
  <c r="C8" i="188"/>
  <c r="B8" i="188"/>
  <c r="D7" i="149"/>
  <c r="F7" i="149"/>
  <c r="E7" i="188"/>
  <c r="C15" i="150"/>
  <c r="E10" i="181"/>
  <c r="B11" i="181"/>
  <c r="E11" i="181"/>
  <c r="I15" i="150"/>
  <c r="E15" i="150"/>
  <c r="A9" i="188"/>
  <c r="E9" i="188"/>
  <c r="B13" i="181"/>
  <c r="B12" i="181"/>
  <c r="D9" i="149"/>
  <c r="C9" i="149"/>
  <c r="E9" i="149"/>
  <c r="C6" i="149"/>
  <c r="E6" i="149"/>
  <c r="D6" i="149"/>
  <c r="F6" i="149"/>
  <c r="A10" i="149"/>
  <c r="C5" i="149"/>
  <c r="A8" i="149"/>
  <c r="D5" i="149"/>
  <c r="F5" i="149"/>
  <c r="N125" i="187"/>
  <c r="L125" i="187"/>
  <c r="J125" i="187"/>
  <c r="H125" i="187"/>
  <c r="D125" i="187"/>
  <c r="P125" i="187"/>
  <c r="Q125" i="187"/>
  <c r="Y125" i="187"/>
  <c r="U125" i="187"/>
  <c r="O125" i="187"/>
  <c r="M125" i="187"/>
  <c r="K125" i="187"/>
  <c r="I125" i="187"/>
  <c r="G125" i="187"/>
  <c r="E125" i="187"/>
  <c r="AB125" i="187"/>
  <c r="Z125" i="187"/>
  <c r="A16" i="150"/>
  <c r="A14" i="182"/>
  <c r="A15" i="182"/>
  <c r="A10" i="188"/>
  <c r="H12" i="186"/>
  <c r="H10" i="186"/>
  <c r="Q128" i="10"/>
  <c r="U148" i="10"/>
  <c r="AJ8" i="10"/>
  <c r="AK122" i="10"/>
  <c r="X70" i="10"/>
  <c r="Z130" i="10"/>
  <c r="V141" i="10"/>
  <c r="X40" i="10"/>
  <c r="J28" i="10"/>
  <c r="AH129" i="10"/>
  <c r="F77" i="10"/>
  <c r="E8" i="10"/>
  <c r="AG107" i="10"/>
  <c r="AD110" i="10"/>
  <c r="AA152" i="10"/>
  <c r="S121" i="10"/>
  <c r="L76" i="10"/>
  <c r="AC92" i="10"/>
  <c r="AQ154" i="10"/>
  <c r="J13" i="10"/>
  <c r="AR147" i="10"/>
  <c r="H136" i="10"/>
  <c r="AH70" i="10"/>
  <c r="J65" i="10"/>
  <c r="AO82" i="10"/>
  <c r="W52" i="10"/>
  <c r="I150" i="10"/>
  <c r="AB157" i="10"/>
  <c r="AB12" i="10"/>
  <c r="AR43" i="10"/>
  <c r="R20" i="10"/>
  <c r="Y88" i="10"/>
  <c r="AL12" i="10"/>
  <c r="AN63" i="10"/>
  <c r="I53" i="10"/>
  <c r="AN158" i="10"/>
  <c r="T28" i="10"/>
  <c r="F129" i="10"/>
  <c r="AO115" i="10"/>
  <c r="AR82" i="10"/>
  <c r="AG31" i="10"/>
  <c r="AO120" i="10"/>
  <c r="X99" i="10"/>
  <c r="AB21" i="10"/>
  <c r="AC40" i="10"/>
  <c r="R55" i="10"/>
  <c r="AI34" i="10"/>
  <c r="AK123" i="10"/>
  <c r="P9" i="10"/>
  <c r="S105" i="10"/>
  <c r="D97" i="10"/>
  <c r="Y93" i="10"/>
  <c r="J104" i="10"/>
  <c r="AN27" i="10"/>
  <c r="V106" i="10"/>
  <c r="M87" i="10"/>
  <c r="AB90" i="10"/>
  <c r="AO135" i="10"/>
  <c r="K20" i="10"/>
  <c r="AE111" i="10"/>
  <c r="J108" i="10"/>
  <c r="K139" i="10"/>
  <c r="AQ109" i="10"/>
  <c r="S17" i="10"/>
  <c r="AN144" i="10"/>
  <c r="T40" i="10"/>
  <c r="V28" i="10"/>
  <c r="AE77" i="10"/>
  <c r="O2" i="10"/>
  <c r="N99" i="10"/>
  <c r="AH98" i="10"/>
  <c r="AD61" i="10"/>
  <c r="AS46" i="10"/>
  <c r="AD43" i="10"/>
  <c r="C35" i="10"/>
  <c r="R149" i="10"/>
  <c r="I19" i="10"/>
  <c r="S126" i="10"/>
  <c r="AL137" i="10"/>
  <c r="I71" i="10"/>
  <c r="K18" i="10"/>
  <c r="AR116" i="10"/>
  <c r="M149" i="10"/>
  <c r="B21" i="10"/>
  <c r="M63" i="10"/>
  <c r="AM19" i="10"/>
  <c r="AM103" i="10"/>
  <c r="X83" i="10"/>
  <c r="C33" i="10"/>
  <c r="X149" i="10"/>
  <c r="AI118" i="10"/>
  <c r="AA127" i="10"/>
  <c r="AC73" i="10"/>
  <c r="T20" i="10"/>
  <c r="AS136" i="10"/>
  <c r="Y65" i="10"/>
  <c r="AQ153" i="10"/>
  <c r="H94" i="10"/>
  <c r="N70" i="10"/>
  <c r="AG156" i="10"/>
  <c r="J62" i="10"/>
  <c r="I117" i="10"/>
  <c r="W157" i="10"/>
  <c r="AK43" i="10"/>
  <c r="AA62" i="10"/>
  <c r="T106" i="10"/>
  <c r="AC95" i="10"/>
  <c r="Y144" i="10"/>
  <c r="AC132" i="10"/>
  <c r="Q7" i="10"/>
  <c r="Y5" i="10"/>
  <c r="AK28" i="10"/>
  <c r="Y14" i="10"/>
  <c r="S82" i="10"/>
  <c r="AD133" i="10"/>
  <c r="AG55" i="10"/>
  <c r="H126" i="10"/>
  <c r="L103" i="10"/>
  <c r="C8" i="10"/>
  <c r="AJ87" i="10"/>
  <c r="AF91" i="10"/>
  <c r="AO99" i="10"/>
  <c r="AI150" i="10"/>
  <c r="AH90" i="10"/>
  <c r="AM121" i="10"/>
  <c r="X28" i="10"/>
  <c r="H127" i="10"/>
  <c r="AA154" i="10"/>
  <c r="J130" i="10"/>
  <c r="AO86" i="10"/>
  <c r="AP73" i="10"/>
  <c r="AS47" i="10"/>
  <c r="AI95" i="10"/>
  <c r="AE158" i="10"/>
  <c r="L91" i="10"/>
  <c r="AE35" i="10"/>
  <c r="AJ55" i="10"/>
  <c r="J118" i="10"/>
  <c r="AL26" i="10"/>
  <c r="AI70" i="10"/>
  <c r="T126" i="10"/>
  <c r="O20" i="10"/>
  <c r="C140" i="10"/>
  <c r="K87" i="10"/>
  <c r="AH38" i="10"/>
  <c r="F54" i="10"/>
  <c r="AB10" i="10"/>
  <c r="G64" i="10"/>
  <c r="AA76" i="10"/>
  <c r="K83" i="10"/>
  <c r="AH94" i="10"/>
  <c r="W3" i="10"/>
  <c r="AB30" i="10"/>
  <c r="Q5" i="10"/>
  <c r="AC133" i="10"/>
  <c r="AQ78" i="10"/>
  <c r="Q20" i="10"/>
  <c r="AA34" i="10"/>
  <c r="H119" i="10"/>
  <c r="P62" i="10"/>
  <c r="L134" i="10"/>
  <c r="N142" i="10"/>
  <c r="AR120" i="10"/>
  <c r="O116" i="10"/>
  <c r="AO136" i="10"/>
  <c r="N15" i="10"/>
  <c r="W63" i="10"/>
  <c r="T42" i="10"/>
  <c r="AD71" i="10"/>
  <c r="AI120" i="10"/>
  <c r="AD32" i="10"/>
  <c r="AM21" i="10"/>
  <c r="T72" i="10"/>
  <c r="AP71" i="10"/>
  <c r="N10" i="10"/>
  <c r="AR74" i="10"/>
  <c r="R44" i="10"/>
  <c r="U92" i="10"/>
  <c r="N21" i="10"/>
  <c r="R5" i="10"/>
  <c r="X21" i="10"/>
  <c r="AJ157" i="10"/>
  <c r="AN141" i="10"/>
  <c r="O40" i="10"/>
  <c r="H122" i="10"/>
  <c r="AI152" i="10"/>
  <c r="AJ25" i="10"/>
  <c r="O48" i="10"/>
  <c r="AS22" i="10"/>
  <c r="AL4" i="10"/>
  <c r="AE140" i="10"/>
  <c r="AJ138" i="10"/>
  <c r="X94" i="10"/>
  <c r="AR123" i="10"/>
  <c r="W136" i="10"/>
  <c r="AE92" i="10"/>
  <c r="AD72" i="10"/>
  <c r="AB46" i="10"/>
  <c r="AN32" i="10"/>
  <c r="AJ118" i="10"/>
  <c r="V74" i="10"/>
  <c r="AC24" i="10"/>
  <c r="X106" i="10"/>
  <c r="W18" i="10"/>
  <c r="T122" i="10"/>
  <c r="AF153" i="10"/>
  <c r="E68" i="10"/>
  <c r="AQ103" i="10"/>
  <c r="S102" i="10"/>
  <c r="C122" i="10"/>
  <c r="Q92" i="10"/>
  <c r="P154" i="10"/>
  <c r="I84" i="10"/>
  <c r="O35" i="10"/>
  <c r="G81" i="10"/>
  <c r="I135" i="10"/>
  <c r="U21" i="10"/>
  <c r="U85" i="10"/>
  <c r="Z155" i="10"/>
  <c r="AS116" i="10"/>
  <c r="I139" i="10"/>
  <c r="U100" i="10"/>
  <c r="Y125" i="10"/>
  <c r="T121" i="10"/>
  <c r="H145" i="10"/>
  <c r="AK126" i="10"/>
  <c r="N149" i="10"/>
  <c r="Y126" i="10"/>
  <c r="D67" i="10"/>
  <c r="AP39" i="10"/>
  <c r="S4" i="10"/>
  <c r="O145" i="10"/>
  <c r="M40" i="10"/>
  <c r="C151" i="10"/>
  <c r="H85" i="10"/>
  <c r="J90" i="10"/>
  <c r="AQ6" i="10"/>
  <c r="AC99" i="10"/>
  <c r="Q46" i="10"/>
  <c r="P78" i="10"/>
  <c r="AK147" i="10"/>
  <c r="O88" i="10"/>
  <c r="W36" i="10"/>
  <c r="AS140" i="10"/>
  <c r="D94" i="10"/>
  <c r="Y157" i="10"/>
  <c r="H8" i="10"/>
  <c r="AK89" i="10"/>
  <c r="AB61" i="10"/>
  <c r="AC66" i="10"/>
  <c r="AE115" i="10"/>
  <c r="AH71" i="10"/>
  <c r="AB83" i="10"/>
  <c r="AP124" i="10"/>
  <c r="Q54" i="10"/>
  <c r="AL74" i="10"/>
  <c r="AI44" i="10"/>
  <c r="H108" i="10"/>
  <c r="AE72" i="10"/>
  <c r="AI24" i="10"/>
  <c r="AR39" i="10"/>
  <c r="F32" i="10"/>
  <c r="AH29" i="10"/>
  <c r="Y47" i="10"/>
  <c r="AN138" i="10"/>
  <c r="E98" i="10"/>
  <c r="AL19" i="10"/>
  <c r="AJ24" i="10"/>
  <c r="H154" i="10"/>
  <c r="H131" i="10"/>
  <c r="AG69" i="10"/>
  <c r="AO154" i="10"/>
  <c r="AF109" i="10"/>
  <c r="G135" i="10"/>
  <c r="AM63" i="10"/>
  <c r="C149" i="10"/>
  <c r="M78" i="10"/>
  <c r="G69" i="10"/>
  <c r="AL90" i="10"/>
  <c r="AL34" i="10"/>
  <c r="O75" i="10"/>
  <c r="Y86" i="10"/>
  <c r="O79" i="10"/>
  <c r="L11" i="10"/>
  <c r="AB100" i="10"/>
  <c r="S141" i="10"/>
  <c r="AE138" i="10"/>
  <c r="K137" i="10"/>
  <c r="AG86" i="10"/>
  <c r="Y71" i="10"/>
  <c r="F123" i="10"/>
  <c r="L73" i="10"/>
  <c r="G58" i="10"/>
  <c r="P108" i="10"/>
  <c r="M25" i="10"/>
  <c r="AA148" i="10"/>
  <c r="J46" i="10"/>
  <c r="B104" i="10"/>
  <c r="V13" i="10"/>
  <c r="Y64" i="10"/>
  <c r="V53" i="10"/>
  <c r="F98" i="10"/>
  <c r="AL107" i="10"/>
  <c r="G23" i="10"/>
  <c r="E95" i="10"/>
  <c r="C30" i="10"/>
  <c r="G109" i="10"/>
  <c r="J129" i="10"/>
  <c r="C136" i="10"/>
  <c r="AQ14" i="10"/>
  <c r="P132" i="10"/>
  <c r="H30" i="10"/>
  <c r="AG104" i="10"/>
  <c r="AR121" i="10"/>
  <c r="F19" i="10"/>
  <c r="D91" i="10"/>
  <c r="E134" i="10"/>
  <c r="P80" i="10"/>
  <c r="M88" i="10"/>
  <c r="AO46" i="10"/>
  <c r="X145" i="10"/>
  <c r="AG97" i="10"/>
  <c r="Q56" i="10"/>
  <c r="N112" i="10"/>
  <c r="V19" i="10"/>
  <c r="Z132" i="10"/>
  <c r="AQ120" i="10"/>
  <c r="AO43" i="10"/>
  <c r="S25" i="10"/>
  <c r="L10" i="10"/>
  <c r="AB62" i="10"/>
  <c r="J106" i="10"/>
  <c r="AA91" i="10"/>
  <c r="AA114" i="10"/>
  <c r="AH10" i="10"/>
  <c r="AI102" i="10"/>
  <c r="AE99" i="10"/>
  <c r="B122" i="10"/>
  <c r="W112" i="10"/>
  <c r="AL109" i="10"/>
  <c r="T50" i="10"/>
  <c r="R147" i="10"/>
  <c r="C69" i="10"/>
  <c r="AE109" i="10"/>
  <c r="E138" i="10"/>
  <c r="AJ130" i="10"/>
  <c r="AJ64" i="10"/>
  <c r="X31" i="10"/>
  <c r="U151" i="10"/>
  <c r="N110" i="10"/>
  <c r="AM105" i="10"/>
  <c r="B78" i="10"/>
  <c r="H80" i="10"/>
  <c r="Y37" i="10"/>
  <c r="V104" i="10"/>
  <c r="AH147" i="10"/>
  <c r="AN113" i="10"/>
  <c r="AG133" i="10"/>
  <c r="AF50" i="10"/>
  <c r="X107" i="10"/>
  <c r="AE73" i="10"/>
  <c r="AS53" i="10"/>
  <c r="K111" i="10"/>
  <c r="E14" i="10"/>
  <c r="V6" i="10"/>
  <c r="AG35" i="10"/>
  <c r="Q34" i="10"/>
  <c r="I138" i="10"/>
  <c r="U72" i="10"/>
  <c r="Y101" i="10"/>
  <c r="E9" i="10"/>
  <c r="B113" i="10"/>
  <c r="AR52" i="10"/>
  <c r="AM38" i="10"/>
  <c r="AK86" i="10"/>
  <c r="AN26" i="10"/>
  <c r="AM69" i="10"/>
  <c r="AP117" i="10"/>
  <c r="J100" i="10"/>
  <c r="F152" i="10"/>
  <c r="AS14" i="10"/>
  <c r="AS107" i="10"/>
  <c r="L70" i="10"/>
  <c r="AH5" i="10"/>
  <c r="I36" i="10"/>
  <c r="I52" i="10"/>
  <c r="I144" i="10"/>
  <c r="AH31" i="10"/>
  <c r="AA59" i="10"/>
  <c r="AN38" i="10"/>
  <c r="G62" i="10"/>
  <c r="W102" i="10"/>
  <c r="N23" i="10"/>
  <c r="J67" i="10"/>
  <c r="AG80" i="10"/>
  <c r="O136" i="10"/>
  <c r="AG153" i="10"/>
  <c r="X129" i="10"/>
  <c r="AQ27" i="10"/>
  <c r="AP18" i="10"/>
  <c r="AB137" i="10"/>
  <c r="E20" i="10"/>
  <c r="F15" i="10"/>
  <c r="AJ83" i="10"/>
  <c r="K122" i="10"/>
  <c r="AR6" i="10"/>
  <c r="L16" i="10"/>
  <c r="AO76" i="10"/>
  <c r="AP92" i="10"/>
  <c r="AK96" i="10"/>
  <c r="E7" i="10"/>
  <c r="X49" i="10"/>
  <c r="AG13" i="10"/>
  <c r="AN31" i="10"/>
  <c r="X69" i="10"/>
  <c r="W31" i="10"/>
  <c r="AN139" i="10"/>
  <c r="AE93" i="10"/>
  <c r="O49" i="10"/>
  <c r="N32" i="10"/>
  <c r="T104" i="10"/>
  <c r="T155" i="10"/>
  <c r="W100" i="10"/>
  <c r="AO90" i="10"/>
  <c r="AP94" i="10"/>
  <c r="M139" i="10"/>
  <c r="D55" i="10"/>
  <c r="AQ111" i="10"/>
  <c r="R115" i="10"/>
  <c r="AD79" i="10"/>
  <c r="AP151" i="10"/>
  <c r="AE21" i="10"/>
  <c r="AI151" i="10"/>
  <c r="F109" i="10"/>
  <c r="AG148" i="10"/>
  <c r="M74" i="10"/>
  <c r="X84" i="10"/>
  <c r="D57" i="10"/>
  <c r="R16" i="10"/>
  <c r="AI116" i="10"/>
  <c r="AA26" i="10"/>
  <c r="H93" i="10"/>
  <c r="W48" i="10"/>
  <c r="W96" i="10"/>
  <c r="E22" i="10"/>
  <c r="AG141" i="10"/>
  <c r="AC68" i="10"/>
  <c r="AH68" i="10"/>
  <c r="AC20" i="10"/>
  <c r="T63" i="10"/>
  <c r="AF17" i="10"/>
  <c r="D140" i="10"/>
  <c r="Z48" i="10"/>
  <c r="AL112" i="10"/>
  <c r="AB18" i="10"/>
  <c r="I111" i="10"/>
  <c r="D118" i="10"/>
  <c r="AL91" i="10"/>
  <c r="W46" i="10"/>
  <c r="AH15" i="10"/>
  <c r="E114" i="10"/>
  <c r="Y117" i="10"/>
  <c r="F124" i="10"/>
  <c r="AS143" i="10"/>
  <c r="AL30" i="10"/>
  <c r="Y2" i="10"/>
  <c r="K37" i="10"/>
  <c r="Y135" i="10"/>
  <c r="AN39" i="10"/>
  <c r="K90" i="10"/>
  <c r="L75" i="10"/>
  <c r="F88" i="10"/>
  <c r="Q125" i="10"/>
  <c r="AJ20" i="10"/>
  <c r="AJ4" i="10"/>
  <c r="AF66" i="10"/>
  <c r="J88" i="10"/>
  <c r="T109" i="10"/>
  <c r="AJ109" i="10"/>
  <c r="AB16" i="10"/>
  <c r="H13" i="10"/>
  <c r="AI137" i="10"/>
  <c r="T53" i="10"/>
  <c r="AQ26" i="10"/>
  <c r="AE59" i="10"/>
  <c r="G132" i="10"/>
  <c r="AR112" i="10"/>
  <c r="O5" i="10"/>
  <c r="W64" i="10"/>
  <c r="AL25" i="10"/>
  <c r="AP13" i="10"/>
  <c r="AO69" i="10"/>
  <c r="N12" i="10"/>
  <c r="AQ23" i="10"/>
  <c r="K8" i="10"/>
  <c r="AP29" i="10"/>
  <c r="AH8" i="10"/>
  <c r="AB69" i="10"/>
  <c r="AG81" i="10"/>
  <c r="AA138" i="10"/>
  <c r="J111" i="10"/>
  <c r="AS64" i="10"/>
  <c r="K75" i="10"/>
  <c r="AG82" i="10"/>
  <c r="L144" i="10"/>
  <c r="AO155" i="10"/>
  <c r="AD143" i="10"/>
  <c r="AC153" i="10"/>
  <c r="I51" i="10"/>
  <c r="AG59" i="10"/>
  <c r="C92" i="10"/>
  <c r="AA119" i="10"/>
  <c r="T103" i="10"/>
  <c r="AL7" i="10"/>
  <c r="Y28" i="10"/>
  <c r="D145" i="10"/>
  <c r="C76" i="10"/>
  <c r="B136" i="10"/>
  <c r="K157" i="10"/>
  <c r="AR106" i="10"/>
  <c r="I64" i="10"/>
  <c r="AQ38" i="10"/>
  <c r="AN21" i="10"/>
  <c r="AN57" i="10"/>
  <c r="AD151" i="10"/>
  <c r="V124" i="10"/>
  <c r="AP100" i="10"/>
  <c r="D29" i="10"/>
  <c r="X16" i="10"/>
  <c r="D84" i="10"/>
  <c r="G116" i="10"/>
  <c r="AM13" i="10"/>
  <c r="N66" i="10"/>
  <c r="K141" i="10"/>
  <c r="D112" i="10"/>
  <c r="AR105" i="10"/>
  <c r="M132" i="10"/>
  <c r="AR135" i="10"/>
  <c r="AD2" i="10"/>
  <c r="AI103" i="10"/>
  <c r="E116" i="10"/>
  <c r="AH16" i="10"/>
  <c r="L34" i="10"/>
  <c r="AI145" i="10"/>
  <c r="H100" i="10"/>
  <c r="AJ7" i="10"/>
  <c r="AL97" i="10"/>
  <c r="P114" i="10"/>
  <c r="AR38" i="10"/>
  <c r="I154" i="10"/>
  <c r="Y69" i="10"/>
  <c r="AA38" i="10"/>
  <c r="R93" i="10"/>
  <c r="AK74" i="10"/>
  <c r="AM42" i="10"/>
  <c r="AP21" i="10"/>
  <c r="Z12" i="10"/>
  <c r="V156" i="10"/>
  <c r="AF76" i="10"/>
  <c r="F71" i="10"/>
  <c r="AN140" i="10"/>
  <c r="T149" i="10"/>
  <c r="AL47" i="10"/>
  <c r="J98" i="10"/>
  <c r="AA52" i="10"/>
  <c r="Q33" i="10"/>
  <c r="H74" i="10"/>
  <c r="AE148" i="10"/>
  <c r="E151" i="10"/>
  <c r="C93" i="10"/>
  <c r="Z100" i="10"/>
  <c r="I69" i="10"/>
  <c r="AC28" i="10"/>
  <c r="I57" i="10"/>
  <c r="T92" i="10"/>
  <c r="AF147" i="10"/>
  <c r="M81" i="10"/>
  <c r="I109" i="10"/>
  <c r="B26" i="10"/>
  <c r="AA12" i="10"/>
  <c r="Y112" i="10"/>
  <c r="AM125" i="10"/>
  <c r="M158" i="10"/>
  <c r="H67" i="10"/>
  <c r="AF70" i="10"/>
  <c r="AH123" i="10"/>
  <c r="AO56" i="10"/>
  <c r="J77" i="10"/>
  <c r="AB72" i="10"/>
  <c r="N126" i="10"/>
  <c r="AR29" i="10"/>
  <c r="M121" i="10"/>
  <c r="R110" i="10"/>
  <c r="D96" i="10"/>
  <c r="AJ85" i="10"/>
  <c r="AH146" i="10"/>
  <c r="AQ101" i="10"/>
  <c r="F18" i="10"/>
  <c r="B15" i="10"/>
  <c r="AQ99" i="10"/>
  <c r="D6" i="10"/>
  <c r="AP158" i="10"/>
  <c r="V10" i="10"/>
  <c r="Q14" i="10"/>
  <c r="M67" i="10"/>
  <c r="AJ6" i="10"/>
  <c r="AE97" i="10"/>
  <c r="E45" i="10"/>
  <c r="AS108" i="10"/>
  <c r="S147" i="10"/>
  <c r="D7" i="10"/>
  <c r="G39" i="10"/>
  <c r="G3" i="10"/>
  <c r="P73" i="10"/>
  <c r="AH91" i="10"/>
  <c r="L36" i="10"/>
  <c r="AS40" i="10"/>
  <c r="AD30" i="10"/>
  <c r="R21" i="10"/>
  <c r="U54" i="10"/>
  <c r="AI114" i="10"/>
  <c r="AM30" i="10"/>
  <c r="AH23" i="10"/>
  <c r="F138" i="10"/>
  <c r="D22" i="10"/>
  <c r="AR64" i="10"/>
  <c r="M99" i="10"/>
  <c r="AC37" i="10"/>
  <c r="AL154" i="10"/>
  <c r="S110" i="10"/>
  <c r="AK35" i="10"/>
  <c r="AE110" i="10"/>
  <c r="AF59" i="10"/>
  <c r="C148" i="10"/>
  <c r="AI157" i="10"/>
  <c r="I113" i="10"/>
  <c r="U69" i="10"/>
  <c r="O114" i="10"/>
  <c r="AS13" i="10"/>
  <c r="Q158" i="10"/>
  <c r="Z157" i="10"/>
  <c r="G108" i="10"/>
  <c r="K158" i="10"/>
  <c r="AS111" i="10"/>
  <c r="B55" i="10"/>
  <c r="AI38" i="10"/>
  <c r="AE76" i="10"/>
  <c r="G33" i="10"/>
  <c r="X36" i="10"/>
  <c r="N74" i="10"/>
  <c r="B114" i="10"/>
  <c r="D76" i="10"/>
  <c r="N107" i="10"/>
  <c r="Q38" i="10"/>
  <c r="AL32" i="10"/>
  <c r="AI134" i="10"/>
  <c r="M156" i="10"/>
  <c r="S138" i="10"/>
  <c r="AD68" i="10"/>
  <c r="AA132" i="10"/>
  <c r="AB59" i="10"/>
  <c r="T55" i="10"/>
  <c r="C13" i="10"/>
  <c r="AA8" i="10"/>
  <c r="S89" i="10"/>
  <c r="AF101" i="10"/>
  <c r="S10" i="10"/>
  <c r="M77" i="10"/>
  <c r="F55" i="10"/>
  <c r="P91" i="10"/>
  <c r="AA122" i="10"/>
  <c r="AR107" i="10"/>
  <c r="V48" i="10"/>
  <c r="AL83" i="10"/>
  <c r="S144" i="10"/>
  <c r="U127" i="10"/>
  <c r="O134" i="10"/>
  <c r="AL98" i="10"/>
  <c r="H98" i="10"/>
  <c r="X10" i="10"/>
  <c r="J23" i="10"/>
  <c r="AM76" i="10"/>
  <c r="O92" i="10"/>
  <c r="AA134" i="10"/>
  <c r="P18" i="10"/>
  <c r="AS91" i="10"/>
  <c r="AD42" i="10"/>
  <c r="D113" i="10"/>
  <c r="AJ68" i="10"/>
  <c r="AM116" i="10"/>
  <c r="V62" i="10"/>
  <c r="O39" i="10"/>
  <c r="H116" i="10"/>
  <c r="AE75" i="10"/>
  <c r="AD156" i="10"/>
  <c r="AP102" i="10"/>
  <c r="S139" i="10"/>
  <c r="AB97" i="10"/>
  <c r="K73" i="10"/>
  <c r="AA94" i="10"/>
  <c r="AL71" i="10"/>
  <c r="AO25" i="10"/>
  <c r="Y105" i="10"/>
  <c r="AQ119" i="10"/>
  <c r="D93" i="10"/>
  <c r="Y72" i="10"/>
  <c r="AH76" i="10"/>
  <c r="W45" i="10"/>
  <c r="T114" i="10"/>
  <c r="G21" i="10"/>
  <c r="Q25" i="10"/>
  <c r="AJ41" i="10"/>
  <c r="AA112" i="10"/>
  <c r="AG125" i="10"/>
  <c r="V130" i="10"/>
  <c r="AP138" i="10"/>
  <c r="V12" i="10"/>
  <c r="W78" i="10"/>
  <c r="F96" i="10"/>
  <c r="G152" i="10"/>
  <c r="C131" i="10"/>
  <c r="J22" i="10"/>
  <c r="L92" i="10"/>
  <c r="K106" i="10"/>
  <c r="L72" i="10"/>
  <c r="B65" i="10"/>
  <c r="F119" i="10"/>
  <c r="R59" i="10"/>
  <c r="T8" i="10"/>
  <c r="O73" i="10"/>
  <c r="O47" i="10"/>
  <c r="T78" i="10"/>
  <c r="AO150" i="10"/>
  <c r="AE23" i="10"/>
  <c r="AO87" i="10"/>
  <c r="S66" i="10"/>
  <c r="M155" i="10"/>
  <c r="AJ142" i="10"/>
  <c r="H9" i="10"/>
  <c r="O45" i="10"/>
  <c r="AS61" i="10"/>
  <c r="AI138" i="10"/>
  <c r="AQ127" i="10"/>
  <c r="AO36" i="10"/>
  <c r="AJ140" i="10"/>
  <c r="L32" i="10"/>
  <c r="AL79" i="10"/>
  <c r="K54" i="10"/>
  <c r="AM141" i="10"/>
  <c r="R102" i="10"/>
  <c r="AK39" i="10"/>
  <c r="AM115" i="10"/>
  <c r="AR25" i="10"/>
  <c r="AR129" i="10"/>
  <c r="X19" i="10"/>
  <c r="AM119" i="10"/>
  <c r="AI46" i="10"/>
  <c r="M153" i="10"/>
  <c r="X133" i="10"/>
  <c r="AR46" i="10"/>
  <c r="AS38" i="10"/>
  <c r="AH124" i="10"/>
  <c r="W58" i="10"/>
  <c r="P115" i="10"/>
  <c r="U38" i="10"/>
  <c r="AG73" i="10"/>
  <c r="AA16" i="10"/>
  <c r="F30" i="10"/>
  <c r="G126" i="10"/>
  <c r="T115" i="10"/>
  <c r="AR62" i="10"/>
  <c r="AK146" i="10"/>
  <c r="C133" i="10"/>
  <c r="AF39" i="10"/>
  <c r="K10" i="10"/>
  <c r="AA13" i="10"/>
  <c r="AR73" i="10"/>
  <c r="K34" i="10"/>
  <c r="E139" i="10"/>
  <c r="Q10" i="10"/>
  <c r="AB129" i="10"/>
  <c r="F141" i="10"/>
  <c r="AB111" i="10"/>
  <c r="D101" i="10"/>
  <c r="AL135" i="10"/>
  <c r="J92" i="10"/>
  <c r="K114" i="10"/>
  <c r="E96" i="10"/>
  <c r="I128" i="10"/>
  <c r="P56" i="10"/>
  <c r="V50" i="10"/>
  <c r="AQ34" i="10"/>
  <c r="AK16" i="10"/>
  <c r="G34" i="10"/>
  <c r="AS9" i="10"/>
  <c r="C31" i="10"/>
  <c r="D45" i="10"/>
  <c r="I56" i="10"/>
  <c r="AG132" i="10"/>
  <c r="U109" i="10"/>
  <c r="B68" i="10"/>
  <c r="Q121" i="10"/>
  <c r="Y12" i="10"/>
  <c r="K53" i="10"/>
  <c r="V109" i="10"/>
  <c r="P101" i="10"/>
  <c r="AD47" i="10"/>
  <c r="Y67" i="10"/>
  <c r="H99" i="10"/>
  <c r="B135" i="10"/>
  <c r="AF83" i="10"/>
  <c r="AL61" i="10"/>
  <c r="AP95" i="10"/>
  <c r="H50" i="10"/>
  <c r="H4" i="10"/>
  <c r="K64" i="10"/>
  <c r="P2" i="10"/>
  <c r="B19" i="10"/>
  <c r="E5" i="10"/>
  <c r="Z13" i="10"/>
  <c r="I24" i="10"/>
  <c r="AH99" i="10"/>
  <c r="G53" i="10"/>
  <c r="R68" i="10"/>
  <c r="M144" i="10"/>
  <c r="AM118" i="10"/>
  <c r="U76" i="10"/>
  <c r="AP86" i="10"/>
  <c r="F114" i="10"/>
  <c r="Q113" i="10"/>
  <c r="G115" i="10"/>
  <c r="I38" i="10"/>
  <c r="AO32" i="10"/>
  <c r="L123" i="10"/>
  <c r="G55" i="10"/>
  <c r="W93" i="10"/>
  <c r="L5" i="10"/>
  <c r="J26" i="10"/>
  <c r="U29" i="10"/>
  <c r="U129" i="10"/>
  <c r="O84" i="10"/>
  <c r="AO31" i="10"/>
  <c r="AN36" i="10"/>
  <c r="H68" i="10"/>
  <c r="AM6" i="10"/>
  <c r="H69" i="10"/>
  <c r="AH48" i="10"/>
  <c r="R9" i="10"/>
  <c r="R129" i="10"/>
  <c r="M101" i="10"/>
  <c r="C17" i="10"/>
  <c r="C156" i="10"/>
  <c r="B8" i="10"/>
  <c r="AO34" i="10"/>
  <c r="AL128" i="10"/>
  <c r="T57" i="10"/>
  <c r="Z135" i="10"/>
  <c r="AA137" i="10"/>
  <c r="L18" i="10"/>
  <c r="AG79" i="10"/>
  <c r="N109" i="10"/>
  <c r="I99" i="10"/>
  <c r="AR88" i="10"/>
  <c r="AN49" i="10"/>
  <c r="AE37" i="10"/>
  <c r="F112" i="10"/>
  <c r="Q51" i="10"/>
  <c r="F131" i="10"/>
  <c r="F133" i="10"/>
  <c r="V137" i="10"/>
  <c r="K154" i="10"/>
  <c r="N132" i="10"/>
  <c r="F5" i="10"/>
  <c r="AO78" i="10"/>
  <c r="Y45" i="10"/>
  <c r="L9" i="10"/>
  <c r="AK60" i="10"/>
  <c r="O90" i="10"/>
  <c r="AF150" i="10"/>
  <c r="AO16" i="10"/>
  <c r="B14" i="10"/>
  <c r="Y140" i="10"/>
  <c r="AG56" i="10"/>
  <c r="AM144" i="10"/>
  <c r="S48" i="10"/>
  <c r="AJ144" i="10"/>
  <c r="AJ143" i="10"/>
  <c r="K100" i="10"/>
  <c r="M5" i="10"/>
  <c r="U70" i="10"/>
  <c r="AM139" i="10"/>
  <c r="R106" i="10"/>
  <c r="Y97" i="10"/>
  <c r="Z141" i="10"/>
  <c r="G71" i="10"/>
  <c r="X109" i="10"/>
  <c r="G32" i="10"/>
  <c r="AC54" i="10"/>
  <c r="J158" i="10"/>
  <c r="V142" i="10"/>
  <c r="AF129" i="10"/>
  <c r="C99" i="10"/>
  <c r="S46" i="10"/>
  <c r="H46" i="10"/>
  <c r="AR17" i="10"/>
  <c r="L139" i="10"/>
  <c r="T13" i="10"/>
  <c r="M84" i="10"/>
  <c r="AI68" i="10"/>
  <c r="AH53" i="10"/>
  <c r="T113" i="10"/>
  <c r="L124" i="10"/>
  <c r="AE4" i="10"/>
  <c r="K44" i="10"/>
  <c r="E132" i="10"/>
  <c r="H42" i="10"/>
  <c r="F37" i="10"/>
  <c r="J14" i="10"/>
  <c r="F134" i="10"/>
  <c r="T87" i="10"/>
  <c r="I29" i="10"/>
  <c r="M54" i="10"/>
  <c r="AR154" i="10"/>
  <c r="B107" i="10"/>
  <c r="AG16" i="10"/>
  <c r="U18" i="10"/>
  <c r="Y141" i="10"/>
  <c r="K24" i="10"/>
  <c r="W135" i="10"/>
  <c r="AQ54" i="10"/>
  <c r="V138" i="10"/>
  <c r="M97" i="10"/>
  <c r="I34" i="10"/>
  <c r="U17" i="10"/>
  <c r="J25" i="10"/>
  <c r="AO132" i="10"/>
  <c r="N48" i="10"/>
  <c r="AE25" i="10"/>
  <c r="Y44" i="10"/>
  <c r="J29" i="10"/>
  <c r="V82" i="10"/>
  <c r="D103" i="10"/>
  <c r="K59" i="10"/>
  <c r="J32" i="10"/>
  <c r="G77" i="10"/>
  <c r="M141" i="10"/>
  <c r="AL57" i="10"/>
  <c r="AA11" i="10"/>
  <c r="AF90" i="10"/>
  <c r="I31" i="10"/>
  <c r="Z34" i="10"/>
  <c r="B99" i="10"/>
  <c r="AD25" i="10"/>
  <c r="AI83" i="10"/>
  <c r="AQ108" i="10"/>
  <c r="AA111" i="10"/>
  <c r="K29" i="10"/>
  <c r="AN134" i="10"/>
  <c r="K156" i="10"/>
  <c r="V116" i="10"/>
  <c r="AH73" i="10"/>
  <c r="T91" i="10"/>
  <c r="C26" i="10"/>
  <c r="AP112" i="10"/>
  <c r="AM89" i="10"/>
  <c r="AA117" i="10"/>
  <c r="AR98" i="10"/>
  <c r="W40" i="10"/>
  <c r="AL51" i="10"/>
  <c r="B58" i="10"/>
  <c r="AJ105" i="10"/>
  <c r="K58" i="10"/>
  <c r="Q59" i="10"/>
  <c r="R91" i="10"/>
  <c r="E18" i="10"/>
  <c r="AH87" i="10"/>
  <c r="D3" i="10"/>
  <c r="AL63" i="10"/>
  <c r="M65" i="10"/>
  <c r="AH110" i="10"/>
  <c r="AG121" i="10"/>
  <c r="AK88" i="10"/>
  <c r="E24" i="10"/>
  <c r="R133" i="10"/>
  <c r="AE123" i="10"/>
  <c r="AQ37" i="10"/>
  <c r="Q35" i="10"/>
  <c r="AQ97" i="10"/>
  <c r="AG20" i="10"/>
  <c r="N152" i="10"/>
  <c r="W11" i="10"/>
  <c r="AD54" i="10"/>
  <c r="U8" i="10"/>
  <c r="AD147" i="10"/>
  <c r="AP51" i="10"/>
  <c r="AN41" i="10"/>
  <c r="AF56" i="10"/>
  <c r="AS158" i="10"/>
  <c r="Q63" i="10"/>
  <c r="AJ121" i="10"/>
  <c r="L118" i="10"/>
  <c r="AD75" i="10"/>
  <c r="AC10" i="10"/>
  <c r="AQ66" i="10"/>
  <c r="AK105" i="10"/>
  <c r="J128" i="10"/>
  <c r="O147" i="10"/>
  <c r="AR143" i="10"/>
  <c r="G100" i="10"/>
  <c r="L125" i="10"/>
  <c r="H29" i="10"/>
  <c r="AR108" i="10"/>
  <c r="S122" i="10"/>
  <c r="AR117" i="10"/>
  <c r="AE83" i="10"/>
  <c r="AM78" i="10"/>
  <c r="AE120" i="10"/>
  <c r="H118" i="10"/>
  <c r="Q136" i="10"/>
  <c r="U33" i="10"/>
  <c r="W21" i="10"/>
  <c r="B10" i="10"/>
  <c r="X57" i="10"/>
  <c r="AK40" i="10"/>
  <c r="AQ122" i="10"/>
  <c r="F28" i="10"/>
  <c r="AM41" i="10"/>
  <c r="AG45" i="10"/>
  <c r="V18" i="10"/>
  <c r="E157" i="10"/>
  <c r="AG22" i="10"/>
  <c r="F43" i="10"/>
  <c r="AI98" i="10"/>
  <c r="G27" i="10"/>
  <c r="AO53" i="10"/>
  <c r="AA109" i="10"/>
  <c r="AE51" i="10"/>
  <c r="M26" i="10"/>
  <c r="E34" i="10"/>
  <c r="AE150" i="10"/>
  <c r="E148" i="10"/>
  <c r="AS39" i="10"/>
  <c r="U7" i="10"/>
  <c r="J103" i="10"/>
  <c r="K36" i="10"/>
  <c r="Z43" i="10"/>
  <c r="U114" i="10"/>
  <c r="AC30" i="10"/>
  <c r="L12" i="10"/>
  <c r="F61" i="10"/>
  <c r="AK9" i="10"/>
  <c r="AR140" i="10"/>
  <c r="F94" i="10"/>
  <c r="M95" i="10"/>
  <c r="B61" i="10"/>
  <c r="X52" i="10"/>
  <c r="AJ74" i="10"/>
  <c r="P35" i="10"/>
  <c r="W147" i="10"/>
  <c r="AH40" i="10"/>
  <c r="P157" i="10"/>
  <c r="AS50" i="10"/>
  <c r="O51" i="10"/>
  <c r="AN157" i="10"/>
  <c r="AF107" i="10"/>
  <c r="P38" i="10"/>
  <c r="AL77" i="10"/>
  <c r="AA103" i="10"/>
  <c r="C3" i="10"/>
  <c r="AF131" i="10"/>
  <c r="AB103" i="10"/>
  <c r="AL113" i="10"/>
  <c r="AA56" i="10"/>
  <c r="K66" i="10"/>
  <c r="O100" i="10"/>
  <c r="AL5" i="10"/>
  <c r="AB99" i="10"/>
  <c r="V69" i="10"/>
  <c r="AC117" i="10"/>
  <c r="H84" i="10"/>
  <c r="AK152" i="10"/>
  <c r="AE134" i="10"/>
  <c r="AK32" i="10"/>
  <c r="AG99" i="10"/>
  <c r="AJ119" i="10"/>
  <c r="K40" i="10"/>
  <c r="I63" i="10"/>
  <c r="AP150" i="10"/>
  <c r="AA93" i="10"/>
  <c r="AI69" i="10"/>
  <c r="N36" i="10"/>
  <c r="AI73" i="10"/>
  <c r="L110" i="10"/>
  <c r="C95" i="10"/>
  <c r="G158" i="10"/>
  <c r="F8" i="10"/>
  <c r="AI90" i="10"/>
  <c r="W35" i="10"/>
  <c r="AF122" i="10"/>
  <c r="AR150" i="10"/>
  <c r="U104" i="10"/>
  <c r="Y89" i="10"/>
  <c r="Q55" i="10"/>
  <c r="AL72" i="10"/>
  <c r="X13" i="10"/>
  <c r="AO74" i="10"/>
  <c r="AD99" i="10"/>
  <c r="AI82" i="10"/>
  <c r="M94" i="10"/>
  <c r="AA35" i="10"/>
  <c r="W2" i="10"/>
  <c r="P127" i="10"/>
  <c r="AG87" i="10"/>
  <c r="AM15" i="10"/>
  <c r="M93" i="10"/>
  <c r="F120" i="10"/>
  <c r="K129" i="10"/>
  <c r="AE71" i="10"/>
  <c r="Q24" i="10"/>
  <c r="E158" i="10"/>
  <c r="G129" i="10"/>
  <c r="Z60" i="10"/>
  <c r="K147" i="10"/>
  <c r="H10" i="10"/>
  <c r="X6" i="10"/>
  <c r="O17" i="10"/>
  <c r="AO68" i="10"/>
  <c r="AC22" i="10"/>
  <c r="Z137" i="10"/>
  <c r="AK95" i="10"/>
  <c r="AJ70" i="10"/>
  <c r="AR66" i="10"/>
  <c r="E28" i="10"/>
  <c r="AM84" i="10"/>
  <c r="P83" i="10"/>
  <c r="AC3" i="10"/>
  <c r="AO91" i="10"/>
  <c r="Y11" i="10"/>
  <c r="J60" i="10"/>
  <c r="P121" i="10"/>
  <c r="E156" i="10"/>
  <c r="Z19" i="10"/>
  <c r="AO128" i="10"/>
  <c r="S40" i="10"/>
  <c r="AR138" i="10"/>
  <c r="AA3" i="10"/>
  <c r="AO18" i="10"/>
  <c r="N80" i="10"/>
  <c r="Y142" i="10"/>
  <c r="AS12" i="10"/>
  <c r="M131" i="10"/>
  <c r="AB144" i="10"/>
  <c r="AM26" i="10"/>
  <c r="B52" i="10"/>
  <c r="D119" i="10"/>
  <c r="AK87" i="10"/>
  <c r="J94" i="10"/>
  <c r="AH77" i="10"/>
  <c r="AO77" i="10"/>
  <c r="J149" i="10"/>
  <c r="P7" i="10"/>
  <c r="B54" i="10"/>
  <c r="AN131" i="10"/>
  <c r="Z28" i="10"/>
  <c r="AH126" i="10"/>
  <c r="F51" i="10"/>
  <c r="AQ47" i="10"/>
  <c r="P76" i="10"/>
  <c r="AS7" i="10"/>
  <c r="D98" i="10"/>
  <c r="F76" i="10"/>
  <c r="AI149" i="10"/>
  <c r="R6" i="10"/>
  <c r="R4" i="10"/>
  <c r="AS132" i="10"/>
  <c r="AD81" i="10"/>
  <c r="AA23" i="10"/>
  <c r="P44" i="10"/>
  <c r="AD36" i="10"/>
  <c r="G44" i="10"/>
  <c r="K6" i="10"/>
  <c r="O102" i="10"/>
  <c r="W88" i="10"/>
  <c r="E52" i="10"/>
  <c r="AI48" i="10"/>
  <c r="D61" i="10"/>
  <c r="AO54" i="10"/>
  <c r="L20" i="10"/>
  <c r="V132" i="10"/>
  <c r="B43" i="10"/>
  <c r="AJ100" i="10"/>
  <c r="M92" i="10"/>
  <c r="J21" i="10"/>
  <c r="V153" i="10"/>
  <c r="AP46" i="10"/>
  <c r="X51" i="10"/>
  <c r="AB152" i="10"/>
  <c r="AH155" i="10"/>
  <c r="X110" i="10"/>
  <c r="Q80" i="10"/>
  <c r="AQ7" i="10"/>
  <c r="AK69" i="10"/>
  <c r="AD87" i="10"/>
  <c r="D11" i="10"/>
  <c r="AK31" i="10"/>
  <c r="AH151" i="10"/>
  <c r="AH158" i="10"/>
  <c r="G85" i="10"/>
  <c r="D129" i="10"/>
  <c r="AN121" i="10"/>
  <c r="AM56" i="10"/>
  <c r="H47" i="10"/>
  <c r="AN120" i="10"/>
  <c r="G131" i="10"/>
  <c r="AS66" i="10"/>
  <c r="AM71" i="10"/>
  <c r="AR16" i="10"/>
  <c r="AD28" i="10"/>
  <c r="Q29" i="10"/>
  <c r="I152" i="10"/>
  <c r="AM154" i="10"/>
  <c r="AM74" i="10"/>
  <c r="AH2" i="10"/>
  <c r="P104" i="10"/>
  <c r="O56" i="10"/>
  <c r="M7" i="10"/>
  <c r="X34" i="10"/>
  <c r="F34" i="10"/>
  <c r="U12" i="10"/>
  <c r="AB106" i="10"/>
  <c r="AB139" i="10"/>
  <c r="D5" i="10"/>
  <c r="AR24" i="10"/>
  <c r="AL117" i="10"/>
  <c r="AL119" i="10"/>
  <c r="Y106" i="10"/>
  <c r="AR70" i="10"/>
  <c r="C72" i="10"/>
  <c r="AF72" i="10"/>
  <c r="AI4" i="10"/>
  <c r="AQ25" i="10"/>
  <c r="W29" i="10"/>
  <c r="X117" i="10"/>
  <c r="C150" i="10"/>
  <c r="G110" i="10"/>
  <c r="B34" i="10"/>
  <c r="W128" i="10"/>
  <c r="F69" i="10"/>
  <c r="J17" i="10"/>
  <c r="K28" i="10"/>
  <c r="V36" i="10"/>
  <c r="AF149" i="10"/>
  <c r="AA48" i="10"/>
  <c r="I115" i="10"/>
  <c r="R132" i="10"/>
  <c r="N13" i="10"/>
  <c r="H143" i="10"/>
  <c r="S137" i="10"/>
  <c r="AJ37" i="10"/>
  <c r="AE34" i="10"/>
  <c r="AO94" i="10"/>
  <c r="AF23" i="10"/>
  <c r="V120" i="10"/>
  <c r="AF29" i="10"/>
  <c r="K46" i="10"/>
  <c r="W111" i="10"/>
  <c r="X123" i="10"/>
  <c r="AQ51" i="10"/>
  <c r="AQ118" i="10"/>
  <c r="D138" i="10"/>
  <c r="T130" i="10"/>
  <c r="AB149" i="10"/>
  <c r="AL145" i="10"/>
  <c r="E126" i="10"/>
  <c r="AE91" i="10"/>
  <c r="E47" i="10"/>
  <c r="Y138" i="10"/>
  <c r="L116" i="10"/>
  <c r="Q87" i="10"/>
  <c r="H40" i="10"/>
  <c r="I134" i="10"/>
  <c r="L137" i="10"/>
  <c r="Z71" i="10"/>
  <c r="W130" i="10"/>
  <c r="U138" i="10"/>
  <c r="G43" i="10"/>
  <c r="Z114" i="10"/>
  <c r="AG117" i="10"/>
  <c r="AR20" i="10"/>
  <c r="AP42" i="10"/>
  <c r="AJ50" i="10"/>
  <c r="AB89" i="10"/>
  <c r="G63" i="10"/>
  <c r="L88" i="10"/>
  <c r="AE79" i="10"/>
  <c r="V131" i="10"/>
  <c r="G56" i="10"/>
  <c r="P97" i="10"/>
  <c r="AO64" i="10"/>
  <c r="E36" i="10"/>
  <c r="O3" i="10"/>
  <c r="AO126" i="10"/>
  <c r="L152" i="10"/>
  <c r="H49" i="10"/>
  <c r="N139" i="10"/>
  <c r="K148" i="10"/>
  <c r="AR60" i="10"/>
  <c r="AQ95" i="10"/>
  <c r="AI93" i="10"/>
  <c r="AF148" i="10"/>
  <c r="G93" i="10"/>
  <c r="AI10" i="10"/>
  <c r="K63" i="10"/>
  <c r="U149" i="10"/>
  <c r="AN13" i="10"/>
  <c r="X71" i="10"/>
  <c r="AR41" i="10"/>
  <c r="P133" i="10"/>
  <c r="R29" i="10"/>
  <c r="AK93" i="10"/>
  <c r="AD45" i="10"/>
  <c r="Y132" i="10"/>
  <c r="E77" i="10"/>
  <c r="D102" i="10"/>
  <c r="V145" i="10"/>
  <c r="V86" i="10"/>
  <c r="R152" i="10"/>
  <c r="AI107" i="10"/>
  <c r="Z65" i="10"/>
  <c r="T157" i="10"/>
  <c r="L60" i="10"/>
  <c r="J74" i="10"/>
  <c r="AC70" i="10"/>
  <c r="Y137" i="10"/>
  <c r="M6" i="10"/>
  <c r="AL58" i="10"/>
  <c r="P45" i="10"/>
  <c r="AO29" i="10"/>
  <c r="AM62" i="10"/>
  <c r="D134" i="10"/>
  <c r="AA55" i="10"/>
  <c r="AE66" i="10"/>
  <c r="M51" i="10"/>
  <c r="W98" i="10"/>
  <c r="Y41" i="10"/>
  <c r="K125" i="10"/>
  <c r="K4" i="10"/>
  <c r="AJ98" i="10"/>
  <c r="S113" i="10"/>
  <c r="AE141" i="10"/>
  <c r="AO95" i="10"/>
  <c r="AL144" i="10"/>
  <c r="AH3" i="10"/>
  <c r="H120" i="10"/>
  <c r="M12" i="10"/>
  <c r="V4" i="10"/>
  <c r="AM156" i="10"/>
  <c r="T81" i="10"/>
  <c r="AD117" i="10"/>
  <c r="X119" i="10"/>
  <c r="N55" i="10"/>
  <c r="AH148" i="10"/>
  <c r="Y82" i="10"/>
  <c r="S44" i="10"/>
  <c r="AP9" i="10"/>
  <c r="X111" i="10"/>
  <c r="M142" i="10"/>
  <c r="AD141" i="10"/>
  <c r="AF12" i="10"/>
  <c r="AG137" i="10"/>
  <c r="AR149" i="10"/>
  <c r="R121" i="10"/>
  <c r="AK84" i="10"/>
  <c r="AC127" i="10"/>
  <c r="AG91" i="10"/>
  <c r="O64" i="10"/>
  <c r="AI121" i="10"/>
  <c r="V110" i="10"/>
  <c r="P26" i="10"/>
  <c r="R73" i="10"/>
  <c r="P22" i="10"/>
  <c r="P20" i="10"/>
  <c r="AM153" i="10"/>
  <c r="P15" i="10"/>
  <c r="I16" i="10"/>
  <c r="X86" i="10"/>
  <c r="AK65" i="10"/>
  <c r="AN135" i="10"/>
  <c r="G40" i="10"/>
  <c r="G79" i="10"/>
  <c r="H78" i="10"/>
  <c r="T138" i="10"/>
  <c r="S69" i="10"/>
  <c r="AF110" i="10"/>
  <c r="R105" i="10"/>
  <c r="T6" i="10"/>
  <c r="AG115" i="10"/>
  <c r="AD29" i="10"/>
  <c r="AF69" i="10"/>
  <c r="T82" i="10"/>
  <c r="S51" i="10"/>
  <c r="AO125" i="10"/>
  <c r="W117" i="10"/>
  <c r="H101" i="10"/>
  <c r="H81" i="10"/>
  <c r="M133" i="10"/>
  <c r="X42" i="10"/>
  <c r="K79" i="10"/>
  <c r="AQ124" i="10"/>
  <c r="AQ57" i="10"/>
  <c r="AG77" i="10"/>
  <c r="M143" i="10"/>
  <c r="AA146" i="10"/>
  <c r="D74" i="10"/>
  <c r="B109" i="10"/>
  <c r="V108" i="10"/>
  <c r="Z54" i="10"/>
  <c r="AM145" i="10"/>
  <c r="U118" i="10"/>
  <c r="N140" i="10"/>
  <c r="J75" i="10"/>
  <c r="O131" i="10"/>
  <c r="X3" i="10"/>
  <c r="AI6" i="10"/>
  <c r="Y40" i="10"/>
  <c r="C58" i="10"/>
  <c r="X88" i="10"/>
  <c r="T7" i="10"/>
  <c r="P100" i="10"/>
  <c r="M9" i="10"/>
  <c r="AN72" i="10"/>
  <c r="T105" i="10"/>
  <c r="AR102" i="10"/>
  <c r="AN12" i="10"/>
  <c r="AQ150" i="10"/>
  <c r="AD131" i="10"/>
  <c r="J38" i="10"/>
  <c r="AD67" i="10"/>
  <c r="Z122" i="10"/>
  <c r="W142" i="10"/>
  <c r="AQ92" i="10"/>
  <c r="V135" i="10"/>
  <c r="B47" i="10"/>
  <c r="I148" i="10"/>
  <c r="S158" i="10"/>
  <c r="K19" i="10"/>
  <c r="AK118" i="10"/>
  <c r="O132" i="10"/>
  <c r="N35" i="10"/>
  <c r="H51" i="10"/>
  <c r="L156" i="10"/>
  <c r="AK140" i="10"/>
  <c r="AB71" i="10"/>
  <c r="D114" i="10"/>
  <c r="V27" i="10"/>
  <c r="AR57" i="10"/>
  <c r="S27" i="10"/>
  <c r="J145" i="10"/>
  <c r="K155" i="10"/>
  <c r="AB135" i="10"/>
  <c r="AL100" i="10"/>
  <c r="Z41" i="10"/>
  <c r="AJ131" i="10"/>
  <c r="AF93" i="10"/>
  <c r="Q6" i="10"/>
  <c r="W56" i="10"/>
  <c r="Z39" i="10"/>
  <c r="O27" i="10"/>
  <c r="X98" i="10"/>
  <c r="G52" i="10"/>
  <c r="AI26" i="10"/>
  <c r="L95" i="10"/>
  <c r="AR9" i="10"/>
  <c r="R86" i="10"/>
  <c r="T43" i="10"/>
  <c r="W85" i="10"/>
  <c r="Q141" i="10"/>
  <c r="AQ106" i="10"/>
  <c r="AM60" i="10"/>
  <c r="S98" i="10"/>
  <c r="B116" i="10"/>
  <c r="AP131" i="10"/>
  <c r="AN89" i="10"/>
  <c r="O70" i="10"/>
  <c r="M59" i="10"/>
  <c r="AK3" i="10"/>
  <c r="AS142" i="10"/>
  <c r="J49" i="10"/>
  <c r="Y7" i="10"/>
  <c r="AN136" i="10"/>
  <c r="J63" i="10"/>
  <c r="AG65" i="10"/>
  <c r="Q127" i="10"/>
  <c r="AQ40" i="10"/>
  <c r="AA115" i="10"/>
  <c r="AJ65" i="10"/>
  <c r="AG4" i="10"/>
  <c r="Z76" i="10"/>
  <c r="AN33" i="10"/>
  <c r="O124" i="10"/>
  <c r="AD114" i="10"/>
  <c r="W12" i="10"/>
  <c r="P131" i="10"/>
  <c r="S5" i="10"/>
  <c r="K35" i="10"/>
  <c r="Y103" i="10"/>
  <c r="AS113" i="10"/>
  <c r="W122" i="10"/>
  <c r="B88" i="10"/>
  <c r="AQ149" i="10"/>
  <c r="Q143" i="10"/>
  <c r="AS141" i="10"/>
  <c r="Q28" i="10"/>
  <c r="AP34" i="10"/>
  <c r="N14" i="10"/>
  <c r="J137" i="10"/>
  <c r="V2" i="10"/>
  <c r="N75" i="10"/>
  <c r="L131" i="10"/>
  <c r="D155" i="10"/>
  <c r="P113" i="10"/>
  <c r="N64" i="10"/>
  <c r="S30" i="10"/>
  <c r="R150" i="10"/>
  <c r="V90" i="10"/>
  <c r="O125" i="10"/>
  <c r="O113" i="10"/>
  <c r="AE15" i="10"/>
  <c r="U28" i="10"/>
  <c r="AB91" i="10"/>
  <c r="AM92" i="10"/>
  <c r="V57" i="10"/>
  <c r="L85" i="10"/>
  <c r="D142" i="10"/>
  <c r="AR53" i="10"/>
  <c r="AD59" i="10"/>
  <c r="AN152" i="10"/>
  <c r="P116" i="10"/>
  <c r="W126" i="10"/>
  <c r="O8" i="10"/>
  <c r="AN75" i="10"/>
  <c r="AN67" i="10"/>
  <c r="N5" i="10"/>
  <c r="AP143" i="10"/>
  <c r="Y115" i="10"/>
  <c r="C157" i="10"/>
  <c r="C146" i="10"/>
  <c r="AB64" i="10"/>
  <c r="AF81" i="10"/>
  <c r="AS58" i="10"/>
  <c r="D110" i="10"/>
  <c r="AK121" i="10"/>
  <c r="AK5" i="10"/>
  <c r="M110" i="10"/>
  <c r="F106" i="10"/>
  <c r="U123" i="10"/>
  <c r="S80" i="10"/>
  <c r="P109" i="10"/>
  <c r="AE3" i="10"/>
  <c r="F101" i="10"/>
  <c r="AN43" i="10"/>
  <c r="P106" i="10"/>
  <c r="AB138" i="10"/>
  <c r="K17" i="10"/>
  <c r="P129" i="10"/>
  <c r="O38" i="10"/>
  <c r="B75" i="10"/>
  <c r="F39" i="10"/>
  <c r="M58" i="10"/>
  <c r="AJ91" i="10"/>
  <c r="N11" i="10"/>
  <c r="AC97" i="10"/>
  <c r="G20" i="10"/>
  <c r="T47" i="10"/>
  <c r="C104" i="10"/>
  <c r="AQ93" i="10"/>
  <c r="K16" i="10"/>
  <c r="M21" i="10"/>
  <c r="E120" i="10"/>
  <c r="AO88" i="10"/>
  <c r="M68" i="10"/>
  <c r="AM104" i="10"/>
  <c r="AR65" i="10"/>
  <c r="R141" i="10"/>
  <c r="V105" i="10"/>
  <c r="AP107" i="10"/>
  <c r="M19" i="10"/>
  <c r="AJ13" i="10"/>
  <c r="C118" i="10"/>
  <c r="AB2" i="10"/>
  <c r="I42" i="10"/>
  <c r="AM146" i="10"/>
  <c r="AN130" i="10"/>
  <c r="Z21" i="10"/>
  <c r="R134" i="10"/>
  <c r="Q108" i="10"/>
  <c r="K130" i="10"/>
  <c r="AS65" i="10"/>
  <c r="J107" i="10"/>
  <c r="M15" i="10"/>
  <c r="V101" i="10"/>
  <c r="AE78" i="10"/>
  <c r="N119" i="10"/>
  <c r="AO148" i="10"/>
  <c r="AS156" i="10"/>
  <c r="AA113" i="10"/>
  <c r="AE89" i="10"/>
  <c r="AH11" i="10"/>
  <c r="AF10" i="10"/>
  <c r="T147" i="10"/>
  <c r="T84" i="10"/>
  <c r="AQ142" i="10"/>
  <c r="AF7" i="10"/>
  <c r="D150" i="10"/>
  <c r="Q83" i="10"/>
  <c r="AJ117" i="10"/>
  <c r="C53" i="10"/>
  <c r="S53" i="10"/>
  <c r="AN9" i="10"/>
  <c r="R32" i="10"/>
  <c r="F41" i="10"/>
  <c r="U105" i="10"/>
  <c r="AF54" i="10"/>
  <c r="AB104" i="10"/>
  <c r="AD127" i="10"/>
  <c r="C63" i="10"/>
  <c r="I10" i="10"/>
  <c r="J153" i="10"/>
  <c r="K27" i="10"/>
  <c r="AH57" i="10"/>
  <c r="AO153" i="10"/>
  <c r="AA75" i="10"/>
  <c r="N137" i="10"/>
  <c r="G65" i="10"/>
  <c r="L130" i="10"/>
  <c r="F21" i="10"/>
  <c r="AL122" i="10"/>
  <c r="T39" i="10"/>
  <c r="T124" i="10"/>
  <c r="AS85" i="10"/>
  <c r="X137" i="10"/>
  <c r="Z57" i="10"/>
  <c r="AP26" i="10"/>
  <c r="AL158" i="10"/>
  <c r="C4" i="10"/>
  <c r="X114" i="10"/>
  <c r="AF106" i="10"/>
  <c r="U89" i="10"/>
  <c r="AB40" i="10"/>
  <c r="AD155" i="10"/>
  <c r="AS52" i="10"/>
  <c r="U110" i="10"/>
  <c r="S63" i="10"/>
  <c r="C88" i="10"/>
  <c r="AH89" i="10"/>
  <c r="L59" i="10"/>
  <c r="AP61" i="10"/>
  <c r="E10" i="10"/>
  <c r="F66" i="10"/>
  <c r="Z136" i="10"/>
  <c r="L106" i="10"/>
  <c r="AN118" i="10"/>
  <c r="C6" i="10"/>
  <c r="E110" i="10"/>
  <c r="W107" i="10"/>
  <c r="V61" i="10"/>
  <c r="I102" i="10"/>
  <c r="D24" i="10"/>
  <c r="D116" i="10"/>
  <c r="E94" i="10"/>
  <c r="AO30" i="10"/>
  <c r="W23" i="10"/>
  <c r="AE48" i="10"/>
  <c r="J123" i="10"/>
  <c r="C83" i="10"/>
  <c r="R67" i="10"/>
  <c r="AM45" i="10"/>
  <c r="AC32" i="10"/>
  <c r="AJ72" i="10"/>
  <c r="J85" i="10"/>
  <c r="AM149" i="10"/>
  <c r="AK154" i="10"/>
  <c r="V71" i="10"/>
  <c r="N124" i="10"/>
  <c r="R13" i="10"/>
  <c r="Z121" i="10"/>
  <c r="AD6" i="10"/>
  <c r="AA5" i="10"/>
  <c r="E79" i="10"/>
  <c r="Q73" i="10"/>
  <c r="AO70" i="10"/>
  <c r="AC47" i="10"/>
  <c r="D154" i="10"/>
  <c r="E66" i="10"/>
  <c r="AI105" i="10"/>
  <c r="AI88" i="10"/>
  <c r="O10" i="10"/>
  <c r="AJ150" i="10"/>
  <c r="AH97" i="10"/>
  <c r="H87" i="10"/>
  <c r="C11" i="10"/>
  <c r="O158" i="10"/>
  <c r="AP104" i="10"/>
  <c r="H151" i="10"/>
  <c r="AK103" i="10"/>
  <c r="I100" i="10"/>
  <c r="AF75" i="10"/>
  <c r="Q106" i="10"/>
  <c r="G136" i="10"/>
  <c r="W115" i="10"/>
  <c r="G4" i="10"/>
  <c r="AE45" i="10"/>
  <c r="AJ80" i="10"/>
  <c r="AI110" i="10"/>
  <c r="AC87" i="10"/>
  <c r="N156" i="10"/>
  <c r="AP43" i="10"/>
  <c r="AF19" i="10"/>
  <c r="N121" i="10"/>
  <c r="AN5" i="10"/>
  <c r="I80" i="10"/>
  <c r="W125" i="10"/>
  <c r="F90" i="10"/>
  <c r="AI23" i="10"/>
  <c r="D43" i="10"/>
  <c r="AF79" i="10"/>
  <c r="S54" i="10"/>
  <c r="AP64" i="10"/>
  <c r="AL36" i="10"/>
  <c r="AK83" i="10"/>
  <c r="V115" i="10"/>
  <c r="AM54" i="10"/>
  <c r="V73" i="10"/>
  <c r="AA53" i="10"/>
  <c r="AQ145" i="10"/>
  <c r="AK15" i="10"/>
  <c r="AK130" i="10"/>
  <c r="E105" i="10"/>
  <c r="AL102" i="10"/>
  <c r="X134" i="10"/>
  <c r="S127" i="10"/>
  <c r="H117" i="10"/>
  <c r="AI155" i="10"/>
  <c r="AM86" i="10"/>
  <c r="AD136" i="10"/>
  <c r="AS17" i="10"/>
  <c r="G153" i="10"/>
  <c r="AG135" i="10"/>
  <c r="U128" i="10"/>
  <c r="S97" i="10"/>
  <c r="Z63" i="10"/>
  <c r="AS149" i="10"/>
  <c r="AM138" i="10"/>
  <c r="AC144" i="10"/>
  <c r="T14" i="10"/>
  <c r="Z85" i="10"/>
  <c r="V84" i="10"/>
  <c r="K30" i="10"/>
  <c r="R79" i="10"/>
  <c r="AN14" i="10"/>
  <c r="R98" i="10"/>
  <c r="W7" i="10"/>
  <c r="U119" i="10"/>
  <c r="AL156" i="10"/>
  <c r="I107" i="10"/>
  <c r="K71" i="10"/>
  <c r="L7" i="10"/>
  <c r="U87" i="10"/>
  <c r="AI91" i="10"/>
  <c r="N102" i="10"/>
  <c r="AK149" i="10"/>
  <c r="W82" i="10"/>
  <c r="AH86" i="10"/>
  <c r="AP36" i="10"/>
  <c r="AO9" i="10"/>
  <c r="P64" i="10"/>
  <c r="AP14" i="10"/>
  <c r="Y13" i="10"/>
  <c r="Z9" i="10"/>
  <c r="AP52" i="10"/>
  <c r="H61" i="10"/>
  <c r="E51" i="10"/>
  <c r="AA43" i="10"/>
  <c r="AE85" i="10"/>
  <c r="AI112" i="10"/>
  <c r="AK25" i="10"/>
  <c r="F149" i="10"/>
  <c r="N60" i="10"/>
  <c r="I59" i="10"/>
  <c r="AP144" i="10"/>
  <c r="S151" i="10"/>
  <c r="R144" i="10"/>
  <c r="AI63" i="10"/>
  <c r="AR5" i="10"/>
  <c r="E73" i="10"/>
  <c r="R97" i="10"/>
  <c r="AL116" i="10"/>
  <c r="AG90" i="10"/>
  <c r="Q82" i="10"/>
  <c r="T18" i="10"/>
  <c r="AD154" i="10"/>
  <c r="W51" i="10"/>
  <c r="Y81" i="10"/>
  <c r="AB127" i="10"/>
  <c r="G144" i="10"/>
  <c r="AO33" i="10"/>
  <c r="AP132" i="10"/>
  <c r="AO28" i="10"/>
  <c r="AJ128" i="10"/>
  <c r="M14" i="10"/>
  <c r="AK47" i="10"/>
  <c r="AC17" i="10"/>
  <c r="R126" i="10"/>
  <c r="AQ152" i="10"/>
  <c r="Z96" i="10"/>
  <c r="Z62" i="10"/>
  <c r="AL54" i="10"/>
  <c r="B59" i="10"/>
  <c r="T142" i="10"/>
  <c r="J142" i="10"/>
  <c r="T86" i="10"/>
  <c r="H91" i="10"/>
  <c r="X139" i="10"/>
  <c r="AE100" i="10"/>
  <c r="N114" i="10"/>
  <c r="D123" i="10"/>
  <c r="AF31" i="10"/>
  <c r="X74" i="10"/>
  <c r="AO107" i="10"/>
  <c r="Q58" i="10"/>
  <c r="AS138" i="10"/>
  <c r="B12" i="10"/>
  <c r="S115" i="10"/>
  <c r="M11" i="10"/>
  <c r="AB107" i="10"/>
  <c r="Q88" i="10"/>
  <c r="AK44" i="10"/>
  <c r="AI99" i="10"/>
  <c r="AG131" i="10"/>
  <c r="J146" i="10"/>
  <c r="O112" i="10"/>
  <c r="AJ133" i="10"/>
  <c r="AF130" i="10"/>
  <c r="Z138" i="10"/>
  <c r="AI80" i="10"/>
  <c r="E113" i="10"/>
  <c r="G101" i="10"/>
  <c r="K143" i="10"/>
  <c r="X25" i="10"/>
  <c r="AI147" i="10"/>
  <c r="AP118" i="10"/>
  <c r="AS145" i="10"/>
  <c r="O128" i="10"/>
  <c r="O149" i="10"/>
  <c r="Z124" i="10"/>
  <c r="AI97" i="10"/>
  <c r="V79" i="10"/>
  <c r="O96" i="10"/>
  <c r="AK135" i="10"/>
  <c r="I127" i="10"/>
  <c r="Q107" i="10"/>
  <c r="AH121" i="10"/>
  <c r="AS24" i="10"/>
  <c r="F81" i="10"/>
  <c r="AS114" i="10"/>
  <c r="AN106" i="10"/>
  <c r="I66" i="10"/>
  <c r="F107" i="10"/>
  <c r="AS31" i="10"/>
  <c r="R60" i="10"/>
  <c r="AR130" i="10"/>
  <c r="AM136" i="10"/>
  <c r="AJ44" i="10"/>
  <c r="AQ46" i="10"/>
  <c r="J101" i="10"/>
  <c r="AJ112" i="10"/>
  <c r="L155" i="10"/>
  <c r="H35" i="10"/>
  <c r="U155" i="10"/>
  <c r="AA54" i="10"/>
  <c r="AO14" i="10"/>
  <c r="AA96" i="10"/>
  <c r="AH101" i="10"/>
  <c r="H66" i="10"/>
  <c r="E149" i="10"/>
  <c r="Y108" i="10"/>
  <c r="J150" i="10"/>
  <c r="I86" i="10"/>
  <c r="S59" i="10"/>
  <c r="X126" i="10"/>
  <c r="B134" i="10"/>
  <c r="S36" i="10"/>
  <c r="AB116" i="10"/>
  <c r="M127" i="10"/>
  <c r="L81" i="10"/>
  <c r="AH116" i="10"/>
  <c r="AQ52" i="10"/>
  <c r="AP96" i="10"/>
  <c r="B117" i="10"/>
  <c r="U9" i="10"/>
  <c r="F22" i="10"/>
  <c r="C137" i="10"/>
  <c r="AG7" i="10"/>
  <c r="AN98" i="10"/>
  <c r="AN70" i="10"/>
  <c r="C29" i="10"/>
  <c r="AM135" i="10"/>
  <c r="U124" i="10"/>
  <c r="H135" i="10"/>
  <c r="AL6" i="10"/>
  <c r="AQ90" i="10"/>
  <c r="AK132" i="10"/>
  <c r="M13" i="10"/>
  <c r="AL120" i="10"/>
  <c r="AP154" i="10"/>
  <c r="AA87" i="10"/>
  <c r="P86" i="10"/>
  <c r="E29" i="10"/>
  <c r="AJ151" i="10"/>
  <c r="P14" i="10"/>
  <c r="N146" i="10"/>
  <c r="E67" i="10"/>
  <c r="AN25" i="10"/>
  <c r="V41" i="10"/>
  <c r="W123" i="10"/>
  <c r="T139" i="10"/>
  <c r="J44" i="10"/>
  <c r="U45" i="10"/>
  <c r="AS115" i="10"/>
  <c r="E89" i="10"/>
  <c r="V39" i="10"/>
  <c r="AK85" i="10"/>
  <c r="AL37" i="10"/>
  <c r="N67" i="10"/>
  <c r="X55" i="10"/>
  <c r="V46" i="10"/>
  <c r="Q150" i="10"/>
  <c r="Z26" i="10"/>
  <c r="E21" i="10"/>
  <c r="AC102" i="10"/>
  <c r="G150" i="10"/>
  <c r="AK99" i="10"/>
  <c r="L149" i="10"/>
  <c r="B63" i="10"/>
  <c r="E17" i="10"/>
  <c r="F147" i="10"/>
  <c r="AQ74" i="10"/>
  <c r="K52" i="10"/>
  <c r="V125" i="10"/>
  <c r="AR79" i="10"/>
  <c r="F27" i="10"/>
  <c r="AH24" i="10"/>
  <c r="AA41" i="10"/>
  <c r="B11" i="10"/>
  <c r="E62" i="10"/>
  <c r="AC11" i="10"/>
  <c r="S43" i="10"/>
  <c r="D115" i="10"/>
  <c r="K32" i="10"/>
  <c r="C126" i="10"/>
  <c r="AL101" i="10"/>
  <c r="U42" i="10"/>
  <c r="AH44" i="10"/>
  <c r="AM10" i="10"/>
  <c r="AG39" i="10"/>
  <c r="D107" i="10"/>
  <c r="AQ113" i="10"/>
  <c r="AB79" i="10"/>
  <c r="B129" i="10"/>
  <c r="AF11" i="10"/>
  <c r="F111" i="10"/>
  <c r="AD139" i="10"/>
  <c r="AN143" i="10"/>
  <c r="AS133" i="10"/>
  <c r="AO52" i="10"/>
  <c r="H60" i="10"/>
  <c r="AG21" i="10"/>
  <c r="AJ45" i="10"/>
  <c r="AB112" i="10"/>
  <c r="AM155" i="10"/>
  <c r="Q36" i="10"/>
  <c r="O31" i="10"/>
  <c r="I43" i="10"/>
  <c r="AJ79" i="10"/>
  <c r="AN122" i="10"/>
  <c r="D2" i="10"/>
  <c r="AO15" i="10"/>
  <c r="AR76" i="10"/>
  <c r="AP28" i="10"/>
  <c r="K151" i="10"/>
  <c r="G31" i="10"/>
  <c r="AO130" i="10"/>
  <c r="C82" i="10"/>
  <c r="AR113" i="10"/>
  <c r="Y4" i="10"/>
  <c r="AG46" i="10"/>
  <c r="R53" i="10"/>
  <c r="N28" i="10"/>
  <c r="M49" i="10"/>
  <c r="AS75" i="10"/>
  <c r="AK80" i="10"/>
  <c r="AI146" i="10"/>
  <c r="R80" i="10"/>
  <c r="D26" i="10"/>
  <c r="R83" i="10"/>
  <c r="B149" i="10"/>
  <c r="AP63" i="10"/>
  <c r="AR37" i="10"/>
  <c r="AC4" i="10"/>
  <c r="AR110" i="10"/>
  <c r="V70" i="10"/>
  <c r="U101" i="10"/>
  <c r="AB44" i="10"/>
  <c r="AM97" i="10"/>
  <c r="D37" i="10"/>
  <c r="AG58" i="10"/>
  <c r="AD116" i="10"/>
  <c r="AP119" i="10"/>
  <c r="V97" i="10"/>
  <c r="T4" i="10"/>
  <c r="I25" i="10"/>
  <c r="Z5" i="10"/>
  <c r="X32" i="10"/>
  <c r="W42" i="10"/>
  <c r="AA142" i="10"/>
  <c r="AN150" i="10"/>
  <c r="AG54" i="10"/>
  <c r="AQ80" i="10"/>
  <c r="T133" i="10"/>
  <c r="H70" i="10"/>
  <c r="K22" i="10"/>
  <c r="AM133" i="10"/>
  <c r="M16" i="10"/>
  <c r="B148" i="10"/>
  <c r="AL29" i="10"/>
  <c r="Y66" i="10"/>
  <c r="AQ135" i="10"/>
  <c r="AH132" i="10"/>
  <c r="AK124" i="10"/>
  <c r="AR148" i="10"/>
  <c r="T62" i="10"/>
  <c r="AN29" i="10"/>
  <c r="AG157" i="10"/>
  <c r="W49" i="10"/>
  <c r="M76" i="10"/>
  <c r="G12" i="10"/>
  <c r="F74" i="10"/>
  <c r="AJ49" i="10"/>
  <c r="L77" i="10"/>
  <c r="O109" i="10"/>
  <c r="AG144" i="10"/>
  <c r="C44" i="10"/>
  <c r="AR100" i="10"/>
  <c r="X82" i="10"/>
  <c r="AE10" i="10"/>
  <c r="AK129" i="10"/>
  <c r="AM120" i="10"/>
  <c r="P24" i="10"/>
  <c r="X113" i="10"/>
  <c r="K128" i="10"/>
  <c r="B95" i="10"/>
  <c r="AE29" i="10"/>
  <c r="AQ31" i="10"/>
  <c r="AA4" i="10"/>
  <c r="F99" i="10"/>
  <c r="AF116" i="10"/>
  <c r="AI119" i="10"/>
  <c r="AL20" i="10"/>
  <c r="X9" i="10"/>
  <c r="F64" i="10"/>
  <c r="I131" i="10"/>
  <c r="AH84" i="10"/>
  <c r="AG152" i="10"/>
  <c r="P68" i="10"/>
  <c r="AC46" i="10"/>
  <c r="AO42" i="10"/>
  <c r="AQ36" i="10"/>
  <c r="W57" i="10"/>
  <c r="AO10" i="10"/>
  <c r="AN97" i="10"/>
  <c r="I68" i="10"/>
  <c r="AF135" i="10"/>
  <c r="T134" i="10"/>
  <c r="O22" i="10"/>
  <c r="AC81" i="10"/>
  <c r="AI104" i="10"/>
  <c r="AQ42" i="10"/>
  <c r="T129" i="10"/>
  <c r="V63" i="10"/>
  <c r="T64" i="10"/>
  <c r="AK110" i="10"/>
  <c r="D20" i="10"/>
  <c r="AO114" i="10"/>
  <c r="K43" i="10"/>
  <c r="R76" i="10"/>
  <c r="S129" i="10"/>
  <c r="Q100" i="10"/>
  <c r="W89" i="10"/>
  <c r="AA155" i="10"/>
  <c r="AK112" i="10"/>
  <c r="AI61" i="10"/>
  <c r="AF64" i="10"/>
  <c r="O97" i="10"/>
  <c r="U61" i="10"/>
  <c r="K124" i="10"/>
  <c r="M37" i="10"/>
  <c r="Z42" i="10"/>
  <c r="AL15" i="10"/>
  <c r="M107" i="10"/>
  <c r="P137" i="10"/>
  <c r="AE64" i="10"/>
  <c r="V40" i="10"/>
  <c r="J11" i="10"/>
  <c r="R122" i="10"/>
  <c r="AI13" i="10"/>
  <c r="J47" i="10"/>
  <c r="AI55" i="10"/>
  <c r="B50" i="10"/>
  <c r="E154" i="10"/>
  <c r="Q57" i="10"/>
  <c r="X141" i="10"/>
  <c r="AI50" i="10"/>
  <c r="Z2" i="10"/>
  <c r="AL68" i="10"/>
  <c r="J20" i="10"/>
  <c r="J7" i="10"/>
  <c r="AL108" i="10"/>
  <c r="AA7" i="10"/>
  <c r="C135" i="10"/>
  <c r="J136" i="10"/>
  <c r="P63" i="10"/>
  <c r="E115" i="10"/>
  <c r="X39" i="10"/>
  <c r="U137" i="10"/>
  <c r="H152" i="10"/>
  <c r="AE57" i="10"/>
  <c r="AH107" i="10"/>
  <c r="S91" i="10"/>
  <c r="AS72" i="10"/>
  <c r="V38" i="10"/>
  <c r="V158" i="10"/>
  <c r="R99" i="10"/>
  <c r="K47" i="10"/>
  <c r="AB8" i="10"/>
  <c r="D4" i="10"/>
  <c r="C117" i="10"/>
  <c r="AA60" i="10"/>
  <c r="AO47" i="10"/>
  <c r="Q118" i="10"/>
  <c r="F56" i="10"/>
  <c r="Q66" i="10"/>
  <c r="P25" i="10"/>
  <c r="Z90" i="10"/>
  <c r="AI41" i="10"/>
  <c r="U157" i="10"/>
  <c r="AE124" i="10"/>
  <c r="AG27" i="10"/>
  <c r="U48" i="10"/>
  <c r="AA95" i="10"/>
  <c r="AE87" i="10"/>
  <c r="AJ94" i="10"/>
  <c r="AG30" i="10"/>
  <c r="AM158" i="10"/>
  <c r="AF112" i="10"/>
  <c r="T100" i="10"/>
  <c r="Q12" i="10"/>
  <c r="AO63" i="10"/>
  <c r="AQ86" i="10"/>
  <c r="AR101" i="10"/>
  <c r="AI32" i="10"/>
  <c r="N46" i="10"/>
  <c r="AI156" i="10"/>
  <c r="AN92" i="10"/>
  <c r="AC116" i="10"/>
  <c r="D60" i="10"/>
  <c r="O42" i="10"/>
  <c r="AD60" i="10"/>
  <c r="U15" i="10"/>
  <c r="AS74" i="10"/>
  <c r="L26" i="10"/>
  <c r="AP40" i="10"/>
  <c r="S64" i="10"/>
  <c r="J155" i="10"/>
  <c r="AO65" i="10"/>
  <c r="I55" i="10"/>
  <c r="AJ5" i="10"/>
  <c r="T35" i="10"/>
  <c r="AO139" i="10"/>
  <c r="AK106" i="10"/>
  <c r="AA101" i="10"/>
  <c r="N144" i="10"/>
  <c r="AD19" i="10"/>
  <c r="U91" i="10"/>
  <c r="C27" i="10"/>
  <c r="C77" i="10"/>
  <c r="Y122" i="10"/>
  <c r="AI111" i="10"/>
  <c r="M32" i="10"/>
  <c r="AN35" i="10"/>
  <c r="U41" i="10"/>
  <c r="AP155" i="10"/>
  <c r="AD107" i="10"/>
  <c r="B101" i="10"/>
  <c r="AJ101" i="10"/>
  <c r="P47" i="10"/>
  <c r="R135" i="10"/>
  <c r="AM68" i="10"/>
  <c r="AQ88" i="10"/>
  <c r="AN10" i="10"/>
  <c r="R46" i="10"/>
  <c r="Z150" i="10"/>
  <c r="E101" i="10"/>
  <c r="AR89" i="10"/>
  <c r="T93" i="10"/>
  <c r="W8" i="10"/>
  <c r="T90" i="10"/>
  <c r="Y96" i="10"/>
  <c r="U78" i="10"/>
  <c r="AE119" i="10"/>
  <c r="AN101" i="10"/>
  <c r="AA82" i="10"/>
  <c r="D135" i="10"/>
  <c r="Z144" i="10"/>
  <c r="AN86" i="10"/>
  <c r="AL62" i="10"/>
  <c r="AL48" i="10"/>
  <c r="Y120" i="10"/>
  <c r="O23" i="10"/>
  <c r="Y124" i="10"/>
  <c r="AD120" i="10"/>
  <c r="C40" i="10"/>
  <c r="F9" i="10"/>
  <c r="AG3" i="10"/>
  <c r="O7" i="10"/>
  <c r="J12" i="10"/>
  <c r="AQ132" i="10"/>
  <c r="AN11" i="10"/>
  <c r="AP25" i="10"/>
  <c r="AQ100" i="10"/>
  <c r="D126" i="10"/>
  <c r="T16" i="10"/>
  <c r="AJ104" i="10"/>
  <c r="F7" i="10"/>
  <c r="B156" i="10"/>
  <c r="AE24" i="10"/>
  <c r="AQ147" i="10"/>
  <c r="AS118" i="10"/>
  <c r="D79" i="10"/>
  <c r="AR118" i="10"/>
  <c r="AC103" i="10"/>
  <c r="S132" i="10"/>
  <c r="F26" i="10"/>
  <c r="AN76" i="10"/>
  <c r="AH128" i="10"/>
  <c r="J58" i="10"/>
  <c r="AK139" i="10"/>
  <c r="AI140" i="10"/>
  <c r="G57" i="10"/>
  <c r="P130" i="10"/>
  <c r="I121" i="10"/>
  <c r="P70" i="10"/>
  <c r="Q19" i="10"/>
  <c r="I85" i="10"/>
  <c r="AI75" i="10"/>
  <c r="AH28" i="10"/>
  <c r="AC72" i="10"/>
  <c r="AJ60" i="10"/>
  <c r="Q75" i="10"/>
  <c r="O25" i="10"/>
  <c r="AC67" i="10"/>
  <c r="E121" i="10"/>
  <c r="AO20" i="10"/>
  <c r="AP54" i="10"/>
  <c r="V15" i="10"/>
  <c r="Z50" i="10"/>
  <c r="W43" i="10"/>
  <c r="T97" i="10"/>
  <c r="AR72" i="10"/>
  <c r="T73" i="10"/>
  <c r="V80" i="10"/>
  <c r="O89" i="10"/>
  <c r="AJ56" i="10"/>
  <c r="AK49" i="10"/>
  <c r="J114" i="10"/>
  <c r="U86" i="10"/>
  <c r="M109" i="10"/>
  <c r="O143" i="10"/>
  <c r="AS41" i="10"/>
  <c r="AE31" i="10"/>
  <c r="R123" i="10"/>
  <c r="V14" i="10"/>
  <c r="U111" i="10"/>
  <c r="Z84" i="10"/>
  <c r="AI81" i="10"/>
  <c r="AK116" i="10"/>
  <c r="AB70" i="10"/>
  <c r="AE106" i="10"/>
  <c r="D65" i="10"/>
  <c r="I120" i="10"/>
  <c r="AB32" i="10"/>
  <c r="AH30" i="10"/>
  <c r="Q4" i="10"/>
  <c r="N38" i="10"/>
  <c r="AE121" i="10"/>
  <c r="AO12" i="10"/>
  <c r="L6" i="10"/>
  <c r="B69" i="10"/>
  <c r="Y10" i="10"/>
  <c r="AS84" i="10"/>
  <c r="AQ98" i="10"/>
  <c r="AN100" i="10"/>
  <c r="AN116" i="10"/>
  <c r="AQ28" i="10"/>
  <c r="Z112" i="10"/>
  <c r="AF51" i="10"/>
  <c r="I23" i="10"/>
  <c r="AG78" i="10"/>
  <c r="S119" i="10"/>
  <c r="AR131" i="10"/>
  <c r="V81" i="10"/>
  <c r="AS43" i="10"/>
  <c r="R158" i="10"/>
  <c r="R136" i="10"/>
  <c r="M129" i="10"/>
  <c r="G143" i="10"/>
  <c r="G119" i="10"/>
  <c r="U39" i="10"/>
  <c r="L79" i="10"/>
  <c r="M98" i="10"/>
  <c r="Q111" i="10"/>
  <c r="AK75" i="10"/>
  <c r="AF2" i="10"/>
  <c r="R23" i="10"/>
  <c r="N68" i="10"/>
  <c r="AS45" i="10"/>
  <c r="AO37" i="10"/>
  <c r="AK50" i="10"/>
  <c r="AH50" i="10"/>
  <c r="Y104" i="10"/>
  <c r="AC63" i="10"/>
  <c r="J68" i="10"/>
  <c r="AE49" i="10"/>
  <c r="E57" i="10"/>
  <c r="B108" i="10"/>
  <c r="H53" i="10"/>
  <c r="Y113" i="10"/>
  <c r="V8" i="10"/>
  <c r="AD138" i="10"/>
  <c r="AB5" i="10"/>
  <c r="G28" i="10"/>
  <c r="H73" i="10"/>
  <c r="F144" i="10"/>
  <c r="AS151" i="10"/>
  <c r="AB29" i="10"/>
  <c r="D8" i="10"/>
  <c r="I90" i="10"/>
  <c r="AI72" i="10"/>
  <c r="N17" i="10"/>
  <c r="K133" i="10"/>
  <c r="AQ45" i="10"/>
  <c r="P150" i="10"/>
  <c r="R100" i="10"/>
  <c r="AF68" i="10"/>
  <c r="K112" i="10"/>
  <c r="L78" i="10"/>
  <c r="AH59" i="10"/>
  <c r="AG113" i="10"/>
  <c r="D75" i="10"/>
  <c r="N92" i="10"/>
  <c r="I67" i="10"/>
  <c r="AB67" i="10"/>
  <c r="U3" i="10"/>
  <c r="AL121" i="10"/>
  <c r="N127" i="10"/>
  <c r="G22" i="10"/>
  <c r="AS82" i="10"/>
  <c r="N26" i="10"/>
  <c r="R58" i="10"/>
  <c r="S8" i="10"/>
  <c r="D132" i="10"/>
  <c r="AN48" i="10"/>
  <c r="AO113" i="10"/>
  <c r="F86" i="10"/>
  <c r="L41" i="10"/>
  <c r="J120" i="10"/>
  <c r="AL114" i="10"/>
  <c r="AD57" i="10"/>
  <c r="AI77" i="10"/>
  <c r="AN96" i="10"/>
  <c r="AG118" i="10"/>
  <c r="AI16" i="10"/>
  <c r="AF108" i="10"/>
  <c r="AH17" i="10"/>
  <c r="AH133" i="10"/>
  <c r="G2" i="10"/>
  <c r="P66" i="10"/>
  <c r="AP115" i="10"/>
  <c r="AC50" i="10"/>
  <c r="AE36" i="10"/>
  <c r="P110" i="10"/>
  <c r="D148" i="10"/>
  <c r="D49" i="10"/>
  <c r="S124" i="10"/>
  <c r="S92" i="10"/>
  <c r="AJ62" i="10"/>
  <c r="D27" i="10"/>
  <c r="S47" i="10"/>
  <c r="AM157" i="10"/>
  <c r="AQ117" i="10"/>
  <c r="AQ18" i="10"/>
  <c r="L21" i="10"/>
  <c r="B119" i="10"/>
  <c r="I119" i="10"/>
  <c r="V45" i="10"/>
  <c r="AL141" i="10"/>
  <c r="AF49" i="10"/>
  <c r="L112" i="10"/>
  <c r="E37" i="10"/>
  <c r="L24" i="10"/>
  <c r="AL9" i="10"/>
  <c r="AK141" i="10"/>
  <c r="W137" i="10"/>
  <c r="X37" i="10"/>
  <c r="Z81" i="10"/>
  <c r="F87" i="10"/>
  <c r="D109" i="10"/>
  <c r="P142" i="10"/>
  <c r="AR137" i="10"/>
  <c r="M22" i="10"/>
  <c r="AR85" i="10"/>
  <c r="P81" i="10"/>
  <c r="S152" i="10"/>
  <c r="Q114" i="10"/>
  <c r="Z16" i="10"/>
  <c r="AR32" i="10"/>
  <c r="AH81" i="10"/>
  <c r="AP62" i="10"/>
  <c r="AF44" i="10"/>
  <c r="R145" i="10"/>
  <c r="O76" i="10"/>
  <c r="U22" i="10"/>
  <c r="AH52" i="10"/>
  <c r="AD40" i="10"/>
  <c r="I32" i="10"/>
  <c r="AQ35" i="10"/>
  <c r="P65" i="10"/>
  <c r="AF20" i="10"/>
  <c r="Z80" i="10"/>
  <c r="C129" i="10"/>
  <c r="W127" i="10"/>
  <c r="AI17" i="10"/>
  <c r="AB105" i="10"/>
  <c r="L141" i="10"/>
  <c r="AF26" i="10"/>
  <c r="W77" i="10"/>
  <c r="AC135" i="10"/>
  <c r="Q154" i="10"/>
  <c r="M18" i="10"/>
  <c r="AC109" i="10"/>
  <c r="U52" i="10"/>
  <c r="AO149" i="10"/>
  <c r="F68" i="10"/>
  <c r="AC14" i="10"/>
  <c r="V34" i="10"/>
  <c r="I11" i="10"/>
  <c r="B27" i="10"/>
  <c r="J66" i="10"/>
  <c r="AM47" i="10"/>
  <c r="C67" i="10"/>
  <c r="T111" i="10"/>
  <c r="H43" i="10"/>
  <c r="I75" i="10"/>
  <c r="AR80" i="10"/>
  <c r="AM8" i="10"/>
  <c r="O30" i="10"/>
  <c r="U136" i="10"/>
  <c r="B130" i="10"/>
  <c r="AL41" i="10"/>
  <c r="J34" i="10"/>
  <c r="AD50" i="10"/>
  <c r="AL143" i="10"/>
  <c r="L33" i="10"/>
  <c r="AE94" i="10"/>
  <c r="AP125" i="10"/>
  <c r="Q144" i="10"/>
  <c r="L39" i="10"/>
  <c r="AE84" i="10"/>
  <c r="H114" i="10"/>
  <c r="Q77" i="10"/>
  <c r="Y15" i="10"/>
  <c r="AP111" i="10"/>
  <c r="X100" i="10"/>
  <c r="I142" i="10"/>
  <c r="M86" i="10"/>
  <c r="J82" i="10"/>
  <c r="V88" i="10"/>
  <c r="AR22" i="10"/>
  <c r="AS88" i="10"/>
  <c r="AE154" i="10"/>
  <c r="E6" i="10"/>
  <c r="AL95" i="10"/>
  <c r="AO121" i="10"/>
  <c r="AQ65" i="10"/>
  <c r="O140" i="10"/>
  <c r="AE22" i="10"/>
  <c r="AM4" i="10"/>
  <c r="X72" i="10"/>
  <c r="AR83" i="10"/>
  <c r="T76" i="10"/>
  <c r="V157" i="10"/>
  <c r="N47" i="10"/>
  <c r="G127" i="10"/>
  <c r="M34" i="10"/>
  <c r="W143" i="10"/>
  <c r="AA79" i="10"/>
  <c r="AR109" i="10"/>
  <c r="AP35" i="10"/>
  <c r="AM22" i="10"/>
  <c r="AF55" i="10"/>
  <c r="AM147" i="10"/>
  <c r="K31" i="10"/>
  <c r="W132" i="10"/>
  <c r="Z15" i="10"/>
  <c r="D51" i="10"/>
  <c r="S2" i="10"/>
  <c r="S11" i="10"/>
  <c r="X33" i="10"/>
  <c r="AD140" i="10"/>
  <c r="Z59" i="10"/>
  <c r="AJ58" i="10"/>
  <c r="F142" i="10"/>
  <c r="AG52" i="10"/>
  <c r="AB86" i="10"/>
  <c r="AS30" i="10"/>
  <c r="AR77" i="10"/>
  <c r="AI154" i="10"/>
  <c r="V17" i="10"/>
  <c r="AF88" i="10"/>
  <c r="I14" i="10"/>
  <c r="H3" i="10"/>
  <c r="AM23" i="10"/>
  <c r="AD97" i="10"/>
  <c r="O115" i="10"/>
  <c r="AP41" i="10"/>
  <c r="X128" i="10"/>
  <c r="AN119" i="10"/>
  <c r="AI47" i="10"/>
  <c r="I91" i="10"/>
  <c r="Q146" i="10"/>
  <c r="AN6" i="10"/>
  <c r="AI141" i="10"/>
  <c r="Y94" i="10"/>
  <c r="U74" i="10"/>
  <c r="O138" i="10"/>
  <c r="E54" i="10"/>
  <c r="AF62" i="10"/>
  <c r="AC39" i="10"/>
  <c r="I30" i="10"/>
  <c r="AP68" i="10"/>
  <c r="AL23" i="10"/>
  <c r="AR125" i="10"/>
  <c r="Z77" i="10"/>
  <c r="AE26" i="10"/>
  <c r="AE133" i="10"/>
  <c r="AB20" i="10"/>
  <c r="O12" i="10"/>
  <c r="E146" i="10"/>
  <c r="N41" i="10"/>
  <c r="R38" i="10"/>
  <c r="B127" i="10"/>
  <c r="I101" i="10"/>
  <c r="E72" i="10"/>
  <c r="Y85" i="10"/>
  <c r="AN117" i="10"/>
  <c r="AO51" i="10"/>
  <c r="AP15" i="10"/>
  <c r="Z102" i="10"/>
  <c r="G154" i="10"/>
  <c r="H110" i="10"/>
  <c r="AI27" i="10"/>
  <c r="AO75" i="10"/>
  <c r="O24" i="10"/>
  <c r="AQ107" i="10"/>
  <c r="AC49" i="10"/>
  <c r="Q119" i="10"/>
  <c r="P107" i="10"/>
  <c r="AD62" i="10"/>
  <c r="AL110" i="10"/>
  <c r="AJ96" i="10"/>
  <c r="K131" i="10"/>
  <c r="AF142" i="10"/>
  <c r="AG42" i="10"/>
  <c r="J79" i="10"/>
  <c r="AC44" i="10"/>
  <c r="J93" i="10"/>
  <c r="AL93" i="10"/>
  <c r="AG96" i="10"/>
  <c r="I20" i="10"/>
  <c r="AJ127" i="10"/>
  <c r="O130" i="10"/>
  <c r="V103" i="10"/>
  <c r="AC5" i="10"/>
  <c r="AO157" i="10"/>
  <c r="AO61" i="10"/>
  <c r="D128" i="10"/>
  <c r="AM130" i="10"/>
  <c r="AA128" i="10"/>
  <c r="N116" i="10"/>
  <c r="U43" i="10"/>
  <c r="J56" i="10"/>
  <c r="AN16" i="10"/>
  <c r="N130" i="10"/>
  <c r="AA106" i="10"/>
  <c r="G72" i="10"/>
  <c r="AH111" i="10"/>
  <c r="AJ103" i="10"/>
  <c r="R3" i="10"/>
  <c r="AH7" i="10"/>
  <c r="AJ76" i="10"/>
  <c r="H21" i="10"/>
  <c r="K42" i="10"/>
  <c r="AQ144" i="10"/>
  <c r="AB63" i="10"/>
  <c r="E48" i="10"/>
  <c r="E111" i="10"/>
  <c r="W121" i="10"/>
  <c r="U154" i="10"/>
  <c r="AN115" i="10"/>
  <c r="U84" i="10"/>
  <c r="AG11" i="10"/>
  <c r="M39" i="10"/>
  <c r="AF4" i="10"/>
  <c r="W80" i="10"/>
  <c r="Q129" i="10"/>
  <c r="AE62" i="10"/>
  <c r="N56" i="10"/>
  <c r="AH82" i="10"/>
  <c r="U11" i="10"/>
  <c r="AS23" i="10"/>
  <c r="B36" i="10"/>
  <c r="O69" i="10"/>
  <c r="T54" i="10"/>
  <c r="U95" i="10"/>
  <c r="N53" i="10"/>
  <c r="AA97" i="10"/>
  <c r="AC143" i="10"/>
  <c r="O135" i="10"/>
  <c r="AQ96" i="10"/>
  <c r="P58" i="10"/>
  <c r="AO144" i="10"/>
  <c r="W109" i="10"/>
  <c r="N104" i="10"/>
  <c r="AA90" i="10"/>
  <c r="F135" i="10"/>
  <c r="AO79" i="10"/>
  <c r="AC16" i="10"/>
  <c r="Z58" i="10"/>
  <c r="AG72" i="10"/>
  <c r="AF18" i="10"/>
  <c r="AR18" i="10"/>
  <c r="AR97" i="10"/>
  <c r="R89" i="10"/>
  <c r="AQ130" i="10"/>
  <c r="G106" i="10"/>
  <c r="AJ33" i="10"/>
  <c r="C50" i="10"/>
  <c r="L98" i="10"/>
  <c r="D139" i="10"/>
  <c r="AR55" i="10"/>
  <c r="AE44" i="10"/>
  <c r="E40" i="10"/>
  <c r="J69" i="10"/>
  <c r="X150" i="10"/>
  <c r="AH45" i="10"/>
  <c r="W41" i="10"/>
  <c r="R143" i="10"/>
  <c r="C54" i="10"/>
  <c r="Q27" i="10"/>
  <c r="AO103" i="10"/>
  <c r="AF80" i="10"/>
  <c r="AE28" i="10"/>
  <c r="AN44" i="10"/>
  <c r="R50" i="10"/>
  <c r="G94" i="10"/>
  <c r="AI85" i="10"/>
  <c r="AG71" i="10"/>
  <c r="AP152" i="10"/>
  <c r="AE60" i="10"/>
  <c r="AG145" i="10"/>
  <c r="X135" i="10"/>
  <c r="N71" i="10"/>
  <c r="E153" i="10"/>
  <c r="H72" i="10"/>
  <c r="L67" i="10"/>
  <c r="V3" i="10"/>
  <c r="AB93" i="10"/>
  <c r="J116" i="10"/>
  <c r="AE151" i="10"/>
  <c r="AH26" i="10"/>
  <c r="N69" i="10"/>
  <c r="G130" i="10"/>
  <c r="B81" i="10"/>
  <c r="AK20" i="10"/>
  <c r="V147" i="10"/>
  <c r="T119" i="10"/>
  <c r="H62" i="10"/>
  <c r="L115" i="10"/>
  <c r="F50" i="10"/>
  <c r="AB113" i="10"/>
  <c r="I41" i="10"/>
  <c r="AI65" i="10"/>
  <c r="S67" i="10"/>
  <c r="AN28" i="10"/>
  <c r="I72" i="10"/>
  <c r="AD84" i="10"/>
  <c r="F83" i="10"/>
  <c r="AS148" i="10"/>
  <c r="AD90" i="10"/>
  <c r="Q41" i="10"/>
  <c r="L45" i="10"/>
  <c r="Q67" i="10"/>
  <c r="P119" i="10"/>
  <c r="AE157" i="10"/>
  <c r="W74" i="10"/>
  <c r="AL123" i="10"/>
  <c r="AI8" i="10"/>
  <c r="P84" i="10"/>
  <c r="T38" i="10"/>
  <c r="AO6" i="10"/>
  <c r="AC52" i="10"/>
  <c r="AL124" i="10"/>
  <c r="Y68" i="10"/>
  <c r="E125" i="10"/>
  <c r="Y134" i="10"/>
  <c r="AH47" i="10"/>
  <c r="AP66" i="10"/>
  <c r="AB24" i="10"/>
  <c r="F100" i="10"/>
  <c r="AG85" i="10"/>
  <c r="L52" i="10"/>
  <c r="AE128" i="10"/>
  <c r="AE33" i="10"/>
  <c r="AK73" i="10"/>
  <c r="F95" i="10"/>
  <c r="T146" i="10"/>
  <c r="AG109" i="10"/>
  <c r="W94" i="10"/>
  <c r="AA86" i="10"/>
  <c r="E93" i="10"/>
  <c r="M91" i="10"/>
  <c r="AH127" i="10"/>
  <c r="AO110" i="10"/>
  <c r="V22" i="10"/>
  <c r="U19" i="10"/>
  <c r="AQ56" i="10"/>
  <c r="AB125" i="10"/>
  <c r="Z131" i="10"/>
  <c r="U139" i="10"/>
  <c r="W44" i="10"/>
  <c r="L71" i="10"/>
  <c r="AM44" i="10"/>
  <c r="I114" i="10"/>
  <c r="AE56" i="10"/>
  <c r="AP50" i="10"/>
  <c r="AH117" i="10"/>
  <c r="B38" i="10"/>
  <c r="I46" i="10"/>
  <c r="T15" i="10"/>
  <c r="Q94" i="10"/>
  <c r="W69" i="10"/>
  <c r="AE90" i="10"/>
  <c r="X58" i="10"/>
  <c r="AL70" i="10"/>
  <c r="O83" i="10"/>
  <c r="T132" i="10"/>
  <c r="AE30" i="10"/>
  <c r="AD53" i="10"/>
  <c r="R118" i="10"/>
  <c r="AA21" i="10"/>
  <c r="H130" i="10"/>
  <c r="H20" i="10"/>
  <c r="AR61" i="10"/>
  <c r="O36" i="10"/>
  <c r="AK81" i="10"/>
  <c r="AN55" i="10"/>
  <c r="Z32" i="10"/>
  <c r="AI29" i="10"/>
  <c r="AL76" i="10"/>
  <c r="O54" i="10"/>
  <c r="AK58" i="10"/>
  <c r="R154" i="10"/>
  <c r="AP53" i="10"/>
  <c r="AB41" i="10"/>
  <c r="AR14" i="10"/>
  <c r="AG17" i="10"/>
  <c r="AP123" i="10"/>
  <c r="AR90" i="10"/>
  <c r="L56" i="10"/>
  <c r="AS128" i="10"/>
  <c r="AN69" i="10"/>
  <c r="C106" i="10"/>
  <c r="S95" i="10"/>
  <c r="L23" i="10"/>
  <c r="K12" i="10"/>
  <c r="H150" i="10"/>
  <c r="F132" i="10"/>
  <c r="N87" i="10"/>
  <c r="R104" i="10"/>
  <c r="F153" i="10"/>
  <c r="J72" i="10"/>
  <c r="AA121" i="10"/>
  <c r="Q140" i="10"/>
  <c r="T32" i="10"/>
  <c r="H58" i="10"/>
  <c r="J157" i="10"/>
  <c r="N96" i="10"/>
  <c r="O153" i="10"/>
  <c r="J138" i="10"/>
  <c r="V75" i="10"/>
  <c r="AA145" i="10"/>
  <c r="AI28" i="10"/>
  <c r="S15" i="10"/>
  <c r="T60" i="10"/>
  <c r="X157" i="10"/>
  <c r="AB23" i="10"/>
  <c r="AQ114" i="10"/>
  <c r="J2" i="10"/>
  <c r="AM127" i="10"/>
  <c r="AO104" i="10"/>
  <c r="N81" i="10"/>
  <c r="N76" i="10"/>
  <c r="E91" i="10"/>
  <c r="L99" i="10"/>
  <c r="D125" i="10"/>
  <c r="AS154" i="10"/>
  <c r="E81" i="10"/>
  <c r="D40" i="10"/>
  <c r="E155" i="10"/>
  <c r="AC156" i="10"/>
  <c r="AR48" i="10"/>
  <c r="P77" i="10"/>
  <c r="AB68" i="10"/>
  <c r="AB42" i="10"/>
  <c r="N128" i="10"/>
  <c r="L132" i="10"/>
  <c r="O66" i="10"/>
  <c r="C37" i="10"/>
  <c r="O67" i="10"/>
  <c r="AA150" i="10"/>
  <c r="K119" i="10"/>
  <c r="AP141" i="10"/>
  <c r="I141" i="10"/>
  <c r="N120" i="10"/>
  <c r="Q112" i="10"/>
  <c r="AO7" i="10"/>
  <c r="AS56" i="10"/>
  <c r="Q99" i="10"/>
  <c r="X75" i="10"/>
  <c r="P79" i="10"/>
  <c r="P49" i="10"/>
  <c r="AG25" i="10"/>
  <c r="P146" i="10"/>
  <c r="O111" i="10"/>
  <c r="AL65" i="10"/>
  <c r="AQ21" i="10"/>
  <c r="AI7" i="10"/>
  <c r="R25" i="10"/>
  <c r="AM17" i="10"/>
  <c r="AK24" i="10"/>
  <c r="N30" i="10"/>
  <c r="AN151" i="10"/>
  <c r="AO117" i="10"/>
  <c r="B84" i="10"/>
  <c r="S117" i="10"/>
  <c r="H11" i="10"/>
  <c r="Z105" i="10"/>
  <c r="G134" i="10"/>
  <c r="R130" i="10"/>
  <c r="AJ82" i="10"/>
  <c r="AS99" i="10"/>
  <c r="AF94" i="10"/>
  <c r="AA20" i="10"/>
  <c r="AH95" i="10"/>
  <c r="AP22" i="10"/>
  <c r="AF22" i="10"/>
  <c r="AB51" i="10"/>
  <c r="AL138" i="10"/>
  <c r="AE108" i="10"/>
  <c r="AD35" i="10"/>
  <c r="B13" i="10"/>
  <c r="AF113" i="10"/>
  <c r="P52" i="10"/>
  <c r="AI125" i="10"/>
  <c r="F79" i="10"/>
  <c r="B71" i="10"/>
  <c r="Y51" i="10"/>
  <c r="Y60" i="10"/>
  <c r="O108" i="10"/>
  <c r="AH20" i="10"/>
  <c r="X76" i="10"/>
  <c r="E13" i="10"/>
  <c r="AD37" i="10"/>
  <c r="B42" i="10"/>
  <c r="Z111" i="10"/>
  <c r="AS21" i="10"/>
  <c r="AK46" i="10"/>
  <c r="K91" i="10"/>
  <c r="AH137" i="10"/>
  <c r="AR133" i="10"/>
  <c r="C19" i="10"/>
  <c r="M106" i="10"/>
  <c r="D54" i="10"/>
  <c r="V42" i="10"/>
  <c r="AS124" i="10"/>
  <c r="AF67" i="10"/>
  <c r="W104" i="10"/>
  <c r="AF47" i="10"/>
  <c r="G49" i="10"/>
  <c r="AN155" i="10"/>
  <c r="AA144" i="10"/>
  <c r="N118" i="10"/>
  <c r="AC43" i="10"/>
  <c r="AI109" i="10"/>
  <c r="C127" i="10"/>
  <c r="Q18" i="10"/>
  <c r="AC2" i="10"/>
  <c r="AI126" i="10"/>
  <c r="AP83" i="10"/>
  <c r="AG139" i="10"/>
  <c r="AN107" i="10"/>
  <c r="AD77" i="10"/>
  <c r="C84" i="10"/>
  <c r="X4" i="10"/>
  <c r="J16" i="10"/>
  <c r="P37" i="10"/>
  <c r="N78" i="10"/>
  <c r="AL21" i="10"/>
  <c r="L114" i="10"/>
  <c r="R24" i="10"/>
  <c r="Z52" i="10"/>
  <c r="P21" i="10"/>
  <c r="H6" i="10"/>
  <c r="B73" i="10"/>
  <c r="K84" i="10"/>
  <c r="I104" i="10"/>
  <c r="AH65" i="10"/>
  <c r="AF77" i="10"/>
  <c r="M117" i="10"/>
  <c r="AI15" i="10"/>
  <c r="E130" i="10"/>
  <c r="D111" i="10"/>
  <c r="K82" i="10"/>
  <c r="I22" i="10"/>
  <c r="AI96" i="10"/>
  <c r="U152" i="10"/>
  <c r="AL157" i="10"/>
  <c r="AI128" i="10"/>
  <c r="G117" i="10"/>
  <c r="U34" i="10"/>
  <c r="I93" i="10"/>
  <c r="AB102" i="10"/>
  <c r="D36" i="10"/>
  <c r="AA108" i="10"/>
  <c r="AC112" i="10"/>
  <c r="AM112" i="10"/>
  <c r="V77" i="10"/>
  <c r="AO57" i="10"/>
  <c r="AB43" i="10"/>
  <c r="F156" i="10"/>
  <c r="AD23" i="10"/>
  <c r="AQ15" i="10"/>
  <c r="AM85" i="10"/>
  <c r="U49" i="10"/>
  <c r="G16" i="10"/>
  <c r="G37" i="10"/>
  <c r="AJ31" i="10"/>
  <c r="B120" i="10"/>
  <c r="S135" i="10"/>
  <c r="AK12" i="10"/>
  <c r="J143" i="10"/>
  <c r="B51" i="10"/>
  <c r="AB110" i="10"/>
  <c r="AD129" i="10"/>
  <c r="AN42" i="10"/>
  <c r="AK137" i="10"/>
  <c r="J33" i="10"/>
  <c r="AI130" i="10"/>
  <c r="E136" i="10"/>
  <c r="AJ107" i="10"/>
  <c r="AJ99" i="10"/>
  <c r="AN145" i="10"/>
  <c r="L127" i="10"/>
  <c r="AP49" i="10"/>
  <c r="AK153" i="10"/>
  <c r="N141" i="10"/>
  <c r="G45" i="10"/>
  <c r="AM99" i="10"/>
  <c r="T107" i="10"/>
  <c r="M31" i="10"/>
  <c r="D83" i="10"/>
  <c r="P51" i="10"/>
  <c r="W153" i="10"/>
  <c r="AR157" i="10"/>
  <c r="I151" i="10"/>
  <c r="P143" i="10"/>
  <c r="AP116" i="10"/>
  <c r="AO131" i="10"/>
  <c r="AG15" i="10"/>
  <c r="H97" i="10"/>
  <c r="AK54" i="10"/>
  <c r="Z7" i="10"/>
  <c r="O77" i="10"/>
  <c r="L100" i="10"/>
  <c r="U35" i="10"/>
  <c r="AI117" i="10"/>
  <c r="D13" i="10"/>
  <c r="H153" i="10"/>
  <c r="S38" i="10"/>
  <c r="AQ29" i="10"/>
  <c r="AR153" i="10"/>
  <c r="I145" i="10"/>
  <c r="Q61" i="10"/>
  <c r="L47" i="10"/>
  <c r="AA149" i="10"/>
  <c r="L15" i="10"/>
  <c r="AS90" i="10"/>
  <c r="C42" i="10"/>
  <c r="P30" i="10"/>
  <c r="AG94" i="10"/>
  <c r="AL132" i="10"/>
  <c r="AE116" i="10"/>
  <c r="M152" i="10"/>
  <c r="Q103" i="10"/>
  <c r="L13" i="10"/>
  <c r="F157" i="10"/>
  <c r="B110" i="10"/>
  <c r="I133" i="10"/>
  <c r="X14" i="10"/>
  <c r="J96" i="10"/>
  <c r="AJ116" i="10"/>
  <c r="D146" i="10"/>
  <c r="AJ141" i="10"/>
  <c r="F97" i="10"/>
  <c r="AO112" i="10"/>
  <c r="E80" i="10"/>
  <c r="D136" i="10"/>
  <c r="V143" i="10"/>
  <c r="AJ132" i="10"/>
  <c r="AN73" i="10"/>
  <c r="P135" i="10"/>
  <c r="AO85" i="10"/>
  <c r="AG29" i="10"/>
  <c r="AN20" i="10"/>
  <c r="AE17" i="10"/>
  <c r="M2" i="10"/>
  <c r="R41" i="10"/>
  <c r="R92" i="10"/>
  <c r="AH125" i="10"/>
  <c r="AM129" i="10"/>
  <c r="AO38" i="10"/>
  <c r="AQ17" i="10"/>
  <c r="K56" i="10"/>
  <c r="AC155" i="10"/>
  <c r="B72" i="10"/>
  <c r="H31" i="10"/>
  <c r="AE54" i="10"/>
  <c r="AA136" i="10"/>
  <c r="AH22" i="10"/>
  <c r="AN81" i="10"/>
  <c r="J140" i="10"/>
  <c r="O142" i="10"/>
  <c r="D82" i="10"/>
  <c r="AN65" i="10"/>
  <c r="P16" i="10"/>
  <c r="P152" i="10"/>
  <c r="AS106" i="10"/>
  <c r="K116" i="10"/>
  <c r="T10" i="10"/>
  <c r="X138" i="10"/>
  <c r="AE43" i="10"/>
  <c r="H75" i="10"/>
  <c r="Y58" i="10"/>
  <c r="AF5" i="10"/>
  <c r="W140" i="10"/>
  <c r="AA88" i="10"/>
  <c r="C96" i="10"/>
  <c r="I40" i="10"/>
  <c r="J27" i="10"/>
  <c r="AA2" i="10"/>
  <c r="N72" i="10"/>
  <c r="Y26" i="10"/>
  <c r="E87" i="10"/>
  <c r="P155" i="10"/>
  <c r="H57" i="10"/>
  <c r="E137" i="10"/>
  <c r="O9" i="10"/>
  <c r="S68" i="10"/>
  <c r="AB73" i="10"/>
  <c r="I18" i="10"/>
  <c r="AB143" i="10"/>
  <c r="R101" i="10"/>
  <c r="C111" i="10"/>
  <c r="AM16" i="10"/>
  <c r="B131" i="10"/>
  <c r="AE74" i="10"/>
  <c r="U5" i="10"/>
  <c r="T83" i="10"/>
  <c r="N40" i="10"/>
  <c r="I103" i="10"/>
  <c r="AP91" i="10"/>
  <c r="AQ67" i="10"/>
  <c r="AF65" i="10"/>
  <c r="Z36" i="10"/>
  <c r="AO134" i="10"/>
  <c r="O129" i="10"/>
  <c r="AI76" i="10"/>
  <c r="J37" i="10"/>
  <c r="AN45" i="10"/>
  <c r="H137" i="10"/>
  <c r="H146" i="10"/>
  <c r="AL85" i="10"/>
  <c r="I143" i="10"/>
  <c r="AN78" i="10"/>
  <c r="W47" i="10"/>
  <c r="W103" i="10"/>
  <c r="AS121" i="10"/>
  <c r="AE20" i="10"/>
  <c r="AD76" i="10"/>
  <c r="W134" i="10"/>
  <c r="F36" i="10"/>
  <c r="AI94" i="10"/>
  <c r="AF3" i="10"/>
  <c r="L90" i="10"/>
  <c r="X12" i="10"/>
  <c r="AS129" i="10"/>
  <c r="E11" i="10"/>
  <c r="AS97" i="10"/>
  <c r="AH115" i="10"/>
  <c r="AC34" i="10"/>
  <c r="AC84" i="10"/>
  <c r="AI86" i="10"/>
  <c r="AM51" i="10"/>
  <c r="AP79" i="10"/>
  <c r="Q76" i="10"/>
  <c r="E122" i="10"/>
  <c r="AQ141" i="10"/>
  <c r="C85" i="10"/>
  <c r="AQ134" i="10"/>
  <c r="AS11" i="10"/>
  <c r="Q39" i="10"/>
  <c r="Z56" i="10"/>
  <c r="H64" i="10"/>
  <c r="D38" i="10"/>
  <c r="AC157" i="10"/>
  <c r="P138" i="10"/>
  <c r="H45" i="10"/>
  <c r="B18" i="10"/>
  <c r="AR68" i="10"/>
  <c r="Q117" i="10"/>
  <c r="P50" i="10"/>
  <c r="AP16" i="10"/>
  <c r="X136" i="10"/>
  <c r="X18" i="10"/>
  <c r="R33" i="10"/>
  <c r="F24" i="10"/>
  <c r="Y146" i="10"/>
  <c r="U36" i="10"/>
  <c r="AC151" i="10"/>
  <c r="C60" i="10"/>
  <c r="AJ17" i="10"/>
  <c r="F25" i="10"/>
  <c r="P39" i="10"/>
  <c r="R19" i="10"/>
  <c r="AC21" i="10"/>
  <c r="Z148" i="10"/>
  <c r="AP129" i="10"/>
  <c r="S142" i="10"/>
  <c r="AF87" i="10"/>
  <c r="AF118" i="10"/>
  <c r="P151" i="10"/>
  <c r="AO83" i="10"/>
  <c r="AG108" i="10"/>
  <c r="AS27" i="10"/>
  <c r="Y73" i="10"/>
  <c r="AK72" i="10"/>
  <c r="Y38" i="10"/>
  <c r="AF146" i="10"/>
  <c r="O62" i="10"/>
  <c r="AP114" i="10"/>
  <c r="AO73" i="10"/>
  <c r="E15" i="10"/>
  <c r="AO118" i="10"/>
  <c r="O87" i="10"/>
  <c r="AR71" i="10"/>
  <c r="F57" i="10"/>
  <c r="AK42" i="10"/>
  <c r="V56" i="10"/>
  <c r="AO100" i="10"/>
  <c r="Q84" i="10"/>
  <c r="W16" i="10"/>
  <c r="AO158" i="10"/>
  <c r="AA22" i="10"/>
  <c r="Z95" i="10"/>
  <c r="AC111" i="10"/>
  <c r="AR122" i="10"/>
  <c r="AP120" i="10"/>
  <c r="P120" i="10"/>
  <c r="AR59" i="10"/>
  <c r="AF35" i="10"/>
  <c r="AP135" i="10"/>
  <c r="AP147" i="10"/>
  <c r="D87" i="10"/>
  <c r="W50" i="10"/>
  <c r="D12" i="10"/>
  <c r="Q9" i="10"/>
  <c r="AN47" i="10"/>
  <c r="N63" i="10"/>
  <c r="D56" i="10"/>
  <c r="S146" i="10"/>
  <c r="AB48" i="10"/>
  <c r="L54" i="10"/>
  <c r="AR155" i="10"/>
  <c r="AL10" i="10"/>
  <c r="AN110" i="10"/>
  <c r="L55" i="10"/>
  <c r="AM12" i="10"/>
  <c r="G95" i="10"/>
  <c r="AI136" i="10"/>
  <c r="AI53" i="10"/>
  <c r="T45" i="10"/>
  <c r="R61" i="10"/>
  <c r="C66" i="10"/>
  <c r="O86" i="10"/>
  <c r="AR145" i="10"/>
  <c r="E65" i="10"/>
  <c r="C124" i="10"/>
  <c r="AH12" i="10"/>
  <c r="Z115" i="10"/>
  <c r="AN53" i="10"/>
  <c r="AL133" i="10"/>
  <c r="AS96" i="10"/>
  <c r="D120" i="10"/>
  <c r="AA80" i="10"/>
  <c r="R8" i="10"/>
  <c r="S87" i="10"/>
  <c r="D68" i="10"/>
  <c r="G9" i="10"/>
  <c r="AI2" i="10"/>
  <c r="AG60" i="10"/>
  <c r="AO81" i="10"/>
  <c r="AC12" i="10"/>
  <c r="T148" i="10"/>
  <c r="AA83" i="10"/>
  <c r="AQ50" i="10"/>
  <c r="N9" i="10"/>
  <c r="AJ77" i="10"/>
  <c r="D99" i="10"/>
  <c r="P98" i="10"/>
  <c r="AR124" i="10"/>
  <c r="Y118" i="10"/>
  <c r="AK125" i="10"/>
  <c r="V85" i="10"/>
  <c r="N52" i="10"/>
  <c r="I156" i="10"/>
  <c r="AG40" i="10"/>
  <c r="E61" i="10"/>
  <c r="G46" i="10"/>
  <c r="R81" i="10"/>
  <c r="U55" i="10"/>
  <c r="M119" i="10"/>
  <c r="Q156" i="10"/>
  <c r="AL39" i="10"/>
  <c r="E123" i="10"/>
  <c r="V58" i="10"/>
  <c r="J30" i="10"/>
  <c r="Z104" i="10"/>
  <c r="X43" i="10"/>
  <c r="C49" i="10"/>
  <c r="AH19" i="10"/>
  <c r="Q91" i="10"/>
  <c r="Z10" i="10"/>
  <c r="AI106" i="10"/>
  <c r="AA84" i="10"/>
  <c r="T65" i="10"/>
  <c r="Z133" i="10"/>
  <c r="AF27" i="10"/>
  <c r="AQ128" i="10"/>
  <c r="AD66" i="10"/>
  <c r="AJ42" i="10"/>
  <c r="AA107" i="10"/>
  <c r="R43" i="10"/>
  <c r="AR92" i="10"/>
  <c r="E3" i="10"/>
  <c r="AB45" i="10"/>
  <c r="S111" i="10"/>
  <c r="AI142" i="10"/>
  <c r="S86" i="10"/>
  <c r="AD9" i="10"/>
  <c r="K2" i="10"/>
  <c r="AK150" i="10"/>
  <c r="T120" i="10"/>
  <c r="S74" i="10"/>
  <c r="N49" i="10"/>
  <c r="E128" i="10"/>
  <c r="AK109" i="10"/>
  <c r="Z61" i="10"/>
  <c r="P10" i="10"/>
  <c r="K99" i="10"/>
  <c r="G47" i="10"/>
  <c r="AE96" i="10"/>
  <c r="AS122" i="10"/>
  <c r="H2" i="10"/>
  <c r="AL11" i="10"/>
  <c r="Z89" i="10"/>
  <c r="H44" i="10"/>
  <c r="E76" i="10"/>
  <c r="Y130" i="10"/>
  <c r="AQ126" i="10"/>
  <c r="K120" i="10"/>
  <c r="AG114" i="10"/>
  <c r="AJ54" i="10"/>
  <c r="AS42" i="10"/>
  <c r="B62" i="10"/>
  <c r="AL17" i="10"/>
  <c r="K108" i="10"/>
  <c r="C98" i="10"/>
  <c r="AA28" i="10"/>
  <c r="Y154" i="10"/>
  <c r="O121" i="10"/>
  <c r="N155" i="10"/>
  <c r="AS77" i="10"/>
  <c r="S52" i="10"/>
  <c r="R31" i="10"/>
  <c r="X131" i="10"/>
  <c r="AP19" i="10"/>
  <c r="X45" i="10"/>
  <c r="L94" i="10"/>
  <c r="X81" i="10"/>
  <c r="AB88" i="10"/>
  <c r="AE41" i="10"/>
  <c r="W91" i="10"/>
  <c r="AG48" i="10"/>
  <c r="J102" i="10"/>
  <c r="T44" i="10"/>
  <c r="E150" i="10"/>
  <c r="AC26" i="10"/>
  <c r="H37" i="10"/>
  <c r="L63" i="10"/>
  <c r="P90" i="10"/>
  <c r="E27" i="10"/>
  <c r="N97" i="10"/>
  <c r="AC61" i="10"/>
  <c r="AA72" i="10"/>
  <c r="AK51" i="10"/>
  <c r="AF92" i="10"/>
  <c r="AG116" i="10"/>
  <c r="S23" i="10"/>
  <c r="AL118" i="10"/>
  <c r="U108" i="10"/>
  <c r="Z20" i="10"/>
  <c r="AL148" i="10"/>
  <c r="AB142" i="10"/>
  <c r="AF32" i="10"/>
  <c r="C34" i="10"/>
  <c r="AF114" i="10"/>
  <c r="AB120" i="10"/>
  <c r="I15" i="10"/>
  <c r="C125" i="10"/>
  <c r="R30" i="10"/>
  <c r="L147" i="10"/>
  <c r="B147" i="10"/>
  <c r="AC62" i="10"/>
  <c r="AO122" i="10"/>
  <c r="N77" i="10"/>
  <c r="W150" i="10"/>
  <c r="K101" i="10"/>
  <c r="AD48" i="10"/>
  <c r="X146" i="10"/>
  <c r="K103" i="10"/>
  <c r="AQ136" i="10"/>
  <c r="AA51" i="10"/>
  <c r="Y56" i="10"/>
  <c r="AM20" i="10"/>
  <c r="AM88" i="10"/>
  <c r="W131" i="10"/>
  <c r="AG23" i="10"/>
  <c r="H79" i="10"/>
  <c r="AI9" i="10"/>
  <c r="AO141" i="10"/>
  <c r="AS16" i="10"/>
  <c r="H125" i="10"/>
  <c r="E129" i="10"/>
  <c r="AK127" i="10"/>
  <c r="S100" i="10"/>
  <c r="T135" i="10"/>
  <c r="AM33" i="10"/>
  <c r="P34" i="10"/>
  <c r="C68" i="10"/>
  <c r="F62" i="10"/>
  <c r="Y22" i="10"/>
  <c r="U53" i="10"/>
  <c r="M64" i="10"/>
  <c r="V72" i="10"/>
  <c r="H95" i="10"/>
  <c r="AS83" i="10"/>
  <c r="B40" i="10"/>
  <c r="K138" i="10"/>
  <c r="AK113" i="10"/>
  <c r="D10" i="10"/>
  <c r="K50" i="10"/>
  <c r="Y77" i="10"/>
  <c r="F136" i="10"/>
  <c r="AG88" i="10"/>
  <c r="K67" i="10"/>
  <c r="B66" i="10"/>
  <c r="U132" i="10"/>
  <c r="AN59" i="10"/>
  <c r="AI115" i="10"/>
  <c r="I89" i="10"/>
  <c r="AL27" i="10"/>
  <c r="M134" i="10"/>
  <c r="J61" i="10"/>
  <c r="X30" i="10"/>
  <c r="AG83" i="10"/>
  <c r="AI71" i="10"/>
  <c r="AO101" i="10"/>
  <c r="H158" i="10"/>
  <c r="F75" i="10"/>
  <c r="AJ3" i="10"/>
  <c r="F80" i="10"/>
  <c r="T140" i="10"/>
  <c r="AS69" i="10"/>
  <c r="D88" i="10"/>
  <c r="AI62" i="10"/>
  <c r="AK98" i="10"/>
  <c r="AM142" i="10"/>
  <c r="X24" i="10"/>
  <c r="Y145" i="10"/>
  <c r="D63" i="10"/>
  <c r="X87" i="10"/>
  <c r="AD51" i="10"/>
  <c r="J9" i="10"/>
  <c r="AN133" i="10"/>
  <c r="O29" i="10"/>
  <c r="O16" i="10"/>
  <c r="O60" i="10"/>
  <c r="AG128" i="10"/>
  <c r="AI122" i="10"/>
  <c r="AS57" i="10"/>
  <c r="AD96" i="10"/>
  <c r="AM55" i="10"/>
  <c r="V35" i="10"/>
  <c r="Y87" i="10"/>
  <c r="O157" i="10"/>
  <c r="AF128" i="10"/>
  <c r="E75" i="10"/>
  <c r="AA14" i="10"/>
  <c r="AG34" i="10"/>
  <c r="B112" i="10"/>
  <c r="AJ57" i="10"/>
  <c r="H34" i="10"/>
  <c r="AL149" i="10"/>
  <c r="AN79" i="10"/>
  <c r="AG84" i="10"/>
  <c r="AI42" i="10"/>
  <c r="U82" i="10"/>
  <c r="AE86" i="10"/>
  <c r="AM18" i="10"/>
  <c r="Q8" i="10"/>
  <c r="R56" i="10"/>
  <c r="AO151" i="10"/>
  <c r="P36" i="10"/>
  <c r="W27" i="10"/>
  <c r="G114" i="10"/>
  <c r="N65" i="10"/>
  <c r="AM5" i="10"/>
  <c r="AF41" i="10"/>
  <c r="S104" i="10"/>
  <c r="B115" i="10"/>
  <c r="H115" i="10"/>
  <c r="T152" i="10"/>
  <c r="C22" i="10"/>
  <c r="AP5" i="10"/>
  <c r="R139" i="10"/>
  <c r="F52" i="10"/>
  <c r="B96" i="10"/>
  <c r="AB98" i="10"/>
  <c r="R40" i="10"/>
  <c r="M35" i="10"/>
  <c r="AN109" i="10"/>
  <c r="L68" i="10"/>
  <c r="I35" i="10"/>
  <c r="X151" i="10"/>
  <c r="D131" i="10"/>
  <c r="AD65" i="10"/>
  <c r="Y91" i="10"/>
  <c r="M53" i="10"/>
  <c r="AN126" i="10"/>
  <c r="AS26" i="10"/>
  <c r="AD21" i="10"/>
  <c r="F72" i="10"/>
  <c r="Z119" i="10"/>
  <c r="S108" i="10"/>
  <c r="Z40" i="10"/>
  <c r="AI19" i="10"/>
  <c r="Q90" i="10"/>
  <c r="AM3" i="10"/>
  <c r="AE70" i="10"/>
  <c r="V128" i="10"/>
  <c r="AH18" i="10"/>
  <c r="AR144" i="10"/>
  <c r="AA105" i="10"/>
  <c r="AF152" i="10"/>
  <c r="AJ97" i="10"/>
  <c r="M56" i="10"/>
  <c r="AK133" i="10"/>
  <c r="AQ143" i="10"/>
  <c r="I158" i="10"/>
  <c r="K21" i="10"/>
  <c r="B23" i="10"/>
  <c r="D152" i="10"/>
  <c r="AA140" i="10"/>
  <c r="Q86" i="10"/>
  <c r="AA92" i="10"/>
  <c r="J115" i="10"/>
  <c r="AQ89" i="10"/>
  <c r="AR21" i="10"/>
  <c r="E43" i="10"/>
  <c r="H83" i="10"/>
  <c r="K74" i="10"/>
  <c r="AC137" i="10"/>
  <c r="AG8" i="10"/>
  <c r="AK17" i="10"/>
  <c r="AD128" i="10"/>
  <c r="AH35" i="10"/>
  <c r="AS63" i="10"/>
  <c r="AR12" i="10"/>
  <c r="AO26" i="10"/>
  <c r="G87" i="10"/>
  <c r="D78" i="10"/>
  <c r="X62" i="10"/>
  <c r="Y36" i="10"/>
  <c r="AI54" i="10"/>
  <c r="R2" i="10"/>
  <c r="O33" i="10"/>
  <c r="H88" i="10"/>
  <c r="AC38" i="10"/>
  <c r="AS135" i="10"/>
  <c r="AH93" i="10"/>
  <c r="R114" i="10"/>
  <c r="T141" i="10"/>
  <c r="AC77" i="10"/>
  <c r="U67" i="10"/>
  <c r="V136" i="10"/>
  <c r="F17" i="10"/>
  <c r="Z93" i="10"/>
  <c r="AJ63" i="10"/>
  <c r="AA124" i="10"/>
  <c r="P28" i="10"/>
  <c r="R119" i="10"/>
  <c r="M150" i="10"/>
  <c r="Q49" i="10"/>
  <c r="R153" i="10"/>
  <c r="H59" i="10"/>
  <c r="U97" i="10"/>
  <c r="V102" i="10"/>
  <c r="X122" i="10"/>
  <c r="B158" i="10"/>
  <c r="Y150" i="10"/>
  <c r="AC86" i="10"/>
  <c r="AG9" i="10"/>
  <c r="Z38" i="10"/>
  <c r="M89" i="10"/>
  <c r="AI129" i="10"/>
  <c r="N22" i="10"/>
  <c r="H123" i="10"/>
  <c r="AC121" i="10"/>
  <c r="Y20" i="10"/>
  <c r="Q124" i="10"/>
  <c r="AB147" i="10"/>
  <c r="G138" i="10"/>
  <c r="AP17" i="10"/>
  <c r="F113" i="10"/>
  <c r="L119" i="10"/>
  <c r="P27" i="10"/>
  <c r="AH13" i="10"/>
  <c r="J125" i="10"/>
  <c r="AM34" i="10"/>
  <c r="AQ91" i="10"/>
  <c r="AO62" i="10"/>
  <c r="AF8" i="10"/>
  <c r="V121" i="10"/>
  <c r="AR26" i="10"/>
  <c r="J121" i="10"/>
  <c r="AE118" i="10"/>
  <c r="AD56" i="10"/>
  <c r="AR132" i="10"/>
  <c r="J151" i="10"/>
  <c r="Z53" i="10"/>
  <c r="T24" i="10"/>
  <c r="AP153" i="10"/>
  <c r="Q122" i="10"/>
  <c r="AB109" i="10"/>
  <c r="AD144" i="10"/>
  <c r="AJ111" i="10"/>
  <c r="S96" i="10"/>
  <c r="L150" i="10"/>
  <c r="AG92" i="10"/>
  <c r="K142" i="10"/>
  <c r="AD91" i="10"/>
  <c r="T128" i="10"/>
  <c r="AD142" i="10"/>
  <c r="L2" i="10"/>
  <c r="AG101" i="10"/>
  <c r="O50" i="10"/>
  <c r="AK38" i="10"/>
  <c r="Z129" i="10"/>
  <c r="AI64" i="10"/>
  <c r="O59" i="10"/>
  <c r="AR19" i="10"/>
  <c r="B64" i="10"/>
  <c r="T158" i="10"/>
  <c r="AG10" i="10"/>
  <c r="J53" i="10"/>
  <c r="C24" i="10"/>
  <c r="AB27" i="10"/>
  <c r="M45" i="10"/>
  <c r="Q105" i="10"/>
  <c r="C25" i="10"/>
  <c r="H27" i="10"/>
  <c r="AA89" i="10"/>
  <c r="T74" i="10"/>
  <c r="AE88" i="10"/>
  <c r="AO97" i="10"/>
  <c r="P149" i="10"/>
  <c r="U113" i="10"/>
  <c r="E140" i="10"/>
  <c r="Y27" i="10"/>
  <c r="N2" i="10"/>
  <c r="AJ134" i="10"/>
  <c r="AD102" i="10"/>
  <c r="AK70" i="10"/>
  <c r="X59" i="10"/>
  <c r="AC69" i="10"/>
  <c r="AL81" i="10"/>
  <c r="U143" i="10"/>
  <c r="AC36" i="10"/>
  <c r="Q110" i="10"/>
  <c r="U31" i="10"/>
  <c r="AH41" i="10"/>
  <c r="AJ47" i="10"/>
  <c r="S78" i="10"/>
  <c r="N82" i="10"/>
  <c r="AE32" i="10"/>
  <c r="AL103" i="10"/>
  <c r="AR99" i="10"/>
  <c r="AJ52" i="10"/>
  <c r="AE98" i="10"/>
  <c r="AN58" i="10"/>
  <c r="AR54" i="10"/>
  <c r="T98" i="10"/>
  <c r="AL52" i="10"/>
  <c r="R45" i="10"/>
  <c r="S14" i="10"/>
  <c r="R78" i="10"/>
  <c r="AC19" i="10"/>
  <c r="AE131" i="10"/>
  <c r="AK101" i="10"/>
  <c r="D72" i="10"/>
  <c r="U71" i="10"/>
  <c r="K60" i="10"/>
  <c r="AG150" i="10"/>
  <c r="AH153" i="10"/>
  <c r="V93" i="10"/>
  <c r="E104" i="10"/>
  <c r="AS37" i="10"/>
  <c r="X102" i="10"/>
  <c r="X54" i="10"/>
  <c r="V140" i="10"/>
  <c r="W141" i="10"/>
  <c r="AC60" i="10"/>
  <c r="AH152" i="10"/>
  <c r="C145" i="10"/>
  <c r="B132" i="10"/>
  <c r="Z128" i="10"/>
  <c r="Z30" i="10"/>
  <c r="AM52" i="10"/>
  <c r="AI11" i="10"/>
  <c r="AL66" i="10"/>
  <c r="W76" i="10"/>
  <c r="R35" i="10"/>
  <c r="AJ29" i="10"/>
  <c r="M57" i="10"/>
  <c r="P117" i="10"/>
  <c r="AC15" i="10"/>
  <c r="L84" i="10"/>
  <c r="P4" i="10"/>
  <c r="H12" i="10"/>
  <c r="AD130" i="10"/>
  <c r="AQ79" i="10"/>
  <c r="B150" i="10"/>
  <c r="AE52" i="10"/>
  <c r="AN88" i="10"/>
  <c r="AL129" i="10"/>
  <c r="AH58" i="10"/>
  <c r="AQ72" i="10"/>
  <c r="O133" i="10"/>
  <c r="AG61" i="10"/>
  <c r="R127" i="10"/>
  <c r="AR30" i="10"/>
  <c r="M104" i="10"/>
  <c r="AB132" i="10"/>
  <c r="AJ61" i="10"/>
  <c r="P148" i="10"/>
  <c r="AH143" i="10"/>
  <c r="AP67" i="10"/>
  <c r="AN149" i="10"/>
  <c r="Q70" i="10"/>
  <c r="O152" i="10"/>
  <c r="AD122" i="10"/>
  <c r="T12" i="10"/>
  <c r="D124" i="10"/>
  <c r="AQ64" i="10"/>
  <c r="AO96" i="10"/>
  <c r="T51" i="10"/>
  <c r="AM109" i="10"/>
  <c r="AF89" i="10"/>
  <c r="AE144" i="10"/>
  <c r="AL55" i="10"/>
  <c r="L104" i="10"/>
  <c r="T22" i="10"/>
  <c r="K81" i="10"/>
  <c r="AA31" i="10"/>
  <c r="V151" i="10"/>
  <c r="AI56" i="10"/>
  <c r="M82" i="10"/>
  <c r="N150" i="10"/>
  <c r="C70" i="10"/>
  <c r="AO45" i="10"/>
  <c r="AA102" i="10"/>
  <c r="AE135" i="10"/>
  <c r="H124" i="10"/>
  <c r="L19" i="10"/>
  <c r="G70" i="10"/>
  <c r="G112" i="10"/>
  <c r="AC55" i="10"/>
  <c r="AD123" i="10"/>
  <c r="B30" i="10"/>
  <c r="O107" i="10"/>
  <c r="AO39" i="10"/>
  <c r="AB124" i="10"/>
  <c r="AJ75" i="10"/>
  <c r="S107" i="10"/>
  <c r="F115" i="10"/>
  <c r="M80" i="10"/>
  <c r="Y121" i="10"/>
  <c r="Z68" i="10"/>
  <c r="U107" i="10"/>
  <c r="AD58" i="10"/>
  <c r="O95" i="10"/>
  <c r="D117" i="10"/>
  <c r="C78" i="10"/>
  <c r="Z152" i="10"/>
  <c r="M17" i="10"/>
  <c r="AM9" i="10"/>
  <c r="S61" i="10"/>
  <c r="AL104" i="10"/>
  <c r="AP88" i="10"/>
  <c r="I97" i="10"/>
  <c r="O110" i="10"/>
  <c r="K86" i="10"/>
  <c r="G36" i="10"/>
  <c r="AH96" i="10"/>
  <c r="AJ135" i="10"/>
  <c r="B46" i="10"/>
  <c r="AB60" i="10"/>
  <c r="R128" i="10"/>
  <c r="AO11" i="10"/>
  <c r="E2" i="10"/>
  <c r="T112" i="10"/>
  <c r="Q109" i="10"/>
  <c r="J8" i="10"/>
  <c r="J42" i="10"/>
  <c r="G128" i="10"/>
  <c r="Y62" i="10"/>
  <c r="AQ62" i="10"/>
  <c r="K7" i="10"/>
  <c r="AK13" i="10"/>
  <c r="P124" i="10"/>
  <c r="AH34" i="10"/>
  <c r="O146" i="10"/>
  <c r="AB9" i="10"/>
  <c r="AH67" i="10"/>
  <c r="AL142" i="10"/>
  <c r="P140" i="10"/>
  <c r="AP23" i="10"/>
  <c r="D108" i="10"/>
  <c r="AJ36" i="10"/>
  <c r="AG47" i="10"/>
  <c r="B33" i="10"/>
  <c r="AE68" i="10"/>
  <c r="Z147" i="10"/>
  <c r="B67" i="10"/>
  <c r="AP145" i="10"/>
  <c r="AS157" i="10"/>
  <c r="T52" i="10"/>
  <c r="Z103" i="10"/>
  <c r="AP133" i="10"/>
  <c r="K45" i="10"/>
  <c r="AH135" i="10"/>
  <c r="X90" i="10"/>
  <c r="AM110" i="10"/>
  <c r="AA126" i="10"/>
  <c r="N95" i="10"/>
  <c r="AP140" i="10"/>
  <c r="AJ19" i="10"/>
  <c r="H65" i="10"/>
  <c r="L138" i="10"/>
  <c r="Y3" i="10"/>
  <c r="W70" i="10"/>
  <c r="AM151" i="10"/>
  <c r="M90" i="10"/>
  <c r="L128" i="10"/>
  <c r="AS87" i="10"/>
  <c r="AF82" i="10"/>
  <c r="AF140" i="10"/>
  <c r="R48" i="10"/>
  <c r="Y48" i="10"/>
  <c r="U16" i="10"/>
  <c r="M30" i="10"/>
  <c r="Z11" i="10"/>
  <c r="F91" i="10"/>
  <c r="AN105" i="10"/>
  <c r="AQ158" i="10"/>
  <c r="T41" i="10"/>
  <c r="AC53" i="10"/>
  <c r="E35" i="10"/>
  <c r="Q149" i="10"/>
  <c r="W61" i="10"/>
  <c r="AJ139" i="10"/>
  <c r="N106" i="10"/>
  <c r="D89" i="10"/>
  <c r="AK64" i="10"/>
  <c r="C109" i="10"/>
  <c r="M120" i="10"/>
  <c r="AG64" i="10"/>
  <c r="AN17" i="10"/>
  <c r="AE8" i="10"/>
  <c r="AM148" i="10"/>
  <c r="Y114" i="10"/>
  <c r="L62" i="10"/>
  <c r="AF42" i="10"/>
  <c r="O85" i="10"/>
  <c r="N136" i="10"/>
  <c r="E30" i="10"/>
  <c r="Y19" i="10"/>
  <c r="AI12" i="10"/>
  <c r="AF120" i="10"/>
  <c r="AH64" i="10"/>
  <c r="O139" i="10"/>
  <c r="AI14" i="10"/>
  <c r="T29" i="10"/>
  <c r="K25" i="10"/>
  <c r="M69" i="10"/>
  <c r="U65" i="10"/>
  <c r="U158" i="10"/>
  <c r="D46" i="10"/>
  <c r="O122" i="10"/>
  <c r="B137" i="10"/>
  <c r="N18" i="10"/>
  <c r="B91" i="10"/>
  <c r="R109" i="10"/>
  <c r="N93" i="10"/>
  <c r="D31" i="10"/>
  <c r="G73" i="10"/>
  <c r="AL127" i="10"/>
  <c r="U27" i="10"/>
  <c r="D16" i="10"/>
  <c r="AG130" i="10"/>
  <c r="O72" i="10"/>
  <c r="AJ40" i="10"/>
  <c r="B146" i="10"/>
  <c r="AH74" i="10"/>
  <c r="W87" i="10"/>
  <c r="AS123" i="10"/>
  <c r="N100" i="10"/>
  <c r="AS93" i="10"/>
  <c r="AP110" i="10"/>
  <c r="Z117" i="10"/>
  <c r="J135" i="10"/>
  <c r="J76" i="10"/>
  <c r="AL43" i="10"/>
  <c r="Z73" i="10"/>
  <c r="AN99" i="10"/>
  <c r="AK78" i="10"/>
  <c r="AN56" i="10"/>
  <c r="AC100" i="10"/>
  <c r="AS94" i="10"/>
  <c r="M27" i="10"/>
  <c r="AM58" i="10"/>
  <c r="X67" i="10"/>
  <c r="Z87" i="10"/>
  <c r="D92" i="10"/>
  <c r="AQ76" i="10"/>
  <c r="Z70" i="10"/>
  <c r="AB95" i="10"/>
  <c r="AO58" i="10"/>
  <c r="AA39" i="10"/>
  <c r="Y80" i="10"/>
  <c r="Y31" i="10"/>
  <c r="E133" i="10"/>
  <c r="N154" i="10"/>
  <c r="AE61" i="10"/>
  <c r="AO146" i="10"/>
  <c r="O82" i="10"/>
  <c r="F58" i="10"/>
  <c r="Y24" i="10"/>
  <c r="AS18" i="10"/>
  <c r="P112" i="10"/>
  <c r="M138" i="10"/>
  <c r="R125" i="10"/>
  <c r="X80" i="10"/>
  <c r="P123" i="10"/>
  <c r="AD39" i="10"/>
  <c r="C79" i="10"/>
  <c r="C47" i="10"/>
  <c r="C132" i="10"/>
  <c r="AB134" i="10"/>
  <c r="AE42" i="10"/>
  <c r="F35" i="10"/>
  <c r="M8" i="10"/>
  <c r="AS70" i="10"/>
  <c r="K92" i="10"/>
  <c r="K33" i="10"/>
  <c r="AC78" i="10"/>
  <c r="T27" i="10"/>
  <c r="AR23" i="10"/>
  <c r="P145" i="10"/>
  <c r="U26" i="10"/>
  <c r="AF151" i="10"/>
  <c r="M116" i="10"/>
  <c r="S21" i="10"/>
  <c r="E107" i="10"/>
  <c r="W38" i="10"/>
  <c r="AH122" i="10"/>
  <c r="AB153" i="10"/>
  <c r="AB155" i="10"/>
  <c r="Y30" i="10"/>
  <c r="AD132" i="10"/>
  <c r="AQ9" i="10"/>
  <c r="AD104" i="10"/>
  <c r="AP108" i="10"/>
  <c r="Y29" i="10"/>
  <c r="N57" i="10"/>
  <c r="AE12" i="10"/>
  <c r="M126" i="10"/>
  <c r="AB145" i="10"/>
  <c r="F11" i="10"/>
  <c r="O28" i="10"/>
  <c r="G147" i="10"/>
  <c r="O154" i="10"/>
  <c r="AQ146" i="10"/>
  <c r="AP142" i="10"/>
  <c r="M157" i="10"/>
  <c r="AI79" i="10"/>
  <c r="I126" i="10"/>
  <c r="V114" i="10"/>
  <c r="B85" i="10"/>
  <c r="E119" i="10"/>
  <c r="U56" i="10"/>
  <c r="AC33" i="10"/>
  <c r="AG124" i="10"/>
  <c r="G76" i="10"/>
  <c r="AN103" i="10"/>
  <c r="L135" i="10"/>
  <c r="C113" i="10"/>
  <c r="M103" i="10"/>
  <c r="T46" i="10"/>
  <c r="AQ12" i="10"/>
  <c r="AG120" i="10"/>
  <c r="I88" i="10"/>
  <c r="O98" i="10"/>
  <c r="T96" i="10"/>
  <c r="W62" i="10"/>
  <c r="F154" i="10"/>
  <c r="P105" i="10"/>
  <c r="H56" i="10"/>
  <c r="F3" i="10"/>
  <c r="AI124" i="10"/>
  <c r="N19" i="10"/>
  <c r="I123" i="10"/>
  <c r="AD12" i="10"/>
  <c r="N44" i="10"/>
  <c r="AQ137" i="10"/>
  <c r="Z154" i="10"/>
  <c r="V139" i="10"/>
  <c r="AB118" i="10"/>
  <c r="AN153" i="10"/>
  <c r="I140" i="10"/>
  <c r="T36" i="10"/>
  <c r="Z118" i="10"/>
  <c r="D144" i="10"/>
  <c r="X118" i="10"/>
  <c r="S60" i="10"/>
  <c r="B100" i="10"/>
  <c r="K69" i="10"/>
  <c r="AH80" i="10"/>
  <c r="P72" i="10"/>
  <c r="AH134" i="10"/>
  <c r="D81" i="10"/>
  <c r="AM79" i="10"/>
  <c r="R17" i="10"/>
  <c r="P32" i="10"/>
  <c r="O63" i="10"/>
  <c r="U40" i="10"/>
  <c r="N108" i="10"/>
  <c r="AJ146" i="10"/>
  <c r="AI36" i="10"/>
  <c r="AM95" i="10"/>
  <c r="I8" i="10"/>
  <c r="X85" i="10"/>
  <c r="W92" i="10"/>
  <c r="J10" i="10"/>
  <c r="P99" i="10"/>
  <c r="Y151" i="10"/>
  <c r="AE136" i="10"/>
  <c r="L25" i="10"/>
  <c r="T61" i="10"/>
  <c r="E78" i="10"/>
  <c r="C158" i="10"/>
  <c r="G68" i="10"/>
  <c r="V5" i="10"/>
  <c r="Q123" i="10"/>
  <c r="AB37" i="10"/>
  <c r="AA77" i="10"/>
  <c r="AS101" i="10"/>
  <c r="AC139" i="10"/>
  <c r="G66" i="10"/>
  <c r="X79" i="10"/>
  <c r="X89" i="10"/>
  <c r="AH92" i="10"/>
  <c r="Q2" i="10"/>
  <c r="AJ81" i="10"/>
  <c r="J73" i="10"/>
  <c r="F155" i="10"/>
  <c r="W99" i="10"/>
  <c r="AO123" i="10"/>
  <c r="L96" i="10"/>
  <c r="AK77" i="10"/>
  <c r="X104" i="10"/>
  <c r="AD95" i="10"/>
  <c r="AF34" i="10"/>
  <c r="H19" i="10"/>
  <c r="AS110" i="10"/>
  <c r="AH106" i="10"/>
  <c r="D137" i="10"/>
  <c r="J15" i="10"/>
  <c r="Q32" i="10"/>
  <c r="AL18" i="10"/>
  <c r="V100" i="10"/>
  <c r="I98" i="10"/>
  <c r="AL28" i="10"/>
  <c r="B141" i="10"/>
  <c r="AQ148" i="10"/>
  <c r="AA151" i="10"/>
  <c r="R64" i="10"/>
  <c r="F146" i="10"/>
  <c r="AC140" i="10"/>
  <c r="B157" i="10"/>
  <c r="AH103" i="10"/>
  <c r="Q104" i="10"/>
  <c r="I33" i="10"/>
  <c r="T102" i="10"/>
  <c r="AP137" i="10"/>
  <c r="N111" i="10"/>
  <c r="AG14" i="10"/>
  <c r="B128" i="10"/>
  <c r="S148" i="10"/>
  <c r="K78" i="10"/>
  <c r="M112" i="10"/>
  <c r="AJ89" i="10"/>
  <c r="Y78" i="10"/>
  <c r="AG123" i="10"/>
  <c r="AO19" i="10"/>
  <c r="F151" i="10"/>
  <c r="AC65" i="10"/>
  <c r="S71" i="10"/>
  <c r="I73" i="10"/>
  <c r="AK56" i="10"/>
  <c r="K113" i="10"/>
  <c r="AC8" i="10"/>
  <c r="O11" i="10"/>
  <c r="AG62" i="10"/>
  <c r="Z156" i="10"/>
  <c r="J95" i="10"/>
  <c r="AJ12" i="10"/>
  <c r="V92" i="10"/>
  <c r="L42" i="10"/>
  <c r="AF104" i="10"/>
  <c r="AG67" i="10"/>
  <c r="X144" i="10"/>
  <c r="AO27" i="10"/>
  <c r="R15" i="10"/>
  <c r="D158" i="10"/>
  <c r="G107" i="10"/>
  <c r="G50" i="10"/>
  <c r="J43" i="10"/>
  <c r="Z6" i="10"/>
  <c r="G83" i="10"/>
  <c r="AF43" i="10"/>
  <c r="AA131" i="10"/>
  <c r="AB14" i="10"/>
  <c r="L93" i="10"/>
  <c r="AK142" i="10"/>
  <c r="Y158" i="10"/>
  <c r="AS92" i="10"/>
  <c r="AB54" i="10"/>
  <c r="X93" i="10"/>
  <c r="M113" i="10"/>
  <c r="I136" i="10"/>
  <c r="AK63" i="10"/>
  <c r="N103" i="10"/>
  <c r="B142" i="10"/>
  <c r="AK111" i="10"/>
  <c r="B45" i="10"/>
  <c r="T125" i="10"/>
  <c r="X68" i="10"/>
  <c r="AR158" i="10"/>
  <c r="R120" i="10"/>
  <c r="AA61" i="10"/>
  <c r="AL105" i="10"/>
  <c r="AO143" i="10"/>
  <c r="AC31" i="10"/>
  <c r="AL155" i="10"/>
  <c r="V122" i="10"/>
  <c r="S65" i="10"/>
  <c r="C116" i="10"/>
  <c r="AH49" i="10"/>
  <c r="P156" i="10"/>
  <c r="AG26" i="10"/>
  <c r="Y46" i="10"/>
  <c r="AL22" i="10"/>
  <c r="AC85" i="10"/>
  <c r="Q85" i="10"/>
  <c r="R112" i="10"/>
  <c r="C112" i="10"/>
  <c r="D47" i="10"/>
  <c r="M122" i="10"/>
  <c r="W90" i="10"/>
  <c r="AF58" i="10"/>
  <c r="AE147" i="10"/>
  <c r="Y32" i="10"/>
  <c r="AH113" i="10"/>
  <c r="I13" i="10"/>
  <c r="AH145" i="10"/>
  <c r="H140" i="10"/>
  <c r="W83" i="10"/>
  <c r="AR78" i="10"/>
  <c r="C141" i="10"/>
  <c r="B92" i="10"/>
  <c r="AO24" i="10"/>
  <c r="F23" i="10"/>
  <c r="L121" i="10"/>
  <c r="E69" i="10"/>
  <c r="AH46" i="10"/>
  <c r="S33" i="10"/>
  <c r="Q69" i="10"/>
  <c r="Z72" i="10"/>
  <c r="L69" i="10"/>
  <c r="M48" i="10"/>
  <c r="AB58" i="10"/>
  <c r="Q37" i="10"/>
  <c r="AJ10" i="10"/>
  <c r="AR56" i="10"/>
  <c r="J86" i="10"/>
  <c r="AD108" i="10"/>
  <c r="AH157" i="10"/>
  <c r="R95" i="10"/>
  <c r="X103" i="10"/>
  <c r="E85" i="10"/>
  <c r="L22" i="10"/>
  <c r="V66" i="10"/>
  <c r="AC9" i="10"/>
  <c r="Z78" i="10"/>
  <c r="I3" i="10"/>
  <c r="J156" i="10"/>
  <c r="Z27" i="10"/>
  <c r="E135" i="10"/>
  <c r="D23" i="10"/>
  <c r="H39" i="10"/>
  <c r="AB84" i="10"/>
  <c r="V118" i="10"/>
  <c r="P59" i="10"/>
  <c r="I129" i="10"/>
  <c r="R49" i="10"/>
  <c r="AP30" i="10"/>
  <c r="S24" i="10"/>
  <c r="Q22" i="10"/>
  <c r="W73" i="10"/>
  <c r="K51" i="10"/>
  <c r="E56" i="10"/>
  <c r="M146" i="10"/>
  <c r="X5" i="10"/>
  <c r="AK33" i="10"/>
  <c r="AH139" i="10"/>
  <c r="AO35" i="10"/>
  <c r="AJ11" i="10"/>
  <c r="AH131" i="10"/>
  <c r="AM59" i="10"/>
  <c r="AM102" i="10"/>
  <c r="G84" i="10"/>
  <c r="AI59" i="10"/>
  <c r="L146" i="10"/>
  <c r="B49" i="10"/>
  <c r="Z86" i="10"/>
  <c r="D52" i="10"/>
  <c r="Y155" i="10"/>
  <c r="AL33" i="10"/>
  <c r="I48" i="10"/>
  <c r="AL84" i="10"/>
  <c r="AK94" i="10"/>
  <c r="AA153" i="10"/>
  <c r="O127" i="10"/>
  <c r="AL49" i="10"/>
  <c r="Y34" i="10"/>
  <c r="R52" i="10"/>
  <c r="W20" i="10"/>
  <c r="C57" i="10"/>
  <c r="AQ70" i="10"/>
  <c r="AC88" i="10"/>
  <c r="AJ95" i="10"/>
  <c r="AC106" i="10"/>
  <c r="Y55" i="10"/>
  <c r="AK68" i="10"/>
  <c r="AS131" i="10"/>
  <c r="V60" i="10"/>
  <c r="AD74" i="10"/>
  <c r="AL45" i="10"/>
  <c r="X73" i="10"/>
  <c r="F145" i="10"/>
  <c r="P89" i="10"/>
  <c r="V29" i="10"/>
  <c r="AF132" i="10"/>
  <c r="AR49" i="10"/>
  <c r="AG149" i="10"/>
  <c r="AG147" i="10"/>
  <c r="AD149" i="10"/>
  <c r="S134" i="10"/>
  <c r="Y139" i="10"/>
  <c r="U102" i="10"/>
  <c r="H25" i="10"/>
  <c r="AK45" i="10"/>
  <c r="N88" i="10"/>
  <c r="F89" i="10"/>
  <c r="L74" i="10"/>
  <c r="F148" i="10"/>
  <c r="AB140" i="10"/>
  <c r="AM87" i="10"/>
  <c r="S13" i="10"/>
  <c r="AE63" i="10"/>
  <c r="AF85" i="10"/>
  <c r="AG76" i="10"/>
  <c r="AJ148" i="10"/>
  <c r="AK90" i="10"/>
  <c r="L8" i="10"/>
  <c r="T21" i="10"/>
  <c r="AR63" i="10"/>
  <c r="AE5" i="10"/>
  <c r="Q132" i="10"/>
  <c r="Y100" i="10"/>
  <c r="Q62" i="10"/>
  <c r="P87" i="10"/>
  <c r="AC148" i="10"/>
  <c r="W105" i="10"/>
  <c r="D35" i="10"/>
  <c r="R151" i="10"/>
  <c r="AK158" i="10"/>
  <c r="S16" i="10"/>
  <c r="AC45" i="10"/>
  <c r="T150" i="10"/>
  <c r="R148" i="10"/>
  <c r="AL134" i="10"/>
  <c r="K152" i="10"/>
  <c r="S155" i="10"/>
  <c r="X7" i="10"/>
  <c r="AK7" i="10"/>
  <c r="AF13" i="10"/>
  <c r="AI30" i="10"/>
  <c r="AL153" i="10"/>
  <c r="AC74" i="10"/>
  <c r="AC89" i="10"/>
  <c r="AN24" i="10"/>
  <c r="S125" i="10"/>
  <c r="Z67" i="10"/>
  <c r="Q137" i="10"/>
  <c r="D69" i="10"/>
  <c r="C120" i="10"/>
  <c r="C108" i="10"/>
  <c r="U2" i="10"/>
  <c r="AG38" i="10"/>
  <c r="U120" i="10"/>
  <c r="AC79" i="10"/>
  <c r="AQ81" i="10"/>
  <c r="AD98" i="10"/>
  <c r="Y6" i="10"/>
  <c r="G98" i="10"/>
  <c r="AF63" i="10"/>
  <c r="S35" i="10"/>
  <c r="AK48" i="10"/>
  <c r="Y35" i="10"/>
  <c r="H134" i="10"/>
  <c r="AD82" i="10"/>
  <c r="M20" i="10"/>
  <c r="Y50" i="10"/>
  <c r="W6" i="10"/>
  <c r="Y63" i="10"/>
  <c r="O61" i="10"/>
  <c r="AD100" i="10"/>
  <c r="C71" i="10"/>
  <c r="AS153" i="10"/>
  <c r="V52" i="10"/>
  <c r="AR69" i="10"/>
  <c r="AC146" i="10"/>
  <c r="AK14" i="10"/>
  <c r="R12" i="10"/>
  <c r="AN123" i="10"/>
  <c r="AH6" i="10"/>
  <c r="Z4" i="10"/>
  <c r="AB52" i="10"/>
  <c r="AB53" i="10"/>
  <c r="AH141" i="10"/>
  <c r="AS78" i="10"/>
  <c r="AS150" i="10"/>
  <c r="B29" i="10"/>
  <c r="AN84" i="10"/>
  <c r="P111" i="10"/>
  <c r="AP127" i="10"/>
  <c r="S49" i="10"/>
  <c r="G157" i="10"/>
  <c r="H106" i="10"/>
  <c r="F158" i="10"/>
  <c r="AF52" i="10"/>
  <c r="N62" i="10"/>
  <c r="S85" i="10"/>
  <c r="P75" i="10"/>
  <c r="S57" i="10"/>
  <c r="Z110" i="10"/>
  <c r="AE82" i="10"/>
  <c r="U131" i="10"/>
  <c r="P6" i="10"/>
  <c r="U142" i="10"/>
  <c r="Q31" i="10"/>
  <c r="Y116" i="10"/>
  <c r="G103" i="10"/>
  <c r="U134" i="10"/>
  <c r="AE50" i="10"/>
  <c r="N138" i="10"/>
  <c r="AA47" i="10"/>
  <c r="AS44" i="10"/>
  <c r="AC113" i="10"/>
  <c r="N129" i="10"/>
  <c r="K105" i="10"/>
  <c r="L53" i="10"/>
  <c r="AH79" i="10"/>
  <c r="T58" i="10"/>
  <c r="K134" i="10"/>
  <c r="AO22" i="10"/>
  <c r="Q133" i="10"/>
  <c r="AR35" i="10"/>
  <c r="AP7" i="10"/>
  <c r="W110" i="10"/>
  <c r="R82" i="10"/>
  <c r="W133" i="10"/>
  <c r="G149" i="10"/>
  <c r="AJ126" i="10"/>
  <c r="Q72" i="10"/>
  <c r="AH112" i="10"/>
  <c r="AM93" i="10"/>
  <c r="R103" i="10"/>
  <c r="AP56" i="10"/>
  <c r="AR45" i="10"/>
  <c r="AL151" i="10"/>
  <c r="AD34" i="10"/>
  <c r="AQ30" i="10"/>
  <c r="AQ22" i="10"/>
  <c r="AC120" i="10"/>
  <c r="X35" i="10"/>
  <c r="M28" i="10"/>
  <c r="AF126" i="10"/>
  <c r="G113" i="10"/>
  <c r="K3" i="10"/>
  <c r="G111" i="10"/>
  <c r="Y92" i="10"/>
  <c r="S62" i="10"/>
  <c r="AM72" i="10"/>
  <c r="V149" i="10"/>
  <c r="AK128" i="10"/>
  <c r="AL130" i="10"/>
  <c r="K85" i="10"/>
  <c r="I78" i="10"/>
  <c r="AO98" i="10"/>
  <c r="Y18" i="10"/>
  <c r="E16" i="10"/>
  <c r="AR114" i="10"/>
  <c r="R54" i="10"/>
  <c r="G10" i="10"/>
  <c r="AF60" i="10"/>
  <c r="AD118" i="10"/>
  <c r="AO145" i="10"/>
  <c r="AL86" i="10"/>
  <c r="N125" i="10"/>
  <c r="AH54" i="10"/>
  <c r="V78" i="10"/>
  <c r="AM94" i="10"/>
  <c r="L87" i="10"/>
  <c r="Z145" i="10"/>
  <c r="E99" i="10"/>
  <c r="I92" i="10"/>
  <c r="V112" i="10"/>
  <c r="N143" i="10"/>
  <c r="K144" i="10"/>
  <c r="AI49" i="10"/>
  <c r="X61" i="10"/>
  <c r="AI100" i="10"/>
  <c r="AM131" i="10"/>
  <c r="AH120" i="10"/>
  <c r="O32" i="10"/>
  <c r="AM57" i="10"/>
  <c r="AN37" i="10"/>
  <c r="C154" i="10"/>
  <c r="AG136" i="10"/>
  <c r="AK30" i="10"/>
  <c r="AL80" i="10"/>
  <c r="Z125" i="10"/>
  <c r="AL75" i="10"/>
  <c r="AM98" i="10"/>
  <c r="H41" i="10"/>
  <c r="AC145" i="10"/>
  <c r="V117" i="10"/>
  <c r="AL96" i="10"/>
  <c r="D59" i="10"/>
  <c r="P158" i="10"/>
  <c r="AH55" i="10"/>
  <c r="V134" i="10"/>
  <c r="AI84" i="10"/>
  <c r="N39" i="10"/>
  <c r="W10" i="10"/>
  <c r="AK52" i="10"/>
  <c r="AB117" i="10"/>
  <c r="AG134" i="10"/>
  <c r="AI89" i="10"/>
  <c r="D122" i="10"/>
  <c r="L158" i="10"/>
  <c r="F150" i="10"/>
  <c r="M100" i="10"/>
  <c r="AP148" i="10"/>
  <c r="P96" i="10"/>
  <c r="AN127" i="10"/>
  <c r="C138" i="10"/>
  <c r="S154" i="10"/>
  <c r="E152" i="10"/>
  <c r="AF9" i="10"/>
  <c r="D33" i="10"/>
  <c r="M3" i="10"/>
  <c r="AD145" i="10"/>
  <c r="AR146" i="10"/>
  <c r="Y16" i="10"/>
  <c r="AD31" i="10"/>
  <c r="AJ9" i="10"/>
  <c r="Z99" i="10"/>
  <c r="AD49" i="10"/>
  <c r="X112" i="10"/>
  <c r="AF46" i="10"/>
  <c r="AM150" i="10"/>
  <c r="G155" i="10"/>
  <c r="AP70" i="10"/>
  <c r="J51" i="10"/>
  <c r="C28" i="10"/>
  <c r="B102" i="10"/>
  <c r="L30" i="10"/>
  <c r="L145" i="10"/>
  <c r="Q21" i="10"/>
  <c r="C89" i="10"/>
  <c r="AN91" i="10"/>
  <c r="K23" i="10"/>
  <c r="AG74" i="10"/>
  <c r="U125" i="10"/>
  <c r="AM114" i="10"/>
  <c r="R69" i="10"/>
  <c r="Z140" i="10"/>
  <c r="M145" i="10"/>
  <c r="AR136" i="10"/>
  <c r="C7" i="10"/>
  <c r="G120" i="10"/>
  <c r="I146" i="10"/>
  <c r="J52" i="10"/>
  <c r="O41" i="10"/>
  <c r="AM152" i="10"/>
  <c r="U80" i="10"/>
  <c r="AI87" i="10"/>
  <c r="Y23" i="10"/>
  <c r="J83" i="10"/>
  <c r="AI43" i="10"/>
  <c r="G29" i="10"/>
  <c r="AC23" i="10"/>
  <c r="Q95" i="10"/>
  <c r="J97" i="10"/>
  <c r="J110" i="10"/>
  <c r="F65" i="10"/>
  <c r="AC42" i="10"/>
  <c r="Z153" i="10"/>
  <c r="D121" i="10"/>
  <c r="B37" i="10"/>
  <c r="AS71" i="10"/>
  <c r="AI148" i="10"/>
  <c r="B90" i="10"/>
  <c r="AM28" i="10"/>
  <c r="AB13" i="10"/>
  <c r="AE145" i="10"/>
  <c r="I58" i="10"/>
  <c r="AQ69" i="10"/>
  <c r="AE153" i="10"/>
  <c r="H52" i="10"/>
  <c r="C23" i="10"/>
  <c r="C128" i="10"/>
  <c r="J80" i="10"/>
  <c r="AC136" i="10"/>
  <c r="Q157" i="10"/>
  <c r="Z109" i="10"/>
  <c r="AR94" i="10"/>
  <c r="Z158" i="10"/>
  <c r="I7" i="10"/>
  <c r="B79" i="10"/>
  <c r="X155" i="10"/>
  <c r="O81" i="10"/>
  <c r="H138" i="10"/>
  <c r="AQ44" i="10"/>
  <c r="AM49" i="10"/>
  <c r="S123" i="10"/>
  <c r="AS147" i="10"/>
  <c r="R66" i="10"/>
  <c r="T116" i="10"/>
  <c r="K77" i="10"/>
  <c r="N105" i="10"/>
  <c r="X26" i="10"/>
  <c r="L126" i="10"/>
  <c r="AP48" i="10"/>
  <c r="S114" i="10"/>
  <c r="K153" i="10"/>
  <c r="L140" i="10"/>
  <c r="V99" i="10"/>
  <c r="O34" i="10"/>
  <c r="AG89" i="10"/>
  <c r="Q115" i="10"/>
  <c r="U59" i="10"/>
  <c r="AF155" i="10"/>
  <c r="L111" i="10"/>
  <c r="C46" i="10"/>
  <c r="Z44" i="10"/>
  <c r="AP99" i="10"/>
  <c r="H26" i="10"/>
  <c r="AM123" i="10"/>
  <c r="AO109" i="10"/>
  <c r="V64" i="10"/>
  <c r="AJ129" i="10"/>
  <c r="AF141" i="10"/>
  <c r="C15" i="10"/>
  <c r="AK23" i="10"/>
  <c r="V148" i="10"/>
  <c r="AP113" i="10"/>
  <c r="S150" i="10"/>
  <c r="M38" i="10"/>
  <c r="AF61" i="10"/>
  <c r="AR36" i="10"/>
  <c r="X20" i="10"/>
  <c r="Y95" i="10"/>
  <c r="AC13" i="10"/>
  <c r="AE81" i="10"/>
  <c r="T31" i="10"/>
  <c r="O101" i="10"/>
  <c r="Q93" i="10"/>
  <c r="D100" i="10"/>
  <c r="AS55" i="10"/>
  <c r="AR96" i="10"/>
  <c r="AK92" i="10"/>
  <c r="AO48" i="10"/>
  <c r="AF6" i="10"/>
  <c r="AH118" i="10"/>
  <c r="G142" i="10"/>
  <c r="O18" i="10"/>
  <c r="AQ87" i="10"/>
  <c r="D106" i="10"/>
  <c r="AE19" i="10"/>
  <c r="F110" i="10"/>
  <c r="AM82" i="10"/>
  <c r="AK10" i="10"/>
  <c r="AQ71" i="10"/>
  <c r="AJ16" i="10"/>
  <c r="AM24" i="10"/>
  <c r="F126" i="10"/>
  <c r="AD109" i="10"/>
  <c r="AB154" i="10"/>
  <c r="AC130" i="10"/>
  <c r="AK119" i="10"/>
  <c r="D153" i="10"/>
  <c r="AP76" i="10"/>
  <c r="AP156" i="10"/>
  <c r="V44" i="10"/>
  <c r="Q152" i="10"/>
  <c r="AO147" i="10"/>
  <c r="AS102" i="10"/>
  <c r="U66" i="10"/>
  <c r="AS54" i="10"/>
  <c r="M43" i="10"/>
  <c r="N37" i="10"/>
  <c r="AH104" i="10"/>
  <c r="T99" i="10"/>
  <c r="N42" i="10"/>
  <c r="T30" i="10"/>
  <c r="S156" i="10"/>
  <c r="M135" i="10"/>
  <c r="AQ140" i="10"/>
  <c r="AB122" i="10"/>
  <c r="E106" i="10"/>
  <c r="AM126" i="10"/>
  <c r="AD73" i="10"/>
  <c r="B20" i="10"/>
  <c r="AN83" i="10"/>
  <c r="AD27" i="10"/>
  <c r="F93" i="10"/>
  <c r="U121" i="10"/>
  <c r="M114" i="10"/>
  <c r="AB96" i="10"/>
  <c r="D30" i="10"/>
  <c r="X44" i="10"/>
  <c r="AF78" i="10"/>
  <c r="E144" i="10"/>
  <c r="AD113" i="10"/>
  <c r="C101" i="10"/>
  <c r="N34" i="10"/>
  <c r="J24" i="10"/>
  <c r="AE9" i="10"/>
  <c r="AN114" i="10"/>
  <c r="AL42" i="10"/>
  <c r="D28" i="10"/>
  <c r="AN7" i="10"/>
  <c r="Z33" i="10"/>
  <c r="AF157" i="10"/>
  <c r="AH32" i="10"/>
  <c r="H111" i="10"/>
  <c r="L148" i="10"/>
  <c r="C16" i="10"/>
  <c r="P118" i="10"/>
  <c r="AM108" i="10"/>
  <c r="G123" i="10"/>
  <c r="V21" i="10"/>
  <c r="D50" i="10"/>
  <c r="AB126" i="10"/>
  <c r="J6" i="10"/>
  <c r="N50" i="10"/>
  <c r="T71" i="10"/>
  <c r="V95" i="10"/>
  <c r="Z92" i="10"/>
  <c r="Q52" i="10"/>
  <c r="AR51" i="10"/>
  <c r="W9" i="10"/>
  <c r="AB56" i="10"/>
  <c r="AO111" i="10"/>
  <c r="AC149" i="10"/>
  <c r="AP98" i="10"/>
  <c r="AK151" i="10"/>
  <c r="T2" i="10"/>
  <c r="G151" i="10"/>
  <c r="AO71" i="10"/>
  <c r="U116" i="10"/>
  <c r="AQ20" i="10"/>
  <c r="B126" i="10"/>
  <c r="AQ63" i="10"/>
  <c r="I153" i="10"/>
  <c r="O26" i="10"/>
  <c r="X64" i="10"/>
  <c r="R47" i="10"/>
  <c r="R36" i="10"/>
  <c r="AD105" i="10"/>
  <c r="AC125" i="10"/>
  <c r="J134" i="10"/>
  <c r="V67" i="10"/>
  <c r="K26" i="10"/>
  <c r="AF37" i="10"/>
  <c r="AM35" i="10"/>
  <c r="F73" i="10"/>
  <c r="C114" i="10"/>
  <c r="F16" i="10"/>
  <c r="I37" i="10"/>
  <c r="AC108" i="10"/>
  <c r="AF100" i="10"/>
  <c r="AB77" i="10"/>
  <c r="T69" i="10"/>
  <c r="J70" i="10"/>
  <c r="C87" i="10"/>
  <c r="AB141" i="10"/>
  <c r="R117" i="10"/>
  <c r="O141" i="10"/>
  <c r="AC98" i="10"/>
  <c r="AB150" i="10"/>
  <c r="D44" i="10"/>
  <c r="K38" i="10"/>
  <c r="B48" i="10"/>
  <c r="N51" i="10"/>
  <c r="AC141" i="10"/>
  <c r="D32" i="10"/>
  <c r="S116" i="10"/>
  <c r="K15" i="10"/>
  <c r="Z31" i="10"/>
  <c r="C55" i="10"/>
  <c r="H76" i="10"/>
  <c r="E102" i="10"/>
  <c r="AJ32" i="10"/>
  <c r="AF33" i="10"/>
  <c r="J144" i="10"/>
  <c r="AF40" i="10"/>
  <c r="B94" i="10"/>
  <c r="AD4" i="10"/>
  <c r="U32" i="10"/>
  <c r="C61" i="10"/>
  <c r="I5" i="10"/>
  <c r="W39" i="10"/>
  <c r="T75" i="10"/>
  <c r="S90" i="10"/>
  <c r="AC27" i="10"/>
  <c r="AC138" i="10"/>
  <c r="AN90" i="10"/>
  <c r="AJ108" i="10"/>
  <c r="AN108" i="10"/>
  <c r="S81" i="10"/>
  <c r="AG100" i="10"/>
  <c r="F103" i="10"/>
  <c r="K127" i="10"/>
  <c r="AD106" i="10"/>
  <c r="AA49" i="10"/>
  <c r="K150" i="10"/>
  <c r="T23" i="10"/>
  <c r="AP80" i="10"/>
  <c r="AC105" i="10"/>
  <c r="AQ112" i="10"/>
  <c r="C20" i="10"/>
  <c r="K39" i="10"/>
  <c r="AM134" i="10"/>
  <c r="AJ154" i="10"/>
  <c r="V32" i="10"/>
  <c r="K13" i="10"/>
  <c r="AF119" i="10"/>
  <c r="J4" i="10"/>
  <c r="N123" i="10"/>
  <c r="S19" i="10"/>
  <c r="AD16" i="10"/>
  <c r="N83" i="10"/>
  <c r="AK91" i="10"/>
  <c r="AG119" i="10"/>
  <c r="AP105" i="10"/>
  <c r="AB128" i="10"/>
  <c r="G89" i="10"/>
  <c r="AP27" i="10"/>
  <c r="Q74" i="10"/>
  <c r="B124" i="10"/>
  <c r="M96" i="10"/>
  <c r="R62" i="10"/>
  <c r="AE132" i="10"/>
  <c r="AP97" i="10"/>
  <c r="N148" i="10"/>
  <c r="K132" i="10"/>
  <c r="R131" i="10"/>
  <c r="AK59" i="10"/>
  <c r="F48" i="10"/>
  <c r="E12" i="10"/>
  <c r="AM27" i="10"/>
  <c r="AM39" i="10"/>
  <c r="L117" i="10"/>
  <c r="C90" i="10"/>
  <c r="X96" i="10"/>
  <c r="G30" i="10"/>
  <c r="E25" i="10"/>
  <c r="B74" i="10"/>
  <c r="L122" i="10"/>
  <c r="AO23" i="10"/>
  <c r="L37" i="10"/>
  <c r="AS35" i="10"/>
  <c r="T85" i="10"/>
  <c r="AJ26" i="10"/>
  <c r="W5" i="10"/>
  <c r="O78" i="10"/>
  <c r="C51" i="10"/>
  <c r="AM70" i="10"/>
  <c r="D143" i="10"/>
  <c r="C102" i="10"/>
  <c r="AQ55" i="10"/>
  <c r="K126" i="10"/>
  <c r="F118" i="10"/>
  <c r="B140" i="10"/>
  <c r="AB11" i="10"/>
  <c r="B111" i="10"/>
  <c r="AN15" i="10"/>
  <c r="X108" i="10"/>
  <c r="P136" i="10"/>
  <c r="AJ153" i="10"/>
  <c r="H5" i="10"/>
  <c r="AN148" i="10"/>
  <c r="C73" i="10"/>
  <c r="AN77" i="10"/>
  <c r="AL56" i="10"/>
  <c r="N158" i="10"/>
  <c r="AM67" i="10"/>
  <c r="AJ114" i="10"/>
  <c r="U24" i="10"/>
  <c r="E100" i="10"/>
  <c r="V144" i="10"/>
  <c r="AJ136" i="10"/>
  <c r="M61" i="10"/>
  <c r="AP12" i="10"/>
  <c r="I95" i="10"/>
  <c r="E60" i="10"/>
  <c r="I44" i="10"/>
  <c r="Y70" i="10"/>
  <c r="AL64" i="10"/>
  <c r="J55" i="10"/>
  <c r="AH33" i="10"/>
  <c r="AF16" i="10"/>
  <c r="K107" i="10"/>
  <c r="AG111" i="10"/>
  <c r="I49" i="10"/>
  <c r="F127" i="10"/>
  <c r="I130" i="10"/>
  <c r="L120" i="10"/>
  <c r="I50" i="10"/>
  <c r="J154" i="10"/>
  <c r="Q134" i="10"/>
  <c r="AH66" i="10"/>
  <c r="AA18" i="10"/>
  <c r="W28" i="10"/>
  <c r="AN154" i="10"/>
  <c r="I4" i="10"/>
  <c r="AC104" i="10"/>
  <c r="AB92" i="10"/>
  <c r="U133" i="10"/>
  <c r="D157" i="10"/>
  <c r="J64" i="10"/>
  <c r="S136" i="10"/>
  <c r="Y111" i="10"/>
  <c r="C97" i="10"/>
  <c r="AQ85" i="10"/>
  <c r="Z120" i="10"/>
  <c r="AF123" i="10"/>
  <c r="AC110" i="10"/>
  <c r="U73" i="10"/>
  <c r="E50" i="10"/>
  <c r="AA32" i="10"/>
  <c r="Y133" i="10"/>
  <c r="AC158" i="10"/>
  <c r="Y49" i="10"/>
  <c r="AB65" i="10"/>
  <c r="AG143" i="10"/>
  <c r="AL38" i="10"/>
  <c r="R37" i="10"/>
  <c r="AS49" i="10"/>
  <c r="U126" i="10"/>
  <c r="AG37" i="10"/>
  <c r="AO140" i="10"/>
  <c r="AQ59" i="10"/>
  <c r="E143" i="10"/>
  <c r="M75" i="10"/>
  <c r="L143" i="10"/>
  <c r="T123" i="10"/>
  <c r="AI101" i="10"/>
  <c r="AR40" i="10"/>
  <c r="H90" i="10"/>
  <c r="L142" i="10"/>
  <c r="H132" i="10"/>
  <c r="AI5" i="10"/>
  <c r="AP78" i="10"/>
  <c r="AM113" i="10"/>
  <c r="W33" i="10"/>
  <c r="AS51" i="10"/>
  <c r="M148" i="10"/>
  <c r="AM90" i="10"/>
  <c r="AQ61" i="10"/>
  <c r="AF98" i="10"/>
  <c r="AO138" i="10"/>
  <c r="Z25" i="10"/>
  <c r="C74" i="10"/>
  <c r="AN68" i="10"/>
  <c r="Q126" i="10"/>
  <c r="AR84" i="10"/>
  <c r="F60" i="10"/>
  <c r="E33" i="10"/>
  <c r="C119" i="10"/>
  <c r="G17" i="10"/>
  <c r="T56" i="10"/>
  <c r="R88" i="10"/>
  <c r="AN142" i="10"/>
  <c r="P147" i="10"/>
  <c r="Z75" i="10"/>
  <c r="S75" i="10"/>
  <c r="AM7" i="10"/>
  <c r="AD101" i="10"/>
  <c r="AM101" i="10"/>
  <c r="AP69" i="10"/>
  <c r="AJ106" i="10"/>
  <c r="F29" i="10"/>
  <c r="C86" i="10"/>
  <c r="AJ30" i="10"/>
  <c r="AD11" i="10"/>
  <c r="AR103" i="10"/>
  <c r="AR134" i="10"/>
  <c r="T151" i="10"/>
  <c r="AF144" i="10"/>
  <c r="J139" i="10"/>
  <c r="AC128" i="10"/>
  <c r="AH43" i="10"/>
  <c r="E112" i="10"/>
  <c r="G5" i="10"/>
  <c r="AE39" i="10"/>
  <c r="N117" i="10"/>
  <c r="N101" i="10"/>
  <c r="W32" i="10"/>
  <c r="S106" i="10"/>
  <c r="AI131" i="10"/>
  <c r="AM64" i="10"/>
  <c r="F2" i="10"/>
  <c r="L108" i="10"/>
  <c r="AM143" i="10"/>
  <c r="Q68" i="10"/>
  <c r="J35" i="10"/>
  <c r="H141" i="10"/>
  <c r="AQ151" i="10"/>
  <c r="S50" i="10"/>
  <c r="AS59" i="10"/>
  <c r="J5" i="10"/>
  <c r="L102" i="10"/>
  <c r="O15" i="10"/>
  <c r="X148" i="10"/>
  <c r="P141" i="10"/>
  <c r="AN104" i="10"/>
  <c r="J54" i="10"/>
  <c r="E44" i="10"/>
  <c r="AQ77" i="10"/>
  <c r="AS146" i="10"/>
  <c r="AE69" i="10"/>
  <c r="AJ88" i="10"/>
  <c r="AJ73" i="10"/>
  <c r="D105" i="10"/>
  <c r="AH21" i="10"/>
  <c r="AG154" i="10"/>
  <c r="AE102" i="10"/>
  <c r="B154" i="10"/>
  <c r="AA147" i="10"/>
  <c r="Z37" i="10"/>
  <c r="L58" i="10"/>
  <c r="AC123" i="10"/>
  <c r="AG95" i="10"/>
  <c r="AL60" i="10"/>
  <c r="AK4" i="10"/>
  <c r="Q96" i="10"/>
  <c r="AE13" i="10"/>
  <c r="P144" i="10"/>
  <c r="O37" i="10"/>
  <c r="AS130" i="10"/>
  <c r="AP74" i="10"/>
  <c r="C18" i="10"/>
  <c r="AC57" i="10"/>
  <c r="AK21" i="10"/>
  <c r="AI40" i="10"/>
  <c r="AO66" i="10"/>
  <c r="AN51" i="10"/>
  <c r="U135" i="10"/>
  <c r="AQ13" i="10"/>
  <c r="AK76" i="10"/>
  <c r="AN124" i="10"/>
  <c r="S9" i="10"/>
  <c r="X56" i="10"/>
  <c r="R142" i="10"/>
  <c r="AH150" i="10"/>
  <c r="AJ124" i="10"/>
  <c r="U6" i="10"/>
  <c r="S101" i="10"/>
  <c r="AH62" i="10"/>
  <c r="K97" i="10"/>
  <c r="W139" i="10"/>
  <c r="P103" i="10"/>
  <c r="S149" i="10"/>
  <c r="AJ137" i="10"/>
  <c r="AJ23" i="10"/>
  <c r="Q48" i="10"/>
  <c r="I132" i="10"/>
  <c r="I125" i="10"/>
  <c r="AD88" i="10"/>
  <c r="AQ43" i="10"/>
  <c r="AP57" i="10"/>
  <c r="O117" i="10"/>
  <c r="L65" i="10"/>
  <c r="V94" i="10"/>
  <c r="F121" i="10"/>
  <c r="AA42" i="10"/>
  <c r="AI3" i="10"/>
  <c r="W67" i="10"/>
  <c r="AK34" i="10"/>
  <c r="AQ110" i="10"/>
  <c r="AG63" i="10"/>
  <c r="F104" i="10"/>
  <c r="C123" i="10"/>
  <c r="U44" i="10"/>
  <c r="AA67" i="10"/>
  <c r="L4" i="10"/>
  <c r="AE7" i="10"/>
  <c r="AH14" i="10"/>
  <c r="U64" i="10"/>
  <c r="L82" i="10"/>
  <c r="Y39" i="10"/>
  <c r="AO67" i="10"/>
  <c r="S42" i="10"/>
  <c r="Q120" i="10"/>
  <c r="X140" i="10"/>
  <c r="E124" i="10"/>
  <c r="AE55" i="10"/>
  <c r="AJ66" i="10"/>
  <c r="AF139" i="10"/>
  <c r="AN137" i="10"/>
  <c r="Q78" i="10"/>
  <c r="AP121" i="10"/>
  <c r="P122" i="10"/>
  <c r="AB34" i="10"/>
  <c r="H148" i="10"/>
  <c r="AF154" i="10"/>
  <c r="L51" i="10"/>
  <c r="AC93" i="10"/>
  <c r="AM111" i="10"/>
  <c r="H121" i="10"/>
  <c r="AG51" i="10"/>
  <c r="AI37" i="10"/>
  <c r="G25" i="10"/>
  <c r="AJ35" i="10"/>
  <c r="AQ5" i="10"/>
  <c r="AP93" i="10"/>
  <c r="G88" i="10"/>
  <c r="AO129" i="10"/>
  <c r="AS68" i="10"/>
  <c r="B56" i="10"/>
  <c r="E55" i="10"/>
  <c r="R85" i="10"/>
  <c r="E19" i="10"/>
  <c r="AD148" i="10"/>
  <c r="S77" i="10"/>
  <c r="W108" i="10"/>
  <c r="F47" i="10"/>
  <c r="J117" i="10"/>
  <c r="AQ94" i="10"/>
  <c r="AJ15" i="10"/>
  <c r="AI92" i="10"/>
  <c r="AE67" i="10"/>
  <c r="AO49" i="10"/>
  <c r="G80" i="10"/>
  <c r="G145" i="10"/>
  <c r="AI57" i="10"/>
  <c r="C38" i="10"/>
  <c r="W53" i="10"/>
  <c r="AJ71" i="10"/>
  <c r="E49" i="10"/>
  <c r="AB75" i="10"/>
  <c r="AK26" i="10"/>
  <c r="Y53" i="10"/>
  <c r="D151" i="10"/>
  <c r="H82" i="10"/>
  <c r="D95" i="10"/>
  <c r="Y143" i="10"/>
  <c r="K140" i="10"/>
  <c r="I12" i="10"/>
  <c r="AS20" i="10"/>
  <c r="AB39" i="10"/>
  <c r="AP10" i="10"/>
  <c r="AN64" i="10"/>
  <c r="X29" i="10"/>
  <c r="N27" i="10"/>
  <c r="AE38" i="10"/>
  <c r="AA64" i="10"/>
  <c r="S118" i="10"/>
  <c r="AA141" i="10"/>
  <c r="AJ22" i="10"/>
  <c r="AM80" i="10"/>
  <c r="K41" i="10"/>
  <c r="S29" i="10"/>
  <c r="W154" i="10"/>
  <c r="AG102" i="10"/>
  <c r="AG18" i="10"/>
  <c r="H18" i="10"/>
  <c r="AF97" i="10"/>
  <c r="Q11" i="10"/>
  <c r="S72" i="10"/>
  <c r="H104" i="10"/>
  <c r="I149" i="10"/>
  <c r="U50" i="10"/>
  <c r="AI135" i="10"/>
  <c r="AP103" i="10"/>
  <c r="V91" i="10"/>
  <c r="AS126" i="10"/>
  <c r="O74" i="10"/>
  <c r="Y79" i="10"/>
  <c r="F102" i="10"/>
  <c r="AC119" i="10"/>
  <c r="H55" i="10"/>
  <c r="AC25" i="10"/>
  <c r="E59" i="10"/>
  <c r="N86" i="10"/>
  <c r="AJ69" i="10"/>
  <c r="AM75" i="10"/>
  <c r="P95" i="10"/>
  <c r="AK144" i="10"/>
  <c r="R156" i="10"/>
  <c r="AG36" i="10"/>
  <c r="AA24" i="10"/>
  <c r="AE156" i="10"/>
  <c r="AS80" i="10"/>
  <c r="AC80" i="10"/>
  <c r="W138" i="10"/>
  <c r="AE6" i="10"/>
  <c r="N94" i="10"/>
  <c r="M50" i="10"/>
  <c r="AI35" i="10"/>
  <c r="AJ18" i="10"/>
  <c r="AG138" i="10"/>
  <c r="S34" i="10"/>
  <c r="AF74" i="10"/>
  <c r="H103" i="10"/>
  <c r="M154" i="10"/>
  <c r="T48" i="10"/>
  <c r="AM61" i="10"/>
  <c r="W71" i="10"/>
  <c r="M72" i="10"/>
  <c r="AS60" i="10"/>
  <c r="D156" i="10"/>
  <c r="C143" i="10"/>
  <c r="X48" i="10"/>
  <c r="AR15" i="10"/>
  <c r="U103" i="10"/>
  <c r="X115" i="10"/>
  <c r="AS109" i="10"/>
  <c r="AC129" i="10"/>
  <c r="I116" i="10"/>
  <c r="O14" i="10"/>
  <c r="N25" i="10"/>
  <c r="O65" i="10"/>
  <c r="G18" i="10"/>
  <c r="AI67" i="10"/>
  <c r="AK138" i="10"/>
  <c r="AD26" i="10"/>
  <c r="G82" i="10"/>
  <c r="AA157" i="10"/>
  <c r="AC64" i="10"/>
  <c r="Z127" i="10"/>
  <c r="AC118" i="10"/>
  <c r="AN94" i="10"/>
  <c r="V111" i="10"/>
  <c r="M108" i="10"/>
  <c r="Y110" i="10"/>
  <c r="AC94" i="10"/>
  <c r="P23" i="10"/>
  <c r="J126" i="10"/>
  <c r="P48" i="10"/>
  <c r="AN111" i="10"/>
  <c r="M60" i="10"/>
  <c r="AK57" i="10"/>
  <c r="L113" i="10"/>
  <c r="AP85" i="10"/>
  <c r="O53" i="10"/>
  <c r="AB38" i="10"/>
  <c r="AS119" i="10"/>
  <c r="M55" i="10"/>
  <c r="Z146" i="10"/>
  <c r="AB25" i="10"/>
  <c r="X53" i="10"/>
  <c r="O137" i="10"/>
  <c r="X22" i="10"/>
  <c r="P153" i="10"/>
  <c r="Q153" i="10"/>
  <c r="AL87" i="10"/>
  <c r="R111" i="10"/>
  <c r="AD10" i="10"/>
  <c r="H109" i="10"/>
  <c r="AC48" i="10"/>
  <c r="AA69" i="10"/>
  <c r="AQ133" i="10"/>
  <c r="AQ104" i="10"/>
  <c r="AI52" i="10"/>
  <c r="C59" i="10"/>
  <c r="M66" i="10"/>
  <c r="AP75" i="10"/>
  <c r="J147" i="10"/>
  <c r="AE2" i="10"/>
  <c r="AA74" i="10"/>
  <c r="L29" i="10"/>
  <c r="F78" i="10"/>
  <c r="AL2" i="10"/>
  <c r="AC134" i="10"/>
  <c r="B17" i="10"/>
  <c r="U75" i="10"/>
  <c r="AD41" i="10"/>
  <c r="AA44" i="10"/>
  <c r="AJ59" i="10"/>
  <c r="AO152" i="10"/>
  <c r="T108" i="10"/>
  <c r="Z151" i="10"/>
  <c r="G24" i="10"/>
  <c r="S31" i="10"/>
  <c r="O80" i="10"/>
  <c r="AD78" i="10"/>
  <c r="U46" i="10"/>
  <c r="V152" i="10"/>
  <c r="X156" i="10"/>
  <c r="W144" i="10"/>
  <c r="AC76" i="10"/>
  <c r="P85" i="10"/>
  <c r="AL136" i="10"/>
  <c r="AO156" i="10"/>
  <c r="AF137" i="10"/>
  <c r="AS34" i="10"/>
  <c r="AA123" i="10"/>
  <c r="AQ10" i="10"/>
  <c r="AG112" i="10"/>
  <c r="AN60" i="10"/>
  <c r="N113" i="10"/>
  <c r="X143" i="10"/>
  <c r="C139" i="10"/>
  <c r="D62" i="10"/>
  <c r="C152" i="10"/>
  <c r="K102" i="10"/>
  <c r="N147" i="10"/>
  <c r="K80" i="10"/>
  <c r="M136" i="10"/>
  <c r="AN156" i="10"/>
  <c r="E118" i="10"/>
  <c r="Y129" i="10"/>
  <c r="G137" i="10"/>
  <c r="L66" i="10"/>
  <c r="Z14" i="10"/>
  <c r="C21" i="10"/>
  <c r="J57" i="10"/>
  <c r="AM29" i="10"/>
  <c r="AP122" i="10"/>
  <c r="N73" i="10"/>
  <c r="Y107" i="10"/>
  <c r="U57" i="10"/>
  <c r="AB146" i="10"/>
  <c r="T137" i="10"/>
  <c r="J3" i="10"/>
  <c r="AO119" i="10"/>
  <c r="AR31" i="10"/>
  <c r="M130" i="10"/>
  <c r="AS95" i="10"/>
  <c r="AL8" i="10"/>
  <c r="S157" i="10"/>
  <c r="N153" i="10"/>
  <c r="H96" i="10"/>
  <c r="O151" i="10"/>
  <c r="AP106" i="10"/>
  <c r="D9" i="10"/>
  <c r="AA156" i="10"/>
  <c r="M23" i="10"/>
  <c r="M83" i="10"/>
  <c r="AS10" i="10"/>
  <c r="AG126" i="10"/>
  <c r="Q101" i="10"/>
  <c r="AK27" i="10"/>
  <c r="J109" i="10"/>
  <c r="AN19" i="10"/>
  <c r="AL59" i="10"/>
  <c r="AM117" i="10"/>
  <c r="L28" i="10"/>
  <c r="AG122" i="10"/>
  <c r="AG66" i="10"/>
  <c r="N90" i="10"/>
  <c r="AP149" i="10"/>
  <c r="G54" i="10"/>
  <c r="O150" i="10"/>
  <c r="U68" i="10"/>
  <c r="Q23" i="10"/>
  <c r="AD15" i="10"/>
  <c r="AB6" i="10"/>
  <c r="K109" i="10"/>
  <c r="AE46" i="10"/>
  <c r="AG93" i="10"/>
  <c r="L133" i="10"/>
  <c r="F14" i="10"/>
  <c r="S45" i="10"/>
  <c r="U90" i="10"/>
  <c r="AH142" i="10"/>
  <c r="U150" i="10"/>
  <c r="AN125" i="10"/>
  <c r="AB123" i="10"/>
  <c r="F70" i="10"/>
  <c r="H107" i="10"/>
  <c r="AH60" i="10"/>
  <c r="F46" i="10"/>
  <c r="AJ21" i="10"/>
  <c r="S6" i="10"/>
  <c r="V11" i="10"/>
  <c r="C81" i="10"/>
  <c r="AO108" i="10"/>
  <c r="AE95" i="10"/>
  <c r="V155" i="10"/>
  <c r="AJ110" i="10"/>
  <c r="R84" i="10"/>
  <c r="AR91" i="10"/>
  <c r="E141" i="10"/>
  <c r="F139" i="10"/>
  <c r="D21" i="10"/>
  <c r="AG98" i="10"/>
  <c r="AJ51" i="10"/>
  <c r="AA40" i="10"/>
  <c r="AD5" i="10"/>
  <c r="AA29" i="10"/>
  <c r="AM140" i="10"/>
  <c r="M105" i="10"/>
  <c r="W124" i="10"/>
  <c r="Q142" i="10"/>
  <c r="M36" i="10"/>
  <c r="AB47" i="10"/>
  <c r="AL53" i="10"/>
  <c r="AP38" i="10"/>
  <c r="AS103" i="10"/>
  <c r="AO13" i="10"/>
  <c r="AB3" i="10"/>
  <c r="G48" i="10"/>
  <c r="O13" i="10"/>
  <c r="AJ67" i="10"/>
  <c r="AA130" i="10"/>
  <c r="AJ122" i="10"/>
  <c r="AF143" i="10"/>
  <c r="T17" i="10"/>
  <c r="N151" i="10"/>
  <c r="AS144" i="10"/>
  <c r="O106" i="10"/>
  <c r="O126" i="10"/>
  <c r="M125" i="10"/>
  <c r="H139" i="10"/>
  <c r="AA36" i="10"/>
  <c r="AI133" i="10"/>
  <c r="C155" i="10"/>
  <c r="AL35" i="10"/>
  <c r="AL89" i="10"/>
  <c r="X17" i="10"/>
  <c r="AR87" i="10"/>
  <c r="M10" i="10"/>
  <c r="X46" i="10"/>
  <c r="U83" i="10"/>
  <c r="AI33" i="10"/>
  <c r="AQ24" i="10"/>
  <c r="AG127" i="10"/>
  <c r="R155" i="10"/>
  <c r="M140" i="10"/>
  <c r="F20" i="10"/>
  <c r="AR86" i="10"/>
  <c r="AK41" i="10"/>
  <c r="T79" i="10"/>
  <c r="AL147" i="10"/>
  <c r="AP90" i="10"/>
  <c r="AG41" i="10"/>
  <c r="AG110" i="10"/>
  <c r="AL115" i="10"/>
  <c r="T89" i="10"/>
  <c r="AQ19" i="10"/>
  <c r="AQ116" i="10"/>
  <c r="AK36" i="10"/>
  <c r="H22" i="10"/>
  <c r="G105" i="10"/>
  <c r="AL16" i="10"/>
  <c r="AR81" i="10"/>
  <c r="AN71" i="10"/>
  <c r="V31" i="10"/>
  <c r="AR44" i="10"/>
  <c r="S76" i="10"/>
  <c r="AN54" i="10"/>
  <c r="Z142" i="10"/>
  <c r="B155" i="10"/>
  <c r="O123" i="10"/>
  <c r="H144" i="10"/>
  <c r="AE103" i="10"/>
  <c r="AF117" i="10"/>
  <c r="W116" i="10"/>
  <c r="AF86" i="10"/>
  <c r="N54" i="10"/>
  <c r="F125" i="10"/>
  <c r="AD85" i="10"/>
  <c r="AD22" i="10"/>
  <c r="AL139" i="10"/>
  <c r="T88" i="10"/>
  <c r="AC51" i="10"/>
  <c r="G19" i="10"/>
  <c r="C14" i="10"/>
  <c r="V107" i="10"/>
  <c r="R96" i="10"/>
  <c r="AD146" i="10"/>
  <c r="G156" i="10"/>
  <c r="N85" i="10"/>
  <c r="AF38" i="10"/>
  <c r="N89" i="10"/>
  <c r="AR50" i="10"/>
  <c r="B89" i="10"/>
  <c r="AG49" i="10"/>
  <c r="AC82" i="10"/>
  <c r="B28" i="10"/>
  <c r="M111" i="10"/>
  <c r="AN93" i="10"/>
  <c r="AM106" i="10"/>
  <c r="Q116" i="10"/>
  <c r="B25" i="10"/>
  <c r="AR28" i="10"/>
  <c r="AK104" i="10"/>
  <c r="AJ113" i="10"/>
  <c r="AD94" i="10"/>
  <c r="U62" i="10"/>
  <c r="D25" i="10"/>
  <c r="AK143" i="10"/>
  <c r="X127" i="10"/>
  <c r="AH25" i="10"/>
  <c r="Z116" i="10"/>
  <c r="J59" i="10"/>
  <c r="AL94" i="10"/>
  <c r="AM122" i="10"/>
  <c r="N133" i="10"/>
  <c r="U47" i="10"/>
  <c r="V150" i="10"/>
  <c r="AN85" i="10"/>
  <c r="AJ38" i="10"/>
  <c r="AC150" i="10"/>
  <c r="AJ86" i="10"/>
  <c r="AH61" i="10"/>
  <c r="AK29" i="10"/>
  <c r="G146" i="10"/>
  <c r="B86" i="10"/>
  <c r="Y131" i="10"/>
  <c r="X60" i="10"/>
  <c r="AP82" i="10"/>
  <c r="X66" i="10"/>
  <c r="G35" i="10"/>
  <c r="K9" i="10"/>
  <c r="AM73" i="10"/>
  <c r="AE130" i="10"/>
  <c r="Y119" i="10"/>
  <c r="AC6" i="10"/>
  <c r="I122" i="10"/>
  <c r="X124" i="10"/>
  <c r="AS134" i="10"/>
  <c r="Y9" i="10"/>
  <c r="AC142" i="10"/>
  <c r="AA125" i="10"/>
  <c r="AQ53" i="10"/>
  <c r="W84" i="10"/>
  <c r="AN46" i="10"/>
  <c r="G26" i="10"/>
  <c r="Y42" i="10"/>
  <c r="AC59" i="10"/>
  <c r="K110" i="10"/>
  <c r="T70" i="10"/>
  <c r="W15" i="10"/>
  <c r="AO55" i="10"/>
  <c r="L157" i="10"/>
  <c r="AM83" i="10"/>
  <c r="G118" i="10"/>
  <c r="AQ48" i="10"/>
  <c r="AM128" i="10"/>
  <c r="S55" i="10"/>
  <c r="Z55" i="10"/>
  <c r="AA133" i="10"/>
  <c r="Y153" i="10"/>
  <c r="S37" i="10"/>
  <c r="AQ68" i="10"/>
  <c r="AM50" i="10"/>
  <c r="H77" i="10"/>
  <c r="O21" i="10"/>
  <c r="J39" i="10"/>
  <c r="AG50" i="10"/>
  <c r="P82" i="10"/>
  <c r="AJ152" i="10"/>
  <c r="Y33" i="10"/>
  <c r="U156" i="10"/>
  <c r="AN30" i="10"/>
  <c r="AJ53" i="10"/>
  <c r="AD119" i="10"/>
  <c r="F140" i="10"/>
  <c r="AF25" i="10"/>
  <c r="Z98" i="10"/>
  <c r="L129" i="10"/>
  <c r="AH154" i="10"/>
  <c r="AF145" i="10"/>
  <c r="AB85" i="10"/>
  <c r="AD152" i="10"/>
  <c r="AR119" i="10"/>
  <c r="R28" i="10"/>
  <c r="N7" i="10"/>
  <c r="AH75" i="10"/>
  <c r="AQ139" i="10"/>
  <c r="C147" i="10"/>
  <c r="Z123" i="10"/>
  <c r="AB130" i="10"/>
  <c r="R74" i="10"/>
  <c r="AE125" i="10"/>
  <c r="M137" i="10"/>
  <c r="AR115" i="10"/>
  <c r="F45" i="10"/>
  <c r="U94" i="10"/>
  <c r="N24" i="10"/>
  <c r="Y99" i="10"/>
  <c r="K68" i="10"/>
  <c r="R77" i="10"/>
  <c r="AM137" i="10"/>
  <c r="B22" i="10"/>
  <c r="Y147" i="10"/>
  <c r="AD158" i="10"/>
  <c r="I137" i="10"/>
  <c r="V146" i="10"/>
  <c r="AA118" i="10"/>
  <c r="Z94" i="10"/>
  <c r="AM53" i="10"/>
  <c r="D58" i="10"/>
  <c r="U145" i="10"/>
  <c r="AK18" i="10"/>
  <c r="Q102" i="10"/>
  <c r="AP44" i="10"/>
  <c r="S153" i="10"/>
  <c r="M71" i="10"/>
  <c r="R14" i="10"/>
  <c r="AJ102" i="10"/>
  <c r="AD150" i="10"/>
  <c r="AR13" i="10"/>
  <c r="B153" i="10"/>
  <c r="G67" i="10"/>
  <c r="G141" i="10"/>
  <c r="AG43" i="10"/>
  <c r="AP109" i="10"/>
  <c r="AL44" i="10"/>
  <c r="AP59" i="10"/>
  <c r="AJ158" i="10"/>
  <c r="AS25" i="10"/>
  <c r="J40" i="10"/>
  <c r="AH69" i="10"/>
  <c r="O156" i="10"/>
  <c r="R70" i="10"/>
  <c r="H113" i="10"/>
  <c r="R39" i="10"/>
  <c r="AA98" i="10"/>
  <c r="T154" i="10"/>
  <c r="Z134" i="10"/>
  <c r="AM77" i="10"/>
  <c r="W60" i="10"/>
  <c r="E92" i="10"/>
  <c r="AA85" i="10"/>
  <c r="T80" i="10"/>
  <c r="J18" i="10"/>
  <c r="AF111" i="10"/>
  <c r="M118" i="10"/>
  <c r="O120" i="10"/>
  <c r="AD8" i="10"/>
  <c r="AL24" i="10"/>
  <c r="E4" i="10"/>
  <c r="E83" i="10"/>
  <c r="AJ93" i="10"/>
  <c r="Z126" i="10"/>
  <c r="B118" i="10"/>
  <c r="Q44" i="10"/>
  <c r="T94" i="10"/>
  <c r="Z24" i="10"/>
  <c r="H129" i="10"/>
  <c r="E90" i="10"/>
  <c r="N31" i="10"/>
  <c r="V55" i="10"/>
  <c r="AL46" i="10"/>
  <c r="Q155" i="10"/>
  <c r="AF138" i="10"/>
  <c r="AH88" i="10"/>
  <c r="P33" i="10"/>
  <c r="Y74" i="10"/>
  <c r="O44" i="10"/>
  <c r="AG70" i="10"/>
  <c r="AR11" i="10"/>
  <c r="AH114" i="10"/>
  <c r="W65" i="10"/>
  <c r="Z64" i="10"/>
  <c r="N16" i="10"/>
  <c r="X147" i="10"/>
  <c r="X154" i="10"/>
  <c r="AI58" i="10"/>
  <c r="O103" i="10"/>
  <c r="AA81" i="10"/>
  <c r="AB7" i="10"/>
  <c r="AS15" i="10"/>
  <c r="O52" i="10"/>
  <c r="F143" i="10"/>
  <c r="J132" i="10"/>
  <c r="Y127" i="10"/>
  <c r="AP31" i="10"/>
  <c r="J84" i="10"/>
  <c r="F137" i="10"/>
  <c r="T9" i="10"/>
  <c r="D133" i="10"/>
  <c r="G15" i="10"/>
  <c r="X78" i="10"/>
  <c r="V54" i="10"/>
  <c r="AD111" i="10"/>
  <c r="S120" i="10"/>
  <c r="K93" i="10"/>
  <c r="AP130" i="10"/>
  <c r="AP11" i="10"/>
  <c r="C153" i="10"/>
  <c r="E82" i="10"/>
  <c r="AL126" i="10"/>
  <c r="X97" i="10"/>
  <c r="I124" i="10"/>
  <c r="G42" i="10"/>
  <c r="J152" i="10"/>
  <c r="AI127" i="10"/>
  <c r="AA30" i="10"/>
  <c r="N115" i="10"/>
  <c r="N91" i="10"/>
  <c r="AD125" i="10"/>
  <c r="P69" i="10"/>
  <c r="K70" i="10"/>
  <c r="Z22" i="10"/>
  <c r="Z35" i="10"/>
  <c r="AA15" i="10"/>
  <c r="R18" i="10"/>
  <c r="T26" i="10"/>
  <c r="D53" i="10"/>
  <c r="E41" i="10"/>
  <c r="AJ43" i="10"/>
  <c r="AF36" i="10"/>
  <c r="AB81" i="10"/>
  <c r="AO137" i="10"/>
  <c r="S79" i="10"/>
  <c r="Y54" i="10"/>
  <c r="AB15" i="10"/>
  <c r="K57" i="10"/>
  <c r="G78" i="10"/>
  <c r="I17" i="10"/>
  <c r="AA78" i="10"/>
  <c r="K118" i="10"/>
  <c r="W19" i="10"/>
  <c r="AN62" i="10"/>
  <c r="G133" i="10"/>
  <c r="AM11" i="10"/>
  <c r="AG2" i="10"/>
  <c r="T145" i="10"/>
  <c r="R22" i="10"/>
  <c r="X8" i="10"/>
  <c r="Q131" i="10"/>
  <c r="AQ125" i="10"/>
  <c r="AA66" i="10"/>
  <c r="B152" i="10"/>
  <c r="AC101" i="10"/>
  <c r="AO92" i="10"/>
  <c r="AD135" i="10"/>
  <c r="AJ92" i="10"/>
  <c r="Y83" i="10"/>
  <c r="AG5" i="10"/>
  <c r="P5" i="10"/>
  <c r="L49" i="10"/>
  <c r="AO127" i="10"/>
  <c r="J50" i="10"/>
  <c r="W118" i="10"/>
  <c r="Z108" i="10"/>
  <c r="U23" i="10"/>
  <c r="D17" i="10"/>
  <c r="AF57" i="10"/>
  <c r="U58" i="10"/>
  <c r="V127" i="10"/>
  <c r="I47" i="10"/>
  <c r="L80" i="10"/>
  <c r="P57" i="10"/>
  <c r="AS125" i="10"/>
  <c r="AB151" i="10"/>
  <c r="AB4" i="10"/>
  <c r="AI60" i="10"/>
  <c r="AQ123" i="10"/>
  <c r="V129" i="10"/>
  <c r="T59" i="10"/>
  <c r="AB33" i="10"/>
  <c r="AS76" i="10"/>
  <c r="Q26" i="10"/>
  <c r="AE47" i="10"/>
  <c r="AN23" i="10"/>
  <c r="AS105" i="10"/>
  <c r="AA110" i="10"/>
  <c r="R90" i="10"/>
  <c r="Y123" i="10"/>
  <c r="G97" i="10"/>
  <c r="AC96" i="10"/>
  <c r="AK11" i="10"/>
  <c r="V24" i="10"/>
  <c r="AD69" i="10"/>
  <c r="AG142" i="10"/>
  <c r="AR126" i="10"/>
  <c r="Z79" i="10"/>
  <c r="T37" i="10"/>
  <c r="I94" i="10"/>
  <c r="AM2" i="10"/>
  <c r="I60" i="10"/>
  <c r="K123" i="10"/>
  <c r="AB66" i="10"/>
  <c r="W79" i="10"/>
  <c r="AI132" i="10"/>
  <c r="AM31" i="10"/>
  <c r="X47" i="10"/>
  <c r="F42" i="10"/>
  <c r="AB121" i="10"/>
  <c r="C2" i="10"/>
  <c r="V43" i="10"/>
  <c r="W30" i="10"/>
  <c r="G75" i="10"/>
  <c r="J71" i="10"/>
  <c r="AB133" i="10"/>
  <c r="W95" i="10"/>
  <c r="H71" i="10"/>
  <c r="F84" i="10"/>
  <c r="Y109" i="10"/>
  <c r="O71" i="10"/>
  <c r="T3" i="10"/>
  <c r="AF73" i="10"/>
  <c r="V154" i="10"/>
  <c r="G13" i="10"/>
  <c r="B139" i="10"/>
  <c r="AA139" i="10"/>
  <c r="D48" i="10"/>
  <c r="AA99" i="10"/>
  <c r="AD83" i="10"/>
  <c r="AG75" i="10"/>
  <c r="O4" i="10"/>
  <c r="AD33" i="10"/>
  <c r="G90" i="10"/>
  <c r="J89" i="10"/>
  <c r="AC75" i="10"/>
  <c r="AL146" i="10"/>
  <c r="AK71" i="10"/>
  <c r="K104" i="10"/>
  <c r="AN40" i="10"/>
  <c r="Q45" i="10"/>
  <c r="N43" i="10"/>
  <c r="U81" i="10"/>
  <c r="E71" i="10"/>
  <c r="D141" i="10"/>
  <c r="AG19" i="10"/>
  <c r="B151" i="10"/>
  <c r="H105" i="10"/>
  <c r="X38" i="10"/>
  <c r="AS89" i="10"/>
  <c r="AM48" i="10"/>
  <c r="AH149" i="10"/>
  <c r="B143" i="10"/>
  <c r="D85" i="10"/>
  <c r="R157" i="10"/>
  <c r="AH39" i="10"/>
  <c r="AA25" i="10"/>
  <c r="U25" i="10"/>
  <c r="AO21" i="10"/>
  <c r="AF125" i="10"/>
  <c r="H92" i="10"/>
  <c r="AD7" i="10"/>
  <c r="Y17" i="10"/>
  <c r="B93" i="10"/>
  <c r="D71" i="10"/>
  <c r="Q98" i="10"/>
  <c r="AD80" i="10"/>
  <c r="M147" i="10"/>
  <c r="M62" i="10"/>
  <c r="R26" i="10"/>
  <c r="AB31" i="10"/>
  <c r="I45" i="10"/>
  <c r="Z139" i="10"/>
  <c r="AA37" i="10"/>
  <c r="AD18" i="10"/>
  <c r="C103" i="10"/>
  <c r="AK97" i="10"/>
  <c r="AD63" i="10"/>
  <c r="W155" i="10"/>
  <c r="AP139" i="10"/>
  <c r="AI123" i="10"/>
  <c r="AR47" i="10"/>
  <c r="AR10" i="10"/>
  <c r="AR156" i="10"/>
  <c r="AQ75" i="10"/>
  <c r="Q17" i="10"/>
  <c r="AB131" i="10"/>
  <c r="Z47" i="10"/>
  <c r="AS33" i="10"/>
  <c r="K11" i="10"/>
  <c r="AK53" i="10"/>
  <c r="AR104" i="10"/>
  <c r="H89" i="10"/>
  <c r="AO89" i="10"/>
  <c r="Z82" i="10"/>
  <c r="H33" i="10"/>
  <c r="D41" i="10"/>
  <c r="AQ129" i="10"/>
  <c r="AD157" i="10"/>
  <c r="X142" i="10"/>
  <c r="AA9" i="10"/>
  <c r="G140" i="10"/>
  <c r="G14" i="10"/>
  <c r="C52" i="10"/>
  <c r="K117" i="10"/>
  <c r="AF115" i="10"/>
  <c r="K88" i="10"/>
  <c r="AK37" i="10"/>
  <c r="AO59" i="10"/>
  <c r="H133" i="10"/>
  <c r="Z83" i="10"/>
  <c r="AM43" i="10"/>
  <c r="AH109" i="10"/>
  <c r="W158" i="10"/>
  <c r="T34" i="10"/>
  <c r="F31" i="10"/>
  <c r="D149" i="10"/>
  <c r="AI153" i="10"/>
  <c r="I26" i="10"/>
  <c r="Y59" i="10"/>
  <c r="C12" i="10"/>
  <c r="P17" i="10"/>
  <c r="AR75" i="10"/>
  <c r="E127" i="10"/>
  <c r="Z29" i="10"/>
  <c r="T5" i="10"/>
  <c r="AL3" i="10"/>
  <c r="AR27" i="10"/>
  <c r="AO44" i="10"/>
  <c r="B83" i="10"/>
  <c r="X152" i="10"/>
  <c r="AK67" i="10"/>
  <c r="I70" i="10"/>
  <c r="I54" i="10"/>
  <c r="V9" i="10"/>
  <c r="AP72" i="10"/>
  <c r="X15" i="10"/>
  <c r="F12" i="10"/>
  <c r="Z107" i="10"/>
  <c r="Z74" i="10"/>
  <c r="L105" i="10"/>
  <c r="C115" i="10"/>
  <c r="Z66" i="10"/>
  <c r="Z18" i="10"/>
  <c r="AI143" i="10"/>
  <c r="AN22" i="10"/>
  <c r="AK107" i="10"/>
  <c r="AG146" i="10"/>
  <c r="L64" i="10"/>
  <c r="AO124" i="10"/>
  <c r="N122" i="10"/>
  <c r="AI18" i="10"/>
  <c r="AI25" i="10"/>
  <c r="AM91" i="10"/>
  <c r="T117" i="10"/>
  <c r="AE16" i="10"/>
  <c r="AM100" i="10"/>
  <c r="E39" i="10"/>
  <c r="AG28" i="10"/>
  <c r="AQ157" i="10"/>
  <c r="AN95" i="10"/>
  <c r="Y149" i="10"/>
  <c r="R27" i="10"/>
  <c r="U60" i="10"/>
  <c r="J141" i="10"/>
  <c r="J122" i="10"/>
  <c r="AS104" i="10"/>
  <c r="AD86" i="10"/>
  <c r="AG106" i="10"/>
  <c r="AD115" i="10"/>
  <c r="E42" i="10"/>
  <c r="M102" i="10"/>
  <c r="H14" i="10"/>
  <c r="N3" i="10"/>
  <c r="V25" i="10"/>
  <c r="AN112" i="10"/>
  <c r="D73" i="10"/>
  <c r="AI144" i="10"/>
  <c r="Y156" i="10"/>
  <c r="B77" i="10"/>
  <c r="AG24" i="10"/>
  <c r="AD64" i="10"/>
  <c r="S84" i="10"/>
  <c r="G7" i="10"/>
  <c r="AI51" i="10"/>
  <c r="G74" i="10"/>
  <c r="AE105" i="10"/>
  <c r="AS137" i="10"/>
  <c r="AG105" i="10"/>
  <c r="Z46" i="10"/>
  <c r="V51" i="10"/>
  <c r="W129" i="10"/>
  <c r="Q139" i="10"/>
  <c r="T25" i="10"/>
  <c r="R124" i="10"/>
  <c r="V126" i="10"/>
  <c r="AF102" i="10"/>
  <c r="M41" i="10"/>
  <c r="T110" i="10"/>
  <c r="V133" i="10"/>
  <c r="K72" i="10"/>
  <c r="AF99" i="10"/>
  <c r="AD24" i="10"/>
  <c r="S39" i="10"/>
  <c r="X65" i="10"/>
  <c r="R57" i="10"/>
  <c r="AP81" i="10"/>
  <c r="Y90" i="10"/>
  <c r="S41" i="10"/>
  <c r="M79" i="10"/>
  <c r="AJ145" i="10"/>
  <c r="W13" i="10"/>
  <c r="AN66" i="10"/>
  <c r="AH144" i="10"/>
  <c r="Z143" i="10"/>
  <c r="K145" i="10"/>
  <c r="P102" i="10"/>
  <c r="M42" i="10"/>
  <c r="B41" i="10"/>
  <c r="C107" i="10"/>
  <c r="F6" i="10"/>
  <c r="AH83" i="10"/>
  <c r="E64" i="10"/>
  <c r="P125" i="10"/>
  <c r="AQ102" i="10"/>
  <c r="AF45" i="10"/>
  <c r="E63" i="10"/>
  <c r="AK115" i="10"/>
  <c r="AJ155" i="10"/>
  <c r="Q60" i="10"/>
  <c r="L86" i="10"/>
  <c r="V26" i="10"/>
  <c r="S83" i="10"/>
  <c r="N98" i="10"/>
  <c r="G38" i="10"/>
  <c r="AB82" i="10"/>
  <c r="AL73" i="10"/>
  <c r="U20" i="10"/>
  <c r="AO17" i="10"/>
  <c r="AC29" i="10"/>
  <c r="AO116" i="10"/>
  <c r="AB80" i="10"/>
  <c r="T156" i="10"/>
  <c r="AD3" i="10"/>
  <c r="G125" i="10"/>
  <c r="Z45" i="10"/>
  <c r="AB36" i="10"/>
  <c r="AQ121" i="10"/>
  <c r="V68" i="10"/>
  <c r="B138" i="10"/>
  <c r="AJ27" i="10"/>
  <c r="B80" i="10"/>
  <c r="AB136" i="10"/>
  <c r="P54" i="10"/>
  <c r="L83" i="10"/>
  <c r="C5" i="10"/>
  <c r="M73" i="10"/>
  <c r="M128" i="10"/>
  <c r="Q79" i="10"/>
  <c r="P29" i="10"/>
  <c r="R138" i="10"/>
  <c r="U37" i="10"/>
  <c r="B60" i="10"/>
  <c r="U63" i="10"/>
  <c r="O19" i="10"/>
  <c r="AL152" i="10"/>
  <c r="AF121" i="10"/>
  <c r="J91" i="10"/>
  <c r="AA65" i="10"/>
  <c r="AJ147" i="10"/>
  <c r="X132" i="10"/>
  <c r="AC147" i="10"/>
  <c r="T144" i="10"/>
  <c r="F10" i="10"/>
  <c r="L31" i="10"/>
  <c r="AC35" i="10"/>
  <c r="Q42" i="10"/>
  <c r="AD55" i="10"/>
  <c r="AF53" i="10"/>
  <c r="L38" i="10"/>
  <c r="T19" i="10"/>
  <c r="AF134" i="10"/>
  <c r="AD70" i="10"/>
  <c r="AF156" i="10"/>
  <c r="X130" i="10"/>
  <c r="AQ58" i="10"/>
  <c r="AA17" i="10"/>
  <c r="AC90" i="10"/>
  <c r="I2" i="10"/>
  <c r="AS32" i="10"/>
  <c r="T131" i="10"/>
  <c r="L40" i="10"/>
  <c r="U79" i="10"/>
  <c r="AE126" i="10"/>
  <c r="C105" i="10"/>
  <c r="AL131" i="10"/>
  <c r="P8" i="10"/>
  <c r="R137" i="10"/>
  <c r="AD52" i="10"/>
  <c r="W97" i="10"/>
  <c r="V37" i="10"/>
  <c r="E108" i="10"/>
  <c r="AC56" i="10"/>
  <c r="Z49" i="10"/>
  <c r="AD20" i="10"/>
  <c r="W81" i="10"/>
  <c r="AK22" i="10"/>
  <c r="W66" i="10"/>
  <c r="J41" i="10"/>
  <c r="Y52" i="10"/>
  <c r="AR142" i="10"/>
  <c r="R140" i="10"/>
  <c r="AP6" i="10"/>
  <c r="P61" i="10"/>
  <c r="K136" i="10"/>
  <c r="AA45" i="10"/>
  <c r="AR127" i="10"/>
  <c r="AJ120" i="10"/>
  <c r="F59" i="10"/>
  <c r="AH119" i="10"/>
  <c r="AE14" i="10"/>
  <c r="AF15" i="10"/>
  <c r="AQ83" i="10"/>
  <c r="I62" i="10"/>
  <c r="AJ84" i="10"/>
  <c r="AA71" i="10"/>
  <c r="E31" i="10"/>
  <c r="AQ131" i="10"/>
  <c r="G91" i="10"/>
  <c r="K49" i="10"/>
  <c r="I112" i="10"/>
  <c r="AB78" i="10"/>
  <c r="R146" i="10"/>
  <c r="M124" i="10"/>
  <c r="U117" i="10"/>
  <c r="I6" i="10"/>
  <c r="F44" i="10"/>
  <c r="R10" i="10"/>
  <c r="U10" i="10"/>
  <c r="AR7" i="10"/>
  <c r="P94" i="10"/>
  <c r="AK108" i="10"/>
  <c r="AM124" i="10"/>
  <c r="AL125" i="10"/>
  <c r="I28" i="10"/>
  <c r="AQ49" i="10"/>
  <c r="G11" i="10"/>
  <c r="AD126" i="10"/>
  <c r="AM37" i="10"/>
  <c r="AC154" i="10"/>
  <c r="T68" i="10"/>
  <c r="J105" i="10"/>
  <c r="AA10" i="10"/>
  <c r="U115" i="10"/>
  <c r="G104" i="10"/>
  <c r="AR93" i="10"/>
  <c r="AO142" i="10"/>
  <c r="S103" i="10"/>
  <c r="AH138" i="10"/>
  <c r="J36" i="10"/>
  <c r="AE149" i="10"/>
  <c r="C91" i="10"/>
  <c r="Q148" i="10"/>
  <c r="Z106" i="10"/>
  <c r="AI139" i="10"/>
  <c r="AN129" i="10"/>
  <c r="AI74" i="10"/>
  <c r="X2" i="10"/>
  <c r="V76" i="10"/>
  <c r="H15" i="10"/>
  <c r="O118" i="10"/>
  <c r="S28" i="10"/>
  <c r="AC71" i="10"/>
  <c r="Z101" i="10"/>
  <c r="W4" i="10"/>
  <c r="Z88" i="10"/>
  <c r="S7" i="10"/>
  <c r="S145" i="10"/>
  <c r="AP33" i="10"/>
  <c r="AJ48" i="10"/>
  <c r="I157" i="10"/>
  <c r="K135" i="10"/>
  <c r="AJ90" i="10"/>
  <c r="T66" i="10"/>
  <c r="C36" i="10"/>
  <c r="M151" i="10"/>
  <c r="I118" i="10"/>
  <c r="AN87" i="10"/>
  <c r="F116" i="10"/>
  <c r="AB101" i="10"/>
  <c r="C39" i="10"/>
  <c r="H147" i="10"/>
  <c r="F40" i="10"/>
  <c r="AR128" i="10"/>
  <c r="AA120" i="10"/>
  <c r="U146" i="10"/>
  <c r="B9" i="10"/>
  <c r="AN52" i="10"/>
  <c r="AS120" i="10"/>
  <c r="P128" i="10"/>
  <c r="K121" i="10"/>
  <c r="K149" i="10"/>
  <c r="AL14" i="10"/>
  <c r="AE127" i="10"/>
  <c r="F122" i="10"/>
  <c r="O94" i="10"/>
  <c r="R75" i="10"/>
  <c r="O119" i="10"/>
  <c r="J87" i="10"/>
  <c r="G99" i="10"/>
  <c r="AQ32" i="10"/>
  <c r="F85" i="10"/>
  <c r="M70" i="10"/>
  <c r="X11" i="10"/>
  <c r="AA100" i="10"/>
  <c r="AO93" i="10"/>
  <c r="R116" i="10"/>
  <c r="F33" i="10"/>
  <c r="O105" i="10"/>
  <c r="S18" i="10"/>
  <c r="AN50" i="10"/>
  <c r="M123" i="10"/>
  <c r="C62" i="10"/>
  <c r="Z91" i="10"/>
  <c r="H102" i="10"/>
  <c r="R65" i="10"/>
  <c r="AL69" i="10"/>
  <c r="AQ39" i="10"/>
  <c r="P43" i="10"/>
  <c r="H54" i="10"/>
  <c r="AR141" i="10"/>
  <c r="P126" i="10"/>
  <c r="AP37" i="10"/>
  <c r="AR42" i="10"/>
  <c r="AE146" i="10"/>
  <c r="B32" i="10"/>
  <c r="V23" i="10"/>
  <c r="AB148" i="10"/>
  <c r="J45" i="10"/>
  <c r="AC18" i="10"/>
  <c r="D66" i="10"/>
  <c r="X120" i="10"/>
  <c r="E117" i="10"/>
  <c r="E145" i="10"/>
  <c r="H48" i="10"/>
  <c r="G148" i="10"/>
  <c r="S131" i="10"/>
  <c r="F82" i="10"/>
  <c r="AJ156" i="10"/>
  <c r="AI113" i="10"/>
  <c r="AM96" i="10"/>
  <c r="Y102" i="10"/>
  <c r="AJ14" i="10"/>
  <c r="AQ16" i="10"/>
  <c r="H28" i="10"/>
  <c r="AF133" i="10"/>
  <c r="F63" i="10"/>
  <c r="AA58" i="10"/>
  <c r="Q138" i="10"/>
  <c r="Q145" i="10"/>
  <c r="AN61" i="10"/>
  <c r="W101" i="10"/>
  <c r="B97" i="10"/>
  <c r="O144" i="10"/>
  <c r="J19" i="10"/>
  <c r="G61" i="10"/>
  <c r="AG32" i="10"/>
  <c r="AQ11" i="10"/>
  <c r="U130" i="10"/>
  <c r="S26" i="10"/>
  <c r="AC7" i="10"/>
  <c r="AE129" i="10"/>
  <c r="I76" i="10"/>
  <c r="N157" i="10"/>
  <c r="U140" i="10"/>
  <c r="AO105" i="10"/>
  <c r="Q16" i="10"/>
  <c r="E103" i="10"/>
  <c r="O91" i="10"/>
  <c r="N59" i="10"/>
  <c r="AI39" i="10"/>
  <c r="F130" i="10"/>
  <c r="R11" i="10"/>
  <c r="AE80" i="10"/>
  <c r="U141" i="10"/>
  <c r="T95" i="10"/>
  <c r="S3" i="10"/>
  <c r="O6" i="10"/>
  <c r="P42" i="10"/>
  <c r="Q65" i="10"/>
  <c r="P139" i="10"/>
  <c r="AL88" i="10"/>
  <c r="V96" i="10"/>
  <c r="AH27" i="10"/>
  <c r="V89" i="10"/>
  <c r="AE155" i="10"/>
  <c r="C9" i="10"/>
  <c r="AS19" i="10"/>
  <c r="AJ2" i="10"/>
  <c r="AC41" i="10"/>
  <c r="S128" i="10"/>
  <c r="AJ46" i="10"/>
  <c r="AD14" i="10"/>
  <c r="AS36" i="10"/>
  <c r="W59" i="10"/>
  <c r="K96" i="10"/>
  <c r="R94" i="10"/>
  <c r="AD153" i="10"/>
  <c r="M115" i="10"/>
  <c r="D15" i="10"/>
  <c r="AF124" i="10"/>
  <c r="W72" i="10"/>
  <c r="L109" i="10"/>
  <c r="O155" i="10"/>
  <c r="AQ156" i="10"/>
  <c r="AE137" i="10"/>
  <c r="Q40" i="10"/>
  <c r="O68" i="10"/>
  <c r="V59" i="10"/>
  <c r="AN34" i="10"/>
  <c r="X158" i="10"/>
  <c r="X121" i="10"/>
  <c r="AK145" i="10"/>
  <c r="L27" i="10"/>
  <c r="AG68" i="10"/>
  <c r="P13" i="10"/>
  <c r="M24" i="10"/>
  <c r="AP126" i="10"/>
  <c r="W149" i="10"/>
  <c r="AL82" i="10"/>
  <c r="P31" i="10"/>
  <c r="AR152" i="10"/>
  <c r="AS29" i="10"/>
  <c r="N135" i="10"/>
  <c r="AG158" i="10"/>
  <c r="Q89" i="10"/>
  <c r="AK148" i="10"/>
  <c r="F49" i="10"/>
  <c r="AE114" i="10"/>
  <c r="AR95" i="10"/>
  <c r="W148" i="10"/>
  <c r="X105" i="10"/>
  <c r="AP45" i="10"/>
  <c r="AD124" i="10"/>
  <c r="W14" i="10"/>
  <c r="P60" i="10"/>
  <c r="J124" i="10"/>
  <c r="K94" i="10"/>
  <c r="AG57" i="10"/>
  <c r="R107" i="10"/>
  <c r="H112" i="10"/>
  <c r="Z17" i="10"/>
  <c r="V98" i="10"/>
  <c r="T118" i="10"/>
  <c r="K65" i="10"/>
  <c r="AH105" i="10"/>
  <c r="AD44" i="10"/>
  <c r="AF48" i="10"/>
  <c r="T101" i="10"/>
  <c r="AJ78" i="10"/>
  <c r="B31" i="10"/>
  <c r="AA70" i="10"/>
  <c r="AH108" i="10"/>
  <c r="AB49" i="10"/>
  <c r="B105" i="10"/>
  <c r="D14" i="10"/>
  <c r="J131" i="10"/>
  <c r="AQ60" i="10"/>
  <c r="AK8" i="10"/>
  <c r="G139" i="10"/>
  <c r="AM14" i="10"/>
  <c r="O46" i="10"/>
  <c r="I74" i="10"/>
  <c r="I87" i="10"/>
  <c r="Y98" i="10"/>
  <c r="AE142" i="10"/>
  <c r="S58" i="10"/>
  <c r="AD103" i="10"/>
  <c r="AE58" i="10"/>
  <c r="AC83" i="10"/>
  <c r="AG6" i="10"/>
  <c r="B98" i="10"/>
  <c r="AD134" i="10"/>
  <c r="E32" i="10"/>
  <c r="E26" i="10"/>
  <c r="H149" i="10"/>
  <c r="AH51" i="10"/>
  <c r="L35" i="10"/>
  <c r="AI21" i="10"/>
  <c r="AO60" i="10"/>
  <c r="E38" i="10"/>
  <c r="R42" i="10"/>
  <c r="P93" i="10"/>
  <c r="AB50" i="10"/>
  <c r="I79" i="10"/>
  <c r="AA33" i="10"/>
  <c r="O148" i="10"/>
  <c r="P74" i="10"/>
  <c r="H7" i="10"/>
  <c r="S130" i="10"/>
  <c r="H128" i="10"/>
  <c r="AB55" i="10"/>
  <c r="AF30" i="10"/>
  <c r="T67" i="10"/>
  <c r="Y152" i="10"/>
  <c r="P134" i="10"/>
  <c r="G96" i="10"/>
  <c r="AO72" i="10"/>
  <c r="V7" i="10"/>
  <c r="AP24" i="10"/>
  <c r="AO106" i="10"/>
  <c r="B145" i="10"/>
  <c r="AS86" i="10"/>
  <c r="AQ33" i="10"/>
  <c r="AP65" i="10"/>
  <c r="AO80" i="10"/>
  <c r="AD46" i="10"/>
  <c r="AL111" i="10"/>
  <c r="AG151" i="10"/>
  <c r="B53" i="10"/>
  <c r="AG53" i="10"/>
  <c r="B123" i="10"/>
  <c r="AP77" i="10"/>
  <c r="AM25" i="10"/>
  <c r="H63" i="10"/>
  <c r="N8" i="10"/>
  <c r="AM132" i="10"/>
  <c r="D127" i="10"/>
  <c r="AK134" i="10"/>
  <c r="L107" i="10"/>
  <c r="K14" i="10"/>
  <c r="AF96" i="10"/>
  <c r="AE122" i="10"/>
  <c r="AH136" i="10"/>
  <c r="S70" i="10"/>
  <c r="U153" i="10"/>
  <c r="T11" i="10"/>
  <c r="E84" i="10"/>
  <c r="AK62" i="10"/>
  <c r="P92" i="10"/>
  <c r="AF24" i="10"/>
  <c r="D19" i="10"/>
  <c r="H157" i="10"/>
  <c r="AG140" i="10"/>
  <c r="AK100" i="10"/>
  <c r="V87" i="10"/>
  <c r="F67" i="10"/>
  <c r="L14" i="10"/>
  <c r="AC91" i="10"/>
  <c r="Y21" i="10"/>
  <c r="M85" i="10"/>
  <c r="N134" i="10"/>
  <c r="M52" i="10"/>
  <c r="K62" i="10"/>
  <c r="G124" i="10"/>
  <c r="W145" i="10"/>
  <c r="X23" i="10"/>
  <c r="AD38" i="10"/>
  <c r="AK2" i="10"/>
  <c r="D80" i="10"/>
  <c r="AA63" i="10"/>
  <c r="G41" i="10"/>
  <c r="U51" i="10"/>
  <c r="V47" i="10"/>
  <c r="M46" i="10"/>
  <c r="K55" i="10"/>
  <c r="O104" i="10"/>
  <c r="Q13" i="10"/>
  <c r="V20" i="10"/>
  <c r="AO133" i="10"/>
  <c r="J78" i="10"/>
  <c r="AP84" i="10"/>
  <c r="L57" i="10"/>
  <c r="W152" i="10"/>
  <c r="S140" i="10"/>
  <c r="AH130" i="10"/>
  <c r="J127" i="10"/>
  <c r="AH156" i="10"/>
  <c r="U106" i="10"/>
  <c r="AF136" i="10"/>
  <c r="AP136" i="10"/>
  <c r="E86" i="10"/>
  <c r="L89" i="10"/>
  <c r="I110" i="10"/>
  <c r="AR67" i="10"/>
  <c r="S93" i="10"/>
  <c r="K76" i="10"/>
  <c r="S99" i="10"/>
  <c r="T153" i="10"/>
  <c r="P53" i="10"/>
  <c r="D34" i="10"/>
  <c r="Q15" i="10"/>
  <c r="AA57" i="10"/>
  <c r="AK120" i="10"/>
  <c r="AL140" i="10"/>
  <c r="O99" i="10"/>
  <c r="F117" i="10"/>
  <c r="W17" i="10"/>
  <c r="AB74" i="10"/>
  <c r="AF105" i="10"/>
  <c r="Q130" i="10"/>
  <c r="J48" i="10"/>
  <c r="H23" i="10"/>
  <c r="L44" i="10"/>
  <c r="AP101" i="10"/>
  <c r="Z3" i="10"/>
  <c r="P19" i="10"/>
  <c r="H155" i="10"/>
  <c r="AM36" i="10"/>
  <c r="D39" i="10"/>
  <c r="B57" i="10"/>
  <c r="C75" i="10"/>
  <c r="AC58" i="10"/>
  <c r="AJ123" i="10"/>
  <c r="G102" i="10"/>
  <c r="L17" i="10"/>
  <c r="AO102" i="10"/>
  <c r="AG33" i="10"/>
  <c r="AI31" i="10"/>
  <c r="G8" i="10"/>
  <c r="E88" i="10"/>
  <c r="AF84" i="10"/>
  <c r="J148" i="10"/>
  <c r="AE53" i="10"/>
  <c r="AS62" i="10"/>
  <c r="AC124" i="10"/>
  <c r="L46" i="10"/>
  <c r="L43" i="10"/>
  <c r="AC122" i="10"/>
  <c r="H17" i="10"/>
  <c r="AK61" i="10"/>
  <c r="W86" i="10"/>
  <c r="AQ73" i="10"/>
  <c r="F105" i="10"/>
  <c r="N45" i="10"/>
  <c r="I77" i="10"/>
  <c r="Q64" i="10"/>
  <c r="X125" i="10"/>
  <c r="Y128" i="10"/>
  <c r="AE152" i="10"/>
  <c r="AN80" i="10"/>
  <c r="AL150" i="10"/>
  <c r="W26" i="10"/>
  <c r="I81" i="10"/>
  <c r="AS152" i="10"/>
  <c r="I83" i="10"/>
  <c r="AP146" i="10"/>
  <c r="V16" i="10"/>
  <c r="P71" i="10"/>
  <c r="U99" i="10"/>
  <c r="J113" i="10"/>
  <c r="AL99" i="10"/>
  <c r="C64" i="10"/>
  <c r="X153" i="10"/>
  <c r="V113" i="10"/>
  <c r="B16" i="10"/>
  <c r="AD89" i="10"/>
  <c r="Y61" i="10"/>
  <c r="I82" i="10"/>
  <c r="S12" i="10"/>
  <c r="AQ105" i="10"/>
  <c r="C94" i="10"/>
  <c r="B106" i="10"/>
  <c r="AQ41" i="10"/>
  <c r="AF127" i="10"/>
  <c r="AN18" i="10"/>
  <c r="M44" i="10"/>
  <c r="C100" i="10"/>
  <c r="AR34" i="10"/>
  <c r="C121" i="10"/>
  <c r="AB108" i="10"/>
  <c r="Y57" i="10"/>
  <c r="D77" i="10"/>
  <c r="U93" i="10"/>
  <c r="AP128" i="10"/>
  <c r="G59" i="10"/>
  <c r="M47" i="10"/>
  <c r="AI45" i="10"/>
  <c r="B24" i="10"/>
  <c r="X50" i="10"/>
  <c r="AI108" i="10"/>
  <c r="AB87" i="10"/>
  <c r="AL92" i="10"/>
  <c r="E70" i="10"/>
  <c r="I96" i="10"/>
  <c r="AH78" i="10"/>
  <c r="N145" i="10"/>
  <c r="D90" i="10"/>
  <c r="W37" i="10"/>
  <c r="N61" i="10"/>
  <c r="B133" i="10"/>
  <c r="AB26" i="10"/>
  <c r="AR139" i="10"/>
  <c r="K115" i="10"/>
  <c r="E46" i="10"/>
  <c r="B39" i="10"/>
  <c r="I39" i="10"/>
  <c r="R108" i="10"/>
  <c r="AQ115" i="10"/>
  <c r="K98" i="10"/>
  <c r="AQ155" i="10"/>
  <c r="AE65" i="10"/>
  <c r="W151" i="10"/>
  <c r="AN146" i="10"/>
  <c r="AK79" i="10"/>
  <c r="U144" i="10"/>
  <c r="B144" i="10"/>
  <c r="AJ149" i="10"/>
  <c r="G6" i="10"/>
  <c r="AR151" i="10"/>
  <c r="F92" i="10"/>
  <c r="AK55" i="10"/>
  <c r="H86" i="10"/>
  <c r="S32" i="10"/>
  <c r="AG155" i="10"/>
  <c r="P55" i="10"/>
  <c r="B76" i="10"/>
  <c r="S22" i="10"/>
  <c r="AC107" i="10"/>
  <c r="Q97" i="10"/>
  <c r="AD17" i="10"/>
  <c r="AJ39" i="10"/>
  <c r="O57" i="10"/>
  <c r="AL31" i="10"/>
  <c r="AN74" i="10"/>
  <c r="Y76" i="10"/>
  <c r="AK157" i="10"/>
  <c r="E74" i="10"/>
  <c r="AR111" i="10"/>
  <c r="AG12" i="10"/>
  <c r="AD13" i="10"/>
  <c r="AJ34" i="10"/>
  <c r="F13" i="10"/>
  <c r="U13" i="10"/>
  <c r="W114" i="10"/>
  <c r="AK6" i="10"/>
  <c r="E58" i="10"/>
  <c r="I27" i="10"/>
  <c r="AN147" i="10"/>
  <c r="R71" i="10"/>
  <c r="Q147" i="10"/>
  <c r="D70" i="10"/>
  <c r="C110" i="10"/>
  <c r="H156" i="10"/>
  <c r="C32" i="10"/>
  <c r="AN102" i="10"/>
  <c r="AE27" i="10"/>
  <c r="AA143" i="10"/>
  <c r="AH100" i="10"/>
  <c r="AO41" i="10"/>
  <c r="AF14" i="10"/>
  <c r="AS98" i="10"/>
  <c r="B70" i="10"/>
  <c r="B35" i="10"/>
  <c r="AP47" i="10"/>
  <c r="AK66" i="10"/>
  <c r="I155" i="10"/>
  <c r="G86" i="10"/>
  <c r="U122" i="10"/>
  <c r="AL78" i="10"/>
  <c r="AE104" i="10"/>
  <c r="E131" i="10"/>
  <c r="W156" i="10"/>
  <c r="I9" i="10"/>
  <c r="AA50" i="10"/>
  <c r="AF103" i="10"/>
  <c r="I21" i="10"/>
  <c r="P88" i="10"/>
  <c r="G122" i="10"/>
  <c r="T49" i="10"/>
  <c r="AH37" i="10"/>
  <c r="AA129" i="10"/>
  <c r="V65" i="10"/>
  <c r="AF158" i="10"/>
  <c r="V33" i="10"/>
  <c r="Q47" i="10"/>
  <c r="AP20" i="10"/>
  <c r="AP157" i="10"/>
  <c r="AC114" i="10"/>
  <c r="AG129" i="10"/>
  <c r="U88" i="10"/>
  <c r="AH4" i="10"/>
  <c r="AN82" i="10"/>
  <c r="W54" i="10"/>
  <c r="AP89" i="10"/>
  <c r="Y136" i="10"/>
  <c r="AD92" i="10"/>
  <c r="U4" i="10"/>
  <c r="AB76" i="10"/>
  <c r="X101" i="10"/>
  <c r="AH9" i="10"/>
  <c r="AK19" i="10"/>
  <c r="N131" i="10"/>
  <c r="Z8" i="10"/>
  <c r="N4" i="10"/>
  <c r="Q50" i="10"/>
  <c r="V119" i="10"/>
  <c r="AO40" i="10"/>
  <c r="AJ28" i="10"/>
  <c r="AS117" i="10"/>
  <c r="AE139" i="10"/>
  <c r="R34" i="10"/>
  <c r="AK114" i="10"/>
  <c r="N84" i="10"/>
  <c r="T33" i="10"/>
  <c r="R7" i="10"/>
  <c r="J133" i="10"/>
  <c r="N33" i="10"/>
  <c r="D64" i="10"/>
  <c r="AS67" i="10"/>
  <c r="L136" i="10"/>
  <c r="P46" i="10"/>
  <c r="AH36" i="10"/>
  <c r="AI158" i="10"/>
  <c r="AF21" i="10"/>
  <c r="AJ115" i="10"/>
  <c r="W119" i="10"/>
  <c r="M29" i="10"/>
  <c r="F38" i="10"/>
  <c r="AB94" i="10"/>
  <c r="D18" i="10"/>
  <c r="H32" i="10"/>
  <c r="D147" i="10"/>
  <c r="C45" i="10"/>
  <c r="U98" i="10"/>
  <c r="Z69" i="10"/>
  <c r="AH63" i="10"/>
  <c r="X41" i="10"/>
  <c r="AA135" i="10"/>
  <c r="S112" i="10"/>
  <c r="P41" i="10"/>
  <c r="AL13" i="10"/>
  <c r="AB19" i="10"/>
  <c r="AN132" i="10"/>
  <c r="Q81" i="10"/>
  <c r="AD93" i="10"/>
  <c r="F53" i="10"/>
  <c r="N20" i="10"/>
  <c r="AE18" i="10"/>
  <c r="AS100" i="10"/>
  <c r="B44" i="10"/>
  <c r="X116" i="10"/>
  <c r="C80" i="10"/>
  <c r="N6" i="10"/>
  <c r="AE117" i="10"/>
  <c r="K48" i="10"/>
  <c r="AM32" i="10"/>
  <c r="E109" i="10"/>
  <c r="L153" i="10"/>
  <c r="G92" i="10"/>
  <c r="S133" i="10"/>
  <c r="L97" i="10"/>
  <c r="X95" i="10"/>
  <c r="AC115" i="10"/>
  <c r="AB22" i="10"/>
  <c r="F108" i="10"/>
  <c r="B103" i="10"/>
  <c r="W146" i="10"/>
  <c r="P3" i="10"/>
  <c r="H38" i="10"/>
  <c r="S56" i="10"/>
  <c r="W113" i="10"/>
  <c r="AH102" i="10"/>
  <c r="I105" i="10"/>
  <c r="W120" i="10"/>
  <c r="V123" i="10"/>
  <c r="L151" i="10"/>
  <c r="B82" i="10"/>
  <c r="AB57" i="10"/>
  <c r="AE112" i="10"/>
  <c r="W68" i="10"/>
  <c r="AO50" i="10"/>
  <c r="AA73" i="10"/>
  <c r="X92" i="10"/>
  <c r="N29" i="10"/>
  <c r="J81" i="10"/>
  <c r="S109" i="10"/>
  <c r="U147" i="10"/>
  <c r="G51" i="10"/>
  <c r="AI66" i="10"/>
  <c r="C134" i="10"/>
  <c r="AB158" i="10"/>
  <c r="AK156" i="10"/>
  <c r="K95" i="10"/>
  <c r="AD121" i="10"/>
  <c r="W25" i="10"/>
  <c r="V49" i="10"/>
  <c r="AK82" i="10"/>
  <c r="AH140" i="10"/>
  <c r="T136" i="10"/>
  <c r="F128" i="10"/>
  <c r="I61" i="10"/>
  <c r="AP60" i="10"/>
  <c r="M4" i="10"/>
  <c r="P12" i="10"/>
  <c r="O93" i="10"/>
  <c r="Q151" i="10"/>
  <c r="AM66" i="10"/>
  <c r="AL67" i="10"/>
  <c r="B87" i="10"/>
  <c r="K5" i="10"/>
  <c r="R51" i="10"/>
  <c r="E23" i="10"/>
  <c r="AF28" i="10"/>
  <c r="I147" i="10"/>
  <c r="Q30" i="10"/>
  <c r="G121" i="10"/>
  <c r="C48" i="10"/>
  <c r="AL40" i="10"/>
  <c r="H36" i="10"/>
  <c r="X27" i="10"/>
  <c r="Y148" i="10"/>
  <c r="L101" i="10"/>
  <c r="AA104" i="10"/>
  <c r="J119" i="10"/>
  <c r="D42" i="10"/>
  <c r="V83" i="10"/>
  <c r="K89" i="10"/>
  <c r="S143" i="10"/>
  <c r="Y75" i="10"/>
  <c r="AC131" i="10"/>
  <c r="AB119" i="10"/>
  <c r="L50" i="10"/>
  <c r="AI22" i="10"/>
  <c r="J31" i="10"/>
  <c r="O58" i="10"/>
  <c r="AD137" i="10"/>
  <c r="R113" i="10"/>
  <c r="X77" i="10"/>
  <c r="AO5" i="10"/>
  <c r="T77" i="10"/>
  <c r="AB17" i="10"/>
  <c r="L3" i="10"/>
  <c r="AK102" i="10"/>
  <c r="AF95" i="10"/>
  <c r="I65" i="10"/>
  <c r="Z149" i="10"/>
  <c r="E142" i="10"/>
  <c r="U77" i="10"/>
  <c r="Z97" i="10"/>
  <c r="W22" i="10"/>
  <c r="X63" i="10"/>
  <c r="L154" i="10"/>
  <c r="M33" i="10"/>
  <c r="O55" i="10"/>
  <c r="I106" i="10"/>
  <c r="Y8" i="10"/>
  <c r="AH42" i="10"/>
  <c r="AO84" i="10"/>
  <c r="AS73" i="10"/>
  <c r="AI78" i="10"/>
  <c r="AA27" i="10"/>
  <c r="AD112" i="10"/>
  <c r="N79" i="10"/>
  <c r="E53" i="10"/>
  <c r="AM46" i="10"/>
  <c r="AB114" i="10"/>
  <c r="AQ82" i="10"/>
  <c r="AS112" i="10"/>
  <c r="AP55" i="10"/>
  <c r="AP32" i="10"/>
  <c r="K61" i="10"/>
  <c r="AS127" i="10"/>
  <c r="AA158" i="10"/>
  <c r="Q135" i="10"/>
  <c r="Z23" i="10"/>
  <c r="AH85" i="10"/>
  <c r="AA6" i="10"/>
  <c r="AC126" i="10"/>
  <c r="C65" i="10"/>
  <c r="C142" i="10"/>
  <c r="AE113" i="10"/>
  <c r="AE101" i="10"/>
  <c r="E97" i="10"/>
  <c r="AS155" i="10"/>
  <c r="P40" i="10"/>
  <c r="Q3" i="10"/>
  <c r="W75" i="10"/>
  <c r="AM65" i="10"/>
  <c r="C43" i="10"/>
  <c r="Y84" i="10"/>
  <c r="AR58" i="10"/>
  <c r="AF71" i="10"/>
  <c r="W55" i="10"/>
  <c r="B121" i="10"/>
  <c r="W34" i="10"/>
  <c r="K146" i="10"/>
  <c r="AB35" i="10"/>
  <c r="AH72" i="10"/>
  <c r="AP58" i="10"/>
  <c r="S94" i="10"/>
  <c r="AG103" i="10"/>
  <c r="T127" i="10"/>
  <c r="J112" i="10"/>
  <c r="P11" i="10"/>
  <c r="H142" i="10"/>
  <c r="AK136" i="10"/>
  <c r="AE40" i="10"/>
  <c r="S73" i="10"/>
  <c r="P67" i="10"/>
  <c r="U30" i="10"/>
  <c r="AG44" i="10"/>
  <c r="D86" i="10"/>
  <c r="AS28" i="10"/>
  <c r="AA116" i="10"/>
  <c r="R72" i="10"/>
  <c r="J99" i="10"/>
  <c r="AA46" i="10"/>
  <c r="AK131" i="10"/>
  <c r="W24" i="10"/>
  <c r="S88" i="10"/>
  <c r="T143" i="10"/>
  <c r="AE11" i="10"/>
  <c r="C144" i="10"/>
  <c r="S20" i="10"/>
  <c r="W106" i="10"/>
  <c r="AL106" i="10"/>
  <c r="C41" i="10"/>
  <c r="Z51" i="10"/>
  <c r="Y25" i="10"/>
  <c r="L48" i="10"/>
  <c r="O43" i="10"/>
  <c r="U96" i="10"/>
  <c r="AS139" i="10"/>
  <c r="AQ138" i="10"/>
  <c r="Q43" i="10"/>
  <c r="AP134" i="10"/>
  <c r="D130" i="10"/>
  <c r="G60" i="10"/>
  <c r="U14" i="10"/>
  <c r="AE107" i="10"/>
  <c r="Y43" i="10"/>
  <c r="V30" i="10"/>
  <c r="AB156" i="10"/>
  <c r="AQ84" i="10"/>
  <c r="Z113" i="10"/>
  <c r="AM107" i="10"/>
  <c r="AA19" i="10"/>
  <c r="E147" i="10"/>
  <c r="AE143" i="10"/>
  <c r="R63" i="10"/>
  <c r="AP87" i="10"/>
  <c r="F4" i="10"/>
  <c r="AM40" i="10"/>
  <c r="B125" i="10"/>
  <c r="AH56" i="10"/>
  <c r="L61" i="10"/>
  <c r="AN128" i="10"/>
  <c r="C56" i="10"/>
  <c r="C130" i="10"/>
  <c r="AS81" i="10"/>
  <c r="AR33" i="10"/>
  <c r="AB115" i="10"/>
  <c r="C10" i="10"/>
  <c r="AS79" i="10"/>
  <c r="U112" i="10"/>
  <c r="AB28" i="10"/>
  <c r="D104" i="10"/>
  <c r="AA68" i="10"/>
  <c r="Q71" i="10"/>
  <c r="AS48" i="10"/>
  <c r="AJ125" i="10"/>
  <c r="N58" i="10"/>
  <c r="AL50" i="10"/>
  <c r="AM81" i="10"/>
  <c r="AI20" i="10"/>
  <c r="I108" i="10"/>
  <c r="AK117" i="10"/>
  <c r="H16" i="10"/>
  <c r="H24" i="10"/>
  <c r="AC152" i="10"/>
  <c r="X91" i="10"/>
  <c r="AK155" i="10"/>
  <c r="R87" i="10"/>
  <c r="Q53" i="10"/>
  <c r="A17" i="152"/>
  <c r="N7" i="152"/>
  <c r="N12" i="152"/>
  <c r="D7" i="152"/>
  <c r="C7" i="152"/>
  <c r="G7" i="152"/>
  <c r="AX56" i="10"/>
  <c r="AW44" i="10"/>
  <c r="AW103" i="10"/>
  <c r="AX72" i="10"/>
  <c r="AV71" i="10"/>
  <c r="AX85" i="10"/>
  <c r="AX42" i="10"/>
  <c r="AV95" i="10"/>
  <c r="AV28" i="10"/>
  <c r="AX140" i="10"/>
  <c r="AX102" i="10"/>
  <c r="AX63" i="10"/>
  <c r="AV21" i="10"/>
  <c r="AX36" i="10"/>
  <c r="AX9" i="10"/>
  <c r="AW129" i="10"/>
  <c r="AV158" i="10"/>
  <c r="AX37" i="10"/>
  <c r="AV103" i="10"/>
  <c r="AV14" i="10"/>
  <c r="AX100" i="10"/>
  <c r="AW12" i="10"/>
  <c r="AW155" i="10"/>
  <c r="AX78" i="10"/>
  <c r="AV127" i="10"/>
  <c r="AV84" i="10"/>
  <c r="AW33" i="10"/>
  <c r="AV105" i="10"/>
  <c r="AV136" i="10"/>
  <c r="AX156" i="10"/>
  <c r="AX130" i="10"/>
  <c r="AW140" i="10"/>
  <c r="AV24" i="10"/>
  <c r="AX136" i="10"/>
  <c r="AV96" i="10"/>
  <c r="AW53" i="10"/>
  <c r="AW151" i="10"/>
  <c r="AV30" i="10"/>
  <c r="AX51" i="10"/>
  <c r="AX108" i="10"/>
  <c r="AV48" i="10"/>
  <c r="AX105" i="10"/>
  <c r="AW57" i="10"/>
  <c r="AW158" i="10"/>
  <c r="AW68" i="10"/>
  <c r="AV124" i="10"/>
  <c r="AX27" i="10"/>
  <c r="AW32" i="10"/>
  <c r="AV133" i="10"/>
  <c r="AX138" i="10"/>
  <c r="AV15" i="10"/>
  <c r="AX119" i="10"/>
  <c r="AV156" i="10"/>
  <c r="AV134" i="10"/>
  <c r="AV53" i="10"/>
  <c r="AV121" i="10"/>
  <c r="AV45" i="10"/>
  <c r="AX83" i="10"/>
  <c r="AX144" i="10"/>
  <c r="AV99" i="10"/>
  <c r="AV102" i="10"/>
  <c r="AW105" i="10"/>
  <c r="AW24" i="10"/>
  <c r="AW106" i="10"/>
  <c r="AW28" i="10"/>
  <c r="AW146" i="10"/>
  <c r="AX109" i="10"/>
  <c r="AV115" i="10"/>
  <c r="AV125" i="10"/>
  <c r="AX39" i="10"/>
  <c r="AX149" i="10"/>
  <c r="AW19" i="10"/>
  <c r="AW75" i="10"/>
  <c r="AV73" i="10"/>
  <c r="AW142" i="10"/>
  <c r="AV57" i="10"/>
  <c r="AV36" i="10"/>
  <c r="AX114" i="10"/>
  <c r="AW70" i="10"/>
  <c r="AX88" i="10"/>
  <c r="AV138" i="10"/>
  <c r="AV111" i="10"/>
  <c r="AX69" i="10"/>
  <c r="AW43" i="10"/>
  <c r="AX75" i="10"/>
  <c r="AV145" i="10"/>
  <c r="AX154" i="10"/>
  <c r="AV25" i="10"/>
  <c r="AW50" i="10"/>
  <c r="AX61" i="10"/>
  <c r="AX25" i="10"/>
  <c r="AW49" i="10"/>
  <c r="AV38" i="10"/>
  <c r="AV86" i="10"/>
  <c r="AV117" i="10"/>
  <c r="AW110" i="10"/>
  <c r="AW41" i="10"/>
  <c r="AW127" i="10"/>
  <c r="AV143" i="10"/>
  <c r="AW98" i="10"/>
  <c r="AX60" i="10"/>
  <c r="AX142" i="10"/>
  <c r="AW93" i="10"/>
  <c r="AW66" i="10"/>
  <c r="AW122" i="10"/>
  <c r="AW126" i="10"/>
  <c r="AW112" i="10"/>
  <c r="AV137" i="10"/>
  <c r="AV74" i="10"/>
  <c r="AW138" i="10"/>
  <c r="AW36" i="10"/>
  <c r="AV97" i="10"/>
  <c r="AW18" i="10"/>
  <c r="AW102" i="10"/>
  <c r="AW51" i="10"/>
  <c r="AV154" i="10"/>
  <c r="AV139" i="10"/>
  <c r="AX14" i="10"/>
  <c r="AW63" i="10"/>
  <c r="AX62" i="10"/>
  <c r="AX150" i="10"/>
  <c r="AW95" i="10"/>
  <c r="AW154" i="10"/>
  <c r="AX21" i="10"/>
  <c r="AX43" i="10"/>
  <c r="AV144" i="10"/>
  <c r="AV98" i="10"/>
  <c r="AW37" i="10"/>
  <c r="AW143" i="10"/>
  <c r="AV123" i="10"/>
  <c r="AX66" i="10"/>
  <c r="AW111" i="10"/>
  <c r="AV16" i="10"/>
  <c r="AX33" i="10"/>
  <c r="AW119" i="10"/>
  <c r="AV119" i="10"/>
  <c r="AW100" i="10"/>
  <c r="AV40" i="10"/>
  <c r="AV33" i="10"/>
  <c r="AV100" i="10"/>
  <c r="AV37" i="10"/>
  <c r="AX32" i="10"/>
  <c r="AV157" i="10"/>
  <c r="AV78" i="10"/>
  <c r="AX104" i="10"/>
  <c r="AX118" i="10"/>
  <c r="AV61" i="10"/>
  <c r="AV141" i="10"/>
  <c r="AV155" i="10"/>
  <c r="AW89" i="10"/>
  <c r="AW74" i="10"/>
  <c r="AV46" i="10"/>
  <c r="AV9" i="10"/>
  <c r="AW134" i="10"/>
  <c r="AX55" i="10"/>
  <c r="AW136" i="10"/>
  <c r="AX120" i="10"/>
  <c r="AX54" i="10"/>
  <c r="AV60" i="10"/>
  <c r="AV126" i="10"/>
  <c r="AX112" i="10"/>
  <c r="AX79" i="10"/>
  <c r="AV52" i="10"/>
  <c r="AX141" i="10"/>
  <c r="AV63" i="10"/>
  <c r="AW38" i="10"/>
  <c r="AV13" i="10"/>
  <c r="AW76" i="10"/>
  <c r="AV85" i="10"/>
  <c r="AW147" i="10"/>
  <c r="AW149" i="10"/>
  <c r="AV132" i="10"/>
  <c r="AX131" i="10"/>
  <c r="AX139" i="10"/>
  <c r="AX157" i="10"/>
  <c r="AX46" i="10"/>
  <c r="AX145" i="10"/>
  <c r="AX113" i="10"/>
  <c r="AV58" i="10"/>
  <c r="AW26" i="10"/>
  <c r="AX49" i="10"/>
  <c r="AV43" i="10"/>
  <c r="AW67" i="10"/>
  <c r="AV104" i="10"/>
  <c r="AW62" i="10"/>
  <c r="AW123" i="10"/>
  <c r="AW14" i="10"/>
  <c r="AX103" i="10"/>
  <c r="AX106" i="10"/>
  <c r="AV34" i="10"/>
  <c r="AX92" i="10"/>
  <c r="AX134" i="10"/>
  <c r="AX80" i="10"/>
  <c r="AW120" i="10"/>
  <c r="AW124" i="10"/>
  <c r="AX122" i="10"/>
  <c r="AV151" i="10"/>
  <c r="AX74" i="10"/>
  <c r="AW130" i="10"/>
  <c r="AX64" i="10"/>
  <c r="AV120" i="10"/>
  <c r="AV42" i="10"/>
  <c r="AW64" i="10"/>
  <c r="AV140" i="10"/>
  <c r="AV82" i="10"/>
  <c r="AX135" i="10"/>
  <c r="AW47" i="10"/>
  <c r="AX67" i="10"/>
  <c r="AX34" i="10"/>
  <c r="AX96" i="10"/>
  <c r="AV89" i="10"/>
  <c r="AX143" i="10"/>
  <c r="AW61" i="10"/>
  <c r="AX58" i="10"/>
  <c r="AX152" i="10"/>
  <c r="AX153" i="10"/>
  <c r="AW150" i="10"/>
  <c r="AX41" i="10"/>
  <c r="AW10" i="10"/>
  <c r="AW101" i="10"/>
  <c r="AW92" i="10"/>
  <c r="AX13" i="10"/>
  <c r="AW9" i="10"/>
  <c r="AX93" i="10"/>
  <c r="AX35" i="10"/>
  <c r="AV152" i="10"/>
  <c r="AX18" i="10"/>
  <c r="AV41" i="10"/>
  <c r="AW84" i="10"/>
  <c r="AW34" i="10"/>
  <c r="AV128" i="10"/>
  <c r="AW128" i="10"/>
  <c r="AW83" i="10"/>
  <c r="AW88" i="10"/>
  <c r="AW23" i="10"/>
  <c r="AV114" i="10"/>
  <c r="AV32" i="10"/>
  <c r="AW116" i="10"/>
  <c r="AV92" i="10"/>
  <c r="AW48" i="10"/>
  <c r="AW114" i="10"/>
  <c r="AV27" i="10"/>
  <c r="AX19" i="10"/>
  <c r="AW40" i="10"/>
  <c r="AW60" i="10"/>
  <c r="AX12" i="10"/>
  <c r="AV35" i="10"/>
  <c r="AV146" i="10"/>
  <c r="AW108" i="10"/>
  <c r="AV118" i="10"/>
  <c r="AV87" i="10"/>
  <c r="AX115" i="10"/>
  <c r="AV65" i="10"/>
  <c r="AX22" i="10"/>
  <c r="AX125" i="10"/>
  <c r="AW29" i="10"/>
  <c r="AW94" i="10"/>
  <c r="AW15" i="10"/>
  <c r="AV77" i="10"/>
  <c r="AX65" i="10"/>
  <c r="AW139" i="10"/>
  <c r="AV47" i="10"/>
  <c r="AV67" i="10"/>
  <c r="AX137" i="10"/>
  <c r="AX20" i="10"/>
  <c r="AV113" i="10"/>
  <c r="AV22" i="10"/>
  <c r="AX95" i="10"/>
  <c r="AV94" i="10"/>
  <c r="AW25" i="10"/>
  <c r="AW17" i="10"/>
  <c r="AX117" i="10"/>
  <c r="AX127" i="10"/>
  <c r="AW109" i="10"/>
  <c r="AW85" i="10"/>
  <c r="AX47" i="10"/>
  <c r="AX26" i="10"/>
  <c r="AW145" i="10"/>
  <c r="AW71" i="10"/>
  <c r="AV80" i="10"/>
  <c r="AX45" i="10"/>
  <c r="AV18" i="10"/>
  <c r="AW72" i="10"/>
  <c r="AX82" i="10"/>
  <c r="AW11" i="10"/>
  <c r="AX111" i="10"/>
  <c r="AW96" i="10"/>
  <c r="AW42" i="10"/>
  <c r="AV142" i="10"/>
  <c r="AV62" i="10"/>
  <c r="AV88" i="10"/>
  <c r="AW52" i="10"/>
  <c r="AV55" i="10"/>
  <c r="AV26" i="10"/>
  <c r="AV20" i="10"/>
  <c r="AX52" i="10"/>
  <c r="AV44" i="10"/>
  <c r="AX81" i="10"/>
  <c r="AV49" i="10"/>
  <c r="AX133" i="10"/>
  <c r="AX17" i="10"/>
  <c r="AV108" i="10"/>
  <c r="AW118" i="10"/>
  <c r="AW113" i="10"/>
  <c r="AX59" i="10"/>
  <c r="AV68" i="10"/>
  <c r="AX50" i="10"/>
  <c r="AW78" i="10"/>
  <c r="AV51" i="10"/>
  <c r="AX30" i="10"/>
  <c r="AX28" i="10"/>
  <c r="AX128" i="10"/>
  <c r="AV112" i="10"/>
  <c r="AW30" i="10"/>
  <c r="AW27" i="10"/>
  <c r="AX107" i="10"/>
  <c r="AV64" i="10"/>
  <c r="AV135" i="10"/>
  <c r="AW152" i="10"/>
  <c r="AX84" i="10"/>
  <c r="AV116" i="10"/>
  <c r="AW144" i="10"/>
  <c r="AW157" i="10"/>
  <c r="AX132" i="10"/>
  <c r="AW54" i="10"/>
  <c r="AW58" i="10"/>
  <c r="AW46" i="10"/>
  <c r="AW21" i="10"/>
  <c r="AV11" i="10"/>
  <c r="AW39" i="10"/>
  <c r="AX44" i="10"/>
  <c r="AX24" i="10"/>
  <c r="AX116" i="10"/>
  <c r="AX101" i="10"/>
  <c r="AX121" i="10"/>
  <c r="AV130" i="10"/>
  <c r="AW131" i="10"/>
  <c r="AV31" i="10"/>
  <c r="AW90" i="10"/>
  <c r="AX86" i="10"/>
  <c r="AW135" i="10"/>
  <c r="AV79" i="10"/>
  <c r="AV19" i="10"/>
  <c r="AV75" i="10"/>
  <c r="AX97" i="10"/>
  <c r="AX89" i="10"/>
  <c r="AV106" i="10"/>
  <c r="AX57" i="10"/>
  <c r="AV54" i="10"/>
  <c r="AV10" i="10"/>
  <c r="AX11" i="10"/>
  <c r="AV81" i="10"/>
  <c r="AW65" i="10"/>
  <c r="AV93" i="10"/>
  <c r="AW77" i="10"/>
  <c r="AV69" i="10"/>
  <c r="AW115" i="10"/>
  <c r="AV110" i="10"/>
  <c r="AW91" i="10"/>
  <c r="AW137" i="10"/>
  <c r="AV12" i="10"/>
  <c r="AX148" i="10"/>
  <c r="AV148" i="10"/>
  <c r="AW117" i="10"/>
  <c r="AV29" i="10"/>
  <c r="AV23" i="10"/>
  <c r="AV149" i="10"/>
  <c r="AV72" i="10"/>
  <c r="AX158" i="10"/>
  <c r="AX151" i="10"/>
  <c r="AX155" i="10"/>
  <c r="AX126" i="10"/>
  <c r="AX77" i="10"/>
  <c r="AW87" i="10"/>
  <c r="AV122" i="10"/>
  <c r="AW99" i="10"/>
  <c r="AV131" i="10"/>
  <c r="AV107" i="10"/>
  <c r="AX40" i="10"/>
  <c r="AW22" i="10"/>
  <c r="AW45" i="10"/>
  <c r="AV56" i="10"/>
  <c r="AW20" i="10"/>
  <c r="AW121" i="10"/>
  <c r="AX110" i="10"/>
  <c r="AX87" i="10"/>
  <c r="AX73" i="10"/>
  <c r="AV90" i="10"/>
  <c r="AW16" i="10"/>
  <c r="AX53" i="10"/>
  <c r="AV129" i="10"/>
  <c r="AW56" i="10"/>
  <c r="AV150" i="10"/>
  <c r="AW79" i="10"/>
  <c r="AX48" i="10"/>
  <c r="AX99" i="10"/>
  <c r="AV83" i="10"/>
  <c r="AW132" i="10"/>
  <c r="AV39" i="10"/>
  <c r="AW73" i="10"/>
  <c r="AX124" i="10"/>
  <c r="AW125" i="10"/>
  <c r="AX76" i="10"/>
  <c r="AV101" i="10"/>
  <c r="AV59" i="10"/>
  <c r="AX23" i="10"/>
  <c r="AX91" i="10"/>
  <c r="AX146" i="10"/>
  <c r="AX123" i="10"/>
  <c r="AV70" i="10"/>
  <c r="AV147" i="10"/>
  <c r="AV76" i="10"/>
  <c r="AX16" i="10"/>
  <c r="AW59" i="10"/>
  <c r="AW82" i="10"/>
  <c r="AW81" i="10"/>
  <c r="AV66" i="10"/>
  <c r="AX15" i="10"/>
  <c r="AV17" i="10"/>
  <c r="AX68" i="10"/>
  <c r="AW141" i="10"/>
  <c r="AW148" i="10"/>
  <c r="AW13" i="10"/>
  <c r="AW153" i="10"/>
  <c r="AW80" i="10"/>
  <c r="AX31" i="10"/>
  <c r="AW35" i="10"/>
  <c r="AV50" i="10"/>
  <c r="AW133" i="10"/>
  <c r="AX147" i="10"/>
  <c r="AX10" i="10"/>
  <c r="AW97" i="10"/>
  <c r="AW104" i="10"/>
  <c r="AW86" i="10"/>
  <c r="AV109" i="10"/>
  <c r="AW69" i="10"/>
  <c r="AX29" i="10"/>
  <c r="AX71" i="10"/>
  <c r="AV153" i="10"/>
  <c r="AX94" i="10"/>
  <c r="AX38" i="10"/>
  <c r="AX90" i="10"/>
  <c r="AV91" i="10"/>
  <c r="AW55" i="10"/>
  <c r="AW156" i="10"/>
  <c r="AX98" i="10"/>
  <c r="AW31" i="10"/>
  <c r="AX70" i="10"/>
  <c r="AW107" i="10"/>
  <c r="AX129" i="10"/>
  <c r="A17" i="150"/>
  <c r="I17" i="150"/>
  <c r="C9" i="152"/>
  <c r="G9" i="152"/>
  <c r="F9" i="149"/>
  <c r="D11" i="181"/>
  <c r="B9" i="188"/>
  <c r="C9" i="188"/>
  <c r="D8" i="152"/>
  <c r="N8" i="152"/>
  <c r="N13" i="152"/>
  <c r="G8" i="152"/>
  <c r="C8" i="152"/>
  <c r="E12" i="181"/>
  <c r="D12" i="181"/>
  <c r="Z15" i="182"/>
  <c r="D15" i="182"/>
  <c r="A11" i="149"/>
  <c r="E8" i="149"/>
  <c r="C8" i="149"/>
  <c r="D8" i="149"/>
  <c r="F8" i="149"/>
  <c r="A13" i="149"/>
  <c r="A12" i="149"/>
  <c r="E13" i="181"/>
  <c r="D13" i="181"/>
  <c r="B15" i="181"/>
  <c r="Z14" i="182"/>
  <c r="A16" i="182"/>
  <c r="D14" i="182"/>
  <c r="E10" i="149"/>
  <c r="D10" i="149"/>
  <c r="F10" i="149"/>
  <c r="C10" i="149"/>
  <c r="B16" i="181"/>
  <c r="F16" i="150"/>
  <c r="D16" i="150"/>
  <c r="E16" i="150"/>
  <c r="I16" i="150"/>
  <c r="G16" i="150"/>
  <c r="H16" i="150"/>
  <c r="G17" i="150"/>
  <c r="H17" i="150"/>
  <c r="C16" i="150"/>
  <c r="A11" i="188"/>
  <c r="F17" i="150"/>
  <c r="C17" i="150"/>
  <c r="D17" i="150"/>
  <c r="B14" i="181"/>
  <c r="E10" i="188"/>
  <c r="B10" i="188"/>
  <c r="C10" i="188"/>
  <c r="A18" i="152"/>
  <c r="N16" i="152"/>
  <c r="D9" i="152"/>
  <c r="N9" i="152"/>
  <c r="N14" i="152"/>
  <c r="D10" i="152"/>
  <c r="B11" i="188"/>
  <c r="A18" i="150"/>
  <c r="A19" i="150"/>
  <c r="I19" i="150"/>
  <c r="E11" i="188"/>
  <c r="E17" i="150"/>
  <c r="C11" i="188"/>
  <c r="Z16" i="182"/>
  <c r="D16" i="182"/>
  <c r="A12" i="188"/>
  <c r="E12" i="149"/>
  <c r="C12" i="149"/>
  <c r="D12" i="149"/>
  <c r="F12" i="149"/>
  <c r="D14" i="181"/>
  <c r="B17" i="181"/>
  <c r="B18" i="181"/>
  <c r="B19" i="181"/>
  <c r="E14" i="181"/>
  <c r="E15" i="181"/>
  <c r="D15" i="181"/>
  <c r="C13" i="149"/>
  <c r="E13" i="149"/>
  <c r="D13" i="149"/>
  <c r="F13" i="149"/>
  <c r="A14" i="149"/>
  <c r="A16" i="149"/>
  <c r="A15" i="149"/>
  <c r="D11" i="149"/>
  <c r="F11" i="149"/>
  <c r="C11" i="149"/>
  <c r="E11" i="149"/>
  <c r="E16" i="181"/>
  <c r="D16" i="181"/>
  <c r="A17" i="182"/>
  <c r="A19" i="152"/>
  <c r="N17" i="152"/>
  <c r="C11" i="152"/>
  <c r="C10" i="152"/>
  <c r="N10" i="152"/>
  <c r="N15" i="152"/>
  <c r="G10" i="152"/>
  <c r="F18" i="150"/>
  <c r="I18" i="150"/>
  <c r="G18" i="150"/>
  <c r="H18" i="150"/>
  <c r="G19" i="150"/>
  <c r="H19" i="150"/>
  <c r="C18" i="150"/>
  <c r="E18" i="150"/>
  <c r="D18" i="150"/>
  <c r="C19" i="150"/>
  <c r="A20" i="150"/>
  <c r="F20" i="150"/>
  <c r="D19" i="150"/>
  <c r="E19" i="150"/>
  <c r="F19" i="150"/>
  <c r="E12" i="188"/>
  <c r="B12" i="188"/>
  <c r="D19" i="181"/>
  <c r="E19" i="181"/>
  <c r="Z17" i="182"/>
  <c r="D17" i="182"/>
  <c r="A18" i="182"/>
  <c r="E15" i="149"/>
  <c r="C15" i="149"/>
  <c r="D15" i="149"/>
  <c r="F15" i="149"/>
  <c r="C12" i="188"/>
  <c r="A17" i="149"/>
  <c r="A18" i="149"/>
  <c r="E14" i="149"/>
  <c r="D14" i="149"/>
  <c r="F14" i="149"/>
  <c r="A19" i="149"/>
  <c r="C14" i="149"/>
  <c r="A13" i="188"/>
  <c r="D18" i="181"/>
  <c r="E18" i="181"/>
  <c r="B20" i="181"/>
  <c r="B21" i="181"/>
  <c r="B22" i="181"/>
  <c r="D17" i="181"/>
  <c r="E17" i="181"/>
  <c r="C16" i="149"/>
  <c r="E16" i="149"/>
  <c r="D16" i="149"/>
  <c r="F16" i="149"/>
  <c r="A20" i="152"/>
  <c r="A21" i="152"/>
  <c r="A22" i="152"/>
  <c r="N18" i="152"/>
  <c r="G11" i="152"/>
  <c r="D11" i="152"/>
  <c r="D20" i="150"/>
  <c r="I20" i="150"/>
  <c r="A21" i="150"/>
  <c r="A22" i="150"/>
  <c r="A23" i="150"/>
  <c r="C23" i="150"/>
  <c r="G20" i="150"/>
  <c r="H20" i="150"/>
  <c r="E20" i="150"/>
  <c r="C20" i="150"/>
  <c r="G21" i="150"/>
  <c r="H21" i="150"/>
  <c r="F23" i="150"/>
  <c r="E23" i="150"/>
  <c r="C21" i="150"/>
  <c r="D21" i="150"/>
  <c r="A14" i="188"/>
  <c r="C18" i="149"/>
  <c r="D18" i="149"/>
  <c r="F18" i="149"/>
  <c r="E18" i="149"/>
  <c r="D21" i="181"/>
  <c r="E21" i="181"/>
  <c r="A20" i="149"/>
  <c r="A21" i="149"/>
  <c r="E17" i="149"/>
  <c r="A22" i="149"/>
  <c r="C17" i="149"/>
  <c r="D17" i="149"/>
  <c r="F17" i="149"/>
  <c r="D22" i="181"/>
  <c r="E22" i="181"/>
  <c r="Z18" i="182"/>
  <c r="D18" i="182"/>
  <c r="F22" i="150"/>
  <c r="D22" i="150"/>
  <c r="E22" i="150"/>
  <c r="G22" i="150"/>
  <c r="H22" i="150"/>
  <c r="E19" i="149"/>
  <c r="D19" i="149"/>
  <c r="F19" i="149"/>
  <c r="C19" i="149"/>
  <c r="D20" i="181"/>
  <c r="B25" i="181"/>
  <c r="B24" i="181"/>
  <c r="E20" i="181"/>
  <c r="B23" i="181"/>
  <c r="E13" i="188"/>
  <c r="C13" i="188"/>
  <c r="B13" i="188"/>
  <c r="A19" i="182"/>
  <c r="A23" i="152"/>
  <c r="N19" i="152"/>
  <c r="G12" i="152"/>
  <c r="D12" i="152"/>
  <c r="C12" i="152"/>
  <c r="A24" i="150"/>
  <c r="A25" i="150"/>
  <c r="F25" i="150"/>
  <c r="E21" i="150"/>
  <c r="G23" i="150"/>
  <c r="H23" i="150"/>
  <c r="I21" i="150"/>
  <c r="I22" i="150"/>
  <c r="F21" i="150"/>
  <c r="C22" i="150"/>
  <c r="I23" i="150"/>
  <c r="D23" i="150"/>
  <c r="G14" i="152"/>
  <c r="D14" i="152"/>
  <c r="C14" i="152"/>
  <c r="E24" i="181"/>
  <c r="D24" i="181"/>
  <c r="C22" i="149"/>
  <c r="D22" i="149"/>
  <c r="F22" i="149"/>
  <c r="E22" i="149"/>
  <c r="A15" i="188"/>
  <c r="C14" i="188"/>
  <c r="B14" i="188"/>
  <c r="E14" i="188"/>
  <c r="D25" i="181"/>
  <c r="E25" i="181"/>
  <c r="Z19" i="182"/>
  <c r="D19" i="182"/>
  <c r="D21" i="149"/>
  <c r="F21" i="149"/>
  <c r="E21" i="149"/>
  <c r="C21" i="149"/>
  <c r="A24" i="149"/>
  <c r="D20" i="149"/>
  <c r="F20" i="149"/>
  <c r="A25" i="149"/>
  <c r="C20" i="149"/>
  <c r="A23" i="149"/>
  <c r="E20" i="149"/>
  <c r="A20" i="182"/>
  <c r="A21" i="182"/>
  <c r="A26" i="150"/>
  <c r="E23" i="181"/>
  <c r="B26" i="181"/>
  <c r="D23" i="181"/>
  <c r="B28" i="181"/>
  <c r="B27" i="181"/>
  <c r="I24" i="150"/>
  <c r="C24" i="150"/>
  <c r="D24" i="150"/>
  <c r="A24" i="152"/>
  <c r="N20" i="152"/>
  <c r="C15" i="152"/>
  <c r="D15" i="152"/>
  <c r="G15" i="152"/>
  <c r="D13" i="152"/>
  <c r="C13" i="152"/>
  <c r="G13" i="152"/>
  <c r="E24" i="150"/>
  <c r="E25" i="150"/>
  <c r="G24" i="150"/>
  <c r="H24" i="150"/>
  <c r="C25" i="150"/>
  <c r="G25" i="150"/>
  <c r="H25" i="150"/>
  <c r="D25" i="150"/>
  <c r="I25" i="150"/>
  <c r="F24" i="150"/>
  <c r="E27" i="181"/>
  <c r="D27" i="181"/>
  <c r="Z20" i="182"/>
  <c r="D20" i="182"/>
  <c r="D28" i="181"/>
  <c r="E28" i="181"/>
  <c r="A27" i="150"/>
  <c r="D26" i="181"/>
  <c r="B30" i="181"/>
  <c r="B31" i="181"/>
  <c r="E26" i="181"/>
  <c r="B29" i="181"/>
  <c r="C23" i="149"/>
  <c r="A28" i="149"/>
  <c r="E23" i="149"/>
  <c r="A27" i="149"/>
  <c r="D23" i="149"/>
  <c r="F23" i="149"/>
  <c r="A26" i="149"/>
  <c r="Z21" i="182"/>
  <c r="D21" i="182"/>
  <c r="F26" i="150"/>
  <c r="E26" i="150"/>
  <c r="G27" i="150"/>
  <c r="H27" i="150"/>
  <c r="C26" i="150"/>
  <c r="G26" i="150"/>
  <c r="H26" i="150"/>
  <c r="I26" i="150"/>
  <c r="D26" i="150"/>
  <c r="E25" i="149"/>
  <c r="D25" i="149"/>
  <c r="F25" i="149"/>
  <c r="C25" i="149"/>
  <c r="C15" i="188"/>
  <c r="B15" i="188"/>
  <c r="E15" i="188"/>
  <c r="A16" i="188"/>
  <c r="D24" i="149"/>
  <c r="F24" i="149"/>
  <c r="E24" i="149"/>
  <c r="C24" i="149"/>
  <c r="A22" i="182"/>
  <c r="A25" i="152"/>
  <c r="N22" i="152"/>
  <c r="N21" i="152"/>
  <c r="C16" i="152"/>
  <c r="D16" i="152"/>
  <c r="C18" i="152"/>
  <c r="G16" i="152"/>
  <c r="D18" i="152"/>
  <c r="G18" i="152"/>
  <c r="B16" i="188"/>
  <c r="C16" i="188"/>
  <c r="E16" i="188"/>
  <c r="A17" i="188"/>
  <c r="D29" i="181"/>
  <c r="B32" i="181"/>
  <c r="B33" i="181"/>
  <c r="B34" i="181"/>
  <c r="E29" i="181"/>
  <c r="D31" i="181"/>
  <c r="E31" i="181"/>
  <c r="D30" i="181"/>
  <c r="E30" i="181"/>
  <c r="Z22" i="182"/>
  <c r="D22" i="182"/>
  <c r="A23" i="182"/>
  <c r="F27" i="150"/>
  <c r="C27" i="150"/>
  <c r="E27" i="150"/>
  <c r="I27" i="150"/>
  <c r="D27" i="150"/>
  <c r="C26" i="149"/>
  <c r="A31" i="149"/>
  <c r="A30" i="149"/>
  <c r="E26" i="149"/>
  <c r="D26" i="149"/>
  <c r="F26" i="149"/>
  <c r="A29" i="149"/>
  <c r="A28" i="150"/>
  <c r="E27" i="149"/>
  <c r="D27" i="149"/>
  <c r="F27" i="149"/>
  <c r="C27" i="149"/>
  <c r="C28" i="149"/>
  <c r="D28" i="149"/>
  <c r="F28" i="149"/>
  <c r="E28" i="149"/>
  <c r="A26" i="152"/>
  <c r="N24" i="152"/>
  <c r="N23" i="152"/>
  <c r="D17" i="152"/>
  <c r="C17" i="152"/>
  <c r="G17" i="152"/>
  <c r="D19" i="152"/>
  <c r="A18" i="188"/>
  <c r="C18" i="188"/>
  <c r="D28" i="150"/>
  <c r="F28" i="150"/>
  <c r="E28" i="150"/>
  <c r="C28" i="150"/>
  <c r="G28" i="150"/>
  <c r="H28" i="150"/>
  <c r="I28" i="150"/>
  <c r="G29" i="150"/>
  <c r="H29" i="150"/>
  <c r="A29" i="150"/>
  <c r="A30" i="150"/>
  <c r="C30" i="149"/>
  <c r="D30" i="149"/>
  <c r="F30" i="149"/>
  <c r="E30" i="149"/>
  <c r="D32" i="181"/>
  <c r="B36" i="181"/>
  <c r="B37" i="181"/>
  <c r="B35" i="181"/>
  <c r="E32" i="181"/>
  <c r="Z23" i="182"/>
  <c r="D23" i="182"/>
  <c r="D31" i="149"/>
  <c r="F31" i="149"/>
  <c r="C31" i="149"/>
  <c r="E31" i="149"/>
  <c r="D34" i="181"/>
  <c r="E34" i="181"/>
  <c r="D33" i="181"/>
  <c r="E33" i="181"/>
  <c r="A33" i="149"/>
  <c r="A32" i="149"/>
  <c r="A34" i="149"/>
  <c r="C29" i="149"/>
  <c r="E29" i="149"/>
  <c r="D29" i="149"/>
  <c r="F29" i="149"/>
  <c r="C17" i="188"/>
  <c r="B17" i="188"/>
  <c r="E17" i="188"/>
  <c r="A19" i="188"/>
  <c r="A24" i="182"/>
  <c r="A27" i="152"/>
  <c r="N26" i="152"/>
  <c r="N25" i="152"/>
  <c r="C19" i="152"/>
  <c r="G20" i="152"/>
  <c r="G19" i="152"/>
  <c r="E18" i="188"/>
  <c r="B18" i="188"/>
  <c r="A20" i="188"/>
  <c r="F30" i="150"/>
  <c r="E30" i="150"/>
  <c r="G30" i="150"/>
  <c r="H30" i="150"/>
  <c r="I30" i="150"/>
  <c r="D30" i="150"/>
  <c r="C30" i="150"/>
  <c r="G31" i="150"/>
  <c r="H31" i="150"/>
  <c r="E20" i="188"/>
  <c r="C34" i="149"/>
  <c r="D34" i="149"/>
  <c r="F34" i="149"/>
  <c r="E34" i="149"/>
  <c r="A25" i="182"/>
  <c r="D36" i="181"/>
  <c r="E36" i="181"/>
  <c r="C19" i="188"/>
  <c r="B19" i="188"/>
  <c r="E19" i="188"/>
  <c r="E33" i="149"/>
  <c r="C33" i="149"/>
  <c r="D33" i="149"/>
  <c r="F33" i="149"/>
  <c r="F29" i="150"/>
  <c r="D29" i="150"/>
  <c r="C29" i="150"/>
  <c r="E29" i="150"/>
  <c r="I29" i="150"/>
  <c r="E35" i="181"/>
  <c r="D35" i="181"/>
  <c r="B39" i="181"/>
  <c r="B40" i="181"/>
  <c r="B38" i="181"/>
  <c r="E37" i="181"/>
  <c r="D37" i="181"/>
  <c r="Z24" i="182"/>
  <c r="D24" i="182"/>
  <c r="A21" i="188"/>
  <c r="A31" i="150"/>
  <c r="A37" i="149"/>
  <c r="E32" i="149"/>
  <c r="A36" i="149"/>
  <c r="D32" i="149"/>
  <c r="F32" i="149"/>
  <c r="A35" i="149"/>
  <c r="C32" i="149"/>
  <c r="N27" i="152"/>
  <c r="A28" i="152"/>
  <c r="C20" i="152"/>
  <c r="D20" i="152"/>
  <c r="C21" i="152"/>
  <c r="D21" i="152"/>
  <c r="C20" i="188"/>
  <c r="B20" i="188"/>
  <c r="F31" i="150"/>
  <c r="D31" i="150"/>
  <c r="E31" i="150"/>
  <c r="I31" i="150"/>
  <c r="C31" i="150"/>
  <c r="D40" i="181"/>
  <c r="E40" i="181"/>
  <c r="A32" i="150"/>
  <c r="A22" i="188"/>
  <c r="Z25" i="182"/>
  <c r="D25" i="182"/>
  <c r="E21" i="188"/>
  <c r="B21" i="188"/>
  <c r="C21" i="188"/>
  <c r="C37" i="149"/>
  <c r="E37" i="149"/>
  <c r="D37" i="149"/>
  <c r="F37" i="149"/>
  <c r="D38" i="181"/>
  <c r="B41" i="181"/>
  <c r="B43" i="181"/>
  <c r="B42" i="181"/>
  <c r="E38" i="181"/>
  <c r="A40" i="149"/>
  <c r="C35" i="149"/>
  <c r="D35" i="149"/>
  <c r="F35" i="149"/>
  <c r="E35" i="149"/>
  <c r="A39" i="149"/>
  <c r="A38" i="149"/>
  <c r="E36" i="149"/>
  <c r="C36" i="149"/>
  <c r="D36" i="149"/>
  <c r="F36" i="149"/>
  <c r="A26" i="182"/>
  <c r="E39" i="181"/>
  <c r="D39" i="181"/>
  <c r="N28" i="152"/>
  <c r="A29" i="152"/>
  <c r="G21" i="152"/>
  <c r="D43" i="181"/>
  <c r="E43" i="181"/>
  <c r="D41" i="181"/>
  <c r="B44" i="181"/>
  <c r="B45" i="181"/>
  <c r="B46" i="181"/>
  <c r="E41" i="181"/>
  <c r="A23" i="188"/>
  <c r="E22" i="188"/>
  <c r="B22" i="188"/>
  <c r="C22" i="188"/>
  <c r="D42" i="181"/>
  <c r="E42" i="181"/>
  <c r="F32" i="150"/>
  <c r="E32" i="150"/>
  <c r="D32" i="150"/>
  <c r="I32" i="150"/>
  <c r="G33" i="150"/>
  <c r="H33" i="150"/>
  <c r="G32" i="150"/>
  <c r="H32" i="150"/>
  <c r="C32" i="150"/>
  <c r="A43" i="149"/>
  <c r="A41" i="149"/>
  <c r="C38" i="149"/>
  <c r="E38" i="149"/>
  <c r="D38" i="149"/>
  <c r="F38" i="149"/>
  <c r="A42" i="149"/>
  <c r="C39" i="149"/>
  <c r="E39" i="149"/>
  <c r="D39" i="149"/>
  <c r="F39" i="149"/>
  <c r="D40" i="149"/>
  <c r="F40" i="149"/>
  <c r="E40" i="149"/>
  <c r="C40" i="149"/>
  <c r="A33" i="150"/>
  <c r="Z26" i="182"/>
  <c r="D26" i="182"/>
  <c r="A27" i="182"/>
  <c r="N29" i="152"/>
  <c r="A30" i="152"/>
  <c r="G22" i="152"/>
  <c r="C22" i="152"/>
  <c r="D22" i="152"/>
  <c r="A34" i="150"/>
  <c r="D34" i="150"/>
  <c r="Z27" i="182"/>
  <c r="D27" i="182"/>
  <c r="I34" i="150"/>
  <c r="E34" i="150"/>
  <c r="G35" i="150"/>
  <c r="H35" i="150"/>
  <c r="C23" i="188"/>
  <c r="E23" i="188"/>
  <c r="B23" i="188"/>
  <c r="A24" i="188"/>
  <c r="C42" i="149"/>
  <c r="E42" i="149"/>
  <c r="D42" i="149"/>
  <c r="F42" i="149"/>
  <c r="D46" i="181"/>
  <c r="E46" i="181"/>
  <c r="D45" i="181"/>
  <c r="E45" i="181"/>
  <c r="D44" i="181"/>
  <c r="B47" i="181"/>
  <c r="B48" i="181"/>
  <c r="B49" i="181"/>
  <c r="E44" i="181"/>
  <c r="E41" i="149"/>
  <c r="A44" i="149"/>
  <c r="A45" i="149"/>
  <c r="D41" i="149"/>
  <c r="F41" i="149"/>
  <c r="A46" i="149"/>
  <c r="C41" i="149"/>
  <c r="A28" i="182"/>
  <c r="F33" i="150"/>
  <c r="E33" i="150"/>
  <c r="I33" i="150"/>
  <c r="D33" i="150"/>
  <c r="C33" i="150"/>
  <c r="E43" i="149"/>
  <c r="D43" i="149"/>
  <c r="F43" i="149"/>
  <c r="C43" i="149"/>
  <c r="N30" i="152"/>
  <c r="A31" i="152"/>
  <c r="A32" i="152"/>
  <c r="D23" i="152"/>
  <c r="G23" i="152"/>
  <c r="C23" i="152"/>
  <c r="C34" i="150"/>
  <c r="F34" i="150"/>
  <c r="G34" i="150"/>
  <c r="H34" i="150"/>
  <c r="A35" i="150"/>
  <c r="I35" i="150"/>
  <c r="A25" i="188"/>
  <c r="B24" i="188"/>
  <c r="C24" i="188"/>
  <c r="E24" i="188"/>
  <c r="A26" i="188"/>
  <c r="E49" i="181"/>
  <c r="D49" i="181"/>
  <c r="E48" i="181"/>
  <c r="D48" i="181"/>
  <c r="E25" i="188"/>
  <c r="Z28" i="182"/>
  <c r="D28" i="182"/>
  <c r="E47" i="181"/>
  <c r="D47" i="181"/>
  <c r="B51" i="181"/>
  <c r="B50" i="181"/>
  <c r="B52" i="181"/>
  <c r="C46" i="149"/>
  <c r="E46" i="149"/>
  <c r="D46" i="149"/>
  <c r="F46" i="149"/>
  <c r="E45" i="149"/>
  <c r="C45" i="149"/>
  <c r="D45" i="149"/>
  <c r="F45" i="149"/>
  <c r="A29" i="182"/>
  <c r="A30" i="182"/>
  <c r="A48" i="149"/>
  <c r="A47" i="149"/>
  <c r="A49" i="149"/>
  <c r="E44" i="149"/>
  <c r="C44" i="149"/>
  <c r="D44" i="149"/>
  <c r="F44" i="149"/>
  <c r="N31" i="152"/>
  <c r="A33" i="152"/>
  <c r="N32" i="152"/>
  <c r="D24" i="152"/>
  <c r="G24" i="152"/>
  <c r="C24" i="152"/>
  <c r="F35" i="150"/>
  <c r="C35" i="150"/>
  <c r="D35" i="150"/>
  <c r="E35" i="150"/>
  <c r="A36" i="150"/>
  <c r="A37" i="150"/>
  <c r="A27" i="188"/>
  <c r="C25" i="188"/>
  <c r="B25" i="188"/>
  <c r="Z30" i="182"/>
  <c r="D30" i="182"/>
  <c r="E48" i="149"/>
  <c r="C48" i="149"/>
  <c r="D48" i="149"/>
  <c r="F48" i="149"/>
  <c r="A50" i="149"/>
  <c r="A51" i="149"/>
  <c r="E47" i="149"/>
  <c r="A52" i="149"/>
  <c r="C47" i="149"/>
  <c r="D47" i="149"/>
  <c r="F47" i="149"/>
  <c r="E51" i="181"/>
  <c r="D51" i="181"/>
  <c r="A31" i="182"/>
  <c r="Z29" i="182"/>
  <c r="D29" i="182"/>
  <c r="D52" i="181"/>
  <c r="E52" i="181"/>
  <c r="E26" i="188"/>
  <c r="C26" i="188"/>
  <c r="B26" i="188"/>
  <c r="D49" i="149"/>
  <c r="F49" i="149"/>
  <c r="C49" i="149"/>
  <c r="E49" i="149"/>
  <c r="D50" i="181"/>
  <c r="B53" i="181"/>
  <c r="B54" i="181"/>
  <c r="B55" i="181"/>
  <c r="E50" i="181"/>
  <c r="N33" i="152"/>
  <c r="A34" i="152"/>
  <c r="N34" i="152"/>
  <c r="D26" i="152"/>
  <c r="C26" i="152"/>
  <c r="G26" i="152"/>
  <c r="C25" i="152"/>
  <c r="D25" i="152"/>
  <c r="G25" i="152"/>
  <c r="D36" i="150"/>
  <c r="F36" i="150"/>
  <c r="G37" i="150"/>
  <c r="H37" i="150"/>
  <c r="C36" i="150"/>
  <c r="I36" i="150"/>
  <c r="E36" i="150"/>
  <c r="G36" i="150"/>
  <c r="H36" i="150"/>
  <c r="D37" i="150"/>
  <c r="E37" i="150"/>
  <c r="I37" i="150"/>
  <c r="F37" i="150"/>
  <c r="C37" i="150"/>
  <c r="A28" i="188"/>
  <c r="A38" i="150"/>
  <c r="B27" i="188"/>
  <c r="C27" i="188"/>
  <c r="E27" i="188"/>
  <c r="Z31" i="182"/>
  <c r="D31" i="182"/>
  <c r="A32" i="182"/>
  <c r="A33" i="182"/>
  <c r="E51" i="149"/>
  <c r="D51" i="149"/>
  <c r="F51" i="149"/>
  <c r="C51" i="149"/>
  <c r="D50" i="149"/>
  <c r="F50" i="149"/>
  <c r="C50" i="149"/>
  <c r="E50" i="149"/>
  <c r="A55" i="149"/>
  <c r="A53" i="149"/>
  <c r="A54" i="149"/>
  <c r="E28" i="188"/>
  <c r="B28" i="188"/>
  <c r="A29" i="188"/>
  <c r="D54" i="181"/>
  <c r="E54" i="181"/>
  <c r="D55" i="181"/>
  <c r="E55" i="181"/>
  <c r="D53" i="181"/>
  <c r="B56" i="181"/>
  <c r="B58" i="181"/>
  <c r="B57" i="181"/>
  <c r="E53" i="181"/>
  <c r="E52" i="149"/>
  <c r="D52" i="149"/>
  <c r="F52" i="149"/>
  <c r="C52" i="149"/>
  <c r="A35" i="152"/>
  <c r="N35" i="152"/>
  <c r="G27" i="152"/>
  <c r="C27" i="152"/>
  <c r="D27" i="152"/>
  <c r="A39" i="150"/>
  <c r="C38" i="150"/>
  <c r="G38" i="150"/>
  <c r="H38" i="150"/>
  <c r="G39" i="150"/>
  <c r="H39" i="150"/>
  <c r="D38" i="150"/>
  <c r="I38" i="150"/>
  <c r="F38" i="150"/>
  <c r="E38" i="150"/>
  <c r="A40" i="150"/>
  <c r="C28" i="188"/>
  <c r="A58" i="149"/>
  <c r="A57" i="149"/>
  <c r="D53" i="149"/>
  <c r="F53" i="149"/>
  <c r="A56" i="149"/>
  <c r="C53" i="149"/>
  <c r="E53" i="149"/>
  <c r="E55" i="149"/>
  <c r="C55" i="149"/>
  <c r="D55" i="149"/>
  <c r="F55" i="149"/>
  <c r="A34" i="182"/>
  <c r="D57" i="181"/>
  <c r="E57" i="181"/>
  <c r="B29" i="188"/>
  <c r="E29" i="188"/>
  <c r="C29" i="188"/>
  <c r="Z32" i="182"/>
  <c r="D32" i="182"/>
  <c r="Z33" i="182"/>
  <c r="D33" i="182"/>
  <c r="E58" i="181"/>
  <c r="D58" i="181"/>
  <c r="D56" i="181"/>
  <c r="B59" i="181"/>
  <c r="B60" i="181"/>
  <c r="B61" i="181"/>
  <c r="E56" i="181"/>
  <c r="E54" i="149"/>
  <c r="C54" i="149"/>
  <c r="D54" i="149"/>
  <c r="F54" i="149"/>
  <c r="A30" i="188"/>
  <c r="A36" i="152"/>
  <c r="N36" i="152"/>
  <c r="C28" i="152"/>
  <c r="G28" i="152"/>
  <c r="D28" i="152"/>
  <c r="G40" i="150"/>
  <c r="H40" i="150"/>
  <c r="F40" i="150"/>
  <c r="C40" i="150"/>
  <c r="G41" i="150"/>
  <c r="H41" i="150"/>
  <c r="D40" i="150"/>
  <c r="I40" i="150"/>
  <c r="E40" i="150"/>
  <c r="C39" i="150"/>
  <c r="F39" i="150"/>
  <c r="I39" i="150"/>
  <c r="E39" i="150"/>
  <c r="D39" i="150"/>
  <c r="A41" i="150"/>
  <c r="C56" i="149"/>
  <c r="A60" i="149"/>
  <c r="A59" i="149"/>
  <c r="A61" i="149"/>
  <c r="D56" i="149"/>
  <c r="F56" i="149"/>
  <c r="E56" i="149"/>
  <c r="E57" i="149"/>
  <c r="D57" i="149"/>
  <c r="F57" i="149"/>
  <c r="C57" i="149"/>
  <c r="C58" i="149"/>
  <c r="E58" i="149"/>
  <c r="D58" i="149"/>
  <c r="F58" i="149"/>
  <c r="E60" i="181"/>
  <c r="D60" i="181"/>
  <c r="E61" i="181"/>
  <c r="D61" i="181"/>
  <c r="Z34" i="182"/>
  <c r="D34" i="182"/>
  <c r="E59" i="181"/>
  <c r="D59" i="181"/>
  <c r="B62" i="181"/>
  <c r="B64" i="181"/>
  <c r="B63" i="181"/>
  <c r="E30" i="188"/>
  <c r="B30" i="188"/>
  <c r="C30" i="188"/>
  <c r="A31" i="188"/>
  <c r="A35" i="182"/>
  <c r="A37" i="152"/>
  <c r="D30" i="152"/>
  <c r="C30" i="152"/>
  <c r="G30" i="152"/>
  <c r="G29" i="152"/>
  <c r="C29" i="152"/>
  <c r="D29" i="152"/>
  <c r="F41" i="150"/>
  <c r="D41" i="150"/>
  <c r="E41" i="150"/>
  <c r="C41" i="150"/>
  <c r="I41" i="150"/>
  <c r="A42" i="150"/>
  <c r="B31" i="188"/>
  <c r="C31" i="188"/>
  <c r="E31" i="188"/>
  <c r="C61" i="149"/>
  <c r="E61" i="149"/>
  <c r="D61" i="149"/>
  <c r="F61" i="149"/>
  <c r="Z35" i="182"/>
  <c r="D35" i="182"/>
  <c r="A36" i="182"/>
  <c r="A64" i="149"/>
  <c r="C59" i="149"/>
  <c r="E59" i="149"/>
  <c r="D59" i="149"/>
  <c r="F59" i="149"/>
  <c r="A62" i="149"/>
  <c r="A63" i="149"/>
  <c r="E60" i="149"/>
  <c r="D60" i="149"/>
  <c r="F60" i="149"/>
  <c r="C60" i="149"/>
  <c r="E63" i="181"/>
  <c r="D63" i="181"/>
  <c r="D62" i="181"/>
  <c r="B65" i="181"/>
  <c r="B66" i="181"/>
  <c r="B67" i="181"/>
  <c r="E62" i="181"/>
  <c r="E64" i="181"/>
  <c r="D64" i="181"/>
  <c r="A32" i="188"/>
  <c r="N37" i="152"/>
  <c r="A38" i="152"/>
  <c r="A39" i="152"/>
  <c r="N38" i="152"/>
  <c r="G33" i="152"/>
  <c r="C33" i="152"/>
  <c r="D33" i="152"/>
  <c r="D32" i="152"/>
  <c r="G32" i="152"/>
  <c r="C32" i="152"/>
  <c r="G31" i="152"/>
  <c r="C31" i="152"/>
  <c r="D31" i="152"/>
  <c r="D42" i="150"/>
  <c r="G43" i="150"/>
  <c r="H43" i="150"/>
  <c r="E42" i="150"/>
  <c r="F42" i="150"/>
  <c r="C42" i="150"/>
  <c r="G42" i="150"/>
  <c r="H42" i="150"/>
  <c r="I42" i="150"/>
  <c r="A43" i="150"/>
  <c r="A44" i="150"/>
  <c r="A45" i="150"/>
  <c r="A33" i="188"/>
  <c r="D66" i="181"/>
  <c r="E66" i="181"/>
  <c r="D63" i="149"/>
  <c r="F63" i="149"/>
  <c r="C63" i="149"/>
  <c r="E63" i="149"/>
  <c r="D67" i="181"/>
  <c r="E67" i="181"/>
  <c r="B32" i="188"/>
  <c r="E32" i="188"/>
  <c r="C32" i="188"/>
  <c r="A66" i="149"/>
  <c r="A65" i="149"/>
  <c r="D62" i="149"/>
  <c r="F62" i="149"/>
  <c r="C62" i="149"/>
  <c r="E62" i="149"/>
  <c r="A67" i="149"/>
  <c r="A37" i="182"/>
  <c r="D65" i="181"/>
  <c r="B68" i="181"/>
  <c r="B69" i="181"/>
  <c r="B70" i="181"/>
  <c r="E65" i="181"/>
  <c r="E64" i="149"/>
  <c r="C64" i="149"/>
  <c r="D64" i="149"/>
  <c r="F64" i="149"/>
  <c r="Z36" i="182"/>
  <c r="D36" i="182"/>
  <c r="A40" i="152"/>
  <c r="N40" i="152"/>
  <c r="N39" i="152"/>
  <c r="D34" i="152"/>
  <c r="C34" i="152"/>
  <c r="G34" i="152"/>
  <c r="C45" i="150"/>
  <c r="F45" i="150"/>
  <c r="I45" i="150"/>
  <c r="D45" i="150"/>
  <c r="E45" i="150"/>
  <c r="F44" i="150"/>
  <c r="I44" i="150"/>
  <c r="G45" i="150"/>
  <c r="H45" i="150"/>
  <c r="C44" i="150"/>
  <c r="G44" i="150"/>
  <c r="H44" i="150"/>
  <c r="E44" i="150"/>
  <c r="D44" i="150"/>
  <c r="A46" i="150"/>
  <c r="F43" i="150"/>
  <c r="C43" i="150"/>
  <c r="D43" i="150"/>
  <c r="I43" i="150"/>
  <c r="E43" i="150"/>
  <c r="A34" i="188"/>
  <c r="D69" i="181"/>
  <c r="E69" i="181"/>
  <c r="D70" i="181"/>
  <c r="E70" i="181"/>
  <c r="C34" i="188"/>
  <c r="D68" i="181"/>
  <c r="B71" i="181"/>
  <c r="B72" i="181"/>
  <c r="B73" i="181"/>
  <c r="E68" i="181"/>
  <c r="E65" i="149"/>
  <c r="A69" i="149"/>
  <c r="A70" i="149"/>
  <c r="C65" i="149"/>
  <c r="A68" i="149"/>
  <c r="D65" i="149"/>
  <c r="F65" i="149"/>
  <c r="E33" i="188"/>
  <c r="B33" i="188"/>
  <c r="C33" i="188"/>
  <c r="C66" i="149"/>
  <c r="E66" i="149"/>
  <c r="D66" i="149"/>
  <c r="F66" i="149"/>
  <c r="C67" i="149"/>
  <c r="E67" i="149"/>
  <c r="D67" i="149"/>
  <c r="F67" i="149"/>
  <c r="Z37" i="182"/>
  <c r="D37" i="182"/>
  <c r="A38" i="182"/>
  <c r="A41" i="152"/>
  <c r="N41" i="152"/>
  <c r="D36" i="152"/>
  <c r="G36" i="152"/>
  <c r="C36" i="152"/>
  <c r="D35" i="152"/>
  <c r="G35" i="152"/>
  <c r="C35" i="152"/>
  <c r="C46" i="150"/>
  <c r="G47" i="150"/>
  <c r="H47" i="150"/>
  <c r="G46" i="150"/>
  <c r="H46" i="150"/>
  <c r="E46" i="150"/>
  <c r="I46" i="150"/>
  <c r="D46" i="150"/>
  <c r="F46" i="150"/>
  <c r="A35" i="188"/>
  <c r="B34" i="188"/>
  <c r="E34" i="188"/>
  <c r="A47" i="150"/>
  <c r="A71" i="149"/>
  <c r="A72" i="149"/>
  <c r="A73" i="149"/>
  <c r="D68" i="149"/>
  <c r="F68" i="149"/>
  <c r="C68" i="149"/>
  <c r="E68" i="149"/>
  <c r="D69" i="149"/>
  <c r="F69" i="149"/>
  <c r="C69" i="149"/>
  <c r="E69" i="149"/>
  <c r="C70" i="149"/>
  <c r="E70" i="149"/>
  <c r="D70" i="149"/>
  <c r="F70" i="149"/>
  <c r="E73" i="181"/>
  <c r="D73" i="181"/>
  <c r="Z38" i="182"/>
  <c r="D38" i="182"/>
  <c r="A39" i="182"/>
  <c r="A40" i="182"/>
  <c r="E72" i="181"/>
  <c r="D72" i="181"/>
  <c r="E71" i="181"/>
  <c r="D71" i="181"/>
  <c r="B74" i="181"/>
  <c r="B75" i="181"/>
  <c r="B76" i="181"/>
  <c r="A42" i="152"/>
  <c r="A43" i="152"/>
  <c r="N43" i="152"/>
  <c r="N42" i="152"/>
  <c r="D37" i="152"/>
  <c r="C37" i="152"/>
  <c r="G37" i="152"/>
  <c r="B35" i="188"/>
  <c r="C35" i="188"/>
  <c r="A48" i="150"/>
  <c r="E47" i="150"/>
  <c r="C47" i="150"/>
  <c r="F47" i="150"/>
  <c r="I47" i="150"/>
  <c r="D47" i="150"/>
  <c r="A36" i="188"/>
  <c r="E35" i="188"/>
  <c r="E75" i="181"/>
  <c r="D75" i="181"/>
  <c r="D76" i="181"/>
  <c r="E76" i="181"/>
  <c r="A41" i="182"/>
  <c r="A42" i="182"/>
  <c r="Z39" i="182"/>
  <c r="D39" i="182"/>
  <c r="Z40" i="182"/>
  <c r="D40" i="182"/>
  <c r="E73" i="149"/>
  <c r="D73" i="149"/>
  <c r="F73" i="149"/>
  <c r="C73" i="149"/>
  <c r="D74" i="181"/>
  <c r="B77" i="181"/>
  <c r="B78" i="181"/>
  <c r="B79" i="181"/>
  <c r="E74" i="181"/>
  <c r="E71" i="149"/>
  <c r="C71" i="149"/>
  <c r="A74" i="149"/>
  <c r="A76" i="149"/>
  <c r="A75" i="149"/>
  <c r="D71" i="149"/>
  <c r="F71" i="149"/>
  <c r="E72" i="149"/>
  <c r="C72" i="149"/>
  <c r="D72" i="149"/>
  <c r="F72" i="149"/>
  <c r="A44" i="152"/>
  <c r="D38" i="152"/>
  <c r="C38" i="152"/>
  <c r="G38" i="152"/>
  <c r="F48" i="150"/>
  <c r="I48" i="150"/>
  <c r="D48" i="150"/>
  <c r="C48" i="150"/>
  <c r="E48" i="150"/>
  <c r="G48" i="150"/>
  <c r="H48" i="150"/>
  <c r="G49" i="150"/>
  <c r="H49" i="150"/>
  <c r="E36" i="188"/>
  <c r="C36" i="188"/>
  <c r="B36" i="188"/>
  <c r="A49" i="150"/>
  <c r="A37" i="188"/>
  <c r="Z42" i="182"/>
  <c r="D42" i="182"/>
  <c r="E74" i="149"/>
  <c r="D74" i="149"/>
  <c r="F74" i="149"/>
  <c r="A78" i="149"/>
  <c r="C74" i="149"/>
  <c r="A77" i="149"/>
  <c r="A79" i="149"/>
  <c r="C75" i="149"/>
  <c r="E75" i="149"/>
  <c r="D75" i="149"/>
  <c r="F75" i="149"/>
  <c r="D79" i="181"/>
  <c r="E79" i="181"/>
  <c r="Z41" i="182"/>
  <c r="D41" i="182"/>
  <c r="D78" i="181"/>
  <c r="E78" i="181"/>
  <c r="A43" i="182"/>
  <c r="E76" i="149"/>
  <c r="D76" i="149"/>
  <c r="F76" i="149"/>
  <c r="C76" i="149"/>
  <c r="D77" i="181"/>
  <c r="B81" i="181"/>
  <c r="B82" i="181"/>
  <c r="E77" i="181"/>
  <c r="B80" i="181"/>
  <c r="N44" i="152"/>
  <c r="A45" i="152"/>
  <c r="N45" i="152"/>
  <c r="D40" i="152"/>
  <c r="G40" i="152"/>
  <c r="C40" i="152"/>
  <c r="C39" i="152"/>
  <c r="G39" i="152"/>
  <c r="D39" i="152"/>
  <c r="B37" i="188"/>
  <c r="C37" i="188"/>
  <c r="E37" i="188"/>
  <c r="A38" i="188"/>
  <c r="A39" i="188"/>
  <c r="A50" i="150"/>
  <c r="I49" i="150"/>
  <c r="C49" i="150"/>
  <c r="F49" i="150"/>
  <c r="D49" i="150"/>
  <c r="E49" i="150"/>
  <c r="D80" i="181"/>
  <c r="B83" i="181"/>
  <c r="B84" i="181"/>
  <c r="B85" i="181"/>
  <c r="E80" i="181"/>
  <c r="A80" i="149"/>
  <c r="A82" i="149"/>
  <c r="D77" i="149"/>
  <c r="F77" i="149"/>
  <c r="A81" i="149"/>
  <c r="C77" i="149"/>
  <c r="E77" i="149"/>
  <c r="D81" i="181"/>
  <c r="E81" i="181"/>
  <c r="C79" i="149"/>
  <c r="D79" i="149"/>
  <c r="F79" i="149"/>
  <c r="E79" i="149"/>
  <c r="D82" i="181"/>
  <c r="E82" i="181"/>
  <c r="D78" i="149"/>
  <c r="F78" i="149"/>
  <c r="C78" i="149"/>
  <c r="E78" i="149"/>
  <c r="Z43" i="182"/>
  <c r="D43" i="182"/>
  <c r="A44" i="182"/>
  <c r="A45" i="182"/>
  <c r="A46" i="152"/>
  <c r="N46" i="152"/>
  <c r="D41" i="152"/>
  <c r="G41" i="152"/>
  <c r="C41" i="152"/>
  <c r="C42" i="152"/>
  <c r="G42" i="152"/>
  <c r="D42" i="152"/>
  <c r="B39" i="188"/>
  <c r="E39" i="188"/>
  <c r="C39" i="188"/>
  <c r="C38" i="188"/>
  <c r="E38" i="188"/>
  <c r="B38" i="188"/>
  <c r="A40" i="188"/>
  <c r="E50" i="150"/>
  <c r="C50" i="150"/>
  <c r="I50" i="150"/>
  <c r="G50" i="150"/>
  <c r="H50" i="150"/>
  <c r="G51" i="150"/>
  <c r="H51" i="150"/>
  <c r="F50" i="150"/>
  <c r="D50" i="150"/>
  <c r="A51" i="150"/>
  <c r="E81" i="149"/>
  <c r="C81" i="149"/>
  <c r="D81" i="149"/>
  <c r="F81" i="149"/>
  <c r="E85" i="181"/>
  <c r="D85" i="181"/>
  <c r="E84" i="181"/>
  <c r="D84" i="181"/>
  <c r="C82" i="149"/>
  <c r="E82" i="149"/>
  <c r="D82" i="149"/>
  <c r="F82" i="149"/>
  <c r="E83" i="181"/>
  <c r="D83" i="181"/>
  <c r="B86" i="181"/>
  <c r="B87" i="181"/>
  <c r="B88" i="181"/>
  <c r="D80" i="149"/>
  <c r="F80" i="149"/>
  <c r="C80" i="149"/>
  <c r="A84" i="149"/>
  <c r="A85" i="149"/>
  <c r="E80" i="149"/>
  <c r="A83" i="149"/>
  <c r="Z45" i="182"/>
  <c r="D45" i="182"/>
  <c r="Z44" i="182"/>
  <c r="D44" i="182"/>
  <c r="A46" i="182"/>
  <c r="A47" i="152"/>
  <c r="C43" i="152"/>
  <c r="G43" i="152"/>
  <c r="D43" i="152"/>
  <c r="A41" i="188"/>
  <c r="D51" i="150"/>
  <c r="C51" i="150"/>
  <c r="F51" i="150"/>
  <c r="I51" i="150"/>
  <c r="E51" i="150"/>
  <c r="A52" i="150"/>
  <c r="E40" i="188"/>
  <c r="C40" i="188"/>
  <c r="B40" i="188"/>
  <c r="A42" i="188"/>
  <c r="D88" i="181"/>
  <c r="E88" i="181"/>
  <c r="E87" i="181"/>
  <c r="D87" i="181"/>
  <c r="D86" i="181"/>
  <c r="B89" i="181"/>
  <c r="B91" i="181"/>
  <c r="B90" i="181"/>
  <c r="E86" i="181"/>
  <c r="A43" i="188"/>
  <c r="Z46" i="182"/>
  <c r="D46" i="182"/>
  <c r="C83" i="149"/>
  <c r="E83" i="149"/>
  <c r="A87" i="149"/>
  <c r="A88" i="149"/>
  <c r="D83" i="149"/>
  <c r="F83" i="149"/>
  <c r="A86" i="149"/>
  <c r="A47" i="182"/>
  <c r="E41" i="188"/>
  <c r="B41" i="188"/>
  <c r="C41" i="188"/>
  <c r="D85" i="149"/>
  <c r="F85" i="149"/>
  <c r="E85" i="149"/>
  <c r="C85" i="149"/>
  <c r="C84" i="149"/>
  <c r="E84" i="149"/>
  <c r="D84" i="149"/>
  <c r="F84" i="149"/>
  <c r="N47" i="152"/>
  <c r="A48" i="152"/>
  <c r="G44" i="152"/>
  <c r="C44" i="152"/>
  <c r="D44" i="152"/>
  <c r="E42" i="188"/>
  <c r="D52" i="150"/>
  <c r="G53" i="150"/>
  <c r="H53" i="150"/>
  <c r="E52" i="150"/>
  <c r="G52" i="150"/>
  <c r="H52" i="150"/>
  <c r="C52" i="150"/>
  <c r="F52" i="150"/>
  <c r="I52" i="150"/>
  <c r="B42" i="188"/>
  <c r="A53" i="150"/>
  <c r="A54" i="150"/>
  <c r="C42" i="188"/>
  <c r="A44" i="188"/>
  <c r="C86" i="149"/>
  <c r="D86" i="149"/>
  <c r="F86" i="149"/>
  <c r="A89" i="149"/>
  <c r="E86" i="149"/>
  <c r="A90" i="149"/>
  <c r="A91" i="149"/>
  <c r="C87" i="149"/>
  <c r="E87" i="149"/>
  <c r="D87" i="149"/>
  <c r="F87" i="149"/>
  <c r="C43" i="188"/>
  <c r="E43" i="188"/>
  <c r="B43" i="188"/>
  <c r="A45" i="188"/>
  <c r="E88" i="149"/>
  <c r="C88" i="149"/>
  <c r="D88" i="149"/>
  <c r="F88" i="149"/>
  <c r="D90" i="181"/>
  <c r="E90" i="181"/>
  <c r="D91" i="181"/>
  <c r="E91" i="181"/>
  <c r="Z47" i="182"/>
  <c r="D47" i="182"/>
  <c r="D89" i="181"/>
  <c r="B92" i="181"/>
  <c r="B93" i="181"/>
  <c r="B94" i="181"/>
  <c r="E89" i="181"/>
  <c r="A48" i="182"/>
  <c r="A49" i="182"/>
  <c r="N48" i="152"/>
  <c r="A49" i="152"/>
  <c r="G46" i="152"/>
  <c r="D46" i="152"/>
  <c r="C46" i="152"/>
  <c r="C45" i="152"/>
  <c r="D45" i="152"/>
  <c r="G45" i="152"/>
  <c r="G54" i="150"/>
  <c r="H54" i="150"/>
  <c r="F54" i="150"/>
  <c r="D54" i="150"/>
  <c r="E54" i="150"/>
  <c r="G55" i="150"/>
  <c r="H55" i="150"/>
  <c r="C54" i="150"/>
  <c r="I54" i="150"/>
  <c r="B44" i="188"/>
  <c r="F53" i="150"/>
  <c r="D53" i="150"/>
  <c r="E53" i="150"/>
  <c r="C53" i="150"/>
  <c r="I53" i="150"/>
  <c r="A55" i="150"/>
  <c r="E44" i="188"/>
  <c r="C44" i="188"/>
  <c r="A56" i="150"/>
  <c r="C91" i="149"/>
  <c r="D91" i="149"/>
  <c r="F91" i="149"/>
  <c r="E91" i="149"/>
  <c r="C90" i="149"/>
  <c r="D90" i="149"/>
  <c r="F90" i="149"/>
  <c r="E90" i="149"/>
  <c r="D89" i="149"/>
  <c r="F89" i="149"/>
  <c r="C89" i="149"/>
  <c r="A93" i="149"/>
  <c r="A94" i="149"/>
  <c r="A92" i="149"/>
  <c r="E89" i="149"/>
  <c r="Z49" i="182"/>
  <c r="D49" i="182"/>
  <c r="D93" i="181"/>
  <c r="E93" i="181"/>
  <c r="D92" i="181"/>
  <c r="B95" i="181"/>
  <c r="B96" i="181"/>
  <c r="B97" i="181"/>
  <c r="E92" i="181"/>
  <c r="B45" i="188"/>
  <c r="E45" i="188"/>
  <c r="C45" i="188"/>
  <c r="Z48" i="182"/>
  <c r="D48" i="182"/>
  <c r="A50" i="182"/>
  <c r="D94" i="181"/>
  <c r="E94" i="181"/>
  <c r="A46" i="188"/>
  <c r="N49" i="152"/>
  <c r="A50" i="152"/>
  <c r="G48" i="152"/>
  <c r="D48" i="152"/>
  <c r="C48" i="152"/>
  <c r="D47" i="152"/>
  <c r="C47" i="152"/>
  <c r="G47" i="152"/>
  <c r="E56" i="150"/>
  <c r="F56" i="150"/>
  <c r="C56" i="150"/>
  <c r="I56" i="150"/>
  <c r="D56" i="150"/>
  <c r="G57" i="150"/>
  <c r="H57" i="150"/>
  <c r="G56" i="150"/>
  <c r="H56" i="150"/>
  <c r="D55" i="150"/>
  <c r="E55" i="150"/>
  <c r="C55" i="150"/>
  <c r="I55" i="150"/>
  <c r="F55" i="150"/>
  <c r="A57" i="150"/>
  <c r="A58" i="150"/>
  <c r="D92" i="149"/>
  <c r="F92" i="149"/>
  <c r="E92" i="149"/>
  <c r="A95" i="149"/>
  <c r="A96" i="149"/>
  <c r="A97" i="149"/>
  <c r="C92" i="149"/>
  <c r="E94" i="149"/>
  <c r="C94" i="149"/>
  <c r="D94" i="149"/>
  <c r="F94" i="149"/>
  <c r="C93" i="149"/>
  <c r="D93" i="149"/>
  <c r="F93" i="149"/>
  <c r="E93" i="149"/>
  <c r="Z50" i="182"/>
  <c r="D50" i="182"/>
  <c r="E97" i="181"/>
  <c r="D97" i="181"/>
  <c r="E96" i="181"/>
  <c r="D96" i="181"/>
  <c r="C46" i="188"/>
  <c r="E46" i="188"/>
  <c r="B46" i="188"/>
  <c r="A51" i="182"/>
  <c r="A47" i="188"/>
  <c r="E95" i="181"/>
  <c r="D95" i="181"/>
  <c r="B100" i="181"/>
  <c r="B98" i="181"/>
  <c r="B99" i="181"/>
  <c r="N50" i="152"/>
  <c r="A51" i="152"/>
  <c r="D50" i="152"/>
  <c r="G50" i="152"/>
  <c r="C50" i="152"/>
  <c r="C49" i="152"/>
  <c r="G49" i="152"/>
  <c r="D49" i="152"/>
  <c r="A59" i="150"/>
  <c r="F58" i="150"/>
  <c r="I58" i="150"/>
  <c r="D58" i="150"/>
  <c r="G59" i="150"/>
  <c r="H59" i="150"/>
  <c r="C58" i="150"/>
  <c r="E58" i="150"/>
  <c r="G58" i="150"/>
  <c r="H58" i="150"/>
  <c r="F57" i="150"/>
  <c r="E57" i="150"/>
  <c r="C57" i="150"/>
  <c r="D57" i="150"/>
  <c r="I57" i="150"/>
  <c r="C97" i="149"/>
  <c r="D97" i="149"/>
  <c r="F97" i="149"/>
  <c r="E97" i="149"/>
  <c r="E96" i="149"/>
  <c r="D96" i="149"/>
  <c r="F96" i="149"/>
  <c r="C96" i="149"/>
  <c r="D100" i="181"/>
  <c r="E100" i="181"/>
  <c r="E95" i="149"/>
  <c r="D95" i="149"/>
  <c r="F95" i="149"/>
  <c r="A99" i="149"/>
  <c r="C95" i="149"/>
  <c r="A100" i="149"/>
  <c r="A98" i="149"/>
  <c r="Z51" i="182"/>
  <c r="D51" i="182"/>
  <c r="D98" i="181"/>
  <c r="B101" i="181"/>
  <c r="B102" i="181"/>
  <c r="B103" i="181"/>
  <c r="E98" i="181"/>
  <c r="B47" i="188"/>
  <c r="E47" i="188"/>
  <c r="C47" i="188"/>
  <c r="A52" i="182"/>
  <c r="A48" i="188"/>
  <c r="E99" i="181"/>
  <c r="D99" i="181"/>
  <c r="N51" i="152"/>
  <c r="A52" i="152"/>
  <c r="C51" i="152"/>
  <c r="D51" i="152"/>
  <c r="G51" i="152"/>
  <c r="F59" i="150"/>
  <c r="I59" i="150"/>
  <c r="D59" i="150"/>
  <c r="E59" i="150"/>
  <c r="C59" i="150"/>
  <c r="A60" i="150"/>
  <c r="A49" i="188"/>
  <c r="D103" i="181"/>
  <c r="E103" i="181"/>
  <c r="D102" i="181"/>
  <c r="E102" i="181"/>
  <c r="D101" i="181"/>
  <c r="B104" i="181"/>
  <c r="B105" i="181"/>
  <c r="B106" i="181"/>
  <c r="E101" i="181"/>
  <c r="D100" i="149"/>
  <c r="F100" i="149"/>
  <c r="E100" i="149"/>
  <c r="C100" i="149"/>
  <c r="A101" i="149"/>
  <c r="A103" i="149"/>
  <c r="C98" i="149"/>
  <c r="E98" i="149"/>
  <c r="D98" i="149"/>
  <c r="F98" i="149"/>
  <c r="A102" i="149"/>
  <c r="C99" i="149"/>
  <c r="E99" i="149"/>
  <c r="D99" i="149"/>
  <c r="F99" i="149"/>
  <c r="Z52" i="182"/>
  <c r="D52" i="182"/>
  <c r="A50" i="188"/>
  <c r="A53" i="182"/>
  <c r="A54" i="182"/>
  <c r="C48" i="188"/>
  <c r="E48" i="188"/>
  <c r="B48" i="188"/>
  <c r="N52" i="152"/>
  <c r="A53" i="152"/>
  <c r="A61" i="150"/>
  <c r="F60" i="150"/>
  <c r="I60" i="150"/>
  <c r="D60" i="150"/>
  <c r="C60" i="150"/>
  <c r="E60" i="150"/>
  <c r="G61" i="150"/>
  <c r="H61" i="150"/>
  <c r="G60" i="150"/>
  <c r="H60" i="150"/>
  <c r="A62" i="150"/>
  <c r="C49" i="188"/>
  <c r="B49" i="188"/>
  <c r="E49" i="188"/>
  <c r="C50" i="188"/>
  <c r="B50" i="188"/>
  <c r="E50" i="188"/>
  <c r="A51" i="188"/>
  <c r="A104" i="149"/>
  <c r="A105" i="149"/>
  <c r="E101" i="149"/>
  <c r="C101" i="149"/>
  <c r="D101" i="149"/>
  <c r="F101" i="149"/>
  <c r="A106" i="149"/>
  <c r="D104" i="181"/>
  <c r="B107" i="181"/>
  <c r="B108" i="181"/>
  <c r="B109" i="181"/>
  <c r="E104" i="181"/>
  <c r="A55" i="182"/>
  <c r="Z54" i="182"/>
  <c r="D54" i="182"/>
  <c r="D106" i="181"/>
  <c r="E106" i="181"/>
  <c r="C102" i="149"/>
  <c r="E102" i="149"/>
  <c r="D102" i="149"/>
  <c r="F102" i="149"/>
  <c r="Z53" i="182"/>
  <c r="D53" i="182"/>
  <c r="D103" i="149"/>
  <c r="F103" i="149"/>
  <c r="E103" i="149"/>
  <c r="C103" i="149"/>
  <c r="D105" i="181"/>
  <c r="E105" i="181"/>
  <c r="N53" i="152"/>
  <c r="A54" i="152"/>
  <c r="G52" i="152"/>
  <c r="C52" i="152"/>
  <c r="D52" i="152"/>
  <c r="D62" i="150"/>
  <c r="I62" i="150"/>
  <c r="G63" i="150"/>
  <c r="H63" i="150"/>
  <c r="C62" i="150"/>
  <c r="E62" i="150"/>
  <c r="G62" i="150"/>
  <c r="H62" i="150"/>
  <c r="F62" i="150"/>
  <c r="A52" i="188"/>
  <c r="A63" i="150"/>
  <c r="A64" i="150"/>
  <c r="I61" i="150"/>
  <c r="F61" i="150"/>
  <c r="D61" i="150"/>
  <c r="E61" i="150"/>
  <c r="C61" i="150"/>
  <c r="D106" i="149"/>
  <c r="F106" i="149"/>
  <c r="C106" i="149"/>
  <c r="E106" i="149"/>
  <c r="C105" i="149"/>
  <c r="D105" i="149"/>
  <c r="F105" i="149"/>
  <c r="E105" i="149"/>
  <c r="Z55" i="182"/>
  <c r="D55" i="182"/>
  <c r="C104" i="149"/>
  <c r="D104" i="149"/>
  <c r="F104" i="149"/>
  <c r="E104" i="149"/>
  <c r="A107" i="149"/>
  <c r="A108" i="149"/>
  <c r="A109" i="149"/>
  <c r="B51" i="188"/>
  <c r="C51" i="188"/>
  <c r="E51" i="188"/>
  <c r="E109" i="181"/>
  <c r="D109" i="181"/>
  <c r="E108" i="181"/>
  <c r="D108" i="181"/>
  <c r="E107" i="181"/>
  <c r="D107" i="181"/>
  <c r="B110" i="181"/>
  <c r="B112" i="181"/>
  <c r="B111" i="181"/>
  <c r="A56" i="182"/>
  <c r="N54" i="152"/>
  <c r="A55" i="152"/>
  <c r="G53" i="152"/>
  <c r="D53" i="152"/>
  <c r="C53" i="152"/>
  <c r="A65" i="150"/>
  <c r="F64" i="150"/>
  <c r="G65" i="150"/>
  <c r="H65" i="150"/>
  <c r="C64" i="150"/>
  <c r="I64" i="150"/>
  <c r="D64" i="150"/>
  <c r="E64" i="150"/>
  <c r="G64" i="150"/>
  <c r="H64" i="150"/>
  <c r="A66" i="150"/>
  <c r="D63" i="150"/>
  <c r="C63" i="150"/>
  <c r="E63" i="150"/>
  <c r="F63" i="150"/>
  <c r="I63" i="150"/>
  <c r="C52" i="188"/>
  <c r="B52" i="188"/>
  <c r="A53" i="188"/>
  <c r="E52" i="188"/>
  <c r="C53" i="188"/>
  <c r="Z56" i="182"/>
  <c r="D56" i="182"/>
  <c r="A57" i="182"/>
  <c r="A58" i="182"/>
  <c r="D109" i="149"/>
  <c r="F109" i="149"/>
  <c r="E109" i="149"/>
  <c r="C109" i="149"/>
  <c r="C108" i="149"/>
  <c r="D108" i="149"/>
  <c r="F108" i="149"/>
  <c r="E108" i="149"/>
  <c r="A110" i="149"/>
  <c r="A111" i="149"/>
  <c r="A112" i="149"/>
  <c r="E107" i="149"/>
  <c r="D107" i="149"/>
  <c r="F107" i="149"/>
  <c r="C107" i="149"/>
  <c r="D112" i="181"/>
  <c r="E112" i="181"/>
  <c r="E111" i="181"/>
  <c r="D111" i="181"/>
  <c r="D110" i="181"/>
  <c r="B113" i="181"/>
  <c r="B114" i="181"/>
  <c r="B115" i="181"/>
  <c r="E110" i="181"/>
  <c r="N55" i="152"/>
  <c r="A56" i="152"/>
  <c r="D54" i="152"/>
  <c r="C54" i="152"/>
  <c r="G54" i="152"/>
  <c r="A67" i="150"/>
  <c r="I66" i="150"/>
  <c r="D66" i="150"/>
  <c r="G67" i="150"/>
  <c r="H67" i="150"/>
  <c r="G66" i="150"/>
  <c r="H66" i="150"/>
  <c r="F66" i="150"/>
  <c r="E66" i="150"/>
  <c r="C66" i="150"/>
  <c r="A54" i="188"/>
  <c r="E53" i="188"/>
  <c r="B53" i="188"/>
  <c r="I65" i="150"/>
  <c r="D65" i="150"/>
  <c r="C65" i="150"/>
  <c r="E65" i="150"/>
  <c r="F65" i="150"/>
  <c r="Z58" i="182"/>
  <c r="D58" i="182"/>
  <c r="D114" i="181"/>
  <c r="E114" i="181"/>
  <c r="D113" i="181"/>
  <c r="B118" i="181"/>
  <c r="B117" i="181"/>
  <c r="B116" i="181"/>
  <c r="E113" i="181"/>
  <c r="Z57" i="182"/>
  <c r="D57" i="182"/>
  <c r="E111" i="149"/>
  <c r="C111" i="149"/>
  <c r="D111" i="149"/>
  <c r="F111" i="149"/>
  <c r="A59" i="182"/>
  <c r="E112" i="149"/>
  <c r="D112" i="149"/>
  <c r="F112" i="149"/>
  <c r="C112" i="149"/>
  <c r="D110" i="149"/>
  <c r="F110" i="149"/>
  <c r="A115" i="149"/>
  <c r="E110" i="149"/>
  <c r="A113" i="149"/>
  <c r="A114" i="149"/>
  <c r="C110" i="149"/>
  <c r="D115" i="181"/>
  <c r="E115" i="181"/>
  <c r="N56" i="152"/>
  <c r="A57" i="152"/>
  <c r="C55" i="152"/>
  <c r="D55" i="152"/>
  <c r="G55" i="152"/>
  <c r="B54" i="188"/>
  <c r="A55" i="188"/>
  <c r="E54" i="188"/>
  <c r="C54" i="188"/>
  <c r="A56" i="188"/>
  <c r="A57" i="188"/>
  <c r="E67" i="150"/>
  <c r="F67" i="150"/>
  <c r="C67" i="150"/>
  <c r="I67" i="150"/>
  <c r="D67" i="150"/>
  <c r="A68" i="150"/>
  <c r="C115" i="149"/>
  <c r="E115" i="149"/>
  <c r="D115" i="149"/>
  <c r="F115" i="149"/>
  <c r="D116" i="181"/>
  <c r="B119" i="181"/>
  <c r="B120" i="181"/>
  <c r="B121" i="181"/>
  <c r="E116" i="181"/>
  <c r="D117" i="181"/>
  <c r="E117" i="181"/>
  <c r="D118" i="181"/>
  <c r="E118" i="181"/>
  <c r="A60" i="182"/>
  <c r="A116" i="149"/>
  <c r="A117" i="149"/>
  <c r="A118" i="149"/>
  <c r="E113" i="149"/>
  <c r="D113" i="149"/>
  <c r="F113" i="149"/>
  <c r="C113" i="149"/>
  <c r="Z59" i="182"/>
  <c r="D59" i="182"/>
  <c r="C114" i="149"/>
  <c r="D114" i="149"/>
  <c r="F114" i="149"/>
  <c r="E114" i="149"/>
  <c r="N57" i="152"/>
  <c r="A58" i="152"/>
  <c r="G56" i="152"/>
  <c r="D56" i="152"/>
  <c r="C56" i="152"/>
  <c r="B55" i="188"/>
  <c r="C55" i="188"/>
  <c r="E55" i="188"/>
  <c r="C56" i="188"/>
  <c r="E56" i="188"/>
  <c r="B56" i="188"/>
  <c r="F68" i="150"/>
  <c r="C68" i="150"/>
  <c r="E68" i="150"/>
  <c r="D68" i="150"/>
  <c r="G68" i="150"/>
  <c r="H68" i="150"/>
  <c r="G69" i="150"/>
  <c r="H69" i="150"/>
  <c r="I68" i="150"/>
  <c r="A69" i="150"/>
  <c r="C57" i="188"/>
  <c r="E57" i="188"/>
  <c r="A58" i="188"/>
  <c r="B57" i="188"/>
  <c r="E121" i="181"/>
  <c r="D121" i="181"/>
  <c r="E120" i="181"/>
  <c r="D120" i="181"/>
  <c r="E119" i="181"/>
  <c r="D119" i="181"/>
  <c r="B122" i="181"/>
  <c r="B124" i="181"/>
  <c r="B123" i="181"/>
  <c r="Z60" i="182"/>
  <c r="D60" i="182"/>
  <c r="E118" i="149"/>
  <c r="D118" i="149"/>
  <c r="F118" i="149"/>
  <c r="C118" i="149"/>
  <c r="A61" i="182"/>
  <c r="C117" i="149"/>
  <c r="E117" i="149"/>
  <c r="D117" i="149"/>
  <c r="F117" i="149"/>
  <c r="A121" i="149"/>
  <c r="A119" i="149"/>
  <c r="A120" i="149"/>
  <c r="C116" i="149"/>
  <c r="E116" i="149"/>
  <c r="D116" i="149"/>
  <c r="F116" i="149"/>
  <c r="N58" i="152"/>
  <c r="A59" i="152"/>
  <c r="G57" i="152"/>
  <c r="D57" i="152"/>
  <c r="C57" i="152"/>
  <c r="A70" i="150"/>
  <c r="D69" i="150"/>
  <c r="F69" i="150"/>
  <c r="C69" i="150"/>
  <c r="I69" i="150"/>
  <c r="E69" i="150"/>
  <c r="C58" i="188"/>
  <c r="B58" i="188"/>
  <c r="E58" i="188"/>
  <c r="A59" i="188"/>
  <c r="A62" i="182"/>
  <c r="A63" i="182"/>
  <c r="A64" i="182"/>
  <c r="C119" i="149"/>
  <c r="D119" i="149"/>
  <c r="F119" i="149"/>
  <c r="A122" i="149"/>
  <c r="A123" i="149"/>
  <c r="A124" i="149"/>
  <c r="E119" i="149"/>
  <c r="E120" i="149"/>
  <c r="C120" i="149"/>
  <c r="D120" i="149"/>
  <c r="F120" i="149"/>
  <c r="E123" i="181"/>
  <c r="D123" i="181"/>
  <c r="Z61" i="182"/>
  <c r="D61" i="182"/>
  <c r="E124" i="181"/>
  <c r="D124" i="181"/>
  <c r="D121" i="149"/>
  <c r="F121" i="149"/>
  <c r="E121" i="149"/>
  <c r="C121" i="149"/>
  <c r="D122" i="181"/>
  <c r="B125" i="181"/>
  <c r="B126" i="181"/>
  <c r="B127" i="181"/>
  <c r="E122" i="181"/>
  <c r="N59" i="152"/>
  <c r="A60" i="152"/>
  <c r="G58" i="152"/>
  <c r="C58" i="152"/>
  <c r="D58" i="152"/>
  <c r="A71" i="150"/>
  <c r="D70" i="150"/>
  <c r="C70" i="150"/>
  <c r="G70" i="150"/>
  <c r="H70" i="150"/>
  <c r="G71" i="150"/>
  <c r="H71" i="150"/>
  <c r="I70" i="150"/>
  <c r="E70" i="150"/>
  <c r="F70" i="150"/>
  <c r="A72" i="150"/>
  <c r="A73" i="150"/>
  <c r="B59" i="188"/>
  <c r="E59" i="188"/>
  <c r="A60" i="188"/>
  <c r="C59" i="188"/>
  <c r="E124" i="149"/>
  <c r="D124" i="149"/>
  <c r="F124" i="149"/>
  <c r="C124" i="149"/>
  <c r="C123" i="149"/>
  <c r="E123" i="149"/>
  <c r="D123" i="149"/>
  <c r="F123" i="149"/>
  <c r="A127" i="149"/>
  <c r="A126" i="149"/>
  <c r="E122" i="149"/>
  <c r="A125" i="149"/>
  <c r="D122" i="149"/>
  <c r="F122" i="149"/>
  <c r="C122" i="149"/>
  <c r="D126" i="181"/>
  <c r="E126" i="181"/>
  <c r="Z62" i="182"/>
  <c r="D62" i="182"/>
  <c r="Z64" i="182"/>
  <c r="D64" i="182"/>
  <c r="D125" i="181"/>
  <c r="B128" i="181"/>
  <c r="B129" i="181"/>
  <c r="B130" i="181"/>
  <c r="E125" i="181"/>
  <c r="D127" i="181"/>
  <c r="E127" i="181"/>
  <c r="Z63" i="182"/>
  <c r="D63" i="182"/>
  <c r="A65" i="182"/>
  <c r="N60" i="152"/>
  <c r="A61" i="152"/>
  <c r="D60" i="152"/>
  <c r="C60" i="152"/>
  <c r="G60" i="152"/>
  <c r="G59" i="152"/>
  <c r="C59" i="152"/>
  <c r="D59" i="152"/>
  <c r="A74" i="150"/>
  <c r="E73" i="150"/>
  <c r="I73" i="150"/>
  <c r="D73" i="150"/>
  <c r="F73" i="150"/>
  <c r="C73" i="150"/>
  <c r="I72" i="150"/>
  <c r="G72" i="150"/>
  <c r="H72" i="150"/>
  <c r="D72" i="150"/>
  <c r="C72" i="150"/>
  <c r="G73" i="150"/>
  <c r="H73" i="150"/>
  <c r="E72" i="150"/>
  <c r="F72" i="150"/>
  <c r="I71" i="150"/>
  <c r="E71" i="150"/>
  <c r="C71" i="150"/>
  <c r="D71" i="150"/>
  <c r="F71" i="150"/>
  <c r="A75" i="150"/>
  <c r="C60" i="188"/>
  <c r="B60" i="188"/>
  <c r="E60" i="188"/>
  <c r="A61" i="188"/>
  <c r="Z65" i="182"/>
  <c r="D65" i="182"/>
  <c r="C125" i="149"/>
  <c r="D125" i="149"/>
  <c r="F125" i="149"/>
  <c r="A130" i="149"/>
  <c r="A128" i="149"/>
  <c r="A129" i="149"/>
  <c r="E125" i="149"/>
  <c r="E129" i="181"/>
  <c r="D129" i="181"/>
  <c r="A66" i="182"/>
  <c r="C126" i="149"/>
  <c r="D126" i="149"/>
  <c r="F126" i="149"/>
  <c r="E126" i="149"/>
  <c r="C127" i="149"/>
  <c r="E127" i="149"/>
  <c r="D127" i="149"/>
  <c r="F127" i="149"/>
  <c r="D130" i="181"/>
  <c r="E130" i="181"/>
  <c r="D128" i="181"/>
  <c r="B131" i="181"/>
  <c r="B132" i="181"/>
  <c r="B133" i="181"/>
  <c r="E128" i="181"/>
  <c r="N61" i="152"/>
  <c r="A62" i="152"/>
  <c r="D62" i="152"/>
  <c r="D61" i="152"/>
  <c r="G61" i="152"/>
  <c r="C61" i="152"/>
  <c r="I75" i="150"/>
  <c r="C75" i="150"/>
  <c r="F75" i="150"/>
  <c r="D75" i="150"/>
  <c r="E75" i="150"/>
  <c r="A76" i="150"/>
  <c r="G74" i="150"/>
  <c r="H74" i="150"/>
  <c r="D74" i="150"/>
  <c r="C74" i="150"/>
  <c r="E74" i="150"/>
  <c r="I74" i="150"/>
  <c r="G75" i="150"/>
  <c r="H75" i="150"/>
  <c r="F74" i="150"/>
  <c r="E61" i="188"/>
  <c r="B61" i="188"/>
  <c r="C61" i="188"/>
  <c r="A62" i="188"/>
  <c r="Z66" i="182"/>
  <c r="D66" i="182"/>
  <c r="C129" i="149"/>
  <c r="D129" i="149"/>
  <c r="F129" i="149"/>
  <c r="E129" i="149"/>
  <c r="A67" i="182"/>
  <c r="E130" i="149"/>
  <c r="C130" i="149"/>
  <c r="D130" i="149"/>
  <c r="F130" i="149"/>
  <c r="E132" i="181"/>
  <c r="D132" i="181"/>
  <c r="C128" i="149"/>
  <c r="D128" i="149"/>
  <c r="F128" i="149"/>
  <c r="A131" i="149"/>
  <c r="A132" i="149"/>
  <c r="A133" i="149"/>
  <c r="E128" i="149"/>
  <c r="E133" i="181"/>
  <c r="D133" i="181"/>
  <c r="E131" i="181"/>
  <c r="D131" i="181"/>
  <c r="B136" i="181"/>
  <c r="B134" i="181"/>
  <c r="B135" i="181"/>
  <c r="N62" i="152"/>
  <c r="A63" i="152"/>
  <c r="C62" i="152"/>
  <c r="G62" i="152"/>
  <c r="G77" i="150"/>
  <c r="H77" i="150"/>
  <c r="G76" i="150"/>
  <c r="H76" i="150"/>
  <c r="I76" i="150"/>
  <c r="F76" i="150"/>
  <c r="E76" i="150"/>
  <c r="D76" i="150"/>
  <c r="C76" i="150"/>
  <c r="A77" i="150"/>
  <c r="B62" i="188"/>
  <c r="C62" i="188"/>
  <c r="A63" i="188"/>
  <c r="E62" i="188"/>
  <c r="D136" i="181"/>
  <c r="E136" i="181"/>
  <c r="C133" i="149"/>
  <c r="D133" i="149"/>
  <c r="F133" i="149"/>
  <c r="E133" i="149"/>
  <c r="C132" i="149"/>
  <c r="E132" i="149"/>
  <c r="D132" i="149"/>
  <c r="F132" i="149"/>
  <c r="Z67" i="182"/>
  <c r="D67" i="182"/>
  <c r="D131" i="149"/>
  <c r="F131" i="149"/>
  <c r="A134" i="149"/>
  <c r="E131" i="149"/>
  <c r="C131" i="149"/>
  <c r="A135" i="149"/>
  <c r="A136" i="149"/>
  <c r="A68" i="182"/>
  <c r="E135" i="181"/>
  <c r="D135" i="181"/>
  <c r="D134" i="181"/>
  <c r="B137" i="181"/>
  <c r="B138" i="181"/>
  <c r="B139" i="181"/>
  <c r="E134" i="181"/>
  <c r="N63" i="152"/>
  <c r="D63" i="152"/>
  <c r="A64" i="152"/>
  <c r="A65" i="152"/>
  <c r="G63" i="152"/>
  <c r="C63" i="152"/>
  <c r="F77" i="150"/>
  <c r="C77" i="150"/>
  <c r="D77" i="150"/>
  <c r="E77" i="150"/>
  <c r="I77" i="150"/>
  <c r="A78" i="150"/>
  <c r="C63" i="188"/>
  <c r="A64" i="188"/>
  <c r="E63" i="188"/>
  <c r="B63" i="188"/>
  <c r="Z68" i="182"/>
  <c r="D68" i="182"/>
  <c r="E136" i="149"/>
  <c r="C136" i="149"/>
  <c r="D136" i="149"/>
  <c r="F136" i="149"/>
  <c r="D137" i="181"/>
  <c r="B140" i="181"/>
  <c r="B141" i="181"/>
  <c r="B142" i="181"/>
  <c r="E137" i="181"/>
  <c r="C135" i="149"/>
  <c r="E135" i="149"/>
  <c r="D135" i="149"/>
  <c r="F135" i="149"/>
  <c r="A139" i="149"/>
  <c r="E134" i="149"/>
  <c r="A137" i="149"/>
  <c r="C134" i="149"/>
  <c r="D134" i="149"/>
  <c r="F134" i="149"/>
  <c r="A138" i="149"/>
  <c r="D139" i="181"/>
  <c r="E139" i="181"/>
  <c r="D138" i="181"/>
  <c r="E138" i="181"/>
  <c r="A69" i="182"/>
  <c r="N65" i="152"/>
  <c r="D65" i="152"/>
  <c r="C65" i="152"/>
  <c r="G65" i="152"/>
  <c r="N64" i="152"/>
  <c r="C64" i="152"/>
  <c r="D64" i="152"/>
  <c r="A66" i="152"/>
  <c r="G64" i="152"/>
  <c r="C78" i="150"/>
  <c r="F78" i="150"/>
  <c r="I78" i="150"/>
  <c r="E78" i="150"/>
  <c r="G79" i="150"/>
  <c r="H79" i="150"/>
  <c r="G78" i="150"/>
  <c r="H78" i="150"/>
  <c r="D78" i="150"/>
  <c r="A79" i="150"/>
  <c r="A65" i="188"/>
  <c r="B64" i="188"/>
  <c r="E64" i="188"/>
  <c r="C64" i="188"/>
  <c r="D142" i="181"/>
  <c r="E142" i="181"/>
  <c r="D141" i="181"/>
  <c r="E141" i="181"/>
  <c r="A140" i="149"/>
  <c r="A142" i="149"/>
  <c r="E137" i="149"/>
  <c r="A141" i="149"/>
  <c r="D137" i="149"/>
  <c r="F137" i="149"/>
  <c r="C137" i="149"/>
  <c r="D140" i="181"/>
  <c r="B143" i="181"/>
  <c r="B144" i="181"/>
  <c r="B145" i="181"/>
  <c r="E140" i="181"/>
  <c r="D138" i="149"/>
  <c r="F138" i="149"/>
  <c r="E138" i="149"/>
  <c r="C138" i="149"/>
  <c r="D139" i="149"/>
  <c r="F139" i="149"/>
  <c r="E139" i="149"/>
  <c r="C139" i="149"/>
  <c r="Z69" i="182"/>
  <c r="D69" i="182"/>
  <c r="A70" i="182"/>
  <c r="N66" i="152"/>
  <c r="D66" i="152"/>
  <c r="C66" i="152"/>
  <c r="G66" i="152"/>
  <c r="A67" i="152"/>
  <c r="C79" i="150"/>
  <c r="E79" i="150"/>
  <c r="F79" i="150"/>
  <c r="I79" i="150"/>
  <c r="D79" i="150"/>
  <c r="A80" i="150"/>
  <c r="E65" i="188"/>
  <c r="B65" i="188"/>
  <c r="A66" i="188"/>
  <c r="C65" i="188"/>
  <c r="C142" i="149"/>
  <c r="E142" i="149"/>
  <c r="D142" i="149"/>
  <c r="F142" i="149"/>
  <c r="E140" i="149"/>
  <c r="A143" i="149"/>
  <c r="A145" i="149"/>
  <c r="C140" i="149"/>
  <c r="D140" i="149"/>
  <c r="F140" i="149"/>
  <c r="A144" i="149"/>
  <c r="E145" i="181"/>
  <c r="D145" i="181"/>
  <c r="E143" i="181"/>
  <c r="D143" i="181"/>
  <c r="B146" i="181"/>
  <c r="B148" i="181"/>
  <c r="B147" i="181"/>
  <c r="Z70" i="182"/>
  <c r="D70" i="182"/>
  <c r="A71" i="182"/>
  <c r="E144" i="181"/>
  <c r="D144" i="181"/>
  <c r="E141" i="149"/>
  <c r="D141" i="149"/>
  <c r="F141" i="149"/>
  <c r="C141" i="149"/>
  <c r="A68" i="152"/>
  <c r="A69" i="152"/>
  <c r="N67" i="152"/>
  <c r="C67" i="152"/>
  <c r="G67" i="152"/>
  <c r="D67" i="152"/>
  <c r="G81" i="150"/>
  <c r="H81" i="150"/>
  <c r="C80" i="150"/>
  <c r="D80" i="150"/>
  <c r="G80" i="150"/>
  <c r="H80" i="150"/>
  <c r="F80" i="150"/>
  <c r="E80" i="150"/>
  <c r="I80" i="150"/>
  <c r="A81" i="150"/>
  <c r="A82" i="150"/>
  <c r="A72" i="182"/>
  <c r="A73" i="182"/>
  <c r="A67" i="188"/>
  <c r="B66" i="188"/>
  <c r="E66" i="188"/>
  <c r="C66" i="188"/>
  <c r="E148" i="181"/>
  <c r="D148" i="181"/>
  <c r="D146" i="181"/>
  <c r="B149" i="181"/>
  <c r="B151" i="181"/>
  <c r="B150" i="181"/>
  <c r="E146" i="181"/>
  <c r="C144" i="149"/>
  <c r="E144" i="149"/>
  <c r="D144" i="149"/>
  <c r="F144" i="149"/>
  <c r="D145" i="149"/>
  <c r="F145" i="149"/>
  <c r="C145" i="149"/>
  <c r="E145" i="149"/>
  <c r="C143" i="149"/>
  <c r="A147" i="149"/>
  <c r="E143" i="149"/>
  <c r="A148" i="149"/>
  <c r="D143" i="149"/>
  <c r="F143" i="149"/>
  <c r="A146" i="149"/>
  <c r="Z71" i="182"/>
  <c r="D71" i="182"/>
  <c r="E147" i="181"/>
  <c r="D147" i="181"/>
  <c r="N69" i="152"/>
  <c r="G69" i="152"/>
  <c r="C69" i="152"/>
  <c r="D69" i="152"/>
  <c r="N68" i="152"/>
  <c r="G68" i="152"/>
  <c r="C68" i="152"/>
  <c r="D68" i="152"/>
  <c r="A70" i="152"/>
  <c r="A71" i="152"/>
  <c r="C82" i="150"/>
  <c r="D82" i="150"/>
  <c r="I82" i="150"/>
  <c r="G82" i="150"/>
  <c r="H82" i="150"/>
  <c r="E82" i="150"/>
  <c r="F82" i="150"/>
  <c r="G83" i="150"/>
  <c r="H83" i="150"/>
  <c r="D81" i="150"/>
  <c r="C81" i="150"/>
  <c r="I81" i="150"/>
  <c r="E81" i="150"/>
  <c r="F81" i="150"/>
  <c r="A83" i="150"/>
  <c r="Z73" i="182"/>
  <c r="D73" i="182"/>
  <c r="D72" i="182"/>
  <c r="Z72" i="182"/>
  <c r="A74" i="182"/>
  <c r="Z74" i="182"/>
  <c r="C67" i="188"/>
  <c r="A68" i="188"/>
  <c r="B67" i="188"/>
  <c r="E67" i="188"/>
  <c r="D149" i="181"/>
  <c r="B153" i="181"/>
  <c r="B154" i="181"/>
  <c r="E149" i="181"/>
  <c r="B152" i="181"/>
  <c r="D147" i="149"/>
  <c r="F147" i="149"/>
  <c r="E147" i="149"/>
  <c r="C147" i="149"/>
  <c r="A150" i="149"/>
  <c r="A149" i="149"/>
  <c r="A151" i="149"/>
  <c r="C146" i="149"/>
  <c r="E146" i="149"/>
  <c r="D146" i="149"/>
  <c r="F146" i="149"/>
  <c r="D150" i="181"/>
  <c r="E150" i="181"/>
  <c r="E148" i="149"/>
  <c r="C148" i="149"/>
  <c r="D148" i="149"/>
  <c r="F148" i="149"/>
  <c r="D151" i="181"/>
  <c r="E151" i="181"/>
  <c r="N71" i="152"/>
  <c r="C71" i="152"/>
  <c r="G71" i="152"/>
  <c r="D71" i="152"/>
  <c r="A72" i="152"/>
  <c r="A73" i="152"/>
  <c r="N70" i="152"/>
  <c r="G70" i="152"/>
  <c r="C70" i="152"/>
  <c r="D70" i="152"/>
  <c r="I83" i="150"/>
  <c r="D83" i="150"/>
  <c r="C83" i="150"/>
  <c r="E83" i="150"/>
  <c r="F83" i="150"/>
  <c r="A84" i="150"/>
  <c r="A75" i="182"/>
  <c r="Z75" i="182"/>
  <c r="D74" i="182"/>
  <c r="C68" i="188"/>
  <c r="A69" i="188"/>
  <c r="B68" i="188"/>
  <c r="E68" i="188"/>
  <c r="D154" i="181"/>
  <c r="E154" i="181"/>
  <c r="D153" i="181"/>
  <c r="E153" i="181"/>
  <c r="E151" i="149"/>
  <c r="D151" i="149"/>
  <c r="F151" i="149"/>
  <c r="C151" i="149"/>
  <c r="A154" i="149"/>
  <c r="D149" i="149"/>
  <c r="F149" i="149"/>
  <c r="E149" i="149"/>
  <c r="C149" i="149"/>
  <c r="A153" i="149"/>
  <c r="A152" i="149"/>
  <c r="C150" i="149"/>
  <c r="D150" i="149"/>
  <c r="F150" i="149"/>
  <c r="E150" i="149"/>
  <c r="D152" i="181"/>
  <c r="B155" i="181"/>
  <c r="B156" i="181"/>
  <c r="B157" i="181"/>
  <c r="E152" i="181"/>
  <c r="N73" i="152"/>
  <c r="D72" i="152"/>
  <c r="C72" i="152"/>
  <c r="G72" i="152"/>
  <c r="N72" i="152"/>
  <c r="A74" i="152"/>
  <c r="G73" i="152"/>
  <c r="D73" i="152"/>
  <c r="C73" i="152"/>
  <c r="G85" i="150"/>
  <c r="H85" i="150"/>
  <c r="F84" i="150"/>
  <c r="G84" i="150"/>
  <c r="H84" i="150"/>
  <c r="E84" i="150"/>
  <c r="D84" i="150"/>
  <c r="C84" i="150"/>
  <c r="I84" i="150"/>
  <c r="A85" i="150"/>
  <c r="A86" i="150"/>
  <c r="D75" i="182"/>
  <c r="A76" i="182"/>
  <c r="E69" i="188"/>
  <c r="C69" i="188"/>
  <c r="B69" i="188"/>
  <c r="A70" i="188"/>
  <c r="E157" i="181"/>
  <c r="D157" i="181"/>
  <c r="C154" i="149"/>
  <c r="E154" i="149"/>
  <c r="D154" i="149"/>
  <c r="F154" i="149"/>
  <c r="E156" i="181"/>
  <c r="D156" i="181"/>
  <c r="E155" i="181"/>
  <c r="D155" i="181"/>
  <c r="B158" i="181"/>
  <c r="B159" i="181"/>
  <c r="B160" i="181"/>
  <c r="A156" i="149"/>
  <c r="A157" i="149"/>
  <c r="E152" i="149"/>
  <c r="C152" i="149"/>
  <c r="D152" i="149"/>
  <c r="F152" i="149"/>
  <c r="A155" i="149"/>
  <c r="C153" i="149"/>
  <c r="D153" i="149"/>
  <c r="F153" i="149"/>
  <c r="E153" i="149"/>
  <c r="N74" i="152"/>
  <c r="D74" i="152"/>
  <c r="C74" i="152"/>
  <c r="G74" i="152"/>
  <c r="A75" i="152"/>
  <c r="A76" i="152"/>
  <c r="E86" i="150"/>
  <c r="D86" i="150"/>
  <c r="I86" i="150"/>
  <c r="F86" i="150"/>
  <c r="G87" i="150"/>
  <c r="H87" i="150"/>
  <c r="C86" i="150"/>
  <c r="G86" i="150"/>
  <c r="H86" i="150"/>
  <c r="A87" i="150"/>
  <c r="D85" i="150"/>
  <c r="E85" i="150"/>
  <c r="I85" i="150"/>
  <c r="C85" i="150"/>
  <c r="F85" i="150"/>
  <c r="D76" i="182"/>
  <c r="A77" i="182"/>
  <c r="Z76" i="182"/>
  <c r="A71" i="188"/>
  <c r="B70" i="188"/>
  <c r="C70" i="188"/>
  <c r="E70" i="188"/>
  <c r="A158" i="149"/>
  <c r="A160" i="149"/>
  <c r="A159" i="149"/>
  <c r="C155" i="149"/>
  <c r="D155" i="149"/>
  <c r="F155" i="149"/>
  <c r="E155" i="149"/>
  <c r="C157" i="149"/>
  <c r="E157" i="149"/>
  <c r="D157" i="149"/>
  <c r="F157" i="149"/>
  <c r="C156" i="149"/>
  <c r="D156" i="149"/>
  <c r="F156" i="149"/>
  <c r="E156" i="149"/>
  <c r="D160" i="181"/>
  <c r="E160" i="181"/>
  <c r="E159" i="181"/>
  <c r="D159" i="181"/>
  <c r="D158" i="181"/>
  <c r="B161" i="181"/>
  <c r="B162" i="181"/>
  <c r="B163" i="181"/>
  <c r="E158" i="181"/>
  <c r="N76" i="152"/>
  <c r="C76" i="152"/>
  <c r="D76" i="152"/>
  <c r="G76" i="152"/>
  <c r="G75" i="152"/>
  <c r="D75" i="152"/>
  <c r="A77" i="152"/>
  <c r="N75" i="152"/>
  <c r="C75" i="152"/>
  <c r="A88" i="150"/>
  <c r="C87" i="150"/>
  <c r="I87" i="150"/>
  <c r="D87" i="150"/>
  <c r="E87" i="150"/>
  <c r="F87" i="150"/>
  <c r="A89" i="150"/>
  <c r="A78" i="182"/>
  <c r="A79" i="182"/>
  <c r="D77" i="182"/>
  <c r="Z77" i="182"/>
  <c r="C71" i="188"/>
  <c r="E71" i="188"/>
  <c r="B71" i="188"/>
  <c r="A72" i="188"/>
  <c r="D161" i="181"/>
  <c r="B164" i="181"/>
  <c r="B165" i="181"/>
  <c r="B166" i="181"/>
  <c r="E161" i="181"/>
  <c r="C159" i="149"/>
  <c r="D159" i="149"/>
  <c r="F159" i="149"/>
  <c r="E159" i="149"/>
  <c r="D160" i="149"/>
  <c r="F160" i="149"/>
  <c r="E160" i="149"/>
  <c r="C160" i="149"/>
  <c r="D163" i="181"/>
  <c r="E163" i="181"/>
  <c r="D162" i="181"/>
  <c r="E162" i="181"/>
  <c r="A161" i="149"/>
  <c r="E158" i="149"/>
  <c r="A162" i="149"/>
  <c r="C158" i="149"/>
  <c r="D158" i="149"/>
  <c r="F158" i="149"/>
  <c r="A163" i="149"/>
  <c r="N77" i="152"/>
  <c r="G77" i="152"/>
  <c r="D77" i="152"/>
  <c r="C77" i="152"/>
  <c r="A78" i="152"/>
  <c r="D89" i="150"/>
  <c r="C89" i="150"/>
  <c r="E89" i="150"/>
  <c r="F89" i="150"/>
  <c r="I89" i="150"/>
  <c r="F88" i="150"/>
  <c r="D88" i="150"/>
  <c r="C88" i="150"/>
  <c r="G89" i="150"/>
  <c r="H89" i="150"/>
  <c r="E88" i="150"/>
  <c r="I88" i="150"/>
  <c r="G88" i="150"/>
  <c r="H88" i="150"/>
  <c r="A90" i="150"/>
  <c r="Z79" i="182"/>
  <c r="D79" i="182"/>
  <c r="A80" i="182"/>
  <c r="Z78" i="182"/>
  <c r="D78" i="182"/>
  <c r="A73" i="188"/>
  <c r="C72" i="188"/>
  <c r="B72" i="188"/>
  <c r="E72" i="188"/>
  <c r="D164" i="181"/>
  <c r="B168" i="181"/>
  <c r="B169" i="181"/>
  <c r="B167" i="181"/>
  <c r="E164" i="181"/>
  <c r="E162" i="149"/>
  <c r="C162" i="149"/>
  <c r="D162" i="149"/>
  <c r="F162" i="149"/>
  <c r="A165" i="149"/>
  <c r="A164" i="149"/>
  <c r="E161" i="149"/>
  <c r="A166" i="149"/>
  <c r="D161" i="149"/>
  <c r="F161" i="149"/>
  <c r="C161" i="149"/>
  <c r="D166" i="181"/>
  <c r="E166" i="181"/>
  <c r="D163" i="149"/>
  <c r="F163" i="149"/>
  <c r="C163" i="149"/>
  <c r="E163" i="149"/>
  <c r="D165" i="181"/>
  <c r="E165" i="181"/>
  <c r="N78" i="152"/>
  <c r="D78" i="152"/>
  <c r="A79" i="152"/>
  <c r="A80" i="152"/>
  <c r="C78" i="152"/>
  <c r="G78" i="152"/>
  <c r="A91" i="150"/>
  <c r="F90" i="150"/>
  <c r="E90" i="150"/>
  <c r="I90" i="150"/>
  <c r="C90" i="150"/>
  <c r="G90" i="150"/>
  <c r="H90" i="150"/>
  <c r="G91" i="150"/>
  <c r="H91" i="150"/>
  <c r="D90" i="150"/>
  <c r="D80" i="182"/>
  <c r="Z80" i="182"/>
  <c r="A81" i="182"/>
  <c r="E73" i="188"/>
  <c r="C73" i="188"/>
  <c r="B73" i="188"/>
  <c r="A74" i="188"/>
  <c r="D166" i="149"/>
  <c r="F166" i="149"/>
  <c r="E166" i="149"/>
  <c r="C166" i="149"/>
  <c r="D164" i="149"/>
  <c r="F164" i="149"/>
  <c r="A168" i="149"/>
  <c r="A169" i="149"/>
  <c r="A167" i="149"/>
  <c r="E164" i="149"/>
  <c r="C164" i="149"/>
  <c r="D165" i="149"/>
  <c r="F165" i="149"/>
  <c r="E165" i="149"/>
  <c r="C165" i="149"/>
  <c r="E167" i="181"/>
  <c r="D167" i="181"/>
  <c r="B170" i="181"/>
  <c r="B172" i="181"/>
  <c r="B171" i="181"/>
  <c r="E169" i="181"/>
  <c r="D169" i="181"/>
  <c r="D168" i="181"/>
  <c r="E168" i="181"/>
  <c r="N80" i="152"/>
  <c r="C79" i="152"/>
  <c r="D79" i="152"/>
  <c r="G79" i="152"/>
  <c r="N79" i="152"/>
  <c r="A81" i="152"/>
  <c r="C80" i="152"/>
  <c r="G80" i="152"/>
  <c r="D80" i="152"/>
  <c r="D91" i="150"/>
  <c r="E91" i="150"/>
  <c r="C91" i="150"/>
  <c r="I91" i="150"/>
  <c r="F91" i="150"/>
  <c r="A92" i="150"/>
  <c r="D81" i="182"/>
  <c r="Z81" i="182"/>
  <c r="A82" i="182"/>
  <c r="B74" i="188"/>
  <c r="E74" i="188"/>
  <c r="C74" i="188"/>
  <c r="A75" i="188"/>
  <c r="D170" i="181"/>
  <c r="B173" i="181"/>
  <c r="B174" i="181"/>
  <c r="B175" i="181"/>
  <c r="E170" i="181"/>
  <c r="D167" i="149"/>
  <c r="F167" i="149"/>
  <c r="A172" i="149"/>
  <c r="A170" i="149"/>
  <c r="C167" i="149"/>
  <c r="A171" i="149"/>
  <c r="E167" i="149"/>
  <c r="E171" i="181"/>
  <c r="D171" i="181"/>
  <c r="D169" i="149"/>
  <c r="F169" i="149"/>
  <c r="C169" i="149"/>
  <c r="E169" i="149"/>
  <c r="E172" i="181"/>
  <c r="D172" i="181"/>
  <c r="D168" i="149"/>
  <c r="F168" i="149"/>
  <c r="E168" i="149"/>
  <c r="C168" i="149"/>
  <c r="N81" i="152"/>
  <c r="A82" i="152"/>
  <c r="C82" i="152"/>
  <c r="G82" i="152"/>
  <c r="D82" i="152"/>
  <c r="D81" i="152"/>
  <c r="C81" i="152"/>
  <c r="G81" i="152"/>
  <c r="E92" i="150"/>
  <c r="F92" i="150"/>
  <c r="D92" i="150"/>
  <c r="G92" i="150"/>
  <c r="H92" i="150"/>
  <c r="I92" i="150"/>
  <c r="G93" i="150"/>
  <c r="H93" i="150"/>
  <c r="C92" i="150"/>
  <c r="A93" i="150"/>
  <c r="A83" i="182"/>
  <c r="Z82" i="182"/>
  <c r="D82" i="182"/>
  <c r="B75" i="188"/>
  <c r="E75" i="188"/>
  <c r="C75" i="188"/>
  <c r="A76" i="188"/>
  <c r="E170" i="149"/>
  <c r="A173" i="149"/>
  <c r="A175" i="149"/>
  <c r="C170" i="149"/>
  <c r="D170" i="149"/>
  <c r="F170" i="149"/>
  <c r="A174" i="149"/>
  <c r="D175" i="181"/>
  <c r="E175" i="181"/>
  <c r="D174" i="181"/>
  <c r="E174" i="181"/>
  <c r="D173" i="181"/>
  <c r="B176" i="181"/>
  <c r="B177" i="181"/>
  <c r="B178" i="181"/>
  <c r="E173" i="181"/>
  <c r="E172" i="149"/>
  <c r="C172" i="149"/>
  <c r="D172" i="149"/>
  <c r="F172" i="149"/>
  <c r="C171" i="149"/>
  <c r="E171" i="149"/>
  <c r="D171" i="149"/>
  <c r="F171" i="149"/>
  <c r="N82" i="152"/>
  <c r="A83" i="152"/>
  <c r="D83" i="152"/>
  <c r="E93" i="150"/>
  <c r="F93" i="150"/>
  <c r="I93" i="150"/>
  <c r="C93" i="150"/>
  <c r="D93" i="150"/>
  <c r="A94" i="150"/>
  <c r="A84" i="182"/>
  <c r="Z83" i="182"/>
  <c r="D83" i="182"/>
  <c r="B76" i="188"/>
  <c r="C76" i="188"/>
  <c r="E76" i="188"/>
  <c r="A77" i="188"/>
  <c r="E174" i="149"/>
  <c r="C174" i="149"/>
  <c r="D174" i="149"/>
  <c r="F174" i="149"/>
  <c r="C175" i="149"/>
  <c r="D175" i="149"/>
  <c r="F175" i="149"/>
  <c r="E175" i="149"/>
  <c r="A177" i="149"/>
  <c r="C173" i="149"/>
  <c r="A178" i="149"/>
  <c r="E173" i="149"/>
  <c r="D173" i="149"/>
  <c r="F173" i="149"/>
  <c r="A176" i="149"/>
  <c r="D178" i="181"/>
  <c r="E178" i="181"/>
  <c r="D177" i="181"/>
  <c r="E177" i="181"/>
  <c r="D176" i="181"/>
  <c r="B179" i="181"/>
  <c r="B180" i="181"/>
  <c r="B181" i="181"/>
  <c r="E176" i="181"/>
  <c r="N83" i="152"/>
  <c r="G83" i="152"/>
  <c r="C83" i="152"/>
  <c r="A84" i="152"/>
  <c r="C84" i="152"/>
  <c r="D84" i="152"/>
  <c r="E94" i="150"/>
  <c r="D94" i="150"/>
  <c r="G94" i="150"/>
  <c r="H94" i="150"/>
  <c r="I94" i="150"/>
  <c r="C94" i="150"/>
  <c r="F94" i="150"/>
  <c r="G95" i="150"/>
  <c r="H95" i="150"/>
  <c r="A95" i="150"/>
  <c r="D84" i="182"/>
  <c r="Z84" i="182"/>
  <c r="A85" i="182"/>
  <c r="C77" i="188"/>
  <c r="E77" i="188"/>
  <c r="B77" i="188"/>
  <c r="A78" i="188"/>
  <c r="A79" i="188"/>
  <c r="D178" i="149"/>
  <c r="F178" i="149"/>
  <c r="E178" i="149"/>
  <c r="C178" i="149"/>
  <c r="E176" i="149"/>
  <c r="D176" i="149"/>
  <c r="F176" i="149"/>
  <c r="A179" i="149"/>
  <c r="C176" i="149"/>
  <c r="A180" i="149"/>
  <c r="A181" i="149"/>
  <c r="E177" i="149"/>
  <c r="D177" i="149"/>
  <c r="F177" i="149"/>
  <c r="C177" i="149"/>
  <c r="E179" i="181"/>
  <c r="D179" i="181"/>
  <c r="B182" i="181"/>
  <c r="B184" i="181"/>
  <c r="B183" i="181"/>
  <c r="E180" i="181"/>
  <c r="D180" i="181"/>
  <c r="D181" i="181"/>
  <c r="E181" i="181"/>
  <c r="N84" i="152"/>
  <c r="A85" i="152"/>
  <c r="G84" i="152"/>
  <c r="A96" i="150"/>
  <c r="C95" i="150"/>
  <c r="I95" i="150"/>
  <c r="F95" i="150"/>
  <c r="D95" i="150"/>
  <c r="E95" i="150"/>
  <c r="A97" i="150"/>
  <c r="Z85" i="182"/>
  <c r="D85" i="182"/>
  <c r="A86" i="182"/>
  <c r="A80" i="188"/>
  <c r="C80" i="188"/>
  <c r="B79" i="188"/>
  <c r="E79" i="188"/>
  <c r="C79" i="188"/>
  <c r="C78" i="188"/>
  <c r="E78" i="188"/>
  <c r="B78" i="188"/>
  <c r="E181" i="149"/>
  <c r="C181" i="149"/>
  <c r="D181" i="149"/>
  <c r="F181" i="149"/>
  <c r="E183" i="181"/>
  <c r="D183" i="181"/>
  <c r="E180" i="149"/>
  <c r="D180" i="149"/>
  <c r="F180" i="149"/>
  <c r="C180" i="149"/>
  <c r="D184" i="181"/>
  <c r="E184" i="181"/>
  <c r="D179" i="149"/>
  <c r="F179" i="149"/>
  <c r="C179" i="149"/>
  <c r="A182" i="149"/>
  <c r="A183" i="149"/>
  <c r="A184" i="149"/>
  <c r="E179" i="149"/>
  <c r="D182" i="181"/>
  <c r="B185" i="181"/>
  <c r="B186" i="181"/>
  <c r="B187" i="181"/>
  <c r="E182" i="181"/>
  <c r="G85" i="152"/>
  <c r="D85" i="152"/>
  <c r="C85" i="152"/>
  <c r="N85" i="152"/>
  <c r="A86" i="152"/>
  <c r="A87" i="152"/>
  <c r="E80" i="188"/>
  <c r="I97" i="150"/>
  <c r="E97" i="150"/>
  <c r="C97" i="150"/>
  <c r="F97" i="150"/>
  <c r="D97" i="150"/>
  <c r="A98" i="150"/>
  <c r="A81" i="188"/>
  <c r="A82" i="188"/>
  <c r="C82" i="188"/>
  <c r="I96" i="150"/>
  <c r="G96" i="150"/>
  <c r="H96" i="150"/>
  <c r="E96" i="150"/>
  <c r="F96" i="150"/>
  <c r="D96" i="150"/>
  <c r="C96" i="150"/>
  <c r="G97" i="150"/>
  <c r="H97" i="150"/>
  <c r="A87" i="182"/>
  <c r="Z86" i="182"/>
  <c r="D86" i="182"/>
  <c r="B80" i="188"/>
  <c r="C81" i="188"/>
  <c r="D187" i="181"/>
  <c r="E187" i="181"/>
  <c r="D186" i="181"/>
  <c r="E186" i="181"/>
  <c r="D185" i="181"/>
  <c r="B189" i="181"/>
  <c r="B188" i="181"/>
  <c r="B190" i="181"/>
  <c r="E185" i="181"/>
  <c r="A185" i="149"/>
  <c r="A187" i="149"/>
  <c r="A186" i="149"/>
  <c r="C182" i="149"/>
  <c r="D182" i="149"/>
  <c r="F182" i="149"/>
  <c r="E182" i="149"/>
  <c r="C184" i="149"/>
  <c r="D184" i="149"/>
  <c r="F184" i="149"/>
  <c r="E184" i="149"/>
  <c r="C183" i="149"/>
  <c r="E183" i="149"/>
  <c r="D183" i="149"/>
  <c r="F183" i="149"/>
  <c r="N87" i="152"/>
  <c r="G87" i="152"/>
  <c r="D87" i="152"/>
  <c r="C87" i="152"/>
  <c r="D86" i="152"/>
  <c r="C86" i="152"/>
  <c r="A88" i="152"/>
  <c r="A89" i="152"/>
  <c r="A90" i="152"/>
  <c r="N86" i="152"/>
  <c r="G86" i="152"/>
  <c r="D88" i="152"/>
  <c r="G88" i="152"/>
  <c r="C88" i="152"/>
  <c r="E82" i="188"/>
  <c r="A99" i="150"/>
  <c r="C98" i="150"/>
  <c r="F98" i="150"/>
  <c r="D98" i="150"/>
  <c r="G98" i="150"/>
  <c r="H98" i="150"/>
  <c r="G99" i="150"/>
  <c r="H99" i="150"/>
  <c r="I98" i="150"/>
  <c r="E98" i="150"/>
  <c r="B81" i="188"/>
  <c r="B82" i="188"/>
  <c r="E81" i="188"/>
  <c r="A83" i="188"/>
  <c r="Z87" i="182"/>
  <c r="D87" i="182"/>
  <c r="A88" i="182"/>
  <c r="E186" i="149"/>
  <c r="C186" i="149"/>
  <c r="D186" i="149"/>
  <c r="F186" i="149"/>
  <c r="D189" i="181"/>
  <c r="E189" i="181"/>
  <c r="D188" i="181"/>
  <c r="B191" i="181"/>
  <c r="B192" i="181"/>
  <c r="B193" i="181"/>
  <c r="E188" i="181"/>
  <c r="D187" i="149"/>
  <c r="F187" i="149"/>
  <c r="C187" i="149"/>
  <c r="E187" i="149"/>
  <c r="E185" i="149"/>
  <c r="A188" i="149"/>
  <c r="A189" i="149"/>
  <c r="C185" i="149"/>
  <c r="A190" i="149"/>
  <c r="D185" i="149"/>
  <c r="F185" i="149"/>
  <c r="D190" i="181"/>
  <c r="E190" i="181"/>
  <c r="N90" i="152"/>
  <c r="G89" i="152"/>
  <c r="N89" i="152"/>
  <c r="C89" i="152"/>
  <c r="A91" i="152"/>
  <c r="A92" i="152"/>
  <c r="D89" i="152"/>
  <c r="N88" i="152"/>
  <c r="G90" i="152"/>
  <c r="D90" i="152"/>
  <c r="C90" i="152"/>
  <c r="A84" i="188"/>
  <c r="C83" i="188"/>
  <c r="E99" i="150"/>
  <c r="I99" i="150"/>
  <c r="D99" i="150"/>
  <c r="F99" i="150"/>
  <c r="C99" i="150"/>
  <c r="E83" i="188"/>
  <c r="B83" i="188"/>
  <c r="A100" i="150"/>
  <c r="Z88" i="182"/>
  <c r="D88" i="182"/>
  <c r="A89" i="182"/>
  <c r="C84" i="188"/>
  <c r="E84" i="188"/>
  <c r="B84" i="188"/>
  <c r="A85" i="188"/>
  <c r="C190" i="149"/>
  <c r="E190" i="149"/>
  <c r="D190" i="149"/>
  <c r="F190" i="149"/>
  <c r="C189" i="149"/>
  <c r="E189" i="149"/>
  <c r="D189" i="149"/>
  <c r="F189" i="149"/>
  <c r="D193" i="181"/>
  <c r="E193" i="181"/>
  <c r="E192" i="181"/>
  <c r="D192" i="181"/>
  <c r="E191" i="181"/>
  <c r="D191" i="181"/>
  <c r="B194" i="181"/>
  <c r="B195" i="181"/>
  <c r="B196" i="181"/>
  <c r="E188" i="149"/>
  <c r="C188" i="149"/>
  <c r="D188" i="149"/>
  <c r="F188" i="149"/>
  <c r="A193" i="149"/>
  <c r="A192" i="149"/>
  <c r="A191" i="149"/>
  <c r="N92" i="152"/>
  <c r="A93" i="152"/>
  <c r="N91" i="152"/>
  <c r="A94" i="152"/>
  <c r="D91" i="152"/>
  <c r="C91" i="152"/>
  <c r="G91" i="152"/>
  <c r="F100" i="150"/>
  <c r="I100" i="150"/>
  <c r="E100" i="150"/>
  <c r="G101" i="150"/>
  <c r="H101" i="150"/>
  <c r="G100" i="150"/>
  <c r="H100" i="150"/>
  <c r="D100" i="150"/>
  <c r="C100" i="150"/>
  <c r="A101" i="150"/>
  <c r="A102" i="150"/>
  <c r="D89" i="182"/>
  <c r="Z89" i="182"/>
  <c r="A90" i="182"/>
  <c r="C85" i="188"/>
  <c r="E85" i="188"/>
  <c r="B85" i="188"/>
  <c r="A86" i="188"/>
  <c r="A87" i="188"/>
  <c r="C193" i="149"/>
  <c r="E193" i="149"/>
  <c r="D193" i="149"/>
  <c r="F193" i="149"/>
  <c r="C192" i="149"/>
  <c r="D192" i="149"/>
  <c r="F192" i="149"/>
  <c r="E192" i="149"/>
  <c r="D196" i="181"/>
  <c r="E196" i="181"/>
  <c r="E195" i="181"/>
  <c r="D195" i="181"/>
  <c r="A196" i="149"/>
  <c r="E191" i="149"/>
  <c r="A194" i="149"/>
  <c r="C191" i="149"/>
  <c r="A195" i="149"/>
  <c r="D191" i="149"/>
  <c r="F191" i="149"/>
  <c r="D194" i="181"/>
  <c r="B197" i="181"/>
  <c r="B199" i="181"/>
  <c r="B198" i="181"/>
  <c r="E194" i="181"/>
  <c r="N94" i="152"/>
  <c r="A95" i="152"/>
  <c r="N93" i="152"/>
  <c r="C92" i="152"/>
  <c r="D92" i="152"/>
  <c r="G92" i="152"/>
  <c r="C102" i="150"/>
  <c r="D102" i="150"/>
  <c r="G102" i="150"/>
  <c r="H102" i="150"/>
  <c r="I102" i="150"/>
  <c r="E102" i="150"/>
  <c r="F102" i="150"/>
  <c r="G103" i="150"/>
  <c r="H103" i="150"/>
  <c r="A103" i="150"/>
  <c r="C101" i="150"/>
  <c r="F101" i="150"/>
  <c r="D101" i="150"/>
  <c r="I101" i="150"/>
  <c r="E101" i="150"/>
  <c r="Z90" i="182"/>
  <c r="D90" i="182"/>
  <c r="A91" i="182"/>
  <c r="E86" i="188"/>
  <c r="C86" i="188"/>
  <c r="B86" i="188"/>
  <c r="B87" i="188"/>
  <c r="E87" i="188"/>
  <c r="A88" i="188"/>
  <c r="C87" i="188"/>
  <c r="D194" i="149"/>
  <c r="F194" i="149"/>
  <c r="A197" i="149"/>
  <c r="A198" i="149"/>
  <c r="A199" i="149"/>
  <c r="C194" i="149"/>
  <c r="E194" i="149"/>
  <c r="D198" i="181"/>
  <c r="E198" i="181"/>
  <c r="C196" i="149"/>
  <c r="D196" i="149"/>
  <c r="F196" i="149"/>
  <c r="E196" i="149"/>
  <c r="D199" i="181"/>
  <c r="E199" i="181"/>
  <c r="D197" i="181"/>
  <c r="B200" i="181"/>
  <c r="B201" i="181"/>
  <c r="B202" i="181"/>
  <c r="E197" i="181"/>
  <c r="C195" i="149"/>
  <c r="E195" i="149"/>
  <c r="D195" i="149"/>
  <c r="F195" i="149"/>
  <c r="C88" i="188"/>
  <c r="E88" i="188"/>
  <c r="N95" i="152"/>
  <c r="A96" i="152"/>
  <c r="C94" i="152"/>
  <c r="G94" i="152"/>
  <c r="D94" i="152"/>
  <c r="C93" i="152"/>
  <c r="D93" i="152"/>
  <c r="G93" i="152"/>
  <c r="I103" i="150"/>
  <c r="F103" i="150"/>
  <c r="E103" i="150"/>
  <c r="D103" i="150"/>
  <c r="C103" i="150"/>
  <c r="A104" i="150"/>
  <c r="D91" i="182"/>
  <c r="Z91" i="182"/>
  <c r="A92" i="182"/>
  <c r="A89" i="188"/>
  <c r="A93" i="182"/>
  <c r="B88" i="188"/>
  <c r="D202" i="181"/>
  <c r="E202" i="181"/>
  <c r="E201" i="181"/>
  <c r="D201" i="181"/>
  <c r="D200" i="181"/>
  <c r="B204" i="181"/>
  <c r="B203" i="181"/>
  <c r="B205" i="181"/>
  <c r="E200" i="181"/>
  <c r="D199" i="149"/>
  <c r="F199" i="149"/>
  <c r="E199" i="149"/>
  <c r="C199" i="149"/>
  <c r="C198" i="149"/>
  <c r="E198" i="149"/>
  <c r="D198" i="149"/>
  <c r="F198" i="149"/>
  <c r="C197" i="149"/>
  <c r="E197" i="149"/>
  <c r="D197" i="149"/>
  <c r="F197" i="149"/>
  <c r="A200" i="149"/>
  <c r="A201" i="149"/>
  <c r="A202" i="149"/>
  <c r="N96" i="152"/>
  <c r="A97" i="152"/>
  <c r="A98" i="152"/>
  <c r="G96" i="152"/>
  <c r="C96" i="152"/>
  <c r="D96" i="152"/>
  <c r="C95" i="152"/>
  <c r="G95" i="152"/>
  <c r="D95" i="152"/>
  <c r="G105" i="150"/>
  <c r="H105" i="150"/>
  <c r="C104" i="150"/>
  <c r="I104" i="150"/>
  <c r="G104" i="150"/>
  <c r="H104" i="150"/>
  <c r="E104" i="150"/>
  <c r="D104" i="150"/>
  <c r="F104" i="150"/>
  <c r="A90" i="188"/>
  <c r="A105" i="150"/>
  <c r="A106" i="150"/>
  <c r="C89" i="188"/>
  <c r="B89" i="188"/>
  <c r="E89" i="188"/>
  <c r="D93" i="182"/>
  <c r="Z93" i="182"/>
  <c r="A94" i="182"/>
  <c r="Z92" i="182"/>
  <c r="D92" i="182"/>
  <c r="D205" i="181"/>
  <c r="E205" i="181"/>
  <c r="E203" i="181"/>
  <c r="D203" i="181"/>
  <c r="B208" i="181"/>
  <c r="B206" i="181"/>
  <c r="B207" i="181"/>
  <c r="D204" i="181"/>
  <c r="E204" i="181"/>
  <c r="E202" i="149"/>
  <c r="D202" i="149"/>
  <c r="F202" i="149"/>
  <c r="C202" i="149"/>
  <c r="C200" i="149"/>
  <c r="E200" i="149"/>
  <c r="D200" i="149"/>
  <c r="F200" i="149"/>
  <c r="A203" i="149"/>
  <c r="A205" i="149"/>
  <c r="A204" i="149"/>
  <c r="E201" i="149"/>
  <c r="C201" i="149"/>
  <c r="D201" i="149"/>
  <c r="F201" i="149"/>
  <c r="N98" i="152"/>
  <c r="N97" i="152"/>
  <c r="A99" i="152"/>
  <c r="A100" i="152"/>
  <c r="A101" i="152"/>
  <c r="D97" i="152"/>
  <c r="C97" i="152"/>
  <c r="G97" i="152"/>
  <c r="A107" i="150"/>
  <c r="C105" i="150"/>
  <c r="D105" i="150"/>
  <c r="E105" i="150"/>
  <c r="F105" i="150"/>
  <c r="I105" i="150"/>
  <c r="C90" i="188"/>
  <c r="A91" i="188"/>
  <c r="B90" i="188"/>
  <c r="C106" i="150"/>
  <c r="D106" i="150"/>
  <c r="G106" i="150"/>
  <c r="H106" i="150"/>
  <c r="F106" i="150"/>
  <c r="E106" i="150"/>
  <c r="G107" i="150"/>
  <c r="H107" i="150"/>
  <c r="I106" i="150"/>
  <c r="E90" i="188"/>
  <c r="D94" i="182"/>
  <c r="Z94" i="182"/>
  <c r="A95" i="182"/>
  <c r="E205" i="149"/>
  <c r="C205" i="149"/>
  <c r="D205" i="149"/>
  <c r="F205" i="149"/>
  <c r="D208" i="181"/>
  <c r="E208" i="181"/>
  <c r="A207" i="149"/>
  <c r="E203" i="149"/>
  <c r="A206" i="149"/>
  <c r="A208" i="149"/>
  <c r="C203" i="149"/>
  <c r="D203" i="149"/>
  <c r="F203" i="149"/>
  <c r="E207" i="181"/>
  <c r="D207" i="181"/>
  <c r="D204" i="149"/>
  <c r="F204" i="149"/>
  <c r="C204" i="149"/>
  <c r="E204" i="149"/>
  <c r="D206" i="181"/>
  <c r="B210" i="181"/>
  <c r="B211" i="181"/>
  <c r="B209" i="181"/>
  <c r="E206" i="181"/>
  <c r="N101" i="152"/>
  <c r="N100" i="152"/>
  <c r="N99" i="152"/>
  <c r="A102" i="152"/>
  <c r="A103" i="152"/>
  <c r="N102" i="152"/>
  <c r="C98" i="152"/>
  <c r="D98" i="152"/>
  <c r="G98" i="152"/>
  <c r="B91" i="188"/>
  <c r="D107" i="150"/>
  <c r="F107" i="150"/>
  <c r="E107" i="150"/>
  <c r="I107" i="150"/>
  <c r="C107" i="150"/>
  <c r="A92" i="188"/>
  <c r="E91" i="188"/>
  <c r="C91" i="188"/>
  <c r="A108" i="150"/>
  <c r="Z95" i="182"/>
  <c r="D95" i="182"/>
  <c r="A96" i="182"/>
  <c r="A97" i="182"/>
  <c r="D210" i="181"/>
  <c r="E210" i="181"/>
  <c r="E208" i="149"/>
  <c r="C208" i="149"/>
  <c r="D208" i="149"/>
  <c r="F208" i="149"/>
  <c r="A211" i="149"/>
  <c r="E206" i="149"/>
  <c r="D206" i="149"/>
  <c r="F206" i="149"/>
  <c r="A209" i="149"/>
  <c r="C206" i="149"/>
  <c r="A210" i="149"/>
  <c r="C207" i="149"/>
  <c r="E207" i="149"/>
  <c r="D207" i="149"/>
  <c r="F207" i="149"/>
  <c r="D209" i="181"/>
  <c r="B212" i="181"/>
  <c r="B213" i="181"/>
  <c r="B214" i="181"/>
  <c r="E209" i="181"/>
  <c r="D211" i="181"/>
  <c r="E211" i="181"/>
  <c r="A104" i="152"/>
  <c r="A105" i="152"/>
  <c r="N103" i="152"/>
  <c r="N104" i="152"/>
  <c r="G99" i="152"/>
  <c r="C99" i="152"/>
  <c r="D99" i="152"/>
  <c r="C108" i="150"/>
  <c r="G108" i="150"/>
  <c r="H108" i="150"/>
  <c r="E108" i="150"/>
  <c r="D108" i="150"/>
  <c r="G109" i="150"/>
  <c r="H109" i="150"/>
  <c r="F108" i="150"/>
  <c r="I108" i="150"/>
  <c r="A109" i="150"/>
  <c r="A93" i="188"/>
  <c r="C92" i="188"/>
  <c r="E92" i="188"/>
  <c r="B92" i="188"/>
  <c r="Z97" i="182"/>
  <c r="D97" i="182"/>
  <c r="A98" i="182"/>
  <c r="A99" i="182"/>
  <c r="D96" i="182"/>
  <c r="Z96" i="182"/>
  <c r="A213" i="149"/>
  <c r="C209" i="149"/>
  <c r="A214" i="149"/>
  <c r="E209" i="149"/>
  <c r="D209" i="149"/>
  <c r="F209" i="149"/>
  <c r="A212" i="149"/>
  <c r="E211" i="149"/>
  <c r="C211" i="149"/>
  <c r="D211" i="149"/>
  <c r="F211" i="149"/>
  <c r="D212" i="181"/>
  <c r="B215" i="181"/>
  <c r="B216" i="181"/>
  <c r="B217" i="181"/>
  <c r="E212" i="181"/>
  <c r="D214" i="181"/>
  <c r="E214" i="181"/>
  <c r="E213" i="181"/>
  <c r="D213" i="181"/>
  <c r="D210" i="149"/>
  <c r="F210" i="149"/>
  <c r="E210" i="149"/>
  <c r="C210" i="149"/>
  <c r="A106" i="152"/>
  <c r="A107" i="152"/>
  <c r="N105" i="152"/>
  <c r="G100" i="152"/>
  <c r="C100" i="152"/>
  <c r="D100" i="152"/>
  <c r="A94" i="188"/>
  <c r="B93" i="188"/>
  <c r="A110" i="150"/>
  <c r="C109" i="150"/>
  <c r="F109" i="150"/>
  <c r="E109" i="150"/>
  <c r="I109" i="150"/>
  <c r="D109" i="150"/>
  <c r="E93" i="188"/>
  <c r="C93" i="188"/>
  <c r="Z99" i="182"/>
  <c r="D99" i="182"/>
  <c r="A100" i="182"/>
  <c r="Z98" i="182"/>
  <c r="D98" i="182"/>
  <c r="D214" i="149"/>
  <c r="F214" i="149"/>
  <c r="C214" i="149"/>
  <c r="E214" i="149"/>
  <c r="C213" i="149"/>
  <c r="E213" i="149"/>
  <c r="D213" i="149"/>
  <c r="F213" i="149"/>
  <c r="D217" i="181"/>
  <c r="E217" i="181"/>
  <c r="E216" i="181"/>
  <c r="D216" i="181"/>
  <c r="A216" i="149"/>
  <c r="D212" i="149"/>
  <c r="F212" i="149"/>
  <c r="A217" i="149"/>
  <c r="E212" i="149"/>
  <c r="C212" i="149"/>
  <c r="A215" i="149"/>
  <c r="E215" i="181"/>
  <c r="D215" i="181"/>
  <c r="B218" i="181"/>
  <c r="B219" i="181"/>
  <c r="B220" i="181"/>
  <c r="B94" i="188"/>
  <c r="E94" i="188"/>
  <c r="C94" i="188"/>
  <c r="A95" i="188"/>
  <c r="A108" i="152"/>
  <c r="A109" i="152"/>
  <c r="N106" i="152"/>
  <c r="D101" i="152"/>
  <c r="G101" i="152"/>
  <c r="C101" i="152"/>
  <c r="E110" i="150"/>
  <c r="C110" i="150"/>
  <c r="G110" i="150"/>
  <c r="H110" i="150"/>
  <c r="D110" i="150"/>
  <c r="I110" i="150"/>
  <c r="G111" i="150"/>
  <c r="H111" i="150"/>
  <c r="F110" i="150"/>
  <c r="A111" i="150"/>
  <c r="Z100" i="182"/>
  <c r="D100" i="182"/>
  <c r="A101" i="182"/>
  <c r="A102" i="182"/>
  <c r="A103" i="182"/>
  <c r="Z103" i="182"/>
  <c r="A96" i="188"/>
  <c r="C216" i="149"/>
  <c r="E216" i="149"/>
  <c r="D216" i="149"/>
  <c r="F216" i="149"/>
  <c r="A218" i="149"/>
  <c r="A220" i="149"/>
  <c r="E215" i="149"/>
  <c r="D215" i="149"/>
  <c r="F215" i="149"/>
  <c r="A219" i="149"/>
  <c r="C215" i="149"/>
  <c r="E217" i="149"/>
  <c r="D217" i="149"/>
  <c r="F217" i="149"/>
  <c r="C217" i="149"/>
  <c r="E219" i="181"/>
  <c r="D219" i="181"/>
  <c r="D220" i="181"/>
  <c r="E220" i="181"/>
  <c r="D218" i="181"/>
  <c r="B221" i="181"/>
  <c r="B222" i="181"/>
  <c r="B223" i="181"/>
  <c r="E218" i="181"/>
  <c r="B96" i="188"/>
  <c r="B95" i="188"/>
  <c r="C95" i="188"/>
  <c r="E95" i="188"/>
  <c r="A110" i="152"/>
  <c r="N109" i="152"/>
  <c r="N108" i="152"/>
  <c r="N107" i="152"/>
  <c r="D102" i="152"/>
  <c r="G102" i="152"/>
  <c r="C102" i="152"/>
  <c r="F111" i="150"/>
  <c r="I111" i="150"/>
  <c r="C111" i="150"/>
  <c r="E111" i="150"/>
  <c r="D111" i="150"/>
  <c r="A112" i="150"/>
  <c r="A104" i="182"/>
  <c r="A105" i="182"/>
  <c r="D105" i="182"/>
  <c r="Z102" i="182"/>
  <c r="Z101" i="182"/>
  <c r="D101" i="182"/>
  <c r="D102" i="182"/>
  <c r="D103" i="182"/>
  <c r="E96" i="188"/>
  <c r="C96" i="188"/>
  <c r="A97" i="188"/>
  <c r="C219" i="149"/>
  <c r="D219" i="149"/>
  <c r="F219" i="149"/>
  <c r="E219" i="149"/>
  <c r="D223" i="181"/>
  <c r="E223" i="181"/>
  <c r="D220" i="149"/>
  <c r="F220" i="149"/>
  <c r="C220" i="149"/>
  <c r="E220" i="149"/>
  <c r="D222" i="181"/>
  <c r="E222" i="181"/>
  <c r="D221" i="181"/>
  <c r="B224" i="181"/>
  <c r="B226" i="181"/>
  <c r="B225" i="181"/>
  <c r="E221" i="181"/>
  <c r="A223" i="149"/>
  <c r="A222" i="149"/>
  <c r="C218" i="149"/>
  <c r="E218" i="149"/>
  <c r="A221" i="149"/>
  <c r="D218" i="149"/>
  <c r="F218" i="149"/>
  <c r="A111" i="152"/>
  <c r="C103" i="152"/>
  <c r="G103" i="152"/>
  <c r="D103" i="152"/>
  <c r="A106" i="182"/>
  <c r="Z106" i="182"/>
  <c r="Z105" i="182"/>
  <c r="D104" i="182"/>
  <c r="A113" i="150"/>
  <c r="G113" i="150"/>
  <c r="H113" i="150"/>
  <c r="G112" i="150"/>
  <c r="H112" i="150"/>
  <c r="I112" i="150"/>
  <c r="D112" i="150"/>
  <c r="F112" i="150"/>
  <c r="C112" i="150"/>
  <c r="E112" i="150"/>
  <c r="Z104" i="182"/>
  <c r="A107" i="182"/>
  <c r="A98" i="188"/>
  <c r="C97" i="188"/>
  <c r="E97" i="188"/>
  <c r="D106" i="182"/>
  <c r="B97" i="188"/>
  <c r="D224" i="181"/>
  <c r="B227" i="181"/>
  <c r="B228" i="181"/>
  <c r="B229" i="181"/>
  <c r="E224" i="181"/>
  <c r="D223" i="149"/>
  <c r="F223" i="149"/>
  <c r="E223" i="149"/>
  <c r="C223" i="149"/>
  <c r="A225" i="149"/>
  <c r="C221" i="149"/>
  <c r="E221" i="149"/>
  <c r="D221" i="149"/>
  <c r="F221" i="149"/>
  <c r="A226" i="149"/>
  <c r="A224" i="149"/>
  <c r="C222" i="149"/>
  <c r="D222" i="149"/>
  <c r="F222" i="149"/>
  <c r="E222" i="149"/>
  <c r="D225" i="181"/>
  <c r="E225" i="181"/>
  <c r="E226" i="181"/>
  <c r="D226" i="181"/>
  <c r="A112" i="152"/>
  <c r="N111" i="152"/>
  <c r="N110" i="152"/>
  <c r="D104" i="152"/>
  <c r="G104" i="152"/>
  <c r="C104" i="152"/>
  <c r="E113" i="150"/>
  <c r="C113" i="150"/>
  <c r="F113" i="150"/>
  <c r="I113" i="150"/>
  <c r="D113" i="150"/>
  <c r="D107" i="182"/>
  <c r="A114" i="150"/>
  <c r="Z107" i="182"/>
  <c r="A108" i="182"/>
  <c r="Z108" i="182"/>
  <c r="B98" i="188"/>
  <c r="E98" i="188"/>
  <c r="C98" i="188"/>
  <c r="A99" i="188"/>
  <c r="C225" i="149"/>
  <c r="D225" i="149"/>
  <c r="F225" i="149"/>
  <c r="E225" i="149"/>
  <c r="D229" i="181"/>
  <c r="E229" i="181"/>
  <c r="E228" i="181"/>
  <c r="D228" i="181"/>
  <c r="A228" i="149"/>
  <c r="A227" i="149"/>
  <c r="D224" i="149"/>
  <c r="F224" i="149"/>
  <c r="A229" i="149"/>
  <c r="E224" i="149"/>
  <c r="C224" i="149"/>
  <c r="E227" i="181"/>
  <c r="D227" i="181"/>
  <c r="B230" i="181"/>
  <c r="B232" i="181"/>
  <c r="B231" i="181"/>
  <c r="C226" i="149"/>
  <c r="E226" i="149"/>
  <c r="D226" i="149"/>
  <c r="F226" i="149"/>
  <c r="A113" i="152"/>
  <c r="A114" i="152"/>
  <c r="N112" i="152"/>
  <c r="G105" i="152"/>
  <c r="D105" i="152"/>
  <c r="C105" i="152"/>
  <c r="A115" i="150"/>
  <c r="C114" i="150"/>
  <c r="E114" i="150"/>
  <c r="G114" i="150"/>
  <c r="H114" i="150"/>
  <c r="G115" i="150"/>
  <c r="H115" i="150"/>
  <c r="I114" i="150"/>
  <c r="F114" i="150"/>
  <c r="D114" i="150"/>
  <c r="D108" i="182"/>
  <c r="A109" i="182"/>
  <c r="A110" i="182"/>
  <c r="A100" i="188"/>
  <c r="A101" i="188"/>
  <c r="E99" i="188"/>
  <c r="B99" i="188"/>
  <c r="C99" i="188"/>
  <c r="E229" i="149"/>
  <c r="C229" i="149"/>
  <c r="D229" i="149"/>
  <c r="F229" i="149"/>
  <c r="Z110" i="182"/>
  <c r="D110" i="182"/>
  <c r="E227" i="149"/>
  <c r="C227" i="149"/>
  <c r="D227" i="149"/>
  <c r="F227" i="149"/>
  <c r="A231" i="149"/>
  <c r="A230" i="149"/>
  <c r="A232" i="149"/>
  <c r="D228" i="149"/>
  <c r="F228" i="149"/>
  <c r="E228" i="149"/>
  <c r="C228" i="149"/>
  <c r="Z109" i="182"/>
  <c r="D109" i="182"/>
  <c r="D231" i="181"/>
  <c r="E231" i="181"/>
  <c r="A111" i="182"/>
  <c r="A112" i="182"/>
  <c r="D230" i="181"/>
  <c r="B233" i="181"/>
  <c r="B234" i="181"/>
  <c r="B235" i="181"/>
  <c r="E230" i="181"/>
  <c r="D232" i="181"/>
  <c r="E232" i="181"/>
  <c r="A115" i="152"/>
  <c r="N114" i="152"/>
  <c r="N113" i="152"/>
  <c r="C106" i="152"/>
  <c r="G106" i="152"/>
  <c r="D106" i="152"/>
  <c r="F115" i="150"/>
  <c r="C115" i="150"/>
  <c r="E115" i="150"/>
  <c r="D115" i="150"/>
  <c r="I115" i="150"/>
  <c r="A116" i="150"/>
  <c r="A102" i="188"/>
  <c r="A103" i="188"/>
  <c r="C101" i="188"/>
  <c r="E101" i="188"/>
  <c r="B101" i="188"/>
  <c r="E100" i="188"/>
  <c r="B100" i="188"/>
  <c r="C100" i="188"/>
  <c r="Z111" i="182"/>
  <c r="D111" i="182"/>
  <c r="Z112" i="182"/>
  <c r="D112" i="182"/>
  <c r="D232" i="149"/>
  <c r="F232" i="149"/>
  <c r="C232" i="149"/>
  <c r="E232" i="149"/>
  <c r="A234" i="149"/>
  <c r="A235" i="149"/>
  <c r="E230" i="149"/>
  <c r="D230" i="149"/>
  <c r="F230" i="149"/>
  <c r="A233" i="149"/>
  <c r="C230" i="149"/>
  <c r="D231" i="149"/>
  <c r="F231" i="149"/>
  <c r="E231" i="149"/>
  <c r="C231" i="149"/>
  <c r="A113" i="182"/>
  <c r="D235" i="181"/>
  <c r="E235" i="181"/>
  <c r="D234" i="181"/>
  <c r="E234" i="181"/>
  <c r="D233" i="181"/>
  <c r="B237" i="181"/>
  <c r="B236" i="181"/>
  <c r="B238" i="181"/>
  <c r="E233" i="181"/>
  <c r="A116" i="152"/>
  <c r="G108" i="152"/>
  <c r="C108" i="152"/>
  <c r="D108" i="152"/>
  <c r="G107" i="152"/>
  <c r="D107" i="152"/>
  <c r="C107" i="152"/>
  <c r="A117" i="150"/>
  <c r="G116" i="150"/>
  <c r="H116" i="150"/>
  <c r="G117" i="150"/>
  <c r="H117" i="150"/>
  <c r="I116" i="150"/>
  <c r="E116" i="150"/>
  <c r="D116" i="150"/>
  <c r="F116" i="150"/>
  <c r="C116" i="150"/>
  <c r="B102" i="188"/>
  <c r="E102" i="188"/>
  <c r="C102" i="188"/>
  <c r="A104" i="188"/>
  <c r="E103" i="188"/>
  <c r="C103" i="188"/>
  <c r="B103" i="188"/>
  <c r="C235" i="149"/>
  <c r="E235" i="149"/>
  <c r="D235" i="149"/>
  <c r="F235" i="149"/>
  <c r="E234" i="149"/>
  <c r="D234" i="149"/>
  <c r="F234" i="149"/>
  <c r="C234" i="149"/>
  <c r="D236" i="181"/>
  <c r="B239" i="181"/>
  <c r="B240" i="181"/>
  <c r="B241" i="181"/>
  <c r="E236" i="181"/>
  <c r="D238" i="181"/>
  <c r="E238" i="181"/>
  <c r="A236" i="149"/>
  <c r="A237" i="149"/>
  <c r="D233" i="149"/>
  <c r="F233" i="149"/>
  <c r="A238" i="149"/>
  <c r="C233" i="149"/>
  <c r="E233" i="149"/>
  <c r="D237" i="181"/>
  <c r="E237" i="181"/>
  <c r="Z113" i="182"/>
  <c r="D113" i="182"/>
  <c r="A114" i="182"/>
  <c r="A117" i="152"/>
  <c r="A118" i="152"/>
  <c r="N115" i="152"/>
  <c r="G110" i="152"/>
  <c r="D110" i="152"/>
  <c r="C110" i="152"/>
  <c r="D109" i="152"/>
  <c r="C109" i="152"/>
  <c r="G109" i="152"/>
  <c r="C117" i="150"/>
  <c r="F117" i="150"/>
  <c r="I117" i="150"/>
  <c r="E117" i="150"/>
  <c r="D117" i="150"/>
  <c r="A118" i="150"/>
  <c r="E104" i="188"/>
  <c r="B104" i="188"/>
  <c r="C104" i="188"/>
  <c r="A105" i="188"/>
  <c r="A106" i="188"/>
  <c r="D241" i="181"/>
  <c r="E241" i="181"/>
  <c r="Z114" i="182"/>
  <c r="D114" i="182"/>
  <c r="E240" i="181"/>
  <c r="D240" i="181"/>
  <c r="C237" i="149"/>
  <c r="D237" i="149"/>
  <c r="F237" i="149"/>
  <c r="E237" i="149"/>
  <c r="A115" i="182"/>
  <c r="E239" i="181"/>
  <c r="D239" i="181"/>
  <c r="B242" i="181"/>
  <c r="B243" i="181"/>
  <c r="B244" i="181"/>
  <c r="D238" i="149"/>
  <c r="F238" i="149"/>
  <c r="C238" i="149"/>
  <c r="E238" i="149"/>
  <c r="D236" i="149"/>
  <c r="F236" i="149"/>
  <c r="A239" i="149"/>
  <c r="A240" i="149"/>
  <c r="A241" i="149"/>
  <c r="E236" i="149"/>
  <c r="C236" i="149"/>
  <c r="A119" i="152"/>
  <c r="N116" i="152"/>
  <c r="D111" i="152"/>
  <c r="C111" i="152"/>
  <c r="G111" i="152"/>
  <c r="I118" i="150"/>
  <c r="F118" i="150"/>
  <c r="G119" i="150"/>
  <c r="H119" i="150"/>
  <c r="C118" i="150"/>
  <c r="E118" i="150"/>
  <c r="G118" i="150"/>
  <c r="H118" i="150"/>
  <c r="D118" i="150"/>
  <c r="A119" i="150"/>
  <c r="C106" i="188"/>
  <c r="E106" i="188"/>
  <c r="B106" i="188"/>
  <c r="C105" i="188"/>
  <c r="E105" i="188"/>
  <c r="B105" i="188"/>
  <c r="A107" i="188"/>
  <c r="D244" i="181"/>
  <c r="E244" i="181"/>
  <c r="D243" i="181"/>
  <c r="E243" i="181"/>
  <c r="D242" i="181"/>
  <c r="B245" i="181"/>
  <c r="B246" i="181"/>
  <c r="B247" i="181"/>
  <c r="E242" i="181"/>
  <c r="Z115" i="182"/>
  <c r="D115" i="182"/>
  <c r="A116" i="182"/>
  <c r="A117" i="182"/>
  <c r="C240" i="149"/>
  <c r="D240" i="149"/>
  <c r="F240" i="149"/>
  <c r="E240" i="149"/>
  <c r="D239" i="149"/>
  <c r="F239" i="149"/>
  <c r="A242" i="149"/>
  <c r="A244" i="149"/>
  <c r="C239" i="149"/>
  <c r="E239" i="149"/>
  <c r="A243" i="149"/>
  <c r="C241" i="149"/>
  <c r="D241" i="149"/>
  <c r="F241" i="149"/>
  <c r="E241" i="149"/>
  <c r="A120" i="152"/>
  <c r="N117" i="152"/>
  <c r="G112" i="152"/>
  <c r="D112" i="152"/>
  <c r="C112" i="152"/>
  <c r="A120" i="150"/>
  <c r="F119" i="150"/>
  <c r="I119" i="150"/>
  <c r="E119" i="150"/>
  <c r="C119" i="150"/>
  <c r="D119" i="150"/>
  <c r="A108" i="188"/>
  <c r="E107" i="188"/>
  <c r="C107" i="188"/>
  <c r="B107" i="188"/>
  <c r="A118" i="182"/>
  <c r="A119" i="182"/>
  <c r="D244" i="149"/>
  <c r="F244" i="149"/>
  <c r="E244" i="149"/>
  <c r="C244" i="149"/>
  <c r="Z117" i="182"/>
  <c r="D117" i="182"/>
  <c r="D247" i="181"/>
  <c r="E247" i="181"/>
  <c r="D245" i="181"/>
  <c r="B248" i="181"/>
  <c r="B249" i="181"/>
  <c r="B250" i="181"/>
  <c r="E245" i="181"/>
  <c r="A247" i="149"/>
  <c r="C242" i="149"/>
  <c r="A245" i="149"/>
  <c r="D242" i="149"/>
  <c r="F242" i="149"/>
  <c r="A246" i="149"/>
  <c r="E242" i="149"/>
  <c r="Z116" i="182"/>
  <c r="D116" i="182"/>
  <c r="D246" i="181"/>
  <c r="E246" i="181"/>
  <c r="C243" i="149"/>
  <c r="D243" i="149"/>
  <c r="F243" i="149"/>
  <c r="E243" i="149"/>
  <c r="A121" i="152"/>
  <c r="N119" i="152"/>
  <c r="N118" i="152"/>
  <c r="C113" i="152"/>
  <c r="G113" i="152"/>
  <c r="D113" i="152"/>
  <c r="G120" i="150"/>
  <c r="H120" i="150"/>
  <c r="E120" i="150"/>
  <c r="C120" i="150"/>
  <c r="F120" i="150"/>
  <c r="D120" i="150"/>
  <c r="I120" i="150"/>
  <c r="G121" i="150"/>
  <c r="H121" i="150"/>
  <c r="A121" i="150"/>
  <c r="D119" i="182"/>
  <c r="A120" i="182"/>
  <c r="Z119" i="182"/>
  <c r="Z118" i="182"/>
  <c r="E108" i="188"/>
  <c r="B108" i="188"/>
  <c r="C108" i="188"/>
  <c r="D118" i="182"/>
  <c r="A109" i="188"/>
  <c r="A121" i="182"/>
  <c r="Z121" i="182"/>
  <c r="D248" i="181"/>
  <c r="B251" i="181"/>
  <c r="B252" i="181"/>
  <c r="B253" i="181"/>
  <c r="E248" i="181"/>
  <c r="D250" i="181"/>
  <c r="E250" i="181"/>
  <c r="D249" i="181"/>
  <c r="E249" i="181"/>
  <c r="C247" i="149"/>
  <c r="E247" i="149"/>
  <c r="D247" i="149"/>
  <c r="F247" i="149"/>
  <c r="E246" i="149"/>
  <c r="D246" i="149"/>
  <c r="F246" i="149"/>
  <c r="C246" i="149"/>
  <c r="Z120" i="182"/>
  <c r="D120" i="182"/>
  <c r="A249" i="149"/>
  <c r="C245" i="149"/>
  <c r="E245" i="149"/>
  <c r="A248" i="149"/>
  <c r="A250" i="149"/>
  <c r="D245" i="149"/>
  <c r="F245" i="149"/>
  <c r="A122" i="152"/>
  <c r="C114" i="152"/>
  <c r="D114" i="152"/>
  <c r="G114" i="152"/>
  <c r="C121" i="150"/>
  <c r="E121" i="150"/>
  <c r="F121" i="150"/>
  <c r="I121" i="150"/>
  <c r="D121" i="150"/>
  <c r="A122" i="150"/>
  <c r="A122" i="182"/>
  <c r="C109" i="188"/>
  <c r="E109" i="188"/>
  <c r="B109" i="188"/>
  <c r="D121" i="182"/>
  <c r="A110" i="188"/>
  <c r="A251" i="149"/>
  <c r="E248" i="149"/>
  <c r="D248" i="149"/>
  <c r="F248" i="149"/>
  <c r="A252" i="149"/>
  <c r="A253" i="149"/>
  <c r="C248" i="149"/>
  <c r="E249" i="149"/>
  <c r="C249" i="149"/>
  <c r="D249" i="149"/>
  <c r="F249" i="149"/>
  <c r="D253" i="181"/>
  <c r="E253" i="181"/>
  <c r="E252" i="181"/>
  <c r="D252" i="181"/>
  <c r="E251" i="181"/>
  <c r="D251" i="181"/>
  <c r="B254" i="181"/>
  <c r="B256" i="181"/>
  <c r="B255" i="181"/>
  <c r="A123" i="182"/>
  <c r="C250" i="149"/>
  <c r="E250" i="149"/>
  <c r="D250" i="149"/>
  <c r="F250" i="149"/>
  <c r="A123" i="152"/>
  <c r="N120" i="152"/>
  <c r="D115" i="152"/>
  <c r="C115" i="152"/>
  <c r="G115" i="152"/>
  <c r="D122" i="150"/>
  <c r="C122" i="150"/>
  <c r="I122" i="150"/>
  <c r="G123" i="150"/>
  <c r="H123" i="150"/>
  <c r="G122" i="150"/>
  <c r="H122" i="150"/>
  <c r="F122" i="150"/>
  <c r="E122" i="150"/>
  <c r="A123" i="150"/>
  <c r="Z122" i="182"/>
  <c r="D122" i="182"/>
  <c r="E110" i="188"/>
  <c r="A111" i="188"/>
  <c r="C110" i="188"/>
  <c r="B110" i="188"/>
  <c r="D256" i="181"/>
  <c r="E256" i="181"/>
  <c r="D254" i="181"/>
  <c r="B257" i="181"/>
  <c r="B258" i="181"/>
  <c r="B259" i="181"/>
  <c r="E254" i="181"/>
  <c r="D253" i="149"/>
  <c r="F253" i="149"/>
  <c r="C253" i="149"/>
  <c r="E253" i="149"/>
  <c r="E252" i="149"/>
  <c r="D252" i="149"/>
  <c r="F252" i="149"/>
  <c r="C252" i="149"/>
  <c r="Z123" i="182"/>
  <c r="D123" i="182"/>
  <c r="C251" i="149"/>
  <c r="A256" i="149"/>
  <c r="A255" i="149"/>
  <c r="A254" i="149"/>
  <c r="E251" i="149"/>
  <c r="D251" i="149"/>
  <c r="F251" i="149"/>
  <c r="A124" i="182"/>
  <c r="A125" i="182"/>
  <c r="D255" i="181"/>
  <c r="E255" i="181"/>
  <c r="A124" i="152"/>
  <c r="N121" i="152"/>
  <c r="D116" i="152"/>
  <c r="G116" i="152"/>
  <c r="C116" i="152"/>
  <c r="D123" i="150"/>
  <c r="C123" i="150"/>
  <c r="E123" i="150"/>
  <c r="F123" i="150"/>
  <c r="I123" i="150"/>
  <c r="A124" i="150"/>
  <c r="C111" i="188"/>
  <c r="E111" i="188"/>
  <c r="B111" i="188"/>
  <c r="A112" i="188"/>
  <c r="A113" i="188"/>
  <c r="Z124" i="182"/>
  <c r="D124" i="182"/>
  <c r="D259" i="181"/>
  <c r="E259" i="181"/>
  <c r="D258" i="181"/>
  <c r="E258" i="181"/>
  <c r="D257" i="181"/>
  <c r="B260" i="181"/>
  <c r="B261" i="181"/>
  <c r="B262" i="181"/>
  <c r="E257" i="181"/>
  <c r="A259" i="149"/>
  <c r="E254" i="149"/>
  <c r="C254" i="149"/>
  <c r="A257" i="149"/>
  <c r="A258" i="149"/>
  <c r="D254" i="149"/>
  <c r="F254" i="149"/>
  <c r="Z125" i="182"/>
  <c r="D125" i="182"/>
  <c r="D256" i="149"/>
  <c r="F256" i="149"/>
  <c r="C256" i="149"/>
  <c r="E256" i="149"/>
  <c r="C255" i="149"/>
  <c r="D255" i="149"/>
  <c r="F255" i="149"/>
  <c r="E255" i="149"/>
  <c r="A126" i="182"/>
  <c r="A125" i="152"/>
  <c r="N122" i="152"/>
  <c r="G117" i="152"/>
  <c r="D117" i="152"/>
  <c r="C117" i="152"/>
  <c r="F124" i="150"/>
  <c r="G124" i="150"/>
  <c r="H124" i="150"/>
  <c r="E124" i="150"/>
  <c r="C124" i="150"/>
  <c r="D124" i="150"/>
  <c r="G125" i="150"/>
  <c r="H125" i="150"/>
  <c r="I124" i="150"/>
  <c r="A125" i="150"/>
  <c r="B113" i="188"/>
  <c r="E113" i="188"/>
  <c r="C113" i="188"/>
  <c r="A114" i="188"/>
  <c r="E112" i="188"/>
  <c r="C112" i="188"/>
  <c r="B112" i="188"/>
  <c r="D258" i="149"/>
  <c r="F258" i="149"/>
  <c r="C258" i="149"/>
  <c r="E258" i="149"/>
  <c r="E257" i="149"/>
  <c r="A262" i="149"/>
  <c r="A261" i="149"/>
  <c r="C257" i="149"/>
  <c r="D257" i="149"/>
  <c r="F257" i="149"/>
  <c r="A260" i="149"/>
  <c r="A127" i="182"/>
  <c r="A128" i="182"/>
  <c r="A129" i="182"/>
  <c r="A130" i="182"/>
  <c r="E259" i="149"/>
  <c r="C259" i="149"/>
  <c r="D259" i="149"/>
  <c r="F259" i="149"/>
  <c r="Z126" i="182"/>
  <c r="D126" i="182"/>
  <c r="D262" i="181"/>
  <c r="E262" i="181"/>
  <c r="E261" i="181"/>
  <c r="D261" i="181"/>
  <c r="D260" i="181"/>
  <c r="B263" i="181"/>
  <c r="B264" i="181"/>
  <c r="B265" i="181"/>
  <c r="E260" i="181"/>
  <c r="A126" i="152"/>
  <c r="N124" i="152"/>
  <c r="N123" i="152"/>
  <c r="D118" i="152"/>
  <c r="C118" i="152"/>
  <c r="G118" i="152"/>
  <c r="C125" i="150"/>
  <c r="F125" i="150"/>
  <c r="D125" i="150"/>
  <c r="I125" i="150"/>
  <c r="E125" i="150"/>
  <c r="A126" i="150"/>
  <c r="B114" i="188"/>
  <c r="C114" i="188"/>
  <c r="A115" i="188"/>
  <c r="C115" i="188"/>
  <c r="E114" i="188"/>
  <c r="Z130" i="182"/>
  <c r="D130" i="182"/>
  <c r="D265" i="181"/>
  <c r="E265" i="181"/>
  <c r="C260" i="149"/>
  <c r="A265" i="149"/>
  <c r="D260" i="149"/>
  <c r="F260" i="149"/>
  <c r="E260" i="149"/>
  <c r="A263" i="149"/>
  <c r="A264" i="149"/>
  <c r="E264" i="181"/>
  <c r="D264" i="181"/>
  <c r="C261" i="149"/>
  <c r="E261" i="149"/>
  <c r="D261" i="149"/>
  <c r="F261" i="149"/>
  <c r="C262" i="149"/>
  <c r="E262" i="149"/>
  <c r="D262" i="149"/>
  <c r="F262" i="149"/>
  <c r="E263" i="181"/>
  <c r="D263" i="181"/>
  <c r="B266" i="181"/>
  <c r="B267" i="181"/>
  <c r="B268" i="181"/>
  <c r="Z129" i="182"/>
  <c r="D129" i="182"/>
  <c r="Z127" i="182"/>
  <c r="D127" i="182"/>
  <c r="A131" i="182"/>
  <c r="Z128" i="182"/>
  <c r="D128" i="182"/>
  <c r="A127" i="152"/>
  <c r="N125" i="152"/>
  <c r="D119" i="152"/>
  <c r="G119" i="152"/>
  <c r="C119" i="152"/>
  <c r="A127" i="150"/>
  <c r="I126" i="150"/>
  <c r="E126" i="150"/>
  <c r="G126" i="150"/>
  <c r="H126" i="150"/>
  <c r="D126" i="150"/>
  <c r="F126" i="150"/>
  <c r="G127" i="150"/>
  <c r="H127" i="150"/>
  <c r="C126" i="150"/>
  <c r="B115" i="188"/>
  <c r="E115" i="188"/>
  <c r="A116" i="188"/>
  <c r="D264" i="149"/>
  <c r="F264" i="149"/>
  <c r="C264" i="149"/>
  <c r="E264" i="149"/>
  <c r="D268" i="181"/>
  <c r="E268" i="181"/>
  <c r="E267" i="181"/>
  <c r="D267" i="181"/>
  <c r="E263" i="149"/>
  <c r="C263" i="149"/>
  <c r="D263" i="149"/>
  <c r="F263" i="149"/>
  <c r="A266" i="149"/>
  <c r="A267" i="149"/>
  <c r="A268" i="149"/>
  <c r="D266" i="181"/>
  <c r="B269" i="181"/>
  <c r="B270" i="181"/>
  <c r="B271" i="181"/>
  <c r="E266" i="181"/>
  <c r="D265" i="149"/>
  <c r="F265" i="149"/>
  <c r="E265" i="149"/>
  <c r="C265" i="149"/>
  <c r="Z131" i="182"/>
  <c r="D131" i="182"/>
  <c r="A132" i="182"/>
  <c r="A128" i="152"/>
  <c r="N126" i="152"/>
  <c r="C120" i="152"/>
  <c r="G120" i="152"/>
  <c r="D120" i="152"/>
  <c r="D127" i="150"/>
  <c r="E127" i="150"/>
  <c r="C127" i="150"/>
  <c r="F127" i="150"/>
  <c r="I127" i="150"/>
  <c r="A128" i="150"/>
  <c r="A117" i="188"/>
  <c r="C116" i="188"/>
  <c r="B116" i="188"/>
  <c r="E116" i="188"/>
  <c r="D271" i="181"/>
  <c r="E271" i="181"/>
  <c r="D270" i="181"/>
  <c r="E270" i="181"/>
  <c r="D269" i="181"/>
  <c r="B272" i="181"/>
  <c r="B273" i="181"/>
  <c r="B274" i="181"/>
  <c r="E269" i="181"/>
  <c r="D268" i="149"/>
  <c r="F268" i="149"/>
  <c r="C268" i="149"/>
  <c r="E268" i="149"/>
  <c r="D266" i="149"/>
  <c r="F266" i="149"/>
  <c r="A271" i="149"/>
  <c r="E266" i="149"/>
  <c r="C266" i="149"/>
  <c r="A269" i="149"/>
  <c r="A270" i="149"/>
  <c r="E267" i="149"/>
  <c r="D267" i="149"/>
  <c r="F267" i="149"/>
  <c r="C267" i="149"/>
  <c r="Z132" i="182"/>
  <c r="D132" i="182"/>
  <c r="A133" i="182"/>
  <c r="A129" i="152"/>
  <c r="N129" i="152"/>
  <c r="N128" i="152"/>
  <c r="N127" i="152"/>
  <c r="D123" i="152"/>
  <c r="C123" i="152"/>
  <c r="G123" i="152"/>
  <c r="D122" i="152"/>
  <c r="G122" i="152"/>
  <c r="C122" i="152"/>
  <c r="G121" i="152"/>
  <c r="C121" i="152"/>
  <c r="D121" i="152"/>
  <c r="A129" i="150"/>
  <c r="C128" i="150"/>
  <c r="G129" i="150"/>
  <c r="H129" i="150"/>
  <c r="E128" i="150"/>
  <c r="I128" i="150"/>
  <c r="F128" i="150"/>
  <c r="D128" i="150"/>
  <c r="G128" i="150"/>
  <c r="H128" i="150"/>
  <c r="A118" i="188"/>
  <c r="B117" i="188"/>
  <c r="C117" i="188"/>
  <c r="A119" i="188"/>
  <c r="E117" i="188"/>
  <c r="E271" i="149"/>
  <c r="D271" i="149"/>
  <c r="F271" i="149"/>
  <c r="C271" i="149"/>
  <c r="C270" i="149"/>
  <c r="D270" i="149"/>
  <c r="F270" i="149"/>
  <c r="E270" i="149"/>
  <c r="E269" i="149"/>
  <c r="C269" i="149"/>
  <c r="D269" i="149"/>
  <c r="F269" i="149"/>
  <c r="A274" i="149"/>
  <c r="A272" i="149"/>
  <c r="A273" i="149"/>
  <c r="D274" i="181"/>
  <c r="E274" i="181"/>
  <c r="D273" i="181"/>
  <c r="E273" i="181"/>
  <c r="Z133" i="182"/>
  <c r="D133" i="182"/>
  <c r="A134" i="182"/>
  <c r="D272" i="181"/>
  <c r="B275" i="181"/>
  <c r="B276" i="181"/>
  <c r="B277" i="181"/>
  <c r="E272" i="181"/>
  <c r="A130" i="152"/>
  <c r="C126" i="152"/>
  <c r="D126" i="152"/>
  <c r="G126" i="152"/>
  <c r="G125" i="152"/>
  <c r="D125" i="152"/>
  <c r="C125" i="152"/>
  <c r="D124" i="152"/>
  <c r="C124" i="152"/>
  <c r="G124" i="152"/>
  <c r="E129" i="150"/>
  <c r="F129" i="150"/>
  <c r="D129" i="150"/>
  <c r="C129" i="150"/>
  <c r="I129" i="150"/>
  <c r="A130" i="150"/>
  <c r="B119" i="188"/>
  <c r="C119" i="188"/>
  <c r="E119" i="188"/>
  <c r="C118" i="188"/>
  <c r="B118" i="188"/>
  <c r="E118" i="188"/>
  <c r="A120" i="188"/>
  <c r="E274" i="149"/>
  <c r="C274" i="149"/>
  <c r="D274" i="149"/>
  <c r="F274" i="149"/>
  <c r="D277" i="181"/>
  <c r="E277" i="181"/>
  <c r="E275" i="181"/>
  <c r="D275" i="181"/>
  <c r="B278" i="181"/>
  <c r="B279" i="181"/>
  <c r="B280" i="181"/>
  <c r="Z134" i="182"/>
  <c r="D134" i="182"/>
  <c r="E276" i="181"/>
  <c r="D276" i="181"/>
  <c r="A135" i="182"/>
  <c r="C273" i="149"/>
  <c r="D273" i="149"/>
  <c r="F273" i="149"/>
  <c r="E273" i="149"/>
  <c r="A277" i="149"/>
  <c r="C272" i="149"/>
  <c r="E272" i="149"/>
  <c r="D272" i="149"/>
  <c r="F272" i="149"/>
  <c r="A275" i="149"/>
  <c r="A276" i="149"/>
  <c r="N130" i="152"/>
  <c r="A131" i="152"/>
  <c r="D127" i="152"/>
  <c r="G127" i="152"/>
  <c r="C127" i="152"/>
  <c r="A131" i="150"/>
  <c r="F130" i="150"/>
  <c r="D130" i="150"/>
  <c r="E130" i="150"/>
  <c r="G131" i="150"/>
  <c r="H131" i="150"/>
  <c r="I130" i="150"/>
  <c r="G130" i="150"/>
  <c r="H130" i="150"/>
  <c r="C130" i="150"/>
  <c r="A132" i="150"/>
  <c r="A121" i="188"/>
  <c r="C120" i="188"/>
  <c r="B120" i="188"/>
  <c r="E120" i="188"/>
  <c r="E277" i="149"/>
  <c r="C277" i="149"/>
  <c r="D277" i="149"/>
  <c r="F277" i="149"/>
  <c r="D280" i="181"/>
  <c r="E280" i="181"/>
  <c r="E279" i="181"/>
  <c r="D279" i="181"/>
  <c r="D278" i="181"/>
  <c r="B281" i="181"/>
  <c r="B282" i="181"/>
  <c r="B283" i="181"/>
  <c r="E278" i="181"/>
  <c r="A279" i="149"/>
  <c r="A278" i="149"/>
  <c r="C275" i="149"/>
  <c r="E275" i="149"/>
  <c r="D275" i="149"/>
  <c r="F275" i="149"/>
  <c r="A280" i="149"/>
  <c r="E276" i="149"/>
  <c r="C276" i="149"/>
  <c r="D276" i="149"/>
  <c r="F276" i="149"/>
  <c r="Z135" i="182"/>
  <c r="D135" i="182"/>
  <c r="A136" i="182"/>
  <c r="N131" i="152"/>
  <c r="A132" i="152"/>
  <c r="A133" i="152"/>
  <c r="G128" i="152"/>
  <c r="C128" i="152"/>
  <c r="D128" i="152"/>
  <c r="G133" i="150"/>
  <c r="H133" i="150"/>
  <c r="F132" i="150"/>
  <c r="D132" i="150"/>
  <c r="E132" i="150"/>
  <c r="I132" i="150"/>
  <c r="G132" i="150"/>
  <c r="H132" i="150"/>
  <c r="C132" i="150"/>
  <c r="A133" i="150"/>
  <c r="A134" i="150"/>
  <c r="D131" i="150"/>
  <c r="C131" i="150"/>
  <c r="E131" i="150"/>
  <c r="F131" i="150"/>
  <c r="I131" i="150"/>
  <c r="E121" i="188"/>
  <c r="B121" i="188"/>
  <c r="C121" i="188"/>
  <c r="A122" i="188"/>
  <c r="E280" i="149"/>
  <c r="D280" i="149"/>
  <c r="F280" i="149"/>
  <c r="C280" i="149"/>
  <c r="C279" i="149"/>
  <c r="E279" i="149"/>
  <c r="D279" i="149"/>
  <c r="F279" i="149"/>
  <c r="D283" i="181"/>
  <c r="E283" i="181"/>
  <c r="C278" i="149"/>
  <c r="E278" i="149"/>
  <c r="D278" i="149"/>
  <c r="F278" i="149"/>
  <c r="A281" i="149"/>
  <c r="A283" i="149"/>
  <c r="A282" i="149"/>
  <c r="D282" i="181"/>
  <c r="E282" i="181"/>
  <c r="Z136" i="182"/>
  <c r="D136" i="182"/>
  <c r="A137" i="182"/>
  <c r="D281" i="181"/>
  <c r="B284" i="181"/>
  <c r="B285" i="181"/>
  <c r="B286" i="181"/>
  <c r="E281" i="181"/>
  <c r="N133" i="152"/>
  <c r="N132" i="152"/>
  <c r="A134" i="152"/>
  <c r="G129" i="152"/>
  <c r="C129" i="152"/>
  <c r="D129" i="152"/>
  <c r="A135" i="150"/>
  <c r="C134" i="150"/>
  <c r="E134" i="150"/>
  <c r="F134" i="150"/>
  <c r="I134" i="150"/>
  <c r="G134" i="150"/>
  <c r="H134" i="150"/>
  <c r="D134" i="150"/>
  <c r="G135" i="150"/>
  <c r="H135" i="150"/>
  <c r="A136" i="150"/>
  <c r="F133" i="150"/>
  <c r="E133" i="150"/>
  <c r="D133" i="150"/>
  <c r="I133" i="150"/>
  <c r="C133" i="150"/>
  <c r="A123" i="188"/>
  <c r="C122" i="188"/>
  <c r="B122" i="188"/>
  <c r="E122" i="188"/>
  <c r="D284" i="181"/>
  <c r="B287" i="181"/>
  <c r="B288" i="181"/>
  <c r="B289" i="181"/>
  <c r="E284" i="181"/>
  <c r="A284" i="149"/>
  <c r="A285" i="149"/>
  <c r="A286" i="149"/>
  <c r="E281" i="149"/>
  <c r="C281" i="149"/>
  <c r="D281" i="149"/>
  <c r="F281" i="149"/>
  <c r="Z137" i="182"/>
  <c r="D137" i="182"/>
  <c r="A138" i="182"/>
  <c r="A139" i="182"/>
  <c r="D286" i="181"/>
  <c r="E286" i="181"/>
  <c r="E282" i="149"/>
  <c r="C282" i="149"/>
  <c r="D282" i="149"/>
  <c r="F282" i="149"/>
  <c r="E285" i="181"/>
  <c r="D285" i="181"/>
  <c r="D283" i="149"/>
  <c r="F283" i="149"/>
  <c r="C283" i="149"/>
  <c r="E283" i="149"/>
  <c r="N134" i="152"/>
  <c r="A135" i="152"/>
  <c r="G130" i="152"/>
  <c r="C130" i="152"/>
  <c r="D130" i="152"/>
  <c r="A137" i="150"/>
  <c r="D136" i="150"/>
  <c r="I136" i="150"/>
  <c r="C136" i="150"/>
  <c r="G137" i="150"/>
  <c r="H137" i="150"/>
  <c r="G136" i="150"/>
  <c r="H136" i="150"/>
  <c r="F136" i="150"/>
  <c r="E136" i="150"/>
  <c r="A138" i="150"/>
  <c r="A139" i="150"/>
  <c r="F135" i="150"/>
  <c r="D135" i="150"/>
  <c r="I135" i="150"/>
  <c r="E135" i="150"/>
  <c r="C135" i="150"/>
  <c r="E123" i="188"/>
  <c r="B123" i="188"/>
  <c r="C123" i="188"/>
  <c r="A124" i="188"/>
  <c r="Z139" i="182"/>
  <c r="D139" i="182"/>
  <c r="D289" i="181"/>
  <c r="E289" i="181"/>
  <c r="E288" i="181"/>
  <c r="D288" i="181"/>
  <c r="E287" i="181"/>
  <c r="D287" i="181"/>
  <c r="B290" i="181"/>
  <c r="B292" i="181"/>
  <c r="B291" i="181"/>
  <c r="E286" i="149"/>
  <c r="D286" i="149"/>
  <c r="F286" i="149"/>
  <c r="C286" i="149"/>
  <c r="C285" i="149"/>
  <c r="E285" i="149"/>
  <c r="D285" i="149"/>
  <c r="F285" i="149"/>
  <c r="Z138" i="182"/>
  <c r="D138" i="182"/>
  <c r="A140" i="182"/>
  <c r="A141" i="182"/>
  <c r="A289" i="149"/>
  <c r="A288" i="149"/>
  <c r="D284" i="149"/>
  <c r="F284" i="149"/>
  <c r="C284" i="149"/>
  <c r="A287" i="149"/>
  <c r="E284" i="149"/>
  <c r="N135" i="152"/>
  <c r="A136" i="152"/>
  <c r="A137" i="152"/>
  <c r="G132" i="152"/>
  <c r="C132" i="152"/>
  <c r="D132" i="152"/>
  <c r="G131" i="152"/>
  <c r="D131" i="152"/>
  <c r="C131" i="152"/>
  <c r="A140" i="150"/>
  <c r="I139" i="150"/>
  <c r="F139" i="150"/>
  <c r="C139" i="150"/>
  <c r="D139" i="150"/>
  <c r="E139" i="150"/>
  <c r="E138" i="150"/>
  <c r="D138" i="150"/>
  <c r="I138" i="150"/>
  <c r="F138" i="150"/>
  <c r="G138" i="150"/>
  <c r="H138" i="150"/>
  <c r="G139" i="150"/>
  <c r="H139" i="150"/>
  <c r="C138" i="150"/>
  <c r="A141" i="150"/>
  <c r="I137" i="150"/>
  <c r="F137" i="150"/>
  <c r="E137" i="150"/>
  <c r="D137" i="150"/>
  <c r="C137" i="150"/>
  <c r="A125" i="188"/>
  <c r="B124" i="188"/>
  <c r="E124" i="188"/>
  <c r="C124" i="188"/>
  <c r="Z141" i="182"/>
  <c r="D141" i="182"/>
  <c r="Z140" i="182"/>
  <c r="D140" i="182"/>
  <c r="D291" i="181"/>
  <c r="E291" i="181"/>
  <c r="E292" i="181"/>
  <c r="D292" i="181"/>
  <c r="D290" i="181"/>
  <c r="B293" i="181"/>
  <c r="B294" i="181"/>
  <c r="B295" i="181"/>
  <c r="E290" i="181"/>
  <c r="D287" i="149"/>
  <c r="F287" i="149"/>
  <c r="A292" i="149"/>
  <c r="C287" i="149"/>
  <c r="E287" i="149"/>
  <c r="A290" i="149"/>
  <c r="A291" i="149"/>
  <c r="A142" i="182"/>
  <c r="E288" i="149"/>
  <c r="C288" i="149"/>
  <c r="D288" i="149"/>
  <c r="F288" i="149"/>
  <c r="C289" i="149"/>
  <c r="E289" i="149"/>
  <c r="D289" i="149"/>
  <c r="F289" i="149"/>
  <c r="N137" i="152"/>
  <c r="N136" i="152"/>
  <c r="A138" i="152"/>
  <c r="C133" i="152"/>
  <c r="G133" i="152"/>
  <c r="D133" i="152"/>
  <c r="D141" i="150"/>
  <c r="C141" i="150"/>
  <c r="E141" i="150"/>
  <c r="F141" i="150"/>
  <c r="I141" i="150"/>
  <c r="A142" i="150"/>
  <c r="G141" i="150"/>
  <c r="H141" i="150"/>
  <c r="F140" i="150"/>
  <c r="C140" i="150"/>
  <c r="D140" i="150"/>
  <c r="G140" i="150"/>
  <c r="H140" i="150"/>
  <c r="E140" i="150"/>
  <c r="I140" i="150"/>
  <c r="B125" i="188"/>
  <c r="E125" i="188"/>
  <c r="C125" i="188"/>
  <c r="A126" i="188"/>
  <c r="Z142" i="182"/>
  <c r="D142" i="182"/>
  <c r="D294" i="181"/>
  <c r="E294" i="181"/>
  <c r="A143" i="182"/>
  <c r="D293" i="181"/>
  <c r="B296" i="181"/>
  <c r="B297" i="181"/>
  <c r="B298" i="181"/>
  <c r="E293" i="181"/>
  <c r="D291" i="149"/>
  <c r="F291" i="149"/>
  <c r="E291" i="149"/>
  <c r="C291" i="149"/>
  <c r="D295" i="181"/>
  <c r="E295" i="181"/>
  <c r="A294" i="149"/>
  <c r="C290" i="149"/>
  <c r="E290" i="149"/>
  <c r="D290" i="149"/>
  <c r="F290" i="149"/>
  <c r="A295" i="149"/>
  <c r="A293" i="149"/>
  <c r="C292" i="149"/>
  <c r="E292" i="149"/>
  <c r="D292" i="149"/>
  <c r="F292" i="149"/>
  <c r="N138" i="152"/>
  <c r="A139" i="152"/>
  <c r="G134" i="152"/>
  <c r="D134" i="152"/>
  <c r="C134" i="152"/>
  <c r="D142" i="150"/>
  <c r="G143" i="150"/>
  <c r="H143" i="150"/>
  <c r="E142" i="150"/>
  <c r="C142" i="150"/>
  <c r="F142" i="150"/>
  <c r="I142" i="150"/>
  <c r="G142" i="150"/>
  <c r="H142" i="150"/>
  <c r="A143" i="150"/>
  <c r="A127" i="188"/>
  <c r="A128" i="188"/>
  <c r="E126" i="188"/>
  <c r="B126" i="188"/>
  <c r="C126" i="188"/>
  <c r="D295" i="149"/>
  <c r="F295" i="149"/>
  <c r="C295" i="149"/>
  <c r="E295" i="149"/>
  <c r="D298" i="181"/>
  <c r="E298" i="181"/>
  <c r="E297" i="181"/>
  <c r="D297" i="181"/>
  <c r="D296" i="181"/>
  <c r="B299" i="181"/>
  <c r="B300" i="181"/>
  <c r="B301" i="181"/>
  <c r="E296" i="181"/>
  <c r="C294" i="149"/>
  <c r="E294" i="149"/>
  <c r="D294" i="149"/>
  <c r="F294" i="149"/>
  <c r="Z143" i="182"/>
  <c r="D143" i="182"/>
  <c r="A144" i="182"/>
  <c r="A145" i="182"/>
  <c r="A296" i="149"/>
  <c r="C293" i="149"/>
  <c r="E293" i="149"/>
  <c r="D293" i="149"/>
  <c r="F293" i="149"/>
  <c r="A297" i="149"/>
  <c r="A298" i="149"/>
  <c r="N139" i="152"/>
  <c r="A140" i="152"/>
  <c r="A141" i="152"/>
  <c r="D135" i="152"/>
  <c r="C135" i="152"/>
  <c r="G135" i="152"/>
  <c r="F143" i="150"/>
  <c r="D143" i="150"/>
  <c r="I143" i="150"/>
  <c r="E143" i="150"/>
  <c r="C143" i="150"/>
  <c r="A144" i="150"/>
  <c r="A129" i="188"/>
  <c r="B128" i="188"/>
  <c r="C128" i="188"/>
  <c r="E128" i="188"/>
  <c r="B127" i="188"/>
  <c r="E127" i="188"/>
  <c r="C127" i="188"/>
  <c r="C297" i="149"/>
  <c r="E297" i="149"/>
  <c r="D297" i="149"/>
  <c r="F297" i="149"/>
  <c r="A299" i="149"/>
  <c r="D296" i="149"/>
  <c r="F296" i="149"/>
  <c r="A300" i="149"/>
  <c r="A301" i="149"/>
  <c r="E296" i="149"/>
  <c r="C296" i="149"/>
  <c r="Z144" i="182"/>
  <c r="D144" i="182"/>
  <c r="A146" i="182"/>
  <c r="D301" i="181"/>
  <c r="E301" i="181"/>
  <c r="Z145" i="182"/>
  <c r="D145" i="182"/>
  <c r="E300" i="181"/>
  <c r="D300" i="181"/>
  <c r="D298" i="149"/>
  <c r="F298" i="149"/>
  <c r="E298" i="149"/>
  <c r="C298" i="149"/>
  <c r="E299" i="181"/>
  <c r="D299" i="181"/>
  <c r="B302" i="181"/>
  <c r="B303" i="181"/>
  <c r="B304" i="181"/>
  <c r="N141" i="152"/>
  <c r="A142" i="152"/>
  <c r="N140" i="152"/>
  <c r="N142" i="152"/>
  <c r="D136" i="152"/>
  <c r="C136" i="152"/>
  <c r="G136" i="152"/>
  <c r="G144" i="150"/>
  <c r="H144" i="150"/>
  <c r="I144" i="150"/>
  <c r="C144" i="150"/>
  <c r="D144" i="150"/>
  <c r="F144" i="150"/>
  <c r="G145" i="150"/>
  <c r="H145" i="150"/>
  <c r="E144" i="150"/>
  <c r="A145" i="150"/>
  <c r="A146" i="150"/>
  <c r="B129" i="188"/>
  <c r="E129" i="188"/>
  <c r="C129" i="188"/>
  <c r="A130" i="188"/>
  <c r="D304" i="181"/>
  <c r="E304" i="181"/>
  <c r="D303" i="181"/>
  <c r="E303" i="181"/>
  <c r="D302" i="181"/>
  <c r="B305" i="181"/>
  <c r="B306" i="181"/>
  <c r="B307" i="181"/>
  <c r="E302" i="181"/>
  <c r="C301" i="149"/>
  <c r="E301" i="149"/>
  <c r="D301" i="149"/>
  <c r="F301" i="149"/>
  <c r="C300" i="149"/>
  <c r="D300" i="149"/>
  <c r="F300" i="149"/>
  <c r="E300" i="149"/>
  <c r="Z146" i="182"/>
  <c r="D146" i="182"/>
  <c r="A302" i="149"/>
  <c r="A304" i="149"/>
  <c r="C299" i="149"/>
  <c r="E299" i="149"/>
  <c r="D299" i="149"/>
  <c r="F299" i="149"/>
  <c r="A303" i="149"/>
  <c r="A147" i="182"/>
  <c r="A148" i="182"/>
  <c r="A149" i="182"/>
  <c r="A143" i="152"/>
  <c r="C137" i="152"/>
  <c r="G137" i="152"/>
  <c r="D137" i="152"/>
  <c r="C146" i="150"/>
  <c r="F146" i="150"/>
  <c r="I146" i="150"/>
  <c r="D146" i="150"/>
  <c r="E146" i="150"/>
  <c r="G146" i="150"/>
  <c r="H146" i="150"/>
  <c r="G147" i="150"/>
  <c r="H147" i="150"/>
  <c r="E145" i="150"/>
  <c r="C145" i="150"/>
  <c r="F145" i="150"/>
  <c r="I145" i="150"/>
  <c r="D145" i="150"/>
  <c r="A147" i="150"/>
  <c r="A131" i="188"/>
  <c r="A132" i="188"/>
  <c r="C130" i="188"/>
  <c r="E130" i="188"/>
  <c r="B130" i="188"/>
  <c r="Z149" i="182"/>
  <c r="D149" i="182"/>
  <c r="Z147" i="182"/>
  <c r="D147" i="182"/>
  <c r="A150" i="182"/>
  <c r="D307" i="181"/>
  <c r="E307" i="181"/>
  <c r="C303" i="149"/>
  <c r="E303" i="149"/>
  <c r="D303" i="149"/>
  <c r="F303" i="149"/>
  <c r="D306" i="181"/>
  <c r="E306" i="181"/>
  <c r="D305" i="181"/>
  <c r="B308" i="181"/>
  <c r="B309" i="181"/>
  <c r="B310" i="181"/>
  <c r="E305" i="181"/>
  <c r="D304" i="149"/>
  <c r="F304" i="149"/>
  <c r="E304" i="149"/>
  <c r="C304" i="149"/>
  <c r="E302" i="149"/>
  <c r="D302" i="149"/>
  <c r="F302" i="149"/>
  <c r="A305" i="149"/>
  <c r="A307" i="149"/>
  <c r="A306" i="149"/>
  <c r="C302" i="149"/>
  <c r="Z148" i="182"/>
  <c r="D148" i="182"/>
  <c r="A144" i="152"/>
  <c r="A145" i="152"/>
  <c r="N143" i="152"/>
  <c r="A146" i="152"/>
  <c r="N146" i="152"/>
  <c r="N145" i="152"/>
  <c r="D139" i="152"/>
  <c r="G139" i="152"/>
  <c r="C139" i="152"/>
  <c r="C138" i="152"/>
  <c r="D138" i="152"/>
  <c r="G138" i="152"/>
  <c r="A148" i="150"/>
  <c r="F147" i="150"/>
  <c r="D147" i="150"/>
  <c r="C147" i="150"/>
  <c r="I147" i="150"/>
  <c r="E147" i="150"/>
  <c r="E132" i="188"/>
  <c r="C132" i="188"/>
  <c r="B132" i="188"/>
  <c r="E131" i="188"/>
  <c r="C131" i="188"/>
  <c r="B131" i="188"/>
  <c r="A133" i="188"/>
  <c r="A134" i="188"/>
  <c r="Z150" i="182"/>
  <c r="D150" i="182"/>
  <c r="E309" i="181"/>
  <c r="D309" i="181"/>
  <c r="D308" i="181"/>
  <c r="B311" i="181"/>
  <c r="B312" i="181"/>
  <c r="B313" i="181"/>
  <c r="E308" i="181"/>
  <c r="D310" i="181"/>
  <c r="E310" i="181"/>
  <c r="D306" i="149"/>
  <c r="F306" i="149"/>
  <c r="C306" i="149"/>
  <c r="E306" i="149"/>
  <c r="C307" i="149"/>
  <c r="E307" i="149"/>
  <c r="D307" i="149"/>
  <c r="F307" i="149"/>
  <c r="A309" i="149"/>
  <c r="A310" i="149"/>
  <c r="A308" i="149"/>
  <c r="E305" i="149"/>
  <c r="C305" i="149"/>
  <c r="D305" i="149"/>
  <c r="F305" i="149"/>
  <c r="A151" i="182"/>
  <c r="A147" i="152"/>
  <c r="N144" i="152"/>
  <c r="A148" i="152"/>
  <c r="N148" i="152"/>
  <c r="C140" i="152"/>
  <c r="G140" i="152"/>
  <c r="D140" i="152"/>
  <c r="C148" i="150"/>
  <c r="G149" i="150"/>
  <c r="H149" i="150"/>
  <c r="F148" i="150"/>
  <c r="G148" i="150"/>
  <c r="H148" i="150"/>
  <c r="I148" i="150"/>
  <c r="D148" i="150"/>
  <c r="E148" i="150"/>
  <c r="A149" i="150"/>
  <c r="A150" i="150"/>
  <c r="A135" i="188"/>
  <c r="A136" i="188"/>
  <c r="E134" i="188"/>
  <c r="B134" i="188"/>
  <c r="C134" i="188"/>
  <c r="E133" i="188"/>
  <c r="C133" i="188"/>
  <c r="B133" i="188"/>
  <c r="Z151" i="182"/>
  <c r="D151" i="182"/>
  <c r="D313" i="181"/>
  <c r="E313" i="181"/>
  <c r="E312" i="181"/>
  <c r="D312" i="181"/>
  <c r="E308" i="149"/>
  <c r="C308" i="149"/>
  <c r="D308" i="149"/>
  <c r="F308" i="149"/>
  <c r="A312" i="149"/>
  <c r="A311" i="149"/>
  <c r="A313" i="149"/>
  <c r="A152" i="182"/>
  <c r="E310" i="149"/>
  <c r="D310" i="149"/>
  <c r="F310" i="149"/>
  <c r="C310" i="149"/>
  <c r="E311" i="181"/>
  <c r="D311" i="181"/>
  <c r="B314" i="181"/>
  <c r="B316" i="181"/>
  <c r="B315" i="181"/>
  <c r="E309" i="149"/>
  <c r="C309" i="149"/>
  <c r="D309" i="149"/>
  <c r="F309" i="149"/>
  <c r="A149" i="152"/>
  <c r="A150" i="152"/>
  <c r="A151" i="152"/>
  <c r="N147" i="152"/>
  <c r="N150" i="152"/>
  <c r="D141" i="152"/>
  <c r="G141" i="152"/>
  <c r="C141" i="152"/>
  <c r="G151" i="150"/>
  <c r="H151" i="150"/>
  <c r="G150" i="150"/>
  <c r="H150" i="150"/>
  <c r="E150" i="150"/>
  <c r="I150" i="150"/>
  <c r="F150" i="150"/>
  <c r="D150" i="150"/>
  <c r="C150" i="150"/>
  <c r="C149" i="150"/>
  <c r="F149" i="150"/>
  <c r="I149" i="150"/>
  <c r="E149" i="150"/>
  <c r="D149" i="150"/>
  <c r="A151" i="150"/>
  <c r="A152" i="150"/>
  <c r="A137" i="188"/>
  <c r="E136" i="188"/>
  <c r="C136" i="188"/>
  <c r="B136" i="188"/>
  <c r="E135" i="188"/>
  <c r="B135" i="188"/>
  <c r="C135" i="188"/>
  <c r="Z152" i="182"/>
  <c r="D152" i="182"/>
  <c r="E313" i="149"/>
  <c r="C313" i="149"/>
  <c r="D313" i="149"/>
  <c r="F313" i="149"/>
  <c r="A314" i="149"/>
  <c r="E311" i="149"/>
  <c r="A315" i="149"/>
  <c r="A316" i="149"/>
  <c r="C311" i="149"/>
  <c r="D311" i="149"/>
  <c r="F311" i="149"/>
  <c r="D315" i="181"/>
  <c r="E315" i="181"/>
  <c r="D316" i="181"/>
  <c r="E316" i="181"/>
  <c r="A153" i="182"/>
  <c r="D314" i="181"/>
  <c r="B317" i="181"/>
  <c r="B318" i="181"/>
  <c r="B319" i="181"/>
  <c r="E314" i="181"/>
  <c r="E312" i="149"/>
  <c r="C312" i="149"/>
  <c r="D312" i="149"/>
  <c r="F312" i="149"/>
  <c r="N151" i="152"/>
  <c r="A152" i="152"/>
  <c r="N149" i="152"/>
  <c r="A153" i="152"/>
  <c r="A154" i="152"/>
  <c r="D142" i="152"/>
  <c r="G142" i="152"/>
  <c r="C142" i="152"/>
  <c r="C152" i="150"/>
  <c r="I152" i="150"/>
  <c r="G152" i="150"/>
  <c r="H152" i="150"/>
  <c r="D152" i="150"/>
  <c r="G153" i="150"/>
  <c r="H153" i="150"/>
  <c r="F152" i="150"/>
  <c r="E152" i="150"/>
  <c r="E151" i="150"/>
  <c r="I151" i="150"/>
  <c r="C151" i="150"/>
  <c r="D151" i="150"/>
  <c r="F151" i="150"/>
  <c r="A153" i="150"/>
  <c r="A154" i="150"/>
  <c r="B137" i="188"/>
  <c r="C137" i="188"/>
  <c r="E137" i="188"/>
  <c r="A138" i="188"/>
  <c r="A154" i="182"/>
  <c r="A155" i="182"/>
  <c r="D155" i="182"/>
  <c r="E314" i="149"/>
  <c r="A319" i="149"/>
  <c r="A317" i="149"/>
  <c r="D314" i="149"/>
  <c r="F314" i="149"/>
  <c r="C314" i="149"/>
  <c r="A318" i="149"/>
  <c r="D319" i="181"/>
  <c r="E319" i="181"/>
  <c r="D318" i="181"/>
  <c r="E318" i="181"/>
  <c r="D317" i="181"/>
  <c r="B320" i="181"/>
  <c r="B321" i="181"/>
  <c r="B322" i="181"/>
  <c r="E317" i="181"/>
  <c r="C315" i="149"/>
  <c r="D315" i="149"/>
  <c r="F315" i="149"/>
  <c r="E315" i="149"/>
  <c r="C316" i="149"/>
  <c r="D316" i="149"/>
  <c r="F316" i="149"/>
  <c r="E316" i="149"/>
  <c r="Z153" i="182"/>
  <c r="D153" i="182"/>
  <c r="N154" i="152"/>
  <c r="N153" i="152"/>
  <c r="A155" i="152"/>
  <c r="N152" i="152"/>
  <c r="G143" i="152"/>
  <c r="C143" i="152"/>
  <c r="D143" i="152"/>
  <c r="A155" i="150"/>
  <c r="D154" i="150"/>
  <c r="F154" i="150"/>
  <c r="G155" i="150"/>
  <c r="H155" i="150"/>
  <c r="C154" i="150"/>
  <c r="G154" i="150"/>
  <c r="H154" i="150"/>
  <c r="I154" i="150"/>
  <c r="E154" i="150"/>
  <c r="A156" i="150"/>
  <c r="C153" i="150"/>
  <c r="D153" i="150"/>
  <c r="F153" i="150"/>
  <c r="E153" i="150"/>
  <c r="I153" i="150"/>
  <c r="Z155" i="182"/>
  <c r="D154" i="182"/>
  <c r="Z154" i="182"/>
  <c r="A156" i="182"/>
  <c r="A139" i="188"/>
  <c r="E138" i="188"/>
  <c r="B138" i="188"/>
  <c r="C138" i="188"/>
  <c r="C318" i="149"/>
  <c r="E318" i="149"/>
  <c r="D318" i="149"/>
  <c r="F318" i="149"/>
  <c r="A321" i="149"/>
  <c r="D317" i="149"/>
  <c r="F317" i="149"/>
  <c r="A322" i="149"/>
  <c r="E317" i="149"/>
  <c r="C317" i="149"/>
  <c r="A320" i="149"/>
  <c r="D319" i="149"/>
  <c r="F319" i="149"/>
  <c r="C319" i="149"/>
  <c r="E319" i="149"/>
  <c r="D322" i="181"/>
  <c r="E322" i="181"/>
  <c r="D321" i="181"/>
  <c r="E321" i="181"/>
  <c r="D320" i="181"/>
  <c r="B323" i="181"/>
  <c r="B324" i="181"/>
  <c r="B325" i="181"/>
  <c r="E320" i="181"/>
  <c r="N155" i="152"/>
  <c r="A156" i="152"/>
  <c r="G144" i="152"/>
  <c r="C144" i="152"/>
  <c r="D144" i="152"/>
  <c r="D156" i="150"/>
  <c r="G156" i="150"/>
  <c r="H156" i="150"/>
  <c r="F156" i="150"/>
  <c r="C156" i="150"/>
  <c r="G157" i="150"/>
  <c r="H157" i="150"/>
  <c r="E156" i="150"/>
  <c r="I156" i="150"/>
  <c r="A157" i="150"/>
  <c r="I155" i="150"/>
  <c r="D155" i="150"/>
  <c r="E155" i="150"/>
  <c r="F155" i="150"/>
  <c r="C155" i="150"/>
  <c r="Z156" i="182"/>
  <c r="D156" i="182"/>
  <c r="A157" i="182"/>
  <c r="A158" i="182"/>
  <c r="A159" i="182"/>
  <c r="A140" i="188"/>
  <c r="A141" i="188"/>
  <c r="E139" i="188"/>
  <c r="B139" i="188"/>
  <c r="C139" i="188"/>
  <c r="E322" i="149"/>
  <c r="D322" i="149"/>
  <c r="F322" i="149"/>
  <c r="C322" i="149"/>
  <c r="E321" i="149"/>
  <c r="C321" i="149"/>
  <c r="D321" i="149"/>
  <c r="F321" i="149"/>
  <c r="D325" i="181"/>
  <c r="E325" i="181"/>
  <c r="E323" i="181"/>
  <c r="D323" i="181"/>
  <c r="B326" i="181"/>
  <c r="B328" i="181"/>
  <c r="B327" i="181"/>
  <c r="E324" i="181"/>
  <c r="D324" i="181"/>
  <c r="A323" i="149"/>
  <c r="A324" i="149"/>
  <c r="A325" i="149"/>
  <c r="E320" i="149"/>
  <c r="D320" i="149"/>
  <c r="F320" i="149"/>
  <c r="C320" i="149"/>
  <c r="N156" i="152"/>
  <c r="A157" i="152"/>
  <c r="C145" i="152"/>
  <c r="G145" i="152"/>
  <c r="D145" i="152"/>
  <c r="A158" i="150"/>
  <c r="I157" i="150"/>
  <c r="C157" i="150"/>
  <c r="D157" i="150"/>
  <c r="F157" i="150"/>
  <c r="E157" i="150"/>
  <c r="Z159" i="182"/>
  <c r="D159" i="182"/>
  <c r="Z158" i="182"/>
  <c r="D158" i="182"/>
  <c r="E141" i="188"/>
  <c r="C141" i="188"/>
  <c r="B141" i="188"/>
  <c r="B140" i="188"/>
  <c r="C140" i="188"/>
  <c r="E140" i="188"/>
  <c r="A142" i="188"/>
  <c r="Z157" i="182"/>
  <c r="D157" i="182"/>
  <c r="A160" i="182"/>
  <c r="D324" i="149"/>
  <c r="F324" i="149"/>
  <c r="E324" i="149"/>
  <c r="C324" i="149"/>
  <c r="E323" i="149"/>
  <c r="D323" i="149"/>
  <c r="F323" i="149"/>
  <c r="A327" i="149"/>
  <c r="A326" i="149"/>
  <c r="A328" i="149"/>
  <c r="C323" i="149"/>
  <c r="C325" i="149"/>
  <c r="D325" i="149"/>
  <c r="F325" i="149"/>
  <c r="E325" i="149"/>
  <c r="D327" i="181"/>
  <c r="E327" i="181"/>
  <c r="D328" i="181"/>
  <c r="E328" i="181"/>
  <c r="D326" i="181"/>
  <c r="B329" i="181"/>
  <c r="B330" i="181"/>
  <c r="B331" i="181"/>
  <c r="E326" i="181"/>
  <c r="A158" i="152"/>
  <c r="A159" i="152"/>
  <c r="N157" i="152"/>
  <c r="G147" i="152"/>
  <c r="C147" i="152"/>
  <c r="D147" i="152"/>
  <c r="C146" i="152"/>
  <c r="D146" i="152"/>
  <c r="G146" i="152"/>
  <c r="I158" i="150"/>
  <c r="G159" i="150"/>
  <c r="H159" i="150"/>
  <c r="C158" i="150"/>
  <c r="E158" i="150"/>
  <c r="G158" i="150"/>
  <c r="H158" i="150"/>
  <c r="D158" i="150"/>
  <c r="F158" i="150"/>
  <c r="A159" i="150"/>
  <c r="A161" i="182"/>
  <c r="Z160" i="182"/>
  <c r="D160" i="182"/>
  <c r="B142" i="188"/>
  <c r="E142" i="188"/>
  <c r="C142" i="188"/>
  <c r="A143" i="188"/>
  <c r="A144" i="188"/>
  <c r="D329" i="181"/>
  <c r="B332" i="181"/>
  <c r="B333" i="181"/>
  <c r="B334" i="181"/>
  <c r="E329" i="181"/>
  <c r="C328" i="149"/>
  <c r="E328" i="149"/>
  <c r="D328" i="149"/>
  <c r="F328" i="149"/>
  <c r="D326" i="149"/>
  <c r="F326" i="149"/>
  <c r="A329" i="149"/>
  <c r="A330" i="149"/>
  <c r="A331" i="149"/>
  <c r="C326" i="149"/>
  <c r="E326" i="149"/>
  <c r="E327" i="149"/>
  <c r="C327" i="149"/>
  <c r="D327" i="149"/>
  <c r="F327" i="149"/>
  <c r="D331" i="181"/>
  <c r="E331" i="181"/>
  <c r="D330" i="181"/>
  <c r="E330" i="181"/>
  <c r="N159" i="152"/>
  <c r="N158" i="152"/>
  <c r="A160" i="152"/>
  <c r="N160" i="152"/>
  <c r="D148" i="152"/>
  <c r="G148" i="152"/>
  <c r="C148" i="152"/>
  <c r="D159" i="150"/>
  <c r="I159" i="150"/>
  <c r="C159" i="150"/>
  <c r="F159" i="150"/>
  <c r="E159" i="150"/>
  <c r="A160" i="150"/>
  <c r="C144" i="188"/>
  <c r="E144" i="188"/>
  <c r="B144" i="188"/>
  <c r="Z161" i="182"/>
  <c r="D161" i="182"/>
  <c r="B143" i="188"/>
  <c r="C143" i="188"/>
  <c r="E143" i="188"/>
  <c r="A162" i="182"/>
  <c r="A145" i="188"/>
  <c r="E329" i="149"/>
  <c r="D329" i="149"/>
  <c r="F329" i="149"/>
  <c r="A333" i="149"/>
  <c r="C329" i="149"/>
  <c r="A332" i="149"/>
  <c r="A334" i="149"/>
  <c r="D334" i="181"/>
  <c r="E334" i="181"/>
  <c r="D333" i="181"/>
  <c r="E333" i="181"/>
  <c r="D332" i="181"/>
  <c r="B335" i="181"/>
  <c r="B336" i="181"/>
  <c r="B337" i="181"/>
  <c r="E332" i="181"/>
  <c r="D331" i="149"/>
  <c r="F331" i="149"/>
  <c r="C331" i="149"/>
  <c r="E331" i="149"/>
  <c r="E330" i="149"/>
  <c r="C330" i="149"/>
  <c r="D330" i="149"/>
  <c r="F330" i="149"/>
  <c r="A161" i="152"/>
  <c r="D149" i="152"/>
  <c r="C149" i="152"/>
  <c r="G149" i="152"/>
  <c r="E160" i="150"/>
  <c r="I160" i="150"/>
  <c r="G161" i="150"/>
  <c r="H161" i="150"/>
  <c r="F160" i="150"/>
  <c r="C160" i="150"/>
  <c r="D160" i="150"/>
  <c r="G160" i="150"/>
  <c r="H160" i="150"/>
  <c r="A161" i="150"/>
  <c r="A146" i="188"/>
  <c r="A147" i="188"/>
  <c r="C145" i="188"/>
  <c r="B145" i="188"/>
  <c r="E145" i="188"/>
  <c r="Z162" i="182"/>
  <c r="D162" i="182"/>
  <c r="A163" i="182"/>
  <c r="E334" i="149"/>
  <c r="C334" i="149"/>
  <c r="D334" i="149"/>
  <c r="F334" i="149"/>
  <c r="D337" i="181"/>
  <c r="E337" i="181"/>
  <c r="E336" i="181"/>
  <c r="D336" i="181"/>
  <c r="E335" i="181"/>
  <c r="D335" i="181"/>
  <c r="B338" i="181"/>
  <c r="B339" i="181"/>
  <c r="B340" i="181"/>
  <c r="A335" i="149"/>
  <c r="D332" i="149"/>
  <c r="F332" i="149"/>
  <c r="A336" i="149"/>
  <c r="A337" i="149"/>
  <c r="C332" i="149"/>
  <c r="E332" i="149"/>
  <c r="E333" i="149"/>
  <c r="D333" i="149"/>
  <c r="F333" i="149"/>
  <c r="C333" i="149"/>
  <c r="N161" i="152"/>
  <c r="A162" i="152"/>
  <c r="A163" i="152"/>
  <c r="G150" i="152"/>
  <c r="D150" i="152"/>
  <c r="C150" i="152"/>
  <c r="E161" i="150"/>
  <c r="F161" i="150"/>
  <c r="I161" i="150"/>
  <c r="D161" i="150"/>
  <c r="C161" i="150"/>
  <c r="A162" i="150"/>
  <c r="A163" i="150"/>
  <c r="C147" i="188"/>
  <c r="E147" i="188"/>
  <c r="B147" i="188"/>
  <c r="E146" i="188"/>
  <c r="C146" i="188"/>
  <c r="B146" i="188"/>
  <c r="Z163" i="182"/>
  <c r="D163" i="182"/>
  <c r="A164" i="182"/>
  <c r="A148" i="188"/>
  <c r="C337" i="149"/>
  <c r="E337" i="149"/>
  <c r="D337" i="149"/>
  <c r="F337" i="149"/>
  <c r="D340" i="181"/>
  <c r="E340" i="181"/>
  <c r="A338" i="149"/>
  <c r="A339" i="149"/>
  <c r="E335" i="149"/>
  <c r="D335" i="149"/>
  <c r="F335" i="149"/>
  <c r="A340" i="149"/>
  <c r="C335" i="149"/>
  <c r="E336" i="149"/>
  <c r="C336" i="149"/>
  <c r="D336" i="149"/>
  <c r="F336" i="149"/>
  <c r="D339" i="181"/>
  <c r="E339" i="181"/>
  <c r="D338" i="181"/>
  <c r="B341" i="181"/>
  <c r="B342" i="181"/>
  <c r="B343" i="181"/>
  <c r="E338" i="181"/>
  <c r="N163" i="152"/>
  <c r="A164" i="152"/>
  <c r="N162" i="152"/>
  <c r="C151" i="152"/>
  <c r="G151" i="152"/>
  <c r="D151" i="152"/>
  <c r="A164" i="150"/>
  <c r="A165" i="150"/>
  <c r="I163" i="150"/>
  <c r="D163" i="150"/>
  <c r="E163" i="150"/>
  <c r="F163" i="150"/>
  <c r="C163" i="150"/>
  <c r="I162" i="150"/>
  <c r="D162" i="150"/>
  <c r="E162" i="150"/>
  <c r="G163" i="150"/>
  <c r="H163" i="150"/>
  <c r="F162" i="150"/>
  <c r="G162" i="150"/>
  <c r="H162" i="150"/>
  <c r="C162" i="150"/>
  <c r="A149" i="188"/>
  <c r="D164" i="182"/>
  <c r="Z164" i="182"/>
  <c r="E148" i="188"/>
  <c r="B148" i="188"/>
  <c r="C148" i="188"/>
  <c r="A165" i="182"/>
  <c r="D339" i="149"/>
  <c r="F339" i="149"/>
  <c r="C339" i="149"/>
  <c r="E339" i="149"/>
  <c r="A341" i="149"/>
  <c r="E338" i="149"/>
  <c r="D338" i="149"/>
  <c r="F338" i="149"/>
  <c r="C338" i="149"/>
  <c r="A343" i="149"/>
  <c r="A342" i="149"/>
  <c r="D343" i="181"/>
  <c r="E343" i="181"/>
  <c r="D342" i="181"/>
  <c r="E342" i="181"/>
  <c r="D341" i="181"/>
  <c r="B344" i="181"/>
  <c r="B345" i="181"/>
  <c r="B346" i="181"/>
  <c r="E341" i="181"/>
  <c r="E340" i="149"/>
  <c r="C340" i="149"/>
  <c r="D340" i="149"/>
  <c r="F340" i="149"/>
  <c r="N164" i="152"/>
  <c r="A165" i="152"/>
  <c r="N165" i="152"/>
  <c r="C152" i="152"/>
  <c r="D152" i="152"/>
  <c r="G152" i="152"/>
  <c r="A166" i="150"/>
  <c r="I165" i="150"/>
  <c r="F165" i="150"/>
  <c r="D165" i="150"/>
  <c r="E165" i="150"/>
  <c r="C165" i="150"/>
  <c r="A167" i="150"/>
  <c r="E164" i="150"/>
  <c r="F164" i="150"/>
  <c r="D164" i="150"/>
  <c r="I164" i="150"/>
  <c r="G164" i="150"/>
  <c r="H164" i="150"/>
  <c r="G165" i="150"/>
  <c r="H165" i="150"/>
  <c r="C164" i="150"/>
  <c r="Z165" i="182"/>
  <c r="D165" i="182"/>
  <c r="B149" i="188"/>
  <c r="C149" i="188"/>
  <c r="E149" i="188"/>
  <c r="A166" i="182"/>
  <c r="A150" i="188"/>
  <c r="E345" i="181"/>
  <c r="D345" i="181"/>
  <c r="A346" i="149"/>
  <c r="D341" i="149"/>
  <c r="F341" i="149"/>
  <c r="A344" i="149"/>
  <c r="A345" i="149"/>
  <c r="C341" i="149"/>
  <c r="E341" i="149"/>
  <c r="D346" i="181"/>
  <c r="E346" i="181"/>
  <c r="D342" i="149"/>
  <c r="F342" i="149"/>
  <c r="E342" i="149"/>
  <c r="C342" i="149"/>
  <c r="D344" i="181"/>
  <c r="B347" i="181"/>
  <c r="B348" i="181"/>
  <c r="B349" i="181"/>
  <c r="E344" i="181"/>
  <c r="C343" i="149"/>
  <c r="E343" i="149"/>
  <c r="D343" i="149"/>
  <c r="F343" i="149"/>
  <c r="A166" i="152"/>
  <c r="A167" i="152"/>
  <c r="N167" i="152"/>
  <c r="C153" i="152"/>
  <c r="D153" i="152"/>
  <c r="G153" i="152"/>
  <c r="A168" i="150"/>
  <c r="E167" i="150"/>
  <c r="D167" i="150"/>
  <c r="I167" i="150"/>
  <c r="F167" i="150"/>
  <c r="C167" i="150"/>
  <c r="A169" i="150"/>
  <c r="E166" i="150"/>
  <c r="G166" i="150"/>
  <c r="H166" i="150"/>
  <c r="I166" i="150"/>
  <c r="C166" i="150"/>
  <c r="D166" i="150"/>
  <c r="F166" i="150"/>
  <c r="G167" i="150"/>
  <c r="H167" i="150"/>
  <c r="A151" i="188"/>
  <c r="C150" i="188"/>
  <c r="E150" i="188"/>
  <c r="B150" i="188"/>
  <c r="Z166" i="182"/>
  <c r="D166" i="182"/>
  <c r="A167" i="182"/>
  <c r="A348" i="149"/>
  <c r="A349" i="149"/>
  <c r="E344" i="149"/>
  <c r="D344" i="149"/>
  <c r="F344" i="149"/>
  <c r="C344" i="149"/>
  <c r="A347" i="149"/>
  <c r="D349" i="181"/>
  <c r="E349" i="181"/>
  <c r="C345" i="149"/>
  <c r="E345" i="149"/>
  <c r="D345" i="149"/>
  <c r="F345" i="149"/>
  <c r="E347" i="181"/>
  <c r="D347" i="181"/>
  <c r="B350" i="181"/>
  <c r="B352" i="181"/>
  <c r="B351" i="181"/>
  <c r="E348" i="181"/>
  <c r="D348" i="181"/>
  <c r="C346" i="149"/>
  <c r="E346" i="149"/>
  <c r="D346" i="149"/>
  <c r="F346" i="149"/>
  <c r="A168" i="152"/>
  <c r="N166" i="152"/>
  <c r="N168" i="152"/>
  <c r="G154" i="152"/>
  <c r="C154" i="152"/>
  <c r="D154" i="152"/>
  <c r="A170" i="150"/>
  <c r="I169" i="150"/>
  <c r="F169" i="150"/>
  <c r="C169" i="150"/>
  <c r="E169" i="150"/>
  <c r="D169" i="150"/>
  <c r="G169" i="150"/>
  <c r="H169" i="150"/>
  <c r="I168" i="150"/>
  <c r="F168" i="150"/>
  <c r="D168" i="150"/>
  <c r="C168" i="150"/>
  <c r="E168" i="150"/>
  <c r="G168" i="150"/>
  <c r="H168" i="150"/>
  <c r="E151" i="188"/>
  <c r="C151" i="188"/>
  <c r="B151" i="188"/>
  <c r="Z167" i="182"/>
  <c r="D167" i="182"/>
  <c r="A152" i="188"/>
  <c r="A153" i="188"/>
  <c r="A168" i="182"/>
  <c r="C349" i="149"/>
  <c r="E349" i="149"/>
  <c r="D349" i="149"/>
  <c r="F349" i="149"/>
  <c r="E348" i="149"/>
  <c r="C348" i="149"/>
  <c r="D348" i="149"/>
  <c r="F348" i="149"/>
  <c r="D350" i="181"/>
  <c r="B353" i="181"/>
  <c r="B354" i="181"/>
  <c r="B355" i="181"/>
  <c r="E350" i="181"/>
  <c r="D352" i="181"/>
  <c r="E352" i="181"/>
  <c r="C347" i="149"/>
  <c r="D347" i="149"/>
  <c r="F347" i="149"/>
  <c r="A351" i="149"/>
  <c r="A352" i="149"/>
  <c r="A350" i="149"/>
  <c r="E347" i="149"/>
  <c r="D351" i="181"/>
  <c r="E351" i="181"/>
  <c r="A169" i="152"/>
  <c r="N169" i="152"/>
  <c r="G155" i="152"/>
  <c r="C155" i="152"/>
  <c r="D155" i="152"/>
  <c r="I170" i="150"/>
  <c r="G171" i="150"/>
  <c r="H171" i="150"/>
  <c r="D170" i="150"/>
  <c r="G170" i="150"/>
  <c r="H170" i="150"/>
  <c r="C170" i="150"/>
  <c r="E170" i="150"/>
  <c r="F170" i="150"/>
  <c r="A171" i="150"/>
  <c r="E153" i="188"/>
  <c r="A154" i="188"/>
  <c r="E152" i="188"/>
  <c r="A169" i="182"/>
  <c r="Z168" i="182"/>
  <c r="D168" i="182"/>
  <c r="C352" i="149"/>
  <c r="E352" i="149"/>
  <c r="D352" i="149"/>
  <c r="F352" i="149"/>
  <c r="C351" i="149"/>
  <c r="E351" i="149"/>
  <c r="D351" i="149"/>
  <c r="F351" i="149"/>
  <c r="D355" i="181"/>
  <c r="E355" i="181"/>
  <c r="D354" i="181"/>
  <c r="E354" i="181"/>
  <c r="A355" i="149"/>
  <c r="A353" i="149"/>
  <c r="C350" i="149"/>
  <c r="D350" i="149"/>
  <c r="F350" i="149"/>
  <c r="E350" i="149"/>
  <c r="A354" i="149"/>
  <c r="D353" i="181"/>
  <c r="B356" i="181"/>
  <c r="B357" i="181"/>
  <c r="B358" i="181"/>
  <c r="E353" i="181"/>
  <c r="A170" i="152"/>
  <c r="A171" i="152"/>
  <c r="A172" i="152"/>
  <c r="N171" i="152"/>
  <c r="N170" i="152"/>
  <c r="G156" i="152"/>
  <c r="C156" i="152"/>
  <c r="D156" i="152"/>
  <c r="I171" i="150"/>
  <c r="D171" i="150"/>
  <c r="F171" i="150"/>
  <c r="C171" i="150"/>
  <c r="E171" i="150"/>
  <c r="A172" i="150"/>
  <c r="D169" i="182"/>
  <c r="Z169" i="182"/>
  <c r="E154" i="188"/>
  <c r="A155" i="188"/>
  <c r="A170" i="182"/>
  <c r="D356" i="181"/>
  <c r="B359" i="181"/>
  <c r="B360" i="181"/>
  <c r="B361" i="181"/>
  <c r="E356" i="181"/>
  <c r="E357" i="181"/>
  <c r="D357" i="181"/>
  <c r="D354" i="149"/>
  <c r="F354" i="149"/>
  <c r="E354" i="149"/>
  <c r="C354" i="149"/>
  <c r="E353" i="149"/>
  <c r="A356" i="149"/>
  <c r="A357" i="149"/>
  <c r="A358" i="149"/>
  <c r="C353" i="149"/>
  <c r="D353" i="149"/>
  <c r="F353" i="149"/>
  <c r="C355" i="149"/>
  <c r="E355" i="149"/>
  <c r="D355" i="149"/>
  <c r="F355" i="149"/>
  <c r="D358" i="181"/>
  <c r="E358" i="181"/>
  <c r="A173" i="152"/>
  <c r="A174" i="152"/>
  <c r="N172" i="152"/>
  <c r="G157" i="152"/>
  <c r="C157" i="152"/>
  <c r="D157" i="152"/>
  <c r="G173" i="150"/>
  <c r="H173" i="150"/>
  <c r="F172" i="150"/>
  <c r="E172" i="150"/>
  <c r="D172" i="150"/>
  <c r="G172" i="150"/>
  <c r="H172" i="150"/>
  <c r="C172" i="150"/>
  <c r="I172" i="150"/>
  <c r="A173" i="150"/>
  <c r="E155" i="188"/>
  <c r="D170" i="182"/>
  <c r="Z170" i="182"/>
  <c r="A171" i="182"/>
  <c r="A172" i="182"/>
  <c r="A156" i="188"/>
  <c r="E359" i="181"/>
  <c r="D359" i="181"/>
  <c r="B362" i="181"/>
  <c r="B363" i="181"/>
  <c r="B364" i="181"/>
  <c r="D356" i="149"/>
  <c r="F356" i="149"/>
  <c r="A360" i="149"/>
  <c r="A361" i="149"/>
  <c r="E356" i="149"/>
  <c r="C356" i="149"/>
  <c r="A359" i="149"/>
  <c r="E357" i="149"/>
  <c r="D357" i="149"/>
  <c r="F357" i="149"/>
  <c r="C357" i="149"/>
  <c r="D361" i="181"/>
  <c r="E361" i="181"/>
  <c r="E358" i="149"/>
  <c r="C358" i="149"/>
  <c r="D358" i="149"/>
  <c r="F358" i="149"/>
  <c r="E360" i="181"/>
  <c r="D360" i="181"/>
  <c r="A175" i="152"/>
  <c r="A176" i="152"/>
  <c r="N173" i="152"/>
  <c r="G158" i="152"/>
  <c r="D158" i="152"/>
  <c r="C158" i="152"/>
  <c r="A174" i="150"/>
  <c r="F173" i="150"/>
  <c r="C173" i="150"/>
  <c r="E173" i="150"/>
  <c r="I173" i="150"/>
  <c r="D173" i="150"/>
  <c r="E156" i="188"/>
  <c r="Z172" i="182"/>
  <c r="D172" i="182"/>
  <c r="A157" i="188"/>
  <c r="A173" i="182"/>
  <c r="Z171" i="182"/>
  <c r="D171" i="182"/>
  <c r="A364" i="149"/>
  <c r="E359" i="149"/>
  <c r="D359" i="149"/>
  <c r="F359" i="149"/>
  <c r="A363" i="149"/>
  <c r="C359" i="149"/>
  <c r="A362" i="149"/>
  <c r="D364" i="181"/>
  <c r="E364" i="181"/>
  <c r="E363" i="181"/>
  <c r="D363" i="181"/>
  <c r="D362" i="181"/>
  <c r="B365" i="181"/>
  <c r="B366" i="181"/>
  <c r="B367" i="181"/>
  <c r="E362" i="181"/>
  <c r="C361" i="149"/>
  <c r="E361" i="149"/>
  <c r="D361" i="149"/>
  <c r="F361" i="149"/>
  <c r="C360" i="149"/>
  <c r="E360" i="149"/>
  <c r="D360" i="149"/>
  <c r="F360" i="149"/>
  <c r="A177" i="152"/>
  <c r="N174" i="152"/>
  <c r="C160" i="152"/>
  <c r="G160" i="152"/>
  <c r="D160" i="152"/>
  <c r="C159" i="152"/>
  <c r="G159" i="152"/>
  <c r="D159" i="152"/>
  <c r="F174" i="150"/>
  <c r="G174" i="150"/>
  <c r="H174" i="150"/>
  <c r="D174" i="150"/>
  <c r="I174" i="150"/>
  <c r="G175" i="150"/>
  <c r="H175" i="150"/>
  <c r="E174" i="150"/>
  <c r="C174" i="150"/>
  <c r="A175" i="150"/>
  <c r="Z173" i="182"/>
  <c r="D173" i="182"/>
  <c r="E157" i="188"/>
  <c r="A158" i="188"/>
  <c r="A174" i="182"/>
  <c r="A366" i="149"/>
  <c r="E362" i="149"/>
  <c r="D362" i="149"/>
  <c r="F362" i="149"/>
  <c r="A365" i="149"/>
  <c r="C362" i="149"/>
  <c r="A367" i="149"/>
  <c r="E363" i="149"/>
  <c r="C363" i="149"/>
  <c r="D363" i="149"/>
  <c r="F363" i="149"/>
  <c r="E364" i="149"/>
  <c r="C364" i="149"/>
  <c r="D364" i="149"/>
  <c r="F364" i="149"/>
  <c r="D366" i="181"/>
  <c r="E366" i="181"/>
  <c r="D365" i="181"/>
  <c r="B368" i="181"/>
  <c r="B369" i="181"/>
  <c r="B370" i="181"/>
  <c r="E365" i="181"/>
  <c r="D367" i="181"/>
  <c r="E367" i="181"/>
  <c r="A178" i="152"/>
  <c r="N176" i="152"/>
  <c r="N175" i="152"/>
  <c r="D161" i="152"/>
  <c r="G161" i="152"/>
  <c r="C161" i="152"/>
  <c r="C175" i="150"/>
  <c r="I175" i="150"/>
  <c r="F175" i="150"/>
  <c r="E175" i="150"/>
  <c r="D175" i="150"/>
  <c r="A176" i="150"/>
  <c r="A175" i="182"/>
  <c r="D174" i="182"/>
  <c r="Z174" i="182"/>
  <c r="E158" i="188"/>
  <c r="A159" i="188"/>
  <c r="D368" i="181"/>
  <c r="B371" i="181"/>
  <c r="B372" i="181"/>
  <c r="B373" i="181"/>
  <c r="E368" i="181"/>
  <c r="C365" i="149"/>
  <c r="E365" i="149"/>
  <c r="A369" i="149"/>
  <c r="A370" i="149"/>
  <c r="A368" i="149"/>
  <c r="D365" i="149"/>
  <c r="F365" i="149"/>
  <c r="E366" i="149"/>
  <c r="D366" i="149"/>
  <c r="F366" i="149"/>
  <c r="C366" i="149"/>
  <c r="D370" i="181"/>
  <c r="E370" i="181"/>
  <c r="E369" i="181"/>
  <c r="D369" i="181"/>
  <c r="E367" i="149"/>
  <c r="D367" i="149"/>
  <c r="F367" i="149"/>
  <c r="C367" i="149"/>
  <c r="A179" i="152"/>
  <c r="N177" i="152"/>
  <c r="G162" i="152"/>
  <c r="C162" i="152"/>
  <c r="D162" i="152"/>
  <c r="D176" i="150"/>
  <c r="E176" i="150"/>
  <c r="F176" i="150"/>
  <c r="G176" i="150"/>
  <c r="H176" i="150"/>
  <c r="G177" i="150"/>
  <c r="H177" i="150"/>
  <c r="I176" i="150"/>
  <c r="C176" i="150"/>
  <c r="A177" i="150"/>
  <c r="A178" i="150"/>
  <c r="E159" i="188"/>
  <c r="A160" i="188"/>
  <c r="Z175" i="182"/>
  <c r="D175" i="182"/>
  <c r="A176" i="182"/>
  <c r="A177" i="182"/>
  <c r="D373" i="181"/>
  <c r="E373" i="181"/>
  <c r="E372" i="181"/>
  <c r="D372" i="181"/>
  <c r="E371" i="181"/>
  <c r="D371" i="181"/>
  <c r="B374" i="181"/>
  <c r="B376" i="181"/>
  <c r="B375" i="181"/>
  <c r="E368" i="149"/>
  <c r="D368" i="149"/>
  <c r="F368" i="149"/>
  <c r="A371" i="149"/>
  <c r="C368" i="149"/>
  <c r="A372" i="149"/>
  <c r="A373" i="149"/>
  <c r="E370" i="149"/>
  <c r="C370" i="149"/>
  <c r="D370" i="149"/>
  <c r="F370" i="149"/>
  <c r="E369" i="149"/>
  <c r="D369" i="149"/>
  <c r="F369" i="149"/>
  <c r="C369" i="149"/>
  <c r="A180" i="152"/>
  <c r="A181" i="152"/>
  <c r="N178" i="152"/>
  <c r="G163" i="152"/>
  <c r="C163" i="152"/>
  <c r="D163" i="152"/>
  <c r="E178" i="150"/>
  <c r="G178" i="150"/>
  <c r="H178" i="150"/>
  <c r="I178" i="150"/>
  <c r="F178" i="150"/>
  <c r="C178" i="150"/>
  <c r="D178" i="150"/>
  <c r="G179" i="150"/>
  <c r="H179" i="150"/>
  <c r="A179" i="150"/>
  <c r="F177" i="150"/>
  <c r="I177" i="150"/>
  <c r="C177" i="150"/>
  <c r="E177" i="150"/>
  <c r="D177" i="150"/>
  <c r="D177" i="182"/>
  <c r="Z177" i="182"/>
  <c r="A178" i="182"/>
  <c r="E160" i="188"/>
  <c r="Z176" i="182"/>
  <c r="D176" i="182"/>
  <c r="A161" i="188"/>
  <c r="D375" i="181"/>
  <c r="E375" i="181"/>
  <c r="D376" i="181"/>
  <c r="E376" i="181"/>
  <c r="A374" i="149"/>
  <c r="A376" i="149"/>
  <c r="A375" i="149"/>
  <c r="C371" i="149"/>
  <c r="E371" i="149"/>
  <c r="D371" i="149"/>
  <c r="F371" i="149"/>
  <c r="C373" i="149"/>
  <c r="E373" i="149"/>
  <c r="D373" i="149"/>
  <c r="F373" i="149"/>
  <c r="D374" i="181"/>
  <c r="B377" i="181"/>
  <c r="B378" i="181"/>
  <c r="B379" i="181"/>
  <c r="E374" i="181"/>
  <c r="C372" i="149"/>
  <c r="D372" i="149"/>
  <c r="F372" i="149"/>
  <c r="E372" i="149"/>
  <c r="A182" i="152"/>
  <c r="N179" i="152"/>
  <c r="C165" i="152"/>
  <c r="G165" i="152"/>
  <c r="D165" i="152"/>
  <c r="G164" i="152"/>
  <c r="D164" i="152"/>
  <c r="C164" i="152"/>
  <c r="A180" i="150"/>
  <c r="E179" i="150"/>
  <c r="I179" i="150"/>
  <c r="F179" i="150"/>
  <c r="D179" i="150"/>
  <c r="C179" i="150"/>
  <c r="A181" i="150"/>
  <c r="A179" i="182"/>
  <c r="A180" i="182"/>
  <c r="E161" i="188"/>
  <c r="D178" i="182"/>
  <c r="Z178" i="182"/>
  <c r="A162" i="188"/>
  <c r="E375" i="149"/>
  <c r="C375" i="149"/>
  <c r="D375" i="149"/>
  <c r="F375" i="149"/>
  <c r="D378" i="181"/>
  <c r="E378" i="181"/>
  <c r="D377" i="181"/>
  <c r="B380" i="181"/>
  <c r="B381" i="181"/>
  <c r="B382" i="181"/>
  <c r="E377" i="181"/>
  <c r="C376" i="149"/>
  <c r="D376" i="149"/>
  <c r="F376" i="149"/>
  <c r="E376" i="149"/>
  <c r="D379" i="181"/>
  <c r="E379" i="181"/>
  <c r="A379" i="149"/>
  <c r="A377" i="149"/>
  <c r="C374" i="149"/>
  <c r="A378" i="149"/>
  <c r="D374" i="149"/>
  <c r="F374" i="149"/>
  <c r="E374" i="149"/>
  <c r="A183" i="152"/>
  <c r="N180" i="152"/>
  <c r="G167" i="152"/>
  <c r="C167" i="152"/>
  <c r="D167" i="152"/>
  <c r="D166" i="152"/>
  <c r="C166" i="152"/>
  <c r="G166" i="152"/>
  <c r="A182" i="150"/>
  <c r="E181" i="150"/>
  <c r="F181" i="150"/>
  <c r="C181" i="150"/>
  <c r="I181" i="150"/>
  <c r="D181" i="150"/>
  <c r="G181" i="150"/>
  <c r="H181" i="150"/>
  <c r="D180" i="150"/>
  <c r="C180" i="150"/>
  <c r="G180" i="150"/>
  <c r="H180" i="150"/>
  <c r="F180" i="150"/>
  <c r="E180" i="150"/>
  <c r="I180" i="150"/>
  <c r="A163" i="188"/>
  <c r="A181" i="182"/>
  <c r="Z180" i="182"/>
  <c r="D180" i="182"/>
  <c r="D179" i="182"/>
  <c r="Z179" i="182"/>
  <c r="E162" i="188"/>
  <c r="C377" i="149"/>
  <c r="E377" i="149"/>
  <c r="D377" i="149"/>
  <c r="F377" i="149"/>
  <c r="A380" i="149"/>
  <c r="A381" i="149"/>
  <c r="A382" i="149"/>
  <c r="E379" i="149"/>
  <c r="D379" i="149"/>
  <c r="F379" i="149"/>
  <c r="C379" i="149"/>
  <c r="D382" i="181"/>
  <c r="E382" i="181"/>
  <c r="D381" i="181"/>
  <c r="E381" i="181"/>
  <c r="D380" i="181"/>
  <c r="B383" i="181"/>
  <c r="B384" i="181"/>
  <c r="B385" i="181"/>
  <c r="E380" i="181"/>
  <c r="D378" i="149"/>
  <c r="F378" i="149"/>
  <c r="E378" i="149"/>
  <c r="C378" i="149"/>
  <c r="A184" i="152"/>
  <c r="A185" i="152"/>
  <c r="N181" i="152"/>
  <c r="G168" i="152"/>
  <c r="C168" i="152"/>
  <c r="D168" i="152"/>
  <c r="C182" i="150"/>
  <c r="D182" i="150"/>
  <c r="I182" i="150"/>
  <c r="G182" i="150"/>
  <c r="H182" i="150"/>
  <c r="G183" i="150"/>
  <c r="H183" i="150"/>
  <c r="F182" i="150"/>
  <c r="E182" i="150"/>
  <c r="A183" i="150"/>
  <c r="A184" i="150"/>
  <c r="Z181" i="182"/>
  <c r="D181" i="182"/>
  <c r="A182" i="182"/>
  <c r="E163" i="188"/>
  <c r="A164" i="188"/>
  <c r="E384" i="181"/>
  <c r="D384" i="181"/>
  <c r="A385" i="149"/>
  <c r="E380" i="149"/>
  <c r="A384" i="149"/>
  <c r="A383" i="149"/>
  <c r="C380" i="149"/>
  <c r="D380" i="149"/>
  <c r="F380" i="149"/>
  <c r="E383" i="181"/>
  <c r="D383" i="181"/>
  <c r="B386" i="181"/>
  <c r="B387" i="181"/>
  <c r="B388" i="181"/>
  <c r="D385" i="181"/>
  <c r="E385" i="181"/>
  <c r="E381" i="149"/>
  <c r="C381" i="149"/>
  <c r="D381" i="149"/>
  <c r="F381" i="149"/>
  <c r="C382" i="149"/>
  <c r="E382" i="149"/>
  <c r="D382" i="149"/>
  <c r="F382" i="149"/>
  <c r="A186" i="152"/>
  <c r="N183" i="152"/>
  <c r="N182" i="152"/>
  <c r="D169" i="152"/>
  <c r="G169" i="152"/>
  <c r="C169" i="152"/>
  <c r="A185" i="150"/>
  <c r="E184" i="150"/>
  <c r="I184" i="150"/>
  <c r="G185" i="150"/>
  <c r="H185" i="150"/>
  <c r="C184" i="150"/>
  <c r="F184" i="150"/>
  <c r="D184" i="150"/>
  <c r="G184" i="150"/>
  <c r="H184" i="150"/>
  <c r="I183" i="150"/>
  <c r="C183" i="150"/>
  <c r="F183" i="150"/>
  <c r="D183" i="150"/>
  <c r="E183" i="150"/>
  <c r="E164" i="188"/>
  <c r="A165" i="188"/>
  <c r="A183" i="182"/>
  <c r="D182" i="182"/>
  <c r="Z182" i="182"/>
  <c r="C383" i="149"/>
  <c r="E383" i="149"/>
  <c r="A387" i="149"/>
  <c r="A388" i="149"/>
  <c r="D383" i="149"/>
  <c r="F383" i="149"/>
  <c r="A386" i="149"/>
  <c r="E384" i="149"/>
  <c r="C384" i="149"/>
  <c r="D384" i="149"/>
  <c r="F384" i="149"/>
  <c r="E385" i="149"/>
  <c r="D385" i="149"/>
  <c r="F385" i="149"/>
  <c r="C385" i="149"/>
  <c r="D388" i="181"/>
  <c r="E388" i="181"/>
  <c r="D387" i="181"/>
  <c r="E387" i="181"/>
  <c r="D386" i="181"/>
  <c r="B389" i="181"/>
  <c r="B390" i="181"/>
  <c r="B391" i="181"/>
  <c r="E386" i="181"/>
  <c r="A187" i="152"/>
  <c r="N184" i="152"/>
  <c r="D171" i="152"/>
  <c r="C171" i="152"/>
  <c r="G171" i="152"/>
  <c r="D170" i="152"/>
  <c r="C170" i="152"/>
  <c r="G170" i="152"/>
  <c r="A186" i="150"/>
  <c r="E185" i="150"/>
  <c r="C185" i="150"/>
  <c r="F185" i="150"/>
  <c r="I185" i="150"/>
  <c r="D185" i="150"/>
  <c r="Z183" i="182"/>
  <c r="D183" i="182"/>
  <c r="E165" i="188"/>
  <c r="A166" i="188"/>
  <c r="A184" i="182"/>
  <c r="D391" i="181"/>
  <c r="E391" i="181"/>
  <c r="D390" i="181"/>
  <c r="E390" i="181"/>
  <c r="D389" i="181"/>
  <c r="B392" i="181"/>
  <c r="B393" i="181"/>
  <c r="B394" i="181"/>
  <c r="E389" i="181"/>
  <c r="D388" i="149"/>
  <c r="F388" i="149"/>
  <c r="E388" i="149"/>
  <c r="C388" i="149"/>
  <c r="C387" i="149"/>
  <c r="E387" i="149"/>
  <c r="D387" i="149"/>
  <c r="F387" i="149"/>
  <c r="D386" i="149"/>
  <c r="F386" i="149"/>
  <c r="A391" i="149"/>
  <c r="A389" i="149"/>
  <c r="A390" i="149"/>
  <c r="C386" i="149"/>
  <c r="E386" i="149"/>
  <c r="A188" i="152"/>
  <c r="A189" i="152"/>
  <c r="A190" i="152"/>
  <c r="N185" i="152"/>
  <c r="C172" i="152"/>
  <c r="D172" i="152"/>
  <c r="G172" i="152"/>
  <c r="G187" i="150"/>
  <c r="H187" i="150"/>
  <c r="C186" i="150"/>
  <c r="G186" i="150"/>
  <c r="H186" i="150"/>
  <c r="I186" i="150"/>
  <c r="E186" i="150"/>
  <c r="F186" i="150"/>
  <c r="D186" i="150"/>
  <c r="A187" i="150"/>
  <c r="A188" i="150"/>
  <c r="A185" i="182"/>
  <c r="E166" i="188"/>
  <c r="A167" i="188"/>
  <c r="D184" i="182"/>
  <c r="Z184" i="182"/>
  <c r="D394" i="181"/>
  <c r="E394" i="181"/>
  <c r="D393" i="181"/>
  <c r="E393" i="181"/>
  <c r="D391" i="149"/>
  <c r="F391" i="149"/>
  <c r="E391" i="149"/>
  <c r="C391" i="149"/>
  <c r="D390" i="149"/>
  <c r="F390" i="149"/>
  <c r="E390" i="149"/>
  <c r="C390" i="149"/>
  <c r="A393" i="149"/>
  <c r="A394" i="149"/>
  <c r="E389" i="149"/>
  <c r="D389" i="149"/>
  <c r="F389" i="149"/>
  <c r="C389" i="149"/>
  <c r="A392" i="149"/>
  <c r="D392" i="181"/>
  <c r="B395" i="181"/>
  <c r="B397" i="181"/>
  <c r="B396" i="181"/>
  <c r="E392" i="181"/>
  <c r="A191" i="152"/>
  <c r="A192" i="152"/>
  <c r="N186" i="152"/>
  <c r="G173" i="152"/>
  <c r="D173" i="152"/>
  <c r="C173" i="152"/>
  <c r="F188" i="150"/>
  <c r="G189" i="150"/>
  <c r="H189" i="150"/>
  <c r="E188" i="150"/>
  <c r="G188" i="150"/>
  <c r="H188" i="150"/>
  <c r="I188" i="150"/>
  <c r="C188" i="150"/>
  <c r="D188" i="150"/>
  <c r="D187" i="150"/>
  <c r="F187" i="150"/>
  <c r="E187" i="150"/>
  <c r="C187" i="150"/>
  <c r="I187" i="150"/>
  <c r="A189" i="150"/>
  <c r="A186" i="182"/>
  <c r="E167" i="188"/>
  <c r="Z185" i="182"/>
  <c r="D185" i="182"/>
  <c r="A168" i="188"/>
  <c r="D397" i="181"/>
  <c r="E397" i="181"/>
  <c r="E395" i="181"/>
  <c r="D395" i="181"/>
  <c r="B399" i="181"/>
  <c r="B400" i="181"/>
  <c r="B398" i="181"/>
  <c r="E394" i="149"/>
  <c r="C394" i="149"/>
  <c r="D394" i="149"/>
  <c r="F394" i="149"/>
  <c r="C393" i="149"/>
  <c r="D393" i="149"/>
  <c r="F393" i="149"/>
  <c r="E393" i="149"/>
  <c r="E396" i="181"/>
  <c r="D396" i="181"/>
  <c r="A395" i="149"/>
  <c r="A397" i="149"/>
  <c r="A396" i="149"/>
  <c r="E392" i="149"/>
  <c r="C392" i="149"/>
  <c r="D392" i="149"/>
  <c r="F392" i="149"/>
  <c r="A193" i="152"/>
  <c r="A194" i="152"/>
  <c r="N189" i="152"/>
  <c r="N188" i="152"/>
  <c r="N187" i="152"/>
  <c r="G174" i="152"/>
  <c r="D174" i="152"/>
  <c r="C174" i="152"/>
  <c r="A190" i="150"/>
  <c r="C189" i="150"/>
  <c r="F189" i="150"/>
  <c r="D189" i="150"/>
  <c r="E189" i="150"/>
  <c r="I189" i="150"/>
  <c r="Z186" i="182"/>
  <c r="D186" i="182"/>
  <c r="A187" i="182"/>
  <c r="A188" i="182"/>
  <c r="A169" i="188"/>
  <c r="E168" i="188"/>
  <c r="D399" i="181"/>
  <c r="E399" i="181"/>
  <c r="D397" i="149"/>
  <c r="F397" i="149"/>
  <c r="C397" i="149"/>
  <c r="E397" i="149"/>
  <c r="C396" i="149"/>
  <c r="E396" i="149"/>
  <c r="D396" i="149"/>
  <c r="F396" i="149"/>
  <c r="D398" i="181"/>
  <c r="B401" i="181"/>
  <c r="B402" i="181"/>
  <c r="B403" i="181"/>
  <c r="E398" i="181"/>
  <c r="A398" i="149"/>
  <c r="E395" i="149"/>
  <c r="A399" i="149"/>
  <c r="C395" i="149"/>
  <c r="A400" i="149"/>
  <c r="D395" i="149"/>
  <c r="F395" i="149"/>
  <c r="D400" i="181"/>
  <c r="E400" i="181"/>
  <c r="A195" i="152"/>
  <c r="D175" i="152"/>
  <c r="C175" i="152"/>
  <c r="G175" i="152"/>
  <c r="C190" i="150"/>
  <c r="F190" i="150"/>
  <c r="G191" i="150"/>
  <c r="H191" i="150"/>
  <c r="G190" i="150"/>
  <c r="H190" i="150"/>
  <c r="E190" i="150"/>
  <c r="I190" i="150"/>
  <c r="D190" i="150"/>
  <c r="A191" i="150"/>
  <c r="Z188" i="182"/>
  <c r="D188" i="182"/>
  <c r="A189" i="182"/>
  <c r="E169" i="188"/>
  <c r="A170" i="188"/>
  <c r="Z187" i="182"/>
  <c r="D187" i="182"/>
  <c r="D400" i="149"/>
  <c r="F400" i="149"/>
  <c r="E400" i="149"/>
  <c r="C400" i="149"/>
  <c r="C398" i="149"/>
  <c r="E398" i="149"/>
  <c r="D398" i="149"/>
  <c r="F398" i="149"/>
  <c r="A403" i="149"/>
  <c r="A401" i="149"/>
  <c r="A402" i="149"/>
  <c r="D403" i="181"/>
  <c r="E403" i="181"/>
  <c r="D402" i="181"/>
  <c r="E402" i="181"/>
  <c r="E399" i="149"/>
  <c r="C399" i="149"/>
  <c r="D399" i="149"/>
  <c r="F399" i="149"/>
  <c r="D401" i="181"/>
  <c r="B404" i="181"/>
  <c r="B405" i="181"/>
  <c r="B406" i="181"/>
  <c r="E401" i="181"/>
  <c r="A196" i="152"/>
  <c r="N190" i="152"/>
  <c r="G176" i="152"/>
  <c r="D176" i="152"/>
  <c r="C176" i="152"/>
  <c r="F191" i="150"/>
  <c r="D191" i="150"/>
  <c r="I191" i="150"/>
  <c r="C191" i="150"/>
  <c r="E191" i="150"/>
  <c r="A192" i="150"/>
  <c r="E170" i="188"/>
  <c r="A190" i="182"/>
  <c r="A171" i="188"/>
  <c r="Z189" i="182"/>
  <c r="D189" i="182"/>
  <c r="C402" i="149"/>
  <c r="E402" i="149"/>
  <c r="D402" i="149"/>
  <c r="F402" i="149"/>
  <c r="E405" i="181"/>
  <c r="D405" i="181"/>
  <c r="C401" i="149"/>
  <c r="A404" i="149"/>
  <c r="D401" i="149"/>
  <c r="F401" i="149"/>
  <c r="E401" i="149"/>
  <c r="A405" i="149"/>
  <c r="A406" i="149"/>
  <c r="D406" i="181"/>
  <c r="E406" i="181"/>
  <c r="D404" i="181"/>
  <c r="B407" i="181"/>
  <c r="B409" i="181"/>
  <c r="B408" i="181"/>
  <c r="E404" i="181"/>
  <c r="C403" i="149"/>
  <c r="D403" i="149"/>
  <c r="F403" i="149"/>
  <c r="E403" i="149"/>
  <c r="A197" i="152"/>
  <c r="N191" i="152"/>
  <c r="D178" i="152"/>
  <c r="G178" i="152"/>
  <c r="C178" i="152"/>
  <c r="C177" i="152"/>
  <c r="D177" i="152"/>
  <c r="G177" i="152"/>
  <c r="C192" i="150"/>
  <c r="G193" i="150"/>
  <c r="H193" i="150"/>
  <c r="E192" i="150"/>
  <c r="F192" i="150"/>
  <c r="G192" i="150"/>
  <c r="H192" i="150"/>
  <c r="I192" i="150"/>
  <c r="D192" i="150"/>
  <c r="A193" i="150"/>
  <c r="E171" i="188"/>
  <c r="Z190" i="182"/>
  <c r="D190" i="182"/>
  <c r="A172" i="188"/>
  <c r="A173" i="188"/>
  <c r="A191" i="182"/>
  <c r="D406" i="149"/>
  <c r="F406" i="149"/>
  <c r="C406" i="149"/>
  <c r="E406" i="149"/>
  <c r="D409" i="181"/>
  <c r="E409" i="181"/>
  <c r="C405" i="149"/>
  <c r="E405" i="149"/>
  <c r="D405" i="149"/>
  <c r="F405" i="149"/>
  <c r="E407" i="181"/>
  <c r="D407" i="181"/>
  <c r="B410" i="181"/>
  <c r="B412" i="181"/>
  <c r="B411" i="181"/>
  <c r="D404" i="149"/>
  <c r="F404" i="149"/>
  <c r="C404" i="149"/>
  <c r="A408" i="149"/>
  <c r="E404" i="149"/>
  <c r="A407" i="149"/>
  <c r="A409" i="149"/>
  <c r="E408" i="181"/>
  <c r="D408" i="181"/>
  <c r="A198" i="152"/>
  <c r="A199" i="152"/>
  <c r="N193" i="152"/>
  <c r="N192" i="152"/>
  <c r="C179" i="152"/>
  <c r="G179" i="152"/>
  <c r="D179" i="152"/>
  <c r="E193" i="150"/>
  <c r="F193" i="150"/>
  <c r="C193" i="150"/>
  <c r="D193" i="150"/>
  <c r="I193" i="150"/>
  <c r="A194" i="150"/>
  <c r="E173" i="188"/>
  <c r="Z191" i="182"/>
  <c r="D191" i="182"/>
  <c r="A192" i="182"/>
  <c r="A193" i="182"/>
  <c r="E172" i="188"/>
  <c r="A174" i="188"/>
  <c r="D410" i="181"/>
  <c r="B414" i="181"/>
  <c r="B413" i="181"/>
  <c r="B415" i="181"/>
  <c r="E410" i="181"/>
  <c r="E407" i="149"/>
  <c r="D407" i="149"/>
  <c r="F407" i="149"/>
  <c r="C407" i="149"/>
  <c r="A412" i="149"/>
  <c r="A411" i="149"/>
  <c r="A410" i="149"/>
  <c r="D409" i="149"/>
  <c r="F409" i="149"/>
  <c r="E409" i="149"/>
  <c r="C409" i="149"/>
  <c r="C408" i="149"/>
  <c r="E408" i="149"/>
  <c r="D408" i="149"/>
  <c r="F408" i="149"/>
  <c r="D411" i="181"/>
  <c r="E411" i="181"/>
  <c r="E412" i="181"/>
  <c r="D412" i="181"/>
  <c r="A200" i="152"/>
  <c r="N194" i="152"/>
  <c r="D180" i="152"/>
  <c r="G180" i="152"/>
  <c r="C180" i="152"/>
  <c r="A195" i="150"/>
  <c r="F194" i="150"/>
  <c r="I194" i="150"/>
  <c r="G194" i="150"/>
  <c r="H194" i="150"/>
  <c r="G195" i="150"/>
  <c r="H195" i="150"/>
  <c r="C194" i="150"/>
  <c r="E194" i="150"/>
  <c r="D194" i="150"/>
  <c r="A196" i="150"/>
  <c r="A194" i="182"/>
  <c r="D194" i="182"/>
  <c r="D193" i="182"/>
  <c r="Z193" i="182"/>
  <c r="A175" i="188"/>
  <c r="E174" i="188"/>
  <c r="Z194" i="182"/>
  <c r="Z192" i="182"/>
  <c r="D192" i="182"/>
  <c r="D415" i="181"/>
  <c r="E415" i="181"/>
  <c r="D413" i="181"/>
  <c r="B417" i="181"/>
  <c r="B418" i="181"/>
  <c r="E413" i="181"/>
  <c r="B416" i="181"/>
  <c r="E410" i="149"/>
  <c r="D410" i="149"/>
  <c r="F410" i="149"/>
  <c r="A413" i="149"/>
  <c r="A414" i="149"/>
  <c r="A415" i="149"/>
  <c r="C410" i="149"/>
  <c r="E411" i="149"/>
  <c r="D411" i="149"/>
  <c r="F411" i="149"/>
  <c r="C411" i="149"/>
  <c r="C412" i="149"/>
  <c r="D412" i="149"/>
  <c r="F412" i="149"/>
  <c r="E412" i="149"/>
  <c r="D414" i="181"/>
  <c r="E414" i="181"/>
  <c r="A201" i="152"/>
  <c r="N195" i="152"/>
  <c r="G181" i="152"/>
  <c r="D181" i="152"/>
  <c r="C181" i="152"/>
  <c r="A197" i="150"/>
  <c r="C196" i="150"/>
  <c r="G197" i="150"/>
  <c r="H197" i="150"/>
  <c r="E196" i="150"/>
  <c r="D196" i="150"/>
  <c r="I196" i="150"/>
  <c r="G196" i="150"/>
  <c r="H196" i="150"/>
  <c r="F196" i="150"/>
  <c r="I195" i="150"/>
  <c r="F195" i="150"/>
  <c r="C195" i="150"/>
  <c r="E195" i="150"/>
  <c r="D195" i="150"/>
  <c r="A195" i="182"/>
  <c r="A196" i="182"/>
  <c r="D196" i="182"/>
  <c r="E175" i="188"/>
  <c r="A176" i="188"/>
  <c r="A177" i="188"/>
  <c r="D416" i="181"/>
  <c r="B420" i="181"/>
  <c r="B421" i="181"/>
  <c r="B419" i="181"/>
  <c r="E416" i="181"/>
  <c r="C415" i="149"/>
  <c r="E415" i="149"/>
  <c r="D415" i="149"/>
  <c r="F415" i="149"/>
  <c r="E414" i="149"/>
  <c r="D414" i="149"/>
  <c r="F414" i="149"/>
  <c r="C414" i="149"/>
  <c r="D418" i="181"/>
  <c r="E418" i="181"/>
  <c r="D417" i="181"/>
  <c r="E417" i="181"/>
  <c r="A416" i="149"/>
  <c r="D413" i="149"/>
  <c r="F413" i="149"/>
  <c r="E413" i="149"/>
  <c r="A417" i="149"/>
  <c r="A418" i="149"/>
  <c r="C413" i="149"/>
  <c r="A202" i="152"/>
  <c r="A203" i="152"/>
  <c r="N196" i="152"/>
  <c r="G182" i="152"/>
  <c r="D182" i="152"/>
  <c r="C182" i="152"/>
  <c r="E197" i="150"/>
  <c r="D197" i="150"/>
  <c r="F197" i="150"/>
  <c r="C197" i="150"/>
  <c r="I197" i="150"/>
  <c r="A198" i="150"/>
  <c r="Z195" i="182"/>
  <c r="A197" i="182"/>
  <c r="A198" i="182"/>
  <c r="Z196" i="182"/>
  <c r="D195" i="182"/>
  <c r="E177" i="188"/>
  <c r="E176" i="188"/>
  <c r="A178" i="188"/>
  <c r="C416" i="149"/>
  <c r="E416" i="149"/>
  <c r="A419" i="149"/>
  <c r="A421" i="149"/>
  <c r="A420" i="149"/>
  <c r="D416" i="149"/>
  <c r="F416" i="149"/>
  <c r="E417" i="149"/>
  <c r="C417" i="149"/>
  <c r="D417" i="149"/>
  <c r="F417" i="149"/>
  <c r="E419" i="181"/>
  <c r="D419" i="181"/>
  <c r="B422" i="181"/>
  <c r="B423" i="181"/>
  <c r="B424" i="181"/>
  <c r="D420" i="181"/>
  <c r="E420" i="181"/>
  <c r="D421" i="181"/>
  <c r="E421" i="181"/>
  <c r="E418" i="149"/>
  <c r="D418" i="149"/>
  <c r="F418" i="149"/>
  <c r="C418" i="149"/>
  <c r="A204" i="152"/>
  <c r="N199" i="152"/>
  <c r="N198" i="152"/>
  <c r="N197" i="152"/>
  <c r="G183" i="152"/>
  <c r="D183" i="152"/>
  <c r="C183" i="152"/>
  <c r="Z197" i="182"/>
  <c r="E198" i="150"/>
  <c r="G199" i="150"/>
  <c r="H199" i="150"/>
  <c r="G198" i="150"/>
  <c r="H198" i="150"/>
  <c r="F198" i="150"/>
  <c r="C198" i="150"/>
  <c r="D198" i="150"/>
  <c r="I198" i="150"/>
  <c r="A199" i="150"/>
  <c r="D197" i="182"/>
  <c r="Z198" i="182"/>
  <c r="D198" i="182"/>
  <c r="A179" i="188"/>
  <c r="E178" i="188"/>
  <c r="A199" i="182"/>
  <c r="E421" i="149"/>
  <c r="D421" i="149"/>
  <c r="F421" i="149"/>
  <c r="C421" i="149"/>
  <c r="C419" i="149"/>
  <c r="E419" i="149"/>
  <c r="D419" i="149"/>
  <c r="F419" i="149"/>
  <c r="A422" i="149"/>
  <c r="A423" i="149"/>
  <c r="A424" i="149"/>
  <c r="D422" i="181"/>
  <c r="B425" i="181"/>
  <c r="B426" i="181"/>
  <c r="B427" i="181"/>
  <c r="E422" i="181"/>
  <c r="D424" i="181"/>
  <c r="E424" i="181"/>
  <c r="E423" i="181"/>
  <c r="D423" i="181"/>
  <c r="C420" i="149"/>
  <c r="D420" i="149"/>
  <c r="F420" i="149"/>
  <c r="E420" i="149"/>
  <c r="A205" i="152"/>
  <c r="C184" i="152"/>
  <c r="G184" i="152"/>
  <c r="D184" i="152"/>
  <c r="C199" i="150"/>
  <c r="E199" i="150"/>
  <c r="I199" i="150"/>
  <c r="D199" i="150"/>
  <c r="F199" i="150"/>
  <c r="A200" i="150"/>
  <c r="E179" i="188"/>
  <c r="A200" i="182"/>
  <c r="Z199" i="182"/>
  <c r="D199" i="182"/>
  <c r="A180" i="188"/>
  <c r="C422" i="149"/>
  <c r="E422" i="149"/>
  <c r="D422" i="149"/>
  <c r="F422" i="149"/>
  <c r="A427" i="149"/>
  <c r="A425" i="149"/>
  <c r="A426" i="149"/>
  <c r="D427" i="181"/>
  <c r="E427" i="181"/>
  <c r="D426" i="181"/>
  <c r="E426" i="181"/>
  <c r="E424" i="149"/>
  <c r="C424" i="149"/>
  <c r="D424" i="149"/>
  <c r="F424" i="149"/>
  <c r="D425" i="181"/>
  <c r="B428" i="181"/>
  <c r="B429" i="181"/>
  <c r="B430" i="181"/>
  <c r="E425" i="181"/>
  <c r="E423" i="149"/>
  <c r="D423" i="149"/>
  <c r="F423" i="149"/>
  <c r="C423" i="149"/>
  <c r="A206" i="152"/>
  <c r="A207" i="152"/>
  <c r="A208" i="152"/>
  <c r="N200" i="152"/>
  <c r="D185" i="152"/>
  <c r="G185" i="152"/>
  <c r="C185" i="152"/>
  <c r="C200" i="150"/>
  <c r="D200" i="150"/>
  <c r="I200" i="150"/>
  <c r="E200" i="150"/>
  <c r="F200" i="150"/>
  <c r="G201" i="150"/>
  <c r="H201" i="150"/>
  <c r="G200" i="150"/>
  <c r="H200" i="150"/>
  <c r="A201" i="150"/>
  <c r="A201" i="182"/>
  <c r="E180" i="188"/>
  <c r="A181" i="188"/>
  <c r="A182" i="188"/>
  <c r="D200" i="182"/>
  <c r="Z200" i="182"/>
  <c r="E426" i="149"/>
  <c r="C426" i="149"/>
  <c r="D426" i="149"/>
  <c r="F426" i="149"/>
  <c r="E429" i="181"/>
  <c r="D429" i="181"/>
  <c r="D430" i="181"/>
  <c r="E430" i="181"/>
  <c r="D428" i="181"/>
  <c r="B431" i="181"/>
  <c r="B432" i="181"/>
  <c r="B433" i="181"/>
  <c r="E428" i="181"/>
  <c r="A428" i="149"/>
  <c r="A429" i="149"/>
  <c r="C425" i="149"/>
  <c r="E425" i="149"/>
  <c r="A430" i="149"/>
  <c r="D425" i="149"/>
  <c r="F425" i="149"/>
  <c r="C427" i="149"/>
  <c r="E427" i="149"/>
  <c r="D427" i="149"/>
  <c r="F427" i="149"/>
  <c r="A209" i="152"/>
  <c r="A210" i="152"/>
  <c r="N201" i="152"/>
  <c r="D186" i="152"/>
  <c r="G186" i="152"/>
  <c r="C186" i="152"/>
  <c r="D201" i="150"/>
  <c r="I201" i="150"/>
  <c r="F201" i="150"/>
  <c r="C201" i="150"/>
  <c r="E201" i="150"/>
  <c r="A202" i="150"/>
  <c r="A183" i="188"/>
  <c r="A184" i="188"/>
  <c r="E182" i="188"/>
  <c r="Z201" i="182"/>
  <c r="D201" i="182"/>
  <c r="A202" i="182"/>
  <c r="A203" i="182"/>
  <c r="E181" i="188"/>
  <c r="D433" i="181"/>
  <c r="E433" i="181"/>
  <c r="E431" i="181"/>
  <c r="D431" i="181"/>
  <c r="B434" i="181"/>
  <c r="B436" i="181"/>
  <c r="B435" i="181"/>
  <c r="E429" i="149"/>
  <c r="C429" i="149"/>
  <c r="D429" i="149"/>
  <c r="F429" i="149"/>
  <c r="E428" i="149"/>
  <c r="A431" i="149"/>
  <c r="A432" i="149"/>
  <c r="A433" i="149"/>
  <c r="C428" i="149"/>
  <c r="D428" i="149"/>
  <c r="F428" i="149"/>
  <c r="E432" i="181"/>
  <c r="D432" i="181"/>
  <c r="C430" i="149"/>
  <c r="E430" i="149"/>
  <c r="D430" i="149"/>
  <c r="F430" i="149"/>
  <c r="A211" i="152"/>
  <c r="A212" i="152"/>
  <c r="N204" i="152"/>
  <c r="N203" i="152"/>
  <c r="N202" i="152"/>
  <c r="C187" i="152"/>
  <c r="D187" i="152"/>
  <c r="G187" i="152"/>
  <c r="A203" i="150"/>
  <c r="G203" i="150"/>
  <c r="H203" i="150"/>
  <c r="F202" i="150"/>
  <c r="G202" i="150"/>
  <c r="H202" i="150"/>
  <c r="E202" i="150"/>
  <c r="C202" i="150"/>
  <c r="I202" i="150"/>
  <c r="D202" i="150"/>
  <c r="A185" i="188"/>
  <c r="E185" i="188"/>
  <c r="D203" i="182"/>
  <c r="Z203" i="182"/>
  <c r="E184" i="188"/>
  <c r="A204" i="182"/>
  <c r="A205" i="182"/>
  <c r="D202" i="182"/>
  <c r="Z202" i="182"/>
  <c r="E183" i="188"/>
  <c r="D435" i="181"/>
  <c r="E435" i="181"/>
  <c r="E436" i="181"/>
  <c r="D436" i="181"/>
  <c r="D432" i="149"/>
  <c r="F432" i="149"/>
  <c r="C432" i="149"/>
  <c r="E432" i="149"/>
  <c r="E431" i="149"/>
  <c r="D431" i="149"/>
  <c r="F431" i="149"/>
  <c r="A435" i="149"/>
  <c r="C431" i="149"/>
  <c r="A436" i="149"/>
  <c r="A434" i="149"/>
  <c r="D434" i="181"/>
  <c r="B437" i="181"/>
  <c r="B439" i="181"/>
  <c r="B438" i="181"/>
  <c r="E434" i="181"/>
  <c r="E433" i="149"/>
  <c r="C433" i="149"/>
  <c r="D433" i="149"/>
  <c r="F433" i="149"/>
  <c r="A213" i="152"/>
  <c r="N207" i="152"/>
  <c r="N206" i="152"/>
  <c r="N205" i="152"/>
  <c r="D189" i="152"/>
  <c r="C189" i="152"/>
  <c r="G189" i="152"/>
  <c r="D188" i="152"/>
  <c r="G188" i="152"/>
  <c r="C188" i="152"/>
  <c r="A186" i="188"/>
  <c r="A187" i="188"/>
  <c r="A204" i="150"/>
  <c r="F203" i="150"/>
  <c r="E203" i="150"/>
  <c r="D203" i="150"/>
  <c r="I203" i="150"/>
  <c r="C203" i="150"/>
  <c r="A205" i="150"/>
  <c r="A206" i="150"/>
  <c r="E187" i="188"/>
  <c r="A188" i="188"/>
  <c r="D205" i="182"/>
  <c r="Z205" i="182"/>
  <c r="E186" i="188"/>
  <c r="D204" i="182"/>
  <c r="Z204" i="182"/>
  <c r="A206" i="182"/>
  <c r="D439" i="181"/>
  <c r="E439" i="181"/>
  <c r="D438" i="181"/>
  <c r="E438" i="181"/>
  <c r="D434" i="149"/>
  <c r="F434" i="149"/>
  <c r="C434" i="149"/>
  <c r="A437" i="149"/>
  <c r="A439" i="149"/>
  <c r="A438" i="149"/>
  <c r="E434" i="149"/>
  <c r="C436" i="149"/>
  <c r="D436" i="149"/>
  <c r="F436" i="149"/>
  <c r="E436" i="149"/>
  <c r="D437" i="181"/>
  <c r="B440" i="181"/>
  <c r="B441" i="181"/>
  <c r="B442" i="181"/>
  <c r="E437" i="181"/>
  <c r="E435" i="149"/>
  <c r="D435" i="149"/>
  <c r="F435" i="149"/>
  <c r="C435" i="149"/>
  <c r="A214" i="152"/>
  <c r="N209" i="152"/>
  <c r="N208" i="152"/>
  <c r="G191" i="152"/>
  <c r="C191" i="152"/>
  <c r="D191" i="152"/>
  <c r="C190" i="152"/>
  <c r="G190" i="152"/>
  <c r="D190" i="152"/>
  <c r="C206" i="150"/>
  <c r="G207" i="150"/>
  <c r="H207" i="150"/>
  <c r="F206" i="150"/>
  <c r="I206" i="150"/>
  <c r="E206" i="150"/>
  <c r="D206" i="150"/>
  <c r="G206" i="150"/>
  <c r="H206" i="150"/>
  <c r="F205" i="150"/>
  <c r="D205" i="150"/>
  <c r="I205" i="150"/>
  <c r="C205" i="150"/>
  <c r="E205" i="150"/>
  <c r="C204" i="150"/>
  <c r="I204" i="150"/>
  <c r="G204" i="150"/>
  <c r="H204" i="150"/>
  <c r="G205" i="150"/>
  <c r="H205" i="150"/>
  <c r="F204" i="150"/>
  <c r="D204" i="150"/>
  <c r="E204" i="150"/>
  <c r="A207" i="150"/>
  <c r="Z206" i="182"/>
  <c r="D206" i="182"/>
  <c r="E188" i="188"/>
  <c r="A207" i="182"/>
  <c r="A189" i="188"/>
  <c r="A190" i="188"/>
  <c r="E440" i="181"/>
  <c r="D440" i="181"/>
  <c r="B443" i="181"/>
  <c r="B445" i="181"/>
  <c r="B444" i="181"/>
  <c r="D442" i="181"/>
  <c r="E442" i="181"/>
  <c r="E438" i="149"/>
  <c r="C438" i="149"/>
  <c r="D438" i="149"/>
  <c r="F438" i="149"/>
  <c r="E439" i="149"/>
  <c r="C439" i="149"/>
  <c r="D439" i="149"/>
  <c r="F439" i="149"/>
  <c r="A441" i="149"/>
  <c r="A440" i="149"/>
  <c r="E437" i="149"/>
  <c r="A442" i="149"/>
  <c r="C437" i="149"/>
  <c r="D437" i="149"/>
  <c r="F437" i="149"/>
  <c r="E441" i="181"/>
  <c r="D441" i="181"/>
  <c r="A215" i="152"/>
  <c r="N211" i="152"/>
  <c r="N210" i="152"/>
  <c r="G193" i="152"/>
  <c r="D193" i="152"/>
  <c r="C193" i="152"/>
  <c r="C192" i="152"/>
  <c r="G192" i="152"/>
  <c r="D192" i="152"/>
  <c r="A208" i="150"/>
  <c r="A209" i="150"/>
  <c r="A210" i="150"/>
  <c r="F207" i="150"/>
  <c r="C207" i="150"/>
  <c r="E207" i="150"/>
  <c r="I207" i="150"/>
  <c r="D207" i="150"/>
  <c r="A191" i="188"/>
  <c r="A192" i="188"/>
  <c r="D207" i="182"/>
  <c r="Z207" i="182"/>
  <c r="E190" i="188"/>
  <c r="E189" i="188"/>
  <c r="A208" i="182"/>
  <c r="E444" i="181"/>
  <c r="D444" i="181"/>
  <c r="E445" i="181"/>
  <c r="D445" i="181"/>
  <c r="E441" i="149"/>
  <c r="D441" i="149"/>
  <c r="F441" i="149"/>
  <c r="C441" i="149"/>
  <c r="C442" i="149"/>
  <c r="D442" i="149"/>
  <c r="F442" i="149"/>
  <c r="E442" i="149"/>
  <c r="C440" i="149"/>
  <c r="A444" i="149"/>
  <c r="A445" i="149"/>
  <c r="E440" i="149"/>
  <c r="D440" i="149"/>
  <c r="F440" i="149"/>
  <c r="A443" i="149"/>
  <c r="D443" i="181"/>
  <c r="B448" i="181"/>
  <c r="B447" i="181"/>
  <c r="E443" i="181"/>
  <c r="B446" i="181"/>
  <c r="A216" i="152"/>
  <c r="A217" i="152"/>
  <c r="N213" i="152"/>
  <c r="N212" i="152"/>
  <c r="D194" i="152"/>
  <c r="G194" i="152"/>
  <c r="C194" i="152"/>
  <c r="A211" i="150"/>
  <c r="G211" i="150"/>
  <c r="H211" i="150"/>
  <c r="I210" i="150"/>
  <c r="C210" i="150"/>
  <c r="E210" i="150"/>
  <c r="F210" i="150"/>
  <c r="G210" i="150"/>
  <c r="H210" i="150"/>
  <c r="D210" i="150"/>
  <c r="E209" i="150"/>
  <c r="C209" i="150"/>
  <c r="I209" i="150"/>
  <c r="D209" i="150"/>
  <c r="F209" i="150"/>
  <c r="E191" i="188"/>
  <c r="G208" i="150"/>
  <c r="H208" i="150"/>
  <c r="E208" i="150"/>
  <c r="C208" i="150"/>
  <c r="F208" i="150"/>
  <c r="G209" i="150"/>
  <c r="H209" i="150"/>
  <c r="D208" i="150"/>
  <c r="I208" i="150"/>
  <c r="A212" i="150"/>
  <c r="A213" i="150"/>
  <c r="E192" i="188"/>
  <c r="A193" i="188"/>
  <c r="E193" i="188"/>
  <c r="A209" i="182"/>
  <c r="D208" i="182"/>
  <c r="Z208" i="182"/>
  <c r="D448" i="181"/>
  <c r="E448" i="181"/>
  <c r="D443" i="149"/>
  <c r="F443" i="149"/>
  <c r="A447" i="149"/>
  <c r="A446" i="149"/>
  <c r="C443" i="149"/>
  <c r="E443" i="149"/>
  <c r="A448" i="149"/>
  <c r="B451" i="181"/>
  <c r="B450" i="181"/>
  <c r="E446" i="181"/>
  <c r="D446" i="181"/>
  <c r="B449" i="181"/>
  <c r="D447" i="181"/>
  <c r="E447" i="181"/>
  <c r="D445" i="149"/>
  <c r="F445" i="149"/>
  <c r="C445" i="149"/>
  <c r="E445" i="149"/>
  <c r="E444" i="149"/>
  <c r="D444" i="149"/>
  <c r="F444" i="149"/>
  <c r="C444" i="149"/>
  <c r="A218" i="152"/>
  <c r="N216" i="152"/>
  <c r="N217" i="152"/>
  <c r="N215" i="152"/>
  <c r="N214" i="152"/>
  <c r="C195" i="152"/>
  <c r="G195" i="152"/>
  <c r="D195" i="152"/>
  <c r="A214" i="150"/>
  <c r="E213" i="150"/>
  <c r="I213" i="150"/>
  <c r="F213" i="150"/>
  <c r="D213" i="150"/>
  <c r="C213" i="150"/>
  <c r="A215" i="150"/>
  <c r="A216" i="150"/>
  <c r="A217" i="150"/>
  <c r="F212" i="150"/>
  <c r="G212" i="150"/>
  <c r="H212" i="150"/>
  <c r="C212" i="150"/>
  <c r="D212" i="150"/>
  <c r="G213" i="150"/>
  <c r="H213" i="150"/>
  <c r="E212" i="150"/>
  <c r="I212" i="150"/>
  <c r="I211" i="150"/>
  <c r="F211" i="150"/>
  <c r="D211" i="150"/>
  <c r="E211" i="150"/>
  <c r="C211" i="150"/>
  <c r="A194" i="188"/>
  <c r="D209" i="182"/>
  <c r="Z209" i="182"/>
  <c r="A210" i="182"/>
  <c r="A211" i="182"/>
  <c r="E449" i="181"/>
  <c r="D449" i="181"/>
  <c r="B452" i="181"/>
  <c r="B453" i="181"/>
  <c r="B454" i="181"/>
  <c r="C448" i="149"/>
  <c r="E448" i="149"/>
  <c r="D448" i="149"/>
  <c r="F448" i="149"/>
  <c r="D451" i="181"/>
  <c r="E451" i="181"/>
  <c r="E450" i="181"/>
  <c r="D450" i="181"/>
  <c r="A451" i="149"/>
  <c r="A449" i="149"/>
  <c r="A450" i="149"/>
  <c r="D446" i="149"/>
  <c r="F446" i="149"/>
  <c r="C446" i="149"/>
  <c r="E446" i="149"/>
  <c r="D447" i="149"/>
  <c r="F447" i="149"/>
  <c r="E447" i="149"/>
  <c r="C447" i="149"/>
  <c r="A219" i="152"/>
  <c r="N219" i="152"/>
  <c r="N218" i="152"/>
  <c r="G196" i="152"/>
  <c r="C196" i="152"/>
  <c r="D196" i="152"/>
  <c r="A218" i="150"/>
  <c r="C217" i="150"/>
  <c r="I217" i="150"/>
  <c r="E217" i="150"/>
  <c r="F217" i="150"/>
  <c r="D217" i="150"/>
  <c r="E216" i="150"/>
  <c r="D216" i="150"/>
  <c r="G216" i="150"/>
  <c r="H216" i="150"/>
  <c r="I216" i="150"/>
  <c r="F216" i="150"/>
  <c r="C216" i="150"/>
  <c r="G217" i="150"/>
  <c r="H217" i="150"/>
  <c r="A219" i="150"/>
  <c r="A220" i="150"/>
  <c r="E215" i="150"/>
  <c r="C215" i="150"/>
  <c r="F215" i="150"/>
  <c r="D215" i="150"/>
  <c r="I215" i="150"/>
  <c r="E214" i="150"/>
  <c r="C214" i="150"/>
  <c r="F214" i="150"/>
  <c r="G214" i="150"/>
  <c r="H214" i="150"/>
  <c r="D214" i="150"/>
  <c r="I214" i="150"/>
  <c r="G215" i="150"/>
  <c r="H215" i="150"/>
  <c r="E194" i="188"/>
  <c r="A195" i="188"/>
  <c r="Z211" i="182"/>
  <c r="D211" i="182"/>
  <c r="Z210" i="182"/>
  <c r="D210" i="182"/>
  <c r="A212" i="182"/>
  <c r="A213" i="182"/>
  <c r="E454" i="181"/>
  <c r="D454" i="181"/>
  <c r="E453" i="181"/>
  <c r="D453" i="181"/>
  <c r="D452" i="181"/>
  <c r="E452" i="181"/>
  <c r="D449" i="149"/>
  <c r="F449" i="149"/>
  <c r="E449" i="149"/>
  <c r="C449" i="149"/>
  <c r="E450" i="149"/>
  <c r="D450" i="149"/>
  <c r="F450" i="149"/>
  <c r="C450" i="149"/>
  <c r="C451" i="149"/>
  <c r="E451" i="149"/>
  <c r="D451" i="149"/>
  <c r="F451" i="149"/>
  <c r="A220" i="152"/>
  <c r="A221" i="152"/>
  <c r="N220" i="152"/>
  <c r="G198" i="152"/>
  <c r="D198" i="152"/>
  <c r="C198" i="152"/>
  <c r="D197" i="152"/>
  <c r="C197" i="152"/>
  <c r="G197" i="152"/>
  <c r="A221" i="150"/>
  <c r="G221" i="150"/>
  <c r="H221" i="150"/>
  <c r="C220" i="150"/>
  <c r="G220" i="150"/>
  <c r="H220" i="150"/>
  <c r="D220" i="150"/>
  <c r="E220" i="150"/>
  <c r="I220" i="150"/>
  <c r="F220" i="150"/>
  <c r="C219" i="150"/>
  <c r="D219" i="150"/>
  <c r="F219" i="150"/>
  <c r="E219" i="150"/>
  <c r="I219" i="150"/>
  <c r="A222" i="150"/>
  <c r="C218" i="150"/>
  <c r="F218" i="150"/>
  <c r="I218" i="150"/>
  <c r="G219" i="150"/>
  <c r="H219" i="150"/>
  <c r="D218" i="150"/>
  <c r="E218" i="150"/>
  <c r="G218" i="150"/>
  <c r="H218" i="150"/>
  <c r="A196" i="188"/>
  <c r="A197" i="188"/>
  <c r="E195" i="188"/>
  <c r="Z213" i="182"/>
  <c r="D213" i="182"/>
  <c r="Z212" i="182"/>
  <c r="D212" i="182"/>
  <c r="A214" i="182"/>
  <c r="N221" i="152"/>
  <c r="A222" i="152"/>
  <c r="N222" i="152"/>
  <c r="D199" i="152"/>
  <c r="G199" i="152"/>
  <c r="C199" i="152"/>
  <c r="A223" i="150"/>
  <c r="F222" i="150"/>
  <c r="E222" i="150"/>
  <c r="D222" i="150"/>
  <c r="G223" i="150"/>
  <c r="H223" i="150"/>
  <c r="G222" i="150"/>
  <c r="H222" i="150"/>
  <c r="C222" i="150"/>
  <c r="I222" i="150"/>
  <c r="C221" i="150"/>
  <c r="F221" i="150"/>
  <c r="I221" i="150"/>
  <c r="E221" i="150"/>
  <c r="D221" i="150"/>
  <c r="E197" i="188"/>
  <c r="E196" i="188"/>
  <c r="A198" i="188"/>
  <c r="A215" i="182"/>
  <c r="D214" i="182"/>
  <c r="Z214" i="182"/>
  <c r="A223" i="152"/>
  <c r="D200" i="152"/>
  <c r="G200" i="152"/>
  <c r="C200" i="152"/>
  <c r="I223" i="150"/>
  <c r="E223" i="150"/>
  <c r="C223" i="150"/>
  <c r="D223" i="150"/>
  <c r="F223" i="150"/>
  <c r="A224" i="150"/>
  <c r="E198" i="188"/>
  <c r="A199" i="188"/>
  <c r="A200" i="188"/>
  <c r="A216" i="182"/>
  <c r="A217" i="182"/>
  <c r="A218" i="182"/>
  <c r="Z215" i="182"/>
  <c r="D215" i="182"/>
  <c r="N223" i="152"/>
  <c r="A224" i="152"/>
  <c r="D203" i="152"/>
  <c r="C203" i="152"/>
  <c r="G203" i="152"/>
  <c r="G202" i="152"/>
  <c r="D202" i="152"/>
  <c r="C202" i="152"/>
  <c r="D201" i="152"/>
  <c r="G201" i="152"/>
  <c r="C201" i="152"/>
  <c r="G225" i="150"/>
  <c r="H225" i="150"/>
  <c r="E224" i="150"/>
  <c r="F224" i="150"/>
  <c r="I224" i="150"/>
  <c r="C224" i="150"/>
  <c r="D224" i="150"/>
  <c r="G224" i="150"/>
  <c r="H224" i="150"/>
  <c r="A225" i="150"/>
  <c r="E200" i="188"/>
  <c r="A201" i="188"/>
  <c r="E201" i="188"/>
  <c r="E199" i="188"/>
  <c r="Z218" i="182"/>
  <c r="D218" i="182"/>
  <c r="Z217" i="182"/>
  <c r="D217" i="182"/>
  <c r="A219" i="182"/>
  <c r="A220" i="182"/>
  <c r="Z216" i="182"/>
  <c r="D216" i="182"/>
  <c r="N224" i="152"/>
  <c r="A225" i="152"/>
  <c r="D205" i="152"/>
  <c r="G205" i="152"/>
  <c r="C205" i="152"/>
  <c r="D204" i="152"/>
  <c r="G204" i="152"/>
  <c r="C204" i="152"/>
  <c r="A226" i="150"/>
  <c r="F225" i="150"/>
  <c r="I225" i="150"/>
  <c r="E225" i="150"/>
  <c r="C225" i="150"/>
  <c r="D225" i="150"/>
  <c r="A227" i="150"/>
  <c r="A202" i="188"/>
  <c r="A203" i="188"/>
  <c r="Z220" i="182"/>
  <c r="D220" i="182"/>
  <c r="D219" i="182"/>
  <c r="Z219" i="182"/>
  <c r="A221" i="182"/>
  <c r="N225" i="152"/>
  <c r="A226" i="152"/>
  <c r="C208" i="152"/>
  <c r="G208" i="152"/>
  <c r="D208" i="152"/>
  <c r="D207" i="152"/>
  <c r="C207" i="152"/>
  <c r="G207" i="152"/>
  <c r="D206" i="152"/>
  <c r="G206" i="152"/>
  <c r="C206" i="152"/>
  <c r="E227" i="150"/>
  <c r="F227" i="150"/>
  <c r="I227" i="150"/>
  <c r="C227" i="150"/>
  <c r="D227" i="150"/>
  <c r="D226" i="150"/>
  <c r="G226" i="150"/>
  <c r="H226" i="150"/>
  <c r="E226" i="150"/>
  <c r="C226" i="150"/>
  <c r="F226" i="150"/>
  <c r="I226" i="150"/>
  <c r="G227" i="150"/>
  <c r="H227" i="150"/>
  <c r="E202" i="188"/>
  <c r="A228" i="150"/>
  <c r="E203" i="188"/>
  <c r="A204" i="188"/>
  <c r="A205" i="188"/>
  <c r="Z221" i="182"/>
  <c r="D221" i="182"/>
  <c r="A222" i="182"/>
  <c r="N226" i="152"/>
  <c r="A227" i="152"/>
  <c r="D209" i="152"/>
  <c r="C209" i="152"/>
  <c r="G209" i="152"/>
  <c r="C228" i="150"/>
  <c r="I228" i="150"/>
  <c r="E228" i="150"/>
  <c r="G229" i="150"/>
  <c r="H229" i="150"/>
  <c r="D228" i="150"/>
  <c r="G228" i="150"/>
  <c r="H228" i="150"/>
  <c r="F228" i="150"/>
  <c r="A229" i="150"/>
  <c r="D222" i="182"/>
  <c r="Z222" i="182"/>
  <c r="A223" i="182"/>
  <c r="A206" i="188"/>
  <c r="E205" i="188"/>
  <c r="E204" i="188"/>
  <c r="A228" i="152"/>
  <c r="N227" i="152"/>
  <c r="A229" i="152"/>
  <c r="D210" i="152"/>
  <c r="C210" i="152"/>
  <c r="G210" i="152"/>
  <c r="A230" i="150"/>
  <c r="E229" i="150"/>
  <c r="I229" i="150"/>
  <c r="D229" i="150"/>
  <c r="F229" i="150"/>
  <c r="C229" i="150"/>
  <c r="A224" i="182"/>
  <c r="E206" i="188"/>
  <c r="A207" i="188"/>
  <c r="D223" i="182"/>
  <c r="Z223" i="182"/>
  <c r="N229" i="152"/>
  <c r="N228" i="152"/>
  <c r="A230" i="152"/>
  <c r="G211" i="152"/>
  <c r="C211" i="152"/>
  <c r="D211" i="152"/>
  <c r="A231" i="150"/>
  <c r="F230" i="150"/>
  <c r="G231" i="150"/>
  <c r="H231" i="150"/>
  <c r="I230" i="150"/>
  <c r="G230" i="150"/>
  <c r="H230" i="150"/>
  <c r="E230" i="150"/>
  <c r="C230" i="150"/>
  <c r="D230" i="150"/>
  <c r="A232" i="150"/>
  <c r="A225" i="182"/>
  <c r="E207" i="188"/>
  <c r="D224" i="182"/>
  <c r="Z224" i="182"/>
  <c r="A208" i="188"/>
  <c r="N230" i="152"/>
  <c r="A231" i="152"/>
  <c r="C212" i="152"/>
  <c r="D212" i="152"/>
  <c r="G212" i="152"/>
  <c r="G233" i="150"/>
  <c r="H233" i="150"/>
  <c r="F232" i="150"/>
  <c r="G232" i="150"/>
  <c r="H232" i="150"/>
  <c r="C232" i="150"/>
  <c r="E232" i="150"/>
  <c r="I232" i="150"/>
  <c r="D232" i="150"/>
  <c r="A233" i="150"/>
  <c r="F231" i="150"/>
  <c r="E231" i="150"/>
  <c r="I231" i="150"/>
  <c r="D231" i="150"/>
  <c r="C231" i="150"/>
  <c r="A226" i="182"/>
  <c r="A227" i="182"/>
  <c r="Z225" i="182"/>
  <c r="D225" i="182"/>
  <c r="E208" i="188"/>
  <c r="A209" i="188"/>
  <c r="A210" i="188"/>
  <c r="N231" i="152"/>
  <c r="A232" i="152"/>
  <c r="A233" i="152"/>
  <c r="C214" i="152"/>
  <c r="D214" i="152"/>
  <c r="G214" i="152"/>
  <c r="G213" i="152"/>
  <c r="D213" i="152"/>
  <c r="C213" i="152"/>
  <c r="I233" i="150"/>
  <c r="D233" i="150"/>
  <c r="C233" i="150"/>
  <c r="E233" i="150"/>
  <c r="F233" i="150"/>
  <c r="A234" i="150"/>
  <c r="A235" i="150"/>
  <c r="A236" i="150"/>
  <c r="E210" i="188"/>
  <c r="Z227" i="182"/>
  <c r="D227" i="182"/>
  <c r="A228" i="182"/>
  <c r="E209" i="188"/>
  <c r="Z226" i="182"/>
  <c r="D226" i="182"/>
  <c r="A211" i="188"/>
  <c r="A212" i="188"/>
  <c r="N233" i="152"/>
  <c r="N232" i="152"/>
  <c r="A234" i="152"/>
  <c r="C216" i="152"/>
  <c r="G216" i="152"/>
  <c r="D216" i="152"/>
  <c r="C215" i="152"/>
  <c r="D215" i="152"/>
  <c r="G215" i="152"/>
  <c r="G236" i="150"/>
  <c r="H236" i="150"/>
  <c r="C236" i="150"/>
  <c r="F236" i="150"/>
  <c r="G237" i="150"/>
  <c r="H237" i="150"/>
  <c r="I236" i="150"/>
  <c r="E236" i="150"/>
  <c r="D236" i="150"/>
  <c r="D235" i="150"/>
  <c r="E235" i="150"/>
  <c r="I235" i="150"/>
  <c r="F235" i="150"/>
  <c r="C235" i="150"/>
  <c r="A237" i="150"/>
  <c r="A238" i="150"/>
  <c r="D234" i="150"/>
  <c r="F234" i="150"/>
  <c r="I234" i="150"/>
  <c r="G234" i="150"/>
  <c r="H234" i="150"/>
  <c r="G235" i="150"/>
  <c r="H235" i="150"/>
  <c r="C234" i="150"/>
  <c r="E234" i="150"/>
  <c r="Z228" i="182"/>
  <c r="D228" i="182"/>
  <c r="E212" i="188"/>
  <c r="A213" i="188"/>
  <c r="A214" i="188"/>
  <c r="A229" i="182"/>
  <c r="E211" i="188"/>
  <c r="N234" i="152"/>
  <c r="A235" i="152"/>
  <c r="G217" i="152"/>
  <c r="D217" i="152"/>
  <c r="C217" i="152"/>
  <c r="E238" i="150"/>
  <c r="C238" i="150"/>
  <c r="G239" i="150"/>
  <c r="H239" i="150"/>
  <c r="G238" i="150"/>
  <c r="H238" i="150"/>
  <c r="I238" i="150"/>
  <c r="D238" i="150"/>
  <c r="F238" i="150"/>
  <c r="D237" i="150"/>
  <c r="F237" i="150"/>
  <c r="C237" i="150"/>
  <c r="E237" i="150"/>
  <c r="I237" i="150"/>
  <c r="A239" i="150"/>
  <c r="Z229" i="182"/>
  <c r="D229" i="182"/>
  <c r="A230" i="182"/>
  <c r="A231" i="182"/>
  <c r="A215" i="188"/>
  <c r="E214" i="188"/>
  <c r="E213" i="188"/>
  <c r="N235" i="152"/>
  <c r="A236" i="152"/>
  <c r="A237" i="152"/>
  <c r="C218" i="152"/>
  <c r="G218" i="152"/>
  <c r="D218" i="152"/>
  <c r="A240" i="150"/>
  <c r="A241" i="150"/>
  <c r="A242" i="150"/>
  <c r="E239" i="150"/>
  <c r="F239" i="150"/>
  <c r="C239" i="150"/>
  <c r="I239" i="150"/>
  <c r="D239" i="150"/>
  <c r="A243" i="150"/>
  <c r="A232" i="182"/>
  <c r="D232" i="182"/>
  <c r="Z231" i="182"/>
  <c r="D231" i="182"/>
  <c r="E215" i="188"/>
  <c r="Z230" i="182"/>
  <c r="D230" i="182"/>
  <c r="A216" i="188"/>
  <c r="N237" i="152"/>
  <c r="A238" i="152"/>
  <c r="N236" i="152"/>
  <c r="G219" i="152"/>
  <c r="C219" i="152"/>
  <c r="D219" i="152"/>
  <c r="C243" i="150"/>
  <c r="I243" i="150"/>
  <c r="F243" i="150"/>
  <c r="E243" i="150"/>
  <c r="D243" i="150"/>
  <c r="D242" i="150"/>
  <c r="I242" i="150"/>
  <c r="G242" i="150"/>
  <c r="H242" i="150"/>
  <c r="C242" i="150"/>
  <c r="G243" i="150"/>
  <c r="H243" i="150"/>
  <c r="E242" i="150"/>
  <c r="F242" i="150"/>
  <c r="E241" i="150"/>
  <c r="F241" i="150"/>
  <c r="C241" i="150"/>
  <c r="I241" i="150"/>
  <c r="D241" i="150"/>
  <c r="Z232" i="182"/>
  <c r="A244" i="150"/>
  <c r="A245" i="150"/>
  <c r="C240" i="150"/>
  <c r="F240" i="150"/>
  <c r="G241" i="150"/>
  <c r="H241" i="150"/>
  <c r="D240" i="150"/>
  <c r="I240" i="150"/>
  <c r="G240" i="150"/>
  <c r="H240" i="150"/>
  <c r="E240" i="150"/>
  <c r="A233" i="182"/>
  <c r="A234" i="182"/>
  <c r="E216" i="188"/>
  <c r="A217" i="188"/>
  <c r="A218" i="188"/>
  <c r="N238" i="152"/>
  <c r="A239" i="152"/>
  <c r="D220" i="152"/>
  <c r="C220" i="152"/>
  <c r="G220" i="152"/>
  <c r="D234" i="182"/>
  <c r="Z234" i="182"/>
  <c r="F245" i="150"/>
  <c r="E245" i="150"/>
  <c r="C245" i="150"/>
  <c r="I245" i="150"/>
  <c r="D245" i="150"/>
  <c r="A235" i="182"/>
  <c r="Z235" i="182"/>
  <c r="A246" i="150"/>
  <c r="Z233" i="182"/>
  <c r="D233" i="182"/>
  <c r="E244" i="150"/>
  <c r="C244" i="150"/>
  <c r="D244" i="150"/>
  <c r="I244" i="150"/>
  <c r="F244" i="150"/>
  <c r="G244" i="150"/>
  <c r="H244" i="150"/>
  <c r="G245" i="150"/>
  <c r="H245" i="150"/>
  <c r="E218" i="188"/>
  <c r="E217" i="188"/>
  <c r="A219" i="188"/>
  <c r="N239" i="152"/>
  <c r="A240" i="152"/>
  <c r="A241" i="152"/>
  <c r="A242" i="152"/>
  <c r="D221" i="152"/>
  <c r="C221" i="152"/>
  <c r="G221" i="152"/>
  <c r="D235" i="182"/>
  <c r="A236" i="182"/>
  <c r="E246" i="150"/>
  <c r="G246" i="150"/>
  <c r="H246" i="150"/>
  <c r="C246" i="150"/>
  <c r="I246" i="150"/>
  <c r="F246" i="150"/>
  <c r="D246" i="150"/>
  <c r="G247" i="150"/>
  <c r="H247" i="150"/>
  <c r="A247" i="150"/>
  <c r="A237" i="182"/>
  <c r="Z236" i="182"/>
  <c r="D236" i="182"/>
  <c r="E219" i="188"/>
  <c r="A220" i="188"/>
  <c r="N242" i="152"/>
  <c r="A243" i="152"/>
  <c r="N241" i="152"/>
  <c r="N240" i="152"/>
  <c r="A244" i="152"/>
  <c r="D222" i="152"/>
  <c r="G222" i="152"/>
  <c r="C222" i="152"/>
  <c r="E247" i="150"/>
  <c r="C247" i="150"/>
  <c r="F247" i="150"/>
  <c r="D247" i="150"/>
  <c r="I247" i="150"/>
  <c r="A248" i="150"/>
  <c r="A238" i="182"/>
  <c r="A239" i="182"/>
  <c r="E220" i="188"/>
  <c r="A221" i="188"/>
  <c r="A222" i="188"/>
  <c r="Z237" i="182"/>
  <c r="D237" i="182"/>
  <c r="N244" i="152"/>
  <c r="A245" i="152"/>
  <c r="A246" i="152"/>
  <c r="N243" i="152"/>
  <c r="N245" i="152"/>
  <c r="G224" i="152"/>
  <c r="D224" i="152"/>
  <c r="C224" i="152"/>
  <c r="C223" i="152"/>
  <c r="D223" i="152"/>
  <c r="G223" i="152"/>
  <c r="A249" i="150"/>
  <c r="G249" i="150"/>
  <c r="H249" i="150"/>
  <c r="E248" i="150"/>
  <c r="I248" i="150"/>
  <c r="D248" i="150"/>
  <c r="C248" i="150"/>
  <c r="F248" i="150"/>
  <c r="G248" i="150"/>
  <c r="H248" i="150"/>
  <c r="A240" i="182"/>
  <c r="A241" i="182"/>
  <c r="Z239" i="182"/>
  <c r="D239" i="182"/>
  <c r="E222" i="188"/>
  <c r="A223" i="188"/>
  <c r="Z238" i="182"/>
  <c r="D238" i="182"/>
  <c r="E221" i="188"/>
  <c r="A247" i="152"/>
  <c r="A248" i="152"/>
  <c r="A249" i="152"/>
  <c r="A250" i="152"/>
  <c r="N246" i="152"/>
  <c r="D225" i="152"/>
  <c r="G225" i="152"/>
  <c r="C225" i="152"/>
  <c r="I249" i="150"/>
  <c r="E249" i="150"/>
  <c r="D249" i="150"/>
  <c r="C249" i="150"/>
  <c r="F249" i="150"/>
  <c r="A250" i="150"/>
  <c r="D241" i="182"/>
  <c r="Z241" i="182"/>
  <c r="E223" i="188"/>
  <c r="A224" i="188"/>
  <c r="Z240" i="182"/>
  <c r="D240" i="182"/>
  <c r="A242" i="182"/>
  <c r="A243" i="182"/>
  <c r="A251" i="152"/>
  <c r="N248" i="152"/>
  <c r="N247" i="152"/>
  <c r="C226" i="152"/>
  <c r="G226" i="152"/>
  <c r="D226" i="152"/>
  <c r="A251" i="150"/>
  <c r="F250" i="150"/>
  <c r="I250" i="150"/>
  <c r="G250" i="150"/>
  <c r="H250" i="150"/>
  <c r="G251" i="150"/>
  <c r="H251" i="150"/>
  <c r="E250" i="150"/>
  <c r="D250" i="150"/>
  <c r="C250" i="150"/>
  <c r="Z243" i="182"/>
  <c r="D243" i="182"/>
  <c r="E224" i="188"/>
  <c r="A244" i="182"/>
  <c r="Z242" i="182"/>
  <c r="D242" i="182"/>
  <c r="A225" i="188"/>
  <c r="A252" i="152"/>
  <c r="A253" i="152"/>
  <c r="A254" i="152"/>
  <c r="N249" i="152"/>
  <c r="C227" i="152"/>
  <c r="D227" i="152"/>
  <c r="G227" i="152"/>
  <c r="D251" i="150"/>
  <c r="E251" i="150"/>
  <c r="C251" i="150"/>
  <c r="F251" i="150"/>
  <c r="I251" i="150"/>
  <c r="A252" i="150"/>
  <c r="Z244" i="182"/>
  <c r="D244" i="182"/>
  <c r="E225" i="188"/>
  <c r="A226" i="188"/>
  <c r="A245" i="182"/>
  <c r="A255" i="152"/>
  <c r="A256" i="152"/>
  <c r="N250" i="152"/>
  <c r="C228" i="152"/>
  <c r="G228" i="152"/>
  <c r="D228" i="152"/>
  <c r="A253" i="150"/>
  <c r="I252" i="150"/>
  <c r="E252" i="150"/>
  <c r="G253" i="150"/>
  <c r="H253" i="150"/>
  <c r="D252" i="150"/>
  <c r="C252" i="150"/>
  <c r="F252" i="150"/>
  <c r="G252" i="150"/>
  <c r="H252" i="150"/>
  <c r="A254" i="150"/>
  <c r="A255" i="150"/>
  <c r="A246" i="182"/>
  <c r="A247" i="182"/>
  <c r="E226" i="188"/>
  <c r="A227" i="188"/>
  <c r="Z245" i="182"/>
  <c r="D245" i="182"/>
  <c r="A257" i="152"/>
  <c r="A258" i="152"/>
  <c r="A259" i="152"/>
  <c r="A260" i="152"/>
  <c r="N251" i="152"/>
  <c r="D229" i="152"/>
  <c r="C229" i="152"/>
  <c r="G229" i="152"/>
  <c r="D255" i="150"/>
  <c r="E255" i="150"/>
  <c r="I255" i="150"/>
  <c r="C255" i="150"/>
  <c r="F255" i="150"/>
  <c r="A256" i="150"/>
  <c r="F254" i="150"/>
  <c r="I254" i="150"/>
  <c r="D254" i="150"/>
  <c r="C254" i="150"/>
  <c r="G254" i="150"/>
  <c r="H254" i="150"/>
  <c r="G255" i="150"/>
  <c r="H255" i="150"/>
  <c r="E254" i="150"/>
  <c r="D246" i="182"/>
  <c r="F253" i="150"/>
  <c r="D253" i="150"/>
  <c r="E253" i="150"/>
  <c r="C253" i="150"/>
  <c r="I253" i="150"/>
  <c r="Z247" i="182"/>
  <c r="D247" i="182"/>
  <c r="A248" i="182"/>
  <c r="Z246" i="182"/>
  <c r="E227" i="188"/>
  <c r="A228" i="188"/>
  <c r="D248" i="182"/>
  <c r="Z248" i="182"/>
  <c r="A249" i="182"/>
  <c r="A261" i="152"/>
  <c r="N253" i="152"/>
  <c r="N252" i="152"/>
  <c r="G231" i="152"/>
  <c r="C231" i="152"/>
  <c r="D231" i="152"/>
  <c r="C230" i="152"/>
  <c r="D230" i="152"/>
  <c r="G230" i="152"/>
  <c r="A257" i="150"/>
  <c r="C256" i="150"/>
  <c r="F256" i="150"/>
  <c r="D256" i="150"/>
  <c r="G256" i="150"/>
  <c r="H256" i="150"/>
  <c r="G257" i="150"/>
  <c r="H257" i="150"/>
  <c r="E256" i="150"/>
  <c r="I256" i="150"/>
  <c r="E228" i="188"/>
  <c r="A229" i="188"/>
  <c r="Z249" i="182"/>
  <c r="D249" i="182"/>
  <c r="A250" i="182"/>
  <c r="A251" i="182"/>
  <c r="A262" i="152"/>
  <c r="A263" i="152"/>
  <c r="A264" i="152"/>
  <c r="N254" i="152"/>
  <c r="C232" i="152"/>
  <c r="D232" i="152"/>
  <c r="G232" i="152"/>
  <c r="A258" i="150"/>
  <c r="F257" i="150"/>
  <c r="I257" i="150"/>
  <c r="C257" i="150"/>
  <c r="D257" i="150"/>
  <c r="E257" i="150"/>
  <c r="A259" i="150"/>
  <c r="Z251" i="182"/>
  <c r="D251" i="182"/>
  <c r="D250" i="182"/>
  <c r="Z250" i="182"/>
  <c r="A252" i="182"/>
  <c r="A253" i="182"/>
  <c r="E229" i="188"/>
  <c r="A230" i="188"/>
  <c r="A231" i="188"/>
  <c r="A265" i="152"/>
  <c r="A266" i="152"/>
  <c r="N255" i="152"/>
  <c r="D233" i="152"/>
  <c r="C233" i="152"/>
  <c r="G233" i="152"/>
  <c r="A260" i="150"/>
  <c r="I259" i="150"/>
  <c r="D259" i="150"/>
  <c r="E259" i="150"/>
  <c r="C259" i="150"/>
  <c r="F259" i="150"/>
  <c r="G259" i="150"/>
  <c r="H259" i="150"/>
  <c r="E258" i="150"/>
  <c r="F258" i="150"/>
  <c r="D258" i="150"/>
  <c r="I258" i="150"/>
  <c r="C258" i="150"/>
  <c r="G258" i="150"/>
  <c r="H258" i="150"/>
  <c r="Z253" i="182"/>
  <c r="D253" i="182"/>
  <c r="A254" i="182"/>
  <c r="A255" i="182"/>
  <c r="D252" i="182"/>
  <c r="Z252" i="182"/>
  <c r="E231" i="188"/>
  <c r="E230" i="188"/>
  <c r="A232" i="188"/>
  <c r="A267" i="152"/>
  <c r="A268" i="152"/>
  <c r="A269" i="152"/>
  <c r="A270" i="152"/>
  <c r="N256" i="152"/>
  <c r="G234" i="152"/>
  <c r="D234" i="152"/>
  <c r="C234" i="152"/>
  <c r="I260" i="150"/>
  <c r="F260" i="150"/>
  <c r="E260" i="150"/>
  <c r="G260" i="150"/>
  <c r="H260" i="150"/>
  <c r="G261" i="150"/>
  <c r="H261" i="150"/>
  <c r="D260" i="150"/>
  <c r="C260" i="150"/>
  <c r="A261" i="150"/>
  <c r="E232" i="188"/>
  <c r="A233" i="188"/>
  <c r="Z255" i="182"/>
  <c r="D255" i="182"/>
  <c r="A256" i="182"/>
  <c r="A257" i="182"/>
  <c r="D254" i="182"/>
  <c r="Z254" i="182"/>
  <c r="A271" i="152"/>
  <c r="N258" i="152"/>
  <c r="N257" i="152"/>
  <c r="C235" i="152"/>
  <c r="G235" i="152"/>
  <c r="D235" i="152"/>
  <c r="D261" i="150"/>
  <c r="F261" i="150"/>
  <c r="C261" i="150"/>
  <c r="E261" i="150"/>
  <c r="I261" i="150"/>
  <c r="A262" i="150"/>
  <c r="E233" i="188"/>
  <c r="Z257" i="182"/>
  <c r="D257" i="182"/>
  <c r="D256" i="182"/>
  <c r="Z256" i="182"/>
  <c r="A258" i="182"/>
  <c r="A234" i="188"/>
  <c r="A235" i="188"/>
  <c r="A272" i="152"/>
  <c r="A273" i="152"/>
  <c r="A274" i="152"/>
  <c r="N259" i="152"/>
  <c r="C236" i="152"/>
  <c r="D236" i="152"/>
  <c r="G236" i="152"/>
  <c r="A263" i="150"/>
  <c r="G262" i="150"/>
  <c r="H262" i="150"/>
  <c r="E262" i="150"/>
  <c r="D262" i="150"/>
  <c r="F262" i="150"/>
  <c r="I262" i="150"/>
  <c r="G263" i="150"/>
  <c r="H263" i="150"/>
  <c r="C262" i="150"/>
  <c r="A264" i="150"/>
  <c r="E235" i="188"/>
  <c r="Z258" i="182"/>
  <c r="D258" i="182"/>
  <c r="A259" i="182"/>
  <c r="A236" i="188"/>
  <c r="E234" i="188"/>
  <c r="A275" i="152"/>
  <c r="A276" i="152"/>
  <c r="A277" i="152"/>
  <c r="N260" i="152"/>
  <c r="G238" i="152"/>
  <c r="C238" i="152"/>
  <c r="D238" i="152"/>
  <c r="G237" i="152"/>
  <c r="D237" i="152"/>
  <c r="C237" i="152"/>
  <c r="G264" i="150"/>
  <c r="H264" i="150"/>
  <c r="C264" i="150"/>
  <c r="E264" i="150"/>
  <c r="G265" i="150"/>
  <c r="H265" i="150"/>
  <c r="F264" i="150"/>
  <c r="I264" i="150"/>
  <c r="D264" i="150"/>
  <c r="E263" i="150"/>
  <c r="D263" i="150"/>
  <c r="I263" i="150"/>
  <c r="C263" i="150"/>
  <c r="F263" i="150"/>
  <c r="A265" i="150"/>
  <c r="Z259" i="182"/>
  <c r="D259" i="182"/>
  <c r="A237" i="188"/>
  <c r="E236" i="188"/>
  <c r="A260" i="182"/>
  <c r="A278" i="152"/>
  <c r="A279" i="152"/>
  <c r="N261" i="152"/>
  <c r="G239" i="152"/>
  <c r="C239" i="152"/>
  <c r="D239" i="152"/>
  <c r="A266" i="150"/>
  <c r="I265" i="150"/>
  <c r="E265" i="150"/>
  <c r="C265" i="150"/>
  <c r="F265" i="150"/>
  <c r="D265" i="150"/>
  <c r="Z260" i="182"/>
  <c r="D260" i="182"/>
  <c r="A261" i="182"/>
  <c r="E237" i="188"/>
  <c r="A238" i="188"/>
  <c r="A280" i="152"/>
  <c r="A281" i="152"/>
  <c r="A282" i="152"/>
  <c r="N262" i="152"/>
  <c r="D241" i="152"/>
  <c r="G241" i="152"/>
  <c r="C241" i="152"/>
  <c r="D240" i="152"/>
  <c r="G240" i="152"/>
  <c r="C240" i="152"/>
  <c r="C266" i="150"/>
  <c r="G266" i="150"/>
  <c r="H266" i="150"/>
  <c r="F266" i="150"/>
  <c r="E266" i="150"/>
  <c r="G267" i="150"/>
  <c r="H267" i="150"/>
  <c r="D266" i="150"/>
  <c r="I266" i="150"/>
  <c r="A267" i="150"/>
  <c r="D261" i="182"/>
  <c r="Z261" i="182"/>
  <c r="A262" i="182"/>
  <c r="A239" i="188"/>
  <c r="E238" i="188"/>
  <c r="A283" i="152"/>
  <c r="A284" i="152"/>
  <c r="N263" i="152"/>
  <c r="C242" i="152"/>
  <c r="D242" i="152"/>
  <c r="G242" i="152"/>
  <c r="A268" i="150"/>
  <c r="D267" i="150"/>
  <c r="E267" i="150"/>
  <c r="I267" i="150"/>
  <c r="F267" i="150"/>
  <c r="C267" i="150"/>
  <c r="A269" i="150"/>
  <c r="A263" i="182"/>
  <c r="E239" i="188"/>
  <c r="A240" i="188"/>
  <c r="Z262" i="182"/>
  <c r="D262" i="182"/>
  <c r="A285" i="152"/>
  <c r="A286" i="152"/>
  <c r="A287" i="152"/>
  <c r="N264" i="152"/>
  <c r="D244" i="152"/>
  <c r="G244" i="152"/>
  <c r="C244" i="152"/>
  <c r="D243" i="152"/>
  <c r="C243" i="152"/>
  <c r="G243" i="152"/>
  <c r="A270" i="150"/>
  <c r="F269" i="150"/>
  <c r="E269" i="150"/>
  <c r="I269" i="150"/>
  <c r="C269" i="150"/>
  <c r="D269" i="150"/>
  <c r="E268" i="150"/>
  <c r="D268" i="150"/>
  <c r="G268" i="150"/>
  <c r="H268" i="150"/>
  <c r="C268" i="150"/>
  <c r="I268" i="150"/>
  <c r="G269" i="150"/>
  <c r="H269" i="150"/>
  <c r="F268" i="150"/>
  <c r="E240" i="188"/>
  <c r="Z263" i="182"/>
  <c r="D263" i="182"/>
  <c r="A241" i="188"/>
  <c r="A264" i="182"/>
  <c r="A288" i="152"/>
  <c r="A289" i="152"/>
  <c r="N265" i="152"/>
  <c r="D246" i="152"/>
  <c r="G246" i="152"/>
  <c r="C246" i="152"/>
  <c r="C245" i="152"/>
  <c r="D245" i="152"/>
  <c r="G245" i="152"/>
  <c r="D270" i="150"/>
  <c r="I270" i="150"/>
  <c r="C270" i="150"/>
  <c r="F270" i="150"/>
  <c r="E270" i="150"/>
  <c r="G270" i="150"/>
  <c r="H270" i="150"/>
  <c r="G271" i="150"/>
  <c r="H271" i="150"/>
  <c r="A271" i="150"/>
  <c r="A242" i="188"/>
  <c r="A265" i="182"/>
  <c r="E241" i="188"/>
  <c r="Z264" i="182"/>
  <c r="D264" i="182"/>
  <c r="A290" i="152"/>
  <c r="A291" i="152"/>
  <c r="A292" i="152"/>
  <c r="N267" i="152"/>
  <c r="N266" i="152"/>
  <c r="D247" i="152"/>
  <c r="C247" i="152"/>
  <c r="G247" i="152"/>
  <c r="C271" i="150"/>
  <c r="D271" i="150"/>
  <c r="F271" i="150"/>
  <c r="E271" i="150"/>
  <c r="I271" i="150"/>
  <c r="A272" i="150"/>
  <c r="E242" i="188"/>
  <c r="Z265" i="182"/>
  <c r="D265" i="182"/>
  <c r="A266" i="182"/>
  <c r="A267" i="182"/>
  <c r="A243" i="188"/>
  <c r="A293" i="152"/>
  <c r="A294" i="152"/>
  <c r="N268" i="152"/>
  <c r="G248" i="152"/>
  <c r="D248" i="152"/>
  <c r="C248" i="152"/>
  <c r="A273" i="150"/>
  <c r="C272" i="150"/>
  <c r="I272" i="150"/>
  <c r="D272" i="150"/>
  <c r="F272" i="150"/>
  <c r="G273" i="150"/>
  <c r="H273" i="150"/>
  <c r="E272" i="150"/>
  <c r="G272" i="150"/>
  <c r="H272" i="150"/>
  <c r="A274" i="150"/>
  <c r="A244" i="188"/>
  <c r="A245" i="188"/>
  <c r="E245" i="188"/>
  <c r="E244" i="188"/>
  <c r="Z267" i="182"/>
  <c r="D267" i="182"/>
  <c r="A268" i="182"/>
  <c r="A269" i="182"/>
  <c r="Z266" i="182"/>
  <c r="D266" i="182"/>
  <c r="E243" i="188"/>
  <c r="A295" i="152"/>
  <c r="A296" i="152"/>
  <c r="A297" i="152"/>
  <c r="N269" i="152"/>
  <c r="C249" i="152"/>
  <c r="D249" i="152"/>
  <c r="G249" i="152"/>
  <c r="A275" i="150"/>
  <c r="F274" i="150"/>
  <c r="D274" i="150"/>
  <c r="G275" i="150"/>
  <c r="H275" i="150"/>
  <c r="I274" i="150"/>
  <c r="G274" i="150"/>
  <c r="H274" i="150"/>
  <c r="C274" i="150"/>
  <c r="E274" i="150"/>
  <c r="A276" i="150"/>
  <c r="F273" i="150"/>
  <c r="D273" i="150"/>
  <c r="C273" i="150"/>
  <c r="I273" i="150"/>
  <c r="E273" i="150"/>
  <c r="A246" i="188"/>
  <c r="Z269" i="182"/>
  <c r="D269" i="182"/>
  <c r="Z268" i="182"/>
  <c r="D268" i="182"/>
  <c r="A270" i="182"/>
  <c r="A298" i="152"/>
  <c r="A299" i="152"/>
  <c r="N271" i="152"/>
  <c r="N270" i="152"/>
  <c r="D250" i="152"/>
  <c r="G250" i="152"/>
  <c r="C250" i="152"/>
  <c r="A277" i="150"/>
  <c r="A278" i="150"/>
  <c r="I276" i="150"/>
  <c r="E276" i="150"/>
  <c r="G277" i="150"/>
  <c r="H277" i="150"/>
  <c r="G276" i="150"/>
  <c r="H276" i="150"/>
  <c r="D276" i="150"/>
  <c r="C276" i="150"/>
  <c r="F276" i="150"/>
  <c r="E275" i="150"/>
  <c r="C275" i="150"/>
  <c r="F275" i="150"/>
  <c r="D275" i="150"/>
  <c r="I275" i="150"/>
  <c r="E246" i="188"/>
  <c r="A247" i="188"/>
  <c r="D270" i="182"/>
  <c r="Z270" i="182"/>
  <c r="A271" i="182"/>
  <c r="A272" i="182"/>
  <c r="A300" i="152"/>
  <c r="A301" i="152"/>
  <c r="A302" i="152"/>
  <c r="N272" i="152"/>
  <c r="C252" i="152"/>
  <c r="D252" i="152"/>
  <c r="G252" i="152"/>
  <c r="G251" i="152"/>
  <c r="D251" i="152"/>
  <c r="C251" i="152"/>
  <c r="C278" i="150"/>
  <c r="F278" i="150"/>
  <c r="G279" i="150"/>
  <c r="H279" i="150"/>
  <c r="D278" i="150"/>
  <c r="G278" i="150"/>
  <c r="H278" i="150"/>
  <c r="I278" i="150"/>
  <c r="E278" i="150"/>
  <c r="C277" i="150"/>
  <c r="F277" i="150"/>
  <c r="E277" i="150"/>
  <c r="I277" i="150"/>
  <c r="D277" i="150"/>
  <c r="A279" i="150"/>
  <c r="A248" i="188"/>
  <c r="E247" i="188"/>
  <c r="Z272" i="182"/>
  <c r="D272" i="182"/>
  <c r="A273" i="182"/>
  <c r="A274" i="182"/>
  <c r="D271" i="182"/>
  <c r="Z271" i="182"/>
  <c r="A303" i="152"/>
  <c r="A304" i="152"/>
  <c r="N273" i="152"/>
  <c r="D254" i="152"/>
  <c r="C254" i="152"/>
  <c r="G254" i="152"/>
  <c r="D253" i="152"/>
  <c r="G253" i="152"/>
  <c r="C253" i="152"/>
  <c r="E279" i="150"/>
  <c r="C279" i="150"/>
  <c r="I279" i="150"/>
  <c r="D279" i="150"/>
  <c r="F279" i="150"/>
  <c r="A280" i="150"/>
  <c r="A249" i="188"/>
  <c r="E248" i="188"/>
  <c r="D274" i="182"/>
  <c r="Z274" i="182"/>
  <c r="A275" i="182"/>
  <c r="Z273" i="182"/>
  <c r="D273" i="182"/>
  <c r="A305" i="152"/>
  <c r="A306" i="152"/>
  <c r="A307" i="152"/>
  <c r="N274" i="152"/>
  <c r="G256" i="152"/>
  <c r="C256" i="152"/>
  <c r="D256" i="152"/>
  <c r="G255" i="152"/>
  <c r="D255" i="152"/>
  <c r="C255" i="152"/>
  <c r="A281" i="150"/>
  <c r="I280" i="150"/>
  <c r="C280" i="150"/>
  <c r="F280" i="150"/>
  <c r="D280" i="150"/>
  <c r="G280" i="150"/>
  <c r="H280" i="150"/>
  <c r="G281" i="150"/>
  <c r="H281" i="150"/>
  <c r="E280" i="150"/>
  <c r="E249" i="188"/>
  <c r="A250" i="188"/>
  <c r="A276" i="182"/>
  <c r="D275" i="182"/>
  <c r="Z275" i="182"/>
  <c r="A308" i="152"/>
  <c r="A309" i="152"/>
  <c r="N276" i="152"/>
  <c r="N275" i="152"/>
  <c r="D257" i="152"/>
  <c r="C257" i="152"/>
  <c r="G257" i="152"/>
  <c r="A282" i="150"/>
  <c r="D281" i="150"/>
  <c r="I281" i="150"/>
  <c r="E281" i="150"/>
  <c r="C281" i="150"/>
  <c r="F281" i="150"/>
  <c r="E250" i="188"/>
  <c r="A251" i="188"/>
  <c r="Z276" i="182"/>
  <c r="D276" i="182"/>
  <c r="A277" i="182"/>
  <c r="A310" i="152"/>
  <c r="A311" i="152"/>
  <c r="A312" i="152"/>
  <c r="N277" i="152"/>
  <c r="C258" i="152"/>
  <c r="G258" i="152"/>
  <c r="D258" i="152"/>
  <c r="C282" i="150"/>
  <c r="G283" i="150"/>
  <c r="H283" i="150"/>
  <c r="E282" i="150"/>
  <c r="F282" i="150"/>
  <c r="D282" i="150"/>
  <c r="I282" i="150"/>
  <c r="G282" i="150"/>
  <c r="H282" i="150"/>
  <c r="A283" i="150"/>
  <c r="E251" i="188"/>
  <c r="A252" i="188"/>
  <c r="Z277" i="182"/>
  <c r="D277" i="182"/>
  <c r="A278" i="182"/>
  <c r="A313" i="152"/>
  <c r="A314" i="152"/>
  <c r="N278" i="152"/>
  <c r="G260" i="152"/>
  <c r="D260" i="152"/>
  <c r="C260" i="152"/>
  <c r="G259" i="152"/>
  <c r="C259" i="152"/>
  <c r="D259" i="152"/>
  <c r="C283" i="150"/>
  <c r="I283" i="150"/>
  <c r="D283" i="150"/>
  <c r="F283" i="150"/>
  <c r="E283" i="150"/>
  <c r="A284" i="150"/>
  <c r="A253" i="188"/>
  <c r="E252" i="188"/>
  <c r="A279" i="182"/>
  <c r="Z278" i="182"/>
  <c r="D278" i="182"/>
  <c r="A315" i="152"/>
  <c r="A316" i="152"/>
  <c r="A317" i="152"/>
  <c r="N279" i="152"/>
  <c r="D261" i="152"/>
  <c r="G261" i="152"/>
  <c r="C261" i="152"/>
  <c r="A285" i="150"/>
  <c r="F284" i="150"/>
  <c r="G285" i="150"/>
  <c r="H285" i="150"/>
  <c r="G284" i="150"/>
  <c r="H284" i="150"/>
  <c r="I284" i="150"/>
  <c r="C284" i="150"/>
  <c r="D284" i="150"/>
  <c r="E284" i="150"/>
  <c r="E253" i="188"/>
  <c r="A254" i="188"/>
  <c r="D279" i="182"/>
  <c r="Z279" i="182"/>
  <c r="A280" i="182"/>
  <c r="A318" i="152"/>
  <c r="A319" i="152"/>
  <c r="N281" i="152"/>
  <c r="N280" i="152"/>
  <c r="D263" i="152"/>
  <c r="G263" i="152"/>
  <c r="C263" i="152"/>
  <c r="D262" i="152"/>
  <c r="G262" i="152"/>
  <c r="C262" i="152"/>
  <c r="A286" i="150"/>
  <c r="I285" i="150"/>
  <c r="F285" i="150"/>
  <c r="C285" i="150"/>
  <c r="D285" i="150"/>
  <c r="E285" i="150"/>
  <c r="A255" i="188"/>
  <c r="E254" i="188"/>
  <c r="A256" i="188"/>
  <c r="A281" i="182"/>
  <c r="Z280" i="182"/>
  <c r="D280" i="182"/>
  <c r="A282" i="182"/>
  <c r="A320" i="152"/>
  <c r="A321" i="152"/>
  <c r="A322" i="152"/>
  <c r="N282" i="152"/>
  <c r="C265" i="152"/>
  <c r="G265" i="152"/>
  <c r="D265" i="152"/>
  <c r="C264" i="152"/>
  <c r="G264" i="152"/>
  <c r="D264" i="152"/>
  <c r="I286" i="150"/>
  <c r="G286" i="150"/>
  <c r="H286" i="150"/>
  <c r="E286" i="150"/>
  <c r="D286" i="150"/>
  <c r="F286" i="150"/>
  <c r="G287" i="150"/>
  <c r="H287" i="150"/>
  <c r="C286" i="150"/>
  <c r="A287" i="150"/>
  <c r="E256" i="188"/>
  <c r="A257" i="188"/>
  <c r="E255" i="188"/>
  <c r="Z282" i="182"/>
  <c r="D282" i="182"/>
  <c r="Z281" i="182"/>
  <c r="D281" i="182"/>
  <c r="A283" i="182"/>
  <c r="A323" i="152"/>
  <c r="A324" i="152"/>
  <c r="N283" i="152"/>
  <c r="D267" i="152"/>
  <c r="C267" i="152"/>
  <c r="G267" i="152"/>
  <c r="D266" i="152"/>
  <c r="C266" i="152"/>
  <c r="G266" i="152"/>
  <c r="C287" i="150"/>
  <c r="F287" i="150"/>
  <c r="D287" i="150"/>
  <c r="E287" i="150"/>
  <c r="I287" i="150"/>
  <c r="A288" i="150"/>
  <c r="E257" i="188"/>
  <c r="A258" i="188"/>
  <c r="A284" i="182"/>
  <c r="Z283" i="182"/>
  <c r="D283" i="182"/>
  <c r="A325" i="152"/>
  <c r="A326" i="152"/>
  <c r="A327" i="152"/>
  <c r="N284" i="152"/>
  <c r="C268" i="152"/>
  <c r="G268" i="152"/>
  <c r="D268" i="152"/>
  <c r="D288" i="150"/>
  <c r="G289" i="150"/>
  <c r="H289" i="150"/>
  <c r="F288" i="150"/>
  <c r="C288" i="150"/>
  <c r="E288" i="150"/>
  <c r="G288" i="150"/>
  <c r="H288" i="150"/>
  <c r="I288" i="150"/>
  <c r="A289" i="150"/>
  <c r="A290" i="150"/>
  <c r="E258" i="188"/>
  <c r="A259" i="188"/>
  <c r="Z284" i="182"/>
  <c r="D284" i="182"/>
  <c r="A285" i="182"/>
  <c r="A286" i="182"/>
  <c r="A328" i="152"/>
  <c r="A329" i="152"/>
  <c r="N285" i="152"/>
  <c r="C269" i="152"/>
  <c r="G269" i="152"/>
  <c r="D269" i="152"/>
  <c r="I290" i="150"/>
  <c r="G290" i="150"/>
  <c r="H290" i="150"/>
  <c r="F290" i="150"/>
  <c r="G291" i="150"/>
  <c r="H291" i="150"/>
  <c r="D290" i="150"/>
  <c r="C290" i="150"/>
  <c r="E290" i="150"/>
  <c r="F289" i="150"/>
  <c r="I289" i="150"/>
  <c r="E289" i="150"/>
  <c r="C289" i="150"/>
  <c r="D289" i="150"/>
  <c r="A291" i="150"/>
  <c r="A292" i="150"/>
  <c r="E259" i="188"/>
  <c r="A260" i="188"/>
  <c r="Z286" i="182"/>
  <c r="D286" i="182"/>
  <c r="Z285" i="182"/>
  <c r="D285" i="182"/>
  <c r="A287" i="182"/>
  <c r="A330" i="152"/>
  <c r="A331" i="152"/>
  <c r="A332" i="152"/>
  <c r="N286" i="152"/>
  <c r="D270" i="152"/>
  <c r="G270" i="152"/>
  <c r="C270" i="152"/>
  <c r="G293" i="150"/>
  <c r="H293" i="150"/>
  <c r="F292" i="150"/>
  <c r="E292" i="150"/>
  <c r="C292" i="150"/>
  <c r="G292" i="150"/>
  <c r="H292" i="150"/>
  <c r="I292" i="150"/>
  <c r="D292" i="150"/>
  <c r="A293" i="150"/>
  <c r="A294" i="150"/>
  <c r="A295" i="150"/>
  <c r="F291" i="150"/>
  <c r="D291" i="150"/>
  <c r="I291" i="150"/>
  <c r="C291" i="150"/>
  <c r="E291" i="150"/>
  <c r="E260" i="188"/>
  <c r="A261" i="188"/>
  <c r="D287" i="182"/>
  <c r="Z287" i="182"/>
  <c r="A288" i="182"/>
  <c r="A333" i="152"/>
  <c r="A334" i="152"/>
  <c r="N287" i="152"/>
  <c r="G272" i="152"/>
  <c r="D272" i="152"/>
  <c r="C272" i="152"/>
  <c r="D271" i="152"/>
  <c r="G271" i="152"/>
  <c r="C271" i="152"/>
  <c r="F295" i="150"/>
  <c r="I295" i="150"/>
  <c r="C295" i="150"/>
  <c r="E295" i="150"/>
  <c r="D295" i="150"/>
  <c r="F294" i="150"/>
  <c r="C294" i="150"/>
  <c r="G295" i="150"/>
  <c r="H295" i="150"/>
  <c r="D294" i="150"/>
  <c r="I294" i="150"/>
  <c r="G294" i="150"/>
  <c r="H294" i="150"/>
  <c r="E294" i="150"/>
  <c r="A296" i="150"/>
  <c r="D293" i="150"/>
  <c r="I293" i="150"/>
  <c r="E293" i="150"/>
  <c r="C293" i="150"/>
  <c r="F293" i="150"/>
  <c r="E261" i="188"/>
  <c r="A262" i="188"/>
  <c r="Z288" i="182"/>
  <c r="D288" i="182"/>
  <c r="A289" i="182"/>
  <c r="A335" i="152"/>
  <c r="A336" i="152"/>
  <c r="A337" i="152"/>
  <c r="N288" i="152"/>
  <c r="D273" i="152"/>
  <c r="C273" i="152"/>
  <c r="G273" i="152"/>
  <c r="C296" i="150"/>
  <c r="G297" i="150"/>
  <c r="H297" i="150"/>
  <c r="I296" i="150"/>
  <c r="D296" i="150"/>
  <c r="G296" i="150"/>
  <c r="H296" i="150"/>
  <c r="F296" i="150"/>
  <c r="E296" i="150"/>
  <c r="A297" i="150"/>
  <c r="E262" i="188"/>
  <c r="A263" i="188"/>
  <c r="Z289" i="182"/>
  <c r="D289" i="182"/>
  <c r="A290" i="182"/>
  <c r="A338" i="152"/>
  <c r="A339" i="152"/>
  <c r="N289" i="152"/>
  <c r="D274" i="152"/>
  <c r="G274" i="152"/>
  <c r="C274" i="152"/>
  <c r="F297" i="150"/>
  <c r="C297" i="150"/>
  <c r="E297" i="150"/>
  <c r="I297" i="150"/>
  <c r="D297" i="150"/>
  <c r="A298" i="150"/>
  <c r="E263" i="188"/>
  <c r="A264" i="188"/>
  <c r="Z290" i="182"/>
  <c r="D290" i="182"/>
  <c r="A291" i="182"/>
  <c r="A292" i="182"/>
  <c r="A340" i="152"/>
  <c r="A341" i="152"/>
  <c r="A342" i="152"/>
  <c r="N290" i="152"/>
  <c r="G275" i="152"/>
  <c r="C275" i="152"/>
  <c r="D275" i="152"/>
  <c r="A299" i="150"/>
  <c r="D298" i="150"/>
  <c r="F298" i="150"/>
  <c r="I298" i="150"/>
  <c r="C298" i="150"/>
  <c r="G298" i="150"/>
  <c r="H298" i="150"/>
  <c r="G299" i="150"/>
  <c r="H299" i="150"/>
  <c r="E298" i="150"/>
  <c r="E264" i="188"/>
  <c r="A265" i="188"/>
  <c r="D292" i="182"/>
  <c r="Z292" i="182"/>
  <c r="A293" i="182"/>
  <c r="Z291" i="182"/>
  <c r="D291" i="182"/>
  <c r="A343" i="152"/>
  <c r="A344" i="152"/>
  <c r="N291" i="152"/>
  <c r="C276" i="152"/>
  <c r="G276" i="152"/>
  <c r="D276" i="152"/>
  <c r="E299" i="150"/>
  <c r="F299" i="150"/>
  <c r="D299" i="150"/>
  <c r="I299" i="150"/>
  <c r="C299" i="150"/>
  <c r="A300" i="150"/>
  <c r="E265" i="188"/>
  <c r="A266" i="188"/>
  <c r="A267" i="188"/>
  <c r="D293" i="182"/>
  <c r="Z293" i="182"/>
  <c r="A294" i="182"/>
  <c r="A345" i="152"/>
  <c r="A346" i="152"/>
  <c r="A347" i="152"/>
  <c r="N292" i="152"/>
  <c r="G277" i="152"/>
  <c r="D277" i="152"/>
  <c r="C277" i="152"/>
  <c r="A301" i="150"/>
  <c r="I300" i="150"/>
  <c r="C300" i="150"/>
  <c r="G301" i="150"/>
  <c r="H301" i="150"/>
  <c r="F300" i="150"/>
  <c r="D300" i="150"/>
  <c r="G300" i="150"/>
  <c r="H300" i="150"/>
  <c r="E300" i="150"/>
  <c r="E267" i="188"/>
  <c r="A268" i="188"/>
  <c r="E266" i="188"/>
  <c r="D294" i="182"/>
  <c r="Z294" i="182"/>
  <c r="A295" i="182"/>
  <c r="A348" i="152"/>
  <c r="A349" i="152"/>
  <c r="N293" i="152"/>
  <c r="D278" i="152"/>
  <c r="C278" i="152"/>
  <c r="G278" i="152"/>
  <c r="D301" i="150"/>
  <c r="C301" i="150"/>
  <c r="E301" i="150"/>
  <c r="I301" i="150"/>
  <c r="F301" i="150"/>
  <c r="A302" i="150"/>
  <c r="E268" i="188"/>
  <c r="A269" i="188"/>
  <c r="Z295" i="182"/>
  <c r="D295" i="182"/>
  <c r="A296" i="182"/>
  <c r="A350" i="152"/>
  <c r="A351" i="152"/>
  <c r="A352" i="152"/>
  <c r="N294" i="152"/>
  <c r="C280" i="152"/>
  <c r="D280" i="152"/>
  <c r="G280" i="152"/>
  <c r="G279" i="152"/>
  <c r="C279" i="152"/>
  <c r="D279" i="152"/>
  <c r="A303" i="150"/>
  <c r="C302" i="150"/>
  <c r="G303" i="150"/>
  <c r="H303" i="150"/>
  <c r="E302" i="150"/>
  <c r="F302" i="150"/>
  <c r="I302" i="150"/>
  <c r="D302" i="150"/>
  <c r="G302" i="150"/>
  <c r="H302" i="150"/>
  <c r="A304" i="150"/>
  <c r="A270" i="188"/>
  <c r="A271" i="188"/>
  <c r="E269" i="188"/>
  <c r="A297" i="182"/>
  <c r="A298" i="182"/>
  <c r="Z296" i="182"/>
  <c r="D296" i="182"/>
  <c r="A353" i="152"/>
  <c r="A354" i="152"/>
  <c r="N295" i="152"/>
  <c r="C281" i="152"/>
  <c r="D281" i="152"/>
  <c r="G281" i="152"/>
  <c r="G304" i="150"/>
  <c r="H304" i="150"/>
  <c r="E304" i="150"/>
  <c r="F304" i="150"/>
  <c r="G305" i="150"/>
  <c r="H305" i="150"/>
  <c r="I304" i="150"/>
  <c r="C304" i="150"/>
  <c r="D304" i="150"/>
  <c r="E303" i="150"/>
  <c r="F303" i="150"/>
  <c r="I303" i="150"/>
  <c r="C303" i="150"/>
  <c r="D303" i="150"/>
  <c r="A305" i="150"/>
  <c r="E271" i="188"/>
  <c r="E270" i="188"/>
  <c r="A272" i="188"/>
  <c r="A299" i="182"/>
  <c r="Z298" i="182"/>
  <c r="D298" i="182"/>
  <c r="D297" i="182"/>
  <c r="Z297" i="182"/>
  <c r="A355" i="152"/>
  <c r="A356" i="152"/>
  <c r="A357" i="152"/>
  <c r="N296" i="152"/>
  <c r="D282" i="152"/>
  <c r="C282" i="152"/>
  <c r="G282" i="152"/>
  <c r="I305" i="150"/>
  <c r="E305" i="150"/>
  <c r="F305" i="150"/>
  <c r="D305" i="150"/>
  <c r="C305" i="150"/>
  <c r="A306" i="150"/>
  <c r="A273" i="188"/>
  <c r="E272" i="188"/>
  <c r="Z299" i="182"/>
  <c r="D299" i="182"/>
  <c r="A300" i="182"/>
  <c r="A358" i="152"/>
  <c r="A359" i="152"/>
  <c r="N297" i="152"/>
  <c r="G283" i="152"/>
  <c r="D283" i="152"/>
  <c r="C283" i="152"/>
  <c r="I306" i="150"/>
  <c r="E306" i="150"/>
  <c r="D306" i="150"/>
  <c r="C306" i="150"/>
  <c r="G307" i="150"/>
  <c r="H307" i="150"/>
  <c r="F306" i="150"/>
  <c r="G306" i="150"/>
  <c r="H306" i="150"/>
  <c r="A307" i="150"/>
  <c r="E273" i="188"/>
  <c r="A274" i="188"/>
  <c r="A275" i="188"/>
  <c r="D300" i="182"/>
  <c r="Z300" i="182"/>
  <c r="A301" i="182"/>
  <c r="A360" i="152"/>
  <c r="N298" i="152"/>
  <c r="G285" i="152"/>
  <c r="C285" i="152"/>
  <c r="D285" i="152"/>
  <c r="C284" i="152"/>
  <c r="D284" i="152"/>
  <c r="G284" i="152"/>
  <c r="A308" i="150"/>
  <c r="D307" i="150"/>
  <c r="I307" i="150"/>
  <c r="E307" i="150"/>
  <c r="C307" i="150"/>
  <c r="F307" i="150"/>
  <c r="A309" i="150"/>
  <c r="A276" i="188"/>
  <c r="E275" i="188"/>
  <c r="E274" i="188"/>
  <c r="Z301" i="182"/>
  <c r="D301" i="182"/>
  <c r="A302" i="182"/>
  <c r="A361" i="152"/>
  <c r="N299" i="152"/>
  <c r="D286" i="152"/>
  <c r="G286" i="152"/>
  <c r="C286" i="152"/>
  <c r="E309" i="150"/>
  <c r="C309" i="150"/>
  <c r="F309" i="150"/>
  <c r="D309" i="150"/>
  <c r="I309" i="150"/>
  <c r="F308" i="150"/>
  <c r="D308" i="150"/>
  <c r="C308" i="150"/>
  <c r="I308" i="150"/>
  <c r="E308" i="150"/>
  <c r="G308" i="150"/>
  <c r="H308" i="150"/>
  <c r="G309" i="150"/>
  <c r="H309" i="150"/>
  <c r="A310" i="150"/>
  <c r="E276" i="188"/>
  <c r="A277" i="188"/>
  <c r="Z302" i="182"/>
  <c r="D302" i="182"/>
  <c r="A303" i="182"/>
  <c r="A362" i="152"/>
  <c r="N300" i="152"/>
  <c r="G287" i="152"/>
  <c r="D287" i="152"/>
  <c r="C287" i="152"/>
  <c r="D310" i="150"/>
  <c r="E310" i="150"/>
  <c r="F310" i="150"/>
  <c r="G311" i="150"/>
  <c r="H311" i="150"/>
  <c r="G310" i="150"/>
  <c r="H310" i="150"/>
  <c r="C310" i="150"/>
  <c r="I310" i="150"/>
  <c r="A311" i="150"/>
  <c r="A278" i="188"/>
  <c r="E277" i="188"/>
  <c r="Z303" i="182"/>
  <c r="D303" i="182"/>
  <c r="A304" i="182"/>
  <c r="A363" i="152"/>
  <c r="A364" i="152"/>
  <c r="N301" i="152"/>
  <c r="D289" i="152"/>
  <c r="C289" i="152"/>
  <c r="G289" i="152"/>
  <c r="D288" i="152"/>
  <c r="C288" i="152"/>
  <c r="G288" i="152"/>
  <c r="A312" i="150"/>
  <c r="I311" i="150"/>
  <c r="C311" i="150"/>
  <c r="F311" i="150"/>
  <c r="E311" i="150"/>
  <c r="D311" i="150"/>
  <c r="A313" i="150"/>
  <c r="E278" i="188"/>
  <c r="A279" i="188"/>
  <c r="A305" i="182"/>
  <c r="D304" i="182"/>
  <c r="Z304" i="182"/>
  <c r="A365" i="152"/>
  <c r="N302" i="152"/>
  <c r="D291" i="152"/>
  <c r="G291" i="152"/>
  <c r="C291" i="152"/>
  <c r="C290" i="152"/>
  <c r="G290" i="152"/>
  <c r="D290" i="152"/>
  <c r="E313" i="150"/>
  <c r="D313" i="150"/>
  <c r="C313" i="150"/>
  <c r="I313" i="150"/>
  <c r="F313" i="150"/>
  <c r="G313" i="150"/>
  <c r="H313" i="150"/>
  <c r="D312" i="150"/>
  <c r="I312" i="150"/>
  <c r="C312" i="150"/>
  <c r="G312" i="150"/>
  <c r="H312" i="150"/>
  <c r="E312" i="150"/>
  <c r="F312" i="150"/>
  <c r="A314" i="150"/>
  <c r="E279" i="188"/>
  <c r="A280" i="188"/>
  <c r="A306" i="182"/>
  <c r="D305" i="182"/>
  <c r="Z305" i="182"/>
  <c r="A366" i="152"/>
  <c r="N303" i="152"/>
  <c r="C293" i="152"/>
  <c r="G293" i="152"/>
  <c r="D293" i="152"/>
  <c r="C292" i="152"/>
  <c r="D292" i="152"/>
  <c r="G292" i="152"/>
  <c r="A315" i="150"/>
  <c r="I314" i="150"/>
  <c r="D314" i="150"/>
  <c r="G314" i="150"/>
  <c r="H314" i="150"/>
  <c r="F314" i="150"/>
  <c r="C314" i="150"/>
  <c r="G315" i="150"/>
  <c r="H315" i="150"/>
  <c r="E314" i="150"/>
  <c r="A281" i="188"/>
  <c r="E280" i="188"/>
  <c r="Z306" i="182"/>
  <c r="D306" i="182"/>
  <c r="A307" i="182"/>
  <c r="A367" i="152"/>
  <c r="A368" i="152"/>
  <c r="N304" i="152"/>
  <c r="G295" i="152"/>
  <c r="D295" i="152"/>
  <c r="C295" i="152"/>
  <c r="G294" i="152"/>
  <c r="D294" i="152"/>
  <c r="C294" i="152"/>
  <c r="I315" i="150"/>
  <c r="F315" i="150"/>
  <c r="E315" i="150"/>
  <c r="C315" i="150"/>
  <c r="D315" i="150"/>
  <c r="A316" i="150"/>
  <c r="A317" i="150"/>
  <c r="E281" i="188"/>
  <c r="A282" i="188"/>
  <c r="A308" i="182"/>
  <c r="D307" i="182"/>
  <c r="Z307" i="182"/>
  <c r="A369" i="152"/>
  <c r="N305" i="152"/>
  <c r="C298" i="152"/>
  <c r="G298" i="152"/>
  <c r="D298" i="152"/>
  <c r="G297" i="152"/>
  <c r="C297" i="152"/>
  <c r="D297" i="152"/>
  <c r="C296" i="152"/>
  <c r="D296" i="152"/>
  <c r="G296" i="152"/>
  <c r="I317" i="150"/>
  <c r="F317" i="150"/>
  <c r="D317" i="150"/>
  <c r="E317" i="150"/>
  <c r="C317" i="150"/>
  <c r="E316" i="150"/>
  <c r="I316" i="150"/>
  <c r="C316" i="150"/>
  <c r="G317" i="150"/>
  <c r="H317" i="150"/>
  <c r="F316" i="150"/>
  <c r="G316" i="150"/>
  <c r="H316" i="150"/>
  <c r="D316" i="150"/>
  <c r="A318" i="150"/>
  <c r="E282" i="188"/>
  <c r="A283" i="188"/>
  <c r="Z308" i="182"/>
  <c r="D308" i="182"/>
  <c r="A309" i="182"/>
  <c r="A370" i="152"/>
  <c r="N306" i="152"/>
  <c r="D299" i="152"/>
  <c r="C299" i="152"/>
  <c r="G299" i="152"/>
  <c r="A319" i="150"/>
  <c r="C318" i="150"/>
  <c r="D318" i="150"/>
  <c r="G319" i="150"/>
  <c r="H319" i="150"/>
  <c r="I318" i="150"/>
  <c r="F318" i="150"/>
  <c r="G318" i="150"/>
  <c r="H318" i="150"/>
  <c r="E318" i="150"/>
  <c r="E283" i="188"/>
  <c r="A284" i="188"/>
  <c r="D309" i="182"/>
  <c r="Z309" i="182"/>
  <c r="A310" i="182"/>
  <c r="A371" i="152"/>
  <c r="A372" i="152"/>
  <c r="A373" i="152"/>
  <c r="N307" i="152"/>
  <c r="D300" i="152"/>
  <c r="G300" i="152"/>
  <c r="C300" i="152"/>
  <c r="D319" i="150"/>
  <c r="E319" i="150"/>
  <c r="I319" i="150"/>
  <c r="F319" i="150"/>
  <c r="C319" i="150"/>
  <c r="A320" i="150"/>
  <c r="A321" i="150"/>
  <c r="E284" i="188"/>
  <c r="A285" i="188"/>
  <c r="A311" i="182"/>
  <c r="D310" i="182"/>
  <c r="Z310" i="182"/>
  <c r="A312" i="182"/>
  <c r="A374" i="152"/>
  <c r="A375" i="152"/>
  <c r="N308" i="152"/>
  <c r="C301" i="152"/>
  <c r="D301" i="152"/>
  <c r="G301" i="152"/>
  <c r="E321" i="150"/>
  <c r="C321" i="150"/>
  <c r="D321" i="150"/>
  <c r="F321" i="150"/>
  <c r="I321" i="150"/>
  <c r="F320" i="150"/>
  <c r="G320" i="150"/>
  <c r="H320" i="150"/>
  <c r="D320" i="150"/>
  <c r="I320" i="150"/>
  <c r="C320" i="150"/>
  <c r="E320" i="150"/>
  <c r="G321" i="150"/>
  <c r="H321" i="150"/>
  <c r="A322" i="150"/>
  <c r="A286" i="188"/>
  <c r="A287" i="188"/>
  <c r="E285" i="188"/>
  <c r="Z312" i="182"/>
  <c r="D312" i="182"/>
  <c r="A313" i="182"/>
  <c r="D311" i="182"/>
  <c r="Z311" i="182"/>
  <c r="A376" i="152"/>
  <c r="A377" i="152"/>
  <c r="A378" i="152"/>
  <c r="A379" i="152"/>
  <c r="N309" i="152"/>
  <c r="G302" i="152"/>
  <c r="C302" i="152"/>
  <c r="D302" i="152"/>
  <c r="G323" i="150"/>
  <c r="H323" i="150"/>
  <c r="F322" i="150"/>
  <c r="C322" i="150"/>
  <c r="I322" i="150"/>
  <c r="D322" i="150"/>
  <c r="E322" i="150"/>
  <c r="G322" i="150"/>
  <c r="H322" i="150"/>
  <c r="A323" i="150"/>
  <c r="E287" i="188"/>
  <c r="E286" i="188"/>
  <c r="A288" i="188"/>
  <c r="Z313" i="182"/>
  <c r="D313" i="182"/>
  <c r="A314" i="182"/>
  <c r="A380" i="152"/>
  <c r="N310" i="152"/>
  <c r="D303" i="152"/>
  <c r="G303" i="152"/>
  <c r="C303" i="152"/>
  <c r="F323" i="150"/>
  <c r="I323" i="150"/>
  <c r="E323" i="150"/>
  <c r="D323" i="150"/>
  <c r="C323" i="150"/>
  <c r="A324" i="150"/>
  <c r="E288" i="188"/>
  <c r="A289" i="188"/>
  <c r="A290" i="188"/>
  <c r="D314" i="182"/>
  <c r="Z314" i="182"/>
  <c r="A315" i="182"/>
  <c r="A381" i="152"/>
  <c r="A382" i="152"/>
  <c r="A383" i="152"/>
  <c r="N311" i="152"/>
  <c r="D304" i="152"/>
  <c r="G304" i="152"/>
  <c r="C304" i="152"/>
  <c r="F324" i="150"/>
  <c r="E324" i="150"/>
  <c r="D324" i="150"/>
  <c r="G324" i="150"/>
  <c r="H324" i="150"/>
  <c r="C324" i="150"/>
  <c r="G325" i="150"/>
  <c r="H325" i="150"/>
  <c r="I324" i="150"/>
  <c r="A325" i="150"/>
  <c r="A326" i="150"/>
  <c r="E290" i="188"/>
  <c r="A291" i="188"/>
  <c r="A292" i="188"/>
  <c r="E289" i="188"/>
  <c r="Z315" i="182"/>
  <c r="D315" i="182"/>
  <c r="A316" i="182"/>
  <c r="A384" i="152"/>
  <c r="A385" i="152"/>
  <c r="N312" i="152"/>
  <c r="C306" i="152"/>
  <c r="G306" i="152"/>
  <c r="D306" i="152"/>
  <c r="D305" i="152"/>
  <c r="C305" i="152"/>
  <c r="G305" i="152"/>
  <c r="I326" i="150"/>
  <c r="G327" i="150"/>
  <c r="H327" i="150"/>
  <c r="C326" i="150"/>
  <c r="E326" i="150"/>
  <c r="D326" i="150"/>
  <c r="F326" i="150"/>
  <c r="G326" i="150"/>
  <c r="H326" i="150"/>
  <c r="I325" i="150"/>
  <c r="E325" i="150"/>
  <c r="C325" i="150"/>
  <c r="F325" i="150"/>
  <c r="D325" i="150"/>
  <c r="A327" i="150"/>
  <c r="A328" i="150"/>
  <c r="A293" i="188"/>
  <c r="A294" i="188"/>
  <c r="E292" i="188"/>
  <c r="E291" i="188"/>
  <c r="A317" i="182"/>
  <c r="D316" i="182"/>
  <c r="Z316" i="182"/>
  <c r="A386" i="152"/>
  <c r="A387" i="152"/>
  <c r="N313" i="152"/>
  <c r="D307" i="152"/>
  <c r="C307" i="152"/>
  <c r="G307" i="152"/>
  <c r="A329" i="150"/>
  <c r="G329" i="150"/>
  <c r="H329" i="150"/>
  <c r="G328" i="150"/>
  <c r="H328" i="150"/>
  <c r="E328" i="150"/>
  <c r="F328" i="150"/>
  <c r="D328" i="150"/>
  <c r="C328" i="150"/>
  <c r="I328" i="150"/>
  <c r="C327" i="150"/>
  <c r="I327" i="150"/>
  <c r="D327" i="150"/>
  <c r="E327" i="150"/>
  <c r="F327" i="150"/>
  <c r="E294" i="188"/>
  <c r="A295" i="188"/>
  <c r="E293" i="188"/>
  <c r="D317" i="182"/>
  <c r="Z317" i="182"/>
  <c r="A318" i="182"/>
  <c r="A388" i="152"/>
  <c r="N315" i="152"/>
  <c r="N314" i="152"/>
  <c r="D308" i="152"/>
  <c r="C308" i="152"/>
  <c r="G308" i="152"/>
  <c r="C329" i="150"/>
  <c r="I329" i="150"/>
  <c r="E329" i="150"/>
  <c r="F329" i="150"/>
  <c r="D329" i="150"/>
  <c r="A330" i="150"/>
  <c r="E295" i="188"/>
  <c r="A296" i="188"/>
  <c r="D318" i="182"/>
  <c r="Z318" i="182"/>
  <c r="A319" i="182"/>
  <c r="A389" i="152"/>
  <c r="N316" i="152"/>
  <c r="D309" i="152"/>
  <c r="C309" i="152"/>
  <c r="G309" i="152"/>
  <c r="D330" i="150"/>
  <c r="G331" i="150"/>
  <c r="H331" i="150"/>
  <c r="G330" i="150"/>
  <c r="H330" i="150"/>
  <c r="E330" i="150"/>
  <c r="C330" i="150"/>
  <c r="F330" i="150"/>
  <c r="I330" i="150"/>
  <c r="A331" i="150"/>
  <c r="E296" i="188"/>
  <c r="A297" i="188"/>
  <c r="Z319" i="182"/>
  <c r="D319" i="182"/>
  <c r="A320" i="182"/>
  <c r="A390" i="152"/>
  <c r="N318" i="152"/>
  <c r="N317" i="152"/>
  <c r="C310" i="152"/>
  <c r="G310" i="152"/>
  <c r="D310" i="152"/>
  <c r="F331" i="150"/>
  <c r="I331" i="150"/>
  <c r="C331" i="150"/>
  <c r="D331" i="150"/>
  <c r="E331" i="150"/>
  <c r="A332" i="150"/>
  <c r="E297" i="188"/>
  <c r="A298" i="188"/>
  <c r="A299" i="188"/>
  <c r="A300" i="188"/>
  <c r="D320" i="182"/>
  <c r="Z320" i="182"/>
  <c r="A321" i="182"/>
  <c r="A391" i="152"/>
  <c r="A392" i="152"/>
  <c r="N319" i="152"/>
  <c r="G311" i="152"/>
  <c r="C311" i="152"/>
  <c r="D311" i="152"/>
  <c r="F332" i="150"/>
  <c r="E332" i="150"/>
  <c r="I332" i="150"/>
  <c r="G333" i="150"/>
  <c r="H333" i="150"/>
  <c r="D332" i="150"/>
  <c r="C332" i="150"/>
  <c r="G332" i="150"/>
  <c r="H332" i="150"/>
  <c r="A333" i="150"/>
  <c r="A301" i="188"/>
  <c r="E300" i="188"/>
  <c r="E299" i="188"/>
  <c r="E298" i="188"/>
  <c r="A302" i="188"/>
  <c r="A303" i="188"/>
  <c r="D321" i="182"/>
  <c r="Z321" i="182"/>
  <c r="A322" i="182"/>
  <c r="A393" i="152"/>
  <c r="N320" i="152"/>
  <c r="C312" i="152"/>
  <c r="D312" i="152"/>
  <c r="G312" i="152"/>
  <c r="D333" i="150"/>
  <c r="F333" i="150"/>
  <c r="E333" i="150"/>
  <c r="C333" i="150"/>
  <c r="I333" i="150"/>
  <c r="A334" i="150"/>
  <c r="E303" i="188"/>
  <c r="A304" i="188"/>
  <c r="E302" i="188"/>
  <c r="E301" i="188"/>
  <c r="A323" i="182"/>
  <c r="D322" i="182"/>
  <c r="Z322" i="182"/>
  <c r="A394" i="152"/>
  <c r="N321" i="152"/>
  <c r="D314" i="152"/>
  <c r="C314" i="152"/>
  <c r="G314" i="152"/>
  <c r="C313" i="152"/>
  <c r="G313" i="152"/>
  <c r="D313" i="152"/>
  <c r="A335" i="150"/>
  <c r="A336" i="150"/>
  <c r="A337" i="150"/>
  <c r="F334" i="150"/>
  <c r="C334" i="150"/>
  <c r="G334" i="150"/>
  <c r="H334" i="150"/>
  <c r="D334" i="150"/>
  <c r="I334" i="150"/>
  <c r="G335" i="150"/>
  <c r="H335" i="150"/>
  <c r="E334" i="150"/>
  <c r="A305" i="188"/>
  <c r="E304" i="188"/>
  <c r="Z323" i="182"/>
  <c r="D323" i="182"/>
  <c r="A324" i="182"/>
  <c r="A395" i="152"/>
  <c r="A396" i="152"/>
  <c r="N323" i="152"/>
  <c r="N322" i="152"/>
  <c r="C315" i="152"/>
  <c r="G315" i="152"/>
  <c r="D315" i="152"/>
  <c r="D337" i="150"/>
  <c r="F337" i="150"/>
  <c r="I337" i="150"/>
  <c r="E337" i="150"/>
  <c r="C337" i="150"/>
  <c r="C336" i="150"/>
  <c r="D336" i="150"/>
  <c r="G336" i="150"/>
  <c r="H336" i="150"/>
  <c r="E336" i="150"/>
  <c r="I336" i="150"/>
  <c r="F336" i="150"/>
  <c r="G337" i="150"/>
  <c r="H337" i="150"/>
  <c r="D335" i="150"/>
  <c r="C335" i="150"/>
  <c r="F335" i="150"/>
  <c r="E335" i="150"/>
  <c r="I335" i="150"/>
  <c r="A338" i="150"/>
  <c r="E305" i="188"/>
  <c r="A306" i="188"/>
  <c r="A325" i="182"/>
  <c r="Z324" i="182"/>
  <c r="D324" i="182"/>
  <c r="A397" i="152"/>
  <c r="N324" i="152"/>
  <c r="G316" i="152"/>
  <c r="D316" i="152"/>
  <c r="C316" i="152"/>
  <c r="D338" i="150"/>
  <c r="C338" i="150"/>
  <c r="G339" i="150"/>
  <c r="H339" i="150"/>
  <c r="G338" i="150"/>
  <c r="H338" i="150"/>
  <c r="I338" i="150"/>
  <c r="E338" i="150"/>
  <c r="F338" i="150"/>
  <c r="A339" i="150"/>
  <c r="E306" i="188"/>
  <c r="A307" i="188"/>
  <c r="Z325" i="182"/>
  <c r="D325" i="182"/>
  <c r="A326" i="182"/>
  <c r="A398" i="152"/>
  <c r="N325" i="152"/>
  <c r="G317" i="152"/>
  <c r="C317" i="152"/>
  <c r="D317" i="152"/>
  <c r="C339" i="150"/>
  <c r="I339" i="150"/>
  <c r="D339" i="150"/>
  <c r="F339" i="150"/>
  <c r="E339" i="150"/>
  <c r="A340" i="150"/>
  <c r="A308" i="188"/>
  <c r="A309" i="188"/>
  <c r="E307" i="188"/>
  <c r="Z326" i="182"/>
  <c r="D326" i="182"/>
  <c r="A327" i="182"/>
  <c r="A399" i="152"/>
  <c r="N326" i="152"/>
  <c r="C319" i="152"/>
  <c r="G319" i="152"/>
  <c r="D319" i="152"/>
  <c r="G318" i="152"/>
  <c r="C318" i="152"/>
  <c r="D318" i="152"/>
  <c r="G341" i="150"/>
  <c r="H341" i="150"/>
  <c r="F340" i="150"/>
  <c r="E340" i="150"/>
  <c r="I340" i="150"/>
  <c r="G340" i="150"/>
  <c r="H340" i="150"/>
  <c r="C340" i="150"/>
  <c r="D340" i="150"/>
  <c r="A341" i="150"/>
  <c r="E309" i="188"/>
  <c r="E308" i="188"/>
  <c r="A310" i="188"/>
  <c r="A328" i="182"/>
  <c r="D327" i="182"/>
  <c r="Z327" i="182"/>
  <c r="A400" i="152"/>
  <c r="N328" i="152"/>
  <c r="N327" i="152"/>
  <c r="G320" i="152"/>
  <c r="D320" i="152"/>
  <c r="C320" i="152"/>
  <c r="A342" i="150"/>
  <c r="I341" i="150"/>
  <c r="E341" i="150"/>
  <c r="D341" i="150"/>
  <c r="C341" i="150"/>
  <c r="F341" i="150"/>
  <c r="A343" i="150"/>
  <c r="E310" i="188"/>
  <c r="A311" i="188"/>
  <c r="Z328" i="182"/>
  <c r="D328" i="182"/>
  <c r="A329" i="182"/>
  <c r="A401" i="152"/>
  <c r="A402" i="152"/>
  <c r="N329" i="152"/>
  <c r="C322" i="152"/>
  <c r="D322" i="152"/>
  <c r="G322" i="152"/>
  <c r="G321" i="152"/>
  <c r="D321" i="152"/>
  <c r="C321" i="152"/>
  <c r="A344" i="150"/>
  <c r="C343" i="150"/>
  <c r="D343" i="150"/>
  <c r="F343" i="150"/>
  <c r="I343" i="150"/>
  <c r="E343" i="150"/>
  <c r="F342" i="150"/>
  <c r="E342" i="150"/>
  <c r="C342" i="150"/>
  <c r="I342" i="150"/>
  <c r="G342" i="150"/>
  <c r="H342" i="150"/>
  <c r="G343" i="150"/>
  <c r="H343" i="150"/>
  <c r="D342" i="150"/>
  <c r="E311" i="188"/>
  <c r="A312" i="188"/>
  <c r="D329" i="182"/>
  <c r="Z329" i="182"/>
  <c r="A330" i="182"/>
  <c r="A403" i="152"/>
  <c r="N330" i="152"/>
  <c r="G323" i="152"/>
  <c r="D323" i="152"/>
  <c r="C323" i="152"/>
  <c r="D344" i="150"/>
  <c r="C344" i="150"/>
  <c r="F344" i="150"/>
  <c r="E344" i="150"/>
  <c r="G344" i="150"/>
  <c r="H344" i="150"/>
  <c r="G345" i="150"/>
  <c r="H345" i="150"/>
  <c r="I344" i="150"/>
  <c r="A345" i="150"/>
  <c r="E312" i="188"/>
  <c r="A313" i="188"/>
  <c r="Z330" i="182"/>
  <c r="D330" i="182"/>
  <c r="A331" i="182"/>
  <c r="A332" i="182"/>
  <c r="A404" i="152"/>
  <c r="N331" i="152"/>
  <c r="C324" i="152"/>
  <c r="D324" i="152"/>
  <c r="G324" i="152"/>
  <c r="C345" i="150"/>
  <c r="I345" i="150"/>
  <c r="D345" i="150"/>
  <c r="E345" i="150"/>
  <c r="F345" i="150"/>
  <c r="A346" i="150"/>
  <c r="E313" i="188"/>
  <c r="A314" i="188"/>
  <c r="A315" i="188"/>
  <c r="Z332" i="182"/>
  <c r="D332" i="182"/>
  <c r="Z331" i="182"/>
  <c r="D331" i="182"/>
  <c r="A333" i="182"/>
  <c r="A334" i="182"/>
  <c r="A405" i="152"/>
  <c r="A406" i="152"/>
  <c r="N333" i="152"/>
  <c r="N332" i="152"/>
  <c r="G325" i="152"/>
  <c r="D325" i="152"/>
  <c r="C325" i="152"/>
  <c r="A347" i="150"/>
  <c r="C346" i="150"/>
  <c r="G347" i="150"/>
  <c r="H347" i="150"/>
  <c r="G346" i="150"/>
  <c r="H346" i="150"/>
  <c r="I346" i="150"/>
  <c r="D346" i="150"/>
  <c r="F346" i="150"/>
  <c r="E346" i="150"/>
  <c r="A316" i="188"/>
  <c r="E315" i="188"/>
  <c r="E314" i="188"/>
  <c r="Z334" i="182"/>
  <c r="D334" i="182"/>
  <c r="Z333" i="182"/>
  <c r="D333" i="182"/>
  <c r="A335" i="182"/>
  <c r="A336" i="182"/>
  <c r="A407" i="152"/>
  <c r="N334" i="152"/>
  <c r="C326" i="152"/>
  <c r="D326" i="152"/>
  <c r="G326" i="152"/>
  <c r="E347" i="150"/>
  <c r="C347" i="150"/>
  <c r="F347" i="150"/>
  <c r="I347" i="150"/>
  <c r="D347" i="150"/>
  <c r="A348" i="150"/>
  <c r="A349" i="150"/>
  <c r="E316" i="188"/>
  <c r="A317" i="188"/>
  <c r="A337" i="182"/>
  <c r="Z336" i="182"/>
  <c r="D336" i="182"/>
  <c r="Z335" i="182"/>
  <c r="D335" i="182"/>
  <c r="A408" i="152"/>
  <c r="N335" i="152"/>
  <c r="C327" i="152"/>
  <c r="G327" i="152"/>
  <c r="D327" i="152"/>
  <c r="A350" i="150"/>
  <c r="D349" i="150"/>
  <c r="E349" i="150"/>
  <c r="F349" i="150"/>
  <c r="I349" i="150"/>
  <c r="C349" i="150"/>
  <c r="D348" i="150"/>
  <c r="C348" i="150"/>
  <c r="I348" i="150"/>
  <c r="G348" i="150"/>
  <c r="H348" i="150"/>
  <c r="G349" i="150"/>
  <c r="H349" i="150"/>
  <c r="F348" i="150"/>
  <c r="E348" i="150"/>
  <c r="A318" i="188"/>
  <c r="E317" i="188"/>
  <c r="A319" i="188"/>
  <c r="A338" i="182"/>
  <c r="D337" i="182"/>
  <c r="Z337" i="182"/>
  <c r="A409" i="152"/>
  <c r="N336" i="152"/>
  <c r="G328" i="152"/>
  <c r="D328" i="152"/>
  <c r="C328" i="152"/>
  <c r="I350" i="150"/>
  <c r="G351" i="150"/>
  <c r="H351" i="150"/>
  <c r="F350" i="150"/>
  <c r="D350" i="150"/>
  <c r="E350" i="150"/>
  <c r="C350" i="150"/>
  <c r="G350" i="150"/>
  <c r="H350" i="150"/>
  <c r="A351" i="150"/>
  <c r="E319" i="188"/>
  <c r="A320" i="188"/>
  <c r="E318" i="188"/>
  <c r="A339" i="182"/>
  <c r="A340" i="182"/>
  <c r="Z338" i="182"/>
  <c r="D338" i="182"/>
  <c r="A410" i="152"/>
  <c r="N338" i="152"/>
  <c r="N337" i="152"/>
  <c r="C329" i="152"/>
  <c r="G329" i="152"/>
  <c r="D329" i="152"/>
  <c r="D351" i="150"/>
  <c r="C351" i="150"/>
  <c r="I351" i="150"/>
  <c r="F351" i="150"/>
  <c r="E351" i="150"/>
  <c r="A352" i="150"/>
  <c r="E320" i="188"/>
  <c r="A321" i="188"/>
  <c r="A322" i="188"/>
  <c r="Z340" i="182"/>
  <c r="D340" i="182"/>
  <c r="Z339" i="182"/>
  <c r="D339" i="182"/>
  <c r="A341" i="182"/>
  <c r="A411" i="152"/>
  <c r="A412" i="152"/>
  <c r="N339" i="152"/>
  <c r="G330" i="152"/>
  <c r="D330" i="152"/>
  <c r="C330" i="152"/>
  <c r="D352" i="150"/>
  <c r="I352" i="150"/>
  <c r="G352" i="150"/>
  <c r="H352" i="150"/>
  <c r="E352" i="150"/>
  <c r="F352" i="150"/>
  <c r="C352" i="150"/>
  <c r="G353" i="150"/>
  <c r="H353" i="150"/>
  <c r="A353" i="150"/>
  <c r="E322" i="188"/>
  <c r="E321" i="188"/>
  <c r="A323" i="188"/>
  <c r="Z341" i="182"/>
  <c r="D341" i="182"/>
  <c r="A342" i="182"/>
  <c r="A343" i="182"/>
  <c r="A413" i="152"/>
  <c r="N340" i="152"/>
  <c r="C331" i="152"/>
  <c r="G331" i="152"/>
  <c r="D331" i="152"/>
  <c r="F353" i="150"/>
  <c r="E353" i="150"/>
  <c r="C353" i="150"/>
  <c r="I353" i="150"/>
  <c r="D353" i="150"/>
  <c r="A354" i="150"/>
  <c r="E323" i="188"/>
  <c r="A324" i="188"/>
  <c r="D343" i="182"/>
  <c r="Z343" i="182"/>
  <c r="Z342" i="182"/>
  <c r="D342" i="182"/>
  <c r="A344" i="182"/>
  <c r="A414" i="152"/>
  <c r="N341" i="152"/>
  <c r="G332" i="152"/>
  <c r="D332" i="152"/>
  <c r="C332" i="152"/>
  <c r="A355" i="150"/>
  <c r="G355" i="150"/>
  <c r="H355" i="150"/>
  <c r="I354" i="150"/>
  <c r="F354" i="150"/>
  <c r="D354" i="150"/>
  <c r="C354" i="150"/>
  <c r="G354" i="150"/>
  <c r="H354" i="150"/>
  <c r="E354" i="150"/>
  <c r="A325" i="188"/>
  <c r="E324" i="188"/>
  <c r="A345" i="182"/>
  <c r="Z344" i="182"/>
  <c r="D344" i="182"/>
  <c r="A415" i="152"/>
  <c r="N343" i="152"/>
  <c r="N342" i="152"/>
  <c r="D333" i="152"/>
  <c r="C333" i="152"/>
  <c r="G333" i="152"/>
  <c r="F355" i="150"/>
  <c r="E355" i="150"/>
  <c r="D355" i="150"/>
  <c r="I355" i="150"/>
  <c r="C355" i="150"/>
  <c r="A356" i="150"/>
  <c r="A357" i="150"/>
  <c r="E325" i="188"/>
  <c r="A326" i="188"/>
  <c r="A346" i="182"/>
  <c r="Z345" i="182"/>
  <c r="D345" i="182"/>
  <c r="A416" i="152"/>
  <c r="A417" i="152"/>
  <c r="A418" i="152"/>
  <c r="N344" i="152"/>
  <c r="G335" i="152"/>
  <c r="C335" i="152"/>
  <c r="D335" i="152"/>
  <c r="C334" i="152"/>
  <c r="D334" i="152"/>
  <c r="G334" i="152"/>
  <c r="D357" i="150"/>
  <c r="I357" i="150"/>
  <c r="E357" i="150"/>
  <c r="C357" i="150"/>
  <c r="F357" i="150"/>
  <c r="A358" i="150"/>
  <c r="A359" i="150"/>
  <c r="I356" i="150"/>
  <c r="G357" i="150"/>
  <c r="H357" i="150"/>
  <c r="F356" i="150"/>
  <c r="E356" i="150"/>
  <c r="C356" i="150"/>
  <c r="G356" i="150"/>
  <c r="H356" i="150"/>
  <c r="D356" i="150"/>
  <c r="E326" i="188"/>
  <c r="A327" i="188"/>
  <c r="A347" i="182"/>
  <c r="D346" i="182"/>
  <c r="Z346" i="182"/>
  <c r="A419" i="152"/>
  <c r="A420" i="152"/>
  <c r="N345" i="152"/>
  <c r="C336" i="152"/>
  <c r="G336" i="152"/>
  <c r="D336" i="152"/>
  <c r="F359" i="150"/>
  <c r="D359" i="150"/>
  <c r="E359" i="150"/>
  <c r="I359" i="150"/>
  <c r="C359" i="150"/>
  <c r="A360" i="150"/>
  <c r="A361" i="150"/>
  <c r="E358" i="150"/>
  <c r="G358" i="150"/>
  <c r="H358" i="150"/>
  <c r="D358" i="150"/>
  <c r="I358" i="150"/>
  <c r="G359" i="150"/>
  <c r="H359" i="150"/>
  <c r="C358" i="150"/>
  <c r="F358" i="150"/>
  <c r="E327" i="188"/>
  <c r="A328" i="188"/>
  <c r="D347" i="182"/>
  <c r="Z347" i="182"/>
  <c r="A348" i="182"/>
  <c r="A421" i="152"/>
  <c r="A422" i="152"/>
  <c r="A423" i="152"/>
  <c r="A424" i="152"/>
  <c r="N346" i="152"/>
  <c r="G337" i="152"/>
  <c r="D337" i="152"/>
  <c r="C337" i="152"/>
  <c r="A362" i="150"/>
  <c r="F361" i="150"/>
  <c r="I361" i="150"/>
  <c r="D361" i="150"/>
  <c r="E361" i="150"/>
  <c r="C361" i="150"/>
  <c r="G360" i="150"/>
  <c r="H360" i="150"/>
  <c r="C360" i="150"/>
  <c r="E360" i="150"/>
  <c r="F360" i="150"/>
  <c r="D360" i="150"/>
  <c r="G361" i="150"/>
  <c r="H361" i="150"/>
  <c r="I360" i="150"/>
  <c r="A329" i="188"/>
  <c r="A330" i="188"/>
  <c r="E328" i="188"/>
  <c r="Z348" i="182"/>
  <c r="D348" i="182"/>
  <c r="A349" i="182"/>
  <c r="A425" i="152"/>
  <c r="N348" i="152"/>
  <c r="N347" i="152"/>
  <c r="C338" i="152"/>
  <c r="D338" i="152"/>
  <c r="G338" i="152"/>
  <c r="E362" i="150"/>
  <c r="C362" i="150"/>
  <c r="I362" i="150"/>
  <c r="G362" i="150"/>
  <c r="H362" i="150"/>
  <c r="G363" i="150"/>
  <c r="H363" i="150"/>
  <c r="F362" i="150"/>
  <c r="D362" i="150"/>
  <c r="A350" i="182"/>
  <c r="A351" i="182"/>
  <c r="A363" i="150"/>
  <c r="E330" i="188"/>
  <c r="E329" i="188"/>
  <c r="A331" i="188"/>
  <c r="Z349" i="182"/>
  <c r="D349" i="182"/>
  <c r="A426" i="152"/>
  <c r="A427" i="152"/>
  <c r="A428" i="152"/>
  <c r="N349" i="152"/>
  <c r="D339" i="152"/>
  <c r="C339" i="152"/>
  <c r="G339" i="152"/>
  <c r="Z351" i="182"/>
  <c r="D351" i="182"/>
  <c r="A352" i="182"/>
  <c r="Z352" i="182"/>
  <c r="E363" i="150"/>
  <c r="C363" i="150"/>
  <c r="D363" i="150"/>
  <c r="F363" i="150"/>
  <c r="I363" i="150"/>
  <c r="D350" i="182"/>
  <c r="A364" i="150"/>
  <c r="Z350" i="182"/>
  <c r="E331" i="188"/>
  <c r="A332" i="188"/>
  <c r="D352" i="182"/>
  <c r="A353" i="182"/>
  <c r="A429" i="152"/>
  <c r="A430" i="152"/>
  <c r="N350" i="152"/>
  <c r="D340" i="152"/>
  <c r="C340" i="152"/>
  <c r="G340" i="152"/>
  <c r="G364" i="150"/>
  <c r="H364" i="150"/>
  <c r="I364" i="150"/>
  <c r="F364" i="150"/>
  <c r="D364" i="150"/>
  <c r="C364" i="150"/>
  <c r="G365" i="150"/>
  <c r="H365" i="150"/>
  <c r="E364" i="150"/>
  <c r="A365" i="150"/>
  <c r="E332" i="188"/>
  <c r="A333" i="188"/>
  <c r="Z353" i="182"/>
  <c r="D353" i="182"/>
  <c r="A354" i="182"/>
  <c r="A431" i="152"/>
  <c r="A432" i="152"/>
  <c r="A433" i="152"/>
  <c r="A434" i="152"/>
  <c r="N351" i="152"/>
  <c r="G341" i="152"/>
  <c r="C341" i="152"/>
  <c r="D341" i="152"/>
  <c r="D365" i="150"/>
  <c r="F365" i="150"/>
  <c r="E365" i="150"/>
  <c r="I365" i="150"/>
  <c r="C365" i="150"/>
  <c r="A366" i="150"/>
  <c r="E333" i="188"/>
  <c r="A334" i="188"/>
  <c r="A355" i="182"/>
  <c r="A356" i="182"/>
  <c r="Z354" i="182"/>
  <c r="D354" i="182"/>
  <c r="A435" i="152"/>
  <c r="N353" i="152"/>
  <c r="N352" i="152"/>
  <c r="C342" i="152"/>
  <c r="D342" i="152"/>
  <c r="G342" i="152"/>
  <c r="G366" i="150"/>
  <c r="H366" i="150"/>
  <c r="F366" i="150"/>
  <c r="E366" i="150"/>
  <c r="I366" i="150"/>
  <c r="D366" i="150"/>
  <c r="C366" i="150"/>
  <c r="G367" i="150"/>
  <c r="H367" i="150"/>
  <c r="A367" i="150"/>
  <c r="E334" i="188"/>
  <c r="A335" i="188"/>
  <c r="Z356" i="182"/>
  <c r="D356" i="182"/>
  <c r="A357" i="182"/>
  <c r="Z355" i="182"/>
  <c r="D355" i="182"/>
  <c r="A436" i="152"/>
  <c r="A437" i="152"/>
  <c r="A438" i="152"/>
  <c r="N354" i="152"/>
  <c r="D343" i="152"/>
  <c r="G343" i="152"/>
  <c r="C343" i="152"/>
  <c r="I367" i="150"/>
  <c r="F367" i="150"/>
  <c r="E367" i="150"/>
  <c r="D367" i="150"/>
  <c r="C367" i="150"/>
  <c r="A368" i="150"/>
  <c r="A369" i="150"/>
  <c r="E335" i="188"/>
  <c r="A336" i="188"/>
  <c r="A337" i="188"/>
  <c r="Z357" i="182"/>
  <c r="D357" i="182"/>
  <c r="A358" i="182"/>
  <c r="A439" i="152"/>
  <c r="A440" i="152"/>
  <c r="N355" i="152"/>
  <c r="C344" i="152"/>
  <c r="D344" i="152"/>
  <c r="G344" i="152"/>
  <c r="C369" i="150"/>
  <c r="D369" i="150"/>
  <c r="E369" i="150"/>
  <c r="F369" i="150"/>
  <c r="I369" i="150"/>
  <c r="G369" i="150"/>
  <c r="H369" i="150"/>
  <c r="G368" i="150"/>
  <c r="H368" i="150"/>
  <c r="I368" i="150"/>
  <c r="F368" i="150"/>
  <c r="C368" i="150"/>
  <c r="D368" i="150"/>
  <c r="E368" i="150"/>
  <c r="A370" i="150"/>
  <c r="A371" i="150"/>
  <c r="E337" i="188"/>
  <c r="E336" i="188"/>
  <c r="A338" i="188"/>
  <c r="A339" i="188"/>
  <c r="A359" i="182"/>
  <c r="Z358" i="182"/>
  <c r="D358" i="182"/>
  <c r="A441" i="152"/>
  <c r="A442" i="152"/>
  <c r="A443" i="152"/>
  <c r="N356" i="152"/>
  <c r="D347" i="152"/>
  <c r="C347" i="152"/>
  <c r="G347" i="152"/>
  <c r="D346" i="152"/>
  <c r="C346" i="152"/>
  <c r="G346" i="152"/>
  <c r="D345" i="152"/>
  <c r="C345" i="152"/>
  <c r="G345" i="152"/>
  <c r="A372" i="150"/>
  <c r="D371" i="150"/>
  <c r="C371" i="150"/>
  <c r="E371" i="150"/>
  <c r="I371" i="150"/>
  <c r="F371" i="150"/>
  <c r="I370" i="150"/>
  <c r="D370" i="150"/>
  <c r="C370" i="150"/>
  <c r="G371" i="150"/>
  <c r="H371" i="150"/>
  <c r="G370" i="150"/>
  <c r="H370" i="150"/>
  <c r="F370" i="150"/>
  <c r="E370" i="150"/>
  <c r="E339" i="188"/>
  <c r="E338" i="188"/>
  <c r="A340" i="188"/>
  <c r="D359" i="182"/>
  <c r="Z359" i="182"/>
  <c r="A360" i="182"/>
  <c r="A444" i="152"/>
  <c r="A445" i="152"/>
  <c r="N358" i="152"/>
  <c r="N357" i="152"/>
  <c r="D348" i="152"/>
  <c r="G348" i="152"/>
  <c r="C348" i="152"/>
  <c r="G373" i="150"/>
  <c r="H373" i="150"/>
  <c r="C372" i="150"/>
  <c r="F372" i="150"/>
  <c r="E372" i="150"/>
  <c r="I372" i="150"/>
  <c r="D372" i="150"/>
  <c r="G372" i="150"/>
  <c r="H372" i="150"/>
  <c r="A373" i="150"/>
  <c r="A374" i="150"/>
  <c r="A341" i="188"/>
  <c r="E340" i="188"/>
  <c r="A361" i="182"/>
  <c r="Z360" i="182"/>
  <c r="D360" i="182"/>
  <c r="A446" i="152"/>
  <c r="A447" i="152"/>
  <c r="A448" i="152"/>
  <c r="A449" i="152"/>
  <c r="N359" i="152"/>
  <c r="D349" i="152"/>
  <c r="G349" i="152"/>
  <c r="C349" i="152"/>
  <c r="D374" i="150"/>
  <c r="G374" i="150"/>
  <c r="H374" i="150"/>
  <c r="E374" i="150"/>
  <c r="C374" i="150"/>
  <c r="G375" i="150"/>
  <c r="H375" i="150"/>
  <c r="F374" i="150"/>
  <c r="I374" i="150"/>
  <c r="D373" i="150"/>
  <c r="C373" i="150"/>
  <c r="F373" i="150"/>
  <c r="E373" i="150"/>
  <c r="I373" i="150"/>
  <c r="A375" i="150"/>
  <c r="E341" i="188"/>
  <c r="A342" i="188"/>
  <c r="A343" i="188"/>
  <c r="Z361" i="182"/>
  <c r="D361" i="182"/>
  <c r="A362" i="182"/>
  <c r="A363" i="182"/>
  <c r="A450" i="152"/>
  <c r="N360" i="152"/>
  <c r="C351" i="152"/>
  <c r="G351" i="152"/>
  <c r="D351" i="152"/>
  <c r="G350" i="152"/>
  <c r="C350" i="152"/>
  <c r="D350" i="152"/>
  <c r="I375" i="150"/>
  <c r="C375" i="150"/>
  <c r="F375" i="150"/>
  <c r="D375" i="150"/>
  <c r="E375" i="150"/>
  <c r="A376" i="150"/>
  <c r="E343" i="188"/>
  <c r="E342" i="188"/>
  <c r="A344" i="188"/>
  <c r="Z363" i="182"/>
  <c r="D363" i="182"/>
  <c r="A364" i="182"/>
  <c r="Z362" i="182"/>
  <c r="D362" i="182"/>
  <c r="A451" i="152"/>
  <c r="A452" i="152"/>
  <c r="A453" i="152"/>
  <c r="N361" i="152"/>
  <c r="D353" i="152"/>
  <c r="G353" i="152"/>
  <c r="C353" i="152"/>
  <c r="D352" i="152"/>
  <c r="C352" i="152"/>
  <c r="G352" i="152"/>
  <c r="I376" i="150"/>
  <c r="D376" i="150"/>
  <c r="E376" i="150"/>
  <c r="G377" i="150"/>
  <c r="H377" i="150"/>
  <c r="C376" i="150"/>
  <c r="G376" i="150"/>
  <c r="H376" i="150"/>
  <c r="F376" i="150"/>
  <c r="A377" i="150"/>
  <c r="E344" i="188"/>
  <c r="A345" i="188"/>
  <c r="A346" i="188"/>
  <c r="A365" i="182"/>
  <c r="Z364" i="182"/>
  <c r="D364" i="182"/>
  <c r="N363" i="152"/>
  <c r="N362" i="152"/>
  <c r="D354" i="152"/>
  <c r="C354" i="152"/>
  <c r="G354" i="152"/>
  <c r="I377" i="150"/>
  <c r="F377" i="150"/>
  <c r="D377" i="150"/>
  <c r="C377" i="150"/>
  <c r="A378" i="150"/>
  <c r="E377" i="150"/>
  <c r="E346" i="188"/>
  <c r="A347" i="188"/>
  <c r="E345" i="188"/>
  <c r="Z365" i="182"/>
  <c r="D365" i="182"/>
  <c r="A366" i="182"/>
  <c r="N364" i="152"/>
  <c r="G355" i="152"/>
  <c r="C355" i="152"/>
  <c r="D355" i="152"/>
  <c r="A379" i="150"/>
  <c r="A380" i="150"/>
  <c r="I378" i="150"/>
  <c r="G378" i="150"/>
  <c r="H378" i="150"/>
  <c r="C378" i="150"/>
  <c r="E378" i="150"/>
  <c r="D378" i="150"/>
  <c r="F378" i="150"/>
  <c r="G379" i="150"/>
  <c r="H379" i="150"/>
  <c r="E347" i="188"/>
  <c r="A348" i="188"/>
  <c r="Z366" i="182"/>
  <c r="D366" i="182"/>
  <c r="A367" i="182"/>
  <c r="N365" i="152"/>
  <c r="D356" i="152"/>
  <c r="G356" i="152"/>
  <c r="C356" i="152"/>
  <c r="C380" i="150"/>
  <c r="F380" i="150"/>
  <c r="E380" i="150"/>
  <c r="D380" i="150"/>
  <c r="I380" i="150"/>
  <c r="G381" i="150"/>
  <c r="H381" i="150"/>
  <c r="G380" i="150"/>
  <c r="H380" i="150"/>
  <c r="E379" i="150"/>
  <c r="I379" i="150"/>
  <c r="C379" i="150"/>
  <c r="D379" i="150"/>
  <c r="F379" i="150"/>
  <c r="A381" i="150"/>
  <c r="A382" i="150"/>
  <c r="A349" i="188"/>
  <c r="E348" i="188"/>
  <c r="Z367" i="182"/>
  <c r="D367" i="182"/>
  <c r="A368" i="182"/>
  <c r="N366" i="152"/>
  <c r="C358" i="152"/>
  <c r="D358" i="152"/>
  <c r="G358" i="152"/>
  <c r="C357" i="152"/>
  <c r="G357" i="152"/>
  <c r="D357" i="152"/>
  <c r="G383" i="150"/>
  <c r="H383" i="150"/>
  <c r="C382" i="150"/>
  <c r="G382" i="150"/>
  <c r="H382" i="150"/>
  <c r="D382" i="150"/>
  <c r="E382" i="150"/>
  <c r="I382" i="150"/>
  <c r="F382" i="150"/>
  <c r="F381" i="150"/>
  <c r="C381" i="150"/>
  <c r="I381" i="150"/>
  <c r="D381" i="150"/>
  <c r="E381" i="150"/>
  <c r="A383" i="150"/>
  <c r="A384" i="150"/>
  <c r="E349" i="188"/>
  <c r="A350" i="188"/>
  <c r="A351" i="188"/>
  <c r="A369" i="182"/>
  <c r="Z368" i="182"/>
  <c r="D368" i="182"/>
  <c r="N367" i="152"/>
  <c r="G359" i="152"/>
  <c r="D359" i="152"/>
  <c r="C359" i="152"/>
  <c r="F384" i="150"/>
  <c r="G385" i="150"/>
  <c r="H385" i="150"/>
  <c r="G384" i="150"/>
  <c r="H384" i="150"/>
  <c r="D384" i="150"/>
  <c r="C384" i="150"/>
  <c r="E384" i="150"/>
  <c r="I384" i="150"/>
  <c r="E383" i="150"/>
  <c r="F383" i="150"/>
  <c r="I383" i="150"/>
  <c r="D383" i="150"/>
  <c r="C383" i="150"/>
  <c r="A385" i="150"/>
  <c r="A386" i="150"/>
  <c r="E351" i="188"/>
  <c r="E350" i="188"/>
  <c r="A352" i="188"/>
  <c r="Z369" i="182"/>
  <c r="D369" i="182"/>
  <c r="A370" i="182"/>
  <c r="N368" i="152"/>
  <c r="D360" i="152"/>
  <c r="C360" i="152"/>
  <c r="G360" i="152"/>
  <c r="A387" i="150"/>
  <c r="E386" i="150"/>
  <c r="C386" i="150"/>
  <c r="G387" i="150"/>
  <c r="H387" i="150"/>
  <c r="I386" i="150"/>
  <c r="D386" i="150"/>
  <c r="F386" i="150"/>
  <c r="G386" i="150"/>
  <c r="H386" i="150"/>
  <c r="E385" i="150"/>
  <c r="D385" i="150"/>
  <c r="C385" i="150"/>
  <c r="F385" i="150"/>
  <c r="I385" i="150"/>
  <c r="A388" i="150"/>
  <c r="G388" i="150"/>
  <c r="H388" i="150"/>
  <c r="A389" i="150"/>
  <c r="A390" i="150"/>
  <c r="A353" i="188"/>
  <c r="C388" i="150"/>
  <c r="D388" i="150"/>
  <c r="I388" i="150"/>
  <c r="F388" i="150"/>
  <c r="G389" i="150"/>
  <c r="H389" i="150"/>
  <c r="A354" i="188"/>
  <c r="E352" i="188"/>
  <c r="Z370" i="182"/>
  <c r="D370" i="182"/>
  <c r="A371" i="182"/>
  <c r="N369" i="152"/>
  <c r="D361" i="152"/>
  <c r="C361" i="152"/>
  <c r="G361" i="152"/>
  <c r="E388" i="150"/>
  <c r="F387" i="150"/>
  <c r="E387" i="150"/>
  <c r="C387" i="150"/>
  <c r="I387" i="150"/>
  <c r="D387" i="150"/>
  <c r="F390" i="150"/>
  <c r="E390" i="150"/>
  <c r="C390" i="150"/>
  <c r="G391" i="150"/>
  <c r="H391" i="150"/>
  <c r="D390" i="150"/>
  <c r="G390" i="150"/>
  <c r="H390" i="150"/>
  <c r="I390" i="150"/>
  <c r="E354" i="188"/>
  <c r="E353" i="188"/>
  <c r="D389" i="150"/>
  <c r="F389" i="150"/>
  <c r="C389" i="150"/>
  <c r="E389" i="150"/>
  <c r="I389" i="150"/>
  <c r="A355" i="188"/>
  <c r="A356" i="188"/>
  <c r="A391" i="150"/>
  <c r="A372" i="182"/>
  <c r="Z371" i="182"/>
  <c r="D371" i="182"/>
  <c r="N370" i="152"/>
  <c r="N372" i="152"/>
  <c r="G362" i="152"/>
  <c r="C362" i="152"/>
  <c r="D362" i="152"/>
  <c r="E356" i="188"/>
  <c r="I391" i="150"/>
  <c r="C391" i="150"/>
  <c r="F391" i="150"/>
  <c r="D391" i="150"/>
  <c r="E391" i="150"/>
  <c r="E355" i="188"/>
  <c r="A392" i="150"/>
  <c r="A357" i="188"/>
  <c r="D372" i="182"/>
  <c r="Z372" i="182"/>
  <c r="A373" i="182"/>
  <c r="N371" i="152"/>
  <c r="G363" i="152"/>
  <c r="C363" i="152"/>
  <c r="D363" i="152"/>
  <c r="E357" i="188"/>
  <c r="A393" i="150"/>
  <c r="A358" i="188"/>
  <c r="A359" i="188"/>
  <c r="G393" i="150"/>
  <c r="H393" i="150"/>
  <c r="G392" i="150"/>
  <c r="H392" i="150"/>
  <c r="C392" i="150"/>
  <c r="E392" i="150"/>
  <c r="D392" i="150"/>
  <c r="I392" i="150"/>
  <c r="F392" i="150"/>
  <c r="Z373" i="182"/>
  <c r="D373" i="182"/>
  <c r="A374" i="182"/>
  <c r="N373" i="152"/>
  <c r="C365" i="152"/>
  <c r="G365" i="152"/>
  <c r="D365" i="152"/>
  <c r="D364" i="152"/>
  <c r="G364" i="152"/>
  <c r="C364" i="152"/>
  <c r="A394" i="150"/>
  <c r="A395" i="150"/>
  <c r="C393" i="150"/>
  <c r="I393" i="150"/>
  <c r="F393" i="150"/>
  <c r="E393" i="150"/>
  <c r="D393" i="150"/>
  <c r="A360" i="188"/>
  <c r="A361" i="188"/>
  <c r="E359" i="188"/>
  <c r="E358" i="188"/>
  <c r="D374" i="182"/>
  <c r="Z374" i="182"/>
  <c r="A375" i="182"/>
  <c r="N375" i="152"/>
  <c r="N374" i="152"/>
  <c r="D366" i="152"/>
  <c r="C366" i="152"/>
  <c r="G366" i="152"/>
  <c r="E361" i="188"/>
  <c r="F395" i="150"/>
  <c r="I395" i="150"/>
  <c r="D395" i="150"/>
  <c r="C395" i="150"/>
  <c r="E395" i="150"/>
  <c r="A362" i="188"/>
  <c r="E360" i="188"/>
  <c r="F394" i="150"/>
  <c r="G395" i="150"/>
  <c r="H395" i="150"/>
  <c r="D394" i="150"/>
  <c r="E394" i="150"/>
  <c r="G394" i="150"/>
  <c r="H394" i="150"/>
  <c r="I394" i="150"/>
  <c r="C394" i="150"/>
  <c r="A396" i="150"/>
  <c r="D375" i="182"/>
  <c r="Z375" i="182"/>
  <c r="A376" i="182"/>
  <c r="N376" i="152"/>
  <c r="G367" i="152"/>
  <c r="C367" i="152"/>
  <c r="D367" i="152"/>
  <c r="A397" i="150"/>
  <c r="E362" i="188"/>
  <c r="A363" i="188"/>
  <c r="A364" i="188"/>
  <c r="G397" i="150"/>
  <c r="H397" i="150"/>
  <c r="G396" i="150"/>
  <c r="H396" i="150"/>
  <c r="C396" i="150"/>
  <c r="F396" i="150"/>
  <c r="E396" i="150"/>
  <c r="D396" i="150"/>
  <c r="I396" i="150"/>
  <c r="Z376" i="182"/>
  <c r="D376" i="182"/>
  <c r="A377" i="182"/>
  <c r="A378" i="182"/>
  <c r="N377" i="152"/>
  <c r="C369" i="152"/>
  <c r="D369" i="152"/>
  <c r="G369" i="152"/>
  <c r="G368" i="152"/>
  <c r="C368" i="152"/>
  <c r="D368" i="152"/>
  <c r="E364" i="188"/>
  <c r="F397" i="150"/>
  <c r="E397" i="150"/>
  <c r="I397" i="150"/>
  <c r="D397" i="150"/>
  <c r="C397" i="150"/>
  <c r="A365" i="188"/>
  <c r="E363" i="188"/>
  <c r="A398" i="150"/>
  <c r="A399" i="150"/>
  <c r="A379" i="182"/>
  <c r="D378" i="182"/>
  <c r="Z378" i="182"/>
  <c r="D377" i="182"/>
  <c r="Z377" i="182"/>
  <c r="N378" i="152"/>
  <c r="C370" i="152"/>
  <c r="G370" i="152"/>
  <c r="D370" i="152"/>
  <c r="E399" i="150"/>
  <c r="I399" i="150"/>
  <c r="D399" i="150"/>
  <c r="C399" i="150"/>
  <c r="F399" i="150"/>
  <c r="E365" i="188"/>
  <c r="F398" i="150"/>
  <c r="G398" i="150"/>
  <c r="H398" i="150"/>
  <c r="G399" i="150"/>
  <c r="H399" i="150"/>
  <c r="C398" i="150"/>
  <c r="D398" i="150"/>
  <c r="I398" i="150"/>
  <c r="E398" i="150"/>
  <c r="A400" i="150"/>
  <c r="A366" i="188"/>
  <c r="A367" i="188"/>
  <c r="D379" i="182"/>
  <c r="Z379" i="182"/>
  <c r="A380" i="182"/>
  <c r="N379" i="152"/>
  <c r="G371" i="152"/>
  <c r="C371" i="152"/>
  <c r="D371" i="152"/>
  <c r="E367" i="188"/>
  <c r="G400" i="150"/>
  <c r="H400" i="150"/>
  <c r="G401" i="150"/>
  <c r="H401" i="150"/>
  <c r="F400" i="150"/>
  <c r="D400" i="150"/>
  <c r="E400" i="150"/>
  <c r="C400" i="150"/>
  <c r="I400" i="150"/>
  <c r="A401" i="150"/>
  <c r="E366" i="188"/>
  <c r="A368" i="188"/>
  <c r="A369" i="188"/>
  <c r="D380" i="182"/>
  <c r="Z380" i="182"/>
  <c r="A381" i="182"/>
  <c r="N381" i="152"/>
  <c r="N380" i="152"/>
  <c r="C372" i="152"/>
  <c r="G372" i="152"/>
  <c r="D372" i="152"/>
  <c r="E369" i="188"/>
  <c r="E401" i="150"/>
  <c r="C401" i="150"/>
  <c r="D401" i="150"/>
  <c r="I401" i="150"/>
  <c r="F401" i="150"/>
  <c r="E368" i="188"/>
  <c r="A402" i="150"/>
  <c r="A370" i="188"/>
  <c r="D381" i="182"/>
  <c r="Z381" i="182"/>
  <c r="A382" i="182"/>
  <c r="N382" i="152"/>
  <c r="G373" i="152"/>
  <c r="D373" i="152"/>
  <c r="C373" i="152"/>
  <c r="A371" i="188"/>
  <c r="E370" i="188"/>
  <c r="F402" i="150"/>
  <c r="E402" i="150"/>
  <c r="I402" i="150"/>
  <c r="C402" i="150"/>
  <c r="G402" i="150"/>
  <c r="H402" i="150"/>
  <c r="D402" i="150"/>
  <c r="G403" i="150"/>
  <c r="H403" i="150"/>
  <c r="A403" i="150"/>
  <c r="A404" i="150"/>
  <c r="A383" i="182"/>
  <c r="D382" i="182"/>
  <c r="Z382" i="182"/>
  <c r="N383" i="152"/>
  <c r="G374" i="152"/>
  <c r="D374" i="152"/>
  <c r="C374" i="152"/>
  <c r="I404" i="150"/>
  <c r="D404" i="150"/>
  <c r="G404" i="150"/>
  <c r="H404" i="150"/>
  <c r="G405" i="150"/>
  <c r="H405" i="150"/>
  <c r="E404" i="150"/>
  <c r="F404" i="150"/>
  <c r="C404" i="150"/>
  <c r="E371" i="188"/>
  <c r="A372" i="188"/>
  <c r="A405" i="150"/>
  <c r="C403" i="150"/>
  <c r="E403" i="150"/>
  <c r="I403" i="150"/>
  <c r="F403" i="150"/>
  <c r="D403" i="150"/>
  <c r="Z383" i="182"/>
  <c r="D383" i="182"/>
  <c r="A384" i="182"/>
  <c r="N384" i="152"/>
  <c r="D376" i="152"/>
  <c r="G376" i="152"/>
  <c r="C376" i="152"/>
  <c r="G375" i="152"/>
  <c r="D375" i="152"/>
  <c r="C375" i="152"/>
  <c r="A406" i="150"/>
  <c r="F405" i="150"/>
  <c r="I405" i="150"/>
  <c r="C405" i="150"/>
  <c r="D405" i="150"/>
  <c r="E405" i="150"/>
  <c r="A373" i="188"/>
  <c r="A374" i="188"/>
  <c r="E372" i="188"/>
  <c r="D384" i="182"/>
  <c r="Z384" i="182"/>
  <c r="A385" i="182"/>
  <c r="A386" i="182"/>
  <c r="N386" i="152"/>
  <c r="N385" i="152"/>
  <c r="G377" i="152"/>
  <c r="C377" i="152"/>
  <c r="D377" i="152"/>
  <c r="E374" i="188"/>
  <c r="A387" i="182"/>
  <c r="E373" i="188"/>
  <c r="A375" i="188"/>
  <c r="A376" i="188"/>
  <c r="A407" i="150"/>
  <c r="E406" i="150"/>
  <c r="C406" i="150"/>
  <c r="F406" i="150"/>
  <c r="I406" i="150"/>
  <c r="D406" i="150"/>
  <c r="G406" i="150"/>
  <c r="H406" i="150"/>
  <c r="G407" i="150"/>
  <c r="H407" i="150"/>
  <c r="D386" i="182"/>
  <c r="Z386" i="182"/>
  <c r="Z385" i="182"/>
  <c r="D385" i="182"/>
  <c r="N387" i="152"/>
  <c r="G378" i="152"/>
  <c r="C378" i="152"/>
  <c r="D378" i="152"/>
  <c r="E376" i="188"/>
  <c r="D387" i="182"/>
  <c r="Z387" i="182"/>
  <c r="E375" i="188"/>
  <c r="A388" i="182"/>
  <c r="D388" i="182"/>
  <c r="D407" i="150"/>
  <c r="I407" i="150"/>
  <c r="F407" i="150"/>
  <c r="E407" i="150"/>
  <c r="C407" i="150"/>
  <c r="A408" i="150"/>
  <c r="A377" i="188"/>
  <c r="N388" i="152"/>
  <c r="G379" i="152"/>
  <c r="C379" i="152"/>
  <c r="D379" i="152"/>
  <c r="A389" i="182"/>
  <c r="A378" i="188"/>
  <c r="E377" i="188"/>
  <c r="G408" i="150"/>
  <c r="H408" i="150"/>
  <c r="E408" i="150"/>
  <c r="C408" i="150"/>
  <c r="D408" i="150"/>
  <c r="G409" i="150"/>
  <c r="H409" i="150"/>
  <c r="F408" i="150"/>
  <c r="I408" i="150"/>
  <c r="Z388" i="182"/>
  <c r="A409" i="150"/>
  <c r="A410" i="150"/>
  <c r="N389" i="152"/>
  <c r="G380" i="152"/>
  <c r="D380" i="152"/>
  <c r="C380" i="152"/>
  <c r="D410" i="150"/>
  <c r="F410" i="150"/>
  <c r="G410" i="150"/>
  <c r="H410" i="150"/>
  <c r="C410" i="150"/>
  <c r="G411" i="150"/>
  <c r="H411" i="150"/>
  <c r="E410" i="150"/>
  <c r="I410" i="150"/>
  <c r="E378" i="188"/>
  <c r="Z389" i="182"/>
  <c r="A390" i="182"/>
  <c r="D389" i="182"/>
  <c r="A411" i="150"/>
  <c r="A379" i="188"/>
  <c r="F409" i="150"/>
  <c r="E409" i="150"/>
  <c r="C409" i="150"/>
  <c r="D409" i="150"/>
  <c r="I409" i="150"/>
  <c r="N390" i="152"/>
  <c r="G381" i="152"/>
  <c r="C381" i="152"/>
  <c r="D381" i="152"/>
  <c r="I411" i="150"/>
  <c r="F411" i="150"/>
  <c r="C411" i="150"/>
  <c r="D411" i="150"/>
  <c r="E411" i="150"/>
  <c r="E379" i="188"/>
  <c r="A380" i="188"/>
  <c r="A412" i="150"/>
  <c r="A413" i="150"/>
  <c r="A391" i="182"/>
  <c r="A392" i="182"/>
  <c r="D392" i="182"/>
  <c r="D390" i="182"/>
  <c r="Z390" i="182"/>
  <c r="N391" i="152"/>
  <c r="C382" i="152"/>
  <c r="G382" i="152"/>
  <c r="D382" i="152"/>
  <c r="F413" i="150"/>
  <c r="I413" i="150"/>
  <c r="E413" i="150"/>
  <c r="C413" i="150"/>
  <c r="D413" i="150"/>
  <c r="E380" i="188"/>
  <c r="A414" i="150"/>
  <c r="Z392" i="182"/>
  <c r="A381" i="188"/>
  <c r="A393" i="182"/>
  <c r="Z393" i="182"/>
  <c r="D412" i="150"/>
  <c r="I412" i="150"/>
  <c r="F412" i="150"/>
  <c r="G413" i="150"/>
  <c r="H413" i="150"/>
  <c r="G412" i="150"/>
  <c r="H412" i="150"/>
  <c r="C412" i="150"/>
  <c r="E412" i="150"/>
  <c r="Z391" i="182"/>
  <c r="D391" i="182"/>
  <c r="N392" i="152"/>
  <c r="G383" i="152"/>
  <c r="C383" i="152"/>
  <c r="D383" i="152"/>
  <c r="D414" i="150"/>
  <c r="G415" i="150"/>
  <c r="H415" i="150"/>
  <c r="E414" i="150"/>
  <c r="G414" i="150"/>
  <c r="H414" i="150"/>
  <c r="C414" i="150"/>
  <c r="F414" i="150"/>
  <c r="I414" i="150"/>
  <c r="D393" i="182"/>
  <c r="A415" i="150"/>
  <c r="A382" i="188"/>
  <c r="E381" i="188"/>
  <c r="A394" i="182"/>
  <c r="A395" i="182"/>
  <c r="Z394" i="182"/>
  <c r="D394" i="182"/>
  <c r="N393" i="152"/>
  <c r="G384" i="152"/>
  <c r="C384" i="152"/>
  <c r="D384" i="152"/>
  <c r="A383" i="188"/>
  <c r="E415" i="150"/>
  <c r="C415" i="150"/>
  <c r="F415" i="150"/>
  <c r="I415" i="150"/>
  <c r="D415" i="150"/>
  <c r="E382" i="188"/>
  <c r="A416" i="150"/>
  <c r="A417" i="150"/>
  <c r="A384" i="188"/>
  <c r="D395" i="182"/>
  <c r="Z395" i="182"/>
  <c r="A396" i="182"/>
  <c r="N395" i="152"/>
  <c r="N394" i="152"/>
  <c r="C385" i="152"/>
  <c r="G385" i="152"/>
  <c r="D385" i="152"/>
  <c r="E384" i="188"/>
  <c r="A418" i="150"/>
  <c r="C417" i="150"/>
  <c r="F417" i="150"/>
  <c r="D417" i="150"/>
  <c r="E417" i="150"/>
  <c r="I417" i="150"/>
  <c r="I416" i="150"/>
  <c r="G417" i="150"/>
  <c r="H417" i="150"/>
  <c r="C416" i="150"/>
  <c r="D416" i="150"/>
  <c r="E416" i="150"/>
  <c r="F416" i="150"/>
  <c r="G416" i="150"/>
  <c r="H416" i="150"/>
  <c r="E383" i="188"/>
  <c r="A419" i="150"/>
  <c r="A385" i="188"/>
  <c r="D396" i="182"/>
  <c r="Z396" i="182"/>
  <c r="A397" i="182"/>
  <c r="N396" i="152"/>
  <c r="D386" i="152"/>
  <c r="G386" i="152"/>
  <c r="C386" i="152"/>
  <c r="E419" i="150"/>
  <c r="F419" i="150"/>
  <c r="C419" i="150"/>
  <c r="D419" i="150"/>
  <c r="I419" i="150"/>
  <c r="E385" i="188"/>
  <c r="A386" i="188"/>
  <c r="A387" i="188"/>
  <c r="G419" i="150"/>
  <c r="H419" i="150"/>
  <c r="G418" i="150"/>
  <c r="H418" i="150"/>
  <c r="I418" i="150"/>
  <c r="F418" i="150"/>
  <c r="D418" i="150"/>
  <c r="C418" i="150"/>
  <c r="E418" i="150"/>
  <c r="A420" i="150"/>
  <c r="D397" i="182"/>
  <c r="Z397" i="182"/>
  <c r="A398" i="182"/>
  <c r="N397" i="152"/>
  <c r="G388" i="152"/>
  <c r="C388" i="152"/>
  <c r="D388" i="152"/>
  <c r="G387" i="152"/>
  <c r="C387" i="152"/>
  <c r="D387" i="152"/>
  <c r="E387" i="188"/>
  <c r="E386" i="188"/>
  <c r="C420" i="150"/>
  <c r="G420" i="150"/>
  <c r="H420" i="150"/>
  <c r="I420" i="150"/>
  <c r="G421" i="150"/>
  <c r="H421" i="150"/>
  <c r="D420" i="150"/>
  <c r="E420" i="150"/>
  <c r="F420" i="150"/>
  <c r="A421" i="150"/>
  <c r="A388" i="188"/>
  <c r="A389" i="188"/>
  <c r="D398" i="182"/>
  <c r="Z398" i="182"/>
  <c r="A399" i="182"/>
  <c r="N398" i="152"/>
  <c r="D389" i="152"/>
  <c r="C389" i="152"/>
  <c r="G389" i="152"/>
  <c r="A390" i="188"/>
  <c r="A391" i="188"/>
  <c r="C421" i="150"/>
  <c r="E421" i="150"/>
  <c r="D421" i="150"/>
  <c r="I421" i="150"/>
  <c r="F421" i="150"/>
  <c r="A422" i="150"/>
  <c r="E390" i="188"/>
  <c r="E389" i="188"/>
  <c r="E388" i="188"/>
  <c r="A400" i="182"/>
  <c r="Z399" i="182"/>
  <c r="D399" i="182"/>
  <c r="N399" i="152"/>
  <c r="D390" i="152"/>
  <c r="C390" i="152"/>
  <c r="G390" i="152"/>
  <c r="E391" i="188"/>
  <c r="A392" i="188"/>
  <c r="E422" i="150"/>
  <c r="D422" i="150"/>
  <c r="G423" i="150"/>
  <c r="H423" i="150"/>
  <c r="I422" i="150"/>
  <c r="F422" i="150"/>
  <c r="C422" i="150"/>
  <c r="G422" i="150"/>
  <c r="H422" i="150"/>
  <c r="A393" i="188"/>
  <c r="E392" i="188"/>
  <c r="A423" i="150"/>
  <c r="A424" i="150"/>
  <c r="A401" i="182"/>
  <c r="Z400" i="182"/>
  <c r="D400" i="182"/>
  <c r="N400" i="152"/>
  <c r="C391" i="152"/>
  <c r="G391" i="152"/>
  <c r="D391" i="152"/>
  <c r="E393" i="188"/>
  <c r="A425" i="150"/>
  <c r="D424" i="150"/>
  <c r="G425" i="150"/>
  <c r="H425" i="150"/>
  <c r="E424" i="150"/>
  <c r="I424" i="150"/>
  <c r="C424" i="150"/>
  <c r="G424" i="150"/>
  <c r="H424" i="150"/>
  <c r="F424" i="150"/>
  <c r="A394" i="188"/>
  <c r="A395" i="188"/>
  <c r="F423" i="150"/>
  <c r="I423" i="150"/>
  <c r="D423" i="150"/>
  <c r="C423" i="150"/>
  <c r="E423" i="150"/>
  <c r="D401" i="182"/>
  <c r="Z401" i="182"/>
  <c r="A402" i="182"/>
  <c r="N401" i="152"/>
  <c r="D393" i="152"/>
  <c r="G393" i="152"/>
  <c r="C393" i="152"/>
  <c r="C392" i="152"/>
  <c r="D392" i="152"/>
  <c r="G392" i="152"/>
  <c r="E395" i="188"/>
  <c r="E394" i="188"/>
  <c r="E425" i="150"/>
  <c r="I425" i="150"/>
  <c r="F425" i="150"/>
  <c r="C425" i="150"/>
  <c r="D425" i="150"/>
  <c r="A426" i="150"/>
  <c r="A427" i="150"/>
  <c r="A396" i="188"/>
  <c r="D402" i="182"/>
  <c r="Z402" i="182"/>
  <c r="A403" i="182"/>
  <c r="N402" i="152"/>
  <c r="D394" i="152"/>
  <c r="C394" i="152"/>
  <c r="G394" i="152"/>
  <c r="E396" i="188"/>
  <c r="A397" i="188"/>
  <c r="F427" i="150"/>
  <c r="E427" i="150"/>
  <c r="D427" i="150"/>
  <c r="C427" i="150"/>
  <c r="I427" i="150"/>
  <c r="A428" i="150"/>
  <c r="D426" i="150"/>
  <c r="G426" i="150"/>
  <c r="H426" i="150"/>
  <c r="I426" i="150"/>
  <c r="E426" i="150"/>
  <c r="G427" i="150"/>
  <c r="H427" i="150"/>
  <c r="C426" i="150"/>
  <c r="F426" i="150"/>
  <c r="D403" i="182"/>
  <c r="Z403" i="182"/>
  <c r="A404" i="182"/>
  <c r="N403" i="152"/>
  <c r="D396" i="152"/>
  <c r="G396" i="152"/>
  <c r="C396" i="152"/>
  <c r="C395" i="152"/>
  <c r="G395" i="152"/>
  <c r="D395" i="152"/>
  <c r="I428" i="150"/>
  <c r="F428" i="150"/>
  <c r="C428" i="150"/>
  <c r="G428" i="150"/>
  <c r="H428" i="150"/>
  <c r="G429" i="150"/>
  <c r="H429" i="150"/>
  <c r="E428" i="150"/>
  <c r="D428" i="150"/>
  <c r="E397" i="188"/>
  <c r="A429" i="150"/>
  <c r="A405" i="182"/>
  <c r="Z404" i="182"/>
  <c r="D404" i="182"/>
  <c r="N404" i="152"/>
  <c r="D397" i="152"/>
  <c r="C397" i="152"/>
  <c r="G397" i="152"/>
  <c r="I429" i="150"/>
  <c r="D429" i="150"/>
  <c r="E429" i="150"/>
  <c r="F429" i="150"/>
  <c r="C429" i="150"/>
  <c r="A430" i="150"/>
  <c r="Z405" i="182"/>
  <c r="D405" i="182"/>
  <c r="A406" i="182"/>
  <c r="N405" i="152"/>
  <c r="G398" i="152"/>
  <c r="D398" i="152"/>
  <c r="C398" i="152"/>
  <c r="A431" i="150"/>
  <c r="A432" i="150"/>
  <c r="F430" i="150"/>
  <c r="E430" i="150"/>
  <c r="G430" i="150"/>
  <c r="H430" i="150"/>
  <c r="C430" i="150"/>
  <c r="G431" i="150"/>
  <c r="H431" i="150"/>
  <c r="I430" i="150"/>
  <c r="D430" i="150"/>
  <c r="D406" i="182"/>
  <c r="Z406" i="182"/>
  <c r="A407" i="182"/>
  <c r="A408" i="182"/>
  <c r="N406" i="152"/>
  <c r="D400" i="152"/>
  <c r="G400" i="152"/>
  <c r="C400" i="152"/>
  <c r="G399" i="152"/>
  <c r="D399" i="152"/>
  <c r="C399" i="152"/>
  <c r="G432" i="150"/>
  <c r="H432" i="150"/>
  <c r="E432" i="150"/>
  <c r="D432" i="150"/>
  <c r="G433" i="150"/>
  <c r="H433" i="150"/>
  <c r="F432" i="150"/>
  <c r="C432" i="150"/>
  <c r="I432" i="150"/>
  <c r="F431" i="150"/>
  <c r="D431" i="150"/>
  <c r="C431" i="150"/>
  <c r="I431" i="150"/>
  <c r="E431" i="150"/>
  <c r="A433" i="150"/>
  <c r="A434" i="150"/>
  <c r="A409" i="182"/>
  <c r="Z408" i="182"/>
  <c r="D408" i="182"/>
  <c r="Z407" i="182"/>
  <c r="D407" i="182"/>
  <c r="N407" i="152"/>
  <c r="D401" i="152"/>
  <c r="G401" i="152"/>
  <c r="C401" i="152"/>
  <c r="C434" i="150"/>
  <c r="G434" i="150"/>
  <c r="H434" i="150"/>
  <c r="F434" i="150"/>
  <c r="E434" i="150"/>
  <c r="I434" i="150"/>
  <c r="G435" i="150"/>
  <c r="H435" i="150"/>
  <c r="D434" i="150"/>
  <c r="F433" i="150"/>
  <c r="E433" i="150"/>
  <c r="C433" i="150"/>
  <c r="D433" i="150"/>
  <c r="I433" i="150"/>
  <c r="A435" i="150"/>
  <c r="Z409" i="182"/>
  <c r="D409" i="182"/>
  <c r="A410" i="182"/>
  <c r="N409" i="152"/>
  <c r="N408" i="152"/>
  <c r="C402" i="152"/>
  <c r="D402" i="152"/>
  <c r="G402" i="152"/>
  <c r="C435" i="150"/>
  <c r="I435" i="150"/>
  <c r="E435" i="150"/>
  <c r="F435" i="150"/>
  <c r="D435" i="150"/>
  <c r="A436" i="150"/>
  <c r="Z410" i="182"/>
  <c r="D410" i="182"/>
  <c r="A411" i="182"/>
  <c r="D403" i="152"/>
  <c r="C403" i="152"/>
  <c r="G403" i="152"/>
  <c r="A437" i="150"/>
  <c r="A438" i="150"/>
  <c r="C436" i="150"/>
  <c r="G437" i="150"/>
  <c r="H437" i="150"/>
  <c r="E436" i="150"/>
  <c r="D436" i="150"/>
  <c r="G436" i="150"/>
  <c r="H436" i="150"/>
  <c r="F436" i="150"/>
  <c r="I436" i="150"/>
  <c r="D411" i="182"/>
  <c r="Z411" i="182"/>
  <c r="A412" i="182"/>
  <c r="A413" i="182"/>
  <c r="N410" i="152"/>
  <c r="C405" i="152"/>
  <c r="G405" i="152"/>
  <c r="D405" i="152"/>
  <c r="C404" i="152"/>
  <c r="D404" i="152"/>
  <c r="G404" i="152"/>
  <c r="A439" i="150"/>
  <c r="D438" i="150"/>
  <c r="E438" i="150"/>
  <c r="I438" i="150"/>
  <c r="G439" i="150"/>
  <c r="H439" i="150"/>
  <c r="F438" i="150"/>
  <c r="C438" i="150"/>
  <c r="G438" i="150"/>
  <c r="H438" i="150"/>
  <c r="A440" i="150"/>
  <c r="C437" i="150"/>
  <c r="D437" i="150"/>
  <c r="I437" i="150"/>
  <c r="E437" i="150"/>
  <c r="F437" i="150"/>
  <c r="A441" i="150"/>
  <c r="Z413" i="182"/>
  <c r="D413" i="182"/>
  <c r="Z412" i="182"/>
  <c r="D412" i="182"/>
  <c r="A414" i="182"/>
  <c r="N411" i="152"/>
  <c r="C406" i="152"/>
  <c r="G406" i="152"/>
  <c r="D406" i="152"/>
  <c r="D441" i="150"/>
  <c r="F441" i="150"/>
  <c r="E441" i="150"/>
  <c r="C441" i="150"/>
  <c r="I441" i="150"/>
  <c r="A442" i="150"/>
  <c r="A443" i="150"/>
  <c r="D440" i="150"/>
  <c r="E440" i="150"/>
  <c r="F440" i="150"/>
  <c r="I440" i="150"/>
  <c r="G441" i="150"/>
  <c r="H441" i="150"/>
  <c r="C440" i="150"/>
  <c r="G440" i="150"/>
  <c r="H440" i="150"/>
  <c r="I439" i="150"/>
  <c r="C439" i="150"/>
  <c r="E439" i="150"/>
  <c r="F439" i="150"/>
  <c r="D439" i="150"/>
  <c r="D414" i="182"/>
  <c r="Z414" i="182"/>
  <c r="A415" i="182"/>
  <c r="N412" i="152"/>
  <c r="D407" i="152"/>
  <c r="G407" i="152"/>
  <c r="C407" i="152"/>
  <c r="C443" i="150"/>
  <c r="F443" i="150"/>
  <c r="I443" i="150"/>
  <c r="D443" i="150"/>
  <c r="E443" i="150"/>
  <c r="I442" i="150"/>
  <c r="F442" i="150"/>
  <c r="G443" i="150"/>
  <c r="H443" i="150"/>
  <c r="C442" i="150"/>
  <c r="E442" i="150"/>
  <c r="G442" i="150"/>
  <c r="H442" i="150"/>
  <c r="D442" i="150"/>
  <c r="A444" i="150"/>
  <c r="A416" i="182"/>
  <c r="A417" i="182"/>
  <c r="D415" i="182"/>
  <c r="Z415" i="182"/>
  <c r="N414" i="152"/>
  <c r="N413" i="152"/>
  <c r="D408" i="152"/>
  <c r="G408" i="152"/>
  <c r="C408" i="152"/>
  <c r="A445" i="150"/>
  <c r="F444" i="150"/>
  <c r="G444" i="150"/>
  <c r="H444" i="150"/>
  <c r="I444" i="150"/>
  <c r="D444" i="150"/>
  <c r="E444" i="150"/>
  <c r="C444" i="150"/>
  <c r="G445" i="150"/>
  <c r="H445" i="150"/>
  <c r="A418" i="182"/>
  <c r="A419" i="182"/>
  <c r="Z416" i="182"/>
  <c r="D416" i="182"/>
  <c r="D417" i="182"/>
  <c r="Z417" i="182"/>
  <c r="C409" i="152"/>
  <c r="G409" i="152"/>
  <c r="D409" i="152"/>
  <c r="F445" i="150"/>
  <c r="I445" i="150"/>
  <c r="C445" i="150"/>
  <c r="D445" i="150"/>
  <c r="E445" i="150"/>
  <c r="A446" i="150"/>
  <c r="A420" i="182"/>
  <c r="Z419" i="182"/>
  <c r="D419" i="182"/>
  <c r="D418" i="182"/>
  <c r="Z418" i="182"/>
  <c r="N415" i="152"/>
  <c r="D411" i="152"/>
  <c r="C411" i="152"/>
  <c r="G411" i="152"/>
  <c r="G410" i="152"/>
  <c r="D410" i="152"/>
  <c r="C410" i="152"/>
  <c r="I446" i="150"/>
  <c r="F446" i="150"/>
  <c r="D446" i="150"/>
  <c r="E446" i="150"/>
  <c r="G446" i="150"/>
  <c r="H446" i="150"/>
  <c r="C446" i="150"/>
  <c r="G447" i="150"/>
  <c r="H447" i="150"/>
  <c r="A447" i="150"/>
  <c r="Z420" i="182"/>
  <c r="D420" i="182"/>
  <c r="A421" i="182"/>
  <c r="N416" i="152"/>
  <c r="C413" i="152"/>
  <c r="D413" i="152"/>
  <c r="G413" i="152"/>
  <c r="C412" i="152"/>
  <c r="D412" i="152"/>
  <c r="G412" i="152"/>
  <c r="E447" i="150"/>
  <c r="F447" i="150"/>
  <c r="D447" i="150"/>
  <c r="I447" i="150"/>
  <c r="C447" i="150"/>
  <c r="A448" i="150"/>
  <c r="Z421" i="182"/>
  <c r="D421" i="182"/>
  <c r="A422" i="182"/>
  <c r="N419" i="152"/>
  <c r="N418" i="152"/>
  <c r="N417" i="152"/>
  <c r="D414" i="152"/>
  <c r="G414" i="152"/>
  <c r="C414" i="152"/>
  <c r="E448" i="150"/>
  <c r="D448" i="150"/>
  <c r="G448" i="150"/>
  <c r="H448" i="150"/>
  <c r="I448" i="150"/>
  <c r="F448" i="150"/>
  <c r="G449" i="150"/>
  <c r="H449" i="150"/>
  <c r="C448" i="150"/>
  <c r="A449" i="150"/>
  <c r="A450" i="150"/>
  <c r="Z422" i="182"/>
  <c r="D422" i="182"/>
  <c r="A423" i="182"/>
  <c r="G415" i="152"/>
  <c r="D415" i="152"/>
  <c r="C415" i="152"/>
  <c r="I450" i="150"/>
  <c r="E450" i="150"/>
  <c r="G451" i="150"/>
  <c r="H451" i="150"/>
  <c r="F450" i="150"/>
  <c r="G450" i="150"/>
  <c r="H450" i="150"/>
  <c r="D450" i="150"/>
  <c r="C450" i="150"/>
  <c r="D449" i="150"/>
  <c r="I449" i="150"/>
  <c r="E449" i="150"/>
  <c r="F449" i="150"/>
  <c r="C449" i="150"/>
  <c r="A451" i="150"/>
  <c r="A452" i="150"/>
  <c r="Z423" i="182"/>
  <c r="D423" i="182"/>
  <c r="A424" i="182"/>
  <c r="N421" i="152"/>
  <c r="N420" i="152"/>
  <c r="C416" i="152"/>
  <c r="D416" i="152"/>
  <c r="G416" i="152"/>
  <c r="A453" i="150"/>
  <c r="F452" i="150"/>
  <c r="I452" i="150"/>
  <c r="D452" i="150"/>
  <c r="G453" i="150"/>
  <c r="H453" i="150"/>
  <c r="C452" i="150"/>
  <c r="E452" i="150"/>
  <c r="G452" i="150"/>
  <c r="H452" i="150"/>
  <c r="A454" i="150"/>
  <c r="A455" i="150"/>
  <c r="C451" i="150"/>
  <c r="E451" i="150"/>
  <c r="D451" i="150"/>
  <c r="F451" i="150"/>
  <c r="I451" i="150"/>
  <c r="D424" i="182"/>
  <c r="Z424" i="182"/>
  <c r="A425" i="182"/>
  <c r="N422" i="152"/>
  <c r="C417" i="152"/>
  <c r="G417" i="152"/>
  <c r="D417" i="152"/>
  <c r="I455" i="150"/>
  <c r="E455" i="150"/>
  <c r="F455" i="150"/>
  <c r="D455" i="150"/>
  <c r="C455" i="150"/>
  <c r="E454" i="150"/>
  <c r="D454" i="150"/>
  <c r="G455" i="150"/>
  <c r="H455" i="150"/>
  <c r="F454" i="150"/>
  <c r="I454" i="150"/>
  <c r="C454" i="150"/>
  <c r="G454" i="150"/>
  <c r="H454" i="150"/>
  <c r="A456" i="150"/>
  <c r="C453" i="150"/>
  <c r="I453" i="150"/>
  <c r="F453" i="150"/>
  <c r="E453" i="150"/>
  <c r="D453" i="150"/>
  <c r="Z425" i="182"/>
  <c r="D425" i="182"/>
  <c r="A426" i="182"/>
  <c r="N423" i="152"/>
  <c r="G419" i="152"/>
  <c r="D419" i="152"/>
  <c r="C419" i="152"/>
  <c r="D418" i="152"/>
  <c r="G418" i="152"/>
  <c r="C418" i="152"/>
  <c r="A457" i="150"/>
  <c r="D456" i="150"/>
  <c r="C456" i="150"/>
  <c r="F456" i="150"/>
  <c r="G457" i="150"/>
  <c r="H457" i="150"/>
  <c r="G456" i="150"/>
  <c r="H456" i="150"/>
  <c r="E456" i="150"/>
  <c r="I456" i="150"/>
  <c r="A458" i="150"/>
  <c r="Z426" i="182"/>
  <c r="D426" i="182"/>
  <c r="A427" i="182"/>
  <c r="N424" i="152"/>
  <c r="C420" i="152"/>
  <c r="D420" i="152"/>
  <c r="G420" i="152"/>
  <c r="D458" i="150"/>
  <c r="C458" i="150"/>
  <c r="F458" i="150"/>
  <c r="E458" i="150"/>
  <c r="I458" i="150"/>
  <c r="G458" i="150"/>
  <c r="H458" i="150"/>
  <c r="G459" i="150"/>
  <c r="H459" i="150"/>
  <c r="F457" i="150"/>
  <c r="I457" i="150"/>
  <c r="D457" i="150"/>
  <c r="E457" i="150"/>
  <c r="C457" i="150"/>
  <c r="A459" i="150"/>
  <c r="D427" i="182"/>
  <c r="Z427" i="182"/>
  <c r="A428" i="182"/>
  <c r="N425" i="152"/>
  <c r="D421" i="152"/>
  <c r="C421" i="152"/>
  <c r="G421" i="152"/>
  <c r="D459" i="150"/>
  <c r="C459" i="150"/>
  <c r="F459" i="150"/>
  <c r="I459" i="150"/>
  <c r="E459" i="150"/>
  <c r="A460" i="150"/>
  <c r="A429" i="182"/>
  <c r="A430" i="182"/>
  <c r="Z428" i="182"/>
  <c r="D428" i="182"/>
  <c r="N426" i="152"/>
  <c r="G422" i="152"/>
  <c r="C422" i="152"/>
  <c r="D422" i="152"/>
  <c r="G461" i="150"/>
  <c r="H461" i="150"/>
  <c r="D460" i="150"/>
  <c r="C460" i="150"/>
  <c r="E460" i="150"/>
  <c r="I460" i="150"/>
  <c r="F460" i="150"/>
  <c r="G460" i="150"/>
  <c r="H460" i="150"/>
  <c r="A461" i="150"/>
  <c r="A462" i="150"/>
  <c r="Z430" i="182"/>
  <c r="D430" i="182"/>
  <c r="A431" i="182"/>
  <c r="Z429" i="182"/>
  <c r="D429" i="182"/>
  <c r="N427" i="152"/>
  <c r="D423" i="152"/>
  <c r="C423" i="152"/>
  <c r="G423" i="152"/>
  <c r="E462" i="150"/>
  <c r="C462" i="150"/>
  <c r="I462" i="150"/>
  <c r="D462" i="150"/>
  <c r="G462" i="150"/>
  <c r="H462" i="150"/>
  <c r="F462" i="150"/>
  <c r="G463" i="150"/>
  <c r="H463" i="150"/>
  <c r="F461" i="150"/>
  <c r="D461" i="150"/>
  <c r="I461" i="150"/>
  <c r="E461" i="150"/>
  <c r="C461" i="150"/>
  <c r="A463" i="150"/>
  <c r="Z431" i="182"/>
  <c r="D431" i="182"/>
  <c r="A432" i="182"/>
  <c r="N429" i="152"/>
  <c r="N428" i="152"/>
  <c r="D425" i="152"/>
  <c r="G425" i="152"/>
  <c r="C425" i="152"/>
  <c r="G424" i="152"/>
  <c r="C424" i="152"/>
  <c r="D424" i="152"/>
  <c r="A464" i="150"/>
  <c r="F463" i="150"/>
  <c r="E463" i="150"/>
  <c r="C463" i="150"/>
  <c r="D463" i="150"/>
  <c r="I463" i="150"/>
  <c r="D432" i="182"/>
  <c r="Z432" i="182"/>
  <c r="A433" i="182"/>
  <c r="G426" i="152"/>
  <c r="C426" i="152"/>
  <c r="D426" i="152"/>
  <c r="E464" i="150"/>
  <c r="C464" i="150"/>
  <c r="I464" i="150"/>
  <c r="D464" i="150"/>
  <c r="G464" i="150"/>
  <c r="H464" i="150"/>
  <c r="F464" i="150"/>
  <c r="G465" i="150"/>
  <c r="H465" i="150"/>
  <c r="A465" i="150"/>
  <c r="Z433" i="182"/>
  <c r="D433" i="182"/>
  <c r="A434" i="182"/>
  <c r="N430" i="152"/>
  <c r="D428" i="152"/>
  <c r="G428" i="152"/>
  <c r="C428" i="152"/>
  <c r="G427" i="152"/>
  <c r="C427" i="152"/>
  <c r="D427" i="152"/>
  <c r="A466" i="150"/>
  <c r="E465" i="150"/>
  <c r="F465" i="150"/>
  <c r="I465" i="150"/>
  <c r="D465" i="150"/>
  <c r="C465" i="150"/>
  <c r="A435" i="182"/>
  <c r="A436" i="182"/>
  <c r="D434" i="182"/>
  <c r="Z434" i="182"/>
  <c r="N431" i="152"/>
  <c r="G429" i="152"/>
  <c r="D429" i="152"/>
  <c r="C429" i="152"/>
  <c r="A467" i="150"/>
  <c r="D466" i="150"/>
  <c r="I466" i="150"/>
  <c r="C466" i="150"/>
  <c r="G466" i="150"/>
  <c r="H466" i="150"/>
  <c r="F466" i="150"/>
  <c r="E466" i="150"/>
  <c r="G467" i="150"/>
  <c r="H467" i="150"/>
  <c r="Z436" i="182"/>
  <c r="D436" i="182"/>
  <c r="D435" i="182"/>
  <c r="Z435" i="182"/>
  <c r="A437" i="182"/>
  <c r="A438" i="182"/>
  <c r="A439" i="182"/>
  <c r="N432" i="152"/>
  <c r="D430" i="152"/>
  <c r="C430" i="152"/>
  <c r="G430" i="152"/>
  <c r="C467" i="150"/>
  <c r="F467" i="150"/>
  <c r="D467" i="150"/>
  <c r="E467" i="150"/>
  <c r="I467" i="150"/>
  <c r="A468" i="150"/>
  <c r="D439" i="182"/>
  <c r="Z439" i="182"/>
  <c r="D438" i="182"/>
  <c r="Z438" i="182"/>
  <c r="Z437" i="182"/>
  <c r="D437" i="182"/>
  <c r="A440" i="182"/>
  <c r="N433" i="152"/>
  <c r="D431" i="152"/>
  <c r="C431" i="152"/>
  <c r="G431" i="152"/>
  <c r="E468" i="150"/>
  <c r="D468" i="150"/>
  <c r="G469" i="150"/>
  <c r="H469" i="150"/>
  <c r="F468" i="150"/>
  <c r="I468" i="150"/>
  <c r="G468" i="150"/>
  <c r="H468" i="150"/>
  <c r="C468" i="150"/>
  <c r="A469" i="150"/>
  <c r="A470" i="150"/>
  <c r="D440" i="182"/>
  <c r="Z440" i="182"/>
  <c r="A441" i="182"/>
  <c r="N434" i="152"/>
  <c r="G432" i="152"/>
  <c r="D432" i="152"/>
  <c r="C432" i="152"/>
  <c r="F470" i="150"/>
  <c r="C470" i="150"/>
  <c r="G470" i="150"/>
  <c r="H470" i="150"/>
  <c r="G471" i="150"/>
  <c r="H471" i="150"/>
  <c r="I470" i="150"/>
  <c r="E470" i="150"/>
  <c r="D470" i="150"/>
  <c r="A471" i="150"/>
  <c r="E469" i="150"/>
  <c r="F469" i="150"/>
  <c r="C469" i="150"/>
  <c r="D469" i="150"/>
  <c r="I469" i="150"/>
  <c r="Z441" i="182"/>
  <c r="D441" i="182"/>
  <c r="A442" i="182"/>
  <c r="N435" i="152"/>
  <c r="D433" i="152"/>
  <c r="G433" i="152"/>
  <c r="C433" i="152"/>
  <c r="I471" i="150"/>
  <c r="E471" i="150"/>
  <c r="F471" i="150"/>
  <c r="D471" i="150"/>
  <c r="C471" i="150"/>
  <c r="A472" i="150"/>
  <c r="Z442" i="182"/>
  <c r="D442" i="182"/>
  <c r="A443" i="182"/>
  <c r="N436" i="152"/>
  <c r="G434" i="152"/>
  <c r="C434" i="152"/>
  <c r="D434" i="152"/>
  <c r="A473" i="150"/>
  <c r="G473" i="150"/>
  <c r="H473" i="150"/>
  <c r="C472" i="150"/>
  <c r="I472" i="150"/>
  <c r="G472" i="150"/>
  <c r="H472" i="150"/>
  <c r="F472" i="150"/>
  <c r="E472" i="150"/>
  <c r="D472" i="150"/>
  <c r="A444" i="182"/>
  <c r="Z443" i="182"/>
  <c r="D443" i="182"/>
  <c r="N438" i="152"/>
  <c r="N437" i="152"/>
  <c r="G435" i="152"/>
  <c r="D435" i="152"/>
  <c r="C435" i="152"/>
  <c r="A474" i="150"/>
  <c r="A475" i="150"/>
  <c r="E473" i="150"/>
  <c r="C473" i="150"/>
  <c r="I473" i="150"/>
  <c r="F473" i="150"/>
  <c r="D473" i="150"/>
  <c r="Z444" i="182"/>
  <c r="D444" i="182"/>
  <c r="A445" i="182"/>
  <c r="N439" i="152"/>
  <c r="G436" i="152"/>
  <c r="C436" i="152"/>
  <c r="D436" i="152"/>
  <c r="I475" i="150"/>
  <c r="D475" i="150"/>
  <c r="C475" i="150"/>
  <c r="E475" i="150"/>
  <c r="F475" i="150"/>
  <c r="A476" i="150"/>
  <c r="F474" i="150"/>
  <c r="D474" i="150"/>
  <c r="E474" i="150"/>
  <c r="G475" i="150"/>
  <c r="H475" i="150"/>
  <c r="I474" i="150"/>
  <c r="C474" i="150"/>
  <c r="G474" i="150"/>
  <c r="H474" i="150"/>
  <c r="Z445" i="182"/>
  <c r="D445" i="182"/>
  <c r="A446" i="182"/>
  <c r="N440" i="152"/>
  <c r="N442" i="152"/>
  <c r="G438" i="152"/>
  <c r="C438" i="152"/>
  <c r="D438" i="152"/>
  <c r="C437" i="152"/>
  <c r="G437" i="152"/>
  <c r="D437" i="152"/>
  <c r="A477" i="150"/>
  <c r="A478" i="150"/>
  <c r="E476" i="150"/>
  <c r="F476" i="150"/>
  <c r="G476" i="150"/>
  <c r="H476" i="150"/>
  <c r="C476" i="150"/>
  <c r="I476" i="150"/>
  <c r="G477" i="150"/>
  <c r="H477" i="150"/>
  <c r="D476" i="150"/>
  <c r="Z446" i="182"/>
  <c r="D446" i="182"/>
  <c r="A447" i="182"/>
  <c r="A448" i="182"/>
  <c r="N441" i="152"/>
  <c r="G439" i="152"/>
  <c r="C439" i="152"/>
  <c r="D439" i="152"/>
  <c r="D478" i="150"/>
  <c r="G478" i="150"/>
  <c r="H478" i="150"/>
  <c r="C478" i="150"/>
  <c r="E478" i="150"/>
  <c r="I478" i="150"/>
  <c r="G479" i="150"/>
  <c r="H479" i="150"/>
  <c r="F478" i="150"/>
  <c r="D477" i="150"/>
  <c r="E477" i="150"/>
  <c r="F477" i="150"/>
  <c r="C477" i="150"/>
  <c r="I477" i="150"/>
  <c r="A479" i="150"/>
  <c r="A480" i="150"/>
  <c r="Z448" i="182"/>
  <c r="D448" i="182"/>
  <c r="D447" i="182"/>
  <c r="Z447" i="182"/>
  <c r="A449" i="182"/>
  <c r="N443" i="152"/>
  <c r="D440" i="152"/>
  <c r="C440" i="152"/>
  <c r="G440" i="152"/>
  <c r="F480" i="150"/>
  <c r="I480" i="150"/>
  <c r="C480" i="150"/>
  <c r="E480" i="150"/>
  <c r="G481" i="150"/>
  <c r="H481" i="150"/>
  <c r="G480" i="150"/>
  <c r="H480" i="150"/>
  <c r="D480" i="150"/>
  <c r="A481" i="150"/>
  <c r="F479" i="150"/>
  <c r="D479" i="150"/>
  <c r="E479" i="150"/>
  <c r="C479" i="150"/>
  <c r="I479" i="150"/>
  <c r="Z449" i="182"/>
  <c r="D449" i="182"/>
  <c r="A450" i="182"/>
  <c r="A451" i="182"/>
  <c r="N444" i="152"/>
  <c r="C441" i="152"/>
  <c r="D441" i="152"/>
  <c r="G441" i="152"/>
  <c r="C481" i="150"/>
  <c r="D481" i="150"/>
  <c r="E481" i="150"/>
  <c r="F481" i="150"/>
  <c r="I481" i="150"/>
  <c r="A482" i="150"/>
  <c r="D451" i="182"/>
  <c r="Z451" i="182"/>
  <c r="D450" i="182"/>
  <c r="Z450" i="182"/>
  <c r="A452" i="182"/>
  <c r="N445" i="152"/>
  <c r="G442" i="152"/>
  <c r="D442" i="152"/>
  <c r="C442" i="152"/>
  <c r="A483" i="150"/>
  <c r="G483" i="150"/>
  <c r="H483" i="150"/>
  <c r="I482" i="150"/>
  <c r="F482" i="150"/>
  <c r="D482" i="150"/>
  <c r="C482" i="150"/>
  <c r="G482" i="150"/>
  <c r="H482" i="150"/>
  <c r="E482" i="150"/>
  <c r="Z452" i="182"/>
  <c r="D452" i="182"/>
  <c r="A453" i="182"/>
  <c r="N446" i="152"/>
  <c r="D443" i="152"/>
  <c r="C443" i="152"/>
  <c r="G443" i="152"/>
  <c r="C483" i="150"/>
  <c r="D483" i="150"/>
  <c r="E483" i="150"/>
  <c r="F483" i="150"/>
  <c r="I483" i="150"/>
  <c r="A484" i="150"/>
  <c r="A454" i="182"/>
  <c r="A455" i="182"/>
  <c r="A456" i="182"/>
  <c r="Z453" i="182"/>
  <c r="D453" i="182"/>
  <c r="N448" i="152"/>
  <c r="N447" i="152"/>
  <c r="C445" i="152"/>
  <c r="G445" i="152"/>
  <c r="D445" i="152"/>
  <c r="G444" i="152"/>
  <c r="C444" i="152"/>
  <c r="D444" i="152"/>
  <c r="A485" i="150"/>
  <c r="I484" i="150"/>
  <c r="C484" i="150"/>
  <c r="F484" i="150"/>
  <c r="E484" i="150"/>
  <c r="D484" i="150"/>
  <c r="G484" i="150"/>
  <c r="H484" i="150"/>
  <c r="G485" i="150"/>
  <c r="H485" i="150"/>
  <c r="A457" i="182"/>
  <c r="D456" i="182"/>
  <c r="Z456" i="182"/>
  <c r="Z455" i="182"/>
  <c r="D455" i="182"/>
  <c r="Z454" i="182"/>
  <c r="D454" i="182"/>
  <c r="N449" i="152"/>
  <c r="N450" i="152"/>
  <c r="N451" i="152"/>
  <c r="G446" i="152"/>
  <c r="D446" i="152"/>
  <c r="C446" i="152"/>
  <c r="F485" i="150"/>
  <c r="E485" i="150"/>
  <c r="I485" i="150"/>
  <c r="C485" i="150"/>
  <c r="D485" i="150"/>
  <c r="A486" i="150"/>
  <c r="Z457" i="182"/>
  <c r="D457" i="182"/>
  <c r="A458" i="182"/>
  <c r="D447" i="152"/>
  <c r="G447" i="152"/>
  <c r="C447" i="152"/>
  <c r="F486" i="150"/>
  <c r="G487" i="150"/>
  <c r="H487" i="150"/>
  <c r="E486" i="150"/>
  <c r="I486" i="150"/>
  <c r="C486" i="150"/>
  <c r="G486" i="150"/>
  <c r="H486" i="150"/>
  <c r="D486" i="150"/>
  <c r="A487" i="150"/>
  <c r="Z458" i="182"/>
  <c r="D458" i="182"/>
  <c r="A459" i="182"/>
  <c r="N452" i="152"/>
  <c r="N453" i="152"/>
  <c r="C448" i="152"/>
  <c r="G448" i="152"/>
  <c r="D448" i="152"/>
  <c r="E487" i="150"/>
  <c r="D487" i="150"/>
  <c r="C487" i="150"/>
  <c r="F487" i="150"/>
  <c r="I487" i="150"/>
  <c r="A488" i="150"/>
  <c r="Z459" i="182"/>
  <c r="D459" i="182"/>
  <c r="A460" i="182"/>
  <c r="A461" i="182"/>
  <c r="G449" i="152"/>
  <c r="C449" i="152"/>
  <c r="D449" i="152"/>
  <c r="A489" i="150"/>
  <c r="A490" i="150"/>
  <c r="F488" i="150"/>
  <c r="C488" i="150"/>
  <c r="D488" i="150"/>
  <c r="E488" i="150"/>
  <c r="G488" i="150"/>
  <c r="H488" i="150"/>
  <c r="G489" i="150"/>
  <c r="H489" i="150"/>
  <c r="I488" i="150"/>
  <c r="Z461" i="182"/>
  <c r="D461" i="182"/>
  <c r="A462" i="182"/>
  <c r="A463" i="182"/>
  <c r="Z460" i="182"/>
  <c r="D460" i="182"/>
  <c r="G450" i="152"/>
  <c r="D450" i="152"/>
  <c r="C450" i="152"/>
  <c r="D490" i="150"/>
  <c r="F490" i="150"/>
  <c r="E490" i="150"/>
  <c r="C490" i="150"/>
  <c r="I490" i="150"/>
  <c r="G490" i="150"/>
  <c r="H490" i="150"/>
  <c r="G491" i="150"/>
  <c r="H491" i="150"/>
  <c r="D489" i="150"/>
  <c r="C489" i="150"/>
  <c r="I489" i="150"/>
  <c r="F489" i="150"/>
  <c r="E489" i="150"/>
  <c r="A491" i="150"/>
  <c r="Z463" i="182"/>
  <c r="D463" i="182"/>
  <c r="Z462" i="182"/>
  <c r="D462" i="182"/>
  <c r="A464" i="182"/>
  <c r="C452" i="152"/>
  <c r="G452" i="152"/>
  <c r="D452" i="152"/>
  <c r="G451" i="152"/>
  <c r="D451" i="152"/>
  <c r="C451" i="152"/>
  <c r="D491" i="150"/>
  <c r="F491" i="150"/>
  <c r="E491" i="150"/>
  <c r="C491" i="150"/>
  <c r="I491" i="150"/>
  <c r="A492" i="150"/>
  <c r="D464" i="182"/>
  <c r="Z464" i="182"/>
  <c r="A465" i="182"/>
  <c r="C453" i="152"/>
  <c r="D453" i="152"/>
  <c r="G453" i="152"/>
  <c r="G492" i="150"/>
  <c r="H492" i="150"/>
  <c r="G493" i="150"/>
  <c r="H493" i="150"/>
  <c r="E492" i="150"/>
  <c r="D492" i="150"/>
  <c r="C492" i="150"/>
  <c r="I492" i="150"/>
  <c r="F492" i="150"/>
  <c r="A493" i="150"/>
  <c r="Z465" i="182"/>
  <c r="D465" i="182"/>
  <c r="A466" i="182"/>
  <c r="A467" i="182"/>
  <c r="C493" i="150"/>
  <c r="I493" i="150"/>
  <c r="F493" i="150"/>
  <c r="D493" i="150"/>
  <c r="E493" i="150"/>
  <c r="A494" i="150"/>
  <c r="A468" i="182"/>
  <c r="Z467" i="182"/>
  <c r="D467" i="182"/>
  <c r="Z466" i="182"/>
  <c r="D466" i="182"/>
  <c r="D494" i="150"/>
  <c r="E494" i="150"/>
  <c r="G494" i="150"/>
  <c r="H494" i="150"/>
  <c r="C494" i="150"/>
  <c r="F494" i="150"/>
  <c r="I494" i="150"/>
  <c r="G495" i="150"/>
  <c r="H495" i="150"/>
  <c r="A495" i="150"/>
  <c r="D468" i="182"/>
  <c r="Z468" i="182"/>
  <c r="A469" i="182"/>
  <c r="F495" i="150"/>
  <c r="C495" i="150"/>
  <c r="I495" i="150"/>
  <c r="E495" i="150"/>
  <c r="D495" i="150"/>
  <c r="A496" i="150"/>
  <c r="D469" i="182"/>
  <c r="Z469" i="182"/>
  <c r="A470" i="182"/>
  <c r="E496" i="150"/>
  <c r="C496" i="150"/>
  <c r="I496" i="150"/>
  <c r="G496" i="150"/>
  <c r="H496" i="150"/>
  <c r="G497" i="150"/>
  <c r="H497" i="150"/>
  <c r="D496" i="150"/>
  <c r="F496" i="150"/>
  <c r="A497" i="150"/>
  <c r="Z470" i="182"/>
  <c r="D470" i="182"/>
  <c r="A471" i="182"/>
  <c r="I497" i="150"/>
  <c r="D497" i="150"/>
  <c r="C497" i="150"/>
  <c r="E497" i="150"/>
  <c r="F497" i="150"/>
  <c r="A498" i="150"/>
  <c r="Z471" i="182"/>
  <c r="D471" i="182"/>
  <c r="A472" i="182"/>
  <c r="G498" i="150"/>
  <c r="H498" i="150"/>
  <c r="E498" i="150"/>
  <c r="C498" i="150"/>
  <c r="F498" i="150"/>
  <c r="G499" i="150"/>
  <c r="H499" i="150"/>
  <c r="I498" i="150"/>
  <c r="D498" i="150"/>
  <c r="A499" i="150"/>
  <c r="Z472" i="182"/>
  <c r="D472" i="182"/>
  <c r="A473" i="182"/>
  <c r="A474" i="182"/>
  <c r="E499" i="150"/>
  <c r="F499" i="150"/>
  <c r="D499" i="150"/>
  <c r="I499" i="150"/>
  <c r="C499" i="150"/>
  <c r="A500" i="150"/>
  <c r="A475" i="182"/>
  <c r="D474" i="182"/>
  <c r="Z474" i="182"/>
  <c r="Z473" i="182"/>
  <c r="D473" i="182"/>
  <c r="F500" i="150"/>
  <c r="D500" i="150"/>
  <c r="I500" i="150"/>
  <c r="C500" i="150"/>
  <c r="G500" i="150"/>
  <c r="H500" i="150"/>
  <c r="E500" i="150"/>
  <c r="G501" i="150"/>
  <c r="H501" i="150"/>
  <c r="A501" i="150"/>
  <c r="A476" i="182"/>
  <c r="A477" i="182"/>
  <c r="Z475" i="182"/>
  <c r="D475" i="182"/>
  <c r="E501" i="150"/>
  <c r="D501" i="150"/>
  <c r="I501" i="150"/>
  <c r="F501" i="150"/>
  <c r="C501" i="150"/>
  <c r="A502" i="150"/>
  <c r="Z477" i="182"/>
  <c r="D477" i="182"/>
  <c r="A478" i="182"/>
  <c r="D476" i="182"/>
  <c r="Z476" i="182"/>
  <c r="A503" i="150"/>
  <c r="F502" i="150"/>
  <c r="G502" i="150"/>
  <c r="H502" i="150"/>
  <c r="D502" i="150"/>
  <c r="E502" i="150"/>
  <c r="C502" i="150"/>
  <c r="I502" i="150"/>
  <c r="G503" i="150"/>
  <c r="H503" i="150"/>
  <c r="A479" i="182"/>
  <c r="Z478" i="182"/>
  <c r="D478" i="182"/>
  <c r="I503" i="150"/>
  <c r="E503" i="150"/>
  <c r="C503" i="150"/>
  <c r="D503" i="150"/>
  <c r="F503" i="150"/>
  <c r="A504" i="150"/>
  <c r="Z479" i="182"/>
  <c r="D479" i="182"/>
  <c r="A480" i="182"/>
  <c r="A505" i="150"/>
  <c r="F504" i="150"/>
  <c r="D504" i="150"/>
  <c r="C504" i="150"/>
  <c r="E504" i="150"/>
  <c r="G505" i="150"/>
  <c r="H505" i="150"/>
  <c r="G504" i="150"/>
  <c r="H504" i="150"/>
  <c r="I504" i="150"/>
  <c r="A481" i="182"/>
  <c r="Z480" i="182"/>
  <c r="D480" i="182"/>
  <c r="C505" i="150"/>
  <c r="F505" i="150"/>
  <c r="E505" i="150"/>
  <c r="D505" i="150"/>
  <c r="I505" i="150"/>
  <c r="A506" i="150"/>
  <c r="A482" i="182"/>
  <c r="D481" i="182"/>
  <c r="Z481" i="182"/>
  <c r="I506" i="150"/>
  <c r="G506" i="150"/>
  <c r="H506" i="150"/>
  <c r="F506" i="150"/>
  <c r="G507" i="150"/>
  <c r="H507" i="150"/>
  <c r="E506" i="150"/>
  <c r="D506" i="150"/>
  <c r="C506" i="150"/>
  <c r="A507" i="150"/>
  <c r="A483" i="182"/>
  <c r="D482" i="182"/>
  <c r="Z482" i="182"/>
  <c r="E507" i="150"/>
  <c r="D507" i="150"/>
  <c r="I507" i="150"/>
  <c r="C507" i="150"/>
  <c r="F507" i="150"/>
  <c r="A508" i="150"/>
  <c r="Z483" i="182"/>
  <c r="D483" i="182"/>
  <c r="A484" i="182"/>
  <c r="D508" i="150"/>
  <c r="F508" i="150"/>
  <c r="I508" i="150"/>
  <c r="E508" i="150"/>
  <c r="G509" i="150"/>
  <c r="H509" i="150"/>
  <c r="C508" i="150"/>
  <c r="G508" i="150"/>
  <c r="H508" i="150"/>
  <c r="A509" i="150"/>
  <c r="Z484" i="182"/>
  <c r="D484" i="182"/>
  <c r="A485" i="182"/>
  <c r="F509" i="150"/>
  <c r="E509" i="150"/>
  <c r="D509" i="150"/>
  <c r="C509" i="150"/>
  <c r="I509" i="150"/>
  <c r="A510" i="150"/>
  <c r="A511" i="150"/>
  <c r="A512" i="150"/>
  <c r="Z485" i="182"/>
  <c r="D485" i="182"/>
  <c r="A486" i="182"/>
  <c r="E512" i="150"/>
  <c r="I512" i="150"/>
  <c r="G513" i="150"/>
  <c r="H513" i="150"/>
  <c r="C512" i="150"/>
  <c r="F512" i="150"/>
  <c r="D512" i="150"/>
  <c r="G512" i="150"/>
  <c r="H512" i="150"/>
  <c r="A513" i="150"/>
  <c r="I511" i="150"/>
  <c r="C511" i="150"/>
  <c r="D511" i="150"/>
  <c r="E511" i="150"/>
  <c r="F511" i="150"/>
  <c r="D510" i="150"/>
  <c r="F510" i="150"/>
  <c r="G511" i="150"/>
  <c r="H511" i="150"/>
  <c r="E510" i="150"/>
  <c r="I510" i="150"/>
  <c r="G510" i="150"/>
  <c r="H510" i="150"/>
  <c r="C510" i="150"/>
  <c r="D486" i="182"/>
  <c r="Z486" i="182"/>
  <c r="A487" i="182"/>
  <c r="A488" i="182"/>
  <c r="I513" i="150"/>
  <c r="C513" i="150"/>
  <c r="E513" i="150"/>
  <c r="F513" i="150"/>
  <c r="D513" i="150"/>
  <c r="A514" i="150"/>
  <c r="Z488" i="182"/>
  <c r="D488" i="182"/>
  <c r="Z487" i="182"/>
  <c r="D487" i="182"/>
  <c r="A489" i="182"/>
  <c r="A515" i="150"/>
  <c r="E514" i="150"/>
  <c r="D514" i="150"/>
  <c r="F514" i="150"/>
  <c r="I514" i="150"/>
  <c r="G514" i="150"/>
  <c r="H514" i="150"/>
  <c r="C514" i="150"/>
  <c r="G515" i="150"/>
  <c r="H515" i="150"/>
  <c r="A516" i="150"/>
  <c r="Z489" i="182"/>
  <c r="D489" i="182"/>
  <c r="A490" i="182"/>
  <c r="G517" i="150"/>
  <c r="H517" i="150"/>
  <c r="D516" i="150"/>
  <c r="G516" i="150"/>
  <c r="H516" i="150"/>
  <c r="E516" i="150"/>
  <c r="C516" i="150"/>
  <c r="I516" i="150"/>
  <c r="F516" i="150"/>
  <c r="I515" i="150"/>
  <c r="C515" i="150"/>
  <c r="E515" i="150"/>
  <c r="D515" i="150"/>
  <c r="F515" i="150"/>
  <c r="A517" i="150"/>
  <c r="D490" i="182"/>
  <c r="Z490" i="182"/>
  <c r="A491" i="182"/>
  <c r="A492" i="182"/>
  <c r="F517" i="150"/>
  <c r="E517" i="150"/>
  <c r="I517" i="150"/>
  <c r="C517" i="150"/>
  <c r="D517" i="150"/>
  <c r="A518" i="150"/>
  <c r="A519" i="150"/>
  <c r="D492" i="182"/>
  <c r="Z492" i="182"/>
  <c r="A493" i="182"/>
  <c r="Z491" i="182"/>
  <c r="D491" i="182"/>
  <c r="F519" i="150"/>
  <c r="D519" i="150"/>
  <c r="C519" i="150"/>
  <c r="I519" i="150"/>
  <c r="E519" i="150"/>
  <c r="A520" i="150"/>
  <c r="D518" i="150"/>
  <c r="I518" i="150"/>
  <c r="G519" i="150"/>
  <c r="H519" i="150"/>
  <c r="G518" i="150"/>
  <c r="H518" i="150"/>
  <c r="C518" i="150"/>
  <c r="E518" i="150"/>
  <c r="F518" i="150"/>
  <c r="Z493" i="182"/>
  <c r="D493" i="182"/>
  <c r="A494" i="182"/>
  <c r="A521" i="150"/>
  <c r="F520" i="150"/>
  <c r="I520" i="150"/>
  <c r="D520" i="150"/>
  <c r="C520" i="150"/>
  <c r="G520" i="150"/>
  <c r="H520" i="150"/>
  <c r="E520" i="150"/>
  <c r="G521" i="150"/>
  <c r="H521" i="150"/>
  <c r="A495" i="182"/>
  <c r="A496" i="182"/>
  <c r="Z494" i="182"/>
  <c r="D494" i="182"/>
  <c r="F521" i="150"/>
  <c r="D521" i="150"/>
  <c r="C521" i="150"/>
  <c r="I521" i="150"/>
  <c r="E521" i="150"/>
  <c r="A522" i="150"/>
  <c r="A523" i="150"/>
  <c r="Z496" i="182"/>
  <c r="D496" i="182"/>
  <c r="D495" i="182"/>
  <c r="Z495" i="182"/>
  <c r="A497" i="182"/>
  <c r="A524" i="150"/>
  <c r="C523" i="150"/>
  <c r="E523" i="150"/>
  <c r="F523" i="150"/>
  <c r="D523" i="150"/>
  <c r="I523" i="150"/>
  <c r="G523" i="150"/>
  <c r="H523" i="150"/>
  <c r="D522" i="150"/>
  <c r="G522" i="150"/>
  <c r="H522" i="150"/>
  <c r="I522" i="150"/>
  <c r="C522" i="150"/>
  <c r="F522" i="150"/>
  <c r="E522" i="150"/>
  <c r="A525" i="150"/>
  <c r="A498" i="182"/>
  <c r="Z497" i="182"/>
  <c r="D497" i="182"/>
  <c r="A526" i="150"/>
  <c r="F525" i="150"/>
  <c r="C525" i="150"/>
  <c r="D525" i="150"/>
  <c r="I525" i="150"/>
  <c r="E525" i="150"/>
  <c r="D524" i="150"/>
  <c r="G525" i="150"/>
  <c r="H525" i="150"/>
  <c r="I524" i="150"/>
  <c r="G524" i="150"/>
  <c r="H524" i="150"/>
  <c r="E524" i="150"/>
  <c r="F524" i="150"/>
  <c r="C524" i="150"/>
  <c r="D498" i="182"/>
  <c r="Z498" i="182"/>
  <c r="A499" i="182"/>
  <c r="C526" i="150"/>
  <c r="G527" i="150"/>
  <c r="H527" i="150"/>
  <c r="D526" i="150"/>
  <c r="E526" i="150"/>
  <c r="G526" i="150"/>
  <c r="H526" i="150"/>
  <c r="F526" i="150"/>
  <c r="I526" i="150"/>
  <c r="A527" i="150"/>
  <c r="Z499" i="182"/>
  <c r="D499" i="182"/>
  <c r="A500" i="182"/>
  <c r="A528" i="150"/>
  <c r="I527" i="150"/>
  <c r="D527" i="150"/>
  <c r="F527" i="150"/>
  <c r="E527" i="150"/>
  <c r="C527" i="150"/>
  <c r="Z500" i="182"/>
  <c r="D500" i="182"/>
  <c r="A501" i="182"/>
  <c r="C528" i="150"/>
  <c r="F528" i="150"/>
  <c r="I528" i="150"/>
  <c r="E528" i="150"/>
  <c r="G528" i="150"/>
  <c r="H528" i="150"/>
  <c r="D528" i="150"/>
  <c r="G529" i="150"/>
  <c r="H529" i="150"/>
  <c r="A529" i="150"/>
  <c r="D501" i="182"/>
  <c r="Z501" i="182"/>
  <c r="A502" i="182"/>
  <c r="A503" i="182"/>
  <c r="A530" i="150"/>
  <c r="F529" i="150"/>
  <c r="C529" i="150"/>
  <c r="I529" i="150"/>
  <c r="D529" i="150"/>
  <c r="E529" i="150"/>
  <c r="A531" i="150"/>
  <c r="Z503" i="182"/>
  <c r="D503" i="182"/>
  <c r="A504" i="182"/>
  <c r="Z502" i="182"/>
  <c r="D502" i="182"/>
  <c r="A532" i="150"/>
  <c r="I531" i="150"/>
  <c r="F531" i="150"/>
  <c r="D531" i="150"/>
  <c r="C531" i="150"/>
  <c r="E531" i="150"/>
  <c r="C530" i="150"/>
  <c r="F530" i="150"/>
  <c r="D530" i="150"/>
  <c r="G531" i="150"/>
  <c r="H531" i="150"/>
  <c r="E530" i="150"/>
  <c r="I530" i="150"/>
  <c r="G530" i="150"/>
  <c r="H530" i="150"/>
  <c r="A533" i="150"/>
  <c r="A534" i="150"/>
  <c r="D504" i="182"/>
  <c r="Z504" i="182"/>
  <c r="A505" i="182"/>
  <c r="G535" i="150"/>
  <c r="H535" i="150"/>
  <c r="D534" i="150"/>
  <c r="F534" i="150"/>
  <c r="I534" i="150"/>
  <c r="G534" i="150"/>
  <c r="H534" i="150"/>
  <c r="E534" i="150"/>
  <c r="C534" i="150"/>
  <c r="F533" i="150"/>
  <c r="C533" i="150"/>
  <c r="I533" i="150"/>
  <c r="E533" i="150"/>
  <c r="D533" i="150"/>
  <c r="A535" i="150"/>
  <c r="A536" i="150"/>
  <c r="F532" i="150"/>
  <c r="I532" i="150"/>
  <c r="D532" i="150"/>
  <c r="C532" i="150"/>
  <c r="E532" i="150"/>
  <c r="G532" i="150"/>
  <c r="H532" i="150"/>
  <c r="G533" i="150"/>
  <c r="H533" i="150"/>
  <c r="A506" i="182"/>
  <c r="D505" i="182"/>
  <c r="Z505" i="182"/>
  <c r="A537" i="150"/>
  <c r="G537" i="150"/>
  <c r="H537" i="150"/>
  <c r="F536" i="150"/>
  <c r="G536" i="150"/>
  <c r="H536" i="150"/>
  <c r="C536" i="150"/>
  <c r="I536" i="150"/>
  <c r="E536" i="150"/>
  <c r="D536" i="150"/>
  <c r="A538" i="150"/>
  <c r="D535" i="150"/>
  <c r="I535" i="150"/>
  <c r="C535" i="150"/>
  <c r="E535" i="150"/>
  <c r="F535" i="150"/>
  <c r="D506" i="182"/>
  <c r="Z506" i="182"/>
  <c r="A507" i="182"/>
  <c r="A539" i="150"/>
  <c r="F538" i="150"/>
  <c r="I538" i="150"/>
  <c r="E538" i="150"/>
  <c r="G539" i="150"/>
  <c r="H539" i="150"/>
  <c r="G538" i="150"/>
  <c r="H538" i="150"/>
  <c r="D538" i="150"/>
  <c r="C538" i="150"/>
  <c r="C537" i="150"/>
  <c r="E537" i="150"/>
  <c r="I537" i="150"/>
  <c r="F537" i="150"/>
  <c r="D537" i="150"/>
  <c r="D507" i="182"/>
  <c r="Z507" i="182"/>
  <c r="A508" i="182"/>
  <c r="F539" i="150"/>
  <c r="E539" i="150"/>
  <c r="D539" i="150"/>
  <c r="I539" i="150"/>
  <c r="C539" i="150"/>
  <c r="A540" i="150"/>
  <c r="D508" i="182"/>
  <c r="Z508" i="182"/>
  <c r="A509" i="182"/>
  <c r="F540" i="150"/>
  <c r="G541" i="150"/>
  <c r="H541" i="150"/>
  <c r="D540" i="150"/>
  <c r="E540" i="150"/>
  <c r="G540" i="150"/>
  <c r="H540" i="150"/>
  <c r="C540" i="150"/>
  <c r="I540" i="150"/>
  <c r="A541" i="150"/>
  <c r="A510" i="182"/>
  <c r="D509" i="182"/>
  <c r="Z509" i="182"/>
  <c r="C541" i="150"/>
  <c r="E541" i="150"/>
  <c r="I541" i="150"/>
  <c r="F541" i="150"/>
  <c r="D541" i="150"/>
  <c r="A542" i="150"/>
  <c r="Z510" i="182"/>
  <c r="D510" i="182"/>
  <c r="A511" i="182"/>
  <c r="A543" i="150"/>
  <c r="C542" i="150"/>
  <c r="I542" i="150"/>
  <c r="G543" i="150"/>
  <c r="H543" i="150"/>
  <c r="F542" i="150"/>
  <c r="E542" i="150"/>
  <c r="D542" i="150"/>
  <c r="G542" i="150"/>
  <c r="H542" i="150"/>
  <c r="A544" i="150"/>
  <c r="A512" i="182"/>
  <c r="D511" i="182"/>
  <c r="Z511" i="182"/>
  <c r="C544" i="150"/>
  <c r="E544" i="150"/>
  <c r="I544" i="150"/>
  <c r="G545" i="150"/>
  <c r="H545" i="150"/>
  <c r="G544" i="150"/>
  <c r="H544" i="150"/>
  <c r="D544" i="150"/>
  <c r="F544" i="150"/>
  <c r="A545" i="150"/>
  <c r="F543" i="150"/>
  <c r="C543" i="150"/>
  <c r="I543" i="150"/>
  <c r="E543" i="150"/>
  <c r="D543" i="150"/>
  <c r="A513" i="182"/>
  <c r="Z512" i="182"/>
  <c r="D512" i="182"/>
  <c r="C545" i="150"/>
  <c r="F545" i="150"/>
  <c r="I545" i="150"/>
  <c r="D545" i="150"/>
  <c r="E545" i="150"/>
  <c r="A546" i="150"/>
  <c r="Z513" i="182"/>
  <c r="D513" i="182"/>
  <c r="A514" i="182"/>
  <c r="A547" i="150"/>
  <c r="G546" i="150"/>
  <c r="H546" i="150"/>
  <c r="G547" i="150"/>
  <c r="H547" i="150"/>
  <c r="D546" i="150"/>
  <c r="E546" i="150"/>
  <c r="C546" i="150"/>
  <c r="I546" i="150"/>
  <c r="F546" i="150"/>
  <c r="A515" i="182"/>
  <c r="Z514" i="182"/>
  <c r="D514" i="182"/>
  <c r="E547" i="150"/>
  <c r="C547" i="150"/>
  <c r="D547" i="150"/>
  <c r="F547" i="150"/>
  <c r="I547" i="150"/>
  <c r="A548" i="150"/>
  <c r="A549" i="150"/>
  <c r="Z515" i="182"/>
  <c r="D515" i="182"/>
  <c r="A516" i="182"/>
  <c r="E549" i="150"/>
  <c r="C549" i="150"/>
  <c r="F549" i="150"/>
  <c r="D549" i="150"/>
  <c r="I549" i="150"/>
  <c r="G548" i="150"/>
  <c r="H548" i="150"/>
  <c r="C548" i="150"/>
  <c r="I548" i="150"/>
  <c r="D548" i="150"/>
  <c r="G549" i="150"/>
  <c r="H549" i="150"/>
  <c r="E548" i="150"/>
  <c r="F548" i="150"/>
  <c r="A550" i="150"/>
  <c r="A517" i="182"/>
  <c r="A518" i="182"/>
  <c r="Z516" i="182"/>
  <c r="D516" i="182"/>
  <c r="I550" i="150"/>
  <c r="D550" i="150"/>
  <c r="F550" i="150"/>
  <c r="G551" i="150"/>
  <c r="H551" i="150"/>
  <c r="E550" i="150"/>
  <c r="G550" i="150"/>
  <c r="H550" i="150"/>
  <c r="C550" i="150"/>
  <c r="A551" i="150"/>
  <c r="Z518" i="182"/>
  <c r="D518" i="182"/>
  <c r="A519" i="182"/>
  <c r="Z517" i="182"/>
  <c r="D517" i="182"/>
  <c r="F551" i="150"/>
  <c r="E551" i="150"/>
  <c r="I551" i="150"/>
  <c r="D551" i="150"/>
  <c r="C551" i="150"/>
  <c r="A552" i="150"/>
  <c r="Z519" i="182"/>
  <c r="D519" i="182"/>
  <c r="A520" i="182"/>
  <c r="D552" i="150"/>
  <c r="F552" i="150"/>
  <c r="G553" i="150"/>
  <c r="H553" i="150"/>
  <c r="C552" i="150"/>
  <c r="E552" i="150"/>
  <c r="G552" i="150"/>
  <c r="H552" i="150"/>
  <c r="I552" i="150"/>
  <c r="A553" i="150"/>
  <c r="A554" i="150"/>
  <c r="Z520" i="182"/>
  <c r="D520" i="182"/>
  <c r="A521" i="182"/>
  <c r="A522" i="182"/>
  <c r="E554" i="150"/>
  <c r="G554" i="150"/>
  <c r="H554" i="150"/>
  <c r="F554" i="150"/>
  <c r="G555" i="150"/>
  <c r="H555" i="150"/>
  <c r="D554" i="150"/>
  <c r="C554" i="150"/>
  <c r="I554" i="150"/>
  <c r="A555" i="150"/>
  <c r="A556" i="150"/>
  <c r="E553" i="150"/>
  <c r="I553" i="150"/>
  <c r="F553" i="150"/>
  <c r="C553" i="150"/>
  <c r="D553" i="150"/>
  <c r="D522" i="182"/>
  <c r="Z522" i="182"/>
  <c r="A523" i="182"/>
  <c r="D521" i="182"/>
  <c r="Z521" i="182"/>
  <c r="A557" i="150"/>
  <c r="C557" i="150"/>
  <c r="D557" i="150"/>
  <c r="F557" i="150"/>
  <c r="I557" i="150"/>
  <c r="E557" i="150"/>
  <c r="F556" i="150"/>
  <c r="D556" i="150"/>
  <c r="I556" i="150"/>
  <c r="G556" i="150"/>
  <c r="H556" i="150"/>
  <c r="E556" i="150"/>
  <c r="C556" i="150"/>
  <c r="G557" i="150"/>
  <c r="H557" i="150"/>
  <c r="F555" i="150"/>
  <c r="D555" i="150"/>
  <c r="I555" i="150"/>
  <c r="C555" i="150"/>
  <c r="E555" i="150"/>
  <c r="A558" i="150"/>
  <c r="D523" i="182"/>
  <c r="Z523" i="182"/>
  <c r="A524" i="182"/>
  <c r="F558" i="150"/>
  <c r="E558" i="150"/>
  <c r="I558" i="150"/>
  <c r="C558" i="150"/>
  <c r="D558" i="150"/>
  <c r="G558" i="150"/>
  <c r="H558" i="150"/>
  <c r="G559" i="150"/>
  <c r="H559" i="150"/>
  <c r="A559" i="150"/>
  <c r="D524" i="182"/>
  <c r="Z524" i="182"/>
  <c r="A525" i="182"/>
  <c r="A560" i="150"/>
  <c r="E559" i="150"/>
  <c r="C559" i="150"/>
  <c r="F559" i="150"/>
  <c r="I559" i="150"/>
  <c r="D559" i="150"/>
  <c r="Z525" i="182"/>
  <c r="D525" i="182"/>
  <c r="A526" i="182"/>
  <c r="G560" i="150"/>
  <c r="H560" i="150"/>
  <c r="I560" i="150"/>
  <c r="D560" i="150"/>
  <c r="C560" i="150"/>
  <c r="F560" i="150"/>
  <c r="E560" i="150"/>
  <c r="G561" i="150"/>
  <c r="H561" i="150"/>
  <c r="A561" i="150"/>
  <c r="A527" i="182"/>
  <c r="Z526" i="182"/>
  <c r="D526" i="182"/>
  <c r="I561" i="150"/>
  <c r="D561" i="150"/>
  <c r="E561" i="150"/>
  <c r="F561" i="150"/>
  <c r="C561" i="150"/>
  <c r="A562" i="150"/>
  <c r="A528" i="182"/>
  <c r="Z527" i="182"/>
  <c r="D527" i="182"/>
  <c r="A563" i="150"/>
  <c r="F562" i="150"/>
  <c r="C562" i="150"/>
  <c r="G563" i="150"/>
  <c r="H563" i="150"/>
  <c r="D562" i="150"/>
  <c r="G562" i="150"/>
  <c r="H562" i="150"/>
  <c r="I562" i="150"/>
  <c r="E562" i="150"/>
  <c r="A564" i="150"/>
  <c r="A565" i="150"/>
  <c r="D528" i="182"/>
  <c r="Z528" i="182"/>
  <c r="A529" i="182"/>
  <c r="A566" i="150"/>
  <c r="F565" i="150"/>
  <c r="C565" i="150"/>
  <c r="I565" i="150"/>
  <c r="E565" i="150"/>
  <c r="D565" i="150"/>
  <c r="F564" i="150"/>
  <c r="D564" i="150"/>
  <c r="G565" i="150"/>
  <c r="H565" i="150"/>
  <c r="I564" i="150"/>
  <c r="E564" i="150"/>
  <c r="C564" i="150"/>
  <c r="G564" i="150"/>
  <c r="H564" i="150"/>
  <c r="A567" i="150"/>
  <c r="D563" i="150"/>
  <c r="C563" i="150"/>
  <c r="E563" i="150"/>
  <c r="I563" i="150"/>
  <c r="F563" i="150"/>
  <c r="Z529" i="182"/>
  <c r="D529" i="182"/>
  <c r="A530" i="182"/>
  <c r="A568" i="150"/>
  <c r="F567" i="150"/>
  <c r="D567" i="150"/>
  <c r="E567" i="150"/>
  <c r="C567" i="150"/>
  <c r="I567" i="150"/>
  <c r="G566" i="150"/>
  <c r="H566" i="150"/>
  <c r="I566" i="150"/>
  <c r="E566" i="150"/>
  <c r="G567" i="150"/>
  <c r="H567" i="150"/>
  <c r="F566" i="150"/>
  <c r="C566" i="150"/>
  <c r="D566" i="150"/>
  <c r="D530" i="182"/>
  <c r="Z530" i="182"/>
  <c r="A531" i="182"/>
  <c r="A532" i="182"/>
  <c r="A569" i="150"/>
  <c r="I568" i="150"/>
  <c r="F568" i="150"/>
  <c r="D568" i="150"/>
  <c r="G569" i="150"/>
  <c r="H569" i="150"/>
  <c r="E568" i="150"/>
  <c r="C568" i="150"/>
  <c r="G568" i="150"/>
  <c r="H568" i="150"/>
  <c r="A570" i="150"/>
  <c r="A571" i="150"/>
  <c r="Z532" i="182"/>
  <c r="D532" i="182"/>
  <c r="A533" i="182"/>
  <c r="Z531" i="182"/>
  <c r="D531" i="182"/>
  <c r="F571" i="150"/>
  <c r="E571" i="150"/>
  <c r="D571" i="150"/>
  <c r="I571" i="150"/>
  <c r="C571" i="150"/>
  <c r="A572" i="150"/>
  <c r="D570" i="150"/>
  <c r="F570" i="150"/>
  <c r="G570" i="150"/>
  <c r="H570" i="150"/>
  <c r="E570" i="150"/>
  <c r="I570" i="150"/>
  <c r="G571" i="150"/>
  <c r="H571" i="150"/>
  <c r="C570" i="150"/>
  <c r="C569" i="150"/>
  <c r="F569" i="150"/>
  <c r="D569" i="150"/>
  <c r="I569" i="150"/>
  <c r="E569" i="150"/>
  <c r="Z533" i="182"/>
  <c r="D533" i="182"/>
  <c r="A534" i="182"/>
  <c r="A573" i="150"/>
  <c r="C572" i="150"/>
  <c r="F572" i="150"/>
  <c r="G572" i="150"/>
  <c r="H572" i="150"/>
  <c r="D572" i="150"/>
  <c r="I572" i="150"/>
  <c r="E572" i="150"/>
  <c r="G573" i="150"/>
  <c r="H573" i="150"/>
  <c r="A574" i="150"/>
  <c r="A575" i="150"/>
  <c r="D534" i="182"/>
  <c r="Z534" i="182"/>
  <c r="A535" i="182"/>
  <c r="A576" i="150"/>
  <c r="I575" i="150"/>
  <c r="D575" i="150"/>
  <c r="C575" i="150"/>
  <c r="F575" i="150"/>
  <c r="E575" i="150"/>
  <c r="G574" i="150"/>
  <c r="H574" i="150"/>
  <c r="F574" i="150"/>
  <c r="C574" i="150"/>
  <c r="D574" i="150"/>
  <c r="I574" i="150"/>
  <c r="E574" i="150"/>
  <c r="G575" i="150"/>
  <c r="H575" i="150"/>
  <c r="D573" i="150"/>
  <c r="F573" i="150"/>
  <c r="C573" i="150"/>
  <c r="E573" i="150"/>
  <c r="I573" i="150"/>
  <c r="A536" i="182"/>
  <c r="Z535" i="182"/>
  <c r="D535" i="182"/>
  <c r="I576" i="150"/>
  <c r="E576" i="150"/>
  <c r="C576" i="150"/>
  <c r="G576" i="150"/>
  <c r="H576" i="150"/>
  <c r="F576" i="150"/>
  <c r="D576" i="150"/>
  <c r="G577" i="150"/>
  <c r="H577" i="150"/>
  <c r="A577" i="150"/>
  <c r="A578" i="150"/>
  <c r="Z536" i="182"/>
  <c r="D536" i="182"/>
  <c r="A537" i="182"/>
  <c r="A538" i="182"/>
  <c r="A539" i="182"/>
  <c r="F578" i="150"/>
  <c r="C578" i="150"/>
  <c r="G579" i="150"/>
  <c r="H579" i="150"/>
  <c r="G578" i="150"/>
  <c r="H578" i="150"/>
  <c r="E578" i="150"/>
  <c r="D578" i="150"/>
  <c r="I578" i="150"/>
  <c r="C577" i="150"/>
  <c r="D577" i="150"/>
  <c r="E577" i="150"/>
  <c r="F577" i="150"/>
  <c r="I577" i="150"/>
  <c r="A579" i="150"/>
  <c r="D539" i="182"/>
  <c r="Z539" i="182"/>
  <c r="D538" i="182"/>
  <c r="Z538" i="182"/>
  <c r="A540" i="182"/>
  <c r="Z537" i="182"/>
  <c r="D537" i="182"/>
  <c r="D579" i="150"/>
  <c r="F579" i="150"/>
  <c r="C579" i="150"/>
  <c r="I579" i="150"/>
  <c r="E579" i="150"/>
  <c r="A580" i="150"/>
  <c r="D540" i="182"/>
  <c r="Z540" i="182"/>
  <c r="A541" i="182"/>
  <c r="A581" i="150"/>
  <c r="E580" i="150"/>
  <c r="I580" i="150"/>
  <c r="F580" i="150"/>
  <c r="G580" i="150"/>
  <c r="H580" i="150"/>
  <c r="C580" i="150"/>
  <c r="D580" i="150"/>
  <c r="G581" i="150"/>
  <c r="H581" i="150"/>
  <c r="A542" i="182"/>
  <c r="Z541" i="182"/>
  <c r="D541" i="182"/>
  <c r="A582" i="150"/>
  <c r="F581" i="150"/>
  <c r="C581" i="150"/>
  <c r="E581" i="150"/>
  <c r="D581" i="150"/>
  <c r="I581" i="150"/>
  <c r="A583" i="150"/>
  <c r="Z542" i="182"/>
  <c r="D542" i="182"/>
  <c r="A543" i="182"/>
  <c r="A544" i="182"/>
  <c r="F583" i="150"/>
  <c r="E583" i="150"/>
  <c r="I583" i="150"/>
  <c r="D583" i="150"/>
  <c r="C583" i="150"/>
  <c r="E582" i="150"/>
  <c r="G582" i="150"/>
  <c r="H582" i="150"/>
  <c r="G583" i="150"/>
  <c r="H583" i="150"/>
  <c r="C582" i="150"/>
  <c r="F582" i="150"/>
  <c r="D582" i="150"/>
  <c r="I582" i="150"/>
  <c r="A584" i="150"/>
  <c r="Z544" i="182"/>
  <c r="D544" i="182"/>
  <c r="Z543" i="182"/>
  <c r="D543" i="182"/>
  <c r="A545" i="182"/>
  <c r="A546" i="182"/>
  <c r="D584" i="150"/>
  <c r="G585" i="150"/>
  <c r="H585" i="150"/>
  <c r="G584" i="150"/>
  <c r="H584" i="150"/>
  <c r="I584" i="150"/>
  <c r="E584" i="150"/>
  <c r="C584" i="150"/>
  <c r="F584" i="150"/>
  <c r="A585" i="150"/>
  <c r="A547" i="182"/>
  <c r="Z546" i="182"/>
  <c r="D546" i="182"/>
  <c r="Z545" i="182"/>
  <c r="D545" i="182"/>
  <c r="E585" i="150"/>
  <c r="F585" i="150"/>
  <c r="C585" i="150"/>
  <c r="I585" i="150"/>
  <c r="D585" i="150"/>
  <c r="A586" i="150"/>
  <c r="D547" i="182"/>
  <c r="Z547" i="182"/>
  <c r="A548" i="182"/>
  <c r="A587" i="150"/>
  <c r="G587" i="150"/>
  <c r="H587" i="150"/>
  <c r="E586" i="150"/>
  <c r="I586" i="150"/>
  <c r="C586" i="150"/>
  <c r="G586" i="150"/>
  <c r="H586" i="150"/>
  <c r="F586" i="150"/>
  <c r="D586" i="150"/>
  <c r="A549" i="182"/>
  <c r="Z548" i="182"/>
  <c r="D548" i="182"/>
  <c r="E587" i="150"/>
  <c r="C587" i="150"/>
  <c r="F587" i="150"/>
  <c r="I587" i="150"/>
  <c r="D587" i="150"/>
  <c r="A588" i="150"/>
  <c r="Z549" i="182"/>
  <c r="D549" i="182"/>
  <c r="A550" i="182"/>
  <c r="E588" i="150"/>
  <c r="G588" i="150"/>
  <c r="H588" i="150"/>
  <c r="G589" i="150"/>
  <c r="H589" i="150"/>
  <c r="F588" i="150"/>
  <c r="C588" i="150"/>
  <c r="I588" i="150"/>
  <c r="D588" i="150"/>
  <c r="A589" i="150"/>
  <c r="Z550" i="182"/>
  <c r="D550" i="182"/>
  <c r="A551" i="182"/>
  <c r="D589" i="150"/>
  <c r="C589" i="150"/>
  <c r="F589" i="150"/>
  <c r="I589" i="150"/>
  <c r="E589" i="150"/>
  <c r="A590" i="150"/>
  <c r="A552" i="182"/>
  <c r="A553" i="182"/>
  <c r="D551" i="182"/>
  <c r="Z551" i="182"/>
  <c r="A591" i="150"/>
  <c r="F590" i="150"/>
  <c r="E590" i="150"/>
  <c r="I590" i="150"/>
  <c r="D590" i="150"/>
  <c r="G590" i="150"/>
  <c r="H590" i="150"/>
  <c r="G591" i="150"/>
  <c r="H591" i="150"/>
  <c r="C590" i="150"/>
  <c r="A554" i="182"/>
  <c r="D553" i="182"/>
  <c r="Z553" i="182"/>
  <c r="Z552" i="182"/>
  <c r="D552" i="182"/>
  <c r="F591" i="150"/>
  <c r="I591" i="150"/>
  <c r="C591" i="150"/>
  <c r="D591" i="150"/>
  <c r="E591" i="150"/>
  <c r="A592" i="150"/>
  <c r="A555" i="182"/>
  <c r="A556" i="182"/>
  <c r="Z554" i="182"/>
  <c r="D554" i="182"/>
  <c r="C592" i="150"/>
  <c r="E592" i="150"/>
  <c r="D592" i="150"/>
  <c r="F592" i="150"/>
  <c r="G592" i="150"/>
  <c r="H592" i="150"/>
  <c r="G593" i="150"/>
  <c r="H593" i="150"/>
  <c r="I592" i="150"/>
  <c r="A593" i="150"/>
  <c r="A557" i="182"/>
  <c r="D556" i="182"/>
  <c r="Z556" i="182"/>
  <c r="Z555" i="182"/>
  <c r="D555" i="182"/>
  <c r="A594" i="150"/>
  <c r="I593" i="150"/>
  <c r="D593" i="150"/>
  <c r="F593" i="150"/>
  <c r="C593" i="150"/>
  <c r="E593" i="150"/>
  <c r="A595" i="150"/>
  <c r="D557" i="182"/>
  <c r="Z557" i="182"/>
  <c r="A558" i="182"/>
  <c r="A596" i="150"/>
  <c r="A559" i="182"/>
  <c r="A560" i="182"/>
  <c r="D595" i="150"/>
  <c r="F595" i="150"/>
  <c r="C595" i="150"/>
  <c r="I595" i="150"/>
  <c r="E595" i="150"/>
  <c r="A597" i="150"/>
  <c r="I594" i="150"/>
  <c r="G594" i="150"/>
  <c r="H594" i="150"/>
  <c r="G595" i="150"/>
  <c r="H595" i="150"/>
  <c r="F594" i="150"/>
  <c r="C594" i="150"/>
  <c r="D594" i="150"/>
  <c r="E594" i="150"/>
  <c r="D558" i="182"/>
  <c r="Z558" i="182"/>
  <c r="D559" i="182"/>
  <c r="D560" i="182"/>
  <c r="A561" i="182"/>
  <c r="A562" i="182"/>
  <c r="Z560" i="182"/>
  <c r="F597" i="150"/>
  <c r="D597" i="150"/>
  <c r="E597" i="150"/>
  <c r="I597" i="150"/>
  <c r="C597" i="150"/>
  <c r="Z559" i="182"/>
  <c r="G596" i="150"/>
  <c r="H596" i="150"/>
  <c r="I596" i="150"/>
  <c r="D596" i="150"/>
  <c r="G597" i="150"/>
  <c r="H597" i="150"/>
  <c r="C596" i="150"/>
  <c r="E596" i="150"/>
  <c r="F596" i="150"/>
  <c r="A598" i="150"/>
  <c r="Z561" i="182"/>
  <c r="D561" i="182"/>
  <c r="A563" i="182"/>
  <c r="Z562" i="182"/>
  <c r="D562" i="182"/>
  <c r="A599" i="150"/>
  <c r="C598" i="150"/>
  <c r="F598" i="150"/>
  <c r="E598" i="150"/>
  <c r="I598" i="150"/>
  <c r="G598" i="150"/>
  <c r="H598" i="150"/>
  <c r="D598" i="150"/>
  <c r="G599" i="150"/>
  <c r="H599" i="150"/>
  <c r="Z563" i="182"/>
  <c r="D563" i="182"/>
  <c r="A564" i="182"/>
  <c r="I599" i="150"/>
  <c r="E599" i="150"/>
  <c r="F599" i="150"/>
  <c r="C599" i="150"/>
  <c r="D599" i="150"/>
  <c r="A600" i="150"/>
  <c r="A565" i="182"/>
  <c r="A566" i="182"/>
  <c r="Z564" i="182"/>
  <c r="D564" i="182"/>
  <c r="A601" i="150"/>
  <c r="F600" i="150"/>
  <c r="E600" i="150"/>
  <c r="C600" i="150"/>
  <c r="D600" i="150"/>
  <c r="G601" i="150"/>
  <c r="H601" i="150"/>
  <c r="I600" i="150"/>
  <c r="G600" i="150"/>
  <c r="H600" i="150"/>
  <c r="A567" i="182"/>
  <c r="A568" i="182"/>
  <c r="A569" i="182"/>
  <c r="Z566" i="182"/>
  <c r="D566" i="182"/>
  <c r="Z565" i="182"/>
  <c r="D565" i="182"/>
  <c r="F601" i="150"/>
  <c r="E601" i="150"/>
  <c r="D601" i="150"/>
  <c r="C601" i="150"/>
  <c r="I601" i="150"/>
  <c r="A602" i="150"/>
  <c r="Z569" i="182"/>
  <c r="D569" i="182"/>
  <c r="Z568" i="182"/>
  <c r="D568" i="182"/>
  <c r="A570" i="182"/>
  <c r="Z567" i="182"/>
  <c r="D567" i="182"/>
  <c r="A571" i="182"/>
  <c r="G603" i="150"/>
  <c r="H603" i="150"/>
  <c r="E602" i="150"/>
  <c r="F602" i="150"/>
  <c r="G602" i="150"/>
  <c r="H602" i="150"/>
  <c r="I602" i="150"/>
  <c r="D602" i="150"/>
  <c r="C602" i="150"/>
  <c r="A603" i="150"/>
  <c r="Z571" i="182"/>
  <c r="D571" i="182"/>
  <c r="Z570" i="182"/>
  <c r="D570" i="182"/>
  <c r="A572" i="182"/>
  <c r="A604" i="150"/>
  <c r="F603" i="150"/>
  <c r="C603" i="150"/>
  <c r="D603" i="150"/>
  <c r="E603" i="150"/>
  <c r="I603" i="150"/>
  <c r="D572" i="182"/>
  <c r="Z572" i="182"/>
  <c r="A573" i="182"/>
  <c r="G605" i="150"/>
  <c r="H605" i="150"/>
  <c r="I604" i="150"/>
  <c r="E604" i="150"/>
  <c r="G604" i="150"/>
  <c r="H604" i="150"/>
  <c r="F604" i="150"/>
  <c r="D604" i="150"/>
  <c r="C604" i="150"/>
  <c r="A605" i="150"/>
  <c r="Z573" i="182"/>
  <c r="D573" i="182"/>
  <c r="A574" i="182"/>
  <c r="A575" i="182"/>
  <c r="I605" i="150"/>
  <c r="E605" i="150"/>
  <c r="C605" i="150"/>
  <c r="D605" i="150"/>
  <c r="F605" i="150"/>
  <c r="A606" i="150"/>
  <c r="Z575" i="182"/>
  <c r="D575" i="182"/>
  <c r="A576" i="182"/>
  <c r="Z574" i="182"/>
  <c r="D574" i="182"/>
  <c r="C606" i="150"/>
  <c r="G607" i="150"/>
  <c r="H607" i="150"/>
  <c r="G606" i="150"/>
  <c r="H606" i="150"/>
  <c r="D606" i="150"/>
  <c r="I606" i="150"/>
  <c r="E606" i="150"/>
  <c r="F606" i="150"/>
  <c r="A607" i="150"/>
  <c r="Z576" i="182"/>
  <c r="D576" i="182"/>
  <c r="A577" i="182"/>
  <c r="F607" i="150"/>
  <c r="C607" i="150"/>
  <c r="I607" i="150"/>
  <c r="E607" i="150"/>
  <c r="D607" i="150"/>
  <c r="A608" i="150"/>
  <c r="Z577" i="182"/>
  <c r="D577" i="182"/>
  <c r="A578" i="182"/>
  <c r="C608" i="150"/>
  <c r="G609" i="150"/>
  <c r="H609" i="150"/>
  <c r="I608" i="150"/>
  <c r="F608" i="150"/>
  <c r="D608" i="150"/>
  <c r="E608" i="150"/>
  <c r="G608" i="150"/>
  <c r="H608" i="150"/>
  <c r="A609" i="150"/>
  <c r="A610" i="150"/>
  <c r="A579" i="182"/>
  <c r="D578" i="182"/>
  <c r="Z578" i="182"/>
  <c r="G610" i="150"/>
  <c r="H610" i="150"/>
  <c r="D610" i="150"/>
  <c r="F610" i="150"/>
  <c r="G611" i="150"/>
  <c r="H611" i="150"/>
  <c r="E610" i="150"/>
  <c r="I610" i="150"/>
  <c r="C610" i="150"/>
  <c r="F609" i="150"/>
  <c r="D609" i="150"/>
  <c r="I609" i="150"/>
  <c r="C609" i="150"/>
  <c r="E609" i="150"/>
  <c r="A611" i="150"/>
  <c r="A580" i="182"/>
  <c r="D579" i="182"/>
  <c r="Z579" i="182"/>
  <c r="I611" i="150"/>
  <c r="C611" i="150"/>
  <c r="E611" i="150"/>
  <c r="D611" i="150"/>
  <c r="F611" i="150"/>
  <c r="A612" i="150"/>
  <c r="A613" i="150"/>
  <c r="A614" i="150"/>
  <c r="A581" i="182"/>
  <c r="A582" i="182"/>
  <c r="Z580" i="182"/>
  <c r="D580" i="182"/>
  <c r="F614" i="150"/>
  <c r="I614" i="150"/>
  <c r="D614" i="150"/>
  <c r="C614" i="150"/>
  <c r="E614" i="150"/>
  <c r="G615" i="150"/>
  <c r="H615" i="150"/>
  <c r="G614" i="150"/>
  <c r="H614" i="150"/>
  <c r="A615" i="150"/>
  <c r="A616" i="150"/>
  <c r="F613" i="150"/>
  <c r="E613" i="150"/>
  <c r="C613" i="150"/>
  <c r="D613" i="150"/>
  <c r="I613" i="150"/>
  <c r="I612" i="150"/>
  <c r="G613" i="150"/>
  <c r="H613" i="150"/>
  <c r="G612" i="150"/>
  <c r="H612" i="150"/>
  <c r="C612" i="150"/>
  <c r="D612" i="150"/>
  <c r="E612" i="150"/>
  <c r="F612" i="150"/>
  <c r="A583" i="182"/>
  <c r="A584" i="182"/>
  <c r="Z581" i="182"/>
  <c r="D581" i="182"/>
  <c r="D582" i="182"/>
  <c r="Z582" i="182"/>
  <c r="E616" i="150"/>
  <c r="C616" i="150"/>
  <c r="I616" i="150"/>
  <c r="D616" i="150"/>
  <c r="G617" i="150"/>
  <c r="H617" i="150"/>
  <c r="G616" i="150"/>
  <c r="H616" i="150"/>
  <c r="F616" i="150"/>
  <c r="C615" i="150"/>
  <c r="E615" i="150"/>
  <c r="F615" i="150"/>
  <c r="D615" i="150"/>
  <c r="I615" i="150"/>
  <c r="A617" i="150"/>
  <c r="Z584" i="182"/>
  <c r="D584" i="182"/>
  <c r="D583" i="182"/>
  <c r="Z583" i="182"/>
  <c r="A585" i="182"/>
  <c r="D617" i="150"/>
  <c r="C617" i="150"/>
  <c r="E617" i="150"/>
  <c r="F617" i="150"/>
  <c r="I617" i="150"/>
  <c r="A618" i="150"/>
  <c r="A586" i="182"/>
  <c r="A587" i="182"/>
  <c r="D585" i="182"/>
  <c r="Z585" i="182"/>
  <c r="A619" i="150"/>
  <c r="I618" i="150"/>
  <c r="E618" i="150"/>
  <c r="D618" i="150"/>
  <c r="F618" i="150"/>
  <c r="G618" i="150"/>
  <c r="H618" i="150"/>
  <c r="G619" i="150"/>
  <c r="H619" i="150"/>
  <c r="C618" i="150"/>
  <c r="Z586" i="182"/>
  <c r="D586" i="182"/>
  <c r="D587" i="182"/>
  <c r="Z587" i="182"/>
  <c r="A588" i="182"/>
  <c r="A620" i="150"/>
  <c r="D619" i="150"/>
  <c r="I619" i="150"/>
  <c r="F619" i="150"/>
  <c r="E619" i="150"/>
  <c r="C619" i="150"/>
  <c r="A621" i="150"/>
  <c r="Z588" i="182"/>
  <c r="D588" i="182"/>
  <c r="A589" i="182"/>
  <c r="F621" i="150"/>
  <c r="E621" i="150"/>
  <c r="D621" i="150"/>
  <c r="I621" i="150"/>
  <c r="C621" i="150"/>
  <c r="F620" i="150"/>
  <c r="D620" i="150"/>
  <c r="G620" i="150"/>
  <c r="H620" i="150"/>
  <c r="E620" i="150"/>
  <c r="I620" i="150"/>
  <c r="G621" i="150"/>
  <c r="H621" i="150"/>
  <c r="C620" i="150"/>
  <c r="A622" i="150"/>
  <c r="Z589" i="182"/>
  <c r="D589" i="182"/>
  <c r="A590" i="182"/>
  <c r="A623" i="150"/>
  <c r="A624" i="150"/>
  <c r="E622" i="150"/>
  <c r="C622" i="150"/>
  <c r="F622" i="150"/>
  <c r="D622" i="150"/>
  <c r="G622" i="150"/>
  <c r="H622" i="150"/>
  <c r="I622" i="150"/>
  <c r="G623" i="150"/>
  <c r="H623" i="150"/>
  <c r="Z590" i="182"/>
  <c r="D590" i="182"/>
  <c r="A591" i="182"/>
  <c r="F624" i="150"/>
  <c r="E624" i="150"/>
  <c r="G624" i="150"/>
  <c r="H624" i="150"/>
  <c r="I624" i="150"/>
  <c r="G625" i="150"/>
  <c r="H625" i="150"/>
  <c r="C624" i="150"/>
  <c r="D624" i="150"/>
  <c r="F623" i="150"/>
  <c r="D623" i="150"/>
  <c r="E623" i="150"/>
  <c r="C623" i="150"/>
  <c r="I623" i="150"/>
  <c r="A625" i="150"/>
  <c r="A592" i="182"/>
  <c r="A593" i="182"/>
  <c r="D591" i="182"/>
  <c r="Z591" i="182"/>
  <c r="C625" i="150"/>
  <c r="F625" i="150"/>
  <c r="D625" i="150"/>
  <c r="I625" i="150"/>
  <c r="E625" i="150"/>
  <c r="A626" i="150"/>
  <c r="Z593" i="182"/>
  <c r="D593" i="182"/>
  <c r="A594" i="182"/>
  <c r="Z592" i="182"/>
  <c r="D592" i="182"/>
  <c r="A627" i="150"/>
  <c r="F626" i="150"/>
  <c r="E626" i="150"/>
  <c r="I626" i="150"/>
  <c r="G626" i="150"/>
  <c r="H626" i="150"/>
  <c r="C626" i="150"/>
  <c r="D626" i="150"/>
  <c r="G627" i="150"/>
  <c r="H627" i="150"/>
  <c r="D594" i="182"/>
  <c r="Z594" i="182"/>
  <c r="A595" i="182"/>
  <c r="C627" i="150"/>
  <c r="F627" i="150"/>
  <c r="E627" i="150"/>
  <c r="D627" i="150"/>
  <c r="I627" i="150"/>
  <c r="A628" i="150"/>
  <c r="Z595" i="182"/>
  <c r="D595" i="182"/>
  <c r="A596" i="182"/>
  <c r="E628" i="150"/>
  <c r="G628" i="150"/>
  <c r="H628" i="150"/>
  <c r="F628" i="150"/>
  <c r="G629" i="150"/>
  <c r="H629" i="150"/>
  <c r="C628" i="150"/>
  <c r="D628" i="150"/>
  <c r="I628" i="150"/>
  <c r="A629" i="150"/>
  <c r="A630" i="150"/>
  <c r="A597" i="182"/>
  <c r="Z596" i="182"/>
  <c r="D596" i="182"/>
  <c r="E630" i="150"/>
  <c r="F630" i="150"/>
  <c r="G630" i="150"/>
  <c r="H630" i="150"/>
  <c r="I630" i="150"/>
  <c r="C630" i="150"/>
  <c r="G631" i="150"/>
  <c r="H631" i="150"/>
  <c r="D630" i="150"/>
  <c r="A631" i="150"/>
  <c r="E629" i="150"/>
  <c r="I629" i="150"/>
  <c r="C629" i="150"/>
  <c r="F629" i="150"/>
  <c r="D629" i="150"/>
  <c r="A598" i="182"/>
  <c r="Z597" i="182"/>
  <c r="D597" i="182"/>
  <c r="E631" i="150"/>
  <c r="C631" i="150"/>
  <c r="D631" i="150"/>
  <c r="I631" i="150"/>
  <c r="F631" i="150"/>
  <c r="A632" i="150"/>
  <c r="A599" i="182"/>
  <c r="D598" i="182"/>
  <c r="Z598" i="182"/>
  <c r="F632" i="150"/>
  <c r="G632" i="150"/>
  <c r="H632" i="150"/>
  <c r="C632" i="150"/>
  <c r="I632" i="150"/>
  <c r="E632" i="150"/>
  <c r="G633" i="150"/>
  <c r="H633" i="150"/>
  <c r="D632" i="150"/>
  <c r="A633" i="150"/>
  <c r="Z599" i="182"/>
  <c r="D599" i="182"/>
  <c r="A600" i="182"/>
  <c r="F633" i="150"/>
  <c r="C633" i="150"/>
  <c r="I633" i="150"/>
  <c r="D633" i="150"/>
  <c r="E633" i="150"/>
  <c r="A634" i="150"/>
  <c r="A601" i="182"/>
  <c r="D600" i="182"/>
  <c r="Z600" i="182"/>
  <c r="I634" i="150"/>
  <c r="E634" i="150"/>
  <c r="G635" i="150"/>
  <c r="H635" i="150"/>
  <c r="G634" i="150"/>
  <c r="H634" i="150"/>
  <c r="C634" i="150"/>
  <c r="F634" i="150"/>
  <c r="D634" i="150"/>
  <c r="A635" i="150"/>
  <c r="Z601" i="182"/>
  <c r="D601" i="182"/>
  <c r="A602" i="182"/>
  <c r="I635" i="150"/>
  <c r="F635" i="150"/>
  <c r="D635" i="150"/>
  <c r="E635" i="150"/>
  <c r="C635" i="150"/>
  <c r="A636" i="150"/>
  <c r="Z602" i="182"/>
  <c r="D602" i="182"/>
  <c r="A603" i="182"/>
  <c r="F636" i="150"/>
  <c r="D636" i="150"/>
  <c r="G637" i="150"/>
  <c r="H637" i="150"/>
  <c r="I636" i="150"/>
  <c r="E636" i="150"/>
  <c r="C636" i="150"/>
  <c r="G636" i="150"/>
  <c r="H636" i="150"/>
  <c r="A637" i="150"/>
  <c r="A604" i="182"/>
  <c r="Z603" i="182"/>
  <c r="D603" i="182"/>
  <c r="F637" i="150"/>
  <c r="E637" i="150"/>
  <c r="D637" i="150"/>
  <c r="C637" i="150"/>
  <c r="I637" i="150"/>
  <c r="A638" i="150"/>
  <c r="A639" i="150"/>
  <c r="A605" i="182"/>
  <c r="A606" i="182"/>
  <c r="A607" i="182"/>
  <c r="Z604" i="182"/>
  <c r="D604" i="182"/>
  <c r="I639" i="150"/>
  <c r="E639" i="150"/>
  <c r="F639" i="150"/>
  <c r="D639" i="150"/>
  <c r="C639" i="150"/>
  <c r="G638" i="150"/>
  <c r="H638" i="150"/>
  <c r="C638" i="150"/>
  <c r="I638" i="150"/>
  <c r="D638" i="150"/>
  <c r="F638" i="150"/>
  <c r="G639" i="150"/>
  <c r="H639" i="150"/>
  <c r="E638" i="150"/>
  <c r="A640" i="150"/>
  <c r="A641" i="150"/>
  <c r="Z607" i="182"/>
  <c r="D607" i="182"/>
  <c r="Z606" i="182"/>
  <c r="D606" i="182"/>
  <c r="A608" i="182"/>
  <c r="Z605" i="182"/>
  <c r="D605" i="182"/>
  <c r="F641" i="150"/>
  <c r="E641" i="150"/>
  <c r="C641" i="150"/>
  <c r="D641" i="150"/>
  <c r="I641" i="150"/>
  <c r="A642" i="150"/>
  <c r="D640" i="150"/>
  <c r="C640" i="150"/>
  <c r="I640" i="150"/>
  <c r="G640" i="150"/>
  <c r="H640" i="150"/>
  <c r="E640" i="150"/>
  <c r="F640" i="150"/>
  <c r="G641" i="150"/>
  <c r="H641" i="150"/>
  <c r="Z608" i="182"/>
  <c r="D608" i="182"/>
  <c r="A609" i="182"/>
  <c r="G643" i="150"/>
  <c r="H643" i="150"/>
  <c r="G642" i="150"/>
  <c r="H642" i="150"/>
  <c r="C642" i="150"/>
  <c r="E642" i="150"/>
  <c r="I642" i="150"/>
  <c r="F642" i="150"/>
  <c r="D642" i="150"/>
  <c r="A643" i="150"/>
  <c r="A644" i="150"/>
  <c r="D609" i="182"/>
  <c r="Z609" i="182"/>
  <c r="A610" i="182"/>
  <c r="A611" i="182"/>
  <c r="A645" i="150"/>
  <c r="G645" i="150"/>
  <c r="H645" i="150"/>
  <c r="F644" i="150"/>
  <c r="D644" i="150"/>
  <c r="E644" i="150"/>
  <c r="I644" i="150"/>
  <c r="G644" i="150"/>
  <c r="H644" i="150"/>
  <c r="C644" i="150"/>
  <c r="F643" i="150"/>
  <c r="I643" i="150"/>
  <c r="C643" i="150"/>
  <c r="D643" i="150"/>
  <c r="E643" i="150"/>
  <c r="D611" i="182"/>
  <c r="Z611" i="182"/>
  <c r="Z610" i="182"/>
  <c r="D610" i="182"/>
  <c r="A612" i="182"/>
  <c r="C645" i="150"/>
  <c r="D645" i="150"/>
  <c r="I645" i="150"/>
  <c r="F645" i="150"/>
  <c r="E645" i="150"/>
  <c r="A646" i="150"/>
  <c r="A647" i="150"/>
  <c r="A613" i="182"/>
  <c r="Z612" i="182"/>
  <c r="D612" i="182"/>
  <c r="I647" i="150"/>
  <c r="E647" i="150"/>
  <c r="F647" i="150"/>
  <c r="D647" i="150"/>
  <c r="C647" i="150"/>
  <c r="G646" i="150"/>
  <c r="H646" i="150"/>
  <c r="C646" i="150"/>
  <c r="I646" i="150"/>
  <c r="E646" i="150"/>
  <c r="D646" i="150"/>
  <c r="G647" i="150"/>
  <c r="H647" i="150"/>
  <c r="F646" i="150"/>
  <c r="A648" i="150"/>
  <c r="A614" i="182"/>
  <c r="D613" i="182"/>
  <c r="Z613" i="182"/>
  <c r="I648" i="150"/>
  <c r="F648" i="150"/>
  <c r="E648" i="150"/>
  <c r="C648" i="150"/>
  <c r="G649" i="150"/>
  <c r="H649" i="150"/>
  <c r="G648" i="150"/>
  <c r="H648" i="150"/>
  <c r="D648" i="150"/>
  <c r="A649" i="150"/>
  <c r="A615" i="182"/>
  <c r="Z614" i="182"/>
  <c r="D614" i="182"/>
  <c r="A650" i="150"/>
  <c r="E649" i="150"/>
  <c r="F649" i="150"/>
  <c r="C649" i="150"/>
  <c r="I649" i="150"/>
  <c r="D649" i="150"/>
  <c r="A651" i="150"/>
  <c r="A616" i="182"/>
  <c r="D615" i="182"/>
  <c r="Z615" i="182"/>
  <c r="F651" i="150"/>
  <c r="I651" i="150"/>
  <c r="E651" i="150"/>
  <c r="C651" i="150"/>
  <c r="D651" i="150"/>
  <c r="A652" i="150"/>
  <c r="C650" i="150"/>
  <c r="F650" i="150"/>
  <c r="E650" i="150"/>
  <c r="G651" i="150"/>
  <c r="H651" i="150"/>
  <c r="D650" i="150"/>
  <c r="I650" i="150"/>
  <c r="G650" i="150"/>
  <c r="H650" i="150"/>
  <c r="A617" i="182"/>
  <c r="A618" i="182"/>
  <c r="D616" i="182"/>
  <c r="Z616" i="182"/>
  <c r="I652" i="150"/>
  <c r="F652" i="150"/>
  <c r="G653" i="150"/>
  <c r="H653" i="150"/>
  <c r="D652" i="150"/>
  <c r="G652" i="150"/>
  <c r="H652" i="150"/>
  <c r="E652" i="150"/>
  <c r="C652" i="150"/>
  <c r="A653" i="150"/>
  <c r="Z618" i="182"/>
  <c r="D618" i="182"/>
  <c r="A619" i="182"/>
  <c r="Z617" i="182"/>
  <c r="D617" i="182"/>
  <c r="D653" i="150"/>
  <c r="C653" i="150"/>
  <c r="E653" i="150"/>
  <c r="F653" i="150"/>
  <c r="I653" i="150"/>
  <c r="A654" i="150"/>
  <c r="A620" i="182"/>
  <c r="A621" i="182"/>
  <c r="Z619" i="182"/>
  <c r="D619" i="182"/>
  <c r="A655" i="150"/>
  <c r="G654" i="150"/>
  <c r="H654" i="150"/>
  <c r="E654" i="150"/>
  <c r="I654" i="150"/>
  <c r="C654" i="150"/>
  <c r="F654" i="150"/>
  <c r="G655" i="150"/>
  <c r="H655" i="150"/>
  <c r="D654" i="150"/>
  <c r="A622" i="182"/>
  <c r="A623" i="182"/>
  <c r="D621" i="182"/>
  <c r="Z621" i="182"/>
  <c r="Z620" i="182"/>
  <c r="D620" i="182"/>
  <c r="E655" i="150"/>
  <c r="C655" i="150"/>
  <c r="F655" i="150"/>
  <c r="I655" i="150"/>
  <c r="D655" i="150"/>
  <c r="A656" i="150"/>
  <c r="Z623" i="182"/>
  <c r="D623" i="182"/>
  <c r="A624" i="182"/>
  <c r="A625" i="182"/>
  <c r="D622" i="182"/>
  <c r="Z622" i="182"/>
  <c r="D656" i="150"/>
  <c r="I656" i="150"/>
  <c r="E656" i="150"/>
  <c r="G656" i="150"/>
  <c r="H656" i="150"/>
  <c r="G657" i="150"/>
  <c r="H657" i="150"/>
  <c r="F656" i="150"/>
  <c r="C656" i="150"/>
  <c r="A657" i="150"/>
  <c r="A626" i="182"/>
  <c r="A627" i="182"/>
  <c r="Z625" i="182"/>
  <c r="D625" i="182"/>
  <c r="D624" i="182"/>
  <c r="Z624" i="182"/>
  <c r="D626" i="182"/>
  <c r="Z626" i="182"/>
  <c r="D657" i="150"/>
  <c r="E657" i="150"/>
  <c r="F657" i="150"/>
  <c r="I657" i="150"/>
  <c r="C657" i="150"/>
  <c r="A658" i="150"/>
  <c r="A628" i="182"/>
  <c r="D627" i="182"/>
  <c r="Z627" i="182"/>
  <c r="A659" i="150"/>
  <c r="C658" i="150"/>
  <c r="E658" i="150"/>
  <c r="G658" i="150"/>
  <c r="H658" i="150"/>
  <c r="I658" i="150"/>
  <c r="D658" i="150"/>
  <c r="G659" i="150"/>
  <c r="H659" i="150"/>
  <c r="F658" i="150"/>
  <c r="A660" i="150"/>
  <c r="Z628" i="182"/>
  <c r="D628" i="182"/>
  <c r="A629" i="182"/>
  <c r="C660" i="150"/>
  <c r="G661" i="150"/>
  <c r="H661" i="150"/>
  <c r="F660" i="150"/>
  <c r="D660" i="150"/>
  <c r="I660" i="150"/>
  <c r="E660" i="150"/>
  <c r="G660" i="150"/>
  <c r="H660" i="150"/>
  <c r="A661" i="150"/>
  <c r="C659" i="150"/>
  <c r="D659" i="150"/>
  <c r="I659" i="150"/>
  <c r="E659" i="150"/>
  <c r="F659" i="150"/>
  <c r="A630" i="182"/>
  <c r="Z629" i="182"/>
  <c r="D629" i="182"/>
  <c r="A662" i="150"/>
  <c r="F661" i="150"/>
  <c r="I661" i="150"/>
  <c r="D661" i="150"/>
  <c r="C661" i="150"/>
  <c r="E661" i="150"/>
  <c r="Z630" i="182"/>
  <c r="D630" i="182"/>
  <c r="A631" i="182"/>
  <c r="E662" i="150"/>
  <c r="C662" i="150"/>
  <c r="D662" i="150"/>
  <c r="G663" i="150"/>
  <c r="H663" i="150"/>
  <c r="G662" i="150"/>
  <c r="H662" i="150"/>
  <c r="I662" i="150"/>
  <c r="F662" i="150"/>
  <c r="A663" i="150"/>
  <c r="Z631" i="182"/>
  <c r="D631" i="182"/>
  <c r="A632" i="182"/>
  <c r="E663" i="150"/>
  <c r="I663" i="150"/>
  <c r="F663" i="150"/>
  <c r="C663" i="150"/>
  <c r="D663" i="150"/>
  <c r="A664" i="150"/>
  <c r="A665" i="150"/>
  <c r="A633" i="182"/>
  <c r="A634" i="182"/>
  <c r="Z632" i="182"/>
  <c r="D632" i="182"/>
  <c r="I665" i="150"/>
  <c r="D665" i="150"/>
  <c r="C665" i="150"/>
  <c r="F665" i="150"/>
  <c r="E665" i="150"/>
  <c r="A666" i="150"/>
  <c r="D664" i="150"/>
  <c r="G665" i="150"/>
  <c r="H665" i="150"/>
  <c r="G664" i="150"/>
  <c r="H664" i="150"/>
  <c r="E664" i="150"/>
  <c r="C664" i="150"/>
  <c r="I664" i="150"/>
  <c r="F664" i="150"/>
  <c r="Z634" i="182"/>
  <c r="D634" i="182"/>
  <c r="A635" i="182"/>
  <c r="Z633" i="182"/>
  <c r="D633" i="182"/>
  <c r="F666" i="150"/>
  <c r="I666" i="150"/>
  <c r="D666" i="150"/>
  <c r="C666" i="150"/>
  <c r="G667" i="150"/>
  <c r="H667" i="150"/>
  <c r="G666" i="150"/>
  <c r="H666" i="150"/>
  <c r="E666" i="150"/>
  <c r="A667" i="150"/>
  <c r="A636" i="182"/>
  <c r="D635" i="182"/>
  <c r="Z635" i="182"/>
  <c r="A668" i="150"/>
  <c r="C667" i="150"/>
  <c r="E667" i="150"/>
  <c r="I667" i="150"/>
  <c r="D667" i="150"/>
  <c r="F667" i="150"/>
  <c r="A669" i="150"/>
  <c r="Z636" i="182"/>
  <c r="D636" i="182"/>
  <c r="A637" i="182"/>
  <c r="E669" i="150"/>
  <c r="D669" i="150"/>
  <c r="F669" i="150"/>
  <c r="C669" i="150"/>
  <c r="I669" i="150"/>
  <c r="F668" i="150"/>
  <c r="G669" i="150"/>
  <c r="H669" i="150"/>
  <c r="E668" i="150"/>
  <c r="G668" i="150"/>
  <c r="H668" i="150"/>
  <c r="D668" i="150"/>
  <c r="C668" i="150"/>
  <c r="I668" i="150"/>
  <c r="A670" i="150"/>
  <c r="Z637" i="182"/>
  <c r="D637" i="182"/>
  <c r="A638" i="182"/>
  <c r="D670" i="150"/>
  <c r="C670" i="150"/>
  <c r="G670" i="150"/>
  <c r="H670" i="150"/>
  <c r="I670" i="150"/>
  <c r="G671" i="150"/>
  <c r="H671" i="150"/>
  <c r="F670" i="150"/>
  <c r="E670" i="150"/>
  <c r="A671" i="150"/>
  <c r="Z638" i="182"/>
  <c r="D638" i="182"/>
  <c r="A639" i="182"/>
  <c r="A640" i="182"/>
  <c r="F671" i="150"/>
  <c r="I671" i="150"/>
  <c r="D671" i="150"/>
  <c r="E671" i="150"/>
  <c r="C671" i="150"/>
  <c r="A672" i="150"/>
  <c r="Z640" i="182"/>
  <c r="D640" i="182"/>
  <c r="A641" i="182"/>
  <c r="Z639" i="182"/>
  <c r="D639" i="182"/>
  <c r="A673" i="150"/>
  <c r="G673" i="150"/>
  <c r="H673" i="150"/>
  <c r="E672" i="150"/>
  <c r="C672" i="150"/>
  <c r="I672" i="150"/>
  <c r="F672" i="150"/>
  <c r="G672" i="150"/>
  <c r="H672" i="150"/>
  <c r="D672" i="150"/>
  <c r="D641" i="182"/>
  <c r="Z641" i="182"/>
  <c r="A642" i="182"/>
  <c r="F673" i="150"/>
  <c r="D673" i="150"/>
  <c r="I673" i="150"/>
  <c r="C673" i="150"/>
  <c r="E673" i="150"/>
  <c r="A674" i="150"/>
  <c r="Z642" i="182"/>
  <c r="D642" i="182"/>
  <c r="A643" i="182"/>
  <c r="G674" i="150"/>
  <c r="H674" i="150"/>
  <c r="E674" i="150"/>
  <c r="C674" i="150"/>
  <c r="D674" i="150"/>
  <c r="F674" i="150"/>
  <c r="I674" i="150"/>
  <c r="G675" i="150"/>
  <c r="H675" i="150"/>
  <c r="A675" i="150"/>
  <c r="D643" i="182"/>
  <c r="Z643" i="182"/>
  <c r="A644" i="182"/>
  <c r="A645" i="182"/>
  <c r="D675" i="150"/>
  <c r="C675" i="150"/>
  <c r="F675" i="150"/>
  <c r="E675" i="150"/>
  <c r="I675" i="150"/>
  <c r="A676" i="150"/>
  <c r="D645" i="182"/>
  <c r="Z645" i="182"/>
  <c r="A646" i="182"/>
  <c r="Z644" i="182"/>
  <c r="D644" i="182"/>
  <c r="A677" i="150"/>
  <c r="G677" i="150"/>
  <c r="H677" i="150"/>
  <c r="F676" i="150"/>
  <c r="D676" i="150"/>
  <c r="I676" i="150"/>
  <c r="E676" i="150"/>
  <c r="G676" i="150"/>
  <c r="H676" i="150"/>
  <c r="C676" i="150"/>
  <c r="Z646" i="182"/>
  <c r="D646" i="182"/>
  <c r="A647" i="182"/>
  <c r="C677" i="150"/>
  <c r="E677" i="150"/>
  <c r="I677" i="150"/>
  <c r="D677" i="150"/>
  <c r="F677" i="150"/>
  <c r="A678" i="150"/>
  <c r="Z647" i="182"/>
  <c r="D647" i="182"/>
  <c r="A648" i="182"/>
  <c r="F678" i="150"/>
  <c r="G679" i="150"/>
  <c r="H679" i="150"/>
  <c r="E678" i="150"/>
  <c r="I678" i="150"/>
  <c r="C678" i="150"/>
  <c r="G678" i="150"/>
  <c r="H678" i="150"/>
  <c r="D678" i="150"/>
  <c r="A679" i="150"/>
  <c r="Z648" i="182"/>
  <c r="D648" i="182"/>
  <c r="A649" i="182"/>
  <c r="D679" i="150"/>
  <c r="C679" i="150"/>
  <c r="E679" i="150"/>
  <c r="F679" i="150"/>
  <c r="I679" i="150"/>
  <c r="A680" i="150"/>
  <c r="D649" i="182"/>
  <c r="Z649" i="182"/>
  <c r="A650" i="182"/>
  <c r="A651" i="182"/>
  <c r="G680" i="150"/>
  <c r="H680" i="150"/>
  <c r="I680" i="150"/>
  <c r="D680" i="150"/>
  <c r="F680" i="150"/>
  <c r="G681" i="150"/>
  <c r="H681" i="150"/>
  <c r="E680" i="150"/>
  <c r="C680" i="150"/>
  <c r="A681" i="150"/>
  <c r="Z651" i="182"/>
  <c r="D651" i="182"/>
  <c r="D650" i="182"/>
  <c r="Z650" i="182"/>
  <c r="A652" i="182"/>
  <c r="E681" i="150"/>
  <c r="C681" i="150"/>
  <c r="I681" i="150"/>
  <c r="D681" i="150"/>
  <c r="F681" i="150"/>
  <c r="A682" i="150"/>
  <c r="D652" i="182"/>
  <c r="Z652" i="182"/>
  <c r="A653" i="182"/>
  <c r="A683" i="150"/>
  <c r="E682" i="150"/>
  <c r="I682" i="150"/>
  <c r="D682" i="150"/>
  <c r="C682" i="150"/>
  <c r="G682" i="150"/>
  <c r="H682" i="150"/>
  <c r="F682" i="150"/>
  <c r="G683" i="150"/>
  <c r="H683" i="150"/>
  <c r="A684" i="150"/>
  <c r="Z653" i="182"/>
  <c r="D653" i="182"/>
  <c r="A654" i="182"/>
  <c r="A685" i="150"/>
  <c r="A686" i="150"/>
  <c r="D684" i="150"/>
  <c r="I684" i="150"/>
  <c r="G685" i="150"/>
  <c r="H685" i="150"/>
  <c r="E684" i="150"/>
  <c r="G684" i="150"/>
  <c r="H684" i="150"/>
  <c r="F684" i="150"/>
  <c r="C684" i="150"/>
  <c r="C683" i="150"/>
  <c r="E683" i="150"/>
  <c r="F683" i="150"/>
  <c r="I683" i="150"/>
  <c r="D683" i="150"/>
  <c r="A655" i="182"/>
  <c r="A656" i="182"/>
  <c r="D654" i="182"/>
  <c r="Z654" i="182"/>
  <c r="C686" i="150"/>
  <c r="G686" i="150"/>
  <c r="H686" i="150"/>
  <c r="G687" i="150"/>
  <c r="H687" i="150"/>
  <c r="E686" i="150"/>
  <c r="D686" i="150"/>
  <c r="I686" i="150"/>
  <c r="F686" i="150"/>
  <c r="C685" i="150"/>
  <c r="E685" i="150"/>
  <c r="F685" i="150"/>
  <c r="D685" i="150"/>
  <c r="I685" i="150"/>
  <c r="A687" i="150"/>
  <c r="D656" i="182"/>
  <c r="Z656" i="182"/>
  <c r="Z655" i="182"/>
  <c r="D655" i="182"/>
  <c r="A657" i="182"/>
  <c r="A688" i="150"/>
  <c r="F687" i="150"/>
  <c r="C687" i="150"/>
  <c r="I687" i="150"/>
  <c r="D687" i="150"/>
  <c r="E687" i="150"/>
  <c r="A689" i="150"/>
  <c r="Z657" i="182"/>
  <c r="D657" i="182"/>
  <c r="A658" i="182"/>
  <c r="A659" i="182"/>
  <c r="F689" i="150"/>
  <c r="I689" i="150"/>
  <c r="E689" i="150"/>
  <c r="C689" i="150"/>
  <c r="D689" i="150"/>
  <c r="D688" i="150"/>
  <c r="C688" i="150"/>
  <c r="E688" i="150"/>
  <c r="I688" i="150"/>
  <c r="F688" i="150"/>
  <c r="G689" i="150"/>
  <c r="H689" i="150"/>
  <c r="G688" i="150"/>
  <c r="H688" i="150"/>
  <c r="A690" i="150"/>
  <c r="D659" i="182"/>
  <c r="Z659" i="182"/>
  <c r="Z658" i="182"/>
  <c r="D658" i="182"/>
  <c r="A660" i="182"/>
  <c r="A691" i="150"/>
  <c r="C690" i="150"/>
  <c r="G691" i="150"/>
  <c r="H691" i="150"/>
  <c r="G690" i="150"/>
  <c r="H690" i="150"/>
  <c r="E690" i="150"/>
  <c r="F690" i="150"/>
  <c r="I690" i="150"/>
  <c r="D690" i="150"/>
  <c r="Z660" i="182"/>
  <c r="D660" i="182"/>
  <c r="A661" i="182"/>
  <c r="I691" i="150"/>
  <c r="D691" i="150"/>
  <c r="E691" i="150"/>
  <c r="C691" i="150"/>
  <c r="F691" i="150"/>
  <c r="A692" i="150"/>
  <c r="Z661" i="182"/>
  <c r="D661" i="182"/>
  <c r="A662" i="182"/>
  <c r="A693" i="150"/>
  <c r="G692" i="150"/>
  <c r="H692" i="150"/>
  <c r="F692" i="150"/>
  <c r="E692" i="150"/>
  <c r="I692" i="150"/>
  <c r="C692" i="150"/>
  <c r="G693" i="150"/>
  <c r="H693" i="150"/>
  <c r="D692" i="150"/>
  <c r="D662" i="182"/>
  <c r="Z662" i="182"/>
  <c r="A663" i="182"/>
  <c r="A664" i="182"/>
  <c r="D693" i="150"/>
  <c r="C693" i="150"/>
  <c r="I693" i="150"/>
  <c r="E693" i="150"/>
  <c r="F693" i="150"/>
  <c r="A694" i="150"/>
  <c r="A695" i="150"/>
  <c r="D664" i="182"/>
  <c r="Z664" i="182"/>
  <c r="A665" i="182"/>
  <c r="Z663" i="182"/>
  <c r="D663" i="182"/>
  <c r="A696" i="150"/>
  <c r="F696" i="150"/>
  <c r="I696" i="150"/>
  <c r="D696" i="150"/>
  <c r="G697" i="150"/>
  <c r="H697" i="150"/>
  <c r="E696" i="150"/>
  <c r="C696" i="150"/>
  <c r="G696" i="150"/>
  <c r="H696" i="150"/>
  <c r="D695" i="150"/>
  <c r="I695" i="150"/>
  <c r="C695" i="150"/>
  <c r="E695" i="150"/>
  <c r="F695" i="150"/>
  <c r="A697" i="150"/>
  <c r="C694" i="150"/>
  <c r="G694" i="150"/>
  <c r="H694" i="150"/>
  <c r="F694" i="150"/>
  <c r="E694" i="150"/>
  <c r="I694" i="150"/>
  <c r="D694" i="150"/>
  <c r="G695" i="150"/>
  <c r="H695" i="150"/>
  <c r="A698" i="150"/>
  <c r="D665" i="182"/>
  <c r="Z665" i="182"/>
  <c r="A666" i="182"/>
  <c r="A667" i="182"/>
  <c r="A699" i="150"/>
  <c r="I697" i="150"/>
  <c r="D697" i="150"/>
  <c r="E697" i="150"/>
  <c r="C697" i="150"/>
  <c r="F697" i="150"/>
  <c r="G698" i="150"/>
  <c r="H698" i="150"/>
  <c r="D698" i="150"/>
  <c r="E698" i="150"/>
  <c r="I698" i="150"/>
  <c r="F698" i="150"/>
  <c r="G699" i="150"/>
  <c r="H699" i="150"/>
  <c r="C698" i="150"/>
  <c r="A700" i="150"/>
  <c r="D667" i="182"/>
  <c r="Z667" i="182"/>
  <c r="Z666" i="182"/>
  <c r="D666" i="182"/>
  <c r="A668" i="182"/>
  <c r="A669" i="182"/>
  <c r="D700" i="150"/>
  <c r="G700" i="150"/>
  <c r="H700" i="150"/>
  <c r="F700" i="150"/>
  <c r="C700" i="150"/>
  <c r="I700" i="150"/>
  <c r="G701" i="150"/>
  <c r="H701" i="150"/>
  <c r="E700" i="150"/>
  <c r="A701" i="150"/>
  <c r="D699" i="150"/>
  <c r="C699" i="150"/>
  <c r="I699" i="150"/>
  <c r="E699" i="150"/>
  <c r="F699" i="150"/>
  <c r="D669" i="182"/>
  <c r="Z669" i="182"/>
  <c r="A670" i="182"/>
  <c r="Z668" i="182"/>
  <c r="D668" i="182"/>
  <c r="F701" i="150"/>
  <c r="E701" i="150"/>
  <c r="C701" i="150"/>
  <c r="D701" i="150"/>
  <c r="I701" i="150"/>
  <c r="A702" i="150"/>
  <c r="Z670" i="182"/>
  <c r="D670" i="182"/>
  <c r="A671" i="182"/>
  <c r="A703" i="150"/>
  <c r="G703" i="150"/>
  <c r="H703" i="150"/>
  <c r="I702" i="150"/>
  <c r="C702" i="150"/>
  <c r="E702" i="150"/>
  <c r="G702" i="150"/>
  <c r="H702" i="150"/>
  <c r="F702" i="150"/>
  <c r="D702" i="150"/>
  <c r="A704" i="150"/>
  <c r="Z671" i="182"/>
  <c r="D671" i="182"/>
  <c r="A672" i="182"/>
  <c r="F704" i="150"/>
  <c r="E704" i="150"/>
  <c r="D704" i="150"/>
  <c r="C704" i="150"/>
  <c r="G704" i="150"/>
  <c r="H704" i="150"/>
  <c r="I704" i="150"/>
  <c r="G705" i="150"/>
  <c r="H705" i="150"/>
  <c r="I703" i="150"/>
  <c r="C703" i="150"/>
  <c r="F703" i="150"/>
  <c r="D703" i="150"/>
  <c r="E703" i="150"/>
  <c r="A705" i="150"/>
  <c r="A673" i="182"/>
  <c r="Z672" i="182"/>
  <c r="D672" i="182"/>
  <c r="F705" i="150"/>
  <c r="C705" i="150"/>
  <c r="I705" i="150"/>
  <c r="D705" i="150"/>
  <c r="E705" i="150"/>
  <c r="A706" i="150"/>
  <c r="D673" i="182"/>
  <c r="Z673" i="182"/>
  <c r="A674" i="182"/>
  <c r="I706" i="150"/>
  <c r="D706" i="150"/>
  <c r="F706" i="150"/>
  <c r="G706" i="150"/>
  <c r="H706" i="150"/>
  <c r="E706" i="150"/>
  <c r="C706" i="150"/>
  <c r="G707" i="150"/>
  <c r="H707" i="150"/>
  <c r="A707" i="150"/>
  <c r="A708" i="150"/>
  <c r="A675" i="182"/>
  <c r="A676" i="182"/>
  <c r="D674" i="182"/>
  <c r="Z674" i="182"/>
  <c r="D708" i="150"/>
  <c r="I708" i="150"/>
  <c r="E708" i="150"/>
  <c r="G709" i="150"/>
  <c r="H709" i="150"/>
  <c r="C708" i="150"/>
  <c r="G708" i="150"/>
  <c r="H708" i="150"/>
  <c r="F708" i="150"/>
  <c r="A709" i="150"/>
  <c r="D707" i="150"/>
  <c r="F707" i="150"/>
  <c r="I707" i="150"/>
  <c r="C707" i="150"/>
  <c r="E707" i="150"/>
  <c r="Z676" i="182"/>
  <c r="D676" i="182"/>
  <c r="A677" i="182"/>
  <c r="Z675" i="182"/>
  <c r="D675" i="182"/>
  <c r="C709" i="150"/>
  <c r="E709" i="150"/>
  <c r="F709" i="150"/>
  <c r="I709" i="150"/>
  <c r="D709" i="150"/>
  <c r="A710" i="150"/>
  <c r="A678" i="182"/>
  <c r="Z677" i="182"/>
  <c r="D677" i="182"/>
  <c r="G711" i="150"/>
  <c r="H711" i="150"/>
  <c r="G710" i="150"/>
  <c r="H710" i="150"/>
  <c r="D710" i="150"/>
  <c r="I710" i="150"/>
  <c r="E710" i="150"/>
  <c r="C710" i="150"/>
  <c r="F710" i="150"/>
  <c r="A711" i="150"/>
  <c r="A679" i="182"/>
  <c r="Z678" i="182"/>
  <c r="D678" i="182"/>
  <c r="A712" i="150"/>
  <c r="F711" i="150"/>
  <c r="D711" i="150"/>
  <c r="E711" i="150"/>
  <c r="I711" i="150"/>
  <c r="C711" i="150"/>
  <c r="A713" i="150"/>
  <c r="Z679" i="182"/>
  <c r="D679" i="182"/>
  <c r="A680" i="182"/>
  <c r="A681" i="182"/>
  <c r="I713" i="150"/>
  <c r="D713" i="150"/>
  <c r="C713" i="150"/>
  <c r="F713" i="150"/>
  <c r="E713" i="150"/>
  <c r="A714" i="150"/>
  <c r="F712" i="150"/>
  <c r="E712" i="150"/>
  <c r="C712" i="150"/>
  <c r="G713" i="150"/>
  <c r="H713" i="150"/>
  <c r="G712" i="150"/>
  <c r="H712" i="150"/>
  <c r="I712" i="150"/>
  <c r="D712" i="150"/>
  <c r="A682" i="182"/>
  <c r="D681" i="182"/>
  <c r="Z681" i="182"/>
  <c r="Z680" i="182"/>
  <c r="D680" i="182"/>
  <c r="D714" i="150"/>
  <c r="G714" i="150"/>
  <c r="H714" i="150"/>
  <c r="E714" i="150"/>
  <c r="C714" i="150"/>
  <c r="G715" i="150"/>
  <c r="H715" i="150"/>
  <c r="F714" i="150"/>
  <c r="I714" i="150"/>
  <c r="A715" i="150"/>
  <c r="A716" i="150"/>
  <c r="D682" i="182"/>
  <c r="Z682" i="182"/>
  <c r="A683" i="182"/>
  <c r="E716" i="150"/>
  <c r="G717" i="150"/>
  <c r="H717" i="150"/>
  <c r="F716" i="150"/>
  <c r="I716" i="150"/>
  <c r="D716" i="150"/>
  <c r="C716" i="150"/>
  <c r="G716" i="150"/>
  <c r="H716" i="150"/>
  <c r="A717" i="150"/>
  <c r="F715" i="150"/>
  <c r="I715" i="150"/>
  <c r="E715" i="150"/>
  <c r="D715" i="150"/>
  <c r="C715" i="150"/>
  <c r="D683" i="182"/>
  <c r="Z683" i="182"/>
  <c r="A684" i="182"/>
  <c r="A685" i="182"/>
  <c r="C717" i="150"/>
  <c r="D717" i="150"/>
  <c r="E717" i="150"/>
  <c r="F717" i="150"/>
  <c r="I717" i="150"/>
  <c r="A718" i="150"/>
  <c r="D685" i="182"/>
  <c r="Z685" i="182"/>
  <c r="D684" i="182"/>
  <c r="Z684" i="182"/>
  <c r="A686" i="182"/>
  <c r="G719" i="150"/>
  <c r="H719" i="150"/>
  <c r="C718" i="150"/>
  <c r="E718" i="150"/>
  <c r="I718" i="150"/>
  <c r="D718" i="150"/>
  <c r="G718" i="150"/>
  <c r="H718" i="150"/>
  <c r="F718" i="150"/>
  <c r="A719" i="150"/>
  <c r="A720" i="150"/>
  <c r="Z686" i="182"/>
  <c r="D686" i="182"/>
  <c r="A687" i="182"/>
  <c r="E720" i="150"/>
  <c r="D720" i="150"/>
  <c r="I720" i="150"/>
  <c r="C720" i="150"/>
  <c r="G720" i="150"/>
  <c r="H720" i="150"/>
  <c r="F720" i="150"/>
  <c r="G721" i="150"/>
  <c r="H721" i="150"/>
  <c r="A721" i="150"/>
  <c r="C719" i="150"/>
  <c r="E719" i="150"/>
  <c r="F719" i="150"/>
  <c r="D719" i="150"/>
  <c r="I719" i="150"/>
  <c r="A688" i="182"/>
  <c r="Z687" i="182"/>
  <c r="D687" i="182"/>
  <c r="C721" i="150"/>
  <c r="E721" i="150"/>
  <c r="D721" i="150"/>
  <c r="F721" i="150"/>
  <c r="I721" i="150"/>
  <c r="A722" i="150"/>
  <c r="A723" i="150"/>
  <c r="D688" i="182"/>
  <c r="Z688" i="182"/>
  <c r="A689" i="182"/>
  <c r="E723" i="150"/>
  <c r="D723" i="150"/>
  <c r="C723" i="150"/>
  <c r="F723" i="150"/>
  <c r="I723" i="150"/>
  <c r="G723" i="150"/>
  <c r="H723" i="150"/>
  <c r="F722" i="150"/>
  <c r="C722" i="150"/>
  <c r="G722" i="150"/>
  <c r="H722" i="150"/>
  <c r="I722" i="150"/>
  <c r="E722" i="150"/>
  <c r="D722" i="150"/>
  <c r="A724" i="150"/>
  <c r="A725" i="150"/>
  <c r="Z689" i="182"/>
  <c r="D689" i="182"/>
  <c r="A690" i="182"/>
  <c r="A726" i="150"/>
  <c r="I725" i="150"/>
  <c r="F725" i="150"/>
  <c r="C725" i="150"/>
  <c r="D725" i="150"/>
  <c r="E725" i="150"/>
  <c r="D724" i="150"/>
  <c r="C724" i="150"/>
  <c r="E724" i="150"/>
  <c r="F724" i="150"/>
  <c r="G725" i="150"/>
  <c r="H725" i="150"/>
  <c r="G724" i="150"/>
  <c r="H724" i="150"/>
  <c r="I724" i="150"/>
  <c r="Z690" i="182"/>
  <c r="D690" i="182"/>
  <c r="A691" i="182"/>
  <c r="E726" i="150"/>
  <c r="G726" i="150"/>
  <c r="H726" i="150"/>
  <c r="C726" i="150"/>
  <c r="G727" i="150"/>
  <c r="H727" i="150"/>
  <c r="D726" i="150"/>
  <c r="I726" i="150"/>
  <c r="F726" i="150"/>
  <c r="A727" i="150"/>
  <c r="Z691" i="182"/>
  <c r="D691" i="182"/>
  <c r="A692" i="182"/>
  <c r="A693" i="182"/>
  <c r="D727" i="150"/>
  <c r="C727" i="150"/>
  <c r="E727" i="150"/>
  <c r="F727" i="150"/>
  <c r="I727" i="150"/>
  <c r="A728" i="150"/>
  <c r="D693" i="182"/>
  <c r="Z693" i="182"/>
  <c r="A694" i="182"/>
  <c r="Z692" i="182"/>
  <c r="D692" i="182"/>
  <c r="F728" i="150"/>
  <c r="D728" i="150"/>
  <c r="G729" i="150"/>
  <c r="H729" i="150"/>
  <c r="C728" i="150"/>
  <c r="E728" i="150"/>
  <c r="G728" i="150"/>
  <c r="H728" i="150"/>
  <c r="I728" i="150"/>
  <c r="A729" i="150"/>
  <c r="Z694" i="182"/>
  <c r="D694" i="182"/>
  <c r="A695" i="182"/>
  <c r="F729" i="150"/>
  <c r="I729" i="150"/>
  <c r="C729" i="150"/>
  <c r="E729" i="150"/>
  <c r="D729" i="150"/>
  <c r="A730" i="150"/>
  <c r="A696" i="182"/>
  <c r="D695" i="182"/>
  <c r="Z695" i="182"/>
  <c r="E730" i="150"/>
  <c r="F730" i="150"/>
  <c r="I730" i="150"/>
  <c r="D730" i="150"/>
  <c r="G730" i="150"/>
  <c r="H730" i="150"/>
  <c r="G731" i="150"/>
  <c r="H731" i="150"/>
  <c r="C730" i="150"/>
  <c r="A731" i="150"/>
  <c r="Z696" i="182"/>
  <c r="D696" i="182"/>
  <c r="A697" i="182"/>
  <c r="D731" i="150"/>
  <c r="I731" i="150"/>
  <c r="E731" i="150"/>
  <c r="C731" i="150"/>
  <c r="F731" i="150"/>
  <c r="A732" i="150"/>
  <c r="Z697" i="182"/>
  <c r="D697" i="182"/>
  <c r="A698" i="182"/>
  <c r="C732" i="150"/>
  <c r="G733" i="150"/>
  <c r="H733" i="150"/>
  <c r="D732" i="150"/>
  <c r="E732" i="150"/>
  <c r="G732" i="150"/>
  <c r="H732" i="150"/>
  <c r="I732" i="150"/>
  <c r="F732" i="150"/>
  <c r="A733" i="150"/>
  <c r="A734" i="150"/>
  <c r="Z698" i="182"/>
  <c r="D698" i="182"/>
  <c r="A699" i="182"/>
  <c r="I734" i="150"/>
  <c r="D734" i="150"/>
  <c r="F734" i="150"/>
  <c r="E734" i="150"/>
  <c r="C734" i="150"/>
  <c r="G734" i="150"/>
  <c r="H734" i="150"/>
  <c r="G735" i="150"/>
  <c r="H735" i="150"/>
  <c r="C733" i="150"/>
  <c r="D733" i="150"/>
  <c r="I733" i="150"/>
  <c r="F733" i="150"/>
  <c r="E733" i="150"/>
  <c r="A735" i="150"/>
  <c r="Z699" i="182"/>
  <c r="D699" i="182"/>
  <c r="A700" i="182"/>
  <c r="A736" i="150"/>
  <c r="D735" i="150"/>
  <c r="C735" i="150"/>
  <c r="F735" i="150"/>
  <c r="E735" i="150"/>
  <c r="I735" i="150"/>
  <c r="A737" i="150"/>
  <c r="Z700" i="182"/>
  <c r="D700" i="182"/>
  <c r="A701" i="182"/>
  <c r="A702" i="182"/>
  <c r="E737" i="150"/>
  <c r="C737" i="150"/>
  <c r="D737" i="150"/>
  <c r="F737" i="150"/>
  <c r="I737" i="150"/>
  <c r="G736" i="150"/>
  <c r="H736" i="150"/>
  <c r="I736" i="150"/>
  <c r="E736" i="150"/>
  <c r="G737" i="150"/>
  <c r="H737" i="150"/>
  <c r="F736" i="150"/>
  <c r="C736" i="150"/>
  <c r="D736" i="150"/>
  <c r="A738" i="150"/>
  <c r="Z702" i="182"/>
  <c r="D702" i="182"/>
  <c r="A703" i="182"/>
  <c r="A704" i="182"/>
  <c r="D701" i="182"/>
  <c r="Z701" i="182"/>
  <c r="D738" i="150"/>
  <c r="G739" i="150"/>
  <c r="H739" i="150"/>
  <c r="G738" i="150"/>
  <c r="H738" i="150"/>
  <c r="I738" i="150"/>
  <c r="E738" i="150"/>
  <c r="C738" i="150"/>
  <c r="F738" i="150"/>
  <c r="A739" i="150"/>
  <c r="A740" i="150"/>
  <c r="Z704" i="182"/>
  <c r="D704" i="182"/>
  <c r="Z703" i="182"/>
  <c r="D703" i="182"/>
  <c r="A705" i="182"/>
  <c r="E740" i="150"/>
  <c r="F740" i="150"/>
  <c r="G741" i="150"/>
  <c r="H741" i="150"/>
  <c r="C740" i="150"/>
  <c r="D740" i="150"/>
  <c r="G740" i="150"/>
  <c r="H740" i="150"/>
  <c r="I740" i="150"/>
  <c r="A741" i="150"/>
  <c r="C739" i="150"/>
  <c r="F739" i="150"/>
  <c r="E739" i="150"/>
  <c r="I739" i="150"/>
  <c r="D739" i="150"/>
  <c r="Z705" i="182"/>
  <c r="D705" i="182"/>
  <c r="A706" i="182"/>
  <c r="F741" i="150"/>
  <c r="D741" i="150"/>
  <c r="E741" i="150"/>
  <c r="I741" i="150"/>
  <c r="C741" i="150"/>
  <c r="A742" i="150"/>
  <c r="Z706" i="182"/>
  <c r="D706" i="182"/>
  <c r="A707" i="182"/>
  <c r="F742" i="150"/>
  <c r="E742" i="150"/>
  <c r="I742" i="150"/>
  <c r="D742" i="150"/>
  <c r="G743" i="150"/>
  <c r="H743" i="150"/>
  <c r="C742" i="150"/>
  <c r="G742" i="150"/>
  <c r="H742" i="150"/>
  <c r="A743" i="150"/>
  <c r="A744" i="150"/>
  <c r="A708" i="182"/>
  <c r="A709" i="182"/>
  <c r="D707" i="182"/>
  <c r="Z707" i="182"/>
  <c r="F744" i="150"/>
  <c r="D744" i="150"/>
  <c r="G744" i="150"/>
  <c r="H744" i="150"/>
  <c r="I744" i="150"/>
  <c r="C744" i="150"/>
  <c r="E744" i="150"/>
  <c r="G745" i="150"/>
  <c r="H745" i="150"/>
  <c r="F743" i="150"/>
  <c r="E743" i="150"/>
  <c r="C743" i="150"/>
  <c r="I743" i="150"/>
  <c r="D743" i="150"/>
  <c r="A745" i="150"/>
  <c r="D709" i="182"/>
  <c r="Z709" i="182"/>
  <c r="A710" i="182"/>
  <c r="A711" i="182"/>
  <c r="Z708" i="182"/>
  <c r="D708" i="182"/>
  <c r="A746" i="150"/>
  <c r="C745" i="150"/>
  <c r="I745" i="150"/>
  <c r="F745" i="150"/>
  <c r="E745" i="150"/>
  <c r="D745" i="150"/>
  <c r="D711" i="182"/>
  <c r="Z711" i="182"/>
  <c r="Z710" i="182"/>
  <c r="D710" i="182"/>
  <c r="A712" i="182"/>
  <c r="A747" i="150"/>
  <c r="G746" i="150"/>
  <c r="H746" i="150"/>
  <c r="E746" i="150"/>
  <c r="D746" i="150"/>
  <c r="C746" i="150"/>
  <c r="F746" i="150"/>
  <c r="I746" i="150"/>
  <c r="G747" i="150"/>
  <c r="H747" i="150"/>
  <c r="A748" i="150"/>
  <c r="A713" i="182"/>
  <c r="Z712" i="182"/>
  <c r="D712" i="182"/>
  <c r="E748" i="150"/>
  <c r="G749" i="150"/>
  <c r="H749" i="150"/>
  <c r="G748" i="150"/>
  <c r="H748" i="150"/>
  <c r="D748" i="150"/>
  <c r="C748" i="150"/>
  <c r="I748" i="150"/>
  <c r="F748" i="150"/>
  <c r="E747" i="150"/>
  <c r="C747" i="150"/>
  <c r="D747" i="150"/>
  <c r="F747" i="150"/>
  <c r="I747" i="150"/>
  <c r="A749" i="150"/>
  <c r="A750" i="150"/>
  <c r="D713" i="182"/>
  <c r="Z713" i="182"/>
  <c r="A714" i="182"/>
  <c r="I750" i="150"/>
  <c r="F750" i="150"/>
  <c r="D750" i="150"/>
  <c r="G751" i="150"/>
  <c r="H751" i="150"/>
  <c r="E750" i="150"/>
  <c r="C750" i="150"/>
  <c r="G750" i="150"/>
  <c r="H750" i="150"/>
  <c r="A751" i="150"/>
  <c r="D749" i="150"/>
  <c r="C749" i="150"/>
  <c r="E749" i="150"/>
  <c r="F749" i="150"/>
  <c r="I749" i="150"/>
  <c r="D714" i="182"/>
  <c r="Z714" i="182"/>
  <c r="A715" i="182"/>
  <c r="A716" i="182"/>
  <c r="I751" i="150"/>
  <c r="D751" i="150"/>
  <c r="C751" i="150"/>
  <c r="E751" i="150"/>
  <c r="F751" i="150"/>
  <c r="A752" i="150"/>
  <c r="D716" i="182"/>
  <c r="Z716" i="182"/>
  <c r="A717" i="182"/>
  <c r="Z715" i="182"/>
  <c r="D715" i="182"/>
  <c r="A753" i="150"/>
  <c r="G753" i="150"/>
  <c r="H753" i="150"/>
  <c r="C752" i="150"/>
  <c r="D752" i="150"/>
  <c r="E752" i="150"/>
  <c r="F752" i="150"/>
  <c r="G752" i="150"/>
  <c r="H752" i="150"/>
  <c r="I752" i="150"/>
  <c r="Z717" i="182"/>
  <c r="D717" i="182"/>
  <c r="A718" i="182"/>
  <c r="F753" i="150"/>
  <c r="D753" i="150"/>
  <c r="E753" i="150"/>
  <c r="I753" i="150"/>
  <c r="C753" i="150"/>
  <c r="A754" i="150"/>
  <c r="D718" i="182"/>
  <c r="Z718" i="182"/>
  <c r="A719" i="182"/>
  <c r="A720" i="182"/>
  <c r="C754" i="150"/>
  <c r="I754" i="150"/>
  <c r="G754" i="150"/>
  <c r="H754" i="150"/>
  <c r="G755" i="150"/>
  <c r="H755" i="150"/>
  <c r="E754" i="150"/>
  <c r="D754" i="150"/>
  <c r="F754" i="150"/>
  <c r="A755" i="150"/>
  <c r="D720" i="182"/>
  <c r="Z720" i="182"/>
  <c r="A721" i="182"/>
  <c r="A722" i="182"/>
  <c r="D719" i="182"/>
  <c r="Z719" i="182"/>
  <c r="D755" i="150"/>
  <c r="I755" i="150"/>
  <c r="F755" i="150"/>
  <c r="C755" i="150"/>
  <c r="E755" i="150"/>
  <c r="A756" i="150"/>
  <c r="D721" i="182"/>
  <c r="Z721" i="182"/>
  <c r="A723" i="182"/>
  <c r="Z722" i="182"/>
  <c r="D722" i="182"/>
  <c r="A757" i="150"/>
  <c r="A758" i="150"/>
  <c r="G757" i="150"/>
  <c r="H757" i="150"/>
  <c r="G756" i="150"/>
  <c r="H756" i="150"/>
  <c r="E756" i="150"/>
  <c r="F756" i="150"/>
  <c r="C756" i="150"/>
  <c r="I756" i="150"/>
  <c r="D756" i="150"/>
  <c r="D723" i="182"/>
  <c r="Z723" i="182"/>
  <c r="A724" i="182"/>
  <c r="C758" i="150"/>
  <c r="D758" i="150"/>
  <c r="G758" i="150"/>
  <c r="H758" i="150"/>
  <c r="F758" i="150"/>
  <c r="I758" i="150"/>
  <c r="G759" i="150"/>
  <c r="H759" i="150"/>
  <c r="E758" i="150"/>
  <c r="D757" i="150"/>
  <c r="C757" i="150"/>
  <c r="E757" i="150"/>
  <c r="F757" i="150"/>
  <c r="I757" i="150"/>
  <c r="A759" i="150"/>
  <c r="Z724" i="182"/>
  <c r="D724" i="182"/>
  <c r="A725" i="182"/>
  <c r="I759" i="150"/>
  <c r="D759" i="150"/>
  <c r="E759" i="150"/>
  <c r="F759" i="150"/>
  <c r="C759" i="150"/>
  <c r="A760" i="150"/>
  <c r="A726" i="182"/>
  <c r="A727" i="182"/>
  <c r="Z725" i="182"/>
  <c r="D725" i="182"/>
  <c r="A761" i="150"/>
  <c r="F760" i="150"/>
  <c r="I760" i="150"/>
  <c r="G761" i="150"/>
  <c r="H761" i="150"/>
  <c r="D760" i="150"/>
  <c r="G760" i="150"/>
  <c r="H760" i="150"/>
  <c r="C760" i="150"/>
  <c r="E760" i="150"/>
  <c r="Z727" i="182"/>
  <c r="D727" i="182"/>
  <c r="Z726" i="182"/>
  <c r="D726" i="182"/>
  <c r="A728" i="182"/>
  <c r="D761" i="150"/>
  <c r="F761" i="150"/>
  <c r="I761" i="150"/>
  <c r="E761" i="150"/>
  <c r="C761" i="150"/>
  <c r="A762" i="150"/>
  <c r="Z728" i="182"/>
  <c r="D728" i="182"/>
  <c r="A729" i="182"/>
  <c r="G763" i="150"/>
  <c r="H763" i="150"/>
  <c r="E762" i="150"/>
  <c r="I762" i="150"/>
  <c r="D762" i="150"/>
  <c r="C762" i="150"/>
  <c r="F762" i="150"/>
  <c r="G762" i="150"/>
  <c r="H762" i="150"/>
  <c r="A763" i="150"/>
  <c r="D729" i="182"/>
  <c r="Z729" i="182"/>
  <c r="A730" i="182"/>
  <c r="D763" i="150"/>
  <c r="E763" i="150"/>
  <c r="F763" i="150"/>
  <c r="I763" i="150"/>
  <c r="C763" i="150"/>
  <c r="A764" i="150"/>
  <c r="A731" i="182"/>
  <c r="A732" i="182"/>
  <c r="Z730" i="182"/>
  <c r="D730" i="182"/>
  <c r="A765" i="150"/>
  <c r="E764" i="150"/>
  <c r="I764" i="150"/>
  <c r="F764" i="150"/>
  <c r="G764" i="150"/>
  <c r="H764" i="150"/>
  <c r="C764" i="150"/>
  <c r="D764" i="150"/>
  <c r="G765" i="150"/>
  <c r="H765" i="150"/>
  <c r="A766" i="150"/>
  <c r="A767" i="150"/>
  <c r="Z732" i="182"/>
  <c r="D732" i="182"/>
  <c r="A733" i="182"/>
  <c r="Z731" i="182"/>
  <c r="D731" i="182"/>
  <c r="A768" i="150"/>
  <c r="D767" i="150"/>
  <c r="E767" i="150"/>
  <c r="C767" i="150"/>
  <c r="I767" i="150"/>
  <c r="F767" i="150"/>
  <c r="F766" i="150"/>
  <c r="C766" i="150"/>
  <c r="G766" i="150"/>
  <c r="H766" i="150"/>
  <c r="E766" i="150"/>
  <c r="I766" i="150"/>
  <c r="D766" i="150"/>
  <c r="G767" i="150"/>
  <c r="H767" i="150"/>
  <c r="E765" i="150"/>
  <c r="I765" i="150"/>
  <c r="F765" i="150"/>
  <c r="C765" i="150"/>
  <c r="D765" i="150"/>
  <c r="Z733" i="182"/>
  <c r="D733" i="182"/>
  <c r="A734" i="182"/>
  <c r="F768" i="150"/>
  <c r="C768" i="150"/>
  <c r="D768" i="150"/>
  <c r="I768" i="150"/>
  <c r="G768" i="150"/>
  <c r="H768" i="150"/>
  <c r="E768" i="150"/>
  <c r="G769" i="150"/>
  <c r="H769" i="150"/>
  <c r="A769" i="150"/>
  <c r="Z734" i="182"/>
  <c r="D734" i="182"/>
  <c r="A735" i="182"/>
  <c r="I769" i="150"/>
  <c r="D769" i="150"/>
  <c r="E769" i="150"/>
  <c r="F769" i="150"/>
  <c r="C769" i="150"/>
  <c r="A770" i="150"/>
  <c r="A771" i="150"/>
  <c r="Z735" i="182"/>
  <c r="D735" i="182"/>
  <c r="A736" i="182"/>
  <c r="F771" i="150"/>
  <c r="I771" i="150"/>
  <c r="C771" i="150"/>
  <c r="E771" i="150"/>
  <c r="D771" i="150"/>
  <c r="A772" i="150"/>
  <c r="G770" i="150"/>
  <c r="H770" i="150"/>
  <c r="D770" i="150"/>
  <c r="I770" i="150"/>
  <c r="F770" i="150"/>
  <c r="E770" i="150"/>
  <c r="G771" i="150"/>
  <c r="H771" i="150"/>
  <c r="C770" i="150"/>
  <c r="Z736" i="182"/>
  <c r="D736" i="182"/>
  <c r="A737" i="182"/>
  <c r="G772" i="150"/>
  <c r="H772" i="150"/>
  <c r="F772" i="150"/>
  <c r="G773" i="150"/>
  <c r="H773" i="150"/>
  <c r="D772" i="150"/>
  <c r="I772" i="150"/>
  <c r="E772" i="150"/>
  <c r="C772" i="150"/>
  <c r="A773" i="150"/>
  <c r="D737" i="182"/>
  <c r="Z737" i="182"/>
  <c r="A738" i="182"/>
  <c r="D773" i="150"/>
  <c r="E773" i="150"/>
  <c r="C773" i="150"/>
  <c r="F773" i="150"/>
  <c r="I773" i="150"/>
  <c r="A774" i="150"/>
  <c r="A739" i="182"/>
  <c r="Z738" i="182"/>
  <c r="D738" i="182"/>
  <c r="D774" i="150"/>
  <c r="G775" i="150"/>
  <c r="H775" i="150"/>
  <c r="I774" i="150"/>
  <c r="C774" i="150"/>
  <c r="G774" i="150"/>
  <c r="H774" i="150"/>
  <c r="E774" i="150"/>
  <c r="F774" i="150"/>
  <c r="A775" i="150"/>
  <c r="A740" i="182"/>
  <c r="D739" i="182"/>
  <c r="Z739" i="182"/>
  <c r="A776" i="150"/>
  <c r="C775" i="150"/>
  <c r="E775" i="150"/>
  <c r="I775" i="150"/>
  <c r="F775" i="150"/>
  <c r="D775" i="150"/>
  <c r="D740" i="182"/>
  <c r="Z740" i="182"/>
  <c r="A741" i="182"/>
  <c r="G777" i="150"/>
  <c r="H777" i="150"/>
  <c r="I776" i="150"/>
  <c r="D776" i="150"/>
  <c r="C776" i="150"/>
  <c r="G776" i="150"/>
  <c r="H776" i="150"/>
  <c r="E776" i="150"/>
  <c r="F776" i="150"/>
  <c r="A777" i="150"/>
  <c r="D741" i="182"/>
  <c r="Z741" i="182"/>
  <c r="A742" i="182"/>
  <c r="I777" i="150"/>
  <c r="D777" i="150"/>
  <c r="F777" i="150"/>
  <c r="C777" i="150"/>
  <c r="E777" i="150"/>
  <c r="A778" i="150"/>
  <c r="Z742" i="182"/>
  <c r="D742" i="182"/>
  <c r="A743" i="182"/>
  <c r="A744" i="182"/>
  <c r="F778" i="150"/>
  <c r="E778" i="150"/>
  <c r="I778" i="150"/>
  <c r="G779" i="150"/>
  <c r="H779" i="150"/>
  <c r="C778" i="150"/>
  <c r="G778" i="150"/>
  <c r="H778" i="150"/>
  <c r="D778" i="150"/>
  <c r="A779" i="150"/>
  <c r="D744" i="182"/>
  <c r="Z744" i="182"/>
  <c r="A745" i="182"/>
  <c r="Z743" i="182"/>
  <c r="D743" i="182"/>
  <c r="E779" i="150"/>
  <c r="D779" i="150"/>
  <c r="F779" i="150"/>
  <c r="I779" i="150"/>
  <c r="C779" i="150"/>
  <c r="A780" i="150"/>
  <c r="Z745" i="182"/>
  <c r="D745" i="182"/>
  <c r="A746" i="182"/>
  <c r="I780" i="150"/>
  <c r="C780" i="150"/>
  <c r="D780" i="150"/>
  <c r="F780" i="150"/>
  <c r="G781" i="150"/>
  <c r="H781" i="150"/>
  <c r="E780" i="150"/>
  <c r="G780" i="150"/>
  <c r="H780" i="150"/>
  <c r="A781" i="150"/>
  <c r="A782" i="150"/>
  <c r="Z746" i="182"/>
  <c r="D746" i="182"/>
  <c r="A747" i="182"/>
  <c r="A748" i="182"/>
  <c r="E782" i="150"/>
  <c r="F782" i="150"/>
  <c r="I782" i="150"/>
  <c r="G782" i="150"/>
  <c r="H782" i="150"/>
  <c r="D782" i="150"/>
  <c r="C782" i="150"/>
  <c r="G783" i="150"/>
  <c r="H783" i="150"/>
  <c r="C781" i="150"/>
  <c r="E781" i="150"/>
  <c r="D781" i="150"/>
  <c r="F781" i="150"/>
  <c r="I781" i="150"/>
  <c r="A783" i="150"/>
  <c r="D748" i="182"/>
  <c r="Z748" i="182"/>
  <c r="A749" i="182"/>
  <c r="Z747" i="182"/>
  <c r="D747" i="182"/>
  <c r="C783" i="150"/>
  <c r="I783" i="150"/>
  <c r="D783" i="150"/>
  <c r="E783" i="150"/>
  <c r="F783" i="150"/>
  <c r="A784" i="150"/>
  <c r="D749" i="182"/>
  <c r="Z749" i="182"/>
  <c r="A750" i="182"/>
  <c r="A785" i="150"/>
  <c r="A786" i="150"/>
  <c r="C784" i="150"/>
  <c r="G784" i="150"/>
  <c r="H784" i="150"/>
  <c r="I784" i="150"/>
  <c r="G785" i="150"/>
  <c r="H785" i="150"/>
  <c r="F784" i="150"/>
  <c r="E784" i="150"/>
  <c r="D784" i="150"/>
  <c r="A751" i="182"/>
  <c r="Z750" i="182"/>
  <c r="D750" i="182"/>
  <c r="A787" i="150"/>
  <c r="F786" i="150"/>
  <c r="I786" i="150"/>
  <c r="G786" i="150"/>
  <c r="H786" i="150"/>
  <c r="G787" i="150"/>
  <c r="H787" i="150"/>
  <c r="C786" i="150"/>
  <c r="E786" i="150"/>
  <c r="D786" i="150"/>
  <c r="I785" i="150"/>
  <c r="C785" i="150"/>
  <c r="F785" i="150"/>
  <c r="E785" i="150"/>
  <c r="D785" i="150"/>
  <c r="A788" i="150"/>
  <c r="Z751" i="182"/>
  <c r="D751" i="182"/>
  <c r="A752" i="182"/>
  <c r="A789" i="150"/>
  <c r="G788" i="150"/>
  <c r="H788" i="150"/>
  <c r="C788" i="150"/>
  <c r="E788" i="150"/>
  <c r="G789" i="150"/>
  <c r="H789" i="150"/>
  <c r="F788" i="150"/>
  <c r="D788" i="150"/>
  <c r="I788" i="150"/>
  <c r="F787" i="150"/>
  <c r="I787" i="150"/>
  <c r="E787" i="150"/>
  <c r="C787" i="150"/>
  <c r="D787" i="150"/>
  <c r="Z752" i="182"/>
  <c r="D752" i="182"/>
  <c r="A753" i="182"/>
  <c r="A754" i="182"/>
  <c r="A790" i="150"/>
  <c r="F789" i="150"/>
  <c r="E789" i="150"/>
  <c r="I789" i="150"/>
  <c r="C789" i="150"/>
  <c r="D789" i="150"/>
  <c r="A755" i="182"/>
  <c r="Z754" i="182"/>
  <c r="D754" i="182"/>
  <c r="Z753" i="182"/>
  <c r="D753" i="182"/>
  <c r="I790" i="150"/>
  <c r="G790" i="150"/>
  <c r="H790" i="150"/>
  <c r="C790" i="150"/>
  <c r="D790" i="150"/>
  <c r="F790" i="150"/>
  <c r="E790" i="150"/>
  <c r="G791" i="150"/>
  <c r="H791" i="150"/>
  <c r="A791" i="150"/>
  <c r="Z755" i="182"/>
  <c r="D755" i="182"/>
  <c r="A756" i="182"/>
  <c r="F791" i="150"/>
  <c r="D791" i="150"/>
  <c r="E791" i="150"/>
  <c r="I791" i="150"/>
  <c r="C791" i="150"/>
  <c r="A792" i="150"/>
  <c r="Z756" i="182"/>
  <c r="D756" i="182"/>
  <c r="A757" i="182"/>
  <c r="I792" i="150"/>
  <c r="D792" i="150"/>
  <c r="E792" i="150"/>
  <c r="F792" i="150"/>
  <c r="C792" i="150"/>
  <c r="G793" i="150"/>
  <c r="H793" i="150"/>
  <c r="G792" i="150"/>
  <c r="H792" i="150"/>
  <c r="A793" i="150"/>
  <c r="A758" i="182"/>
  <c r="D757" i="182"/>
  <c r="Z757" i="182"/>
  <c r="D793" i="150"/>
  <c r="F793" i="150"/>
  <c r="I793" i="150"/>
  <c r="C793" i="150"/>
  <c r="E793" i="150"/>
  <c r="A794" i="150"/>
  <c r="D758" i="182"/>
  <c r="Z758" i="182"/>
  <c r="A759" i="182"/>
  <c r="A760" i="182"/>
  <c r="C794" i="150"/>
  <c r="F794" i="150"/>
  <c r="E794" i="150"/>
  <c r="I794" i="150"/>
  <c r="G795" i="150"/>
  <c r="H795" i="150"/>
  <c r="D794" i="150"/>
  <c r="G794" i="150"/>
  <c r="H794" i="150"/>
  <c r="A795" i="150"/>
  <c r="Z760" i="182"/>
  <c r="D760" i="182"/>
  <c r="A761" i="182"/>
  <c r="Z759" i="182"/>
  <c r="D759" i="182"/>
  <c r="D795" i="150"/>
  <c r="I795" i="150"/>
  <c r="F795" i="150"/>
  <c r="E795" i="150"/>
  <c r="C795" i="150"/>
  <c r="A796" i="150"/>
  <c r="A762" i="182"/>
  <c r="Z761" i="182"/>
  <c r="D761" i="182"/>
  <c r="G797" i="150"/>
  <c r="H797" i="150"/>
  <c r="F796" i="150"/>
  <c r="C796" i="150"/>
  <c r="G796" i="150"/>
  <c r="H796" i="150"/>
  <c r="E796" i="150"/>
  <c r="D796" i="150"/>
  <c r="I796" i="150"/>
  <c r="A797" i="150"/>
  <c r="D762" i="182"/>
  <c r="Z762" i="182"/>
  <c r="A763" i="182"/>
  <c r="F797" i="150"/>
  <c r="D797" i="150"/>
  <c r="I797" i="150"/>
  <c r="C797" i="150"/>
  <c r="E797" i="150"/>
  <c r="A798" i="150"/>
  <c r="Z763" i="182"/>
  <c r="D763" i="182"/>
  <c r="A764" i="182"/>
  <c r="C798" i="150"/>
  <c r="F798" i="150"/>
  <c r="D798" i="150"/>
  <c r="I798" i="150"/>
  <c r="G799" i="150"/>
  <c r="H799" i="150"/>
  <c r="G798" i="150"/>
  <c r="H798" i="150"/>
  <c r="E798" i="150"/>
  <c r="A799" i="150"/>
  <c r="Z764" i="182"/>
  <c r="D764" i="182"/>
  <c r="A765" i="182"/>
  <c r="A766" i="182"/>
  <c r="C799" i="150"/>
  <c r="I799" i="150"/>
  <c r="F799" i="150"/>
  <c r="E799" i="150"/>
  <c r="D799" i="150"/>
  <c r="A800" i="150"/>
  <c r="D766" i="182"/>
  <c r="Z766" i="182"/>
  <c r="A767" i="182"/>
  <c r="D765" i="182"/>
  <c r="Z765" i="182"/>
  <c r="F800" i="150"/>
  <c r="C800" i="150"/>
  <c r="G800" i="150"/>
  <c r="H800" i="150"/>
  <c r="G801" i="150"/>
  <c r="H801" i="150"/>
  <c r="D800" i="150"/>
  <c r="E800" i="150"/>
  <c r="I800" i="150"/>
  <c r="A801" i="150"/>
  <c r="A802" i="150"/>
  <c r="Z767" i="182"/>
  <c r="D767" i="182"/>
  <c r="A768" i="182"/>
  <c r="E802" i="150"/>
  <c r="G803" i="150"/>
  <c r="H803" i="150"/>
  <c r="I802" i="150"/>
  <c r="D802" i="150"/>
  <c r="F802" i="150"/>
  <c r="G802" i="150"/>
  <c r="H802" i="150"/>
  <c r="C802" i="150"/>
  <c r="I801" i="150"/>
  <c r="C801" i="150"/>
  <c r="F801" i="150"/>
  <c r="E801" i="150"/>
  <c r="D801" i="150"/>
  <c r="A803" i="150"/>
  <c r="A804" i="150"/>
  <c r="A769" i="182"/>
  <c r="A770" i="182"/>
  <c r="D768" i="182"/>
  <c r="Z768" i="182"/>
  <c r="G805" i="150"/>
  <c r="H805" i="150"/>
  <c r="D804" i="150"/>
  <c r="G804" i="150"/>
  <c r="H804" i="150"/>
  <c r="C804" i="150"/>
  <c r="I804" i="150"/>
  <c r="F804" i="150"/>
  <c r="E804" i="150"/>
  <c r="A805" i="150"/>
  <c r="I803" i="150"/>
  <c r="C803" i="150"/>
  <c r="F803" i="150"/>
  <c r="D803" i="150"/>
  <c r="E803" i="150"/>
  <c r="Z770" i="182"/>
  <c r="D770" i="182"/>
  <c r="A771" i="182"/>
  <c r="Z769" i="182"/>
  <c r="D769" i="182"/>
  <c r="F805" i="150"/>
  <c r="C805" i="150"/>
  <c r="I805" i="150"/>
  <c r="E805" i="150"/>
  <c r="D805" i="150"/>
  <c r="A772" i="182"/>
  <c r="A773" i="182"/>
  <c r="A806" i="150"/>
  <c r="Z771" i="182"/>
  <c r="D771" i="182"/>
  <c r="D773" i="182"/>
  <c r="Z773" i="182"/>
  <c r="G807" i="150"/>
  <c r="H807" i="150"/>
  <c r="G806" i="150"/>
  <c r="H806" i="150"/>
  <c r="D806" i="150"/>
  <c r="I806" i="150"/>
  <c r="F806" i="150"/>
  <c r="C806" i="150"/>
  <c r="E806" i="150"/>
  <c r="A774" i="182"/>
  <c r="D772" i="182"/>
  <c r="Z772" i="182"/>
  <c r="A807" i="150"/>
  <c r="A775" i="182"/>
  <c r="D774" i="182"/>
  <c r="Z774" i="182"/>
  <c r="A776" i="182"/>
  <c r="Z775" i="182"/>
  <c r="I807" i="150"/>
  <c r="E807" i="150"/>
  <c r="C807" i="150"/>
  <c r="D807" i="150"/>
  <c r="F807" i="150"/>
  <c r="A808" i="150"/>
  <c r="A809" i="150"/>
  <c r="D775" i="182"/>
  <c r="C809" i="150"/>
  <c r="E809" i="150"/>
  <c r="F809" i="150"/>
  <c r="D809" i="150"/>
  <c r="I809" i="150"/>
  <c r="G808" i="150"/>
  <c r="H808" i="150"/>
  <c r="E808" i="150"/>
  <c r="I808" i="150"/>
  <c r="G809" i="150"/>
  <c r="H809" i="150"/>
  <c r="F808" i="150"/>
  <c r="D808" i="150"/>
  <c r="C808" i="150"/>
  <c r="Z776" i="182"/>
  <c r="D776" i="182"/>
  <c r="A810" i="150"/>
  <c r="A777" i="182"/>
  <c r="A778" i="182"/>
  <c r="Z778" i="182"/>
  <c r="D778" i="182"/>
  <c r="Z777" i="182"/>
  <c r="D777" i="182"/>
  <c r="A779" i="182"/>
  <c r="A780" i="182"/>
  <c r="G810" i="150"/>
  <c r="H810" i="150"/>
  <c r="I810" i="150"/>
  <c r="D810" i="150"/>
  <c r="F810" i="150"/>
  <c r="E810" i="150"/>
  <c r="C810" i="150"/>
  <c r="G811" i="150"/>
  <c r="H811" i="150"/>
  <c r="A811" i="150"/>
  <c r="D780" i="182"/>
  <c r="Z780" i="182"/>
  <c r="Z779" i="182"/>
  <c r="D779" i="182"/>
  <c r="A781" i="182"/>
  <c r="A812" i="150"/>
  <c r="E811" i="150"/>
  <c r="D811" i="150"/>
  <c r="F811" i="150"/>
  <c r="I811" i="150"/>
  <c r="C811" i="150"/>
  <c r="F812" i="150"/>
  <c r="E812" i="150"/>
  <c r="G813" i="150"/>
  <c r="H813" i="150"/>
  <c r="I812" i="150"/>
  <c r="D812" i="150"/>
  <c r="G812" i="150"/>
  <c r="H812" i="150"/>
  <c r="C812" i="150"/>
  <c r="A782" i="182"/>
  <c r="Z781" i="182"/>
  <c r="D781" i="182"/>
  <c r="A813" i="150"/>
  <c r="F813" i="150"/>
  <c r="C813" i="150"/>
  <c r="D813" i="150"/>
  <c r="I813" i="150"/>
  <c r="E813" i="150"/>
  <c r="A814" i="150"/>
  <c r="Z782" i="182"/>
  <c r="D782" i="182"/>
  <c r="A783" i="182"/>
  <c r="A784" i="182"/>
  <c r="A785" i="182"/>
  <c r="D785" i="182"/>
  <c r="Z785" i="182"/>
  <c r="A815" i="150"/>
  <c r="Z784" i="182"/>
  <c r="D784" i="182"/>
  <c r="D814" i="150"/>
  <c r="F814" i="150"/>
  <c r="I814" i="150"/>
  <c r="E814" i="150"/>
  <c r="G814" i="150"/>
  <c r="H814" i="150"/>
  <c r="C814" i="150"/>
  <c r="G815" i="150"/>
  <c r="H815" i="150"/>
  <c r="A786" i="182"/>
  <c r="Z783" i="182"/>
  <c r="D783" i="182"/>
  <c r="A787" i="182"/>
  <c r="Z786" i="182"/>
  <c r="D786" i="182"/>
  <c r="E815" i="150"/>
  <c r="F815" i="150"/>
  <c r="C815" i="150"/>
  <c r="D815" i="150"/>
  <c r="I815" i="150"/>
  <c r="A816" i="150"/>
  <c r="Z787" i="182"/>
  <c r="D787" i="182"/>
  <c r="A788" i="182"/>
  <c r="F816" i="150"/>
  <c r="I816" i="150"/>
  <c r="G816" i="150"/>
  <c r="H816" i="150"/>
  <c r="G817" i="150"/>
  <c r="H817" i="150"/>
  <c r="D816" i="150"/>
  <c r="E816" i="150"/>
  <c r="C816" i="150"/>
  <c r="A817" i="150"/>
  <c r="A789" i="182"/>
  <c r="Z788" i="182"/>
  <c r="D788" i="182"/>
  <c r="A818" i="150"/>
  <c r="A819" i="150"/>
  <c r="D817" i="150"/>
  <c r="E817" i="150"/>
  <c r="F817" i="150"/>
  <c r="I817" i="150"/>
  <c r="C817" i="150"/>
  <c r="Z789" i="182"/>
  <c r="D789" i="182"/>
  <c r="A790" i="182"/>
  <c r="A820" i="150"/>
  <c r="E819" i="150"/>
  <c r="I819" i="150"/>
  <c r="C819" i="150"/>
  <c r="D819" i="150"/>
  <c r="F819" i="150"/>
  <c r="F818" i="150"/>
  <c r="E818" i="150"/>
  <c r="C818" i="150"/>
  <c r="G819" i="150"/>
  <c r="H819" i="150"/>
  <c r="I818" i="150"/>
  <c r="G818" i="150"/>
  <c r="H818" i="150"/>
  <c r="D818" i="150"/>
  <c r="A821" i="150"/>
  <c r="Z790" i="182"/>
  <c r="D790" i="182"/>
  <c r="A791" i="182"/>
  <c r="D821" i="150"/>
  <c r="C821" i="150"/>
  <c r="F821" i="150"/>
  <c r="I821" i="150"/>
  <c r="E821" i="150"/>
  <c r="A822" i="150"/>
  <c r="I820" i="150"/>
  <c r="D820" i="150"/>
  <c r="C820" i="150"/>
  <c r="E820" i="150"/>
  <c r="G821" i="150"/>
  <c r="H821" i="150"/>
  <c r="F820" i="150"/>
  <c r="G820" i="150"/>
  <c r="H820" i="150"/>
  <c r="Z791" i="182"/>
  <c r="D791" i="182"/>
  <c r="A792" i="182"/>
  <c r="I822" i="150"/>
  <c r="E822" i="150"/>
  <c r="G823" i="150"/>
  <c r="H823" i="150"/>
  <c r="G822" i="150"/>
  <c r="H822" i="150"/>
  <c r="D822" i="150"/>
  <c r="F822" i="150"/>
  <c r="C822" i="150"/>
  <c r="A823" i="150"/>
  <c r="A824" i="150"/>
  <c r="D792" i="182"/>
  <c r="Z792" i="182"/>
  <c r="A793" i="182"/>
  <c r="F824" i="150"/>
  <c r="C824" i="150"/>
  <c r="D824" i="150"/>
  <c r="E824" i="150"/>
  <c r="G824" i="150"/>
  <c r="H824" i="150"/>
  <c r="G825" i="150"/>
  <c r="H825" i="150"/>
  <c r="I824" i="150"/>
  <c r="I823" i="150"/>
  <c r="F823" i="150"/>
  <c r="C823" i="150"/>
  <c r="E823" i="150"/>
  <c r="D823" i="150"/>
  <c r="A825" i="150"/>
  <c r="A794" i="182"/>
  <c r="D793" i="182"/>
  <c r="Z793" i="182"/>
  <c r="E825" i="150"/>
  <c r="I825" i="150"/>
  <c r="C825" i="150"/>
  <c r="D825" i="150"/>
  <c r="F825" i="150"/>
  <c r="A826" i="150"/>
  <c r="Z794" i="182"/>
  <c r="D794" i="182"/>
  <c r="A795" i="182"/>
  <c r="C826" i="150"/>
  <c r="D826" i="150"/>
  <c r="E826" i="150"/>
  <c r="F826" i="150"/>
  <c r="I826" i="150"/>
  <c r="G827" i="150"/>
  <c r="H827" i="150"/>
  <c r="G826" i="150"/>
  <c r="H826" i="150"/>
  <c r="A827" i="150"/>
  <c r="A796" i="182"/>
  <c r="A797" i="182"/>
  <c r="D795" i="182"/>
  <c r="Z795" i="182"/>
  <c r="I827" i="150"/>
  <c r="C827" i="150"/>
  <c r="F827" i="150"/>
  <c r="E827" i="150"/>
  <c r="D827" i="150"/>
  <c r="A828" i="150"/>
  <c r="A829" i="150"/>
  <c r="D797" i="182"/>
  <c r="Z797" i="182"/>
  <c r="D796" i="182"/>
  <c r="Z796" i="182"/>
  <c r="A798" i="182"/>
  <c r="A830" i="150"/>
  <c r="I829" i="150"/>
  <c r="D829" i="150"/>
  <c r="F829" i="150"/>
  <c r="C829" i="150"/>
  <c r="E829" i="150"/>
  <c r="G828" i="150"/>
  <c r="H828" i="150"/>
  <c r="D828" i="150"/>
  <c r="F828" i="150"/>
  <c r="E828" i="150"/>
  <c r="I828" i="150"/>
  <c r="G829" i="150"/>
  <c r="H829" i="150"/>
  <c r="C828" i="150"/>
  <c r="Z798" i="182"/>
  <c r="D798" i="182"/>
  <c r="A799" i="182"/>
  <c r="F830" i="150"/>
  <c r="D830" i="150"/>
  <c r="C830" i="150"/>
  <c r="I830" i="150"/>
  <c r="G831" i="150"/>
  <c r="H831" i="150"/>
  <c r="G830" i="150"/>
  <c r="H830" i="150"/>
  <c r="E830" i="150"/>
  <c r="A831" i="150"/>
  <c r="A800" i="182"/>
  <c r="A801" i="182"/>
  <c r="D799" i="182"/>
  <c r="Z799" i="182"/>
  <c r="F831" i="150"/>
  <c r="C831" i="150"/>
  <c r="D831" i="150"/>
  <c r="E831" i="150"/>
  <c r="I831" i="150"/>
  <c r="A832" i="150"/>
  <c r="Z801" i="182"/>
  <c r="D801" i="182"/>
  <c r="A802" i="182"/>
  <c r="Z800" i="182"/>
  <c r="D800" i="182"/>
  <c r="A833" i="150"/>
  <c r="F832" i="150"/>
  <c r="I832" i="150"/>
  <c r="C832" i="150"/>
  <c r="D832" i="150"/>
  <c r="G833" i="150"/>
  <c r="H833" i="150"/>
  <c r="G832" i="150"/>
  <c r="H832" i="150"/>
  <c r="E832" i="150"/>
  <c r="A834" i="150"/>
  <c r="Z802" i="182"/>
  <c r="D802" i="182"/>
  <c r="A803" i="182"/>
  <c r="C834" i="150"/>
  <c r="G835" i="150"/>
  <c r="H835" i="150"/>
  <c r="G834" i="150"/>
  <c r="H834" i="150"/>
  <c r="E834" i="150"/>
  <c r="I834" i="150"/>
  <c r="F834" i="150"/>
  <c r="D834" i="150"/>
  <c r="A835" i="150"/>
  <c r="F833" i="150"/>
  <c r="I833" i="150"/>
  <c r="D833" i="150"/>
  <c r="C833" i="150"/>
  <c r="E833" i="150"/>
  <c r="Z803" i="182"/>
  <c r="D803" i="182"/>
  <c r="A804" i="182"/>
  <c r="F835" i="150"/>
  <c r="I835" i="150"/>
  <c r="C835" i="150"/>
  <c r="D835" i="150"/>
  <c r="E835" i="150"/>
  <c r="A836" i="150"/>
  <c r="A837" i="150"/>
  <c r="A805" i="182"/>
  <c r="Z804" i="182"/>
  <c r="D804" i="182"/>
  <c r="A838" i="150"/>
  <c r="D837" i="150"/>
  <c r="F837" i="150"/>
  <c r="C837" i="150"/>
  <c r="E837" i="150"/>
  <c r="I837" i="150"/>
  <c r="F836" i="150"/>
  <c r="D836" i="150"/>
  <c r="C836" i="150"/>
  <c r="G837" i="150"/>
  <c r="H837" i="150"/>
  <c r="E836" i="150"/>
  <c r="I836" i="150"/>
  <c r="G836" i="150"/>
  <c r="H836" i="150"/>
  <c r="A839" i="150"/>
  <c r="A806" i="182"/>
  <c r="A807" i="182"/>
  <c r="Z805" i="182"/>
  <c r="D805" i="182"/>
  <c r="I839" i="150"/>
  <c r="D839" i="150"/>
  <c r="E839" i="150"/>
  <c r="C839" i="150"/>
  <c r="F839" i="150"/>
  <c r="A840" i="150"/>
  <c r="A841" i="150"/>
  <c r="G838" i="150"/>
  <c r="H838" i="150"/>
  <c r="D838" i="150"/>
  <c r="E838" i="150"/>
  <c r="F838" i="150"/>
  <c r="C838" i="150"/>
  <c r="G839" i="150"/>
  <c r="H839" i="150"/>
  <c r="I838" i="150"/>
  <c r="Z807" i="182"/>
  <c r="D807" i="182"/>
  <c r="D806" i="182"/>
  <c r="Z806" i="182"/>
  <c r="A808" i="182"/>
  <c r="I841" i="150"/>
  <c r="E841" i="150"/>
  <c r="C841" i="150"/>
  <c r="D841" i="150"/>
  <c r="F841" i="150"/>
  <c r="A842" i="150"/>
  <c r="A843" i="150"/>
  <c r="C840" i="150"/>
  <c r="D840" i="150"/>
  <c r="G841" i="150"/>
  <c r="H841" i="150"/>
  <c r="G840" i="150"/>
  <c r="H840" i="150"/>
  <c r="F840" i="150"/>
  <c r="E840" i="150"/>
  <c r="I840" i="150"/>
  <c r="Z808" i="182"/>
  <c r="D808" i="182"/>
  <c r="A809" i="182"/>
  <c r="D843" i="150"/>
  <c r="E843" i="150"/>
  <c r="F843" i="150"/>
  <c r="C843" i="150"/>
  <c r="I843" i="150"/>
  <c r="A844" i="150"/>
  <c r="F842" i="150"/>
  <c r="G842" i="150"/>
  <c r="H842" i="150"/>
  <c r="C842" i="150"/>
  <c r="G843" i="150"/>
  <c r="H843" i="150"/>
  <c r="I842" i="150"/>
  <c r="D842" i="150"/>
  <c r="E842" i="150"/>
  <c r="Z809" i="182"/>
  <c r="D809" i="182"/>
  <c r="A810" i="182"/>
  <c r="F844" i="150"/>
  <c r="E844" i="150"/>
  <c r="I844" i="150"/>
  <c r="C844" i="150"/>
  <c r="G844" i="150"/>
  <c r="H844" i="150"/>
  <c r="G845" i="150"/>
  <c r="H845" i="150"/>
  <c r="D844" i="150"/>
  <c r="A845" i="150"/>
  <c r="D810" i="182"/>
  <c r="Z810" i="182"/>
  <c r="A811" i="182"/>
  <c r="A846" i="150"/>
  <c r="C845" i="150"/>
  <c r="F845" i="150"/>
  <c r="I845" i="150"/>
  <c r="D845" i="150"/>
  <c r="E845" i="150"/>
  <c r="A812" i="182"/>
  <c r="Z811" i="182"/>
  <c r="D811" i="182"/>
  <c r="E846" i="150"/>
  <c r="G846" i="150"/>
  <c r="H846" i="150"/>
  <c r="F846" i="150"/>
  <c r="C846" i="150"/>
  <c r="G847" i="150"/>
  <c r="H847" i="150"/>
  <c r="I846" i="150"/>
  <c r="D846" i="150"/>
  <c r="A847" i="150"/>
  <c r="D812" i="182"/>
  <c r="Z812" i="182"/>
  <c r="A813" i="182"/>
  <c r="I847" i="150"/>
  <c r="E847" i="150"/>
  <c r="C847" i="150"/>
  <c r="D847" i="150"/>
  <c r="F847" i="150"/>
  <c r="A848" i="150"/>
  <c r="D813" i="182"/>
  <c r="Z813" i="182"/>
  <c r="A814" i="182"/>
  <c r="A815" i="182"/>
  <c r="E848" i="150"/>
  <c r="C848" i="150"/>
  <c r="G848" i="150"/>
  <c r="H848" i="150"/>
  <c r="I848" i="150"/>
  <c r="F848" i="150"/>
  <c r="G849" i="150"/>
  <c r="H849" i="150"/>
  <c r="D848" i="150"/>
  <c r="A849" i="150"/>
  <c r="Z815" i="182"/>
  <c r="D815" i="182"/>
  <c r="Z814" i="182"/>
  <c r="D814" i="182"/>
  <c r="A816" i="182"/>
  <c r="F849" i="150"/>
  <c r="D849" i="150"/>
  <c r="E849" i="150"/>
  <c r="C849" i="150"/>
  <c r="I849" i="150"/>
  <c r="A850" i="150"/>
  <c r="D816" i="182"/>
  <c r="Z816" i="182"/>
  <c r="A817" i="182"/>
  <c r="G850" i="150"/>
  <c r="H850" i="150"/>
  <c r="I850" i="150"/>
  <c r="D850" i="150"/>
  <c r="C850" i="150"/>
  <c r="F850" i="150"/>
  <c r="G851" i="150"/>
  <c r="H851" i="150"/>
  <c r="E850" i="150"/>
  <c r="A851" i="150"/>
  <c r="A818" i="182"/>
  <c r="Z817" i="182"/>
  <c r="D817" i="182"/>
  <c r="A852" i="150"/>
  <c r="E851" i="150"/>
  <c r="F851" i="150"/>
  <c r="I851" i="150"/>
  <c r="C851" i="150"/>
  <c r="D851" i="150"/>
  <c r="A853" i="150"/>
  <c r="A854" i="150"/>
  <c r="D818" i="182"/>
  <c r="Z818" i="182"/>
  <c r="A819" i="182"/>
  <c r="G855" i="150"/>
  <c r="H855" i="150"/>
  <c r="D854" i="150"/>
  <c r="I854" i="150"/>
  <c r="G854" i="150"/>
  <c r="H854" i="150"/>
  <c r="E854" i="150"/>
  <c r="C854" i="150"/>
  <c r="F854" i="150"/>
  <c r="I853" i="150"/>
  <c r="C853" i="150"/>
  <c r="E853" i="150"/>
  <c r="D853" i="150"/>
  <c r="F853" i="150"/>
  <c r="A855" i="150"/>
  <c r="A856" i="150"/>
  <c r="C852" i="150"/>
  <c r="D852" i="150"/>
  <c r="G853" i="150"/>
  <c r="H853" i="150"/>
  <c r="I852" i="150"/>
  <c r="G852" i="150"/>
  <c r="H852" i="150"/>
  <c r="E852" i="150"/>
  <c r="F852" i="150"/>
  <c r="D819" i="182"/>
  <c r="Z819" i="182"/>
  <c r="A820" i="182"/>
  <c r="D856" i="150"/>
  <c r="G857" i="150"/>
  <c r="H857" i="150"/>
  <c r="C856" i="150"/>
  <c r="E856" i="150"/>
  <c r="G856" i="150"/>
  <c r="H856" i="150"/>
  <c r="I856" i="150"/>
  <c r="F856" i="150"/>
  <c r="F855" i="150"/>
  <c r="I855" i="150"/>
  <c r="D855" i="150"/>
  <c r="E855" i="150"/>
  <c r="C855" i="150"/>
  <c r="A857" i="150"/>
  <c r="A858" i="150"/>
  <c r="D820" i="182"/>
  <c r="Z820" i="182"/>
  <c r="A821" i="182"/>
  <c r="A822" i="182"/>
  <c r="G859" i="150"/>
  <c r="H859" i="150"/>
  <c r="I858" i="150"/>
  <c r="G858" i="150"/>
  <c r="H858" i="150"/>
  <c r="E858" i="150"/>
  <c r="D858" i="150"/>
  <c r="C858" i="150"/>
  <c r="F858" i="150"/>
  <c r="I857" i="150"/>
  <c r="F857" i="150"/>
  <c r="D857" i="150"/>
  <c r="C857" i="150"/>
  <c r="E857" i="150"/>
  <c r="A859" i="150"/>
  <c r="Z822" i="182"/>
  <c r="D822" i="182"/>
  <c r="Z821" i="182"/>
  <c r="D821" i="182"/>
  <c r="A823" i="182"/>
  <c r="A860" i="150"/>
  <c r="F859" i="150"/>
  <c r="D859" i="150"/>
  <c r="E859" i="150"/>
  <c r="I859" i="150"/>
  <c r="C859" i="150"/>
  <c r="A861" i="150"/>
  <c r="A824" i="182"/>
  <c r="A825" i="182"/>
  <c r="Z823" i="182"/>
  <c r="D823" i="182"/>
  <c r="D861" i="150"/>
  <c r="F861" i="150"/>
  <c r="E861" i="150"/>
  <c r="C861" i="150"/>
  <c r="I861" i="150"/>
  <c r="D860" i="150"/>
  <c r="G860" i="150"/>
  <c r="H860" i="150"/>
  <c r="I860" i="150"/>
  <c r="F860" i="150"/>
  <c r="G861" i="150"/>
  <c r="H861" i="150"/>
  <c r="C860" i="150"/>
  <c r="E860" i="150"/>
  <c r="A862" i="150"/>
  <c r="A826" i="182"/>
  <c r="Z825" i="182"/>
  <c r="D825" i="182"/>
  <c r="Z824" i="182"/>
  <c r="D824" i="182"/>
  <c r="A863" i="150"/>
  <c r="F862" i="150"/>
  <c r="I862" i="150"/>
  <c r="E862" i="150"/>
  <c r="G862" i="150"/>
  <c r="H862" i="150"/>
  <c r="C862" i="150"/>
  <c r="G863" i="150"/>
  <c r="H863" i="150"/>
  <c r="D862" i="150"/>
  <c r="Z826" i="182"/>
  <c r="D826" i="182"/>
  <c r="A827" i="182"/>
  <c r="C863" i="150"/>
  <c r="I863" i="150"/>
  <c r="D863" i="150"/>
  <c r="E863" i="150"/>
  <c r="F863" i="150"/>
  <c r="A864" i="150"/>
  <c r="A865" i="150"/>
  <c r="A828" i="182"/>
  <c r="Z827" i="182"/>
  <c r="D827" i="182"/>
  <c r="A866" i="150"/>
  <c r="I865" i="150"/>
  <c r="F865" i="150"/>
  <c r="D865" i="150"/>
  <c r="E865" i="150"/>
  <c r="C865" i="150"/>
  <c r="A867" i="150"/>
  <c r="I864" i="150"/>
  <c r="D864" i="150"/>
  <c r="G865" i="150"/>
  <c r="H865" i="150"/>
  <c r="E864" i="150"/>
  <c r="F864" i="150"/>
  <c r="C864" i="150"/>
  <c r="G864" i="150"/>
  <c r="H864" i="150"/>
  <c r="A829" i="182"/>
  <c r="D828" i="182"/>
  <c r="Z828" i="182"/>
  <c r="F867" i="150"/>
  <c r="D867" i="150"/>
  <c r="E867" i="150"/>
  <c r="I867" i="150"/>
  <c r="C867" i="150"/>
  <c r="A868" i="150"/>
  <c r="F866" i="150"/>
  <c r="I866" i="150"/>
  <c r="G867" i="150"/>
  <c r="H867" i="150"/>
  <c r="D866" i="150"/>
  <c r="C866" i="150"/>
  <c r="E866" i="150"/>
  <c r="G866" i="150"/>
  <c r="H866" i="150"/>
  <c r="Z829" i="182"/>
  <c r="D829" i="182"/>
  <c r="A830" i="182"/>
  <c r="G869" i="150"/>
  <c r="H869" i="150"/>
  <c r="I868" i="150"/>
  <c r="C868" i="150"/>
  <c r="F868" i="150"/>
  <c r="E868" i="150"/>
  <c r="G868" i="150"/>
  <c r="H868" i="150"/>
  <c r="D868" i="150"/>
  <c r="A869" i="150"/>
  <c r="Z830" i="182"/>
  <c r="D830" i="182"/>
  <c r="A831" i="182"/>
  <c r="A832" i="182"/>
  <c r="C869" i="150"/>
  <c r="D869" i="150"/>
  <c r="I869" i="150"/>
  <c r="F869" i="150"/>
  <c r="E869" i="150"/>
  <c r="A870" i="150"/>
  <c r="A871" i="150"/>
  <c r="D832" i="182"/>
  <c r="Z832" i="182"/>
  <c r="A833" i="182"/>
  <c r="D831" i="182"/>
  <c r="Z831" i="182"/>
  <c r="F871" i="150"/>
  <c r="I871" i="150"/>
  <c r="C871" i="150"/>
  <c r="D871" i="150"/>
  <c r="E871" i="150"/>
  <c r="D870" i="150"/>
  <c r="G870" i="150"/>
  <c r="H870" i="150"/>
  <c r="E870" i="150"/>
  <c r="G871" i="150"/>
  <c r="H871" i="150"/>
  <c r="I870" i="150"/>
  <c r="F870" i="150"/>
  <c r="C870" i="150"/>
  <c r="A872" i="150"/>
  <c r="Z833" i="182"/>
  <c r="D833" i="182"/>
  <c r="A834" i="182"/>
  <c r="A873" i="150"/>
  <c r="G872" i="150"/>
  <c r="H872" i="150"/>
  <c r="F872" i="150"/>
  <c r="D872" i="150"/>
  <c r="G873" i="150"/>
  <c r="H873" i="150"/>
  <c r="E872" i="150"/>
  <c r="I872" i="150"/>
  <c r="C872" i="150"/>
  <c r="A874" i="150"/>
  <c r="D834" i="182"/>
  <c r="Z834" i="182"/>
  <c r="A835" i="182"/>
  <c r="A875" i="150"/>
  <c r="F875" i="150"/>
  <c r="C875" i="150"/>
  <c r="D875" i="150"/>
  <c r="I875" i="150"/>
  <c r="E875" i="150"/>
  <c r="D874" i="150"/>
  <c r="G874" i="150"/>
  <c r="H874" i="150"/>
  <c r="G875" i="150"/>
  <c r="H875" i="150"/>
  <c r="E874" i="150"/>
  <c r="C874" i="150"/>
  <c r="F874" i="150"/>
  <c r="I874" i="150"/>
  <c r="I873" i="150"/>
  <c r="D873" i="150"/>
  <c r="E873" i="150"/>
  <c r="F873" i="150"/>
  <c r="C873" i="150"/>
  <c r="A876" i="150"/>
  <c r="A836" i="182"/>
  <c r="D835" i="182"/>
  <c r="Z835" i="182"/>
  <c r="I876" i="150"/>
  <c r="D876" i="150"/>
  <c r="E876" i="150"/>
  <c r="G876" i="150"/>
  <c r="H876" i="150"/>
  <c r="C876" i="150"/>
  <c r="G877" i="150"/>
  <c r="H877" i="150"/>
  <c r="F876" i="150"/>
  <c r="A877" i="150"/>
  <c r="Z836" i="182"/>
  <c r="D836" i="182"/>
  <c r="A837" i="182"/>
  <c r="A878" i="150"/>
  <c r="I877" i="150"/>
  <c r="E877" i="150"/>
  <c r="C877" i="150"/>
  <c r="D877" i="150"/>
  <c r="F877" i="150"/>
  <c r="A879" i="150"/>
  <c r="A880" i="150"/>
  <c r="A838" i="182"/>
  <c r="Z837" i="182"/>
  <c r="D837" i="182"/>
  <c r="C880" i="150"/>
  <c r="E880" i="150"/>
  <c r="F880" i="150"/>
  <c r="I880" i="150"/>
  <c r="G880" i="150"/>
  <c r="H880" i="150"/>
  <c r="G881" i="150"/>
  <c r="H881" i="150"/>
  <c r="D880" i="150"/>
  <c r="C879" i="150"/>
  <c r="E879" i="150"/>
  <c r="D879" i="150"/>
  <c r="I879" i="150"/>
  <c r="F879" i="150"/>
  <c r="D878" i="150"/>
  <c r="G878" i="150"/>
  <c r="H878" i="150"/>
  <c r="G879" i="150"/>
  <c r="H879" i="150"/>
  <c r="E878" i="150"/>
  <c r="C878" i="150"/>
  <c r="F878" i="150"/>
  <c r="I878" i="150"/>
  <c r="A881" i="150"/>
  <c r="D838" i="182"/>
  <c r="Z838" i="182"/>
  <c r="A839" i="182"/>
  <c r="A840" i="182"/>
  <c r="A882" i="150"/>
  <c r="C881" i="150"/>
  <c r="D881" i="150"/>
  <c r="F881" i="150"/>
  <c r="E881" i="150"/>
  <c r="I881" i="150"/>
  <c r="A883" i="150"/>
  <c r="D840" i="182"/>
  <c r="Z840" i="182"/>
  <c r="A841" i="182"/>
  <c r="Z839" i="182"/>
  <c r="D839" i="182"/>
  <c r="A884" i="150"/>
  <c r="A885" i="150"/>
  <c r="F883" i="150"/>
  <c r="D883" i="150"/>
  <c r="C883" i="150"/>
  <c r="I883" i="150"/>
  <c r="E883" i="150"/>
  <c r="I882" i="150"/>
  <c r="G882" i="150"/>
  <c r="H882" i="150"/>
  <c r="C882" i="150"/>
  <c r="D882" i="150"/>
  <c r="E882" i="150"/>
  <c r="G883" i="150"/>
  <c r="H883" i="150"/>
  <c r="F882" i="150"/>
  <c r="A842" i="182"/>
  <c r="D841" i="182"/>
  <c r="Z841" i="182"/>
  <c r="C885" i="150"/>
  <c r="D885" i="150"/>
  <c r="E885" i="150"/>
  <c r="I885" i="150"/>
  <c r="F885" i="150"/>
  <c r="I884" i="150"/>
  <c r="G884" i="150"/>
  <c r="H884" i="150"/>
  <c r="E884" i="150"/>
  <c r="G885" i="150"/>
  <c r="H885" i="150"/>
  <c r="F884" i="150"/>
  <c r="D884" i="150"/>
  <c r="C884" i="150"/>
  <c r="A886" i="150"/>
  <c r="D842" i="182"/>
  <c r="Z842" i="182"/>
  <c r="A843" i="182"/>
  <c r="A887" i="150"/>
  <c r="D886" i="150"/>
  <c r="G886" i="150"/>
  <c r="H886" i="150"/>
  <c r="I886" i="150"/>
  <c r="E886" i="150"/>
  <c r="C886" i="150"/>
  <c r="F886" i="150"/>
  <c r="G887" i="150"/>
  <c r="H887" i="150"/>
  <c r="A888" i="150"/>
  <c r="Z843" i="182"/>
  <c r="D843" i="182"/>
  <c r="A844" i="182"/>
  <c r="I888" i="150"/>
  <c r="F888" i="150"/>
  <c r="D888" i="150"/>
  <c r="E888" i="150"/>
  <c r="G888" i="150"/>
  <c r="H888" i="150"/>
  <c r="G889" i="150"/>
  <c r="H889" i="150"/>
  <c r="C888" i="150"/>
  <c r="A889" i="150"/>
  <c r="C887" i="150"/>
  <c r="E887" i="150"/>
  <c r="D887" i="150"/>
  <c r="I887" i="150"/>
  <c r="F887" i="150"/>
  <c r="A845" i="182"/>
  <c r="Z844" i="182"/>
  <c r="D844" i="182"/>
  <c r="A890" i="150"/>
  <c r="D889" i="150"/>
  <c r="E889" i="150"/>
  <c r="C889" i="150"/>
  <c r="F889" i="150"/>
  <c r="I889" i="150"/>
  <c r="A891" i="150"/>
  <c r="A846" i="182"/>
  <c r="D845" i="182"/>
  <c r="Z845" i="182"/>
  <c r="I891" i="150"/>
  <c r="F891" i="150"/>
  <c r="E891" i="150"/>
  <c r="C891" i="150"/>
  <c r="D891" i="150"/>
  <c r="G890" i="150"/>
  <c r="H890" i="150"/>
  <c r="I890" i="150"/>
  <c r="D890" i="150"/>
  <c r="G891" i="150"/>
  <c r="H891" i="150"/>
  <c r="C890" i="150"/>
  <c r="E890" i="150"/>
  <c r="F890" i="150"/>
  <c r="A892" i="150"/>
  <c r="D846" i="182"/>
  <c r="Z846" i="182"/>
  <c r="A847" i="182"/>
  <c r="A893" i="150"/>
  <c r="G892" i="150"/>
  <c r="H892" i="150"/>
  <c r="C892" i="150"/>
  <c r="G893" i="150"/>
  <c r="H893" i="150"/>
  <c r="F892" i="150"/>
  <c r="D892" i="150"/>
  <c r="I892" i="150"/>
  <c r="E892" i="150"/>
  <c r="A848" i="182"/>
  <c r="D847" i="182"/>
  <c r="Z847" i="182"/>
  <c r="F893" i="150"/>
  <c r="I893" i="150"/>
  <c r="D893" i="150"/>
  <c r="C893" i="150"/>
  <c r="E893" i="150"/>
  <c r="A894" i="150"/>
  <c r="A849" i="182"/>
  <c r="Z848" i="182"/>
  <c r="D848" i="182"/>
  <c r="I894" i="150"/>
  <c r="F894" i="150"/>
  <c r="D894" i="150"/>
  <c r="C894" i="150"/>
  <c r="G894" i="150"/>
  <c r="H894" i="150"/>
  <c r="E894" i="150"/>
  <c r="G895" i="150"/>
  <c r="H895" i="150"/>
  <c r="A895" i="150"/>
  <c r="A896" i="150"/>
  <c r="A850" i="182"/>
  <c r="Z849" i="182"/>
  <c r="D849" i="182"/>
  <c r="G896" i="150"/>
  <c r="H896" i="150"/>
  <c r="D896" i="150"/>
  <c r="I896" i="150"/>
  <c r="C896" i="150"/>
  <c r="G897" i="150"/>
  <c r="H897" i="150"/>
  <c r="E896" i="150"/>
  <c r="F896" i="150"/>
  <c r="I895" i="150"/>
  <c r="F895" i="150"/>
  <c r="D895" i="150"/>
  <c r="E895" i="150"/>
  <c r="C895" i="150"/>
  <c r="A897" i="150"/>
  <c r="A851" i="182"/>
  <c r="D850" i="182"/>
  <c r="Z850" i="182"/>
  <c r="E897" i="150"/>
  <c r="C897" i="150"/>
  <c r="D897" i="150"/>
  <c r="F897" i="150"/>
  <c r="I897" i="150"/>
  <c r="A898" i="150"/>
  <c r="A852" i="182"/>
  <c r="D851" i="182"/>
  <c r="Z851" i="182"/>
  <c r="G898" i="150"/>
  <c r="H898" i="150"/>
  <c r="E898" i="150"/>
  <c r="C898" i="150"/>
  <c r="G899" i="150"/>
  <c r="H899" i="150"/>
  <c r="D898" i="150"/>
  <c r="F898" i="150"/>
  <c r="I898" i="150"/>
  <c r="A899" i="150"/>
  <c r="D852" i="182"/>
  <c r="Z852" i="182"/>
  <c r="A853" i="182"/>
  <c r="C899" i="150"/>
  <c r="F899" i="150"/>
  <c r="I899" i="150"/>
  <c r="E899" i="150"/>
  <c r="D899" i="150"/>
  <c r="A900" i="150"/>
  <c r="A854" i="182"/>
  <c r="Z853" i="182"/>
  <c r="D853" i="182"/>
  <c r="D900" i="150"/>
  <c r="C900" i="150"/>
  <c r="G901" i="150"/>
  <c r="H901" i="150"/>
  <c r="E900" i="150"/>
  <c r="G900" i="150"/>
  <c r="H900" i="150"/>
  <c r="I900" i="150"/>
  <c r="F900" i="150"/>
  <c r="A901" i="150"/>
  <c r="A902" i="150"/>
  <c r="A903" i="150"/>
  <c r="Z854" i="182"/>
  <c r="D854" i="182"/>
  <c r="A855" i="182"/>
  <c r="E903" i="150"/>
  <c r="F903" i="150"/>
  <c r="D903" i="150"/>
  <c r="C903" i="150"/>
  <c r="I903" i="150"/>
  <c r="A904" i="150"/>
  <c r="F902" i="150"/>
  <c r="I902" i="150"/>
  <c r="G902" i="150"/>
  <c r="H902" i="150"/>
  <c r="D902" i="150"/>
  <c r="C902" i="150"/>
  <c r="G903" i="150"/>
  <c r="H903" i="150"/>
  <c r="E902" i="150"/>
  <c r="I901" i="150"/>
  <c r="C901" i="150"/>
  <c r="D901" i="150"/>
  <c r="E901" i="150"/>
  <c r="F901" i="150"/>
  <c r="A856" i="182"/>
  <c r="Z855" i="182"/>
  <c r="D855" i="182"/>
  <c r="A905" i="150"/>
  <c r="D904" i="150"/>
  <c r="G904" i="150"/>
  <c r="H904" i="150"/>
  <c r="C904" i="150"/>
  <c r="G905" i="150"/>
  <c r="H905" i="150"/>
  <c r="E904" i="150"/>
  <c r="F904" i="150"/>
  <c r="I904" i="150"/>
  <c r="D856" i="182"/>
  <c r="Z856" i="182"/>
  <c r="A857" i="182"/>
  <c r="F905" i="150"/>
  <c r="D905" i="150"/>
  <c r="C905" i="150"/>
  <c r="I905" i="150"/>
  <c r="E905" i="150"/>
  <c r="A906" i="150"/>
  <c r="A907" i="150"/>
  <c r="A858" i="182"/>
  <c r="D857" i="182"/>
  <c r="Z857" i="182"/>
  <c r="E907" i="150"/>
  <c r="I907" i="150"/>
  <c r="F907" i="150"/>
  <c r="D907" i="150"/>
  <c r="C907" i="150"/>
  <c r="E906" i="150"/>
  <c r="G906" i="150"/>
  <c r="H906" i="150"/>
  <c r="I906" i="150"/>
  <c r="G907" i="150"/>
  <c r="H907" i="150"/>
  <c r="F906" i="150"/>
  <c r="C906" i="150"/>
  <c r="D906" i="150"/>
  <c r="A859" i="182"/>
  <c r="Z858" i="182"/>
  <c r="D858" i="182"/>
  <c r="D859" i="182"/>
  <c r="Z859" i="182"/>
  <c r="A860" i="182"/>
  <c r="A861" i="182"/>
  <c r="D860" i="182"/>
  <c r="Z860" i="182"/>
  <c r="Z861" i="182"/>
  <c r="D861" i="182"/>
  <c r="A862" i="182"/>
  <c r="D862" i="182"/>
  <c r="Z862" i="182"/>
  <c r="A863" i="182"/>
  <c r="A864" i="182"/>
  <c r="D864" i="182"/>
  <c r="Z864" i="182"/>
  <c r="Z863" i="182"/>
  <c r="D863" i="182"/>
  <c r="A865" i="182"/>
  <c r="Z865" i="182"/>
  <c r="D865" i="182"/>
  <c r="A866" i="182"/>
  <c r="D866" i="182"/>
  <c r="Z866" i="182"/>
  <c r="A867" i="182"/>
  <c r="D867" i="182"/>
  <c r="Z867" i="182"/>
  <c r="A868" i="182"/>
  <c r="D868" i="182"/>
  <c r="Z868" i="182"/>
  <c r="A869" i="182"/>
  <c r="A870" i="182"/>
  <c r="Z869" i="182"/>
  <c r="D869" i="182"/>
  <c r="A871" i="182"/>
  <c r="D871" i="182"/>
  <c r="Z871" i="182"/>
  <c r="A872" i="182"/>
  <c r="Z870" i="182"/>
  <c r="D870" i="182"/>
  <c r="Z872" i="182"/>
  <c r="D872" i="182"/>
  <c r="A873" i="182"/>
  <c r="A874" i="182"/>
  <c r="Z873" i="182"/>
  <c r="D873" i="182"/>
  <c r="A875" i="182"/>
  <c r="Z875" i="182"/>
  <c r="D875" i="182"/>
  <c r="A876" i="182"/>
  <c r="Z874" i="182"/>
  <c r="D874" i="182"/>
  <c r="D876" i="182"/>
  <c r="Z876" i="182"/>
  <c r="A877" i="182"/>
  <c r="A878" i="182"/>
  <c r="Z877" i="182"/>
  <c r="D877" i="182"/>
  <c r="Z878" i="182"/>
  <c r="D878" i="182"/>
  <c r="A879" i="182"/>
  <c r="Z879" i="182"/>
  <c r="D879" i="182"/>
  <c r="A880" i="182"/>
  <c r="D880" i="182"/>
  <c r="Z880" i="182"/>
  <c r="A881" i="182"/>
  <c r="D881" i="182"/>
  <c r="Z881" i="182"/>
  <c r="A882" i="182"/>
  <c r="A883" i="182"/>
  <c r="A884" i="182"/>
  <c r="D883" i="182"/>
  <c r="Z883" i="182"/>
  <c r="A885" i="182"/>
  <c r="Z882" i="182"/>
  <c r="D882" i="182"/>
  <c r="Z885" i="182"/>
  <c r="D885" i="182"/>
  <c r="A886" i="182"/>
  <c r="Z884" i="182"/>
  <c r="D884" i="182"/>
  <c r="Z886" i="182"/>
  <c r="D886" i="182"/>
  <c r="A887" i="182"/>
  <c r="Z887" i="182"/>
  <c r="D887" i="182"/>
  <c r="A888" i="182"/>
  <c r="D888" i="182"/>
  <c r="Z888" i="182"/>
  <c r="A889" i="182"/>
  <c r="Z889" i="182"/>
  <c r="D889" i="182"/>
  <c r="A890" i="182"/>
  <c r="Z890" i="182"/>
  <c r="D890" i="182"/>
  <c r="A891" i="182"/>
  <c r="A892" i="182"/>
  <c r="D892" i="182"/>
  <c r="Z892" i="182"/>
  <c r="Z891" i="182"/>
  <c r="D891" i="182"/>
  <c r="A893" i="182"/>
  <c r="A894" i="182"/>
  <c r="Z893" i="182"/>
  <c r="D893" i="182"/>
  <c r="A895" i="182"/>
  <c r="Z894" i="182"/>
  <c r="D894" i="182"/>
  <c r="A896" i="182"/>
  <c r="D896" i="182"/>
  <c r="Z896" i="182"/>
  <c r="Z895" i="182"/>
  <c r="D895" i="182"/>
  <c r="A897" i="182"/>
  <c r="Z897" i="182"/>
  <c r="D897" i="182"/>
  <c r="A898" i="182"/>
  <c r="Z898" i="182"/>
  <c r="D898" i="182"/>
  <c r="A899" i="182"/>
  <c r="A900" i="182"/>
  <c r="Z900" i="182"/>
  <c r="D900" i="182"/>
  <c r="Z899" i="182"/>
  <c r="D899" i="182"/>
  <c r="A901" i="182"/>
  <c r="A902" i="182"/>
  <c r="Z902" i="182"/>
  <c r="D902" i="182"/>
  <c r="A903" i="182"/>
  <c r="D901" i="182"/>
  <c r="Z901" i="182"/>
  <c r="A904" i="182"/>
  <c r="A905" i="182"/>
  <c r="Z903" i="182"/>
  <c r="D903" i="182"/>
  <c r="Z905" i="182"/>
  <c r="D905" i="182"/>
  <c r="Z904" i="182"/>
  <c r="D904" i="182"/>
  <c r="A906" i="182"/>
  <c r="A907" i="182"/>
  <c r="D906" i="182"/>
  <c r="Z906" i="182"/>
  <c r="Z907" i="182"/>
  <c r="D907" i="182"/>
  <c r="A908" i="182"/>
  <c r="A909" i="182"/>
  <c r="D908" i="182"/>
  <c r="Z908" i="182"/>
  <c r="Z909" i="182"/>
  <c r="D909" i="182"/>
  <c r="A910" i="182"/>
  <c r="Z910" i="182"/>
  <c r="D910" i="182"/>
  <c r="A911" i="182"/>
  <c r="A912" i="182"/>
  <c r="Z911" i="182"/>
  <c r="D911" i="182"/>
  <c r="A913" i="182"/>
  <c r="Z912" i="182"/>
  <c r="D912" i="182"/>
  <c r="D913" i="182"/>
  <c r="Z913" i="182"/>
  <c r="A914" i="182"/>
  <c r="A915" i="182"/>
  <c r="Z914" i="182"/>
  <c r="D914" i="182"/>
  <c r="Z915" i="182"/>
  <c r="D915" i="182"/>
  <c r="A916" i="182"/>
  <c r="A917" i="182"/>
  <c r="D916" i="182"/>
  <c r="Z916" i="182"/>
  <c r="A918" i="182"/>
  <c r="Z917" i="182"/>
  <c r="D917" i="182"/>
  <c r="A919" i="182"/>
  <c r="Z919" i="182"/>
  <c r="D919" i="182"/>
  <c r="Z918" i="182"/>
  <c r="D918" i="182"/>
  <c r="A920" i="182"/>
  <c r="A921" i="182"/>
  <c r="Z920" i="182"/>
  <c r="D920" i="182"/>
  <c r="Z921" i="182"/>
  <c r="D921" i="182"/>
  <c r="A922" i="182"/>
  <c r="Z922" i="182"/>
  <c r="D922" i="182"/>
  <c r="A923" i="182"/>
  <c r="Z923" i="182"/>
  <c r="D923" i="182"/>
  <c r="A924" i="182"/>
  <c r="D924" i="182"/>
  <c r="Z924" i="182"/>
  <c r="A925" i="182"/>
  <c r="A926" i="182"/>
  <c r="Z926" i="182"/>
  <c r="D926" i="182"/>
  <c r="A927" i="182"/>
  <c r="D925" i="182"/>
  <c r="Z925" i="182"/>
  <c r="Z927" i="182"/>
  <c r="D927" i="182"/>
  <c r="A928" i="182"/>
  <c r="A929" i="182"/>
  <c r="Z929" i="182"/>
  <c r="D929" i="182"/>
  <c r="A930" i="182"/>
  <c r="Z928" i="182"/>
  <c r="D928" i="182"/>
  <c r="D930" i="182"/>
  <c r="Z930" i="182"/>
  <c r="A931" i="182"/>
  <c r="Z931" i="182"/>
  <c r="D931" i="182"/>
  <c r="A932" i="182"/>
  <c r="A933" i="182"/>
  <c r="Z933" i="182"/>
  <c r="D933" i="182"/>
  <c r="Z932" i="182"/>
  <c r="D932" i="182"/>
  <c r="A934" i="182"/>
  <c r="A935" i="182"/>
  <c r="Z935" i="182"/>
  <c r="D935" i="182"/>
  <c r="Z934" i="182"/>
  <c r="D934" i="182"/>
  <c r="A936" i="182"/>
  <c r="A937" i="182"/>
  <c r="Z936" i="182"/>
  <c r="D936" i="182"/>
  <c r="A938" i="182"/>
  <c r="A939" i="182"/>
  <c r="D938" i="182"/>
  <c r="Z938" i="182"/>
  <c r="A940" i="182"/>
  <c r="Z937" i="182"/>
  <c r="D937" i="182"/>
  <c r="Z940" i="182"/>
  <c r="D940" i="182"/>
  <c r="A941" i="182"/>
  <c r="Z939" i="182"/>
  <c r="D939" i="182"/>
  <c r="D941" i="182"/>
  <c r="Z941" i="182"/>
  <c r="A942" i="182"/>
  <c r="A943" i="182"/>
  <c r="Z943" i="182"/>
  <c r="D943" i="182"/>
  <c r="A944" i="182"/>
  <c r="D942" i="182"/>
  <c r="Z942" i="182"/>
  <c r="D944" i="182"/>
  <c r="Z944" i="182"/>
  <c r="A945" i="182"/>
  <c r="Z945" i="182"/>
  <c r="D945" i="182"/>
  <c r="A946" i="182"/>
  <c r="A947" i="182"/>
  <c r="Z947" i="182"/>
  <c r="D947" i="182"/>
  <c r="A948" i="182"/>
  <c r="D946" i="182"/>
  <c r="Z946" i="182"/>
  <c r="D948" i="182"/>
  <c r="Z948" i="182"/>
  <c r="A949" i="182"/>
  <c r="A950" i="182"/>
  <c r="A951" i="182"/>
  <c r="Z950" i="182"/>
  <c r="D950" i="182"/>
  <c r="Z949" i="182"/>
  <c r="D949" i="182"/>
  <c r="Z951" i="182"/>
  <c r="D951" i="182"/>
  <c r="A952" i="182"/>
  <c r="Z952" i="182"/>
  <c r="D952" i="182"/>
  <c r="A953" i="182"/>
  <c r="Z953" i="182"/>
  <c r="D953" i="182"/>
  <c r="A954" i="182"/>
  <c r="A955" i="182"/>
  <c r="A956" i="182"/>
  <c r="A957" i="182"/>
  <c r="Z956" i="182"/>
  <c r="D956" i="182"/>
  <c r="Z955" i="182"/>
  <c r="D955" i="182"/>
  <c r="Z954" i="182"/>
  <c r="D954" i="182"/>
  <c r="A958" i="182"/>
  <c r="Z957" i="182"/>
  <c r="D957" i="182"/>
  <c r="A959" i="182"/>
  <c r="D959" i="182"/>
  <c r="Z959" i="182"/>
  <c r="Z958" i="182"/>
  <c r="D958" i="182"/>
  <c r="A960" i="182"/>
  <c r="A961" i="182"/>
  <c r="Z961" i="182"/>
  <c r="D961" i="182"/>
  <c r="Z960" i="182"/>
  <c r="D960" i="182"/>
  <c r="A962" i="182"/>
  <c r="D962" i="182"/>
  <c r="Z962" i="182"/>
  <c r="A963" i="182"/>
  <c r="A964" i="182"/>
  <c r="Z964" i="182"/>
  <c r="D964" i="182"/>
  <c r="Z963" i="182"/>
  <c r="D963" i="182"/>
  <c r="A965" i="182"/>
  <c r="Z965" i="182"/>
  <c r="D965" i="182"/>
  <c r="A966" i="182"/>
  <c r="Z966" i="182"/>
  <c r="D966" i="182"/>
  <c r="A967" i="182"/>
  <c r="Z967" i="182"/>
  <c r="D967" i="182"/>
  <c r="A968" i="182"/>
  <c r="Z968" i="182"/>
  <c r="D968" i="182"/>
  <c r="A969" i="182"/>
  <c r="Z969" i="182"/>
  <c r="D969" i="182"/>
  <c r="A970" i="182"/>
  <c r="Z970" i="182"/>
  <c r="D970" i="182"/>
  <c r="A971" i="182"/>
  <c r="A972" i="182"/>
  <c r="Z972" i="182"/>
  <c r="D972" i="182"/>
  <c r="Z971" i="182"/>
  <c r="D971" i="182"/>
  <c r="A973" i="182"/>
  <c r="Z973" i="182"/>
  <c r="D973" i="182"/>
  <c r="A974" i="182"/>
  <c r="D974" i="182"/>
  <c r="Z974" i="182"/>
  <c r="A975" i="182"/>
  <c r="Z975" i="182"/>
  <c r="D975" i="182"/>
  <c r="A976" i="182"/>
  <c r="Z976" i="182"/>
  <c r="D976" i="182"/>
  <c r="A977" i="182"/>
  <c r="A978" i="182"/>
  <c r="A979" i="182"/>
  <c r="Z979" i="182"/>
  <c r="A980" i="182"/>
  <c r="D978" i="182"/>
  <c r="Z978" i="182"/>
  <c r="Z977" i="182"/>
  <c r="D977" i="182"/>
  <c r="D979" i="182"/>
  <c r="Z980" i="182"/>
  <c r="D980" i="182"/>
  <c r="A981" i="182"/>
  <c r="D981" i="182"/>
  <c r="Z981" i="182"/>
  <c r="A982" i="182"/>
  <c r="A983" i="182"/>
  <c r="Z983" i="182"/>
  <c r="D983" i="182"/>
  <c r="A984" i="182"/>
  <c r="Z982" i="182"/>
  <c r="D982" i="182"/>
  <c r="D984" i="182"/>
  <c r="Z984" i="182"/>
  <c r="A985" i="182"/>
  <c r="A986" i="182"/>
  <c r="Z985" i="182"/>
  <c r="D985" i="182"/>
  <c r="A987" i="182"/>
  <c r="Z987" i="182"/>
  <c r="D987" i="182"/>
  <c r="D986" i="182"/>
  <c r="Z986" i="182"/>
  <c r="A988" i="182"/>
  <c r="A989" i="182"/>
  <c r="A990" i="182"/>
  <c r="Z990" i="182"/>
  <c r="D990" i="182"/>
  <c r="Z989" i="182"/>
  <c r="D989" i="182"/>
  <c r="A991" i="182"/>
  <c r="A992" i="182"/>
  <c r="Z988" i="182"/>
  <c r="D988" i="182"/>
  <c r="Z992" i="182"/>
  <c r="D992" i="182"/>
  <c r="Z991" i="182"/>
  <c r="D991" i="182"/>
  <c r="A993" i="182"/>
  <c r="Z993" i="182"/>
  <c r="D993" i="182"/>
  <c r="A994" i="182"/>
  <c r="Z994" i="182"/>
  <c r="D994" i="182"/>
  <c r="A995" i="182"/>
  <c r="A996" i="182"/>
  <c r="Z996" i="182"/>
  <c r="D996" i="182"/>
  <c r="A997" i="182"/>
  <c r="Z995" i="182"/>
  <c r="D995" i="182"/>
  <c r="D997" i="182"/>
  <c r="Z997" i="182"/>
  <c r="A998" i="182"/>
  <c r="Z998" i="182"/>
  <c r="D998" i="182"/>
  <c r="A999" i="182"/>
  <c r="Z999" i="182"/>
  <c r="D999" i="182"/>
  <c r="A1000" i="182"/>
  <c r="D1000" i="182"/>
  <c r="Z1000" i="182"/>
  <c r="A1001" i="182"/>
  <c r="A1002" i="182"/>
  <c r="D1001" i="182"/>
  <c r="Z1001" i="182"/>
  <c r="A1003" i="182"/>
  <c r="Z1003" i="182"/>
  <c r="D1003" i="182"/>
  <c r="A1004" i="182"/>
  <c r="A1005" i="182"/>
  <c r="Z1002" i="182"/>
  <c r="D1002" i="182"/>
  <c r="Z1005" i="182"/>
  <c r="D1005" i="182"/>
  <c r="Z1004" i="182"/>
  <c r="D1004" i="182"/>
  <c r="A1006" i="182"/>
  <c r="Z1006" i="182"/>
  <c r="D1006" i="182"/>
  <c r="A1007" i="182"/>
  <c r="Z1007" i="182"/>
  <c r="D1007" i="182"/>
  <c r="A1008" i="182"/>
  <c r="D1008" i="182"/>
  <c r="Z1008" i="182"/>
  <c r="A1009" i="182"/>
  <c r="Z1009" i="182"/>
  <c r="D1009" i="182"/>
  <c r="A1010" i="182"/>
  <c r="D1010" i="182"/>
  <c r="Z1010" i="182"/>
  <c r="A1011" i="182"/>
  <c r="A1012" i="182"/>
  <c r="D1011" i="182"/>
  <c r="Z1011" i="182"/>
  <c r="A1013" i="182"/>
  <c r="Z1013" i="182"/>
  <c r="D1013" i="182"/>
  <c r="A1014" i="182"/>
  <c r="D1012" i="182"/>
  <c r="Z1012" i="182"/>
  <c r="D1014" i="182"/>
  <c r="Z1014" i="182"/>
  <c r="A1015" i="182"/>
  <c r="Z1015" i="182"/>
  <c r="D1015" i="182"/>
  <c r="A1016" i="182"/>
  <c r="Z1016" i="182"/>
  <c r="D1016" i="182"/>
  <c r="A1017" i="182"/>
  <c r="Z1017" i="182"/>
  <c r="D1017" i="182"/>
  <c r="A1018" i="182"/>
  <c r="D1018" i="182"/>
  <c r="Z1018" i="182"/>
  <c r="A1019" i="182"/>
  <c r="A1020" i="182"/>
  <c r="A1021" i="182"/>
  <c r="Z1020" i="182"/>
  <c r="D1020" i="182"/>
  <c r="Z1019" i="182"/>
  <c r="D1019" i="182"/>
  <c r="D1021" i="182"/>
  <c r="Z1021" i="182"/>
  <c r="A1022" i="182"/>
  <c r="D1022" i="182"/>
  <c r="Z1022" i="182"/>
  <c r="A1023" i="182"/>
  <c r="A1024" i="182"/>
  <c r="Z1024" i="182"/>
  <c r="D1024" i="182"/>
  <c r="Z1023" i="182"/>
  <c r="D1023" i="182"/>
  <c r="A1025" i="182"/>
  <c r="A1026" i="182"/>
  <c r="Z1026" i="182"/>
  <c r="D1026" i="182"/>
  <c r="D1025" i="182"/>
  <c r="Z1025" i="182"/>
  <c r="A1027" i="182"/>
  <c r="Z1027" i="182"/>
  <c r="D1027" i="182"/>
  <c r="A1028" i="182"/>
  <c r="Z1028" i="182"/>
  <c r="D1028" i="182"/>
  <c r="A1029" i="182"/>
  <c r="Z1029" i="182"/>
  <c r="D1029" i="182"/>
  <c r="A1030" i="182"/>
  <c r="A1031" i="182"/>
  <c r="Z1030" i="182"/>
  <c r="D1030" i="182"/>
  <c r="D1031" i="182"/>
  <c r="Z1031" i="182"/>
  <c r="A1032" i="182"/>
  <c r="A1033" i="182"/>
  <c r="A1034" i="182"/>
  <c r="Z1032" i="182"/>
  <c r="D1032" i="182"/>
  <c r="A1035" i="182"/>
  <c r="Z1034" i="182"/>
  <c r="D1034" i="182"/>
  <c r="D1033" i="182"/>
  <c r="Z1033" i="182"/>
  <c r="A1036" i="182"/>
  <c r="D1036" i="182"/>
  <c r="D1035" i="182"/>
  <c r="Z1035" i="182"/>
  <c r="A1037" i="182"/>
  <c r="A1038" i="182"/>
  <c r="Z1036" i="182"/>
  <c r="D1037" i="182"/>
  <c r="Z1037" i="182"/>
  <c r="D1038" i="182"/>
  <c r="Z1038" i="182"/>
  <c r="A1039" i="182"/>
  <c r="Z1039" i="182"/>
  <c r="D1039" i="182"/>
  <c r="A1040" i="182"/>
  <c r="A1041" i="182"/>
  <c r="D1040" i="182"/>
  <c r="Z1040" i="182"/>
  <c r="Z1041" i="182"/>
  <c r="D1041" i="182"/>
  <c r="A1042" i="182"/>
  <c r="Z1042" i="182"/>
  <c r="D1042" i="182"/>
  <c r="A1043" i="182"/>
  <c r="Z1043" i="182"/>
  <c r="D1043" i="182"/>
  <c r="A1044" i="182"/>
  <c r="D1044" i="182"/>
  <c r="Z1044" i="182"/>
  <c r="A1045" i="182"/>
  <c r="A1046" i="182"/>
  <c r="D1045" i="182"/>
  <c r="Z1045" i="182"/>
  <c r="A1047" i="182"/>
  <c r="A1048" i="182"/>
  <c r="Z1048" i="182"/>
  <c r="D1048" i="182"/>
  <c r="A1049" i="182"/>
  <c r="Z1047" i="182"/>
  <c r="D1047" i="182"/>
  <c r="Z1046" i="182"/>
  <c r="D1046" i="182"/>
  <c r="Z1049" i="182"/>
  <c r="D1049" i="182"/>
  <c r="A1050" i="182"/>
  <c r="A1051" i="182"/>
  <c r="Z1050" i="182"/>
  <c r="D1050" i="182"/>
  <c r="A1052" i="182"/>
  <c r="Z1052" i="182"/>
  <c r="D1052" i="182"/>
  <c r="D1051" i="182"/>
  <c r="Z1051" i="182"/>
  <c r="A1053" i="182"/>
  <c r="A1054" i="182"/>
  <c r="Z1054" i="182"/>
  <c r="D1054" i="182"/>
  <c r="A1055" i="182"/>
  <c r="Z1053" i="182"/>
  <c r="D1053" i="182"/>
  <c r="Z1055" i="182"/>
  <c r="D1055" i="182"/>
  <c r="A1056" i="182"/>
  <c r="A1057" i="182"/>
  <c r="Z1057" i="182"/>
  <c r="D1057" i="182"/>
  <c r="A1058" i="182"/>
  <c r="A1059" i="182"/>
  <c r="Z1056" i="182"/>
  <c r="D1056" i="182"/>
  <c r="D1059" i="182"/>
  <c r="Z1059" i="182"/>
  <c r="A1060" i="182"/>
  <c r="Z1058" i="182"/>
  <c r="D1058" i="182"/>
  <c r="Z1060" i="182"/>
  <c r="D1060" i="182"/>
  <c r="A1061" i="182"/>
  <c r="A1062" i="182"/>
  <c r="A1063" i="182"/>
  <c r="Z1062" i="182"/>
  <c r="D1062" i="182"/>
  <c r="A1064" i="182"/>
  <c r="Z1061" i="182"/>
  <c r="D1061" i="182"/>
  <c r="Z1064" i="182"/>
  <c r="D1064" i="182"/>
  <c r="Z1063" i="182"/>
  <c r="D1063" i="182"/>
  <c r="A1065" i="182"/>
  <c r="Z1065" i="182"/>
  <c r="D1065" i="182"/>
  <c r="A1066" i="182"/>
  <c r="D1066" i="182"/>
  <c r="Z1066" i="182"/>
  <c r="A1067" i="182"/>
  <c r="D1067" i="182"/>
  <c r="Z1067" i="182"/>
  <c r="A1068" i="182"/>
  <c r="A1069" i="182"/>
  <c r="A1070" i="182"/>
  <c r="Z1070" i="182"/>
  <c r="D1070" i="182"/>
  <c r="A1071" i="182"/>
  <c r="Z1069" i="182"/>
  <c r="D1069" i="182"/>
  <c r="Z1068" i="182"/>
  <c r="D1068" i="182"/>
  <c r="A1072" i="182"/>
  <c r="Z1071" i="182"/>
  <c r="D1071" i="182"/>
  <c r="A1073" i="182"/>
  <c r="A1074" i="182"/>
  <c r="Z1073" i="182"/>
  <c r="D1073" i="182"/>
  <c r="Z1072" i="182"/>
  <c r="D1072" i="182"/>
  <c r="Z1074" i="182"/>
  <c r="D1074" i="182"/>
  <c r="A1075" i="182"/>
  <c r="A1076" i="182"/>
  <c r="A1077" i="182"/>
  <c r="Z1076" i="182"/>
  <c r="D1076" i="182"/>
  <c r="Z1075" i="182"/>
  <c r="D1075" i="182"/>
  <c r="D1077" i="182"/>
  <c r="Z1077" i="182"/>
  <c r="A1078" i="182"/>
  <c r="Z1078" i="182"/>
  <c r="D1078" i="182"/>
  <c r="A1079" i="182"/>
  <c r="A1080" i="182"/>
  <c r="D1079" i="182"/>
  <c r="Z1079" i="182"/>
  <c r="A1081" i="182"/>
  <c r="Z1081" i="182"/>
  <c r="D1081" i="182"/>
  <c r="Z1080" i="182"/>
  <c r="D1080" i="182"/>
  <c r="A1082" i="182"/>
  <c r="A1083" i="182"/>
  <c r="D1082" i="182"/>
  <c r="Z1082" i="182"/>
  <c r="Z1083" i="182"/>
  <c r="D1083" i="182"/>
  <c r="A1084" i="182"/>
  <c r="Z1084" i="182"/>
  <c r="D1084" i="182"/>
  <c r="A1085" i="182"/>
  <c r="A1086" i="182"/>
  <c r="D1085" i="182"/>
  <c r="Z1085" i="182"/>
  <c r="Z1086" i="182"/>
  <c r="D1086" i="182"/>
  <c r="A1087" i="182"/>
  <c r="Z1087" i="182"/>
  <c r="D1087" i="182"/>
  <c r="A1088" i="182"/>
  <c r="Z1088" i="182"/>
  <c r="D1088" i="182"/>
  <c r="A1089" i="182"/>
  <c r="A1090" i="182"/>
  <c r="D1089" i="182"/>
  <c r="Z1089" i="182"/>
  <c r="Z1090" i="182"/>
  <c r="D1090" i="182"/>
  <c r="A1091" i="182"/>
  <c r="A1092" i="182"/>
  <c r="Z1091" i="182"/>
  <c r="D1091" i="182"/>
  <c r="A1093" i="182"/>
  <c r="A1094" i="182"/>
  <c r="Z1094" i="182"/>
  <c r="D1094" i="182"/>
  <c r="A1095" i="182"/>
  <c r="Z1093" i="182"/>
  <c r="D1093" i="182"/>
  <c r="Z1092" i="182"/>
  <c r="D1092" i="182"/>
  <c r="Z1095" i="182"/>
  <c r="D1095" i="182"/>
  <c r="A1096" i="182"/>
  <c r="A1097" i="182"/>
  <c r="Z1096" i="182"/>
  <c r="D1096" i="182"/>
  <c r="A1098" i="182"/>
  <c r="Z1098" i="182"/>
  <c r="D1098" i="182"/>
  <c r="A1099" i="182"/>
  <c r="Z1097" i="182"/>
  <c r="D1097" i="182"/>
  <c r="D1099" i="182"/>
  <c r="Z1099" i="182"/>
  <c r="A1100" i="182"/>
  <c r="A1101" i="182"/>
  <c r="D1101" i="182"/>
  <c r="Z1101" i="182"/>
  <c r="Z1100" i="182"/>
  <c r="D1100" i="182"/>
  <c r="A1102" i="182"/>
  <c r="A1103" i="182"/>
  <c r="Z1102" i="182"/>
  <c r="D1102" i="182"/>
  <c r="Z1103" i="182"/>
  <c r="D1103" i="182"/>
  <c r="A1104" i="182"/>
  <c r="A1105" i="182"/>
  <c r="Z1104" i="182"/>
  <c r="D1104" i="182"/>
  <c r="Z1105" i="182"/>
  <c r="D1105" i="182"/>
  <c r="A1106" i="182"/>
  <c r="Z1106" i="182"/>
  <c r="D1106" i="182"/>
  <c r="A1107" i="182"/>
  <c r="Z1107" i="182"/>
  <c r="D1107" i="182"/>
  <c r="A1108" i="182"/>
  <c r="A1109" i="182"/>
  <c r="Z1108" i="182"/>
  <c r="D1108" i="182"/>
  <c r="A1110" i="182"/>
  <c r="Z1110" i="182"/>
  <c r="D1110" i="182"/>
  <c r="A1111" i="182"/>
  <c r="A1112" i="182"/>
  <c r="Z1109" i="182"/>
  <c r="D1109" i="182"/>
  <c r="A1113" i="182"/>
  <c r="Z1112" i="182"/>
  <c r="D1112" i="182"/>
  <c r="A1114" i="182"/>
  <c r="Z1111" i="182"/>
  <c r="D1111" i="182"/>
  <c r="A1115" i="182"/>
  <c r="Z1115" i="182"/>
  <c r="D1115" i="182"/>
  <c r="Z1114" i="182"/>
  <c r="D1114" i="182"/>
  <c r="A1116" i="182"/>
  <c r="A1117" i="182"/>
  <c r="D1113" i="182"/>
  <c r="Z1113" i="182"/>
  <c r="Z1117" i="182"/>
  <c r="D1117" i="182"/>
  <c r="A1118" i="182"/>
  <c r="Z1116" i="182"/>
  <c r="D1116" i="182"/>
  <c r="A1119" i="182"/>
  <c r="D1118" i="182"/>
  <c r="Z1118" i="182"/>
  <c r="D1119" i="182"/>
  <c r="Z1119" i="182"/>
  <c r="A1120" i="182"/>
  <c r="A1121" i="182"/>
  <c r="Z1121" i="182"/>
  <c r="D1121" i="182"/>
  <c r="Z1120" i="182"/>
  <c r="D1120" i="182"/>
  <c r="A1122" i="182"/>
  <c r="A1123" i="182"/>
  <c r="A1124" i="182"/>
  <c r="Z1123" i="182"/>
  <c r="D1123" i="182"/>
  <c r="A1125" i="182"/>
  <c r="D1122" i="182"/>
  <c r="Z1122" i="182"/>
  <c r="D1125" i="182"/>
  <c r="Z1125" i="182"/>
  <c r="D1124" i="182"/>
  <c r="Z1124" i="182"/>
  <c r="A1126" i="182"/>
  <c r="D1126" i="182"/>
  <c r="Z1126" i="182"/>
  <c r="A1127" i="182"/>
  <c r="Z1127" i="182"/>
  <c r="D1127" i="182"/>
  <c r="A1128" i="182"/>
  <c r="Z1128" i="182"/>
  <c r="D1128" i="182"/>
  <c r="A1129" i="182"/>
  <c r="Z1129" i="182"/>
  <c r="D1129" i="182"/>
  <c r="A1130" i="182"/>
  <c r="A1131" i="182"/>
  <c r="D1130" i="182"/>
  <c r="Z1130" i="182"/>
  <c r="A1132" i="182"/>
  <c r="Z1132" i="182"/>
  <c r="D1132" i="182"/>
  <c r="A1133" i="182"/>
  <c r="Z1131" i="182"/>
  <c r="D1131" i="182"/>
  <c r="Z1133" i="182"/>
  <c r="D1133" i="182"/>
  <c r="A1134" i="182"/>
  <c r="A1135" i="182"/>
  <c r="Z1134" i="182"/>
  <c r="D1134" i="182"/>
  <c r="Z1135" i="182"/>
  <c r="D1135" i="182"/>
  <c r="A1136" i="182"/>
  <c r="D1136" i="182"/>
  <c r="Z1136" i="182"/>
  <c r="A1137" i="182"/>
  <c r="D1137" i="182"/>
  <c r="Z1137" i="182"/>
  <c r="A1138" i="182"/>
  <c r="A1139" i="182"/>
  <c r="Z1139" i="182"/>
  <c r="D1139" i="182"/>
  <c r="Z1138" i="182"/>
  <c r="D1138" i="182"/>
  <c r="A1140" i="182"/>
  <c r="A1141" i="182"/>
  <c r="Z1140" i="182"/>
  <c r="D1140" i="182"/>
  <c r="Z1141" i="182"/>
  <c r="D1141" i="182"/>
  <c r="A1142" i="182"/>
  <c r="A1143" i="182"/>
  <c r="Z1143" i="182"/>
  <c r="D1143" i="182"/>
  <c r="Z1142" i="182"/>
  <c r="D1142" i="182"/>
  <c r="A1144" i="182"/>
  <c r="Z1144" i="182"/>
  <c r="D1144" i="182"/>
  <c r="A1145" i="182"/>
  <c r="Z1145" i="182"/>
  <c r="D1145" i="182"/>
  <c r="A1146" i="182"/>
  <c r="A1147" i="182"/>
  <c r="Z1146" i="182"/>
  <c r="D1146" i="182"/>
  <c r="Z1147" i="182"/>
  <c r="D1147" i="182"/>
  <c r="A1148" i="182"/>
  <c r="A1149" i="182"/>
  <c r="Z1149" i="182"/>
  <c r="D1149" i="182"/>
  <c r="D1148" i="182"/>
  <c r="Z1148" i="182"/>
  <c r="A1150" i="182"/>
  <c r="A1151" i="182"/>
  <c r="Z1150" i="182"/>
  <c r="D1150" i="182"/>
  <c r="Z1151" i="182"/>
  <c r="D1151" i="182"/>
  <c r="A1152" i="182"/>
  <c r="Z1152" i="182"/>
  <c r="D1152" i="182"/>
  <c r="A1153" i="182"/>
  <c r="A1154" i="182"/>
  <c r="Z1153" i="182"/>
  <c r="D1153" i="182"/>
  <c r="Z1154" i="182"/>
  <c r="D1154" i="182"/>
  <c r="A1155" i="182"/>
  <c r="D1155" i="182"/>
  <c r="Z1155" i="182"/>
  <c r="A1156" i="182"/>
  <c r="A1157" i="182"/>
  <c r="Z1157" i="182"/>
  <c r="D1157" i="182"/>
  <c r="A1158" i="182"/>
  <c r="D1156" i="182"/>
  <c r="Z1156" i="182"/>
  <c r="Z1158" i="182"/>
  <c r="D1158" i="182"/>
  <c r="A1159" i="182"/>
  <c r="A1160" i="182"/>
  <c r="Z1159" i="182"/>
  <c r="D1159" i="182"/>
  <c r="Z1160" i="182"/>
  <c r="D1160" i="182"/>
  <c r="A1161" i="182"/>
  <c r="A1162" i="182"/>
  <c r="A1163" i="182"/>
  <c r="Z1163" i="182"/>
  <c r="D1163" i="182"/>
  <c r="Z1162" i="182"/>
  <c r="D1162" i="182"/>
  <c r="Z1161" i="182"/>
  <c r="D1161" i="182"/>
  <c r="A1164" i="182"/>
  <c r="D1164" i="182"/>
  <c r="Z1164" i="182"/>
  <c r="A1165" i="182"/>
  <c r="Z1165" i="182"/>
  <c r="D1165" i="182"/>
  <c r="A1166" i="182"/>
  <c r="Z1166" i="182"/>
  <c r="D1166" i="182"/>
  <c r="A1167" i="182"/>
  <c r="A1168" i="182"/>
  <c r="A1169" i="182"/>
  <c r="Z1169" i="182"/>
  <c r="D1169" i="182"/>
  <c r="Z1168" i="182"/>
  <c r="D1168" i="182"/>
  <c r="Z1167" i="182"/>
  <c r="D1167" i="182"/>
  <c r="A1170" i="182"/>
  <c r="Z1170" i="182"/>
  <c r="D1170" i="182"/>
  <c r="A1171" i="182"/>
  <c r="A1172" i="182"/>
  <c r="A1173" i="182"/>
  <c r="D1172" i="182"/>
  <c r="Z1172" i="182"/>
  <c r="Z1171" i="182"/>
  <c r="D1171" i="182"/>
  <c r="Z1173" i="182"/>
  <c r="D1173" i="182"/>
  <c r="A1174" i="182"/>
  <c r="D1174" i="182"/>
  <c r="Z1174" i="182"/>
  <c r="A1175" i="182"/>
  <c r="A1176" i="182"/>
  <c r="D1175" i="182"/>
  <c r="Z1175" i="182"/>
  <c r="D1176" i="182"/>
  <c r="Z1176" i="182"/>
  <c r="A1177" i="182"/>
  <c r="Z1177" i="182"/>
  <c r="D1177" i="182"/>
  <c r="A1178" i="182"/>
  <c r="A1179" i="182"/>
  <c r="Z1178" i="182"/>
  <c r="D1178" i="182"/>
  <c r="A1180" i="182"/>
  <c r="D1179" i="182"/>
  <c r="Z1179" i="182"/>
  <c r="Z1180" i="182"/>
  <c r="D1180" i="182"/>
  <c r="A1181" i="182"/>
  <c r="D1181" i="182"/>
  <c r="Z1181" i="182"/>
  <c r="A1182" i="182"/>
  <c r="Z1182" i="182"/>
  <c r="D1182" i="182"/>
  <c r="A1183" i="182"/>
  <c r="A1184" i="182"/>
  <c r="Z1183" i="182"/>
  <c r="D1183" i="182"/>
  <c r="D1184" i="182"/>
  <c r="Z1184" i="182"/>
  <c r="A1185" i="182"/>
  <c r="Z1185" i="182"/>
  <c r="D1185" i="182"/>
  <c r="A1186" i="182"/>
  <c r="A1187" i="182"/>
  <c r="Z1187" i="182"/>
  <c r="D1187" i="182"/>
  <c r="A1188" i="182"/>
  <c r="Z1186" i="182"/>
  <c r="D1186" i="182"/>
  <c r="D1188" i="182"/>
  <c r="Z1188" i="182"/>
  <c r="A1189" i="182"/>
  <c r="Z1189" i="182"/>
  <c r="D1189" i="182"/>
  <c r="A1190" i="182"/>
  <c r="Z1190" i="182"/>
  <c r="D1190" i="182"/>
  <c r="A1191" i="182"/>
  <c r="A1192" i="182"/>
  <c r="D1192" i="182"/>
  <c r="Z1192" i="182"/>
  <c r="D1191" i="182"/>
  <c r="Z1191" i="182"/>
  <c r="A1193" i="182"/>
  <c r="Z1193" i="182"/>
  <c r="D1193" i="182"/>
  <c r="A1194" i="182"/>
  <c r="Z1194" i="182"/>
  <c r="D1194" i="182"/>
  <c r="A1195" i="182"/>
  <c r="A1196" i="182"/>
  <c r="Z1196" i="182"/>
  <c r="D1196" i="182"/>
  <c r="A1197" i="182"/>
  <c r="Z1195" i="182"/>
  <c r="D1195" i="182"/>
  <c r="A1198" i="182"/>
  <c r="Z1197" i="182"/>
  <c r="D1197" i="182"/>
  <c r="A1199" i="182"/>
  <c r="Z1198" i="182"/>
  <c r="D1198" i="182"/>
  <c r="Z1199" i="182"/>
  <c r="D1199" i="182"/>
  <c r="A1200" i="182"/>
  <c r="Z1200" i="182"/>
  <c r="D1200" i="182"/>
  <c r="A1201" i="182"/>
  <c r="A1202" i="182"/>
  <c r="Z1202" i="182"/>
  <c r="D1202" i="182"/>
  <c r="A1203" i="182"/>
  <c r="Z1201" i="182"/>
  <c r="D1201" i="182"/>
  <c r="A1204" i="182"/>
  <c r="Z1204" i="182"/>
  <c r="D1204" i="182"/>
  <c r="Z1203" i="182"/>
  <c r="D1203" i="182"/>
  <c r="A1205" i="182"/>
  <c r="Z1205" i="182"/>
  <c r="D1205" i="182"/>
  <c r="A1206" i="182"/>
  <c r="Z1206" i="182"/>
  <c r="D1206" i="182"/>
  <c r="A1207" i="182"/>
  <c r="A1208" i="182"/>
  <c r="Z1207" i="182"/>
  <c r="D1207" i="182"/>
  <c r="A1209" i="182"/>
  <c r="Z1209" i="182"/>
  <c r="D1209" i="182"/>
  <c r="Z1208" i="182"/>
  <c r="D1208" i="182"/>
  <c r="A1210" i="182"/>
  <c r="A1211" i="182"/>
  <c r="D1210" i="182"/>
  <c r="Z1210" i="182"/>
  <c r="Z1211" i="182"/>
  <c r="D1211" i="182"/>
  <c r="A1212" i="182"/>
  <c r="Z1212" i="182"/>
  <c r="D1212" i="182"/>
  <c r="A1213" i="182"/>
  <c r="Z1213" i="182"/>
  <c r="D1213" i="182"/>
  <c r="A1214" i="182"/>
  <c r="Z1214" i="182"/>
  <c r="D1214" i="182"/>
  <c r="A1215" i="182"/>
  <c r="Z1215" i="182"/>
  <c r="D1215" i="182"/>
  <c r="A1216" i="182"/>
  <c r="Z1216" i="182"/>
  <c r="D1216" i="182"/>
  <c r="A1217" i="182"/>
  <c r="Z1217" i="182"/>
  <c r="D1217" i="182"/>
  <c r="A1218" i="182"/>
  <c r="A1219" i="182"/>
  <c r="Z1219" i="182"/>
  <c r="D1219" i="182"/>
  <c r="A1220" i="182"/>
  <c r="D1218" i="182"/>
  <c r="Z1218" i="182"/>
  <c r="D1220" i="182"/>
  <c r="Z1220" i="182"/>
  <c r="A1221" i="182"/>
  <c r="Z1221" i="182"/>
  <c r="D1221" i="182"/>
  <c r="A1222" i="182"/>
  <c r="Z1222" i="182"/>
  <c r="D1222" i="182"/>
  <c r="A1223" i="182"/>
  <c r="A1224" i="182"/>
  <c r="Z1224" i="182"/>
  <c r="D1224" i="182"/>
  <c r="A1225" i="182"/>
  <c r="A1226" i="182"/>
  <c r="D1223" i="182"/>
  <c r="Z1223" i="182"/>
  <c r="D1226" i="182"/>
  <c r="Z1226" i="182"/>
  <c r="D1225" i="182"/>
  <c r="Z1225" i="182"/>
  <c r="A1227" i="182"/>
  <c r="Z1227" i="182"/>
  <c r="D1227" i="182"/>
  <c r="A1228" i="182"/>
  <c r="Z1228" i="182"/>
  <c r="D1228" i="182"/>
  <c r="A1229" i="182"/>
  <c r="Z1229" i="182"/>
  <c r="D1229" i="182"/>
  <c r="A1230" i="182"/>
  <c r="D1230" i="182"/>
  <c r="Z1230" i="182"/>
  <c r="A1231" i="182"/>
  <c r="Z1231" i="182"/>
  <c r="D1231" i="182"/>
  <c r="A1232" i="182"/>
  <c r="Z1232" i="182"/>
  <c r="D1232" i="182"/>
  <c r="A1233" i="182"/>
  <c r="Z1233" i="182"/>
  <c r="D1233" i="182"/>
  <c r="A1234" i="182"/>
  <c r="Z1234" i="182"/>
  <c r="D1234" i="182"/>
  <c r="A1235" i="182"/>
  <c r="A1236" i="182"/>
  <c r="A1237" i="182"/>
  <c r="Z1235" i="182"/>
  <c r="D1235" i="182"/>
  <c r="Z1237" i="182"/>
  <c r="D1237" i="182"/>
  <c r="A1238" i="182"/>
  <c r="Z1236" i="182"/>
  <c r="D1236" i="182"/>
  <c r="A1239" i="182"/>
  <c r="A1240" i="182"/>
  <c r="Z1238" i="182"/>
  <c r="D1238" i="182"/>
  <c r="D1240" i="182"/>
  <c r="Z1240" i="182"/>
  <c r="A1241" i="182"/>
  <c r="Z1239" i="182"/>
  <c r="D1239" i="182"/>
  <c r="D1241" i="182"/>
  <c r="Z1241" i="182"/>
  <c r="A1242" i="182"/>
  <c r="A1243" i="182"/>
  <c r="D1243" i="182"/>
  <c r="Z1243" i="182"/>
  <c r="A1244" i="182"/>
  <c r="Z1242" i="182"/>
  <c r="D1242" i="182"/>
  <c r="Z1244" i="182"/>
  <c r="D1244" i="182"/>
  <c r="A1245" i="182"/>
  <c r="D1245" i="182"/>
  <c r="Z1245" i="182"/>
  <c r="A1246" i="182"/>
  <c r="Z1246" i="182"/>
  <c r="D1246" i="182"/>
  <c r="A1247" i="182"/>
  <c r="Z1247" i="182"/>
  <c r="D1247" i="182"/>
  <c r="A1248" i="182"/>
  <c r="Z1248" i="182"/>
  <c r="D1248" i="182"/>
  <c r="A1249" i="182"/>
  <c r="Z1249" i="182"/>
  <c r="D1249" i="182"/>
  <c r="A1250" i="182"/>
  <c r="Z1250" i="182"/>
  <c r="D1250" i="182"/>
  <c r="A1251" i="182"/>
  <c r="Z1251" i="182"/>
  <c r="D1251" i="182"/>
  <c r="A1252" i="182"/>
  <c r="D1252" i="182"/>
  <c r="Z1252" i="182"/>
  <c r="A1253" i="182"/>
  <c r="Z1253" i="182"/>
  <c r="D1253" i="182"/>
  <c r="A1254" i="182"/>
  <c r="A1255" i="182"/>
  <c r="A1256" i="182"/>
  <c r="Z1255" i="182"/>
  <c r="D1255" i="182"/>
  <c r="Z1254" i="182"/>
  <c r="D1254" i="182"/>
  <c r="A1257" i="182"/>
  <c r="D1257" i="182"/>
  <c r="Z1257" i="182"/>
  <c r="A1258" i="182"/>
  <c r="Z1256" i="182"/>
  <c r="D1256" i="182"/>
  <c r="Z1258" i="182"/>
  <c r="D1258" i="182"/>
  <c r="A1259" i="182"/>
  <c r="A1260" i="182"/>
  <c r="Z1259" i="182"/>
  <c r="D1259" i="182"/>
  <c r="A1261" i="182"/>
  <c r="Z1261" i="182"/>
  <c r="D1261" i="182"/>
  <c r="A1262" i="182"/>
  <c r="A1263" i="182"/>
  <c r="Z1260" i="182"/>
  <c r="D1260" i="182"/>
  <c r="Z1263" i="182"/>
  <c r="D1263" i="182"/>
  <c r="Z1262" i="182"/>
  <c r="D1262" i="182"/>
  <c r="A1264" i="182"/>
  <c r="D1264" i="182"/>
  <c r="Z1264" i="182"/>
  <c r="A1265" i="182"/>
  <c r="Z1265" i="182"/>
  <c r="D1265" i="182"/>
  <c r="A1266" i="182"/>
  <c r="Z1266" i="182"/>
  <c r="D1266" i="182"/>
  <c r="A1267" i="182"/>
  <c r="D1267" i="182"/>
  <c r="Z1267" i="182"/>
  <c r="A1268" i="182"/>
  <c r="Z1268" i="182"/>
  <c r="D1268" i="182"/>
  <c r="A1269" i="182"/>
  <c r="D1269" i="182"/>
  <c r="Z1269" i="182"/>
  <c r="A1270" i="182"/>
  <c r="Z1270" i="182"/>
  <c r="D1270" i="182"/>
  <c r="A1271" i="182"/>
  <c r="A1272" i="182"/>
  <c r="Z1271" i="182"/>
  <c r="D1271" i="182"/>
  <c r="Z1272" i="182"/>
  <c r="D1272" i="182"/>
  <c r="A1273" i="182"/>
  <c r="D1273" i="182"/>
  <c r="Z1273" i="182"/>
  <c r="A1274" i="182"/>
  <c r="D1274" i="182"/>
  <c r="Z1274" i="182"/>
  <c r="A1275" i="182"/>
  <c r="Z1275" i="182"/>
  <c r="D1275" i="182"/>
  <c r="A1276" i="182"/>
  <c r="Z1276" i="182"/>
  <c r="D1276" i="182"/>
  <c r="A1277" i="182"/>
  <c r="Z1277" i="182"/>
  <c r="D1277" i="182"/>
  <c r="A1278" i="182"/>
  <c r="A1279" i="182"/>
  <c r="D1278" i="182"/>
  <c r="Z1278" i="182"/>
  <c r="A1280" i="182"/>
  <c r="A1281" i="182"/>
  <c r="Z1281" i="182"/>
  <c r="D1281" i="182"/>
  <c r="Z1280" i="182"/>
  <c r="D1280" i="182"/>
  <c r="A1282" i="182"/>
  <c r="A1283" i="182"/>
  <c r="Z1279" i="182"/>
  <c r="D1279" i="182"/>
  <c r="A1284" i="182"/>
  <c r="D1283" i="182"/>
  <c r="Z1283" i="182"/>
  <c r="Z1282" i="182"/>
  <c r="D1282" i="182"/>
  <c r="Z1284" i="182"/>
  <c r="D1284" i="182"/>
  <c r="A1285" i="182"/>
  <c r="Z1285" i="182"/>
  <c r="D1285" i="182"/>
  <c r="A1286" i="182"/>
  <c r="A1287" i="182"/>
  <c r="A1288" i="182"/>
  <c r="Z1288" i="182"/>
  <c r="Z1287" i="182"/>
  <c r="D1287" i="182"/>
  <c r="A1289" i="182"/>
  <c r="Z1286" i="182"/>
  <c r="D1286" i="182"/>
  <c r="D1288" i="182"/>
  <c r="Z1289" i="182"/>
  <c r="D1289" i="182"/>
  <c r="A1290" i="182"/>
  <c r="A1291" i="182"/>
  <c r="Z1290" i="182"/>
  <c r="D1290" i="182"/>
  <c r="A1292" i="182"/>
  <c r="D1292" i="182"/>
  <c r="Z1292" i="182"/>
  <c r="A1293" i="182"/>
  <c r="D1291" i="182"/>
  <c r="Z1291" i="182"/>
  <c r="A1294" i="182"/>
  <c r="Z1294" i="182"/>
  <c r="D1294" i="182"/>
  <c r="A1295" i="182"/>
  <c r="Z1293" i="182"/>
  <c r="D1293" i="182"/>
  <c r="Z1295" i="182"/>
  <c r="D1295" i="182"/>
  <c r="A1296" i="182"/>
  <c r="D1296" i="182"/>
  <c r="Z1296" i="182"/>
  <c r="A1297" i="182"/>
  <c r="Z1297" i="182"/>
  <c r="D1297" i="182"/>
  <c r="A1298" i="182"/>
  <c r="A1299" i="182"/>
  <c r="Z1298" i="182"/>
  <c r="D1298" i="182"/>
  <c r="A1300" i="182"/>
  <c r="Z1300" i="182"/>
  <c r="D1300" i="182"/>
  <c r="D1299" i="182"/>
  <c r="Z1299" i="182"/>
  <c r="A1301" i="182"/>
  <c r="A1302" i="182"/>
  <c r="Z1301" i="182"/>
  <c r="D1301" i="182"/>
  <c r="A1303" i="182"/>
  <c r="A1304" i="182"/>
  <c r="Z1304" i="182"/>
  <c r="D1304" i="182"/>
  <c r="Z1303" i="182"/>
  <c r="D1303" i="182"/>
  <c r="Z1302" i="182"/>
  <c r="D1302" i="182"/>
  <c r="A1305" i="182"/>
  <c r="A1306" i="182"/>
  <c r="D1306" i="182"/>
  <c r="Z1306" i="182"/>
  <c r="Z1305" i="182"/>
  <c r="D1305" i="182"/>
  <c r="A1307" i="182"/>
  <c r="A1308" i="182"/>
  <c r="Z1308" i="182"/>
  <c r="D1308" i="182"/>
  <c r="Z1307" i="182"/>
  <c r="D1307" i="182"/>
  <c r="A1309" i="182"/>
  <c r="A1310" i="182"/>
  <c r="A1311" i="182"/>
  <c r="D1310" i="182"/>
  <c r="Z1310" i="182"/>
  <c r="A1312" i="182"/>
  <c r="Z1309" i="182"/>
  <c r="D1309" i="182"/>
  <c r="A1313" i="182"/>
  <c r="A1314" i="182"/>
  <c r="Z1312" i="182"/>
  <c r="D1312" i="182"/>
  <c r="Z1311" i="182"/>
  <c r="D1311" i="182"/>
  <c r="Z1314" i="182"/>
  <c r="D1314" i="182"/>
  <c r="A1315" i="182"/>
  <c r="A1316" i="182"/>
  <c r="Z1313" i="182"/>
  <c r="D1313" i="182"/>
  <c r="D1316" i="182"/>
  <c r="Z1316" i="182"/>
  <c r="Z1315" i="182"/>
  <c r="D1315" i="182"/>
  <c r="A1317" i="182"/>
  <c r="A1318" i="182"/>
  <c r="A1319" i="182"/>
  <c r="Z1319" i="182"/>
  <c r="D1319" i="182"/>
  <c r="Z1318" i="182"/>
  <c r="D1318" i="182"/>
  <c r="Z1317" i="182"/>
  <c r="D1317" i="182"/>
  <c r="A1320" i="182"/>
  <c r="Z1320" i="182"/>
  <c r="D1320" i="182"/>
  <c r="A1321" i="182"/>
  <c r="Z1321" i="182"/>
  <c r="D1321" i="182"/>
  <c r="A1322" i="182"/>
  <c r="A1323" i="182"/>
  <c r="Z1323" i="182"/>
  <c r="D1323" i="182"/>
  <c r="A1324" i="182"/>
  <c r="Z1322" i="182"/>
  <c r="D1322" i="182"/>
  <c r="Z1324" i="182"/>
  <c r="D1324" i="182"/>
  <c r="A1325" i="182"/>
  <c r="Z1325" i="182"/>
  <c r="D1325" i="182"/>
  <c r="A1326" i="182"/>
  <c r="Z1326" i="182"/>
  <c r="D1326" i="182"/>
  <c r="A1327" i="182"/>
  <c r="D1327" i="182"/>
  <c r="Z1327" i="182"/>
  <c r="A1328" i="182"/>
  <c r="A1329" i="182"/>
  <c r="Z1329" i="182"/>
  <c r="D1329" i="182"/>
  <c r="A1330" i="182"/>
  <c r="Z1328" i="182"/>
  <c r="D1328" i="182"/>
  <c r="A1331" i="182"/>
  <c r="Z1330" i="182"/>
  <c r="D1330" i="182"/>
  <c r="Z1331" i="182"/>
  <c r="D1331" i="182"/>
  <c r="A1332" i="182"/>
  <c r="Z1332" i="182"/>
  <c r="D1332" i="182"/>
  <c r="A1333" i="182"/>
  <c r="A1334" i="182"/>
  <c r="Z1334" i="182"/>
  <c r="D1334" i="182"/>
  <c r="A1335" i="182"/>
  <c r="A1336" i="182"/>
  <c r="D1333" i="182"/>
  <c r="Z1333" i="182"/>
  <c r="Z1336" i="182"/>
  <c r="D1336" i="182"/>
  <c r="A1337" i="182"/>
  <c r="Z1335" i="182"/>
  <c r="D1335" i="182"/>
  <c r="Z1337" i="182"/>
  <c r="D1337" i="182"/>
  <c r="A1338" i="182"/>
  <c r="Z1338" i="182"/>
  <c r="D1338" i="182"/>
  <c r="A1339" i="182"/>
  <c r="D1339" i="182"/>
  <c r="Z1339" i="182"/>
  <c r="A1340" i="182"/>
  <c r="Z1340" i="182"/>
  <c r="D1340" i="182"/>
  <c r="A1341" i="182"/>
  <c r="Z1341" i="182"/>
  <c r="D1341" i="182"/>
  <c r="A1342" i="182"/>
  <c r="Z1342" i="182"/>
  <c r="D1342" i="182"/>
  <c r="A1343" i="182"/>
  <c r="A1344" i="182"/>
  <c r="D1344" i="182"/>
  <c r="Z1344" i="182"/>
  <c r="Z1343" i="182"/>
  <c r="D1343" i="182"/>
  <c r="A1345" i="182"/>
  <c r="D1345" i="182"/>
  <c r="Z1345" i="182"/>
  <c r="A1346" i="182"/>
  <c r="Z1346" i="182"/>
  <c r="D1346" i="182"/>
  <c r="A1347" i="182"/>
  <c r="A1348" i="182"/>
  <c r="A1349" i="182"/>
  <c r="Z1349" i="182"/>
  <c r="D1349" i="182"/>
  <c r="A1350" i="182"/>
  <c r="Z1348" i="182"/>
  <c r="D1348" i="182"/>
  <c r="D1347" i="182"/>
  <c r="Z1347" i="182"/>
  <c r="A1351" i="182"/>
  <c r="Z1350" i="182"/>
  <c r="D1350" i="182"/>
  <c r="Z1351" i="182"/>
  <c r="D1351" i="182"/>
  <c r="A1352" i="182"/>
  <c r="Z1352" i="182"/>
  <c r="D1352" i="182"/>
  <c r="A1353" i="182"/>
  <c r="A1354" i="182"/>
  <c r="A1355" i="182"/>
  <c r="D1353" i="182"/>
  <c r="Z1353" i="182"/>
  <c r="Z1355" i="182"/>
  <c r="D1355" i="182"/>
  <c r="A1356" i="182"/>
  <c r="Z1356" i="182"/>
  <c r="Z1354" i="182"/>
  <c r="A1357" i="182"/>
  <c r="A1358" i="182"/>
  <c r="D1358" i="182"/>
  <c r="D1354" i="182"/>
  <c r="Z1357" i="182"/>
  <c r="D1357" i="182"/>
  <c r="Z1358" i="182"/>
  <c r="A1359" i="182"/>
  <c r="A1360" i="182"/>
  <c r="Z1360" i="182"/>
  <c r="D1356" i="182"/>
  <c r="D1359" i="182"/>
  <c r="Z1359" i="182"/>
  <c r="A1361" i="182"/>
  <c r="Z1361" i="182"/>
  <c r="D1360" i="182"/>
  <c r="D1361" i="182"/>
  <c r="A1362" i="182"/>
  <c r="A1363" i="182"/>
  <c r="D1363" i="182"/>
  <c r="Z1363" i="182"/>
  <c r="D1362" i="182"/>
  <c r="Z1362" i="182"/>
  <c r="A1364" i="182"/>
  <c r="Z1364" i="182"/>
  <c r="D1364" i="182"/>
  <c r="A1365" i="182"/>
  <c r="D1365" i="182"/>
  <c r="A1366" i="182"/>
  <c r="Z1365" i="182"/>
  <c r="Z1366" i="182"/>
  <c r="D1366" i="182"/>
  <c r="A1367" i="182"/>
  <c r="Z1367" i="182"/>
  <c r="D1367" i="182"/>
  <c r="A1368" i="182"/>
  <c r="D1368" i="182"/>
  <c r="Z1368" i="182"/>
  <c r="A1369" i="182"/>
  <c r="Z1369" i="182"/>
  <c r="D1369" i="182"/>
  <c r="A1370" i="182"/>
  <c r="A1371" i="182"/>
  <c r="Z1370" i="182"/>
  <c r="D1370" i="182"/>
  <c r="D1371" i="182"/>
  <c r="Z1371" i="182"/>
  <c r="A1372" i="182"/>
  <c r="Z1372" i="182"/>
  <c r="D1372" i="182"/>
  <c r="A1373" i="182"/>
  <c r="D1373" i="182"/>
  <c r="Z1373" i="182"/>
  <c r="A1374" i="182"/>
  <c r="A1375" i="182"/>
  <c r="Z1375" i="182"/>
  <c r="D1375" i="182"/>
  <c r="Z1374" i="182"/>
  <c r="D1374" i="182"/>
  <c r="A1376" i="182"/>
  <c r="Z1376" i="182"/>
  <c r="D1376" i="18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Luftwaffe</author>
  </authors>
  <commentList>
    <comment ref="C242" authorId="0" shapeId="0" xr:uid="{5E3F9752-F5F0-4560-B607-C1C795CF4A7E}">
      <text>
        <r>
          <rPr>
            <b/>
            <sz val="8"/>
            <color indexed="81"/>
            <rFont val="Tahoma"/>
            <family val="2"/>
          </rPr>
          <t>Luftwaffe:</t>
        </r>
        <r>
          <rPr>
            <sz val="8"/>
            <color indexed="81"/>
            <rFont val="Tahoma"/>
            <family val="2"/>
          </rPr>
          <t xml:space="preserve">
Ausrüstung + Kleidung sowie
Technisches Material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J4" authorId="0" shapeId="0" xr:uid="{00000000-0006-0000-1600-000001000000}">
      <text>
        <r>
          <rPr>
            <b/>
            <sz val="9"/>
            <color indexed="81"/>
            <rFont val="Segoe UI"/>
            <family val="2"/>
          </rPr>
          <t>Autor:</t>
        </r>
        <r>
          <rPr>
            <sz val="9"/>
            <color indexed="81"/>
            <rFont val="Segoe UI"/>
            <family val="2"/>
          </rPr>
          <t xml:space="preserve">
Serialnummerngeführt ja oder nein</t>
        </r>
      </text>
    </comment>
  </commentList>
</comments>
</file>

<file path=xl/sharedStrings.xml><?xml version="1.0" encoding="utf-8"?>
<sst xmlns="http://schemas.openxmlformats.org/spreadsheetml/2006/main" count="48982" uniqueCount="33848">
  <si>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</si>
  <si>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</si>
  <si>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</si>
  <si>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</si>
  <si>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</si>
  <si>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</si>
  <si>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</si>
  <si>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</si>
  <si>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</si>
  <si>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</si>
  <si>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</si>
  <si>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</si>
  <si>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</si>
  <si>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</si>
  <si>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</si>
  <si>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</si>
  <si>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</si>
  <si>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</si>
  <si>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</si>
  <si>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</si>
  <si>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</si>
  <si>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</si>
  <si>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</si>
  <si>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</si>
  <si>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</si>
  <si>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</si>
  <si>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</si>
  <si>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</si>
  <si>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AENNR</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</si>
  <si>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</si>
  <si>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</si>
  <si>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</si>
  <si>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</si>
  <si>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</si>
  <si>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</si>
  <si>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</si>
  <si>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</si>
  <si>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</si>
  <si>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</si>
  <si>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</si>
  <si>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</si>
  <si>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</si>
  <si>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</si>
  <si>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</si>
  <si>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</si>
  <si>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</si>
  <si>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</si>
  <si>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</si>
  <si>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</si>
  <si>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</si>
  <si>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</si>
  <si>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</si>
  <si>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</si>
  <si>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</si>
  <si>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</si>
  <si>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</si>
  <si>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</si>
  <si>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D</t>
  </si>
  <si>
    <t>Basismengeneinheit</t>
  </si>
  <si>
    <t>Bruttogewicht</t>
  </si>
  <si>
    <t>Nettogewicht</t>
  </si>
  <si>
    <t>Gewichtseinheit</t>
  </si>
  <si>
    <t>Länge</t>
  </si>
  <si>
    <t>Breite</t>
  </si>
  <si>
    <t>Höhe</t>
  </si>
  <si>
    <t>Gültig ab</t>
  </si>
  <si>
    <t>Hersteller</t>
  </si>
  <si>
    <t>Ursprungsland</t>
  </si>
  <si>
    <t>_ACTION_CODE</t>
  </si>
  <si>
    <t>MAKTG</t>
  </si>
  <si>
    <t>TIME_TO</t>
  </si>
  <si>
    <t>TIME_FROM</t>
  </si>
  <si>
    <t>DATE_TO</t>
  </si>
  <si>
    <t>DATE_FROM</t>
  </si>
  <si>
    <t>CURRENCY</t>
  </si>
  <si>
    <t>CURR_VALUE_TO</t>
  </si>
  <si>
    <t>CURR_VALUE_FROM</t>
  </si>
  <si>
    <t>DEC_VALUE_TO</t>
  </si>
  <si>
    <t>DEC_VALUE_FROM</t>
  </si>
  <si>
    <t>DATUB</t>
  </si>
  <si>
    <t>ATVGLART</t>
  </si>
  <si>
    <t>ATZIS</t>
  </si>
  <si>
    <t>ATIMB</t>
  </si>
  <si>
    <t>LKENZ</t>
  </si>
  <si>
    <t>DATUV</t>
  </si>
  <si>
    <t>ATINC</t>
  </si>
  <si>
    <t>ATPRZ</t>
  </si>
  <si>
    <t>ATTLB</t>
  </si>
  <si>
    <t>ATTLV</t>
  </si>
  <si>
    <t>SOURCE_ATINN</t>
  </si>
  <si>
    <t>ADZHL</t>
  </si>
  <si>
    <t>MAFID</t>
  </si>
  <si>
    <t>Währung</t>
  </si>
  <si>
    <t>CLINT</t>
  </si>
  <si>
    <t>REKRI</t>
  </si>
  <si>
    <t>STDCL</t>
  </si>
  <si>
    <t>SOURCE_CLINT</t>
  </si>
  <si>
    <t>Preiseinheit</t>
  </si>
  <si>
    <t>Tabelle / Klasse</t>
  </si>
  <si>
    <t>MAKT</t>
  </si>
  <si>
    <t>STXH / STXL</t>
  </si>
  <si>
    <t>Feld / Merkmal</t>
  </si>
  <si>
    <t>Temporär für Hersteller Suche</t>
  </si>
  <si>
    <t>Feld Hilfszeile</t>
  </si>
  <si>
    <t>SPRAS1</t>
  </si>
  <si>
    <t>MAKTX1</t>
  </si>
  <si>
    <t>SPRAS2</t>
  </si>
  <si>
    <t>TDSPRA1</t>
  </si>
  <si>
    <t>TDLINE1</t>
  </si>
  <si>
    <t>TDLINE1-2</t>
  </si>
  <si>
    <t>TDLINE2</t>
  </si>
  <si>
    <t>TDLINE2-2</t>
  </si>
  <si>
    <t>Muss / Kann</t>
  </si>
  <si>
    <t>Muss</t>
  </si>
  <si>
    <t>Kann</t>
  </si>
  <si>
    <t>Stufe der Verwendung</t>
  </si>
  <si>
    <t>Einheit für Laenge Breite Hoehe</t>
  </si>
  <si>
    <t>Sprache</t>
  </si>
  <si>
    <t>Kurztext</t>
  </si>
  <si>
    <t>Langtext</t>
  </si>
  <si>
    <t>Erstbeschaffungspreis</t>
  </si>
  <si>
    <t>Herstellerteilenummer</t>
  </si>
  <si>
    <t>Hersteller Name</t>
  </si>
  <si>
    <t>Hersteller Adresse</t>
  </si>
  <si>
    <t xml:space="preserve">Hersteller PLZ </t>
  </si>
  <si>
    <t>Hersteller ORT</t>
  </si>
  <si>
    <t>Natoversorgungsnummer</t>
  </si>
  <si>
    <t>EAN Type</t>
  </si>
  <si>
    <t>EAN Nummer</t>
  </si>
  <si>
    <t>Werksstoff</t>
  </si>
  <si>
    <t>Serialnummerprofil</t>
  </si>
  <si>
    <t>Gefahrstoffkennzeichen</t>
  </si>
  <si>
    <t>SPC-Code</t>
  </si>
  <si>
    <t>MAKTX2</t>
  </si>
  <si>
    <t>TDSPRA2</t>
  </si>
  <si>
    <t>PSN</t>
  </si>
  <si>
    <t>TO</t>
  </si>
  <si>
    <t>RUAG</t>
  </si>
  <si>
    <t>G</t>
  </si>
  <si>
    <t>L</t>
  </si>
  <si>
    <t>MG</t>
  </si>
  <si>
    <t>CM</t>
  </si>
  <si>
    <t>Erläuterung</t>
  </si>
  <si>
    <t>Stück</t>
  </si>
  <si>
    <t>Kilogramm</t>
  </si>
  <si>
    <t>DE</t>
  </si>
  <si>
    <t>Deutsch</t>
  </si>
  <si>
    <t>Meter</t>
  </si>
  <si>
    <t>Gramm</t>
  </si>
  <si>
    <t>IT</t>
  </si>
  <si>
    <t>Italienisch</t>
  </si>
  <si>
    <t>Zentimeter</t>
  </si>
  <si>
    <t>Miligramm</t>
  </si>
  <si>
    <t>FR</t>
  </si>
  <si>
    <t>Französisch</t>
  </si>
  <si>
    <t>CM2</t>
  </si>
  <si>
    <t>Quadratzentimeter</t>
  </si>
  <si>
    <t>Tonne</t>
  </si>
  <si>
    <t>EN</t>
  </si>
  <si>
    <t>Englisch</t>
  </si>
  <si>
    <t>M2</t>
  </si>
  <si>
    <t>Quadratmeter</t>
  </si>
  <si>
    <t>PPA</t>
  </si>
  <si>
    <t>Paar</t>
  </si>
  <si>
    <t>Liter</t>
  </si>
  <si>
    <t>F</t>
  </si>
  <si>
    <t>BEGRU</t>
  </si>
  <si>
    <t>ETIAR</t>
  </si>
  <si>
    <t>ETIFO</t>
  </si>
  <si>
    <t>NORMT</t>
  </si>
  <si>
    <t>G00</t>
  </si>
  <si>
    <t>001</t>
  </si>
  <si>
    <t>G0P</t>
  </si>
  <si>
    <t>GP0</t>
  </si>
  <si>
    <t>GPP</t>
  </si>
  <si>
    <t>GROES</t>
  </si>
  <si>
    <t>Grösse / Abmessung</t>
  </si>
  <si>
    <t>Beschreibung</t>
  </si>
  <si>
    <t/>
  </si>
  <si>
    <t>MBRSH</t>
  </si>
  <si>
    <t>Feldname</t>
  </si>
  <si>
    <t>Kurztext DE</t>
  </si>
  <si>
    <t>Grunddatentext DE - 1. Zeile</t>
  </si>
  <si>
    <t>Grunddatentext DE - 2. Zeile</t>
  </si>
  <si>
    <t>Bezeichnung</t>
  </si>
  <si>
    <t>Preis-
einheit</t>
  </si>
  <si>
    <t>Spare Part
Class Code</t>
  </si>
  <si>
    <t>Sonderablauf</t>
  </si>
  <si>
    <t>Mietrelevanz</t>
  </si>
  <si>
    <t>Sparte</t>
  </si>
  <si>
    <t>Bemerkungen</t>
  </si>
  <si>
    <t>Input_Lieferant</t>
  </si>
  <si>
    <t>Normbezeichnung</t>
  </si>
  <si>
    <t>Grunddatentext FR - 1. Zeile</t>
  </si>
  <si>
    <t>Grunddatentext FR - 2. Zeile</t>
  </si>
  <si>
    <t>Kurztext FR</t>
  </si>
  <si>
    <t>BSTME</t>
  </si>
  <si>
    <t>BSTMI</t>
  </si>
  <si>
    <t>N</t>
  </si>
  <si>
    <t>V</t>
  </si>
  <si>
    <t>X</t>
  </si>
  <si>
    <t>P</t>
  </si>
  <si>
    <t>Gefahrgut</t>
  </si>
  <si>
    <t>Verteilung APM Kerda</t>
  </si>
  <si>
    <t>Verteilung SVSAA</t>
  </si>
  <si>
    <t>Verteilung CHEOPS</t>
  </si>
  <si>
    <t>Bestellmengeneinheit</t>
  </si>
  <si>
    <t>PLIFZ</t>
  </si>
  <si>
    <t>FEVOR</t>
  </si>
  <si>
    <t>J</t>
  </si>
  <si>
    <t>E</t>
  </si>
  <si>
    <t>V_APM</t>
  </si>
  <si>
    <t>V_SVSAA</t>
  </si>
  <si>
    <t>V_CHEOPS</t>
  </si>
  <si>
    <t>V_ZERTFLUG</t>
  </si>
  <si>
    <t>V_REVFREMD</t>
  </si>
  <si>
    <t>V_MATERIALEINSTUFUNG_ZUVA</t>
  </si>
  <si>
    <t>V_BEWERTUNGSPREIS</t>
  </si>
  <si>
    <t>V_WAEHRUNG</t>
  </si>
  <si>
    <t>V_PREISEINHEIT</t>
  </si>
  <si>
    <t>V_VERTEILUNG</t>
  </si>
  <si>
    <t>V_ZUSATZDATEN</t>
  </si>
  <si>
    <t>Bemerkung</t>
  </si>
  <si>
    <t>B</t>
  </si>
  <si>
    <t>C</t>
  </si>
  <si>
    <t>H</t>
  </si>
  <si>
    <t>I</t>
  </si>
  <si>
    <t>K</t>
  </si>
  <si>
    <t>O</t>
  </si>
  <si>
    <t>Q</t>
  </si>
  <si>
    <t>R</t>
  </si>
  <si>
    <t>S</t>
  </si>
  <si>
    <t>T</t>
  </si>
  <si>
    <t>U</t>
  </si>
  <si>
    <t>W</t>
  </si>
  <si>
    <t>Y</t>
  </si>
  <si>
    <t>Z</t>
  </si>
  <si>
    <t>AA</t>
  </si>
  <si>
    <t>AB</t>
  </si>
  <si>
    <t>AC</t>
  </si>
  <si>
    <t>AD</t>
  </si>
  <si>
    <t>AE</t>
  </si>
  <si>
    <t>AF</t>
  </si>
  <si>
    <t>AG</t>
  </si>
  <si>
    <t>AH</t>
  </si>
  <si>
    <t>AI</t>
  </si>
  <si>
    <t>AJ</t>
  </si>
  <si>
    <t>AK</t>
  </si>
  <si>
    <t>AL</t>
  </si>
  <si>
    <t>AM</t>
  </si>
  <si>
    <t>AN</t>
  </si>
  <si>
    <t>AO</t>
  </si>
  <si>
    <t>AP</t>
  </si>
  <si>
    <t>AQ</t>
  </si>
  <si>
    <t>AR</t>
  </si>
  <si>
    <t>AS</t>
  </si>
  <si>
    <t>AT</t>
  </si>
  <si>
    <t>CAGE Code</t>
  </si>
  <si>
    <t>A-Nummer</t>
  </si>
  <si>
    <t>TBD</t>
  </si>
  <si>
    <t>NSNID-Gruppe</t>
  </si>
  <si>
    <t>EXPORT_H</t>
  </si>
  <si>
    <t>CHARGE_H</t>
  </si>
  <si>
    <t>SPC_H</t>
  </si>
  <si>
    <t>LAGER_H</t>
  </si>
  <si>
    <t>PROFL_H</t>
  </si>
  <si>
    <t>0</t>
  </si>
  <si>
    <t>Warengruppe ZID</t>
  </si>
  <si>
    <t>V_WARENGRUPPE_ZID</t>
  </si>
  <si>
    <t>V_A_NUMMER</t>
  </si>
  <si>
    <t>Instandsetzbar</t>
  </si>
  <si>
    <t>Chargenpflicht</t>
  </si>
  <si>
    <t>V_UEBERSETZUNG</t>
  </si>
  <si>
    <t>Nato Stock
Number</t>
  </si>
  <si>
    <t xml:space="preserve">
Angabe immer
in Kilogramm</t>
  </si>
  <si>
    <t xml:space="preserve"> </t>
  </si>
  <si>
    <t>C7535</t>
  </si>
  <si>
    <t>?</t>
  </si>
  <si>
    <t>D1983</t>
  </si>
  <si>
    <t>HALB</t>
  </si>
  <si>
    <t>ZSYS</t>
  </si>
  <si>
    <t>ZM01</t>
  </si>
  <si>
    <t>ZNLA</t>
  </si>
  <si>
    <t>ZVPF</t>
  </si>
  <si>
    <t>ZBSS</t>
  </si>
  <si>
    <t>ZMUN</t>
  </si>
  <si>
    <t>Prdha</t>
  </si>
  <si>
    <t>Waren-
gruppe</t>
  </si>
  <si>
    <t>Inaktiv</t>
  </si>
  <si>
    <t>Vermietung
(blank !)</t>
  </si>
  <si>
    <t>SIGMA</t>
  </si>
  <si>
    <t>*</t>
  </si>
  <si>
    <t>Swiss BICES</t>
  </si>
  <si>
    <t>LWATWR</t>
  </si>
  <si>
    <t>T02</t>
  </si>
  <si>
    <t>SSim Stgw 90 NT</t>
  </si>
  <si>
    <t>Lieferwagen DURO IIIP</t>
  </si>
  <si>
    <t>T09</t>
  </si>
  <si>
    <t>Bereifung</t>
  </si>
  <si>
    <t>T07</t>
  </si>
  <si>
    <t>Akkumulatoren für Fahrzeuge</t>
  </si>
  <si>
    <t>Historisches Armeematerial</t>
  </si>
  <si>
    <t>12,7mm Mg 64, 64/93 + 07</t>
  </si>
  <si>
    <t>T13</t>
  </si>
  <si>
    <t>15,5cm Fest Kan 93 BISON</t>
  </si>
  <si>
    <t>Rechenzentren VBS</t>
  </si>
  <si>
    <t>27mm Ei Lauf Pz Kan 87</t>
  </si>
  <si>
    <t>M Flab</t>
  </si>
  <si>
    <t>T04</t>
  </si>
  <si>
    <t>Stgw Familie</t>
  </si>
  <si>
    <t>Es läuft ein CR dies ist die neue Bezeichnung</t>
  </si>
  <si>
    <t>6cm W 87</t>
  </si>
  <si>
    <t>Ausweis- und Badgewesen VBS</t>
  </si>
  <si>
    <t>7,6cm Nbw 87</t>
  </si>
  <si>
    <t>Höhen Wet Sond Syst ARGUS 48</t>
  </si>
  <si>
    <t>ReSys ABC Zen Spiez</t>
  </si>
  <si>
    <t>ICAM</t>
  </si>
  <si>
    <t>AF-Netz</t>
  </si>
  <si>
    <t>T03</t>
  </si>
  <si>
    <t>Alarmierungssystem (Pager)</t>
  </si>
  <si>
    <t>AMRAAM</t>
  </si>
  <si>
    <t>Wireless Intercom PU+EC</t>
  </si>
  <si>
    <t>Stromversorgung, Akku für Zielbahnen TAA</t>
  </si>
  <si>
    <t>ADS 95</t>
  </si>
  <si>
    <t>Aufklfz 93 und Aufklfz 93/97 (EAGLE Fz)</t>
  </si>
  <si>
    <t>ABC Mobil</t>
  </si>
  <si>
    <t>T01</t>
  </si>
  <si>
    <t>40mm Granatmaschinenwaffe</t>
  </si>
  <si>
    <t>LW Container</t>
  </si>
  <si>
    <t>Bo Wet 94</t>
  </si>
  <si>
    <t>Flugversuchsinfrastruktur</t>
  </si>
  <si>
    <t>WS PROTECTOR M151-CH</t>
  </si>
  <si>
    <t>CULASYF</t>
  </si>
  <si>
    <t>Diverse FAX-Geräte</t>
  </si>
  <si>
    <t>DIDATU</t>
  </si>
  <si>
    <t>SIMAV</t>
  </si>
  <si>
    <t>SIGINT-AVS LW</t>
  </si>
  <si>
    <t>Truppenarbeitsplatzsysteme</t>
  </si>
  <si>
    <t>EKF W WIESEL</t>
  </si>
  <si>
    <t>Abzeichen / Bekleidungszubehör</t>
  </si>
  <si>
    <t>Es läuft ein CR das ist die neue Bezeichnung</t>
  </si>
  <si>
    <t>Dienstkleider und -ausrüstung</t>
  </si>
  <si>
    <t>T12</t>
  </si>
  <si>
    <t>Sportmaterial</t>
  </si>
  <si>
    <t>F/A-18 C/D</t>
  </si>
  <si>
    <t>FABIS</t>
  </si>
  <si>
    <t>Art Flt Syst 83, FARGO</t>
  </si>
  <si>
    <t>FEBEKO</t>
  </si>
  <si>
    <t>Feldkabel und Ltg Mat</t>
  </si>
  <si>
    <t>Zielbahnen</t>
  </si>
  <si>
    <t>FLORAKO</t>
  </si>
  <si>
    <t>GeoInfo V</t>
  </si>
  <si>
    <t>SIBAD NG</t>
  </si>
  <si>
    <t>BFS 400</t>
  </si>
  <si>
    <t>FLUR-90</t>
  </si>
  <si>
    <t>F/A-18 C/D SAMT</t>
  </si>
  <si>
    <t>Flz Sim PC-7</t>
  </si>
  <si>
    <t>Ausr für den Sprungdienst</t>
  </si>
  <si>
    <t>TASYS</t>
  </si>
  <si>
    <t>Fhr Sim 95 GST S</t>
  </si>
  <si>
    <t>Funkgerät SE-560</t>
  </si>
  <si>
    <t>SIEG</t>
  </si>
  <si>
    <t>Ik NDA</t>
  </si>
  <si>
    <t>Ftf NG</t>
  </si>
  <si>
    <t>TEISA</t>
  </si>
  <si>
    <t>ONYX</t>
  </si>
  <si>
    <t>Bo Wet 20</t>
  </si>
  <si>
    <t>MSS</t>
  </si>
  <si>
    <t>Handwurfmunition</t>
  </si>
  <si>
    <t>Ferngelenkte Bodensysteme</t>
  </si>
  <si>
    <t>Fhr Sim</t>
  </si>
  <si>
    <t>IMFS</t>
  </si>
  <si>
    <t>INTAFF 97</t>
  </si>
  <si>
    <t>Lastw NG 2016 - 2022</t>
  </si>
  <si>
    <t>T10</t>
  </si>
  <si>
    <t>AZURIT</t>
  </si>
  <si>
    <t>KZD85</t>
  </si>
  <si>
    <t>8,1cm Mör 19</t>
  </si>
  <si>
    <t>La Gonio 85</t>
  </si>
  <si>
    <t>HF Aufkl Syst</t>
  </si>
  <si>
    <t>Panzerhaubitze M 109 KAWEST</t>
  </si>
  <si>
    <t>T11</t>
  </si>
  <si>
    <t>Domotik</t>
  </si>
  <si>
    <t>ziv Ei Kleider Mil Sich</t>
  </si>
  <si>
    <t>Elo Ih Dok Syst</t>
  </si>
  <si>
    <t>Wetterinformationssysteme</t>
  </si>
  <si>
    <t>Ausb Anl Brandbek Rttg Trp</t>
  </si>
  <si>
    <t>Morsetrainingsausr</t>
  </si>
  <si>
    <t>PC-24</t>
  </si>
  <si>
    <t>I I MP</t>
  </si>
  <si>
    <t>SSMU</t>
  </si>
  <si>
    <t>Lastw l 15 Verd 2,1t/14Pl 4x4 gl DURO</t>
  </si>
  <si>
    <t>T06</t>
  </si>
  <si>
    <t>R-990</t>
  </si>
  <si>
    <t>SE-x90</t>
  </si>
  <si>
    <t>Taktische Kommunikation</t>
  </si>
  <si>
    <t>Pzaw BB TOW</t>
  </si>
  <si>
    <t>PzF</t>
  </si>
  <si>
    <t>PIRANHA I und II</t>
  </si>
  <si>
    <t>PC-6</t>
  </si>
  <si>
    <t>PC-7</t>
  </si>
  <si>
    <t>PC-9</t>
  </si>
  <si>
    <t>P-763+</t>
  </si>
  <si>
    <t>Pz 87 LEO WE</t>
  </si>
  <si>
    <t>QUADRADAR</t>
  </si>
  <si>
    <t>R-905</t>
  </si>
  <si>
    <t>IMFS NG</t>
  </si>
  <si>
    <t>RAFFAELA</t>
  </si>
  <si>
    <t>RAPIER</t>
  </si>
  <si>
    <t>KT-Planung</t>
  </si>
  <si>
    <t>Restlichtverstärker</t>
  </si>
  <si>
    <t>HF-Funksystem98</t>
  </si>
  <si>
    <t>LFz Hilfsmunition</t>
  </si>
  <si>
    <t>ELSA Rad Spz 93</t>
  </si>
  <si>
    <t>SSim zu Flab Systemen</t>
  </si>
  <si>
    <t>Lockheed Martin F-35A Lightning II    </t>
  </si>
  <si>
    <t>Art Wet Sond Syst NG</t>
  </si>
  <si>
    <t>SE-135</t>
  </si>
  <si>
    <t>LFz Kanonenmunition</t>
  </si>
  <si>
    <t>SE-225</t>
  </si>
  <si>
    <t>LFz Munitionszubehör</t>
  </si>
  <si>
    <t>IR Lwf LL 63/80 AIM-9P Rak Antr</t>
  </si>
  <si>
    <t>NG Kleinbus, Lieferw, Lastw L</t>
  </si>
  <si>
    <t>Trsp Flz King Air B300C</t>
  </si>
  <si>
    <t>FLUPERSY</t>
  </si>
  <si>
    <t>Trsp Flz CL604</t>
  </si>
  <si>
    <t>VCS AB</t>
  </si>
  <si>
    <t>Spz M-113 und Rpe Trspw M-548 Familie</t>
  </si>
  <si>
    <t>STINGER</t>
  </si>
  <si>
    <t>Stromver. Ladegeräte</t>
  </si>
  <si>
    <t>Transporthelikopter (TH89, TH98, TH18)</t>
  </si>
  <si>
    <t>TAFLIR</t>
  </si>
  <si>
    <t>Tf-syst. Zentr. App.</t>
  </si>
  <si>
    <t>Telefonie V</t>
  </si>
  <si>
    <t>ZVBA mot SKdt NT</t>
  </si>
  <si>
    <t>Patriot</t>
  </si>
  <si>
    <t>GNEIS</t>
  </si>
  <si>
    <t>F-5 E/F</t>
  </si>
  <si>
    <t>SILENZIO</t>
  </si>
  <si>
    <t>Trsp Flz De Havilland TO DHC-6-300</t>
  </si>
  <si>
    <t>Technologieplattform R711</t>
  </si>
  <si>
    <t>Uew Syst O Schutz</t>
  </si>
  <si>
    <t>NDB Aw Syst</t>
  </si>
  <si>
    <t>NDB Basissyst</t>
  </si>
  <si>
    <t>NDB Businesssupportsyst</t>
  </si>
  <si>
    <t>NDB Info Beschaff Systt</t>
  </si>
  <si>
    <t>NDB Sicherh- &amp; Komm Syst</t>
  </si>
  <si>
    <t>SGI-EOP</t>
  </si>
  <si>
    <t>Druckgase</t>
  </si>
  <si>
    <t>MMA Schweiz</t>
  </si>
  <si>
    <t>VISTA 5</t>
  </si>
  <si>
    <t>VULPUS Tm</t>
  </si>
  <si>
    <t>Wärmebild-/Beobachtungsgeräte (WBG 90)</t>
  </si>
  <si>
    <t>Allg Wet D Mat</t>
  </si>
  <si>
    <t>ELTAM / ELSA Systeme</t>
  </si>
  <si>
    <t>Sensoren KSK</t>
  </si>
  <si>
    <t>PERIDOT</t>
  </si>
  <si>
    <t>Artillerie Wirkplattform m Reichweite</t>
  </si>
  <si>
    <t>EAGLE V</t>
  </si>
  <si>
    <t>TSMA</t>
  </si>
  <si>
    <t>BODLUV (DSA) Local Area Defence</t>
  </si>
  <si>
    <t>Abwehr von Mini-Drohnen</t>
  </si>
  <si>
    <t>Videokonferenzanlage Armee</t>
  </si>
  <si>
    <t>Militärisches Endgerät</t>
  </si>
  <si>
    <t>Integriertes Planungs-/Lageverfolgung-IS</t>
  </si>
  <si>
    <t>Sturmgewehr Schweizerarmee</t>
  </si>
  <si>
    <t>Cyber Trainingscenter, CTC</t>
  </si>
  <si>
    <t>Schwerer Transporthelikopter</t>
  </si>
  <si>
    <t>Mittlerer Transporthelikopter</t>
  </si>
  <si>
    <t>Tmob Radar MR</t>
  </si>
  <si>
    <t>Lastwagengeneration 2023 – 2030</t>
  </si>
  <si>
    <t>BAKELIT</t>
  </si>
  <si>
    <t>Weitreichende Lenkwaffe Boden-Boden</t>
  </si>
  <si>
    <t>Es läuft ein CR neue PRDHA</t>
  </si>
  <si>
    <t>12cm Fest Mw 59/83</t>
  </si>
  <si>
    <t>Lastwagen Saurer 6/10 DM</t>
  </si>
  <si>
    <t>Ausbildungsmittel Sanität</t>
  </si>
  <si>
    <t>Löschgeräte</t>
  </si>
  <si>
    <t>Fussbekleidung</t>
  </si>
  <si>
    <t>es läuft ein CR dies ist die neue Bezeichnung</t>
  </si>
  <si>
    <t>Ausgangsbekleidung / Repräsentation</t>
  </si>
  <si>
    <t>Musikinstr / Zubehör virt</t>
  </si>
  <si>
    <t>Schutzbekleidung</t>
  </si>
  <si>
    <t>Kampf- und Arbeitsbekleidung</t>
  </si>
  <si>
    <t>tech Textilartikel</t>
  </si>
  <si>
    <t>Schw Brü 95</t>
  </si>
  <si>
    <t>Biwakmaterial</t>
  </si>
  <si>
    <t>Tragsysteme / Gepäck</t>
  </si>
  <si>
    <t>Lieferwagen Duro</t>
  </si>
  <si>
    <t>Mobile Sterilisation</t>
  </si>
  <si>
    <t>Mobile Desinfektion</t>
  </si>
  <si>
    <t>Uebriges Sanitätsmat</t>
  </si>
  <si>
    <t>Mil Baumaschinen / Baugeräte</t>
  </si>
  <si>
    <t>Atemschutz</t>
  </si>
  <si>
    <t>SE-x8x/x75</t>
  </si>
  <si>
    <t>SE-138</t>
  </si>
  <si>
    <t>Natel GSM / GPRS</t>
  </si>
  <si>
    <t>SE-035/235/435</t>
  </si>
  <si>
    <t>TAS SIUS</t>
  </si>
  <si>
    <t>Funk KSK</t>
  </si>
  <si>
    <t>Data Link 16</t>
  </si>
  <si>
    <t>Wasserversorgung</t>
  </si>
  <si>
    <t>T08</t>
  </si>
  <si>
    <t>Sprinter</t>
  </si>
  <si>
    <t>Pw PUCH G</t>
  </si>
  <si>
    <t>Motorräder</t>
  </si>
  <si>
    <t>Gebirgsmaterial</t>
  </si>
  <si>
    <t>Spezielle Anlagen</t>
  </si>
  <si>
    <t>Ftf 96</t>
  </si>
  <si>
    <t>Personenwagen</t>
  </si>
  <si>
    <t>Lieferwagen</t>
  </si>
  <si>
    <t>Ih Mittel Ei Log</t>
  </si>
  <si>
    <t>T05</t>
  </si>
  <si>
    <t>Zisternenfz, Anh und Bahnkesselwagen</t>
  </si>
  <si>
    <t>Lastwagen IVECO</t>
  </si>
  <si>
    <t>Übrige Fahrzeuge &gt;3.5t</t>
  </si>
  <si>
    <t>Lastwagen Steyr</t>
  </si>
  <si>
    <t>Wechselbeh/Container</t>
  </si>
  <si>
    <t>ILS Mil FlPL</t>
  </si>
  <si>
    <t>V0 Messausr 94</t>
  </si>
  <si>
    <t>ZBA-Ausrüstung</t>
  </si>
  <si>
    <t>Flugzeugschlepper</t>
  </si>
  <si>
    <t>Kranfahrzeuge</t>
  </si>
  <si>
    <t>Fahrräder</t>
  </si>
  <si>
    <t>Ausrüstung Fliegende Besatzung</t>
  </si>
  <si>
    <t>AA Turm Pz 87 Leo orig</t>
  </si>
  <si>
    <t>FASTA Pz 87 LEO Trp</t>
  </si>
  <si>
    <t>FESAP</t>
  </si>
  <si>
    <t>SAPH KAWEST</t>
  </si>
  <si>
    <t>SSIM Stgw 90</t>
  </si>
  <si>
    <t>Div. optische Instr.</t>
  </si>
  <si>
    <t>Ustü Brücke 46m MLC 70 DSB</t>
  </si>
  <si>
    <t>Ingenieur- und Dienstleistungen MAWI</t>
  </si>
  <si>
    <t>Ersatzmaterial LBA, Norm-/Querschnittmat</t>
  </si>
  <si>
    <t>Batterien und Handlampen</t>
  </si>
  <si>
    <t>Spz 2000 CV-9030</t>
  </si>
  <si>
    <t>Fahrernachtsichtgerät</t>
  </si>
  <si>
    <t>G u Mirm Pz Leo</t>
  </si>
  <si>
    <t>Schiessausb Anl BISON</t>
  </si>
  <si>
    <t>GAZ-Systemplattformen</t>
  </si>
  <si>
    <t>FASPA</t>
  </si>
  <si>
    <t>SKdt Fz für mech Vb</t>
  </si>
  <si>
    <t>Allg Eins- u Ausb Mat</t>
  </si>
  <si>
    <t>BVA-235</t>
  </si>
  <si>
    <t>REGACOM</t>
  </si>
  <si>
    <t>Syst üb Flugmaterial</t>
  </si>
  <si>
    <t>Handfeuerwaffen</t>
  </si>
  <si>
    <t>7,5mm Mg</t>
  </si>
  <si>
    <t>Ausnetzung (Rückbau) VBS Anlagen</t>
  </si>
  <si>
    <t>Fluglärm Uew Anl Flpl</t>
  </si>
  <si>
    <t>Alarm Syst STI</t>
  </si>
  <si>
    <t>MALS Plus</t>
  </si>
  <si>
    <t>IDS Basissystem</t>
  </si>
  <si>
    <t>12cm Mw 87</t>
  </si>
  <si>
    <t>8,1cm Mw 72</t>
  </si>
  <si>
    <t>Pyrotechn. Munition, Hilfsmunition</t>
  </si>
  <si>
    <t>Pz Abw Mi 88 und Mi allg</t>
  </si>
  <si>
    <t>Zündmittel (Q), Spreng- und Zündmittel</t>
  </si>
  <si>
    <t>SISLOG</t>
  </si>
  <si>
    <t>Lfz Betankungssysteme</t>
  </si>
  <si>
    <t>RIGA / e-Learning Client</t>
  </si>
  <si>
    <t>FIS-Integration (IKZ C4ISTAR RUAG)</t>
  </si>
  <si>
    <t>KAMIBES</t>
  </si>
  <si>
    <t>Fotokopiergeräte</t>
  </si>
  <si>
    <t>Kleinkalibermunition bis 20mm</t>
  </si>
  <si>
    <t>Mittelkalibermunition 20-80mm</t>
  </si>
  <si>
    <t>Grosskalibermunition &gt; 80mm</t>
  </si>
  <si>
    <t>Munitionszubehör / Diverses</t>
  </si>
  <si>
    <t>Analytikprodukte/-technik</t>
  </si>
  <si>
    <t>Armeetiere / Veterinärmaterial</t>
  </si>
  <si>
    <t>SatCom</t>
  </si>
  <si>
    <t>GRANT</t>
  </si>
  <si>
    <t>Elektr Querschnittsmaterial ar</t>
  </si>
  <si>
    <t>Kryptofernkopierer 99 MP</t>
  </si>
  <si>
    <t>PIRANHA IIIC, 8x8, Fz</t>
  </si>
  <si>
    <t>AIM-9X</t>
  </si>
  <si>
    <t>TEPLAS</t>
  </si>
  <si>
    <t>SISSY</t>
  </si>
  <si>
    <t>FIS HE</t>
  </si>
  <si>
    <t>Allg Messgeräte</t>
  </si>
  <si>
    <t>Mini-Drohne Schweizer Armee</t>
  </si>
  <si>
    <t>ZUKO V</t>
  </si>
  <si>
    <t>12cm Mw int Mun 96 STRIX</t>
  </si>
  <si>
    <t>ACHAT</t>
  </si>
  <si>
    <t>ZVBA</t>
  </si>
  <si>
    <t>POLYCOM</t>
  </si>
  <si>
    <t>Gesellschaftswagen</t>
  </si>
  <si>
    <t>Brü Pz Leo</t>
  </si>
  <si>
    <t>Berge Pz 01</t>
  </si>
  <si>
    <t>VT-Applikationen</t>
  </si>
  <si>
    <t>BELPLAN</t>
  </si>
  <si>
    <t>PISA</t>
  </si>
  <si>
    <t>Gassysteme LW</t>
  </si>
  <si>
    <t>KADAS</t>
  </si>
  <si>
    <t>Ik ISA/Krypt</t>
  </si>
  <si>
    <t>SE-240 (TRC 3700)</t>
  </si>
  <si>
    <t>Scharfschützensystem</t>
  </si>
  <si>
    <t>Übersetzmittel</t>
  </si>
  <si>
    <t>Verpflegungssysteme</t>
  </si>
  <si>
    <t>Geniematerial (inkl. Pioniermaterial)</t>
  </si>
  <si>
    <t>Mob Sanitäts Systeme</t>
  </si>
  <si>
    <t>Rettungsmaterial</t>
  </si>
  <si>
    <t>Spezialmaterial</t>
  </si>
  <si>
    <t>Umschlagmittel</t>
  </si>
  <si>
    <t>Stromerzeugungsagr/Beleuchtung/Stromver</t>
  </si>
  <si>
    <t>APM XXI</t>
  </si>
  <si>
    <t>Sommer-, Winterdienstfahrzeug</t>
  </si>
  <si>
    <t>Anh o DL Bremse</t>
  </si>
  <si>
    <t>Anh m DL Bremse</t>
  </si>
  <si>
    <t>Feuerwehrfahrzeuge</t>
  </si>
  <si>
    <t>Hard + Software AAL</t>
  </si>
  <si>
    <t>15,5 cm Int Art Mun</t>
  </si>
  <si>
    <t>SE-239</t>
  </si>
  <si>
    <t>FhrDat</t>
  </si>
  <si>
    <t>TMS 08</t>
  </si>
  <si>
    <t>FSpA 1,6 kVA 1ph</t>
  </si>
  <si>
    <t>Optische Instrumente (Brillen)</t>
  </si>
  <si>
    <t>LASSIM</t>
  </si>
  <si>
    <t>IFASS</t>
  </si>
  <si>
    <t>FIS LW</t>
  </si>
  <si>
    <t>Auswertesysteme LW</t>
  </si>
  <si>
    <t>Cluster GPS-Geräte</t>
  </si>
  <si>
    <t>Unterbekleidung</t>
  </si>
  <si>
    <t>ABC Schutzmat, inkl Laborgeräte Spiez</t>
  </si>
  <si>
    <t>B2320</t>
  </si>
  <si>
    <t>B2330</t>
  </si>
  <si>
    <t>B2510</t>
  </si>
  <si>
    <t>C3910</t>
  </si>
  <si>
    <t>D4720</t>
  </si>
  <si>
    <t>D4820</t>
  </si>
  <si>
    <t>E4120</t>
  </si>
  <si>
    <t>E4140</t>
  </si>
  <si>
    <t>E4230</t>
  </si>
  <si>
    <t>E4240</t>
  </si>
  <si>
    <t>E4310</t>
  </si>
  <si>
    <t>E4320</t>
  </si>
  <si>
    <t>E4610</t>
  </si>
  <si>
    <t>E6130</t>
  </si>
  <si>
    <t>E6910</t>
  </si>
  <si>
    <t>H5995</t>
  </si>
  <si>
    <t>J6625</t>
  </si>
  <si>
    <t>J6630</t>
  </si>
  <si>
    <t>J6640</t>
  </si>
  <si>
    <t>J6665</t>
  </si>
  <si>
    <t>J6680</t>
  </si>
  <si>
    <t>K6810</t>
  </si>
  <si>
    <t>K6840</t>
  </si>
  <si>
    <t>L7910</t>
  </si>
  <si>
    <t>M7440</t>
  </si>
  <si>
    <t>N8105</t>
  </si>
  <si>
    <t>N8110</t>
  </si>
  <si>
    <t>N8115</t>
  </si>
  <si>
    <t>N8150</t>
  </si>
  <si>
    <t>N8340</t>
  </si>
  <si>
    <t>O8405</t>
  </si>
  <si>
    <t>O8415</t>
  </si>
  <si>
    <t>O8430</t>
  </si>
  <si>
    <t>O8465</t>
  </si>
  <si>
    <t>Nav-System FUstü</t>
  </si>
  <si>
    <t>PC-12</t>
  </si>
  <si>
    <t>PC-21 JEPAS</t>
  </si>
  <si>
    <t>SE-151</t>
  </si>
  <si>
    <t>E-Learning Basisinfrastruktur</t>
  </si>
  <si>
    <t>Trsp Flz CESSNA EXCEL</t>
  </si>
  <si>
    <t>Pharmaprodukte und -technik</t>
  </si>
  <si>
    <t>TSO</t>
  </si>
  <si>
    <t>Medizinprodukte und -technik</t>
  </si>
  <si>
    <t>5,6mm LMg 05</t>
  </si>
  <si>
    <t>Ik MND</t>
  </si>
  <si>
    <t>LTSH EC635/135</t>
  </si>
  <si>
    <t>Fhr Netz CH</t>
  </si>
  <si>
    <t>Nicht letale Wirkmittel</t>
  </si>
  <si>
    <t>SAP V / ar</t>
  </si>
  <si>
    <t>Sim F/A-18</t>
  </si>
  <si>
    <t>Sim PC-21</t>
  </si>
  <si>
    <t>Heli Sim</t>
  </si>
  <si>
    <t>NLG WA/WABRA</t>
  </si>
  <si>
    <t>KERDA</t>
  </si>
  <si>
    <t>VSdA</t>
  </si>
  <si>
    <t>TK A</t>
  </si>
  <si>
    <t>Mil CERT</t>
  </si>
  <si>
    <t>Truppen Chiff-geräte</t>
  </si>
  <si>
    <t>Chiff Verw-Geräte</t>
  </si>
  <si>
    <t>End of Life Chiffgte</t>
  </si>
  <si>
    <t>Falcon 900</t>
  </si>
  <si>
    <t>ATLAS</t>
  </si>
  <si>
    <t>CHRONOS</t>
  </si>
  <si>
    <t>FATRAN</t>
  </si>
  <si>
    <t>ISL</t>
  </si>
  <si>
    <t>Pistensysteme</t>
  </si>
  <si>
    <t>KP-Netz</t>
  </si>
  <si>
    <t>Krypto Medium</t>
  </si>
  <si>
    <t>Uew Syst für mil Lfz</t>
  </si>
  <si>
    <t>EOD/EOR Kampfmittelbeseitigung mil Sich</t>
  </si>
  <si>
    <t>ADS 15</t>
  </si>
  <si>
    <t>SANHIST MANAGER</t>
  </si>
  <si>
    <t>Trefferanzeigeanlagen</t>
  </si>
  <si>
    <t>Diverse log Bedürfnisse</t>
  </si>
  <si>
    <t>Übrige Simulatoren</t>
  </si>
  <si>
    <t>SD-PKI</t>
  </si>
  <si>
    <t>IT Mittel und Sensorik KSK</t>
  </si>
  <si>
    <t>IMINT Center</t>
  </si>
  <si>
    <t>Rangierlokomotiven</t>
  </si>
  <si>
    <t>Bahnwagen</t>
  </si>
  <si>
    <t>SMW</t>
  </si>
  <si>
    <t>12cm Mör 16</t>
  </si>
  <si>
    <t>NG Rad Spz</t>
  </si>
  <si>
    <t>Technisches Systemzentrum I</t>
  </si>
  <si>
    <t>Mobiler Feldhangar</t>
  </si>
  <si>
    <t>OPAL-4</t>
  </si>
  <si>
    <t>L Motfz gelg 14</t>
  </si>
  <si>
    <t>GPA und PKS</t>
  </si>
  <si>
    <t>ABC Dekontamination</t>
  </si>
  <si>
    <t>Archiv/Ausserdienststellung</t>
  </si>
  <si>
    <t>V_AR_NUMMER</t>
  </si>
  <si>
    <t>Munition</t>
  </si>
  <si>
    <t>Debitor</t>
  </si>
  <si>
    <t>L_M_MKZ_ADRESSE oder 
L_M_REP_ADRESSE</t>
  </si>
  <si>
    <t>Rep_Adresse_
ExtWarengr</t>
  </si>
  <si>
    <t xml:space="preserve">MKZ_Adresse
ExtWarengr </t>
  </si>
  <si>
    <t>Bezeichnung Ext. Warengruppe 
YP.. / YS..</t>
  </si>
  <si>
    <t>YS010</t>
  </si>
  <si>
    <t>YP010</t>
  </si>
  <si>
    <t>REEKD KOMM.GERÄTE</t>
  </si>
  <si>
    <t>RA ALP BAAOBA MRO MAINT HELI</t>
  </si>
  <si>
    <t>YS020</t>
  </si>
  <si>
    <t>YP020</t>
  </si>
  <si>
    <t>ALP MRO MAINT HELI</t>
  </si>
  <si>
    <t>RA ALP BAAOBD MAINT COMPONENTS</t>
  </si>
  <si>
    <t>YS021</t>
  </si>
  <si>
    <t>YP021</t>
  </si>
  <si>
    <t>ALP MAINT COMPONENTS</t>
  </si>
  <si>
    <t>RA ALP BAAOBA MRO TECH SERVICE</t>
  </si>
  <si>
    <t>YS022</t>
  </si>
  <si>
    <t>YP022</t>
  </si>
  <si>
    <t>ALP MRO TECH SERVICE</t>
  </si>
  <si>
    <t>RA ALP BAAOBE CONT.AIRWORTH</t>
  </si>
  <si>
    <t>YS023</t>
  </si>
  <si>
    <t>YP023</t>
  </si>
  <si>
    <t>ALP CONT.AIRWORTH</t>
  </si>
  <si>
    <t>RA ALP BAAOBEA SYS ENGINEERING</t>
  </si>
  <si>
    <t>YS024</t>
  </si>
  <si>
    <t>YP024</t>
  </si>
  <si>
    <t>ALP SYSTEMENGINEE</t>
  </si>
  <si>
    <t>YS030</t>
  </si>
  <si>
    <t>YP030</t>
  </si>
  <si>
    <t>RADIO CS AUDIOVID</t>
  </si>
  <si>
    <t>YS031</t>
  </si>
  <si>
    <t>YP031</t>
  </si>
  <si>
    <t>TECH. SUPPORT</t>
  </si>
  <si>
    <t>YS050</t>
  </si>
  <si>
    <t>YP050</t>
  </si>
  <si>
    <t>REEKF NETZE</t>
  </si>
  <si>
    <t>YS051</t>
  </si>
  <si>
    <t>YP051</t>
  </si>
  <si>
    <t>REERF RADAR FLORE</t>
  </si>
  <si>
    <t>YS052</t>
  </si>
  <si>
    <t>YP052</t>
  </si>
  <si>
    <t>REERG ANTENNEN</t>
  </si>
  <si>
    <t>YS053</t>
  </si>
  <si>
    <t>YP053</t>
  </si>
  <si>
    <t>REERH EISYS ISTAR</t>
  </si>
  <si>
    <t>YS054</t>
  </si>
  <si>
    <t>YP054</t>
  </si>
  <si>
    <t>REERI DOK_KONSTR</t>
  </si>
  <si>
    <t>YS055</t>
  </si>
  <si>
    <t>YP055</t>
  </si>
  <si>
    <t>REERI PROTOTYPEN</t>
  </si>
  <si>
    <t>RA EMM BAGOBAC TRAININGS BASE</t>
  </si>
  <si>
    <t>YS060</t>
  </si>
  <si>
    <t>YP060</t>
  </si>
  <si>
    <t>EMM TRAININGS BASE</t>
  </si>
  <si>
    <t>RA EMM BAAOAB MRO MECH SERV</t>
  </si>
  <si>
    <t>YS061</t>
  </si>
  <si>
    <t>YP061</t>
  </si>
  <si>
    <t>EMM MRO MECH SERVI</t>
  </si>
  <si>
    <t>RA EMM BAAOAB AVIONICS</t>
  </si>
  <si>
    <t>YS062</t>
  </si>
  <si>
    <t>YP062</t>
  </si>
  <si>
    <t>EMM AVIONICS</t>
  </si>
  <si>
    <t>RA EMM BAAOCA MRO UAV</t>
  </si>
  <si>
    <t>YS063</t>
  </si>
  <si>
    <t>YP063</t>
  </si>
  <si>
    <t>EMM MRO UAV</t>
  </si>
  <si>
    <t>RA EMM BAAOF CALIBRATION</t>
  </si>
  <si>
    <t>YS064</t>
  </si>
  <si>
    <t>YP064</t>
  </si>
  <si>
    <t>EMM CALIBRATION</t>
  </si>
  <si>
    <t>YS065</t>
  </si>
  <si>
    <t>YP065</t>
  </si>
  <si>
    <t>EMM MANUF&amp;ASSEMBLY</t>
  </si>
  <si>
    <t>RA EMM BAAPAC PROD IMPLEMENTAT</t>
  </si>
  <si>
    <t>YS066</t>
  </si>
  <si>
    <t>YP066</t>
  </si>
  <si>
    <t>RASPSE FLIGHT SIM</t>
  </si>
  <si>
    <t>YS067</t>
  </si>
  <si>
    <t>YP067</t>
  </si>
  <si>
    <t>RA LOD BAAOCC MRO COMPONENTS</t>
  </si>
  <si>
    <t>YS071</t>
  </si>
  <si>
    <t>YP071</t>
  </si>
  <si>
    <t>LOD MRO COMPONENTS</t>
  </si>
  <si>
    <t>RA LOD BAAOCB MRO PROP LODRINO</t>
  </si>
  <si>
    <t>YS072</t>
  </si>
  <si>
    <t>YP072</t>
  </si>
  <si>
    <t>LOD PROP LODRINO</t>
  </si>
  <si>
    <t>RA LOD BAAOCDA MAINT ENGINEERI</t>
  </si>
  <si>
    <t>YS073</t>
  </si>
  <si>
    <t>YP073</t>
  </si>
  <si>
    <t>LOD MAINT ENGINEERIN</t>
  </si>
  <si>
    <t>YS082</t>
  </si>
  <si>
    <t>YP082</t>
  </si>
  <si>
    <t>STA MAINT.MISSILE</t>
  </si>
  <si>
    <t>RA STA BAAODAA ELECTRICAL SHOP</t>
  </si>
  <si>
    <t>YS083</t>
  </si>
  <si>
    <t>YP083</t>
  </si>
  <si>
    <t>STA ELECTRICAL SHOP</t>
  </si>
  <si>
    <t>RA STA BAAODAA ARRESTING-SYS</t>
  </si>
  <si>
    <t>YS084</t>
  </si>
  <si>
    <t>YP084</t>
  </si>
  <si>
    <t>STA ARRESTING-SYS</t>
  </si>
  <si>
    <t>RA STA BAAODA MRO ENGINE</t>
  </si>
  <si>
    <t>YS085</t>
  </si>
  <si>
    <t>YP085</t>
  </si>
  <si>
    <t>STA MRO ENGINE</t>
  </si>
  <si>
    <t>RA STA BAAODBC ACCESSORY-SHOP</t>
  </si>
  <si>
    <t>YS086</t>
  </si>
  <si>
    <t>YP086</t>
  </si>
  <si>
    <t>STA ACCESSORY-SHOP</t>
  </si>
  <si>
    <t>RA STA BAAODBD TEST FACILITIES</t>
  </si>
  <si>
    <t>YS087</t>
  </si>
  <si>
    <t>YP087</t>
  </si>
  <si>
    <t>STA TEST FACILITIES</t>
  </si>
  <si>
    <t>YS088</t>
  </si>
  <si>
    <t>YP088</t>
  </si>
  <si>
    <t>STA GAS-SYSTEMS</t>
  </si>
  <si>
    <t>RA STA BAAODBB WELDING-SHOP</t>
  </si>
  <si>
    <t>YS089</t>
  </si>
  <si>
    <t>YP089</t>
  </si>
  <si>
    <t>RASTORH WELDING SH</t>
  </si>
  <si>
    <t>RA INT BAALJ DOCUMENTATION</t>
  </si>
  <si>
    <t>YS100</t>
  </si>
  <si>
    <t>YP100</t>
  </si>
  <si>
    <t>INT DOCUMENTATION</t>
  </si>
  <si>
    <t>RA STA BAAOEAA TIGER ELO</t>
  </si>
  <si>
    <t>YS102</t>
  </si>
  <si>
    <t>YP102</t>
  </si>
  <si>
    <t>STA TIGER ELO</t>
  </si>
  <si>
    <t>RA INT BAAOEAB COM / NAV / RAD</t>
  </si>
  <si>
    <t>YS103</t>
  </si>
  <si>
    <t>YP103</t>
  </si>
  <si>
    <t>INT COM / NAV / RAD</t>
  </si>
  <si>
    <t>RA INT BAAOEAC ELECTROMECH</t>
  </si>
  <si>
    <t>YS104</t>
  </si>
  <si>
    <t>YP104</t>
  </si>
  <si>
    <t>INT ELECTROMECH</t>
  </si>
  <si>
    <t>RA INT BAAOEAC INSTRUMENTS</t>
  </si>
  <si>
    <t>YS105</t>
  </si>
  <si>
    <t>YP105</t>
  </si>
  <si>
    <t>INT INSTRUMENTS</t>
  </si>
  <si>
    <t>RA INT BAAOEAD FUEL SYSTEM</t>
  </si>
  <si>
    <t>YS106</t>
  </si>
  <si>
    <t>YP106</t>
  </si>
  <si>
    <t>INT FUEL SYSTEM</t>
  </si>
  <si>
    <t>RA INT BAAOEAE ECS&amp;EJECT.SEAT</t>
  </si>
  <si>
    <t>YS107</t>
  </si>
  <si>
    <t>YP107</t>
  </si>
  <si>
    <t>INT ECS&amp;EJECT.SEAT</t>
  </si>
  <si>
    <t>RA INT BAAOEAE SATTLEREI</t>
  </si>
  <si>
    <t>YS108</t>
  </si>
  <si>
    <t>YP108</t>
  </si>
  <si>
    <t>INT SATTLEREI</t>
  </si>
  <si>
    <t>RA INT BAAOEAF HYDRAULICS</t>
  </si>
  <si>
    <t>YS109</t>
  </si>
  <si>
    <t>YP109</t>
  </si>
  <si>
    <t>INT HYDRAULICS</t>
  </si>
  <si>
    <t>RA INT BAAOEAG MECHANICAL SYST</t>
  </si>
  <si>
    <t>YS110</t>
  </si>
  <si>
    <t>YP110</t>
  </si>
  <si>
    <t>INT MECHANICAL SYS</t>
  </si>
  <si>
    <t>YS111</t>
  </si>
  <si>
    <t>YP111</t>
  </si>
  <si>
    <t>INT WAFFEN</t>
  </si>
  <si>
    <t>RA INT BAAOEAH AVIONICS&amp;EW</t>
  </si>
  <si>
    <t>YS112</t>
  </si>
  <si>
    <t>YP112</t>
  </si>
  <si>
    <t>INT AVIONICS&amp;EW</t>
  </si>
  <si>
    <t>YS200</t>
  </si>
  <si>
    <t>YP200</t>
  </si>
  <si>
    <t>AVIONIK Flpl ALP</t>
  </si>
  <si>
    <t>YS210</t>
  </si>
  <si>
    <t>YP210</t>
  </si>
  <si>
    <t>BKS HELI Flpl ALP</t>
  </si>
  <si>
    <t>YS220</t>
  </si>
  <si>
    <t>YP220</t>
  </si>
  <si>
    <t>FLUGBETR Flpl ALP</t>
  </si>
  <si>
    <t>YS300</t>
  </si>
  <si>
    <t>YP300</t>
  </si>
  <si>
    <t>AUSRÜSTUNG Flpl DUB</t>
  </si>
  <si>
    <t>YS310</t>
  </si>
  <si>
    <t>YP310</t>
  </si>
  <si>
    <t>AVIONIK Flpl DUB</t>
  </si>
  <si>
    <t>YS320</t>
  </si>
  <si>
    <t>YP320</t>
  </si>
  <si>
    <t>SPEZ FZ Flpl DUB</t>
  </si>
  <si>
    <t>YS330</t>
  </si>
  <si>
    <t>YP330</t>
  </si>
  <si>
    <t>BO/SAN POOL Flpl EMM</t>
  </si>
  <si>
    <t>YS400</t>
  </si>
  <si>
    <t>YP400</t>
  </si>
  <si>
    <t>FLZ-SIM Flpl EMM</t>
  </si>
  <si>
    <t>YS410</t>
  </si>
  <si>
    <t>YP410</t>
  </si>
  <si>
    <t>PNEU Flpl LOC</t>
  </si>
  <si>
    <t>YS420</t>
  </si>
  <si>
    <t>YP420</t>
  </si>
  <si>
    <t>AVIONIK Flpl MEI</t>
  </si>
  <si>
    <t>YS500</t>
  </si>
  <si>
    <t>YP500</t>
  </si>
  <si>
    <t>SPEZ FZ Flpl MEI</t>
  </si>
  <si>
    <t>YS600</t>
  </si>
  <si>
    <t>YP600</t>
  </si>
  <si>
    <t>BOMAT JET Flpl PAY</t>
  </si>
  <si>
    <t>YS610</t>
  </si>
  <si>
    <t>YP610</t>
  </si>
  <si>
    <t>SIM HORNET Flpl PAY</t>
  </si>
  <si>
    <t>YS620</t>
  </si>
  <si>
    <t>YP620</t>
  </si>
  <si>
    <t>MEC / APP Flpl SIO</t>
  </si>
  <si>
    <t>YS630</t>
  </si>
  <si>
    <t>YP630</t>
  </si>
  <si>
    <t>SPEZ FZ Flpl PAY</t>
  </si>
  <si>
    <t>RA STA BAAODBA GSE-WORKSHOP</t>
  </si>
  <si>
    <t>YS640</t>
  </si>
  <si>
    <t>YP640</t>
  </si>
  <si>
    <t>YS700</t>
  </si>
  <si>
    <t>Betrst PRDHA M200</t>
  </si>
  <si>
    <t>YS710</t>
  </si>
  <si>
    <t>YP710</t>
  </si>
  <si>
    <t>RAFPU ADS15 EMM</t>
  </si>
  <si>
    <t>YS720</t>
  </si>
  <si>
    <t>Dummy CL-604</t>
  </si>
  <si>
    <t>Kennziffer</t>
  </si>
  <si>
    <t>Bezeichnung System / Warengruppe</t>
  </si>
  <si>
    <t>Mutation</t>
  </si>
  <si>
    <t>Hinweis</t>
  </si>
  <si>
    <t>1002H</t>
  </si>
  <si>
    <t>1002H_MunSchlepper F/A-18, Kli</t>
  </si>
  <si>
    <t>Munitionsschlepper F/A-18, Klingler</t>
  </si>
  <si>
    <t>16.06.03 / bud</t>
  </si>
  <si>
    <t>1003H</t>
  </si>
  <si>
    <t>1003H_Lw 1t/6Pl Ford Flugbetr.</t>
  </si>
  <si>
    <t>Lieferw 1t/6Pl Ford für Flugbetrieb</t>
  </si>
  <si>
    <t>1004H</t>
  </si>
  <si>
    <t>1004H_PRS 98 Ahlmann</t>
  </si>
  <si>
    <t>Pistenräumsystem 98 sch gl 4x4, AHLMANN mit Flächenräumgerät und Anbaugeräten und Armierung</t>
  </si>
  <si>
    <t>1005H</t>
  </si>
  <si>
    <t>1005H_Flz Schl. 24t, Douglas</t>
  </si>
  <si>
    <t>Flz Schlepper 24t, Douglas TU Tugmaster DC 5</t>
  </si>
  <si>
    <t>1006H</t>
  </si>
  <si>
    <t>1006H_Rpe Trspw Prinoth T2SR</t>
  </si>
  <si>
    <t>Rpe Trspw WA 1,5t Prinoth T2SR</t>
  </si>
  <si>
    <t>04.06.03 / bud</t>
  </si>
  <si>
    <t>1007H</t>
  </si>
  <si>
    <t>1007H_Jet-Broom Reinigungsw.99</t>
  </si>
  <si>
    <t>Pistenreinigungsw 99 sch 4x4, BOSCHUNG Jetbroom BJB 8000, mit Schneepflug und Kehrsauganlage</t>
  </si>
  <si>
    <t>1008H</t>
  </si>
  <si>
    <t>1008H_Schneeräumw Bucher Rolba</t>
  </si>
  <si>
    <t>Schneeräumw sch 00 SCH 00 FLPL 4x4 Bucher / Rolba 5000</t>
  </si>
  <si>
    <t>1008M</t>
  </si>
  <si>
    <t>1008M_Aggregat Kirsch 6KVA</t>
  </si>
  <si>
    <t>Aggregat Kirsch 6KVA</t>
  </si>
  <si>
    <t>14.10.10 / bud</t>
  </si>
  <si>
    <t>1009H</t>
  </si>
  <si>
    <t>1009H_Reinigungsw 01 Unimog</t>
  </si>
  <si>
    <t>Reinigungsw sch 01 Flpl WA 6,1t 4x4 gl Unimog U 4000,  Schneepflug, Zwischenachsbürste, Ladebrücke m Ladekran, Kehrsauganlage, Böschungsmäher und Sprühanlage</t>
  </si>
  <si>
    <t>1009M</t>
  </si>
  <si>
    <t>1009M_Aggregat Kirsch 25KVA</t>
  </si>
  <si>
    <t>Aggregat Kirsch 25KVA</t>
  </si>
  <si>
    <t>27.01.10 / sar</t>
  </si>
  <si>
    <t>1010H</t>
  </si>
  <si>
    <t>1010H_Reinigungsw 03 City Cat</t>
  </si>
  <si>
    <t>Reinigungsw 03 Flpl 4x2 City Cat</t>
  </si>
  <si>
    <t>1012H</t>
  </si>
  <si>
    <t>1012H_Reinigungsw 02 Pony P4</t>
  </si>
  <si>
    <t>Reinigungswagen Flpl 4x4 Boschung</t>
  </si>
  <si>
    <t>1013H</t>
  </si>
  <si>
    <t>1013H_O2 - N2 -FZ  Wechselaufb</t>
  </si>
  <si>
    <t>Sauerstoff- Stickstofffahrzeuge mit Wechselaufbau mit Hebebühne</t>
  </si>
  <si>
    <t>04.12.02 / bud</t>
  </si>
  <si>
    <t>1014H</t>
  </si>
  <si>
    <t>1014H_Flz Betankungsw. 10'000l</t>
  </si>
  <si>
    <t>Flz Betankungswagen 10'000l</t>
  </si>
  <si>
    <t>1015H</t>
  </si>
  <si>
    <t>1015H_Flz Betankungsw. 30'000l</t>
  </si>
  <si>
    <t>Flz Betankungswagen 30'000l</t>
  </si>
  <si>
    <t>1016H</t>
  </si>
  <si>
    <t>1016H_Tank-WABRB 10'000l</t>
  </si>
  <si>
    <t>Tank-Wechselabrollbehälter für Luftfahrzeugbetankung 10'000 l Kasag Atomex</t>
  </si>
  <si>
    <t>1020H</t>
  </si>
  <si>
    <t>1020H_TW-Trspw, Lkw WA 2,3T 4</t>
  </si>
  <si>
    <t>Triebwerktransportw, Lastw WA 2,3T 4X4 Mercedes Benz</t>
  </si>
  <si>
    <t>1022H</t>
  </si>
  <si>
    <t>Gasta El 1T 3X1 STILL R50-10 M</t>
  </si>
  <si>
    <t>Gasta EL 1T 3X1 STILL R50-10 Mun Vsg</t>
  </si>
  <si>
    <t>1024H</t>
  </si>
  <si>
    <t>1024H_Messanh, Skiddometer</t>
  </si>
  <si>
    <t>Messanh, Skiddometer</t>
  </si>
  <si>
    <t>1025H</t>
  </si>
  <si>
    <t>1025Kabelfanh, 1-achs JOKO</t>
  </si>
  <si>
    <t>Kabelfanh, 1-achsig JOKO</t>
  </si>
  <si>
    <t>1027H</t>
  </si>
  <si>
    <t>1027H_Tiefbettanh 22,3t 3-achs</t>
  </si>
  <si>
    <t>Tiefbettanh 22.6 t 3-achsig Lanz u Marti</t>
  </si>
  <si>
    <t>1028H</t>
  </si>
  <si>
    <t>1028H_Tankanh TRST 2-achs</t>
  </si>
  <si>
    <t>07.03.11 / bud</t>
  </si>
  <si>
    <t>1029H</t>
  </si>
  <si>
    <t>1029H_WstAnh LT/SP+PT 2-achs</t>
  </si>
  <si>
    <t>Werkstattanh LT/SP und LT/PT 2-achsigGRD TYP 85</t>
  </si>
  <si>
    <t>1030H</t>
  </si>
  <si>
    <t>1030H_Tankanh übr Flüss. 1500l</t>
  </si>
  <si>
    <t>TANKANH UE FLUESS 1500L  1-ACHS PFANDER</t>
  </si>
  <si>
    <t>1030M</t>
  </si>
  <si>
    <t>1030M_Dieselmot TBD 616 V12</t>
  </si>
  <si>
    <t>Dieselmotor TBD 616 V12</t>
  </si>
  <si>
    <t>1031H</t>
  </si>
  <si>
    <t>1031H_Tiefbettanh. 1,1t UNSINN</t>
  </si>
  <si>
    <t>TIEFBETTANH 1.1T 1-ACHSIG UNSINN</t>
  </si>
  <si>
    <t>1032H</t>
  </si>
  <si>
    <t>1032H_Anh. 1t  ZBINDEN-SENSA</t>
  </si>
  <si>
    <t>ANH 1T 1-ACHSIG ZBINDEN-SENSA 6002</t>
  </si>
  <si>
    <t>1033H</t>
  </si>
  <si>
    <t>1033H_Trak 4X4 VALTRA 6350-4</t>
  </si>
  <si>
    <t>TRAK 4X4 VALTRA 6350-4 HITECH</t>
  </si>
  <si>
    <t>1034H</t>
  </si>
  <si>
    <t>1034H_Rpe Trspw KAESSBOHRER</t>
  </si>
  <si>
    <t>RPE TRSPW KA 1,1T KAESSBOHRER PB 200</t>
  </si>
  <si>
    <t>1035H</t>
  </si>
  <si>
    <t>1035H_Repw TAFLIR 4X4 VW T5</t>
  </si>
  <si>
    <t>REPW TAFLIR 4X4 VW T5</t>
  </si>
  <si>
    <t>12.05.09 / bud</t>
  </si>
  <si>
    <t>1036H</t>
  </si>
  <si>
    <t>1036H_VW AMAROK Schneepflug</t>
  </si>
  <si>
    <t>PW 5PL GL 4X4 NISSAN PATROL SCHNEEPFLUG</t>
  </si>
  <si>
    <t>1038H</t>
  </si>
  <si>
    <t>1038H_Antw. TAFLIR 6X6 SAURER</t>
  </si>
  <si>
    <t>ANTW SCH TAFLIR 6X6 GL SAURER 10DM</t>
  </si>
  <si>
    <t>1039H</t>
  </si>
  <si>
    <t>1039H_AGR Anh 200KVA</t>
  </si>
  <si>
    <t>AGR ANH 200KVA 400/230V DI-EL 2-ACHSIG  M</t>
  </si>
  <si>
    <t>1040H</t>
  </si>
  <si>
    <t>1040H_Kühlanh 2-achs ST.Louis</t>
  </si>
  <si>
    <t>KUEHLANH 2-ACHSIG ENGINEERED INC ST.LOUIS</t>
  </si>
  <si>
    <t>1041H</t>
  </si>
  <si>
    <t>1041H_Pumpenanh. RIVERSIDE</t>
  </si>
  <si>
    <t>Schmutzwasserpumpe Anhänger RIVERSIDE</t>
  </si>
  <si>
    <t>12.05.04 / bud</t>
  </si>
  <si>
    <t>1045H</t>
  </si>
  <si>
    <t>1045H_Schneefräse KOBASHI ST8</t>
  </si>
  <si>
    <t>SCHNEEFRAESE RPE KOBASHI ST-8</t>
  </si>
  <si>
    <t>1046H</t>
  </si>
  <si>
    <t>1046H_Lenkw Trsp-wagen leicht</t>
  </si>
  <si>
    <t>Lenkwaffen Transportwagen leicht F/A-18 6X2 Mercedes Benz 311 / ZBINDEN</t>
  </si>
  <si>
    <t>1047H</t>
  </si>
  <si>
    <t>1047H_Lieferwagen</t>
  </si>
  <si>
    <t>Lieferwagen 1.1T 4X2 Mercedes Benz - SPRINTER Hebebuehne</t>
  </si>
  <si>
    <t>29.07.03 / bud</t>
  </si>
  <si>
    <t>1050H</t>
  </si>
  <si>
    <t>1050H_ Lastw Steyr</t>
  </si>
  <si>
    <t>1052H</t>
  </si>
  <si>
    <t>1052H_ Lastw L WA MB Sprinter</t>
  </si>
  <si>
    <t>1052_H Lastw L WA MB Sprinter</t>
  </si>
  <si>
    <t>1053H</t>
  </si>
  <si>
    <t>1053H_ Lastw sch WA IVECO</t>
  </si>
  <si>
    <t>1056H</t>
  </si>
  <si>
    <t>1056H_LKW WABR Hakensys 10,6t</t>
  </si>
  <si>
    <t>Lastwagen Wechselaufbauabrollsystem / Hakensystem 10,6T</t>
  </si>
  <si>
    <t>1057H</t>
  </si>
  <si>
    <t>1057H_LKW Steyr ADS 9,6t</t>
  </si>
  <si>
    <t>Lastwagen 9,6 t Steyr ADS</t>
  </si>
  <si>
    <t>1060H</t>
  </si>
  <si>
    <t>1060H_Bergungsw ADS 4x4 Kubota</t>
  </si>
  <si>
    <t>Bergungswagen ADS 4x4 Kubota</t>
  </si>
  <si>
    <t>1063H</t>
  </si>
  <si>
    <t>1063H_Deichselstapler Stöcklin</t>
  </si>
  <si>
    <t>Deichselstapler Stöcklin</t>
  </si>
  <si>
    <t>1066H</t>
  </si>
  <si>
    <t>1066H_Feuerleitw. ADS Puch</t>
  </si>
  <si>
    <t>Feuerleitwagen ADS Hardtop gelängegängig Puch</t>
  </si>
  <si>
    <t>1067H</t>
  </si>
  <si>
    <t>1067H_FLZ Schlepper Still</t>
  </si>
  <si>
    <t>Flugzeug Schlepper Still</t>
  </si>
  <si>
    <t>1071H</t>
  </si>
  <si>
    <t>1071H_Autokran 20t Gottwald</t>
  </si>
  <si>
    <t xml:space="preserve">Kranw Sch Autokran 20T GL 10DM/GOTTWALD </t>
  </si>
  <si>
    <t>04.02.04 / bud</t>
  </si>
  <si>
    <t>1074H</t>
  </si>
  <si>
    <t>1074H_ Motor Karren 2,4t CMI D</t>
  </si>
  <si>
    <t>Motor Karren 2,4 t 4x4 CMI DE 10</t>
  </si>
  <si>
    <t>1075H</t>
  </si>
  <si>
    <t>1075H_Mot Handwa KLINGLER GH 1</t>
  </si>
  <si>
    <r>
      <t xml:space="preserve">Motor Hand Wagen </t>
    </r>
    <r>
      <rPr>
        <sz val="10"/>
        <rFont val="Arial"/>
        <family val="2"/>
      </rPr>
      <t>KLINGLER GH 1000</t>
    </r>
  </si>
  <si>
    <t>1076H</t>
  </si>
  <si>
    <t>1076H_Repwagen ADS95 Steyr HB</t>
  </si>
  <si>
    <t>Reparaturwagen ADS 95 Steyr HB</t>
  </si>
  <si>
    <t>1077H</t>
  </si>
  <si>
    <t>1077H_WEW L WA DURO</t>
  </si>
  <si>
    <t>1080H</t>
  </si>
  <si>
    <t>1080H_Anh Auflaufbremse 1,5t 2</t>
  </si>
  <si>
    <t>Anhänger Auflaufbremse 1,5 t 2-achisg Barthau</t>
  </si>
  <si>
    <t>1081H</t>
  </si>
  <si>
    <t>1081H_AnhKipper Abr87, 1achsig</t>
  </si>
  <si>
    <t>Anhänger Kipper Abr 87 1,3T 1-achsig</t>
  </si>
  <si>
    <t>1083H</t>
  </si>
  <si>
    <t>1083H_Sattelanh 1achs 4t Krapf</t>
  </si>
  <si>
    <t>Sattelanhänger 4 t 1-achsig Krapf</t>
  </si>
  <si>
    <t>1084H</t>
  </si>
  <si>
    <t>1084H_Anhänger 85</t>
  </si>
  <si>
    <t>Anhänger 85</t>
  </si>
  <si>
    <t>26.10.10 / bud</t>
  </si>
  <si>
    <t>1085H</t>
  </si>
  <si>
    <t>1085H_Anhänger 87</t>
  </si>
  <si>
    <t>Anhänger 87</t>
  </si>
  <si>
    <t>1086H</t>
  </si>
  <si>
    <t>1086H_AGR ANH 140KVA DI EL KA</t>
  </si>
  <si>
    <t>Aggregat Anhänger  140 kVA</t>
  </si>
  <si>
    <t>1087H</t>
  </si>
  <si>
    <t>1087H_Anhänger HEER</t>
  </si>
  <si>
    <t>Anhänger HEER</t>
  </si>
  <si>
    <t>1089H</t>
  </si>
  <si>
    <t>1089H_Radaranh Operator /Quadr</t>
  </si>
  <si>
    <t>Radaranhänger Operator /Quadradar</t>
  </si>
  <si>
    <t>1090H</t>
  </si>
  <si>
    <t>1090H_Radaranh Simulator/Quadr</t>
  </si>
  <si>
    <t>Radaranhänger Simulator /Quadradar</t>
  </si>
  <si>
    <t>1091H</t>
  </si>
  <si>
    <t>1091H_Radaranh Uebermittlung</t>
  </si>
  <si>
    <t>Radaranhänger Uebermittlung / Quadradar</t>
  </si>
  <si>
    <t>1092H</t>
  </si>
  <si>
    <t>1092H_WA Anh 9,6t, 2achsig,L+M</t>
  </si>
  <si>
    <t>Wechselaufbau Anhänger 9,6 t 2-achsig Lanz+Marti</t>
  </si>
  <si>
    <t>1093H</t>
  </si>
  <si>
    <t>1093H_WA Anh Schl 14.3t, 2achs</t>
  </si>
  <si>
    <t>Wechselaufbau Anhänger Schlitten 14,3 t 2-achsig Lanz+Marti</t>
  </si>
  <si>
    <t>1095H</t>
  </si>
  <si>
    <t>1095H_Wst Anhänger ADS95</t>
  </si>
  <si>
    <t>Werkstatt Anhänger ADS 95</t>
  </si>
  <si>
    <t>1097H</t>
  </si>
  <si>
    <t>1097H_AGR ANH FLPL 140KVA GPU</t>
  </si>
  <si>
    <t>AGR ANH FLPL 140KVA DI-EL 2-Achs Hizinger GPU</t>
  </si>
  <si>
    <t>23.04.10 / sar</t>
  </si>
  <si>
    <t>1098H</t>
  </si>
  <si>
    <t>1098H_Anhänger spez BLW</t>
  </si>
  <si>
    <t>Anhänger spez für Betriebe Luftwaffe</t>
  </si>
  <si>
    <t>10.03.04 / bud</t>
  </si>
  <si>
    <t>1099H</t>
  </si>
  <si>
    <t>1099H_Anhänger Feuerwehr</t>
  </si>
  <si>
    <t>Anhänger Feuerwehr für Betriebe Luftwaffe</t>
  </si>
  <si>
    <t>1100H</t>
  </si>
  <si>
    <t>1100H_Gasta thermisch DI+BE</t>
  </si>
  <si>
    <t>Gabelstapler thermisch DI+BE</t>
  </si>
  <si>
    <t>15.03.04 / bud</t>
  </si>
  <si>
    <t>1101H</t>
  </si>
  <si>
    <t>1101H_Gabelstapler Elektro</t>
  </si>
  <si>
    <t>Gabelstapler Elektro</t>
  </si>
  <si>
    <t>1102H</t>
  </si>
  <si>
    <t>1102H_Motorkarren therm. DI+BE</t>
  </si>
  <si>
    <t>Motorkarren thermisch DI+BE</t>
  </si>
  <si>
    <t>1103H</t>
  </si>
  <si>
    <t>1103H_Motorkarren Elektro</t>
  </si>
  <si>
    <t>Motorkarren Elektro</t>
  </si>
  <si>
    <t>1104H</t>
  </si>
  <si>
    <t>1104H_Motor Einachs+Traktoren</t>
  </si>
  <si>
    <t>Motort Einachser + Traktoren</t>
  </si>
  <si>
    <t>1105H</t>
  </si>
  <si>
    <t>1105H_Wechselaufbauten WB</t>
  </si>
  <si>
    <t>Wechselaufbauten WB</t>
  </si>
  <si>
    <t>1106H</t>
  </si>
  <si>
    <t>1106H_Wechselabrollbeh WABRB</t>
  </si>
  <si>
    <t>Wechselabrollbehälter WABRB</t>
  </si>
  <si>
    <t>1107H</t>
  </si>
  <si>
    <t>1107H_Arbeitsbühnen</t>
  </si>
  <si>
    <t>Arbeitsbühnen</t>
  </si>
  <si>
    <t>1108H</t>
  </si>
  <si>
    <t>1108H_Str. Reinigungswagen</t>
  </si>
  <si>
    <t>Str. Reinigungswagen</t>
  </si>
  <si>
    <t>09.08.04 / bud</t>
  </si>
  <si>
    <t>1109H</t>
  </si>
  <si>
    <t>1109H_Hand Schneefräsen</t>
  </si>
  <si>
    <t>Hand Schneefräsen</t>
  </si>
  <si>
    <t>110M</t>
  </si>
  <si>
    <t>110M_Benzinm. 3CK-52R für Fl-D</t>
  </si>
  <si>
    <t>Benzinmotor 3 CK-52 R für Fl-Dienstleiter-Station</t>
  </si>
  <si>
    <t>1110H</t>
  </si>
  <si>
    <t>1110H_Sattel Anh.Tiefbett 25T</t>
  </si>
  <si>
    <t>Sattel Anhänger Tiefbett für Luftfahrzeuge 25T 2-Achsig Müller Mittelthal</t>
  </si>
  <si>
    <t>1110M</t>
  </si>
  <si>
    <t>1110M_Aggregat Kirsch 50KVA</t>
  </si>
  <si>
    <t>AGGREGAT, DI-EL,  KIRSCH 50KVA, 400/230V</t>
  </si>
  <si>
    <t>21.06.04 / bud</t>
  </si>
  <si>
    <t>1111H</t>
  </si>
  <si>
    <t>1111H_Kleinbetankungssystem</t>
  </si>
  <si>
    <t xml:space="preserve">Kleinbetanksungssystem </t>
  </si>
  <si>
    <t>13.06.07 / bud</t>
  </si>
  <si>
    <t>1111M</t>
  </si>
  <si>
    <t>1111M_Aggregat Kirsch 12KVA</t>
  </si>
  <si>
    <t>AGGREGAT, DI-EL, KIRSCH 12KVA, 400/230V</t>
  </si>
  <si>
    <t>01.07.04 / bud</t>
  </si>
  <si>
    <t>1112M</t>
  </si>
  <si>
    <t>1112M_Aggregat Kirsch 1,5KVA</t>
  </si>
  <si>
    <t>AGGREGAT, Benzin bleifrei, KIRSCH 1,5KVA, 230V</t>
  </si>
  <si>
    <t>02.08.04 / bud</t>
  </si>
  <si>
    <t>1113M</t>
  </si>
  <si>
    <t>1113M_Aggregat Kirsch 2,5KVA</t>
  </si>
  <si>
    <t>AGGREGAT, Benzin bleifrei, KIRSCH 2,5KVA, 230V</t>
  </si>
  <si>
    <t>10.04.06 / bud</t>
  </si>
  <si>
    <t>1114H</t>
  </si>
  <si>
    <t>1114H_Schneefr Bucher/Rolba600</t>
  </si>
  <si>
    <t>Schneefräse 4x4 Bucher/Rolba 600</t>
  </si>
  <si>
    <t>13.01.09 / sar</t>
  </si>
  <si>
    <t>1114M</t>
  </si>
  <si>
    <t>1114M_Aggregat Kirsch 4,0KVA</t>
  </si>
  <si>
    <t>AGGREGAT, Benzin bleifrei, KIRSCH 4,0KVA, 230V</t>
  </si>
  <si>
    <t>1115H</t>
  </si>
  <si>
    <t>1115H_LFZ Schlepper Lektro 24t</t>
  </si>
  <si>
    <t>LFZ Schlepper Lektro 24t</t>
  </si>
  <si>
    <t>23.11.09 / bud</t>
  </si>
  <si>
    <t>1115M</t>
  </si>
  <si>
    <t>1115M_Aggregat Kirsch 8-44KVA</t>
  </si>
  <si>
    <t>AGGREGAT, DI-EL, KIRSCH 8-44KVA, 400/230V</t>
  </si>
  <si>
    <t>05.12.06 / bud</t>
  </si>
  <si>
    <t>1116H</t>
  </si>
  <si>
    <t>1116H_Lieferw MB Sprinter</t>
  </si>
  <si>
    <t>Lieferw MB Sprinter</t>
  </si>
  <si>
    <t>02.02.11 / bud</t>
  </si>
  <si>
    <t>1116M</t>
  </si>
  <si>
    <t>1116M_Aggregat Be-El Onan12KVA</t>
  </si>
  <si>
    <t>AGGREGAT, BE-EL, ONAN 12KVA, 400/230V</t>
  </si>
  <si>
    <t>01.06.07 / bud</t>
  </si>
  <si>
    <t>1117M</t>
  </si>
  <si>
    <t>1117M_Aggregat Be-El Onan 6KVA</t>
  </si>
  <si>
    <t>AGGREGAT, BE-EL, ONAN 6KVA, 400/230V</t>
  </si>
  <si>
    <t>1120M</t>
  </si>
  <si>
    <t>1120M_AGR, DI-EL, GEKO 6KVA</t>
  </si>
  <si>
    <t>AGGREGAT, DI-EL, GEKO 6KVA, 400/230V</t>
  </si>
  <si>
    <t>26.04.10 / sar</t>
  </si>
  <si>
    <t>1121M</t>
  </si>
  <si>
    <t>1121M_Freq UMF Anh 400HZ/60KVA</t>
  </si>
  <si>
    <t>FREQ UMF ANH 400HZ / 60KVA</t>
  </si>
  <si>
    <t>115M</t>
  </si>
  <si>
    <t>115M_Dieselmot MFO- oder BBC-</t>
  </si>
  <si>
    <t>Dieselmotor mit MFO- oder BBC-Generator 3-VD-25-STH</t>
  </si>
  <si>
    <t>116G</t>
  </si>
  <si>
    <t>116G_Flz Fanganlage AERAZUR</t>
  </si>
  <si>
    <t>Flz Fanganlage AERAZUR</t>
  </si>
  <si>
    <t>116M</t>
  </si>
  <si>
    <t>116M_Dieselmotor BBC-Generator</t>
  </si>
  <si>
    <t>Dieselmotor mit BBC- Generator 6-VD-25 Stollenanl</t>
  </si>
  <si>
    <t>117M</t>
  </si>
  <si>
    <t>117M_Dieselmotor MFO-Generator</t>
  </si>
  <si>
    <t>Dieselmotor mit MFO-Generator 8BF22 Stollenanl</t>
  </si>
  <si>
    <t>118M</t>
  </si>
  <si>
    <t>118M_Dieselmotor BBC-Generator</t>
  </si>
  <si>
    <t>Dieselmotor mit BBC-Generator 5BAF22 Höhen Bau</t>
  </si>
  <si>
    <t>119M</t>
  </si>
  <si>
    <t>119M_Dieselmotor BBC-Generator</t>
  </si>
  <si>
    <t>Dieselmotor mit BBC-Generator 6BAF22 Höhen Bau</t>
  </si>
  <si>
    <t>120M</t>
  </si>
  <si>
    <t>120M_Dieselm BXD 6-Zyl für BUO</t>
  </si>
  <si>
    <t>Dieselmotor BXD 6-Zyl für BUO West (Höhenbauten)</t>
  </si>
  <si>
    <t>135M</t>
  </si>
  <si>
    <t>135M_Dieselmo MAG1055-DRTXG20B</t>
  </si>
  <si>
    <t>Dieselmotor MAG 1055-DRTXG20B f Anl. Dieselanl.</t>
  </si>
  <si>
    <t>136M</t>
  </si>
  <si>
    <t>136M_Diesel-Gr Saurer SD (OM)</t>
  </si>
  <si>
    <t>Diesel-Gr SAURER, SD-Mot. (OM) Liz Italien f Rel Sta</t>
  </si>
  <si>
    <t>137M</t>
  </si>
  <si>
    <t>137M_Diesel-Gr SLM VD 11 luftg</t>
  </si>
  <si>
    <t>Diesel-Gr SLM Typ VD 11, luftgekühlt für Rel Station</t>
  </si>
  <si>
    <t>138M</t>
  </si>
  <si>
    <t>138M_Benzmot MAG 400W, 30V</t>
  </si>
  <si>
    <t>Benzinmotor MAG 400W, 30V</t>
  </si>
  <si>
    <t>139M</t>
  </si>
  <si>
    <t>139M_Dieselmot SLM Typ 3VD 11</t>
  </si>
  <si>
    <t>Dieselmotor SLM Typ 3VD 11 für AGA Funkdrehbaken</t>
  </si>
  <si>
    <t>142M</t>
  </si>
  <si>
    <t>142M_Dieselmot SAURER BXDS-L K</t>
  </si>
  <si>
    <t>Dieselmotor SAURER BXDS-L in Kavernen</t>
  </si>
  <si>
    <t>143M</t>
  </si>
  <si>
    <t>143M_Dieselmot SULZER Ty 8 BAF</t>
  </si>
  <si>
    <t>Dieselmotor SULZER, Typ 8 BAF 22</t>
  </si>
  <si>
    <t>145M</t>
  </si>
  <si>
    <t>145M_Dieselmot HATZ E 79 BOMAG</t>
  </si>
  <si>
    <t>Dieselmotor HATZ E 79 zu BOMAG Vibrations Walze</t>
  </si>
  <si>
    <t>146M</t>
  </si>
  <si>
    <t>146M_Dieselmot MWM D-308, 3</t>
  </si>
  <si>
    <t>Dieselmotor MWM D-308, 3- und 4-Zyl luftgekühlt</t>
  </si>
  <si>
    <t>151M</t>
  </si>
  <si>
    <t>151M_Heizaggr TECALEMIT, Typ R</t>
  </si>
  <si>
    <t>Heizaggregat TECALEMIT, Typ R-D-T</t>
  </si>
  <si>
    <t>152G</t>
  </si>
  <si>
    <t>152G_Sauerstoffgewinnungsanl</t>
  </si>
  <si>
    <t>Sauerstoffgewinnungsanlage</t>
  </si>
  <si>
    <t>153M</t>
  </si>
  <si>
    <t>153M_Industriemot VW Typ 126A</t>
  </si>
  <si>
    <t>Industriemotor VW, Typ 126A</t>
  </si>
  <si>
    <t>154M</t>
  </si>
  <si>
    <t>154M_Industriemot VW Ty 616/33</t>
  </si>
  <si>
    <t>Industriemotor VW, Typ 616/33</t>
  </si>
  <si>
    <t>155M</t>
  </si>
  <si>
    <t>155M_Industriemot VW Ty 122/2</t>
  </si>
  <si>
    <t>Industriemotor VW, Typ 122/2</t>
  </si>
  <si>
    <t>15G</t>
  </si>
  <si>
    <t>15G_Luft Kompressor</t>
  </si>
  <si>
    <t>Luft Kompressor</t>
  </si>
  <si>
    <t>160M</t>
  </si>
  <si>
    <t>160M_Notstromag. DEUTZ/BBC, 65</t>
  </si>
  <si>
    <t>Notstromaggregat DEUTZ/BBC, 65-125 kVA</t>
  </si>
  <si>
    <t>162M</t>
  </si>
  <si>
    <t>162M_Notstromag. DEUTZ, 160kVA</t>
  </si>
  <si>
    <t>Notstromaggregat DEUTZ, 160kVA</t>
  </si>
  <si>
    <t>163M</t>
  </si>
  <si>
    <t>163M_Benz-ElektrAggr, MAG 1020</t>
  </si>
  <si>
    <t>Benzin-Elektro-Aggregat, MAG 1020-SRBx83 2,5 kVA</t>
  </si>
  <si>
    <t>165M</t>
  </si>
  <si>
    <t>165M_Benzin-Elektro-Aggr, 6kVA</t>
  </si>
  <si>
    <t>Benzin-Elektro-Aggregat, 6kVA</t>
  </si>
  <si>
    <t>166M</t>
  </si>
  <si>
    <t>166M_Benzin-Elektro-Aggr, 6kVA</t>
  </si>
  <si>
    <t>Benzin-Elektro-Aggregat, 6kVA Notbrunnen</t>
  </si>
  <si>
    <t>16G</t>
  </si>
  <si>
    <t>16G_Boge-Kompr mit Elektromot</t>
  </si>
  <si>
    <t>Boge-Kompressor mit Elektromotor</t>
  </si>
  <si>
    <t>171M</t>
  </si>
  <si>
    <t>171M_Diesel-Elektr-Aggr, D-233</t>
  </si>
  <si>
    <t>Diesel-Elektro-Aggregat, D-233</t>
  </si>
  <si>
    <t>172M</t>
  </si>
  <si>
    <t>172M_Diesel-ElektrAggrMWM D232</t>
  </si>
  <si>
    <t>Diesel-Elektro-Aggregat, MWM D 232</t>
  </si>
  <si>
    <t>174M</t>
  </si>
  <si>
    <t>174M_Diesel-ElektrAggr80kVA400</t>
  </si>
  <si>
    <t>Diesel-Elektro-Aggregat, 80kVA 400/230V</t>
  </si>
  <si>
    <t>175M</t>
  </si>
  <si>
    <t>175M_Benz-ElektroAggr 1200kVA2</t>
  </si>
  <si>
    <t>Benzin-Elektro-Aggregat, 1200kVA 220/50 Hz</t>
  </si>
  <si>
    <t>176G</t>
  </si>
  <si>
    <t>3-Weg Magnetventil Brandschutz</t>
  </si>
  <si>
    <t>3-Weg Magnetventil Brandschutz (FOV)</t>
  </si>
  <si>
    <t>176M</t>
  </si>
  <si>
    <t>Diesel-Elektro-Agg+C106, MWM T</t>
  </si>
  <si>
    <t>Diesel-Elektro-Aggregat, MWM Typ 226-6</t>
  </si>
  <si>
    <t>177G</t>
  </si>
  <si>
    <t>Schnellöffnungsventil Brandsch</t>
  </si>
  <si>
    <t>Schnellöffnungsventil Brandschutz (FOV)</t>
  </si>
  <si>
    <t>177M</t>
  </si>
  <si>
    <t>177M_DI_EL Agg MWM TD232</t>
  </si>
  <si>
    <t>Diesel-Elektro-Aggregat, MWM Typ TD 232</t>
  </si>
  <si>
    <t>182M</t>
  </si>
  <si>
    <t>182M_Dieselm/Gene 165kVA MWM D</t>
  </si>
  <si>
    <t>Dieselmotor/Generator, 165kVA MWM D232 V12</t>
  </si>
  <si>
    <t>184M</t>
  </si>
  <si>
    <t>184M_Dieselmo/Gene, MWM D225-4</t>
  </si>
  <si>
    <t>Dieselmotor/Generator, MWM D225-4</t>
  </si>
  <si>
    <t>186M</t>
  </si>
  <si>
    <t>186M_Dieselm/Gene 200 kVA, MWM</t>
  </si>
  <si>
    <t>Dieselmotor/Generator, 200 kVA, MWM Typ TBD 234V6</t>
  </si>
  <si>
    <t>188M</t>
  </si>
  <si>
    <t>188M_Dieselm/Gene 200kVA, MWM</t>
  </si>
  <si>
    <t>Dieselmotor/Generator, 200kVA, MWM Typ D234 V12</t>
  </si>
  <si>
    <t>190M</t>
  </si>
  <si>
    <t>190M_Dieselm/Gene 25kVA, Typ M</t>
  </si>
  <si>
    <t>Dieselmotor/Generator, 25kVA, Typ MWM D 226 B-3</t>
  </si>
  <si>
    <t>191M</t>
  </si>
  <si>
    <t>Benzinmot. BRIGGS&amp;STRATTON, Zy</t>
  </si>
  <si>
    <t>Benzinmot. BRIGGS&amp;STRATTON, Zyp 195 432 2235-01</t>
  </si>
  <si>
    <t>192M</t>
  </si>
  <si>
    <t>MWM-Dieselmot. Typ TD 226-6, G</t>
  </si>
  <si>
    <t>MWM-Dieselmot. Typ TD 226-6, Gen.Stamford ABB HC 334A1</t>
  </si>
  <si>
    <t>193M</t>
  </si>
  <si>
    <t>MWM-Dieselm.Typ TD 226-B-6, Ge</t>
  </si>
  <si>
    <t>MWM-Dieselm.Typ TD 226-B-6, Gen.Stamford ABB Typ HC334</t>
  </si>
  <si>
    <t>194M</t>
  </si>
  <si>
    <t>BASCO-Benzinmot.Mod.60232,Typ</t>
  </si>
  <si>
    <t>BASCO-Benzinmot.Mod.60232,Typ 0188-01,Notwasserpumpe</t>
  </si>
  <si>
    <t>195M</t>
  </si>
  <si>
    <t>195M_Diesel-Elektro-Aggregat</t>
  </si>
  <si>
    <t>Diesel-Elektro-Aggregat, Dieselmotor Deutz F6L 413R</t>
  </si>
  <si>
    <t>196M</t>
  </si>
  <si>
    <t>Dieselmotor VOLVO TID, 61AG-86</t>
  </si>
  <si>
    <t>Dieselmotor VOLVO TID, 61AG-868127 m. Gener.Leroy</t>
  </si>
  <si>
    <t>197M</t>
  </si>
  <si>
    <t>MWM-Dieselm. Typ TD 226B-4, Ge</t>
  </si>
  <si>
    <t>MWM-Dieselm. Typ TD 226B-4, Gen.Stamford Typ HC 234D</t>
  </si>
  <si>
    <t>200M</t>
  </si>
  <si>
    <t>200M_Dieselmotor Volvo TWD610G</t>
  </si>
  <si>
    <t>Dieselmotor Volvo, Typ TWD610G</t>
  </si>
  <si>
    <t>203M</t>
  </si>
  <si>
    <t>203M_Dieselmot DEUTZ,  BF6M</t>
  </si>
  <si>
    <t>Dieselmotor DEUTZ,  BF6M</t>
  </si>
  <si>
    <t>204M</t>
  </si>
  <si>
    <t>204M_Dieselmot DEUTZ, BF4M</t>
  </si>
  <si>
    <t>Dieselmotor DEUTZ, BF4M</t>
  </si>
  <si>
    <t>205M</t>
  </si>
  <si>
    <t>205M_Dieselmot DEUTZ BF 8M1015</t>
  </si>
  <si>
    <t>Dieselmotor DEUTZ BF 8M 1015</t>
  </si>
  <si>
    <t>13.06.01 / bud</t>
  </si>
  <si>
    <t>206G</t>
  </si>
  <si>
    <t>206G_Prüfgerät Funk und Interc</t>
  </si>
  <si>
    <t>Prüfgerät für Funk- und Intercom-Anl TS 011,div Flz</t>
  </si>
  <si>
    <t>20F</t>
  </si>
  <si>
    <t>20F_PC-6 Pilatus Porter</t>
  </si>
  <si>
    <t>Flugzeug PC-6, PILATUS</t>
  </si>
  <si>
    <t>20F/W</t>
  </si>
  <si>
    <t>20F/W_Ausrüstung Uh PC-6</t>
  </si>
  <si>
    <t>Flugzeug PC-6, PILATUS, Werkzeug</t>
  </si>
  <si>
    <t>21.01.04 / bud</t>
  </si>
  <si>
    <t>20M</t>
  </si>
  <si>
    <t>20M_TW, PRATT&amp;WHIT UCAL PT6A-2</t>
  </si>
  <si>
    <t>Flugzeug-Triebwerk, PRATT&amp;WHIT UCAL PT6A-27</t>
  </si>
  <si>
    <t>20M/W</t>
  </si>
  <si>
    <t>20M/W_PRATT&amp;WHIT Ausrüstung Uh</t>
  </si>
  <si>
    <t>Flugzeug-Triebwerk, PRATT&amp;WHIT UCAL PT6A-28, Werkzeug</t>
  </si>
  <si>
    <t>21F</t>
  </si>
  <si>
    <t>21F_PC-7, Turbotrainer</t>
  </si>
  <si>
    <t>Flugzeug PC-7, PILATUS, Turbotrainer</t>
  </si>
  <si>
    <t>21F/W</t>
  </si>
  <si>
    <t>21F/W_Ausrüstung Uh PC-7</t>
  </si>
  <si>
    <t>Flugzeug PC-7, PILATUS, Turbotrainer, Werkzeug</t>
  </si>
  <si>
    <t>21M</t>
  </si>
  <si>
    <t>21M_TW, PRATT&amp;WHIT  PT6A-2</t>
  </si>
  <si>
    <t>Flugzeug-Triebwerk, PRATT&amp;WHIT UACL PT6A-25A</t>
  </si>
  <si>
    <t>21M/W</t>
  </si>
  <si>
    <t>21M/W_ PRATT&amp;WHIT Ausrüstung</t>
  </si>
  <si>
    <t>Flugzeug-Triebwerk, PRATT&amp;WHIT UACL PT6A-25A, Werkzeug</t>
  </si>
  <si>
    <t>25F</t>
  </si>
  <si>
    <t>25F_TWIN OTTER DHC-6 (HB-LID)</t>
  </si>
  <si>
    <t>Flugzeug TWIN OTTER DHC-6 (HB-LID)</t>
  </si>
  <si>
    <t>25M</t>
  </si>
  <si>
    <t>25M_TW, Pratt&amp;WHITNEY UACL PT6</t>
  </si>
  <si>
    <t>Flugzeug-Triebwerk, Pratt&amp;WHITNEY UACL PT6A-27</t>
  </si>
  <si>
    <t>27F</t>
  </si>
  <si>
    <t>27F_FALCON 50</t>
  </si>
  <si>
    <t>Flugzeug FALCON 50</t>
  </si>
  <si>
    <t>27G</t>
  </si>
  <si>
    <t>Kompressor HD, BAUER, KA 14</t>
  </si>
  <si>
    <t>29F</t>
  </si>
  <si>
    <t>29F_PC-9, Turbotrainer</t>
  </si>
  <si>
    <t>Flugzeug PC-9 PILATUS, Turbotrainer</t>
  </si>
  <si>
    <t>29F/W</t>
  </si>
  <si>
    <t>29F/W_Ausrüstung Uh PC-9</t>
  </si>
  <si>
    <t>Flugzeug PC-9 PILATUS, Turbotrainer, Werkzeug</t>
  </si>
  <si>
    <t>29M</t>
  </si>
  <si>
    <t>29M_TW P&amp;W UACL PT6A-62A</t>
  </si>
  <si>
    <t>Flugzeug-Triebwerk PRATT&amp;WHITNEY UACL PT6A-62</t>
  </si>
  <si>
    <t>29M/W</t>
  </si>
  <si>
    <t>29M/W_TW P&amp;W UACL Uh PC-9</t>
  </si>
  <si>
    <t>Flugzeug-Triebwerk PRATT&amp;WHITNEY UACL PT6A-62, Werkzeug</t>
  </si>
  <si>
    <t>309G</t>
  </si>
  <si>
    <t>309G_Gleichrichterw GUTOR 300A</t>
  </si>
  <si>
    <t>Gleichrichterwagen GUTOR 300A, Nr. 201-248</t>
  </si>
  <si>
    <t>30F</t>
  </si>
  <si>
    <t>30F_Cessna Citation  Exel</t>
  </si>
  <si>
    <t>Flugzeug Cessna Citation Excel</t>
  </si>
  <si>
    <t>14.12.05 / bud</t>
  </si>
  <si>
    <t>311G</t>
  </si>
  <si>
    <t>Gleichrichter Universal-Siemen</t>
  </si>
  <si>
    <t>Gleichrichter Universal-SIEMENS</t>
  </si>
  <si>
    <t>315G</t>
  </si>
  <si>
    <t>315G_Flz  Hd Schl El, Douglas</t>
  </si>
  <si>
    <t>Flz Mot Hd Schl 3x1El, ML Douglas</t>
  </si>
  <si>
    <t>31F</t>
  </si>
  <si>
    <t>31F_Falcon 900EX EASy</t>
  </si>
  <si>
    <t>Falcon 900EX EASy</t>
  </si>
  <si>
    <t>11.02.13 / bud</t>
  </si>
  <si>
    <t>31M</t>
  </si>
  <si>
    <t>31M_TW Honeywell zu F900</t>
  </si>
  <si>
    <t>34F</t>
  </si>
  <si>
    <t>34F_KING AIR</t>
  </si>
  <si>
    <t>Flugzeug KING AIR</t>
  </si>
  <si>
    <t>402G</t>
  </si>
  <si>
    <t>402G_Bombenheber/Stollenrolli</t>
  </si>
  <si>
    <t>Bombenheber/Stollenrolli</t>
  </si>
  <si>
    <t>403G</t>
  </si>
  <si>
    <t>403G_Bombenheber/Stollenrolli</t>
  </si>
  <si>
    <t>46G</t>
  </si>
  <si>
    <t>Pressluftanlage HD-01</t>
  </si>
  <si>
    <t>Pressluftanlage HD</t>
  </si>
  <si>
    <t>47G</t>
  </si>
  <si>
    <t>Pressluftanlage ND-02</t>
  </si>
  <si>
    <t>Pressluftanlage ND</t>
  </si>
  <si>
    <t>48G</t>
  </si>
  <si>
    <t>Pneumatische Steuerungen für S</t>
  </si>
  <si>
    <t>Pneumatische Steuerungen für Schutzbauten</t>
  </si>
  <si>
    <t>27.01.04 / bud</t>
  </si>
  <si>
    <t>49G</t>
  </si>
  <si>
    <t>Treibstoffinstallationen</t>
  </si>
  <si>
    <t>501M</t>
  </si>
  <si>
    <t>Kompressor NOVA Typ 21Ns</t>
  </si>
  <si>
    <t>502M</t>
  </si>
  <si>
    <t>Abgasturbolader BBC Typ VTR 20</t>
  </si>
  <si>
    <t>Abgasturbolader BBC Typ VTR 200/45H</t>
  </si>
  <si>
    <t>503M</t>
  </si>
  <si>
    <t>Abgasturbolader BBC Typ VTR 25</t>
  </si>
  <si>
    <t>Abgasturbolader BBC Typ VTR 250/71H</t>
  </si>
  <si>
    <t>506M</t>
  </si>
  <si>
    <t>Ersatzteile zu ND-Kompressor V</t>
  </si>
  <si>
    <t>Ersatzteile zu ND-Kompressor V65/4</t>
  </si>
  <si>
    <t>507M</t>
  </si>
  <si>
    <t>Kompressor NOVA 21Ns-11/155</t>
  </si>
  <si>
    <t>52G</t>
  </si>
  <si>
    <t>Kompressor ND-Luft,Oelfrei HAU</t>
  </si>
  <si>
    <t>Kompressor ND-Luft,Oelfrei HAUG, Typ BO 45 D 4 AS</t>
  </si>
  <si>
    <t>54G</t>
  </si>
  <si>
    <t>Kompressor ND-Luft, BIAB mit B</t>
  </si>
  <si>
    <t>Kompressor ND-Luft, BIAB mit Benzinmotor R20B, 8Bar</t>
  </si>
  <si>
    <t>55G</t>
  </si>
  <si>
    <t>ND Kompressor Aeberhardt RF50</t>
  </si>
  <si>
    <t>563H</t>
  </si>
  <si>
    <t>Lastw 14.9t bgl 6x4 Steyr 26 S</t>
  </si>
  <si>
    <t>Lastw 14.9t bgl 6x4 Steyr 26 S 32 mit Pistenenteisungsgt mit Hebebühne</t>
  </si>
  <si>
    <t>564H</t>
  </si>
  <si>
    <t>564H_Schneepflug ZAUGG G8K-240</t>
  </si>
  <si>
    <t>Schneepflug ZAUGG G10</t>
  </si>
  <si>
    <t>565H</t>
  </si>
  <si>
    <t>565H_Schneepflug BOSCHUNG MF7</t>
  </si>
  <si>
    <t>Schneepflug BOSCHUNG MF7</t>
  </si>
  <si>
    <t>566H</t>
  </si>
  <si>
    <t>566H_Schneepflug ZAUGG G10K</t>
  </si>
  <si>
    <t>57G</t>
  </si>
  <si>
    <t>ND Kompressor BOGE VWEX 37R-12</t>
  </si>
  <si>
    <t>58G</t>
  </si>
  <si>
    <t>Kompressor-Gruppe HAUG, Box 75</t>
  </si>
  <si>
    <t>Kompressor-Gruppe HAUG, Box 75/30-D4</t>
  </si>
  <si>
    <t>24.01.05 / bud</t>
  </si>
  <si>
    <t>59G</t>
  </si>
  <si>
    <t>ND Kompressor Compair Aeberhar</t>
  </si>
  <si>
    <t>ND Kompressor Compair Aeberhardt 6020E-10WS</t>
  </si>
  <si>
    <t>60G</t>
  </si>
  <si>
    <t>ND Kompressor Atlas Copco LXS-</t>
  </si>
  <si>
    <t>ND Kompressor Atlas Copco LXS-111D</t>
  </si>
  <si>
    <t>62G</t>
  </si>
  <si>
    <t>ND Kompressor Atlas Copco LE 2</t>
  </si>
  <si>
    <t xml:space="preserve">ND Kompressor Atlas Copco LE 22 E 120 </t>
  </si>
  <si>
    <t>63M</t>
  </si>
  <si>
    <t>63M_TW Artouste IIC</t>
  </si>
  <si>
    <t>Helikopter-Triebwerk ARTOUSTE IIC</t>
  </si>
  <si>
    <t>22.01.07 / bud</t>
  </si>
  <si>
    <t>640H</t>
  </si>
  <si>
    <t>640H_Vibrations-Walze, BOMAG</t>
  </si>
  <si>
    <t>Doppelvibrations-Walze, BOMAG Typ BW 75</t>
  </si>
  <si>
    <t>64G</t>
  </si>
  <si>
    <t>ND Kompressor, Compair Aeberha</t>
  </si>
  <si>
    <t>ND Kompressor Compair Aeberhardt Cyclon 215-10</t>
  </si>
  <si>
    <t>67F</t>
  </si>
  <si>
    <t>67F_Alouette III</t>
  </si>
  <si>
    <t>Helikopter ALOUETTE III, EUROCOPTER</t>
  </si>
  <si>
    <t>67F/W</t>
  </si>
  <si>
    <t>67F/W_Ausrüstung Uh AL III</t>
  </si>
  <si>
    <t>Ausrüstung für den Unterhalt; Helikopter ALOUETTE III</t>
  </si>
  <si>
    <t>17.7.01 / hrm</t>
  </si>
  <si>
    <t>67M</t>
  </si>
  <si>
    <t>67M_ARTOUSTE IIIB</t>
  </si>
  <si>
    <t>Helikopter-Triebwerk, ARTOUSTE IIIB</t>
  </si>
  <si>
    <t>67M/W</t>
  </si>
  <si>
    <t>67M/W_ARTOUSTE IIIB, Uh</t>
  </si>
  <si>
    <t>Helikopter-Triebwerk, ARTOUSTE IIIB, Werkzeug</t>
  </si>
  <si>
    <t>68F</t>
  </si>
  <si>
    <t>68F_DAUPHIN, SA-365N (HB-XPE)</t>
  </si>
  <si>
    <t>Helikopter DAUPHIN, SA-365N (HB-XPE)</t>
  </si>
  <si>
    <t>68M</t>
  </si>
  <si>
    <t>68M_TW Turbomeca Arriel 1C</t>
  </si>
  <si>
    <t>Helikopter-Triebwerk, TURBOMECA, ARRIEL 1C</t>
  </si>
  <si>
    <t>69F</t>
  </si>
  <si>
    <t>69F_Super Puma, TH-06</t>
  </si>
  <si>
    <t>Helikopter SUPER PUMA, TH-06, EUROCOPTER</t>
  </si>
  <si>
    <t>14.08.19 / sar</t>
  </si>
  <si>
    <t>Text neu TH-06</t>
  </si>
  <si>
    <t>69F/W</t>
  </si>
  <si>
    <t>69F/W_ Ausrüstung Uh Super Pum</t>
  </si>
  <si>
    <t>Ausrüstung für den Unterhalt; Helikopter SUPER PUMA, TH-06</t>
  </si>
  <si>
    <t>17.07.01 / hrm</t>
  </si>
  <si>
    <t>69M</t>
  </si>
  <si>
    <t>69M_ Turbomeca, MAKILA 1A1</t>
  </si>
  <si>
    <t>Helikopter-Triebwerk, TURBOMECA, MAKILA 1A1</t>
  </si>
  <si>
    <t>69M/W</t>
  </si>
  <si>
    <t>69M/W_ MAKILA 1A1, Uh</t>
  </si>
  <si>
    <t>Helikopter-Triebwerk, TURBOMECA, MAKILA 1A1, Werkzeug</t>
  </si>
  <si>
    <t>70F</t>
  </si>
  <si>
    <t>70F_Cougar, TH-18</t>
  </si>
  <si>
    <t>Helikopter COUGAR TH-18, EUROCOPTER</t>
  </si>
  <si>
    <t>Text neu TH-18</t>
  </si>
  <si>
    <t>70F/W</t>
  </si>
  <si>
    <t>70F/W_Ausrüstung Uh Cougar</t>
  </si>
  <si>
    <t>Ausrüstung für den Unterhalt; Helikopter COUGAR TH-18</t>
  </si>
  <si>
    <t>23.05.01 / hrm</t>
  </si>
  <si>
    <t>70M</t>
  </si>
  <si>
    <t>70M_ Turbomeca, MAKILA 1A1</t>
  </si>
  <si>
    <t>Helikopter COUGAR TH-18, EUROCOPTER, Triebwerk</t>
  </si>
  <si>
    <t>716H</t>
  </si>
  <si>
    <t>716H_Betankw L WA 4X4 MB616</t>
  </si>
  <si>
    <t>Betankungswagen L WA 4x4 MB616</t>
  </si>
  <si>
    <t>13.12.05 / bud</t>
  </si>
  <si>
    <t>71M</t>
  </si>
  <si>
    <t>71M_TW Arriel 1D1</t>
  </si>
  <si>
    <t>Helikopter-Triebwerk, ARRIEL 1D1</t>
  </si>
  <si>
    <t>72F</t>
  </si>
  <si>
    <t>72F_EC635 Mil Ausführung</t>
  </si>
  <si>
    <t>EC635 militärische Ausführung</t>
  </si>
  <si>
    <t>72F/W</t>
  </si>
  <si>
    <t>72F/W_Ausrüstung Eurocopt Mil</t>
  </si>
  <si>
    <t>EC635 militärische Ausführung, Bodenmaterial</t>
  </si>
  <si>
    <t>72M</t>
  </si>
  <si>
    <t>72M_ TW P&amp;W Ziv+Mil EC135/635</t>
  </si>
  <si>
    <t>EC635 Triebwerk</t>
  </si>
  <si>
    <t>72M/W</t>
  </si>
  <si>
    <t>72M/W_ TW P&amp;W Ziv+Mil EC635</t>
  </si>
  <si>
    <t>73F</t>
  </si>
  <si>
    <t>73F_EC135 zivile Ausführung</t>
  </si>
  <si>
    <t>EC135 zivile Ausführung</t>
  </si>
  <si>
    <t>73F/W</t>
  </si>
  <si>
    <t>73F/W_Ausrüstung Eurocopt Ziv</t>
  </si>
  <si>
    <t>EC135 zivile Ausführung, Bodenmaterial</t>
  </si>
  <si>
    <t>74F</t>
  </si>
  <si>
    <t>74F_Agusta 109</t>
  </si>
  <si>
    <t xml:space="preserve">Helikopter Agusta 109 </t>
  </si>
  <si>
    <t>74M</t>
  </si>
  <si>
    <t>74M_TW Pratt&amp;Whitney PW 206C</t>
  </si>
  <si>
    <t xml:space="preserve">Helikopter Agusta  Triebwerk Pratt&amp; Whitney </t>
  </si>
  <si>
    <t>754H</t>
  </si>
  <si>
    <t>Flz Bergungsanh 2-achsig SAMEC</t>
  </si>
  <si>
    <t>Flz Bergungsanh 2-achsig SAMECO</t>
  </si>
  <si>
    <t>782H</t>
  </si>
  <si>
    <t>782H_FLZ-Schlepper BUCHER FS10</t>
  </si>
  <si>
    <t>Flugzeugschlepper 4x2 BUCHER FS 10 (TIGER)</t>
  </si>
  <si>
    <t>786H</t>
  </si>
  <si>
    <t>786H_Pistenwagen , leicht VW</t>
  </si>
  <si>
    <t>Pistenwagen , leicht 4x2 VW LT 35</t>
  </si>
  <si>
    <t>794H</t>
  </si>
  <si>
    <t>Gabelhubw El STOECKLIN EFP 200</t>
  </si>
  <si>
    <t>Gabelhubw El STOECKLIN EFP 2000-SEV</t>
  </si>
  <si>
    <t>7M</t>
  </si>
  <si>
    <t>7M_TW, SNECMA, ATAR 09C-3</t>
  </si>
  <si>
    <t>8F</t>
  </si>
  <si>
    <t>8F_ TIGER II</t>
  </si>
  <si>
    <t>Flugzeug TIGER II, NORTHROP F-5E, F-5F</t>
  </si>
  <si>
    <t>8F/E</t>
  </si>
  <si>
    <t>8F/E_ TIGER II F-5E</t>
  </si>
  <si>
    <t>Flugzeug TIGER II F-5E, NORTHROP; Einsitzer</t>
  </si>
  <si>
    <t>8F/F</t>
  </si>
  <si>
    <t>8F/F_ TIGER II F-5F</t>
  </si>
  <si>
    <t>Flugzeug TIGER II F-5F, NORTHROP; Doppelsitzer</t>
  </si>
  <si>
    <t>8F/W</t>
  </si>
  <si>
    <t>8F/W_Ausrüstung Uh Tiger</t>
  </si>
  <si>
    <t>Ausrüstung für den Unterhalt; Flz TIGER F5</t>
  </si>
  <si>
    <t>8M</t>
  </si>
  <si>
    <t>8M_TW, Gen.Electric J85-GE-21</t>
  </si>
  <si>
    <t>Flugzeug-Triebwerk, Gen.Electric J85-GE-21A/B</t>
  </si>
  <si>
    <t>8M/W</t>
  </si>
  <si>
    <t>8M/W-TW Gen.Electric J85-GE-21</t>
  </si>
  <si>
    <t>Flugzeug-Triebwerk, Gen.Electric J85-GE-21A/B, Werkzeug</t>
  </si>
  <si>
    <t>A800</t>
  </si>
  <si>
    <t>A800_Lautsprechanl A64 Autoph</t>
  </si>
  <si>
    <t>Lautsprecheranlage A64, Autophon</t>
  </si>
  <si>
    <t>AA_Spez-Material  Auswerte-Anl</t>
  </si>
  <si>
    <t>Spez-Material für Auswerte-Anlagen</t>
  </si>
  <si>
    <t>AAF</t>
  </si>
  <si>
    <t>AAF_ArbeitsplausrüstFunk alt</t>
  </si>
  <si>
    <t>Arbeitsplatzausrüstung Funk alt Schaerz</t>
  </si>
  <si>
    <t>AAF/P</t>
  </si>
  <si>
    <t>AAF/P_Arbeitsplausrüst Funk ne</t>
  </si>
  <si>
    <t>Arbeitsplatzausrüstung Funk neu Philips</t>
  </si>
  <si>
    <t>ADS15</t>
  </si>
  <si>
    <t>ADS15_Aufklärungsdrohnen 15</t>
  </si>
  <si>
    <t>02.05.17 / sar</t>
  </si>
  <si>
    <t>Ergänzt</t>
  </si>
  <si>
    <t>ADS90</t>
  </si>
  <si>
    <t>ADS90_Aufklärungsdrohnen 90</t>
  </si>
  <si>
    <t>Aufklärungsdrohnen System 90</t>
  </si>
  <si>
    <t>ADS95</t>
  </si>
  <si>
    <t>ADS95_Aufklärungsdrohnen  95</t>
  </si>
  <si>
    <t>Aufklärungsdrohnen System 95</t>
  </si>
  <si>
    <t>Autom. Fernmeldenetz LR/A</t>
  </si>
  <si>
    <t>Automatisches Fernmeldenetz LR/A</t>
  </si>
  <si>
    <t>30.04.12 / bud</t>
  </si>
  <si>
    <t>ALFA</t>
  </si>
  <si>
    <t>ALFA_Mikrowellen-Empfangssys</t>
  </si>
  <si>
    <t>Mikrowellen-Empfangssystem</t>
  </si>
  <si>
    <t>18.07.01 / hrm</t>
  </si>
  <si>
    <t>ASG</t>
  </si>
  <si>
    <t>ASG_Atemschutzgerät</t>
  </si>
  <si>
    <t>Atemschutzgeräte</t>
  </si>
  <si>
    <t>16.04.04 / bud</t>
  </si>
  <si>
    <t>B+F</t>
  </si>
  <si>
    <t>B+F_Feuerwehrausrüstung</t>
  </si>
  <si>
    <t>Feuerwehrausrüstung</t>
  </si>
  <si>
    <t>09.07.04 / bud</t>
  </si>
  <si>
    <t>BAU</t>
  </si>
  <si>
    <t>BAU_Übertagsbauten BLW</t>
  </si>
  <si>
    <t>Übertagsbauten BLW</t>
  </si>
  <si>
    <t>23.08.03 / bud</t>
  </si>
  <si>
    <t>BBUS</t>
  </si>
  <si>
    <t>BBUS_Breitband_Übertragungssys</t>
  </si>
  <si>
    <t>Beitband-Uebertragungssystem 155C</t>
  </si>
  <si>
    <t>25.10.02 / enh</t>
  </si>
  <si>
    <t>BFS400</t>
  </si>
  <si>
    <t>BFS400_Bodenfunk Rhode+Schwarz</t>
  </si>
  <si>
    <t>Bodenfunksystem RHODE+SCHWARZ BFS400</t>
  </si>
  <si>
    <t>BK</t>
  </si>
  <si>
    <t>BK_Berufsbekleidung BLW</t>
  </si>
  <si>
    <t>Berufsbekleidung BLW</t>
  </si>
  <si>
    <t>BO</t>
  </si>
  <si>
    <t>BO_Bodenmaterial LW</t>
  </si>
  <si>
    <t>Bodenmaterial für BO-Org FF Trp/BLW</t>
  </si>
  <si>
    <t>BoWet94</t>
  </si>
  <si>
    <t>BOWET94_Bodenwetter 94</t>
  </si>
  <si>
    <t>Bodenwetter 94</t>
  </si>
  <si>
    <t>BSG</t>
  </si>
  <si>
    <t>BSG_Bündelschlüsselgeräte</t>
  </si>
  <si>
    <t>Bündelschlüsselgeräte</t>
  </si>
  <si>
    <t>17.03.04 / bud</t>
  </si>
  <si>
    <t>CA-230</t>
  </si>
  <si>
    <t>CA-230_Funkbediengerät</t>
  </si>
  <si>
    <t>Funkbediengerät</t>
  </si>
  <si>
    <t>CA-344</t>
  </si>
  <si>
    <t>CA-344_Prüfgerät</t>
  </si>
  <si>
    <t>Prüfgerät</t>
  </si>
  <si>
    <t>CAR</t>
  </si>
  <si>
    <t>CL-604</t>
  </si>
  <si>
    <t>Challenger_CL-604</t>
  </si>
  <si>
    <t>Challenger CL-604</t>
  </si>
  <si>
    <t>14.02.16 / bud</t>
  </si>
  <si>
    <t>CONDRO</t>
  </si>
  <si>
    <t>CONDRO_Mob DRO Ei KP</t>
  </si>
  <si>
    <t>Mob DRO Ei KP</t>
  </si>
  <si>
    <t>17.01.17 / sar</t>
  </si>
  <si>
    <t>CONLT</t>
  </si>
  <si>
    <t>CONLT_Mob LT Ei KP</t>
  </si>
  <si>
    <t>Mob LT Ei KP</t>
  </si>
  <si>
    <t>CONLUV</t>
  </si>
  <si>
    <t>CONLUV_Cont Ausl Ei Jet LW</t>
  </si>
  <si>
    <t>Cont Ausl Ei Jet LW</t>
  </si>
  <si>
    <t>CONMOBEI</t>
  </si>
  <si>
    <t>CONMOBEI_Mob Ei Cont LW</t>
  </si>
  <si>
    <t>Mob Ei Cont LW</t>
  </si>
  <si>
    <t>CONMUT</t>
  </si>
  <si>
    <t>CONMUT_MUTACTS</t>
  </si>
  <si>
    <t>MUTACTS</t>
  </si>
  <si>
    <t>CONPS</t>
  </si>
  <si>
    <t>CONPS_Mat Cont Patr Suisse</t>
  </si>
  <si>
    <t>Mat Cont Patr Suisse</t>
  </si>
  <si>
    <t>CONQRE</t>
  </si>
  <si>
    <t>CONQRE_Ei Log QRE LT</t>
  </si>
  <si>
    <t>Ei Log QRE LT</t>
  </si>
  <si>
    <t>CONTAINER</t>
  </si>
  <si>
    <t>Container_Alle</t>
  </si>
  <si>
    <t>Container für Alle, Überbegriff</t>
  </si>
  <si>
    <t>19.12.05 / bud</t>
  </si>
  <si>
    <t>DEOS</t>
  </si>
  <si>
    <t>DEOS_DEOS</t>
  </si>
  <si>
    <t>DID</t>
  </si>
  <si>
    <t>DID_DIDATU</t>
  </si>
  <si>
    <t>ECS</t>
  </si>
  <si>
    <t>ECS_Electronic Communication S</t>
  </si>
  <si>
    <t>Electronic Communication, System</t>
  </si>
  <si>
    <t>EINV-BBUS</t>
  </si>
  <si>
    <t>Breitbandübertragsystem</t>
  </si>
  <si>
    <t>Einsatznetz V Breitbandübertragsystem</t>
  </si>
  <si>
    <t>25.08.11 / bud</t>
  </si>
  <si>
    <t>EINV-VMPLS</t>
  </si>
  <si>
    <t>27.03.14 / bud</t>
  </si>
  <si>
    <t>ELINT-REAS</t>
  </si>
  <si>
    <t>Elint-Reas System</t>
  </si>
  <si>
    <t>17.10.11 / bud</t>
  </si>
  <si>
    <t>ELS</t>
  </si>
  <si>
    <t>Energie-Leitungslüfter Spinne</t>
  </si>
  <si>
    <t>Energie-Leitungslüfter, Spinner</t>
  </si>
  <si>
    <t>EOS</t>
  </si>
  <si>
    <t>Elektronisch-Optische-Signalan</t>
  </si>
  <si>
    <t>Elektronisch-Optische-Signalanlage</t>
  </si>
  <si>
    <t>FA</t>
  </si>
  <si>
    <t>FA_Fall- und Bremsschirme</t>
  </si>
  <si>
    <t>Fall- und Bremsschirme</t>
  </si>
  <si>
    <t>FE</t>
  </si>
  <si>
    <t>FE_Feuerlöscher</t>
  </si>
  <si>
    <t>Feuerlöscher</t>
  </si>
  <si>
    <t>09.10.03 / bud</t>
  </si>
  <si>
    <t>FE800</t>
  </si>
  <si>
    <t>FE800_Mobile Feuerlöschgeräte</t>
  </si>
  <si>
    <t>Mobile Feuerlöschgeräte (Kz bis 899)</t>
  </si>
  <si>
    <t>FE915</t>
  </si>
  <si>
    <t>FE915_Löschw 03 sch IVECO</t>
  </si>
  <si>
    <t>LOESCH 03 FLPL WAS/EXTR 6X6 GL IVECO 260E54W</t>
  </si>
  <si>
    <t>FE916</t>
  </si>
  <si>
    <t>FE916_Löschw 04 leicht Brändle</t>
  </si>
  <si>
    <t>LOESCHWAGEN LEICHT 04 FLUGPLATZ 4X4 GL</t>
  </si>
  <si>
    <t>FE917</t>
  </si>
  <si>
    <t>FE917_Zubringerwagen 05 leicht</t>
  </si>
  <si>
    <t>ZUBRINGERWAGEN LEICHT 05 FLUGPLATZ 4X4 GL</t>
  </si>
  <si>
    <t>FE918</t>
  </si>
  <si>
    <t>FE918_Einsatzwagen 4X2 MB 314</t>
  </si>
  <si>
    <t>EIW 4X2 MB 314</t>
  </si>
  <si>
    <t>FE919</t>
  </si>
  <si>
    <t>FE919_Löschw sch 4000l DEUTZ</t>
  </si>
  <si>
    <t>LOESCHWAGEN WASSER/EXTRAKT 4000L SCH GL 4X4</t>
  </si>
  <si>
    <t>FE922</t>
  </si>
  <si>
    <t>FE922_Atemschutz Fz 4x2 MB312D</t>
  </si>
  <si>
    <t>Eiw Atemschutz L 4x2 Mercedes Benz 312D</t>
  </si>
  <si>
    <t>FE923</t>
  </si>
  <si>
    <t>FE923_Einsatzwagen 4x2 MB312D</t>
  </si>
  <si>
    <t>Eiw L 4x2 Mercedes Benz 312D</t>
  </si>
  <si>
    <t>FE924</t>
  </si>
  <si>
    <t>FE924_AMBW 2 Liegepl VW T4 4x4</t>
  </si>
  <si>
    <t>AMBW 2 LIEGEPL L 4X4 VW T4 SYNCRO</t>
  </si>
  <si>
    <t>Feuer- und Bewegungskoordinati</t>
  </si>
  <si>
    <t>Feuer- und Bewegungskoordinationssystem</t>
  </si>
  <si>
    <t>19.09.02 / enh</t>
  </si>
  <si>
    <t>Feldhangar</t>
  </si>
  <si>
    <t>TRSP Tank Mob Feldhangar</t>
  </si>
  <si>
    <t>FFE-68</t>
  </si>
  <si>
    <t>Freund-Feind-Erkennungs-Gerät</t>
  </si>
  <si>
    <t>Freund-Feind-Erkennungs-Gerät WILCOX</t>
  </si>
  <si>
    <t>FIS LW_FIS Luftwaffe</t>
  </si>
  <si>
    <t>Führungs und Informationssystem Luftwaffe</t>
  </si>
  <si>
    <t>15.04.04 / bud</t>
  </si>
  <si>
    <t>Florako-System</t>
  </si>
  <si>
    <t>FLORAKO-System</t>
  </si>
  <si>
    <t>FLORAKO ANTENNENGRUBE</t>
  </si>
  <si>
    <t>21.06.11 / bud</t>
  </si>
  <si>
    <t>Einzelsysteme Florako</t>
  </si>
  <si>
    <t>FLORAKO DATALINK</t>
  </si>
  <si>
    <t>FLORAKO FLORES/ARS</t>
  </si>
  <si>
    <t>FLORAKO FLORES / ARS</t>
  </si>
  <si>
    <t>FLORAKO FLORES/HDT</t>
  </si>
  <si>
    <t>FLORAKO FLORES / HDT</t>
  </si>
  <si>
    <t>18.02.16 / sar</t>
  </si>
  <si>
    <t>FLORAKO FLORES/SPSR</t>
  </si>
  <si>
    <t>FLORAKO FLORES / SPSR</t>
  </si>
  <si>
    <t>FLORAKO KOMSYS</t>
  </si>
  <si>
    <t>FLORAKO MICAMS</t>
  </si>
  <si>
    <t>FLORAKO RALUS/LUNAS</t>
  </si>
  <si>
    <t>FLORAKO RALUS / LUNAS</t>
  </si>
  <si>
    <t>FLORAKO_TCFF</t>
  </si>
  <si>
    <t>FLORAKO-TCFF</t>
  </si>
  <si>
    <t>16.03.15 / bud</t>
  </si>
  <si>
    <t>FLUA</t>
  </si>
  <si>
    <t>Flugplatz-Uebermittlungs-Ausrü</t>
  </si>
  <si>
    <t>Flugplatz-Uebermittlungs-Ausrüstung</t>
  </si>
  <si>
    <t>Flgplatz-Ueberwachungsradar 90</t>
  </si>
  <si>
    <t>Flugplatz-Ueberwachungsradar 90</t>
  </si>
  <si>
    <t>FLUSIW L KA MB</t>
  </si>
  <si>
    <t>Flusiw_Flusiw LKA2Pl 4x4 MB515</t>
  </si>
  <si>
    <t>Flugsicherungswagen L KA 2Pl 4x4 MB 515</t>
  </si>
  <si>
    <t>10.01.11 / bud</t>
  </si>
  <si>
    <t>FMWT</t>
  </si>
  <si>
    <t>Frequenz Modulierte Wechselstr</t>
  </si>
  <si>
    <t>Frequenz Modulierte Wechselstromtelegrafie</t>
  </si>
  <si>
    <t>FORM</t>
  </si>
  <si>
    <t>Form_Formulare</t>
  </si>
  <si>
    <t>Formulare</t>
  </si>
  <si>
    <t>FS</t>
  </si>
  <si>
    <t>FS_Fallschirmspringer  Ausrüst</t>
  </si>
  <si>
    <t>Fallschirmspringer - Ausrüstung</t>
  </si>
  <si>
    <t>28.07.03 / bud</t>
  </si>
  <si>
    <t>GASSYS-LW</t>
  </si>
  <si>
    <t>Gassysteme Luftwaffe</t>
  </si>
  <si>
    <t>25.11.20 / sar</t>
  </si>
  <si>
    <t>HC</t>
  </si>
  <si>
    <t>HC_F/A-18C, nur Typ F/A-18C</t>
  </si>
  <si>
    <t>Flugzeug HORNET F/A-18C, nur Typ F/A-18C</t>
  </si>
  <si>
    <t>HCF</t>
  </si>
  <si>
    <t>HCF_F/A-18C, nur Flugzeugteile</t>
  </si>
  <si>
    <t>Flugzeug HORNET F/A-18C, nur Flugzeugteile</t>
  </si>
  <si>
    <t>13.08.01 / bud</t>
  </si>
  <si>
    <t>HCW</t>
  </si>
  <si>
    <t>HCW_F/A-18C Ausrüstung Uh C</t>
  </si>
  <si>
    <t>Flugzeug HORNET F/A-18C, nur Werkzeug</t>
  </si>
  <si>
    <t>HD</t>
  </si>
  <si>
    <t>HD_F/A-18D, nur Typ F/A-18D</t>
  </si>
  <si>
    <t>Flugzeug HORNET F/A-18D, nur Typ F/A-18D</t>
  </si>
  <si>
    <t>HDF</t>
  </si>
  <si>
    <t>HDF_F/A-18D, nur Flugzeugteile</t>
  </si>
  <si>
    <t>Flugzeug HORNET F/A-18D, nur Flugzeugteile</t>
  </si>
  <si>
    <t>HDW</t>
  </si>
  <si>
    <t>HDW_F/A-18D Ausrüstung Uh D</t>
  </si>
  <si>
    <t>Flugzeug HORNET F/A-18D, nur Werkzeug</t>
  </si>
  <si>
    <t>HO</t>
  </si>
  <si>
    <t>HO_F/A-18 für C und D</t>
  </si>
  <si>
    <t>Flugzeug HORNET F/A-18 für F/A-18C und D</t>
  </si>
  <si>
    <t>HOE</t>
  </si>
  <si>
    <t>HOE_F/A-18 für C, D, Etat</t>
  </si>
  <si>
    <t>Flugzeug HORNET F/A-18 für F/A-18C und D, Etat</t>
  </si>
  <si>
    <t>HOF</t>
  </si>
  <si>
    <t>HOF_F/A-18 für C, D, Teile</t>
  </si>
  <si>
    <t>Flugzeug HORNET F/A-18 für F/A-18C und D, nur Flugzeugteile</t>
  </si>
  <si>
    <t>HOM</t>
  </si>
  <si>
    <t>HOM_FLZ-TW  General-Electric</t>
  </si>
  <si>
    <t>Flugzeug-Triebwerk HORNET General-Electric F404-402</t>
  </si>
  <si>
    <t>HOT</t>
  </si>
  <si>
    <t>HOT_ F/A-18 für C,D Transportm</t>
  </si>
  <si>
    <t>Flugzeug HORNET F/A-18 für F/A-18C und D, nur Transportmat.</t>
  </si>
  <si>
    <t>HOW</t>
  </si>
  <si>
    <t>HOW_ F/A-18 Ausrüstung Uh C+D</t>
  </si>
  <si>
    <t>Flugzeug HORNET F/A-18 für F/A-18C und D, nur Werkzeug</t>
  </si>
  <si>
    <t>HVU</t>
  </si>
  <si>
    <t>HVU_Systeme Luftwaffe</t>
  </si>
  <si>
    <t>HVU Systeme Luftwaffe</t>
  </si>
  <si>
    <t>12.02.07 / bud</t>
  </si>
  <si>
    <t>IFQ</t>
  </si>
  <si>
    <t>IFQ_Freund-Feind-Erkennungssys</t>
  </si>
  <si>
    <t>Freund-Feind-Erkennungssys zu Quadradar</t>
  </si>
  <si>
    <t>ILS-96</t>
  </si>
  <si>
    <t>ILS-96_Anflugsystem Flugplätze</t>
  </si>
  <si>
    <t>Anflugsystem für Flugplätze</t>
  </si>
  <si>
    <t>IMFS_integr.mil Führungssystem</t>
  </si>
  <si>
    <t>integriertes militärisches Führungssystem</t>
  </si>
  <si>
    <t>07.09.07 / bud</t>
  </si>
  <si>
    <t>KA</t>
  </si>
  <si>
    <t>KA_Kamera alle</t>
  </si>
  <si>
    <t>Kamera alle</t>
  </si>
  <si>
    <t>KZD</t>
  </si>
  <si>
    <t>KZD_Klein-Ziel-Drohne</t>
  </si>
  <si>
    <t>Klein-Ziel-Drohne</t>
  </si>
  <si>
    <t>LKW</t>
  </si>
  <si>
    <t>LKW_Lastkraftwagen spez. BLW</t>
  </si>
  <si>
    <t>Lastkraftwagen spez. BLW</t>
  </si>
  <si>
    <t>10.12.03 / bud</t>
  </si>
  <si>
    <t>LL-03</t>
  </si>
  <si>
    <t>LL-03_Lenkwaffe AIM-9X</t>
  </si>
  <si>
    <t>Lenkwaffe AMRAAM, AIM-9X</t>
  </si>
  <si>
    <t>05.02.08 / bud</t>
  </si>
  <si>
    <t>LL-11</t>
  </si>
  <si>
    <t>LL-11, LENKWAFFE AMRAA,M120C-7</t>
  </si>
  <si>
    <t>LENKWAFFE AMRAA,M120C-7</t>
  </si>
  <si>
    <t>08.04.14 / bud</t>
  </si>
  <si>
    <t>LL-63</t>
  </si>
  <si>
    <t>LL-63_Lenkwaffe, Sidewinder</t>
  </si>
  <si>
    <t>Lenkwaffe, Sidewinder</t>
  </si>
  <si>
    <t>LL-97</t>
  </si>
  <si>
    <t>LL-97_Lenkwaffe AMRAAM AIM120B</t>
  </si>
  <si>
    <t>Lenkwaffe AMRAAM, AIM-120B</t>
  </si>
  <si>
    <t>LRQ</t>
  </si>
  <si>
    <t>LRQ_Landeradar, Quadradar</t>
  </si>
  <si>
    <t>Landeradar, Quadradar</t>
  </si>
  <si>
    <t>LUCE</t>
  </si>
  <si>
    <t>Navigations-/Konturenbefeuerun</t>
  </si>
  <si>
    <t>Navigations-/Konturenbefeuerung LUCE</t>
  </si>
  <si>
    <t>M2400</t>
  </si>
  <si>
    <t>M2400_Seilbahnanlagen</t>
  </si>
  <si>
    <t>Seilbahnanlagen</t>
  </si>
  <si>
    <t>16.08.01 / bud</t>
  </si>
  <si>
    <t>M4/B</t>
  </si>
  <si>
    <t>Zusatz BBC SR-M4, Mod 4 f Bod</t>
  </si>
  <si>
    <t>Zusatz BBC SR-M4, (Mod 4 f Boden)</t>
  </si>
  <si>
    <t>MALS-PLUS</t>
  </si>
  <si>
    <t>Militärisches Anflug Leitsystem</t>
  </si>
  <si>
    <t>MALS-PLUS ASR</t>
  </si>
  <si>
    <t>MALS-PLUS Airport Surv. Radar</t>
  </si>
  <si>
    <t>Airport Surveillance Radar</t>
  </si>
  <si>
    <t>MALS-PLUS DF</t>
  </si>
  <si>
    <t>MALS-PLUS Direction Finder</t>
  </si>
  <si>
    <t>Direction Finder</t>
  </si>
  <si>
    <t>MALS-PLUS PAR</t>
  </si>
  <si>
    <t>MALS-PLUS Prec. Approach Radar</t>
  </si>
  <si>
    <t>Precision Approach Radar</t>
  </si>
  <si>
    <t>MALS-PLUS VDR/ATC</t>
  </si>
  <si>
    <t>MALS-PLUS VDR MIL ATC Plus</t>
  </si>
  <si>
    <t>Voice and Data Recording Military Air Traffic Control (Legal Recording)</t>
  </si>
  <si>
    <t>MAX</t>
  </si>
  <si>
    <t>MAX_Funkgerät, MAGNAVOX</t>
  </si>
  <si>
    <t>Funkgerät, MAGNAVOX</t>
  </si>
  <si>
    <t>MBEU</t>
  </si>
  <si>
    <t>Schleudersitze, MARTIN-BAKER</t>
  </si>
  <si>
    <t>MDAE</t>
  </si>
  <si>
    <t>MDAE_Modem AE</t>
  </si>
  <si>
    <t>Modem AE</t>
  </si>
  <si>
    <t>MILVE</t>
  </si>
  <si>
    <t>MILVE_Syst militärisch Luftlag</t>
  </si>
  <si>
    <t>System zur militärischen Luftlageverbreitung</t>
  </si>
  <si>
    <t>MIWIS</t>
  </si>
  <si>
    <t>MIWIS_Mil Wetter Information</t>
  </si>
  <si>
    <t>Militärisches Wetter Informationssystem</t>
  </si>
  <si>
    <t>MUN</t>
  </si>
  <si>
    <t>Mun_Munition</t>
  </si>
  <si>
    <t>06.05.04 / bud</t>
  </si>
  <si>
    <t>NET-MB100</t>
  </si>
  <si>
    <t>Fangnetzanlage MB100 (neu)</t>
  </si>
  <si>
    <t>Fangnetzanlage MB100</t>
  </si>
  <si>
    <t>21.11.12 / bud</t>
  </si>
  <si>
    <t>NOTREP FLZ</t>
  </si>
  <si>
    <t>Notreparaturen Flugzeug</t>
  </si>
  <si>
    <t>OMEGA</t>
  </si>
  <si>
    <t>Omega</t>
  </si>
  <si>
    <t>16.01.04 / bud</t>
  </si>
  <si>
    <t>P-722</t>
  </si>
  <si>
    <t>VHF-Grossbasis-Peilanlage</t>
  </si>
  <si>
    <t>VHF-Grossbasis-Pailanlage, ROHDE &amp; SCHWARZ</t>
  </si>
  <si>
    <t>P-730</t>
  </si>
  <si>
    <t>UHF-Grossbasis-Peilanlage</t>
  </si>
  <si>
    <t>UHF-Grossbasis-Peilanlage, RHODE &amp; SCHWARZ</t>
  </si>
  <si>
    <t>PA</t>
  </si>
  <si>
    <t>PA_Piloten Ausrüstung</t>
  </si>
  <si>
    <t>Piloten Ausrüstung</t>
  </si>
  <si>
    <t>PC-12_PC-12</t>
  </si>
  <si>
    <t>Flugzeug PC-12, Pilatus</t>
  </si>
  <si>
    <t xml:space="preserve">14.10.20 /     </t>
  </si>
  <si>
    <t>PC-12/W</t>
  </si>
  <si>
    <t>PC-12/W_Ausrüstung PC-12</t>
  </si>
  <si>
    <t>Flugzeug PC-12 Ausrüstung, Pilatus</t>
  </si>
  <si>
    <t>PC-24_PC-24</t>
  </si>
  <si>
    <t>Flugzeug PC-24, Pilatus</t>
  </si>
  <si>
    <t>24.04.18 / sar</t>
  </si>
  <si>
    <t>PC-24/W</t>
  </si>
  <si>
    <t>PC-24/W_Ausrüstung PC-24</t>
  </si>
  <si>
    <t>Flugzeug PC-24 Ausrüstung, Pilatus</t>
  </si>
  <si>
    <t>PFU</t>
  </si>
  <si>
    <t>Peilwert Fernübertragung Gunse</t>
  </si>
  <si>
    <t>Peilwert Fernübertragung Gunseinr. RHODE &amp; SCHWARZ</t>
  </si>
  <si>
    <t>20.01.04 / bud</t>
  </si>
  <si>
    <t>PGS</t>
  </si>
  <si>
    <t>PGS_Pilotengegensprechanlage</t>
  </si>
  <si>
    <t>Pilotengegensprechanlage</t>
  </si>
  <si>
    <t>PIS-BEF</t>
  </si>
  <si>
    <t>PIS-BEF_Befeuerung</t>
  </si>
  <si>
    <t>06.12.17 / sar</t>
  </si>
  <si>
    <t>PIS-FANEA</t>
  </si>
  <si>
    <t>PIS-FANEA_Fangnetzanlage</t>
  </si>
  <si>
    <t>PIS-KAFA</t>
  </si>
  <si>
    <t>PIS-KAFA_Kabelfanganlage</t>
  </si>
  <si>
    <t>PIS-SIGN</t>
  </si>
  <si>
    <t>PIS-SIGN_Signalisationen</t>
  </si>
  <si>
    <t>PIS-STE</t>
  </si>
  <si>
    <t>PIS-STE_Support- &amp; Testequipm.</t>
  </si>
  <si>
    <t>PIS-STEU</t>
  </si>
  <si>
    <t>PIS-STEU_Steuerung</t>
  </si>
  <si>
    <t>PJF</t>
  </si>
  <si>
    <t>PJF_PC-21</t>
  </si>
  <si>
    <t>29.10.07 / bud</t>
  </si>
  <si>
    <t>PJF/W</t>
  </si>
  <si>
    <t>PJF/W_Ausrüstung Uh PC-21</t>
  </si>
  <si>
    <t>PJM</t>
  </si>
  <si>
    <t>PJM_Triebwerk PC-21</t>
  </si>
  <si>
    <t>PJM/W</t>
  </si>
  <si>
    <t>PJM/W_Ausrüstung TW PC-21</t>
  </si>
  <si>
    <t>PKW</t>
  </si>
  <si>
    <t>PKW_Personenkraftwagen BLW</t>
  </si>
  <si>
    <t>Personenkraftwagen BLW</t>
  </si>
  <si>
    <t>PUCH</t>
  </si>
  <si>
    <t>PW PUCH</t>
  </si>
  <si>
    <t>Puch - PW</t>
  </si>
  <si>
    <t>PZ</t>
  </si>
  <si>
    <t>PZ_Panzertore, Panzertüren</t>
  </si>
  <si>
    <t>Panzertore, Panzertüren</t>
  </si>
  <si>
    <t>QRE</t>
  </si>
  <si>
    <t>QRE_Quick Reaction Element LW</t>
  </si>
  <si>
    <t>Quick Reaction Element LW</t>
  </si>
  <si>
    <t>14.04.16 / bud</t>
  </si>
  <si>
    <t>R2D2</t>
  </si>
  <si>
    <t>R2D2_Rec Replay Digial Data</t>
  </si>
  <si>
    <t>Recording and Replay of Digital Data</t>
  </si>
  <si>
    <t>20.02.09 / bud</t>
  </si>
  <si>
    <t>REMICO-AM</t>
  </si>
  <si>
    <t>REMICO-AM, REGA Material</t>
  </si>
  <si>
    <t>18.08.11 / bud</t>
  </si>
  <si>
    <t>RIM</t>
  </si>
  <si>
    <t>Richtstrahl, Multiplex,(R-915)</t>
  </si>
  <si>
    <t>Richtstrahl, Multiplex, Sicherheit (R-915)</t>
  </si>
  <si>
    <t>RS</t>
  </si>
  <si>
    <t>Rettungs-Sanitäts+Bergungs Mat</t>
  </si>
  <si>
    <t>Rettungs- und Sanitäts und Bergungsmaterial</t>
  </si>
  <si>
    <t>RST90</t>
  </si>
  <si>
    <t>RST90_Anlassaggregat F5</t>
  </si>
  <si>
    <t>Anlassaggregat, TIGER</t>
  </si>
  <si>
    <t>RST90/W</t>
  </si>
  <si>
    <t>RST90/W_Anlassaggregat F5 Wkzg</t>
  </si>
  <si>
    <t>Anlassaggregat, TIGER, Werkzeug</t>
  </si>
  <si>
    <t>RTTG BOOT</t>
  </si>
  <si>
    <t>RTTG_BOOT Rettungsboot 04</t>
  </si>
  <si>
    <t>Rettungsboot 04, 6PL HASLER</t>
  </si>
  <si>
    <t>19.01.05 / bud</t>
  </si>
  <si>
    <t>S-506</t>
  </si>
  <si>
    <t>Notsender ELT-10, NARCO</t>
  </si>
  <si>
    <t>SA</t>
  </si>
  <si>
    <t>SA_Sanitätsmaterial</t>
  </si>
  <si>
    <t>Sanitätsmaterial</t>
  </si>
  <si>
    <t>SB</t>
  </si>
  <si>
    <t>SB_Seilbahn, Hiss + Hebezeug</t>
  </si>
  <si>
    <t>Seilbahnen</t>
  </si>
  <si>
    <t>SE-010</t>
  </si>
  <si>
    <t>SE-010_VHF/AM Bordfunkgerät</t>
  </si>
  <si>
    <t>VHF/AM Bordfunkgerät</t>
  </si>
  <si>
    <t>SE-052</t>
  </si>
  <si>
    <t>SE-052_UHF/AM Bordfunkgeräte</t>
  </si>
  <si>
    <t>UHF/AM Bordfunkgerät</t>
  </si>
  <si>
    <t>SE-054</t>
  </si>
  <si>
    <t>Funkgerät, MAGNAFOX AN/ARC 150</t>
  </si>
  <si>
    <t>SE-056</t>
  </si>
  <si>
    <t>SE-056UHF/AM Bordfunkgerät</t>
  </si>
  <si>
    <t>SE-128</t>
  </si>
  <si>
    <t>SE-128_Notfunkg, Becker MR506</t>
  </si>
  <si>
    <t>Notfunkgerät, BECKER MR 506</t>
  </si>
  <si>
    <t>SE-138_Funkgerät Pentacon</t>
  </si>
  <si>
    <t>Funkgerät Pentacon</t>
  </si>
  <si>
    <t>SE-185</t>
  </si>
  <si>
    <t>SE-185_Funkgerät SE-185</t>
  </si>
  <si>
    <t>FUNKGERAET SE-185/0</t>
  </si>
  <si>
    <t>12.03.04 / bud</t>
  </si>
  <si>
    <t>SE20</t>
  </si>
  <si>
    <t>SE20_Handfunkgerät</t>
  </si>
  <si>
    <t>Handfunkgerät</t>
  </si>
  <si>
    <t>14.05.04 / bud</t>
  </si>
  <si>
    <t>SE_239 Funkstation komplett</t>
  </si>
  <si>
    <t>15.09.10 / bud</t>
  </si>
  <si>
    <t>SE-353</t>
  </si>
  <si>
    <t>SE-353_UHF Sender, MAMMUT</t>
  </si>
  <si>
    <t>UHF Sender, MAMMUT</t>
  </si>
  <si>
    <t>SIMAS532</t>
  </si>
  <si>
    <t>SIMAS532_SIMULATOR AS-532</t>
  </si>
  <si>
    <t>Simulator Super Puma</t>
  </si>
  <si>
    <t>07.12.11 / bud</t>
  </si>
  <si>
    <t>SIMEC</t>
  </si>
  <si>
    <t>SIMEC_Simulator EC635</t>
  </si>
  <si>
    <t>Simulator EC635</t>
  </si>
  <si>
    <t>03.06.09 / bud</t>
  </si>
  <si>
    <t>SIMHO</t>
  </si>
  <si>
    <t>SIMHO_Simulator Hornet</t>
  </si>
  <si>
    <t>FLZ Simulator F/A-18 Hornet</t>
  </si>
  <si>
    <t>SIMP7</t>
  </si>
  <si>
    <t>SIMP7_Simulator PC7</t>
  </si>
  <si>
    <t>FLZ Simulator PC7</t>
  </si>
  <si>
    <t>SIMPC21</t>
  </si>
  <si>
    <t>SIMPC21_SIMULATOR PC-21</t>
  </si>
  <si>
    <t>Simulator PC-21</t>
  </si>
  <si>
    <t>SNAP-ON</t>
  </si>
  <si>
    <t>SNAP ON_ Werkzeug</t>
  </si>
  <si>
    <t>Werkzeug</t>
  </si>
  <si>
    <t>01.09.10 / bud</t>
  </si>
  <si>
    <t>SÜFM-ABO</t>
  </si>
  <si>
    <t>SÜFM-ABO_Allg BOMAT</t>
  </si>
  <si>
    <t>SÜFM-AUSR</t>
  </si>
  <si>
    <t>SÜFM-AUSR_Ausrüstung</t>
  </si>
  <si>
    <t>SÜFM-GPU</t>
  </si>
  <si>
    <t>SÜFM-GPU_GroundPowerUnits(Agr)</t>
  </si>
  <si>
    <t>SÜFM-STE</t>
  </si>
  <si>
    <t>SÜFM-STE_Support- &amp; Testequip.</t>
  </si>
  <si>
    <t>SÜFM-WZG</t>
  </si>
  <si>
    <t>SÜFM-WZG_Werkzeug</t>
  </si>
  <si>
    <t>TAF</t>
  </si>
  <si>
    <t>TAF_Taflir, Takt-Flieger-Radar</t>
  </si>
  <si>
    <t>TAFLIR, (Taktisches-Flieger-Radar)</t>
  </si>
  <si>
    <t>TF</t>
  </si>
  <si>
    <t>Allg.Telefon und Schwachstrom</t>
  </si>
  <si>
    <t>Allgemeines Telefon und Schwachstrommaterial</t>
  </si>
  <si>
    <t>UA</t>
  </si>
  <si>
    <t>Untertag-Anlagen, Tech. Anlage</t>
  </si>
  <si>
    <t>Untertag-Anlagen, Technische-Ausrüstung</t>
  </si>
  <si>
    <t>UKV- LAN</t>
  </si>
  <si>
    <t>Uni Komm Verkabelung Network</t>
  </si>
  <si>
    <t>Universelle Kommunikation Verkabelung  Lokal Areal Network</t>
  </si>
  <si>
    <t>30.09.09 / bud</t>
  </si>
  <si>
    <t>UTF-58</t>
  </si>
  <si>
    <t>UTF-58_Universal-Telefon</t>
  </si>
  <si>
    <t>Universal-Telefon</t>
  </si>
  <si>
    <t>VMAT/BOMAT</t>
  </si>
  <si>
    <t>Allg Vebr Mat mit Verw. Truppe</t>
  </si>
  <si>
    <t>Allgemeines Verbrauchsmaterial Werk und Bodenmaterial  LW Truppen</t>
  </si>
  <si>
    <t>WA</t>
  </si>
  <si>
    <t>WA_Wächterausrüstung BLW</t>
  </si>
  <si>
    <t>Wächterausrüstung BLW</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</si>
  <si>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</si>
  <si>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</si>
  <si>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</si>
  <si>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</si>
  <si>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</si>
  <si>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</si>
  <si>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</si>
  <si>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</si>
  <si>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</si>
  <si>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</si>
  <si>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</si>
  <si>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</si>
  <si>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</si>
  <si>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</si>
  <si>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</si>
  <si>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</si>
  <si>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</si>
  <si>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</si>
  <si>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</si>
  <si>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</si>
  <si>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</si>
  <si>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</si>
  <si>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</si>
  <si>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</si>
  <si>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</si>
  <si>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</si>
  <si>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</si>
  <si>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</si>
  <si>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</si>
  <si>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</si>
  <si>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</si>
  <si>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</si>
  <si>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</si>
  <si>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</si>
  <si>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</si>
  <si>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</si>
  <si>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</si>
  <si>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</si>
  <si>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</si>
  <si>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</si>
  <si>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</si>
  <si>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</si>
  <si>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</si>
  <si>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</si>
  <si>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</si>
  <si>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</si>
  <si>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</si>
  <si>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</si>
  <si>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</si>
  <si>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</si>
  <si>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</si>
  <si>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</si>
  <si>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</si>
  <si>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</si>
  <si>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</si>
  <si>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</si>
  <si>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</si>
  <si>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</si>
  <si>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</si>
  <si>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</si>
  <si>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</si>
  <si>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</si>
  <si>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</si>
  <si>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</si>
  <si>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</si>
  <si>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</si>
  <si>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</si>
  <si>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</si>
  <si>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</si>
  <si>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</si>
  <si>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</si>
  <si>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</si>
  <si>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</si>
  <si>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</si>
  <si>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</si>
  <si>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</si>
  <si>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</si>
  <si>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</si>
  <si>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</si>
  <si>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</si>
  <si>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</si>
  <si>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</si>
  <si>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</si>
  <si>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</si>
  <si>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</si>
  <si>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</si>
  <si>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</si>
  <si>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</si>
  <si>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</si>
  <si>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</si>
  <si>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</si>
  <si>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</si>
  <si>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</si>
  <si>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</si>
  <si>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</si>
  <si>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</si>
  <si>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</si>
  <si>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</si>
  <si>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</si>
  <si>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</si>
  <si>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</si>
  <si>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</si>
  <si>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</si>
  <si>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</si>
  <si>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</si>
  <si>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</si>
  <si>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</si>
  <si>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</si>
  <si>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</si>
  <si>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</si>
  <si>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</si>
  <si>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</si>
  <si>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</si>
  <si>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</si>
  <si>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</si>
  <si>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</si>
  <si>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</si>
  <si>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</si>
  <si>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</si>
  <si>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</si>
  <si>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</si>
  <si>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</si>
  <si>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</si>
  <si>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</si>
  <si>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</si>
  <si>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</si>
  <si>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</si>
  <si>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</si>
  <si>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</si>
  <si>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</si>
  <si>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</si>
  <si>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</si>
  <si>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</si>
  <si>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</si>
  <si>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</si>
  <si>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</si>
  <si>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</si>
  <si>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</si>
  <si>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</si>
  <si>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</si>
  <si>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</si>
  <si>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</si>
  <si>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</si>
  <si>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</si>
  <si>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</si>
  <si>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</si>
  <si>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</si>
  <si>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</si>
  <si>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</si>
  <si>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</si>
  <si>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</si>
  <si>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</si>
  <si>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</si>
  <si>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</si>
  <si>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</si>
  <si>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</si>
  <si>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</si>
  <si>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</si>
  <si>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</si>
  <si>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</si>
  <si>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</si>
  <si>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</si>
  <si>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</si>
  <si>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</si>
  <si>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</si>
  <si>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</si>
  <si>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</si>
  <si>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</si>
  <si>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</si>
  <si>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</si>
  <si>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</si>
  <si>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</si>
  <si>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</si>
  <si>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</si>
  <si>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</si>
  <si>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</si>
  <si>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</si>
  <si>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</si>
  <si>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</si>
  <si>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</si>
  <si>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</si>
  <si>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</si>
  <si>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</si>
  <si>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</si>
  <si>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</si>
  <si>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</si>
  <si>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</si>
  <si>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</si>
  <si>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</si>
  <si>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</si>
  <si>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</si>
  <si>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</si>
  <si>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</si>
  <si>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</si>
  <si>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</si>
  <si>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</si>
  <si>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</si>
  <si>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</si>
  <si>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</si>
  <si>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</si>
  <si>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</si>
  <si>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</si>
  <si>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</si>
  <si>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</si>
  <si>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</si>
  <si>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</si>
  <si>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</si>
  <si>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</si>
  <si>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</si>
  <si>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</si>
  <si>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</si>
  <si>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</si>
  <si>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</si>
  <si>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</si>
  <si>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</si>
  <si>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</si>
  <si>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</si>
  <si>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</si>
  <si>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</si>
  <si>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</si>
  <si>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</si>
  <si>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</si>
  <si>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</si>
  <si>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</si>
  <si>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</si>
  <si>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</si>
  <si>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</si>
  <si>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</si>
  <si>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</si>
  <si>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</si>
  <si>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</si>
  <si>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</si>
  <si>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</si>
  <si>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</si>
  <si>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</si>
  <si>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</si>
  <si>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</si>
  <si>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</si>
  <si>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</si>
  <si>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</si>
  <si>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</si>
  <si>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</si>
  <si>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</si>
  <si>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</si>
  <si>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</si>
  <si>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</si>
  <si>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</si>
  <si>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</si>
  <si>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</si>
  <si>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</si>
  <si>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</si>
  <si>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</si>
  <si>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</si>
  <si>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</si>
  <si>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</si>
  <si>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</si>
  <si>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</si>
  <si>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</si>
  <si>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</si>
  <si>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</si>
  <si>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</si>
  <si>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</si>
  <si>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</si>
  <si>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</si>
  <si>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</si>
  <si>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</si>
  <si>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</si>
  <si>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</si>
  <si>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</si>
  <si>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</si>
  <si>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</si>
  <si>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</si>
  <si>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</si>
  <si>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</si>
  <si>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</si>
  <si>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</si>
  <si>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</si>
  <si>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</si>
  <si>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</si>
  <si>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</si>
  <si>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</si>
  <si>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</si>
  <si>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</si>
  <si>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</si>
  <si>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</si>
  <si>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</si>
  <si>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</si>
  <si>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</si>
  <si>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</si>
  <si>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</si>
  <si>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</si>
  <si>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</si>
  <si>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</si>
  <si>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</si>
  <si>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</si>
  <si>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</si>
  <si>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</si>
  <si>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</si>
  <si>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</si>
  <si>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</si>
  <si>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</si>
  <si>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</si>
  <si>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</si>
  <si>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</si>
  <si>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</si>
  <si>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</si>
  <si>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</si>
  <si>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</si>
  <si>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</si>
  <si>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</si>
  <si>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</si>
  <si>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</si>
  <si>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</si>
  <si>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</si>
  <si>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</si>
  <si>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</si>
  <si>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</si>
  <si>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</si>
  <si>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</si>
  <si>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</si>
  <si>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</si>
  <si>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</si>
  <si>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</si>
  <si>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</si>
  <si>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</si>
  <si>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</si>
  <si>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</si>
  <si>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</si>
  <si>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</si>
  <si>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</si>
  <si>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</si>
  <si>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</si>
  <si>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</si>
  <si>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</si>
  <si>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</si>
  <si>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</si>
  <si>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</si>
  <si>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</si>
  <si>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</si>
  <si>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</si>
  <si>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</si>
  <si>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</si>
  <si>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</si>
  <si>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</si>
  <si>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</si>
  <si>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</si>
  <si>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</si>
  <si>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</si>
  <si>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</si>
  <si>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</si>
  <si>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</si>
  <si>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</si>
  <si>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</si>
  <si>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</si>
  <si>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</si>
  <si>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</si>
  <si>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</si>
  <si>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</si>
  <si>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</si>
  <si>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</si>
  <si>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</si>
  <si>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</si>
  <si>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</si>
  <si>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</si>
  <si>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</si>
  <si>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</si>
  <si>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</si>
  <si>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</si>
  <si>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</si>
  <si>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</si>
  <si>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</si>
  <si>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</si>
  <si>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</si>
  <si>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</si>
  <si>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</si>
  <si>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</si>
  <si>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</si>
  <si>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</si>
  <si>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</si>
  <si>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</si>
  <si>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</si>
  <si>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</si>
  <si>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</si>
  <si>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</si>
  <si>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</si>
  <si>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</si>
  <si>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</si>
  <si>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</si>
  <si>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</si>
  <si>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</si>
  <si>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</si>
  <si>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</si>
  <si>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</si>
  <si>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</si>
  <si>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</si>
  <si>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</si>
  <si>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</si>
  <si>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</si>
  <si>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</si>
  <si>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</si>
  <si>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</si>
  <si>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</si>
  <si>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</si>
  <si>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</si>
  <si>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</si>
  <si>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</si>
  <si>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</si>
  <si>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</si>
  <si>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</si>
  <si>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</si>
  <si>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</si>
  <si>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</si>
  <si>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</si>
  <si>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</si>
  <si>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</si>
  <si>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</si>
  <si>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</si>
  <si>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</si>
  <si>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</si>
  <si>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</si>
  <si>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</si>
  <si>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</si>
  <si>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</si>
  <si>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</si>
  <si>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</si>
  <si>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</si>
  <si>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</si>
  <si>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</si>
  <si>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</si>
  <si>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</si>
  <si>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</si>
  <si>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</si>
  <si>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</si>
  <si>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</si>
  <si>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</si>
  <si>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</si>
  <si>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</si>
  <si>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</si>
  <si>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</si>
  <si>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</si>
  <si>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</si>
  <si>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</si>
  <si>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</si>
  <si>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</si>
  <si>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</si>
  <si>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</si>
  <si>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</si>
  <si>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</si>
  <si>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</si>
  <si>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</si>
  <si>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</si>
  <si>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</si>
  <si>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</si>
  <si>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</si>
  <si>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</si>
  <si>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</si>
  <si>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</si>
  <si>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</si>
  <si>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</si>
  <si>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</si>
  <si>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</si>
  <si>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</si>
  <si>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</si>
  <si>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</si>
  <si>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</si>
  <si>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</si>
  <si>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</si>
  <si>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</si>
  <si>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</si>
  <si>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</si>
  <si>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</si>
  <si>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</si>
  <si>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</si>
  <si>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</si>
  <si>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</si>
  <si>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</si>
  <si>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</si>
  <si>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</si>
  <si>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</si>
  <si>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</si>
  <si>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</si>
  <si>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</si>
  <si>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</si>
  <si>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</si>
  <si>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</si>
  <si>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</si>
  <si>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</si>
  <si>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</si>
  <si>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</si>
  <si>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</si>
  <si>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</si>
  <si>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</si>
  <si>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</si>
  <si>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</si>
  <si>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</si>
  <si>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</si>
  <si>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</si>
  <si>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</si>
  <si>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</si>
  <si>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</si>
  <si>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</si>
  <si>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</si>
  <si>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</si>
  <si>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</si>
  <si>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</si>
  <si>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</si>
  <si>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</si>
  <si>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</si>
  <si>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</si>
  <si>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</si>
  <si>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</si>
  <si>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</si>
  <si>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</si>
  <si>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</si>
  <si>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</si>
  <si>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</si>
  <si>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</si>
  <si>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</si>
  <si>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</si>
  <si>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</si>
  <si>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</si>
  <si>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</si>
  <si>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</si>
  <si>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</si>
  <si>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</si>
  <si>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</si>
  <si>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</si>
  <si>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</si>
  <si>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</si>
  <si>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</si>
  <si>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</si>
  <si>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</si>
  <si>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</si>
  <si>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</si>
  <si>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</si>
  <si>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</si>
  <si>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</si>
  <si>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</si>
  <si>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</si>
  <si>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</si>
  <si>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</si>
  <si>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</si>
  <si>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</si>
  <si>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</si>
  <si>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</si>
  <si>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</si>
  <si>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</si>
  <si>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</si>
  <si>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</si>
  <si>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</si>
  <si>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</si>
  <si>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</si>
  <si>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</si>
  <si>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</si>
  <si>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</si>
  <si>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</si>
  <si>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</si>
  <si>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</si>
  <si>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</si>
  <si>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</si>
  <si>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</si>
  <si>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</si>
  <si>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</si>
  <si>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</si>
  <si>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</si>
  <si>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</si>
  <si>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</si>
  <si>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</si>
  <si>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</si>
  <si>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</si>
  <si>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</si>
  <si>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</si>
  <si>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</si>
  <si>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</si>
  <si>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</si>
  <si>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</si>
  <si>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</si>
  <si>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</si>
  <si>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</si>
  <si>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</si>
  <si>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</si>
  <si>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</si>
  <si>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</si>
  <si>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</si>
  <si>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</si>
  <si>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</si>
  <si>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</si>
  <si>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</si>
  <si>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</si>
  <si>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</si>
  <si>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</si>
  <si>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</si>
  <si>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</si>
  <si>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</si>
  <si>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</si>
  <si>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</si>
  <si>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</si>
  <si>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</si>
  <si>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</si>
  <si>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</si>
  <si>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</si>
  <si>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</si>
  <si>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</si>
  <si>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</si>
  <si>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</si>
  <si>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</si>
  <si>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</si>
  <si>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</si>
  <si>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</si>
  <si>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</si>
  <si>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</si>
  <si>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</si>
  <si>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</si>
  <si>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</si>
  <si>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</si>
  <si>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</si>
  <si>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</si>
  <si>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</si>
  <si>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</si>
  <si>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</si>
  <si>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</si>
  <si>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</si>
  <si>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</si>
  <si>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</si>
  <si>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</si>
  <si>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</si>
  <si>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</si>
  <si>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</si>
  <si>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</si>
  <si>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</si>
  <si>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</si>
  <si>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</si>
  <si>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</si>
  <si>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</si>
  <si>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</si>
  <si>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</si>
  <si>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</si>
  <si>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</si>
  <si>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</si>
  <si>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</si>
  <si>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</si>
  <si>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</si>
  <si>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</si>
  <si>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</si>
  <si>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</si>
  <si>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</si>
  <si>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</si>
  <si>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</si>
  <si>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</si>
  <si>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</si>
  <si>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</si>
  <si>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</si>
  <si>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</si>
  <si>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</si>
  <si>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</si>
  <si>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</si>
  <si>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</si>
  <si>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</si>
  <si>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</si>
  <si>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</si>
  <si>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</si>
  <si>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</si>
  <si>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</si>
  <si>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</si>
  <si>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</si>
  <si>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</si>
  <si>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</si>
  <si>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</si>
  <si>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</si>
  <si>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</si>
  <si>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</si>
  <si>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</si>
  <si>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</si>
  <si>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</si>
  <si>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</si>
  <si>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</si>
  <si>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</si>
  <si>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</si>
  <si>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</si>
  <si>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</si>
  <si>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</si>
  <si>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</si>
  <si>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</si>
  <si>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</si>
  <si>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</si>
  <si>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</si>
  <si>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</si>
  <si>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</si>
  <si>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</si>
  <si>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</si>
  <si>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</si>
  <si>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</si>
  <si>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</si>
  <si>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</si>
  <si>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</si>
  <si>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</si>
  <si>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</si>
  <si>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</si>
  <si>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</si>
  <si>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</si>
  <si>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</si>
  <si>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</si>
  <si>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</si>
  <si>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</si>
  <si>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</si>
  <si>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</si>
  <si>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</si>
  <si>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</si>
  <si>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</si>
  <si>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</si>
  <si>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</si>
  <si>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</si>
  <si>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</si>
  <si>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</si>
  <si>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</si>
  <si>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</si>
  <si>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</si>
  <si>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</si>
  <si>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</si>
  <si>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</si>
  <si>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</si>
  <si>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</si>
  <si>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</si>
  <si>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</si>
  <si>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</si>
  <si>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</si>
  <si>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</si>
  <si>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</si>
  <si>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</si>
  <si>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</si>
  <si>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</si>
  <si>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</si>
  <si>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</si>
  <si>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</si>
  <si>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</si>
  <si>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</si>
  <si>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</si>
  <si>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</si>
  <si>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</si>
  <si>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</si>
  <si>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</si>
  <si>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</si>
  <si>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</si>
  <si>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</si>
  <si>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</si>
  <si>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</si>
  <si>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</si>
  <si>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</si>
  <si>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</si>
  <si>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</si>
  <si>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</si>
  <si>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</si>
  <si>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</si>
  <si>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</si>
  <si>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</si>
  <si>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</si>
  <si>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</si>
  <si>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</si>
  <si>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</si>
  <si>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</si>
  <si>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</si>
  <si>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</si>
  <si>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</si>
  <si>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</si>
  <si>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</si>
  <si>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</si>
  <si>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</si>
  <si>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</si>
  <si>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</si>
  <si>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</si>
  <si>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</si>
  <si>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</si>
  <si>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</si>
  <si>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</si>
  <si>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</si>
  <si>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</si>
  <si>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</si>
  <si>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</si>
  <si>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</si>
  <si>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</si>
  <si>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</si>
  <si>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</si>
  <si>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</si>
  <si>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</si>
  <si>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</si>
  <si>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</si>
  <si>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</si>
  <si>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</si>
  <si>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</si>
  <si>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</si>
  <si>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</si>
  <si>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</si>
  <si>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</si>
  <si>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</si>
  <si>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</si>
  <si>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</si>
  <si>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</si>
  <si>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</si>
  <si>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</si>
  <si>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</si>
  <si>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</si>
  <si>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</si>
  <si>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</si>
  <si>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</si>
  <si>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</si>
  <si>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</si>
  <si>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</si>
  <si>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</si>
  <si>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</si>
  <si>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</si>
  <si>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</si>
  <si>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</si>
  <si>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</si>
  <si>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</si>
  <si>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</si>
  <si>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</si>
  <si>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</si>
  <si>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</si>
  <si>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</si>
  <si>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</si>
  <si>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</si>
  <si>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</si>
  <si>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</si>
  <si>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</si>
  <si>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</si>
  <si>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</si>
  <si>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</si>
  <si>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</si>
  <si>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</si>
  <si>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</si>
  <si>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</si>
  <si>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</si>
  <si>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</si>
  <si>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</si>
  <si>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</si>
  <si>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</si>
  <si>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</si>
  <si>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</si>
  <si>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</si>
  <si>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</si>
  <si>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</si>
  <si>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</si>
  <si>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</si>
  <si>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</si>
  <si>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</si>
  <si>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</si>
  <si>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</si>
  <si>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</si>
  <si>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</si>
  <si>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</si>
  <si>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</si>
  <si>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</si>
  <si>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</si>
  <si>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</si>
  <si>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</si>
  <si>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</si>
  <si>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</si>
  <si>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</si>
  <si>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</si>
  <si>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</si>
  <si>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</si>
  <si>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</si>
  <si>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</si>
  <si>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</si>
  <si>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</si>
  <si>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</si>
  <si>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</si>
  <si>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</si>
  <si>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</si>
  <si>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</si>
  <si>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</si>
  <si>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</si>
  <si>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</si>
  <si>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</si>
  <si>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</si>
  <si>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</si>
  <si>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</si>
  <si>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</si>
  <si>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</si>
  <si>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</si>
  <si>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</si>
  <si>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</si>
  <si>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</si>
  <si>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</si>
  <si>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</si>
  <si>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</si>
  <si>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</si>
  <si>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</si>
  <si>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</si>
  <si>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</si>
  <si>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</si>
  <si>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</si>
  <si>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</si>
  <si>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</si>
  <si>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</si>
  <si>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</si>
  <si>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</si>
  <si>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</si>
  <si>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</si>
  <si>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</si>
  <si>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</si>
  <si>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</si>
  <si>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</si>
  <si>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</si>
  <si>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</si>
  <si>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</si>
  <si>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</si>
  <si>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</si>
  <si>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</si>
  <si>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</si>
  <si>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</si>
  <si>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</si>
  <si>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</si>
  <si>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</si>
  <si>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</si>
  <si>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</si>
  <si>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</si>
  <si>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</si>
  <si>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</si>
  <si>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</si>
  <si>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</si>
  <si>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</si>
  <si>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</si>
  <si>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</si>
  <si>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</si>
  <si>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</si>
  <si>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</si>
  <si>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</si>
  <si>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</si>
  <si>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</si>
  <si>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</si>
  <si>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</si>
  <si>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</si>
  <si>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</si>
  <si>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</si>
  <si>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</si>
  <si>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</si>
  <si>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</si>
  <si>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</si>
  <si>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</si>
  <si>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</si>
  <si>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</si>
  <si>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</si>
  <si>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</si>
  <si>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</si>
  <si>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</si>
  <si>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</si>
  <si>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</si>
  <si>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</si>
  <si>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</si>
  <si>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</si>
  <si>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</si>
  <si>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</si>
  <si>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</si>
  <si>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</si>
  <si>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</si>
  <si>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</si>
  <si>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</si>
  <si>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</si>
  <si>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</si>
  <si>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</si>
  <si>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</si>
  <si>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</si>
  <si>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</si>
  <si>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</si>
  <si>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</si>
  <si>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</si>
  <si>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</si>
  <si>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</si>
  <si>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</si>
  <si>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</si>
  <si>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</si>
  <si>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</si>
  <si>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</si>
  <si>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</si>
  <si>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</si>
  <si>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</si>
  <si>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</si>
  <si>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</si>
  <si>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</si>
  <si>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</si>
  <si>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</si>
  <si>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</si>
  <si>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</si>
  <si>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</si>
  <si>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</si>
  <si>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</si>
  <si>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</si>
  <si>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</si>
  <si>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</si>
  <si>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</si>
  <si>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</si>
  <si>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</si>
  <si>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</si>
  <si>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</si>
  <si>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</si>
  <si>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</si>
  <si>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</si>
  <si>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</si>
  <si>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</si>
  <si>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</si>
  <si>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</si>
  <si>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</si>
  <si>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</si>
  <si>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</si>
  <si>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</si>
  <si>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</si>
  <si>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</si>
  <si>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</si>
  <si>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</si>
  <si>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</si>
  <si>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</si>
  <si>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</si>
  <si>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</si>
  <si>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</si>
  <si>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</si>
  <si>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</si>
  <si>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</si>
  <si>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</si>
  <si>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</si>
  <si>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</si>
  <si>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</si>
  <si>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</si>
  <si>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</si>
  <si>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</si>
  <si>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</si>
  <si>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</si>
  <si>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</si>
  <si>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</si>
  <si>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</si>
  <si>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</si>
  <si>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</si>
  <si>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</si>
  <si>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</si>
  <si>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</si>
  <si>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</si>
  <si>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</si>
  <si>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</si>
  <si>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</si>
  <si>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</si>
  <si>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</si>
  <si>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</si>
  <si>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</si>
  <si>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</si>
  <si>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</si>
  <si>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</si>
  <si>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</si>
  <si>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</si>
  <si>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</si>
  <si>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</si>
  <si>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</si>
  <si>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</si>
  <si>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</si>
  <si>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</si>
  <si>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</si>
  <si>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</si>
  <si>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</si>
  <si>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</si>
  <si>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</si>
  <si>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</si>
  <si>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</si>
  <si>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</si>
  <si>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</si>
  <si>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</si>
  <si>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</si>
  <si>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</si>
  <si>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</si>
  <si>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</si>
  <si>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</si>
  <si>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</si>
  <si>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</si>
  <si>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</si>
  <si>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</si>
  <si>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</si>
  <si>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</si>
  <si>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</si>
  <si>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</si>
  <si>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</si>
  <si>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</si>
  <si>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</si>
  <si>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</si>
  <si>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</si>
  <si>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</si>
  <si>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</si>
  <si>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</si>
  <si>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</si>
  <si>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</si>
  <si>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</si>
  <si>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</si>
  <si>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</si>
  <si>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</si>
  <si>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</si>
  <si>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</si>
  <si>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</si>
  <si>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</si>
  <si>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</si>
  <si>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</si>
  <si>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</si>
  <si>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</si>
  <si>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</si>
  <si>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</si>
  <si>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</si>
  <si>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</si>
  <si>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</si>
  <si>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</si>
  <si>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</si>
  <si>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</si>
  <si>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</si>
  <si>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</si>
  <si>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</si>
  <si>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</si>
  <si>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</si>
  <si>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</si>
  <si>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</si>
  <si>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</si>
  <si>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</si>
  <si>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</si>
  <si>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</si>
  <si>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</si>
  <si>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</si>
  <si>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</si>
  <si>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</si>
  <si>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</si>
  <si>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</si>
  <si>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</si>
  <si>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</si>
  <si>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</si>
  <si>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</si>
  <si>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</si>
  <si>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</si>
  <si>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</si>
  <si>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</si>
  <si>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</si>
  <si>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</si>
  <si>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</si>
  <si>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</si>
  <si>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</si>
  <si>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</si>
  <si>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</si>
  <si>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</si>
  <si>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</si>
  <si>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</si>
  <si>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</si>
  <si>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</si>
  <si>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</si>
  <si>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</si>
  <si>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</si>
  <si>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</si>
  <si>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</si>
  <si>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</si>
  <si>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</si>
  <si>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</si>
  <si>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</si>
  <si>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</si>
  <si>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</si>
  <si>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</si>
  <si>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</si>
  <si>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</si>
  <si>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</si>
  <si>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</si>
  <si>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</si>
  <si>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</si>
  <si>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</si>
  <si>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</si>
  <si>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</si>
  <si>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</si>
  <si>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</si>
  <si>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</si>
  <si>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</si>
  <si>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</si>
  <si>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</si>
  <si>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</si>
  <si>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</si>
  <si>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</si>
  <si>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</si>
  <si>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</si>
  <si>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</si>
  <si>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</si>
  <si>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</si>
  <si>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</si>
  <si>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</si>
  <si>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</si>
  <si>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</si>
  <si>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</si>
  <si>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</si>
  <si>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</si>
  <si>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</si>
  <si>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</si>
  <si>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</si>
  <si>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</si>
  <si>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</si>
  <si>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</si>
  <si>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</si>
  <si>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</si>
  <si>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</si>
  <si>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</si>
  <si>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</si>
  <si>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</si>
  <si>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</si>
  <si>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</si>
  <si>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</si>
  <si>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</si>
  <si>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</si>
  <si>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</si>
  <si>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</si>
  <si>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</si>
  <si>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</si>
  <si>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</si>
  <si>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</si>
  <si>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</si>
  <si>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</si>
  <si>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</si>
  <si>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</si>
  <si>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</si>
  <si>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</si>
  <si>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</si>
  <si>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</si>
  <si>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</si>
  <si>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</si>
  <si>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</si>
  <si>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</si>
  <si>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</si>
  <si>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</si>
  <si>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</si>
  <si>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</si>
  <si>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</si>
  <si>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</si>
  <si>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</si>
  <si>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</si>
  <si>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</si>
  <si>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</si>
  <si>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</si>
  <si>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</si>
  <si>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</si>
  <si>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</si>
  <si>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</si>
  <si>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</si>
  <si>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</si>
  <si>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</si>
  <si>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</si>
  <si>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</si>
  <si>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</si>
  <si>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</si>
  <si>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</si>
  <si>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</si>
  <si>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</si>
  <si>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</si>
  <si>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</si>
  <si>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</si>
  <si>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</si>
  <si>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</si>
  <si>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</si>
  <si>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</si>
  <si>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</si>
  <si>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</si>
  <si>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</si>
  <si>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</si>
  <si>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</si>
  <si>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</si>
  <si>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</si>
  <si>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</si>
  <si>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</si>
  <si>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</si>
  <si>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</si>
  <si>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</si>
  <si>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</si>
  <si>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</si>
  <si>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</si>
  <si>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</si>
  <si>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</si>
  <si>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</si>
  <si>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</si>
  <si>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</si>
  <si>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</si>
  <si>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</si>
  <si>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</si>
  <si>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</si>
  <si>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</si>
  <si>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</si>
  <si>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</si>
  <si>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</si>
  <si>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</si>
  <si>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</si>
  <si>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</si>
  <si>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</si>
  <si>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</si>
  <si>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</si>
  <si>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</si>
  <si>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</si>
  <si>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</si>
  <si>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</si>
  <si>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</si>
  <si>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</si>
  <si>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</si>
  <si>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</si>
  <si>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</si>
  <si>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</si>
  <si>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</si>
  <si>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</si>
  <si>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</si>
  <si>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</si>
  <si>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</si>
  <si>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</si>
  <si>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</si>
  <si>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</si>
  <si>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</si>
  <si>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</si>
  <si>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</si>
  <si>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</si>
  <si>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</si>
  <si>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</si>
  <si>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</si>
  <si>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</si>
  <si>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</si>
  <si>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</si>
  <si>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</si>
  <si>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</si>
  <si>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</si>
  <si>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</si>
  <si>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</si>
  <si>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</si>
  <si>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</si>
  <si>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</si>
  <si>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</si>
  <si>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</si>
  <si>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</si>
  <si>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</si>
  <si>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</si>
  <si>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</si>
  <si>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</si>
  <si>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</si>
  <si>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</si>
  <si>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</si>
  <si>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</si>
  <si>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</si>
  <si>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</si>
  <si>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</si>
  <si>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</si>
  <si>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</si>
  <si>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</si>
  <si>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</si>
  <si>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</si>
  <si>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</si>
  <si>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</si>
  <si>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</si>
  <si>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</si>
  <si>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</si>
  <si>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</si>
  <si>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</si>
  <si>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</si>
  <si>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</si>
  <si>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</si>
  <si>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</si>
  <si>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</si>
  <si>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</si>
  <si>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</si>
  <si>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</si>
  <si>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</si>
  <si>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</si>
  <si>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</si>
  <si>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</si>
  <si>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</si>
  <si>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</si>
  <si>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</si>
  <si>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</si>
  <si>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</si>
  <si>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</si>
  <si>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</si>
  <si>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</si>
  <si>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</si>
  <si>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</si>
  <si>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</si>
  <si>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</si>
  <si>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</si>
  <si>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</si>
  <si>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</si>
  <si>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</si>
  <si>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</si>
  <si>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</si>
  <si>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</si>
  <si>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</si>
  <si>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</si>
  <si>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</si>
  <si>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</si>
  <si>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</si>
  <si>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</si>
  <si>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</si>
  <si>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</si>
  <si>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</si>
  <si>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</si>
  <si>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</si>
  <si>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</si>
  <si>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</si>
  <si>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</si>
  <si>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</si>
  <si>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</si>
  <si>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</si>
  <si>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</si>
  <si>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</si>
  <si>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</si>
  <si>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</si>
  <si>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</si>
  <si>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</si>
  <si>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</si>
  <si>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</si>
  <si>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</si>
  <si>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</si>
  <si>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</si>
  <si>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</si>
  <si>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</si>
  <si>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</si>
  <si>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</si>
  <si>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</si>
  <si>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</si>
  <si>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</si>
  <si>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</si>
  <si>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</si>
  <si>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</si>
  <si>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</si>
  <si>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</si>
  <si>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</si>
  <si>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</si>
  <si>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</si>
  <si>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</si>
  <si>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</si>
  <si>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</si>
  <si>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</si>
  <si>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</si>
  <si>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</si>
  <si>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</si>
  <si>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</si>
  <si>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</si>
  <si>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</si>
  <si>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</si>
  <si>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</si>
  <si>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</si>
  <si>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</si>
  <si>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</si>
  <si>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</si>
  <si>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</si>
  <si>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</si>
  <si>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</si>
  <si>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</si>
  <si>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</si>
  <si>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</si>
  <si>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</si>
  <si>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</si>
  <si>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</si>
  <si>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</si>
  <si>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</si>
  <si>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</si>
  <si>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</si>
  <si>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</si>
  <si>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</si>
  <si>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</si>
  <si>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</si>
  <si>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</si>
  <si>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</si>
  <si>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</si>
  <si>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</si>
  <si>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</si>
  <si>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</si>
  <si>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</si>
  <si>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</si>
  <si>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</si>
  <si>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</si>
  <si>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</si>
  <si>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</si>
  <si>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</si>
  <si>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</si>
  <si>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</si>
  <si>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</si>
  <si>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</si>
  <si>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</si>
  <si>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</si>
  <si>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</si>
  <si>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</si>
  <si>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</si>
  <si>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</si>
  <si>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</si>
  <si>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</si>
  <si>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</si>
  <si>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</si>
  <si>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</si>
  <si>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</si>
  <si>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</si>
  <si>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</si>
  <si>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</si>
  <si>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</si>
  <si>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</si>
  <si>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</si>
  <si>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</si>
  <si>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</si>
  <si>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</si>
  <si>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</si>
  <si>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</si>
  <si>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</si>
  <si>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</si>
  <si>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</si>
  <si>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</si>
  <si>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</si>
  <si>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</si>
  <si>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</si>
  <si>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</si>
  <si>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</si>
  <si>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</si>
  <si>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</si>
  <si>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</si>
  <si>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</si>
  <si>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</si>
  <si>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</si>
  <si>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</si>
  <si>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</si>
  <si>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</si>
  <si>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</si>
  <si>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</si>
  <si>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</si>
  <si>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</si>
  <si>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</si>
  <si>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</si>
  <si>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</si>
  <si>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</si>
  <si>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</si>
  <si>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</si>
  <si>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</si>
  <si>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</si>
  <si>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</si>
  <si>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</si>
  <si>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</si>
  <si>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</si>
  <si>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</si>
  <si>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</si>
  <si>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</si>
  <si>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</si>
  <si>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</si>
  <si>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</si>
  <si>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</si>
  <si>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</si>
  <si>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</si>
  <si>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</si>
  <si>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</si>
  <si>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</si>
  <si>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</si>
  <si>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</si>
  <si>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</si>
  <si>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</si>
  <si>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</si>
  <si>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</si>
  <si>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</si>
  <si>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</si>
  <si>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</si>
  <si>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</si>
  <si>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</si>
  <si>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</si>
  <si>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</si>
  <si>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</si>
  <si>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</si>
  <si>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</si>
  <si>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</si>
  <si>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</si>
  <si>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</si>
  <si>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</si>
  <si>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</si>
  <si>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</si>
  <si>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</si>
  <si>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</si>
  <si>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</si>
  <si>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</si>
  <si>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</si>
  <si>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</si>
  <si>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</si>
  <si>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</si>
  <si>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</si>
  <si>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</si>
  <si>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</si>
  <si>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</si>
  <si>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</si>
  <si>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</si>
  <si>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</si>
  <si>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</si>
  <si>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</si>
  <si>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</si>
  <si>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</si>
  <si>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</si>
  <si>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</si>
  <si>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</si>
  <si>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</si>
  <si>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</si>
  <si>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</si>
  <si>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</si>
  <si>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</si>
  <si>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</si>
  <si>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</si>
  <si>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</si>
  <si>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</si>
  <si>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</si>
  <si>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</si>
  <si>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</si>
  <si>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</si>
  <si>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</si>
  <si>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</si>
  <si>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</si>
  <si>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</si>
  <si>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</si>
  <si>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</si>
  <si>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</si>
  <si>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</si>
  <si>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</si>
  <si>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</si>
  <si>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</si>
  <si>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</si>
  <si>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</si>
  <si>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</si>
  <si>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</si>
  <si>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</si>
  <si>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</si>
  <si>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</si>
  <si>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</si>
  <si>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</si>
  <si>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</si>
  <si>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</si>
  <si>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</si>
  <si>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</si>
  <si>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</si>
  <si>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</si>
  <si>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</si>
  <si>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</si>
  <si>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</si>
  <si>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</si>
  <si>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</si>
  <si>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</si>
  <si>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</si>
  <si>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</si>
  <si>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</si>
  <si>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</si>
  <si>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</si>
  <si>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</si>
  <si>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</si>
  <si>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</si>
  <si>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</si>
  <si>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</si>
  <si>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</si>
  <si>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</si>
  <si>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</si>
  <si>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</si>
  <si>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</si>
  <si>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</si>
  <si>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</si>
  <si>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</si>
  <si>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</si>
  <si>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</si>
  <si>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</si>
  <si>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</si>
  <si>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</si>
  <si>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</si>
  <si>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</si>
  <si>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</si>
  <si>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</si>
  <si>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</si>
  <si>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</si>
  <si>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</si>
  <si>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</si>
  <si>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</si>
  <si>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</si>
  <si>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</si>
  <si>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</si>
  <si>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</si>
  <si>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</si>
  <si>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</si>
  <si>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</si>
  <si>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</si>
  <si>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</si>
  <si>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</si>
  <si>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</si>
  <si>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</si>
  <si>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</si>
  <si>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</si>
  <si>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</si>
  <si>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</si>
  <si>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</si>
  <si>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</si>
  <si>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</si>
  <si>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</si>
  <si>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</si>
  <si>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</si>
  <si>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</si>
  <si>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</si>
  <si>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</si>
  <si>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</si>
  <si>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</si>
  <si>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</si>
  <si>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</si>
  <si>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</si>
  <si>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</si>
  <si>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</si>
  <si>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</si>
  <si>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</si>
  <si>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</si>
  <si>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</si>
  <si>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</si>
  <si>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</si>
  <si>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</si>
  <si>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</si>
  <si>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</si>
  <si>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</si>
  <si>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</si>
  <si>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</si>
  <si>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</si>
  <si>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</si>
  <si>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</si>
  <si>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</si>
  <si>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</si>
  <si>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</si>
  <si>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</si>
  <si>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</si>
  <si>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</si>
  <si>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</si>
  <si>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</si>
  <si>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</si>
  <si>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</si>
  <si>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</si>
  <si>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</si>
  <si>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</si>
  <si>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</si>
  <si>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</si>
  <si>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</si>
  <si>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</si>
  <si>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</si>
  <si>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</si>
  <si>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</si>
  <si>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</si>
  <si>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</si>
  <si>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</si>
  <si>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</si>
  <si>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</si>
  <si>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</si>
  <si>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</si>
  <si>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</si>
  <si>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</si>
  <si>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</si>
  <si>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</si>
  <si>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</si>
  <si>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</si>
  <si>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</si>
  <si>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</si>
  <si>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</si>
  <si>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</si>
  <si>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</si>
  <si>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</si>
  <si>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</si>
  <si>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</si>
  <si>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</si>
  <si>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</si>
  <si>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</si>
  <si>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</si>
  <si>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</si>
  <si>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</si>
  <si>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</si>
  <si>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</si>
  <si>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</si>
  <si>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</si>
  <si>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</si>
  <si>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</si>
  <si>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</si>
  <si>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</si>
  <si>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</si>
  <si>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</si>
  <si>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</si>
  <si>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</si>
  <si>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</si>
  <si>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</si>
  <si>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</si>
  <si>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</si>
  <si>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</si>
  <si>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</si>
  <si>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</si>
  <si>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</si>
  <si>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</si>
  <si>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</si>
  <si>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</si>
  <si>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</si>
  <si>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</si>
  <si>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</si>
  <si>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</si>
  <si>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</si>
  <si>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</si>
  <si>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</si>
  <si>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</si>
  <si>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</si>
  <si>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</si>
  <si>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</si>
  <si>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</si>
  <si>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</si>
  <si>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</si>
  <si>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</si>
  <si>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</si>
  <si>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</si>
  <si>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</si>
  <si>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</si>
  <si>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</si>
  <si>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</si>
  <si>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</si>
  <si>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</si>
  <si>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</si>
  <si>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</si>
  <si>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</si>
  <si>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</si>
  <si>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</si>
  <si>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</si>
  <si>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</si>
  <si>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</si>
  <si>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</si>
  <si>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</si>
  <si>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</si>
  <si>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</si>
  <si>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</si>
  <si>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</si>
  <si>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</si>
  <si>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</si>
  <si>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</si>
  <si>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</si>
  <si>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</si>
  <si>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</si>
  <si>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</si>
  <si>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</si>
  <si>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</si>
  <si>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</si>
  <si>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</si>
  <si>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</si>
  <si>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</si>
  <si>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</si>
  <si>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</si>
  <si>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</si>
  <si>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</si>
  <si>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</si>
  <si>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</si>
  <si>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</si>
  <si>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</si>
  <si>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</si>
  <si>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</si>
  <si>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</si>
  <si>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</si>
  <si>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</si>
  <si>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</si>
  <si>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</si>
  <si>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</si>
  <si>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</si>
  <si>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</si>
  <si>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</si>
  <si>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</si>
  <si>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</si>
  <si>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</si>
  <si>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</si>
  <si>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</si>
  <si>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</si>
  <si>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</si>
  <si>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</si>
  <si>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</si>
  <si>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</si>
  <si>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</si>
  <si>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</si>
  <si>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</si>
  <si>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</si>
  <si>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</si>
  <si>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</si>
  <si>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</si>
  <si>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</si>
  <si>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</si>
  <si>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</si>
  <si>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</si>
  <si>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</si>
  <si>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</si>
  <si>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</si>
  <si>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</si>
  <si>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</si>
  <si>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</si>
  <si>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</si>
  <si>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</si>
  <si>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</si>
  <si>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</si>
  <si>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</si>
  <si>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</si>
  <si>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</si>
  <si>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</si>
  <si>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</si>
  <si>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</si>
  <si>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</si>
  <si>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</si>
  <si>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</si>
  <si>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</si>
  <si>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</si>
  <si>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</si>
  <si>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</si>
  <si>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</si>
  <si>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</si>
  <si>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</si>
  <si>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</si>
  <si>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</si>
  <si>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</si>
  <si>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</si>
  <si>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</si>
  <si>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</si>
  <si>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</si>
  <si>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</si>
  <si>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</si>
  <si>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</si>
  <si>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</si>
  <si>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</si>
  <si>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</si>
  <si>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</si>
  <si>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</si>
  <si>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</si>
  <si>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</si>
  <si>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</si>
  <si>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</si>
  <si>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</si>
  <si>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</si>
  <si>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</si>
  <si>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</si>
  <si>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</si>
  <si>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</si>
  <si>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</si>
  <si>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</si>
  <si>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</si>
  <si>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</si>
  <si>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</si>
  <si>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</si>
  <si>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</si>
  <si>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</si>
  <si>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</si>
  <si>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</si>
  <si>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</si>
  <si>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</si>
  <si>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</si>
  <si>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</si>
  <si>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</si>
  <si>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</si>
  <si>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</si>
  <si>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</si>
  <si>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</si>
  <si>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</si>
  <si>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</si>
  <si>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</si>
  <si>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</si>
  <si>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</si>
  <si>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</si>
  <si>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</si>
  <si>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</si>
  <si>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</si>
  <si>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</si>
  <si>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</si>
  <si>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</si>
  <si>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</si>
  <si>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</si>
  <si>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</si>
  <si>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</si>
  <si>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</si>
  <si>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</si>
  <si>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</si>
  <si>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</si>
  <si>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</si>
  <si>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</si>
  <si>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</si>
  <si>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</si>
  <si>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</si>
  <si>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</si>
  <si>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</si>
  <si>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</si>
  <si>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</si>
  <si>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</si>
  <si>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</si>
  <si>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</si>
  <si>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</si>
  <si>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</si>
  <si>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</si>
  <si>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</si>
  <si>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</si>
  <si>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</si>
  <si>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</si>
  <si>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</si>
  <si>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</si>
  <si>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</si>
  <si>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</si>
  <si>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</si>
  <si>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</si>
  <si>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</si>
  <si>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</si>
  <si>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</si>
  <si>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</si>
  <si>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</si>
  <si>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</si>
  <si>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</si>
  <si>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</si>
  <si>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</si>
  <si>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</si>
  <si>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</si>
  <si>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</si>
  <si>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</si>
  <si>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</si>
  <si>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</si>
  <si>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</si>
  <si>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</si>
  <si>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</si>
  <si>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</si>
  <si>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</si>
  <si>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</si>
  <si>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</si>
  <si>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</si>
  <si>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</si>
  <si>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</si>
  <si>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</si>
  <si>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</si>
  <si>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</si>
  <si>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</si>
  <si>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</si>
  <si>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</si>
  <si>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</si>
  <si>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</si>
  <si>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</si>
  <si>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</si>
  <si>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</si>
  <si>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</si>
  <si>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</si>
  <si>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</si>
  <si>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</si>
  <si>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</si>
  <si>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</si>
  <si>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</si>
  <si>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</si>
  <si>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</si>
  <si>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</si>
  <si>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</si>
  <si>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</si>
  <si>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</si>
  <si>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</si>
  <si>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</si>
  <si>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</si>
  <si>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</si>
  <si>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</si>
  <si>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</si>
  <si>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</si>
  <si>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</si>
  <si>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</si>
  <si>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</si>
  <si>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</si>
  <si>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</si>
  <si>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</si>
  <si>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</si>
  <si>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</si>
  <si>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</si>
  <si>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</si>
  <si>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</si>
  <si>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</si>
  <si>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</si>
  <si>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</si>
  <si>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</si>
  <si>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</si>
  <si>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</si>
  <si>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</si>
  <si>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</si>
  <si>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</si>
  <si>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</si>
  <si>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</si>
  <si>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</si>
  <si>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</si>
  <si>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</si>
  <si>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</si>
  <si>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</si>
  <si>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</si>
  <si>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</si>
  <si>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</si>
  <si>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</si>
  <si>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</si>
  <si>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</si>
  <si>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</si>
  <si>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</si>
  <si>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</si>
  <si>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</si>
  <si>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</si>
  <si>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</si>
  <si>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</si>
  <si>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</si>
  <si>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</si>
  <si>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</si>
  <si>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</si>
  <si>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</si>
  <si>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</si>
  <si>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</si>
  <si>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</si>
  <si>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</si>
  <si>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</si>
  <si>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</si>
  <si>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</si>
  <si>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</si>
  <si>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</si>
  <si>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</si>
  <si>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</si>
  <si>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</si>
  <si>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</si>
  <si>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</si>
  <si>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</si>
  <si>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</si>
  <si>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</si>
  <si>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</si>
  <si>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</si>
  <si>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</si>
  <si>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</si>
  <si>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</si>
  <si>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</si>
  <si>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</si>
  <si>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</si>
  <si>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</si>
  <si>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</si>
  <si>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</si>
  <si>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</si>
  <si>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</si>
  <si>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</si>
  <si>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</si>
  <si>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</si>
  <si>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</si>
  <si>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</si>
  <si>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</si>
  <si>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</si>
  <si>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</si>
  <si>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</si>
  <si>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</si>
  <si>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</si>
  <si>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</si>
  <si>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</si>
  <si>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</si>
  <si>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</si>
  <si>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</si>
  <si>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</si>
  <si>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</si>
  <si>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</si>
  <si>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</si>
  <si>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</si>
  <si>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</si>
  <si>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</si>
  <si>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</si>
  <si>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</si>
  <si>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</si>
  <si>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</si>
  <si>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</si>
  <si>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</si>
  <si>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</si>
  <si>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</si>
  <si>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</si>
  <si>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</si>
  <si>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</si>
  <si>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</si>
  <si>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</si>
  <si>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</si>
  <si>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</si>
  <si>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</si>
  <si>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</si>
  <si>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</si>
  <si>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</si>
  <si>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</si>
  <si>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</si>
  <si>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</si>
  <si>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</si>
  <si>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</si>
  <si>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</si>
  <si>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</si>
  <si>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</si>
  <si>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</si>
  <si>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</si>
  <si>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</si>
  <si>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</si>
  <si>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</si>
  <si>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</si>
  <si>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</si>
  <si>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</si>
  <si>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</si>
  <si>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</si>
  <si>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</si>
  <si>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</si>
  <si>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</si>
  <si>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</si>
  <si>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</si>
  <si>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</si>
  <si>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</si>
  <si>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</si>
  <si>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</si>
  <si>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</si>
  <si>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</si>
  <si>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</si>
  <si>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</si>
  <si>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</si>
  <si>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</si>
  <si>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</si>
  <si>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</si>
  <si>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</si>
  <si>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</si>
  <si>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</si>
  <si>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</si>
  <si>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</si>
  <si>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</si>
  <si>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</si>
  <si>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</si>
  <si>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</si>
  <si>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</si>
  <si>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</si>
  <si>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</si>
  <si>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</si>
  <si>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</si>
  <si>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</si>
  <si>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</si>
  <si>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</si>
  <si>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</si>
  <si>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</si>
  <si>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</si>
  <si>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</si>
  <si>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</si>
  <si>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</si>
  <si>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</si>
  <si>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</si>
  <si>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</si>
  <si>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</si>
  <si>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</si>
  <si>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</si>
  <si>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</si>
  <si>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</si>
  <si>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</si>
  <si>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</si>
  <si>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</si>
  <si>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</si>
  <si>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</si>
  <si>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</si>
  <si>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</si>
  <si>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</si>
  <si>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</si>
  <si>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</si>
  <si>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</si>
  <si>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</si>
  <si>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</si>
  <si>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</si>
  <si>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</si>
  <si>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</si>
  <si>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</si>
  <si>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</si>
  <si>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</si>
  <si>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</si>
  <si>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</si>
  <si>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</si>
  <si>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</si>
  <si>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</si>
  <si>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</si>
  <si>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</si>
  <si>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</si>
  <si>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</si>
  <si>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</si>
  <si>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</si>
  <si>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</si>
  <si>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</si>
  <si>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</si>
  <si>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</si>
  <si>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</si>
  <si>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</si>
  <si>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</si>
  <si>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</si>
  <si>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</si>
  <si>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</si>
  <si>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</si>
  <si>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</si>
  <si>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</si>
  <si>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</si>
  <si>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</si>
  <si>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</si>
  <si>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</si>
  <si>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</si>
  <si>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</si>
  <si>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</si>
  <si>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</si>
  <si>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</si>
  <si>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</si>
  <si>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</si>
  <si>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</si>
  <si>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</si>
  <si>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</si>
  <si>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</si>
  <si>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</si>
  <si>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</si>
  <si>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</si>
  <si>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</si>
  <si>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</si>
  <si>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</si>
  <si>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</si>
  <si>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</si>
  <si>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</si>
  <si>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</si>
  <si>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</si>
  <si>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</si>
  <si>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</si>
  <si>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</si>
  <si>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</si>
  <si>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</si>
  <si>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</si>
  <si>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</si>
  <si>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</si>
  <si>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</si>
  <si>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</si>
  <si>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</si>
  <si>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</si>
  <si>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</si>
  <si>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</si>
  <si>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</si>
  <si>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</si>
  <si>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</si>
  <si>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</si>
  <si>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</si>
  <si>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</si>
  <si>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</si>
  <si>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</si>
  <si>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</si>
  <si>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</si>
  <si>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</si>
  <si>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</si>
  <si>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</si>
  <si>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</si>
  <si>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</si>
  <si>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</si>
  <si>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</si>
  <si>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</si>
  <si>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</si>
  <si>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</si>
  <si>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</si>
  <si>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</si>
  <si>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</si>
  <si>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</si>
  <si>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</si>
  <si>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</si>
  <si>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</si>
  <si>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</si>
  <si>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</si>
  <si>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</si>
  <si>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</si>
  <si>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</si>
  <si>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</si>
  <si>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</si>
  <si>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</si>
  <si>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</si>
  <si>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</si>
  <si>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</si>
  <si>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</si>
  <si>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</si>
  <si>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</si>
  <si>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</si>
  <si>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</si>
  <si>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</si>
  <si>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</si>
  <si>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</si>
  <si>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</si>
  <si>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</si>
  <si>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</si>
  <si>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</si>
  <si>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</si>
  <si>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</si>
  <si>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</si>
  <si>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</si>
  <si>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</si>
  <si>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</si>
  <si>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</si>
  <si>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</si>
  <si>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</si>
  <si>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</si>
  <si>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</si>
  <si>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</si>
  <si>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</si>
  <si>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</si>
  <si>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</si>
  <si>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</si>
  <si>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</si>
  <si>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</si>
  <si>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</si>
  <si>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</si>
  <si>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</si>
  <si>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</si>
  <si>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</si>
  <si>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</si>
  <si>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</si>
  <si>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</si>
  <si>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</si>
  <si>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</si>
  <si>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</si>
  <si>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</si>
  <si>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</si>
  <si>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</si>
  <si>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</si>
  <si>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</si>
  <si>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</si>
  <si>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</si>
  <si>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</si>
  <si>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</si>
  <si>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</si>
  <si>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</si>
  <si>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</si>
  <si>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</si>
  <si>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</si>
  <si>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</si>
  <si>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</si>
  <si>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</si>
  <si>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</si>
  <si>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</si>
  <si>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</si>
  <si>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</si>
  <si>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</si>
  <si>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</si>
  <si>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</si>
  <si>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</si>
  <si>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</si>
  <si>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</si>
  <si>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</si>
  <si>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</si>
  <si>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</si>
  <si>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</si>
  <si>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</si>
  <si>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</si>
  <si>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</si>
  <si>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</si>
  <si>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</si>
  <si>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</si>
  <si>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</si>
  <si>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</si>
  <si>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</si>
  <si>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</si>
  <si>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</si>
  <si>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</si>
  <si>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</si>
  <si>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</si>
  <si>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</si>
  <si>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</si>
  <si>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</si>
  <si>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</si>
  <si>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</si>
  <si>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</si>
  <si>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</si>
  <si>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</si>
  <si>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</si>
  <si>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</si>
  <si>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</si>
  <si>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</si>
  <si>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</si>
  <si>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</si>
  <si>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</si>
  <si>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</si>
  <si>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</si>
  <si>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</si>
  <si>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</si>
  <si>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</si>
  <si>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</si>
  <si>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</si>
  <si>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</si>
  <si>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</si>
  <si>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</si>
  <si>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</si>
  <si>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</si>
  <si>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</si>
  <si>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</si>
  <si>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</si>
  <si>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</si>
  <si>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</si>
  <si>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</si>
  <si>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</si>
  <si>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</si>
  <si>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</si>
  <si>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</si>
  <si>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</si>
  <si>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</si>
  <si>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</si>
  <si>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</si>
  <si>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</si>
  <si>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</si>
  <si>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</si>
  <si>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</si>
  <si>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</si>
  <si>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</si>
  <si>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</si>
  <si>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</si>
  <si>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</si>
  <si>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</si>
  <si>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</si>
  <si>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</si>
  <si>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</si>
  <si>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</si>
  <si>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</si>
  <si>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</si>
  <si>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</si>
  <si>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</si>
  <si>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</si>
  <si>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</si>
  <si>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</si>
  <si>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</si>
  <si>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</si>
  <si>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</si>
  <si>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</si>
  <si>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</si>
  <si>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</si>
  <si>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</si>
  <si>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</si>
  <si>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</si>
  <si>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</si>
  <si>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</si>
  <si>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</si>
  <si>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</si>
  <si>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</si>
  <si>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</si>
  <si>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</si>
  <si>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</si>
  <si>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</si>
  <si>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</si>
  <si>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</si>
  <si>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</si>
  <si>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</si>
  <si>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</si>
  <si>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</si>
  <si>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</si>
  <si>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</si>
  <si>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</si>
  <si>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</si>
  <si>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</si>
  <si>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</si>
  <si>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</si>
  <si>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</si>
  <si>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</si>
  <si>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</si>
  <si>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</si>
  <si>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</si>
  <si>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</si>
  <si>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</si>
  <si>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</si>
  <si>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</si>
  <si>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</si>
  <si>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</si>
  <si>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</si>
  <si>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</si>
  <si>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</si>
  <si>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</si>
  <si>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</si>
  <si>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</si>
  <si>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</si>
  <si>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</si>
  <si>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</si>
  <si>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</si>
  <si>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</si>
  <si>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</si>
  <si>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</si>
  <si>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</si>
  <si>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</si>
  <si>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</si>
  <si>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</si>
  <si>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</si>
  <si>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</si>
  <si>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</si>
  <si>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</si>
  <si>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</si>
  <si>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</si>
  <si>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</si>
  <si>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</si>
  <si>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</si>
  <si>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</si>
  <si>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</si>
  <si>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</si>
  <si>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</si>
  <si>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</si>
  <si>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</si>
  <si>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</si>
  <si>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</si>
  <si>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</si>
  <si>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</si>
  <si>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</si>
  <si>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</si>
  <si>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</si>
  <si>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</si>
  <si>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</si>
  <si>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</si>
  <si>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</si>
  <si>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</si>
  <si>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</si>
  <si>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</si>
  <si>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</si>
  <si>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</si>
  <si>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</si>
  <si>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</si>
  <si>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</si>
  <si>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</si>
  <si>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</si>
  <si>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</si>
  <si>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</si>
  <si>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</si>
  <si>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</si>
  <si>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</si>
  <si>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</si>
  <si>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</si>
  <si>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</si>
  <si>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</si>
  <si>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</si>
  <si>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</si>
  <si>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</si>
  <si>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</si>
  <si>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</si>
  <si>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</si>
  <si>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</si>
  <si>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</si>
  <si>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</si>
  <si>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</si>
  <si>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</si>
  <si>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</si>
  <si>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</si>
  <si>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</si>
  <si>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</si>
  <si>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</si>
  <si>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</si>
  <si>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</si>
  <si>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</si>
  <si>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</si>
  <si>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</si>
  <si>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</si>
  <si>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</si>
  <si>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</si>
  <si>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</si>
  <si>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</si>
  <si>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</si>
  <si>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</si>
  <si>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</si>
  <si>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</si>
  <si>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</si>
  <si>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</si>
  <si>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</si>
  <si>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</si>
  <si>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</si>
  <si>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</si>
  <si>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</si>
  <si>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</si>
  <si>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</si>
  <si>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</si>
  <si>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</si>
  <si>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</si>
  <si>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</si>
  <si>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</si>
  <si>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</si>
  <si>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</si>
  <si>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</si>
  <si>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</si>
  <si>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</si>
  <si>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</si>
  <si>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</si>
  <si>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</si>
  <si>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</si>
  <si>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</si>
  <si>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</si>
  <si>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</si>
  <si>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</si>
  <si>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</si>
  <si>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</si>
  <si>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</si>
  <si>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</si>
  <si>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</si>
  <si>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</si>
  <si>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</si>
  <si>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</si>
  <si>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</si>
  <si>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</si>
  <si>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</si>
  <si>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</si>
  <si>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</si>
  <si>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</si>
  <si>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</si>
  <si>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</si>
  <si>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</si>
  <si>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</si>
  <si>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</si>
  <si>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</si>
  <si>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</si>
  <si>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</si>
  <si>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</si>
  <si>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</si>
  <si>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</si>
  <si>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</si>
  <si>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</si>
  <si>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</si>
  <si>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</si>
  <si>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</si>
  <si>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</si>
  <si>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</si>
  <si>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</si>
  <si>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</si>
  <si>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</si>
  <si>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</si>
  <si>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</si>
  <si>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</si>
  <si>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</si>
  <si>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</si>
  <si>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</si>
  <si>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</si>
  <si>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</si>
  <si>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</si>
  <si>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</si>
  <si>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</si>
  <si>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</si>
  <si>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</si>
  <si>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</si>
  <si>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</si>
  <si>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</si>
  <si>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</si>
  <si>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</si>
  <si>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</si>
  <si>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</si>
  <si>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</si>
  <si>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</si>
  <si>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</si>
  <si>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</si>
  <si>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</si>
  <si>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</si>
  <si>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</si>
  <si>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</si>
  <si>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</si>
  <si>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</si>
  <si>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</si>
  <si>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</si>
  <si>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</si>
  <si>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</si>
  <si>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</si>
  <si>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</si>
  <si>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</si>
  <si>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</si>
  <si>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</si>
  <si>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</si>
  <si>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</si>
  <si>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</si>
  <si>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</si>
  <si>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</si>
  <si>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</si>
  <si>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</si>
  <si>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</si>
  <si>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</si>
  <si>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</si>
  <si>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</si>
  <si>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</si>
  <si>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</si>
  <si>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</si>
  <si>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</si>
  <si>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</si>
  <si>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</si>
  <si>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</si>
  <si>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</si>
  <si>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</si>
  <si>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</si>
  <si>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</si>
  <si>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</si>
  <si>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</si>
  <si>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</si>
  <si>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</si>
  <si>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</si>
  <si>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</si>
  <si>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</si>
  <si>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</si>
  <si>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</si>
  <si>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</si>
  <si>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</si>
  <si>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</si>
  <si>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</si>
  <si>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</si>
  <si>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</si>
  <si>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</si>
  <si>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</si>
  <si>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</si>
  <si>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</si>
  <si>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</si>
  <si>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</si>
  <si>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</si>
  <si>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</si>
  <si>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</si>
  <si>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</si>
  <si>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</si>
  <si>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</si>
  <si>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</si>
  <si>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</si>
  <si>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</si>
  <si>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</si>
  <si>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</si>
  <si>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</si>
  <si>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</si>
  <si>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</si>
  <si>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</si>
  <si>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</si>
  <si>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</si>
  <si>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</si>
  <si>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</si>
  <si>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</si>
  <si>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</si>
  <si>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</si>
  <si>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</si>
  <si>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</si>
  <si>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</si>
  <si>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</si>
  <si>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</si>
  <si>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</si>
  <si>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</si>
  <si>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</si>
  <si>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</si>
  <si>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</si>
  <si>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</si>
  <si>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</si>
  <si>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</si>
  <si>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</si>
  <si>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</si>
  <si>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</si>
  <si>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</si>
  <si>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</si>
  <si>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</si>
  <si>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</si>
  <si>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</si>
  <si>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</si>
  <si>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</si>
  <si>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</si>
  <si>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</si>
  <si>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</si>
  <si>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</si>
  <si>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</si>
  <si>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</si>
  <si>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</si>
  <si>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</si>
  <si>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</si>
  <si>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</si>
  <si>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</si>
  <si>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</si>
  <si>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</si>
  <si>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</si>
  <si>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</si>
  <si>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</si>
  <si>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</si>
  <si>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</si>
  <si>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</si>
  <si>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</si>
  <si>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</si>
  <si>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</si>
  <si>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</si>
  <si>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</si>
  <si>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</si>
  <si>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</si>
  <si>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</si>
  <si>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</si>
  <si>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</si>
  <si>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</si>
  <si>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</si>
  <si>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</si>
  <si>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</si>
  <si>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</si>
  <si>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</si>
  <si>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</si>
  <si>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</si>
  <si>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</si>
  <si>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</si>
  <si>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</si>
  <si>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</si>
  <si>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</si>
  <si>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</si>
  <si>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</si>
  <si>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</si>
  <si>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</si>
  <si>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</si>
  <si>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</si>
  <si>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</si>
  <si>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</si>
  <si>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</si>
  <si>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</si>
  <si>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</si>
  <si>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</si>
  <si>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</si>
  <si>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</si>
  <si>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</si>
  <si>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</si>
  <si>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</si>
  <si>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</si>
  <si>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</si>
  <si>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</si>
  <si>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</si>
  <si>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</si>
  <si>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</si>
  <si>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</si>
  <si>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</si>
  <si>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</si>
  <si>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</si>
  <si>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</si>
  <si>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</si>
  <si>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</si>
  <si>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</si>
  <si>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</si>
  <si>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</si>
  <si>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</si>
  <si>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</si>
  <si>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</si>
  <si>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</si>
  <si>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</si>
  <si>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</si>
  <si>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</si>
  <si>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</si>
  <si>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</si>
  <si>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</si>
  <si>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</si>
  <si>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</si>
  <si>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</si>
  <si>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</si>
  <si>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</si>
  <si>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</si>
  <si>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</si>
  <si>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</si>
  <si>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</si>
  <si>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</si>
  <si>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</si>
  <si>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</si>
  <si>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</si>
  <si>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</si>
  <si>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</si>
  <si>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</si>
  <si>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</si>
  <si>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</si>
  <si>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</si>
  <si>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</si>
  <si>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</si>
  <si>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</si>
  <si>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</si>
  <si>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</si>
  <si>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</si>
  <si>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</si>
  <si>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</si>
  <si>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</si>
  <si>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</si>
  <si>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</si>
  <si>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</si>
  <si>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</si>
  <si>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</si>
  <si>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</si>
  <si>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</si>
  <si>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</si>
  <si>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</si>
  <si>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</si>
  <si>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</si>
  <si>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</si>
  <si>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</si>
  <si>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</si>
  <si>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</si>
  <si>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</si>
  <si>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</si>
  <si>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</si>
  <si>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</si>
  <si>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</si>
  <si>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</si>
  <si>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</si>
  <si>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</si>
  <si>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</si>
  <si>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</si>
  <si>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</si>
  <si>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</si>
  <si>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</si>
  <si>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</si>
  <si>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</si>
  <si>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</si>
  <si>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</si>
  <si>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</si>
  <si>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</si>
  <si>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</si>
  <si>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</si>
  <si>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</si>
  <si>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</si>
  <si>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</si>
  <si>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</si>
  <si>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</si>
  <si>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</si>
  <si>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</si>
  <si>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</si>
  <si>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</si>
  <si>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</si>
  <si>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</si>
  <si>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</si>
  <si>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</si>
  <si>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</si>
  <si>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</si>
  <si>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</si>
  <si>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</si>
  <si>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</si>
  <si>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</si>
  <si>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</si>
  <si>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</si>
  <si>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</si>
  <si>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</si>
  <si>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</si>
  <si>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</si>
  <si>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</si>
  <si>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</si>
  <si>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</si>
  <si>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</si>
  <si>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</si>
  <si>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</si>
  <si>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</si>
  <si>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</si>
  <si>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</si>
  <si>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</si>
  <si>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</si>
  <si>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</si>
  <si>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</si>
  <si>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</si>
  <si>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</si>
  <si>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</si>
  <si>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</si>
  <si>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</si>
  <si>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</si>
  <si>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</si>
  <si>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</si>
  <si>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</si>
  <si>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</si>
  <si>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</si>
  <si>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</si>
  <si>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</si>
  <si>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</si>
  <si>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</si>
  <si>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</si>
  <si>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</si>
  <si>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</si>
  <si>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</si>
  <si>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</si>
  <si>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</si>
  <si>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</si>
  <si>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</si>
  <si>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</si>
  <si>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</si>
  <si>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</si>
  <si>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</si>
  <si>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</si>
  <si>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</si>
  <si>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</si>
  <si>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</si>
  <si>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</si>
  <si>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</si>
  <si>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</si>
  <si>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</si>
  <si>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</si>
  <si>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</si>
  <si>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</si>
  <si>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</si>
  <si>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</si>
  <si>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</si>
  <si>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</si>
  <si>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</si>
  <si>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</si>
  <si>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</si>
  <si>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</si>
  <si>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</si>
  <si>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</si>
  <si>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</si>
  <si>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</si>
  <si>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</si>
  <si>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</si>
  <si>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</si>
  <si>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</si>
  <si>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</si>
  <si>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</si>
  <si>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</si>
  <si>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</si>
  <si>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</si>
  <si>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</si>
  <si>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</si>
  <si>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</si>
  <si>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</si>
  <si>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</si>
  <si>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</si>
  <si>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</si>
  <si>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</si>
  <si>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</si>
  <si>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</si>
  <si>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</si>
  <si>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</si>
  <si>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</si>
  <si>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</si>
  <si>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</si>
  <si>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</si>
  <si>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</si>
  <si>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</si>
  <si>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</si>
  <si>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</si>
  <si>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</si>
  <si>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</si>
  <si>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</si>
  <si>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</si>
  <si>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</si>
  <si>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</si>
  <si>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</si>
  <si>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</si>
  <si>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</si>
  <si>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</si>
  <si>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</si>
  <si>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</si>
  <si>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</si>
  <si>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</si>
  <si>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</si>
  <si>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</si>
  <si>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</si>
  <si>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</si>
  <si>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</si>
  <si>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</si>
  <si>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</si>
  <si>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</si>
  <si>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</si>
  <si>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</si>
  <si>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</si>
  <si>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</si>
  <si>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</si>
  <si>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</si>
  <si>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</si>
  <si>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</si>
  <si>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</si>
  <si>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</si>
  <si>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</si>
  <si>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</si>
  <si>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</si>
  <si>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</si>
  <si>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</si>
  <si>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</si>
  <si>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</si>
  <si>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</si>
  <si>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</si>
  <si>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</si>
  <si>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</si>
  <si>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</si>
  <si>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</si>
  <si>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</si>
  <si>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</si>
  <si>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</si>
  <si>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</si>
  <si>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</si>
  <si>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</si>
  <si>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</si>
  <si>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</si>
  <si>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</si>
  <si>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</si>
  <si>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</si>
  <si>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</si>
  <si>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</si>
  <si>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</si>
  <si>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</si>
  <si>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</si>
  <si>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</si>
  <si>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</si>
  <si>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</si>
  <si>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</si>
  <si>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</si>
  <si>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</si>
  <si>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</si>
  <si>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</si>
  <si>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</si>
  <si>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</si>
  <si>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</si>
  <si>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</si>
  <si>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</si>
  <si>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</si>
  <si>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</si>
  <si>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</si>
  <si>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</si>
  <si>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</si>
  <si>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</si>
  <si>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</si>
  <si>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</si>
  <si>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</si>
  <si>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</si>
  <si>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</si>
  <si>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</si>
  <si>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</si>
  <si>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</si>
  <si>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</si>
  <si>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</si>
  <si>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</si>
  <si>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</si>
  <si>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</si>
  <si>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</si>
  <si>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</si>
  <si>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</si>
  <si>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</si>
  <si>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</si>
  <si>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</si>
  <si>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</si>
  <si>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</si>
  <si>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</si>
  <si>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</si>
  <si>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</si>
  <si>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</si>
  <si>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</si>
  <si>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</si>
  <si>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</si>
  <si>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</si>
  <si>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</si>
  <si>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</si>
  <si>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</si>
  <si>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</si>
  <si>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</si>
  <si>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</si>
  <si>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</si>
  <si>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</si>
  <si>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</si>
  <si>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</si>
  <si>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</si>
  <si>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</si>
  <si>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</si>
  <si>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</si>
  <si>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</si>
  <si>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</si>
  <si>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</si>
  <si>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</si>
  <si>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</si>
  <si>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</si>
  <si>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</si>
  <si>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</si>
  <si>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</si>
  <si>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</si>
  <si>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</si>
  <si>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</si>
  <si>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</si>
  <si>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</si>
  <si>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</si>
  <si>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</si>
  <si>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</si>
  <si>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</si>
  <si>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</si>
  <si>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</si>
  <si>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</si>
  <si>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</si>
  <si>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</si>
  <si>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</si>
  <si>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</si>
  <si>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</si>
  <si>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</si>
  <si>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</si>
  <si>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</si>
  <si>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</si>
  <si>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</si>
  <si>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</si>
  <si>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</si>
  <si>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</si>
  <si>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</si>
  <si>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</si>
  <si>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</si>
  <si>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</si>
  <si>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</si>
  <si>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</si>
  <si>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</si>
  <si>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</si>
  <si>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</si>
  <si>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</si>
  <si>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</si>
  <si>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</si>
  <si>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</si>
  <si>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</si>
  <si>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</si>
  <si>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</si>
  <si>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</si>
  <si>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</si>
  <si>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</si>
  <si>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</si>
  <si>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</si>
  <si>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</si>
  <si>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</si>
  <si>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</si>
  <si>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</si>
  <si>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</si>
  <si>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</si>
  <si>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</si>
  <si>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</si>
  <si>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</si>
  <si>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</si>
  <si>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</si>
  <si>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</si>
  <si>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</si>
  <si>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</si>
  <si>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</si>
  <si>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</si>
  <si>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</si>
  <si>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</si>
  <si>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</si>
  <si>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</si>
  <si>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</si>
  <si>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</si>
  <si>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</si>
  <si>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</si>
  <si>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</si>
  <si>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</si>
  <si>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</si>
  <si>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</si>
  <si>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</si>
  <si>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</si>
  <si>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</si>
  <si>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</si>
  <si>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</si>
  <si>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</si>
  <si>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</si>
  <si>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</si>
  <si>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</si>
  <si>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</si>
  <si>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</si>
  <si>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</si>
  <si>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</si>
  <si>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</si>
  <si>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</si>
  <si>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</si>
  <si>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</si>
  <si>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</si>
  <si>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</si>
  <si>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</si>
  <si>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</si>
  <si>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</si>
  <si>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</si>
  <si>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</si>
  <si>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</si>
  <si>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</si>
  <si>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</si>
  <si>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</si>
  <si>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</si>
  <si>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</si>
  <si>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</si>
  <si>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</si>
  <si>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</si>
  <si>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</si>
  <si>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</si>
  <si>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</si>
  <si>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</si>
  <si>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</si>
  <si>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</si>
  <si>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</si>
  <si>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</si>
  <si>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</si>
  <si>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</si>
  <si>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</si>
  <si>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</si>
  <si>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</si>
  <si>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</si>
  <si>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</si>
  <si>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</si>
  <si>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</si>
  <si>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</si>
  <si>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</si>
  <si>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</si>
  <si>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</si>
  <si>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</si>
  <si>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</si>
  <si>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</si>
  <si>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</si>
  <si>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</si>
  <si>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</si>
  <si>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</si>
  <si>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</si>
  <si>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</si>
  <si>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</si>
  <si>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</si>
  <si>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</si>
  <si>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</si>
  <si>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</si>
  <si>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</si>
  <si>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</si>
  <si>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</si>
  <si>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</si>
  <si>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</si>
  <si>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</si>
  <si>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</si>
  <si>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</si>
  <si>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</si>
  <si>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</si>
  <si>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</si>
  <si>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</si>
  <si>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</si>
  <si>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</si>
  <si>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</si>
  <si>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</si>
  <si>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</si>
  <si>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</si>
  <si>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</si>
  <si>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</si>
  <si>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</si>
  <si>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</si>
  <si>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</si>
  <si>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</si>
  <si>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</si>
  <si>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</si>
  <si>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</si>
  <si>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</si>
  <si>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</si>
  <si>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</si>
  <si>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</si>
  <si>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</si>
  <si>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</si>
  <si>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</si>
  <si>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</si>
  <si>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</si>
  <si>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</si>
  <si>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</si>
  <si>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</si>
  <si>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</si>
  <si>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</si>
  <si>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</si>
  <si>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</si>
  <si>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</si>
  <si>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</si>
  <si>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</si>
  <si>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</si>
  <si>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</si>
  <si>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</si>
  <si>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</si>
  <si>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</si>
  <si>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</si>
  <si>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</si>
  <si>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</si>
  <si>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</si>
  <si>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</si>
  <si>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</si>
  <si>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</si>
  <si>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</si>
  <si>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</si>
  <si>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</si>
  <si>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</si>
  <si>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</si>
  <si>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</si>
  <si>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</si>
  <si>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</si>
  <si>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</si>
  <si>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</si>
  <si>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</si>
  <si>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</si>
  <si>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</si>
  <si>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</si>
  <si>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</si>
  <si>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</si>
  <si>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</si>
  <si>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</si>
  <si>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</si>
  <si>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</si>
  <si>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</si>
  <si>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</si>
  <si>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</si>
  <si>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</si>
  <si>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</si>
  <si>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</si>
  <si>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</si>
  <si>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</si>
  <si>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</si>
  <si>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</si>
  <si>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</si>
  <si>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</si>
  <si>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</si>
  <si>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</si>
  <si>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</si>
  <si>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</si>
  <si>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</si>
  <si>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</si>
  <si>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</si>
  <si>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</si>
  <si>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</si>
  <si>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</si>
  <si>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</si>
  <si>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</si>
  <si>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</si>
  <si>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</si>
  <si>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</si>
  <si>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</si>
  <si>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</si>
  <si>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</si>
  <si>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</si>
  <si>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</si>
  <si>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</si>
  <si>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</si>
  <si>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</si>
  <si>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</si>
  <si>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</si>
  <si>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</si>
  <si>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</si>
  <si>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</si>
  <si>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</si>
  <si>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</si>
  <si>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</si>
  <si>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</si>
  <si>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</si>
  <si>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</si>
  <si>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</si>
  <si>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</si>
  <si>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</si>
  <si>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</si>
  <si>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</si>
  <si>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</si>
  <si>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</si>
  <si>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</si>
  <si>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</si>
  <si>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</si>
  <si>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</si>
  <si>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</si>
  <si>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</si>
  <si>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</si>
  <si>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</si>
  <si>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</si>
  <si>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</si>
  <si>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</si>
  <si>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</si>
  <si>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</si>
  <si>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</si>
  <si>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</si>
  <si>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</si>
  <si>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</si>
  <si>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</si>
  <si>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</si>
  <si>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</si>
  <si>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</si>
  <si>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</si>
  <si>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</si>
  <si>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</si>
  <si>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</si>
  <si>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</si>
  <si>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</si>
  <si>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</si>
  <si>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</si>
  <si>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</si>
  <si>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</si>
  <si>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</si>
  <si>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</si>
  <si>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</si>
  <si>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</si>
  <si>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</si>
  <si>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</si>
  <si>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</si>
  <si>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</si>
  <si>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</si>
  <si>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</si>
  <si>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</si>
  <si>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</si>
  <si>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</si>
  <si>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</si>
  <si>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</si>
  <si>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</si>
  <si>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</si>
  <si>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</si>
  <si>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</si>
  <si>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</si>
  <si>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</si>
  <si>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</si>
  <si>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</si>
  <si>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</si>
  <si>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</si>
  <si>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</si>
  <si>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</si>
  <si>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</si>
  <si>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</si>
  <si>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</si>
  <si>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</si>
  <si>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</si>
  <si>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</si>
  <si>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</si>
  <si>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</si>
  <si>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</si>
  <si>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</si>
  <si>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</si>
  <si>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</si>
  <si>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</si>
  <si>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</si>
  <si>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</si>
  <si>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</si>
  <si>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</si>
  <si>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</si>
  <si>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</si>
  <si>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</si>
  <si>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</si>
  <si>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</si>
  <si>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</si>
  <si>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</si>
  <si>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</si>
  <si>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</si>
  <si>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</si>
  <si>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</si>
  <si>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</si>
  <si>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</si>
  <si>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</si>
  <si>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</si>
  <si>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</si>
  <si>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</si>
  <si>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</si>
  <si>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</si>
  <si>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</si>
  <si>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</si>
  <si>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</si>
  <si>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</si>
  <si>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</si>
  <si>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</si>
  <si>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</si>
  <si>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</si>
  <si>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</si>
  <si>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</si>
  <si>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</si>
  <si>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</si>
  <si>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</si>
  <si>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</si>
  <si>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</si>
  <si>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</si>
  <si>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</si>
  <si>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</si>
  <si>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</si>
  <si>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</si>
  <si>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</si>
  <si>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</si>
  <si>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</si>
  <si>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</si>
  <si>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</si>
  <si>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</si>
  <si>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</si>
  <si>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</si>
  <si>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</si>
  <si>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</si>
  <si>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</si>
  <si>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</si>
  <si>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</si>
  <si>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</si>
  <si>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</si>
  <si>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</si>
  <si>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</si>
  <si>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</si>
  <si>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</si>
  <si>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</si>
  <si>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</si>
  <si>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</si>
  <si>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</si>
  <si>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</si>
  <si>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</si>
  <si>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</si>
  <si>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</si>
  <si>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</si>
  <si>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</si>
  <si>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</si>
  <si>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</si>
  <si>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</si>
  <si>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</si>
  <si>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</si>
  <si>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</si>
  <si>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</si>
  <si>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</si>
  <si>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</si>
  <si>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</si>
  <si>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</si>
  <si>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</si>
  <si>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</si>
  <si>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</si>
  <si>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</si>
  <si>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</si>
  <si>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</si>
  <si>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</si>
  <si>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</si>
  <si>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</si>
  <si>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</si>
  <si>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</si>
  <si>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</si>
  <si>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</si>
  <si>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</si>
  <si>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</si>
  <si>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</si>
  <si>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</si>
  <si>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</si>
  <si>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</si>
  <si>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</si>
  <si>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</si>
  <si>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</si>
  <si>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</si>
  <si>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</si>
  <si>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</si>
  <si>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</si>
  <si>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</si>
  <si>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</si>
  <si>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</si>
  <si>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</si>
  <si>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</si>
  <si>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</si>
  <si>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</si>
  <si>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</si>
  <si>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</si>
  <si>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</si>
  <si>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</si>
  <si>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</si>
  <si>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</si>
  <si>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</si>
  <si>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</si>
  <si>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</si>
  <si>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</si>
  <si>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</si>
  <si>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</si>
  <si>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</si>
  <si>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</si>
  <si>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</si>
  <si>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</si>
  <si>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</si>
  <si>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</si>
  <si>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</si>
  <si>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</si>
  <si>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</si>
  <si>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</si>
  <si>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</si>
  <si>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</si>
  <si>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</si>
  <si>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</si>
  <si>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</si>
  <si>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</si>
  <si>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</si>
  <si>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</si>
  <si>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</si>
  <si>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</si>
  <si>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</si>
  <si>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</si>
  <si>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</si>
  <si>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</si>
  <si>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</si>
  <si>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</si>
  <si>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</si>
  <si>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</si>
  <si>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</si>
  <si>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</si>
  <si>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</si>
  <si>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</si>
  <si>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</si>
  <si>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</si>
  <si>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</si>
  <si>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</si>
  <si>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</si>
  <si>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</si>
  <si>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</si>
  <si>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</si>
  <si>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</si>
  <si>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</si>
  <si>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</si>
  <si>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</si>
  <si>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</si>
  <si>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</si>
  <si>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</si>
  <si>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</si>
  <si>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</si>
  <si>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</si>
  <si>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</si>
  <si>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</si>
  <si>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</si>
  <si>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</si>
  <si>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</si>
  <si>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</si>
  <si>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</si>
  <si>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</si>
  <si>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</si>
  <si>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</si>
  <si>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</si>
  <si>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</si>
  <si>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</si>
  <si>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</si>
  <si>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</si>
  <si>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</si>
  <si>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</si>
  <si>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</si>
  <si>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</si>
  <si>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</si>
  <si>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</si>
  <si>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</si>
  <si>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</si>
  <si>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</si>
  <si>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</si>
  <si>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</si>
  <si>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</si>
  <si>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</si>
  <si>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</si>
  <si>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</si>
  <si>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</si>
  <si>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</si>
  <si>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</si>
  <si>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</si>
  <si>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</si>
  <si>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</si>
  <si>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</si>
  <si>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</si>
  <si>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</si>
  <si>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</si>
  <si>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</si>
  <si>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</si>
  <si>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</si>
  <si>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</si>
  <si>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</si>
  <si>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</si>
  <si>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</si>
  <si>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</si>
  <si>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</si>
  <si>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</si>
  <si>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</si>
  <si>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</si>
  <si>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</si>
  <si>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</si>
  <si>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</si>
  <si>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</si>
  <si>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</si>
  <si>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</si>
  <si>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</si>
  <si>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</si>
  <si>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</si>
  <si>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</si>
  <si>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</si>
  <si>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</si>
  <si>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</si>
  <si>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</si>
  <si>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</si>
  <si>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</si>
  <si>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</si>
  <si>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</si>
  <si>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</si>
  <si>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</si>
  <si>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</si>
  <si>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</si>
  <si>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</si>
  <si>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</si>
  <si>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</si>
  <si>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</si>
  <si>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</si>
  <si>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</si>
  <si>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</si>
  <si>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</si>
  <si>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</si>
  <si>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</si>
  <si>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</si>
  <si>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</si>
  <si>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</si>
  <si>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</si>
  <si>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</si>
  <si>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</si>
  <si>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</si>
  <si>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</si>
  <si>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</si>
  <si>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</si>
  <si>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</si>
  <si>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</si>
  <si>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</si>
  <si>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</si>
  <si>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</si>
  <si>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</si>
  <si>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</si>
  <si>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</si>
  <si>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</si>
  <si>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</si>
  <si>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</si>
  <si>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</si>
  <si>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</si>
  <si>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</si>
  <si>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</si>
  <si>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</si>
  <si>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</si>
  <si>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</si>
  <si>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</si>
  <si>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</si>
  <si>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</si>
  <si>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</si>
  <si>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</si>
  <si>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</si>
  <si>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</si>
  <si>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</si>
  <si>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</si>
  <si>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</si>
  <si>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</si>
  <si>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</si>
  <si>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</si>
  <si>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</si>
  <si>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</si>
  <si>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</si>
  <si>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</si>
  <si>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</si>
  <si>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</si>
  <si>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</si>
  <si>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</si>
  <si>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</si>
  <si>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</si>
  <si>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</si>
  <si>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</si>
  <si>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</si>
  <si>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</si>
  <si>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</si>
  <si>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</si>
  <si>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</si>
  <si>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</si>
  <si>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</si>
  <si>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</si>
  <si>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</si>
  <si>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</si>
  <si>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</si>
  <si>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</si>
  <si>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</si>
  <si>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</si>
  <si>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</si>
  <si>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</si>
  <si>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</si>
  <si>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</si>
  <si>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</si>
  <si>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</si>
  <si>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</si>
  <si>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</si>
  <si>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</si>
  <si>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</si>
  <si>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</si>
  <si>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</si>
  <si>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</si>
  <si>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</si>
  <si>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</si>
  <si>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</si>
  <si>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</si>
  <si>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</si>
  <si>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</si>
  <si>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</si>
  <si>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</si>
  <si>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</si>
  <si>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</si>
  <si>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</si>
  <si>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</si>
  <si>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</si>
  <si>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</si>
  <si>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</si>
  <si>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</si>
  <si>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</si>
  <si>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</si>
  <si>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</si>
  <si>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</si>
  <si>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</si>
  <si>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</si>
  <si>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</si>
  <si>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</si>
  <si>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</si>
  <si>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</si>
  <si>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</si>
  <si>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</si>
  <si>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</si>
  <si>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</si>
  <si>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</si>
  <si>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</si>
  <si>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</si>
  <si>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</si>
  <si>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</si>
  <si>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</si>
  <si>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</si>
  <si>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</si>
  <si>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</si>
  <si>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</si>
  <si>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</si>
  <si>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</si>
  <si>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</si>
  <si>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</si>
  <si>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</si>
  <si>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</si>
  <si>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</si>
  <si>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</si>
  <si>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</si>
  <si>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</si>
  <si>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</si>
  <si>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</si>
  <si>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</si>
  <si>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</si>
  <si>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</si>
  <si>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</si>
  <si>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</si>
  <si>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</si>
  <si>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</si>
  <si>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</si>
  <si>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</si>
  <si>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</si>
  <si>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</si>
  <si>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</si>
  <si>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</si>
  <si>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</si>
  <si>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</si>
  <si>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</si>
  <si>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</si>
  <si>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</si>
  <si>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</si>
  <si>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</si>
  <si>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</si>
  <si>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</si>
  <si>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</si>
  <si>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</si>
  <si>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</si>
  <si>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</si>
  <si>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</si>
  <si>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</si>
  <si>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</si>
  <si>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</si>
  <si>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</si>
  <si>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</si>
  <si>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</si>
  <si>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</si>
  <si>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</si>
  <si>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</si>
  <si>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</si>
  <si>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</si>
  <si>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</si>
  <si>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</si>
  <si>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</si>
  <si>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</si>
  <si>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</si>
  <si>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</si>
  <si>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</si>
  <si>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</si>
  <si>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</si>
  <si>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</si>
  <si>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</si>
  <si>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</si>
  <si>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</si>
  <si>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</si>
  <si>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</si>
  <si>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</si>
  <si>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</si>
  <si>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</si>
  <si>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</si>
  <si>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</si>
  <si>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</si>
  <si>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</si>
  <si>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</si>
  <si>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</si>
  <si>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</si>
  <si>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</si>
  <si>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</si>
  <si>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</si>
  <si>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</si>
  <si>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</si>
  <si>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</si>
  <si>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</si>
  <si>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</si>
  <si>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</si>
  <si>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</si>
  <si>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</si>
  <si>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</si>
  <si>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</si>
  <si>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</si>
  <si>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</si>
  <si>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</si>
  <si>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</si>
  <si>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</si>
  <si>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</si>
  <si>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</si>
  <si>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</si>
  <si>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</si>
  <si>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</si>
  <si>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</si>
  <si>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</si>
  <si>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</si>
  <si>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</si>
  <si>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</si>
  <si>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</si>
  <si>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</si>
  <si>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</si>
  <si>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</si>
  <si>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</si>
  <si>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</si>
  <si>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</si>
  <si>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</si>
  <si>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</si>
  <si>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</si>
  <si>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</si>
  <si>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</si>
  <si>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</si>
  <si>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</si>
  <si>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</si>
  <si>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</si>
  <si>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</si>
  <si>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</si>
  <si>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</si>
  <si>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</si>
  <si>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</si>
  <si>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</si>
  <si>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</si>
  <si>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</si>
  <si>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</si>
  <si>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</si>
  <si>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</si>
  <si>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</si>
  <si>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</si>
  <si>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</si>
  <si>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</si>
  <si>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</si>
  <si>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</si>
  <si>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</si>
  <si>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</si>
  <si>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</si>
  <si>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</si>
  <si>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</si>
  <si>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</si>
  <si>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</si>
  <si>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</si>
  <si>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</si>
  <si>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</si>
  <si>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</si>
  <si>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</si>
  <si>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</si>
  <si>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</si>
  <si>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</si>
  <si>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</si>
  <si>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</si>
  <si>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</si>
  <si>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</si>
  <si>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</si>
  <si>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</si>
  <si>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</si>
  <si>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</si>
  <si>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</si>
  <si>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</si>
  <si>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</si>
  <si>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</si>
  <si>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</si>
  <si>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</si>
  <si>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</si>
  <si>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</si>
  <si>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</si>
  <si>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</si>
  <si>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</si>
  <si>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</si>
  <si>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</si>
  <si>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</si>
  <si>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</si>
  <si>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</si>
  <si>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</si>
  <si>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</si>
  <si>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</si>
  <si>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</si>
  <si>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</si>
  <si>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</si>
  <si>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</si>
  <si>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</si>
  <si>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</si>
  <si>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</si>
  <si>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</si>
  <si>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</si>
  <si>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</si>
  <si>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</si>
  <si>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</si>
  <si>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</si>
  <si>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</si>
  <si>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</si>
  <si>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</si>
  <si>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</si>
  <si>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</si>
  <si>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</si>
  <si>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</si>
  <si>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</si>
  <si>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</si>
  <si>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</si>
  <si>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</si>
  <si>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</si>
  <si>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</si>
  <si>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</si>
  <si>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</si>
  <si>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</si>
  <si>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</si>
  <si>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</si>
  <si>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</si>
  <si>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</si>
  <si>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</si>
  <si>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</si>
  <si>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</si>
  <si>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</si>
  <si>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</si>
  <si>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</si>
  <si>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</si>
  <si>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</si>
  <si>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</si>
  <si>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</si>
  <si>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</si>
  <si>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</si>
  <si>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</si>
  <si>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</si>
  <si>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</si>
  <si>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</si>
  <si>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</si>
  <si>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</si>
  <si>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</si>
  <si>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</si>
  <si>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</si>
  <si>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</si>
  <si>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</si>
  <si>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</si>
  <si>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</si>
  <si>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</si>
  <si>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</si>
  <si>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</si>
  <si>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</si>
  <si>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</si>
  <si>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</si>
  <si>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</si>
  <si>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</si>
  <si>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</si>
  <si>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</si>
  <si>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</si>
  <si>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</si>
  <si>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</si>
  <si>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</si>
  <si>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</si>
  <si>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</si>
  <si>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</si>
  <si>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</si>
  <si>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</si>
  <si>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</si>
  <si>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</si>
  <si>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</si>
  <si>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</si>
  <si>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</si>
  <si>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</si>
  <si>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</si>
  <si>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</si>
  <si>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</si>
  <si>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</si>
  <si>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</si>
  <si>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</si>
  <si>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</si>
  <si>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</si>
  <si>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</si>
  <si>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</si>
  <si>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</si>
  <si>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</si>
  <si>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</si>
  <si>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</si>
  <si>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</si>
  <si>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</si>
  <si>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</si>
  <si>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</si>
  <si>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</si>
  <si>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</si>
  <si>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</si>
  <si>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</si>
  <si>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</si>
  <si>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</si>
  <si>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</si>
  <si>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</si>
  <si>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</si>
  <si>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</si>
  <si>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</si>
  <si>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</si>
  <si>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</si>
  <si>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</si>
  <si>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</si>
  <si>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</si>
  <si>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</si>
  <si>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</si>
  <si>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</si>
  <si>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</si>
  <si>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</si>
  <si>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</si>
  <si>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</si>
  <si>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</si>
  <si>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</si>
  <si>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</si>
  <si>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</si>
  <si>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</si>
  <si>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</si>
  <si>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</si>
  <si>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</si>
  <si>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</si>
  <si>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</si>
  <si>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</si>
  <si>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</si>
  <si>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</si>
  <si>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</si>
  <si>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</si>
  <si>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</si>
  <si>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</si>
  <si>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</si>
  <si>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</si>
  <si>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</si>
  <si>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</si>
  <si>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</si>
  <si>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</si>
  <si>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</si>
  <si>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</si>
  <si>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</si>
  <si>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</si>
  <si>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</si>
  <si>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</si>
  <si>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</si>
  <si>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</si>
  <si>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</si>
  <si>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</si>
  <si>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</si>
  <si>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</si>
  <si>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</si>
  <si>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</si>
  <si>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</si>
  <si>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</si>
  <si>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</si>
  <si>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</si>
  <si>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</si>
  <si>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</si>
  <si>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</si>
  <si>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</si>
  <si>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</si>
  <si>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</si>
  <si>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</si>
  <si>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</si>
  <si>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</si>
  <si>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</si>
  <si>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</si>
  <si>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</si>
  <si>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</si>
  <si>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</si>
  <si>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</si>
  <si>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</si>
  <si>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</si>
  <si>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</si>
  <si>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</si>
  <si>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</si>
  <si>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</si>
  <si>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</si>
  <si>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</si>
  <si>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</si>
  <si>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</si>
  <si>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</si>
  <si>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</si>
  <si>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</si>
  <si>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</si>
  <si>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</si>
  <si>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</si>
  <si>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</si>
  <si>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</si>
  <si>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</si>
  <si>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</si>
  <si>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</si>
  <si>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</si>
  <si>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</si>
  <si>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</si>
  <si>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</si>
  <si>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</si>
  <si>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</si>
  <si>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</si>
  <si>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</si>
  <si>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</si>
  <si>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</si>
  <si>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</si>
  <si>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</si>
  <si>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</si>
  <si>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</si>
  <si>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</si>
  <si>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</si>
  <si>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</si>
  <si>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</si>
  <si>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</si>
  <si>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</si>
  <si>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</si>
  <si>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</si>
  <si>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</si>
  <si>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</si>
  <si>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</si>
  <si>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</si>
  <si>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</si>
  <si>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</si>
  <si>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</si>
  <si>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</si>
  <si>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</si>
  <si>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</si>
  <si>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</si>
  <si>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</si>
  <si>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</si>
  <si>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</si>
  <si>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</si>
  <si>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</si>
  <si>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</si>
  <si>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</si>
  <si>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</si>
  <si>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</si>
  <si>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</si>
  <si>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</si>
  <si>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</si>
  <si>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</si>
  <si>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</si>
  <si>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</si>
  <si>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</si>
  <si>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</si>
  <si>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</si>
  <si>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</si>
  <si>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</si>
  <si>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</si>
  <si>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</si>
  <si>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</si>
  <si>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</si>
  <si>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</si>
  <si>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</si>
  <si>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</si>
  <si>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</si>
  <si>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</si>
  <si>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</si>
  <si>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</si>
  <si>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</si>
  <si>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</si>
  <si>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</si>
  <si>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</si>
  <si>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</si>
  <si>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</si>
  <si>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</si>
  <si>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</si>
  <si>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</si>
  <si>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</si>
  <si>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</si>
  <si>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</si>
  <si>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</si>
  <si>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</si>
  <si>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</si>
  <si>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</si>
  <si>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</si>
  <si>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</si>
  <si>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</si>
  <si>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</si>
  <si>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</si>
  <si>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</si>
  <si>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</si>
  <si>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</si>
  <si>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</si>
  <si>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</si>
  <si>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</si>
  <si>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</si>
  <si>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</si>
  <si>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</si>
  <si>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</si>
  <si>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</si>
  <si>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</si>
  <si>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</si>
  <si>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</si>
  <si>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</si>
  <si>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</si>
  <si>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</si>
  <si>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</si>
  <si>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</si>
  <si>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</si>
  <si>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</si>
  <si>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</si>
  <si>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</si>
  <si>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</si>
  <si>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</si>
  <si>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</si>
  <si>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</si>
  <si>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</si>
  <si>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</si>
  <si>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</si>
  <si>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</si>
  <si>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</si>
  <si>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</si>
  <si>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</si>
  <si>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</si>
  <si>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</si>
  <si>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</si>
  <si>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</si>
  <si>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</si>
  <si>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</si>
  <si>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</si>
  <si>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</si>
  <si>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</si>
  <si>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</si>
  <si>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</si>
  <si>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</si>
  <si>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</si>
  <si>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</si>
  <si>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</si>
  <si>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</si>
  <si>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</si>
  <si>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</si>
  <si>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</si>
  <si>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</si>
  <si>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</si>
  <si>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</si>
  <si>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</si>
  <si>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</si>
  <si>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</si>
  <si>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</si>
  <si>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</si>
  <si>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</si>
  <si>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</si>
  <si>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</si>
  <si>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</si>
  <si>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</si>
  <si>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</si>
  <si>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</si>
  <si>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</si>
  <si>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</si>
  <si>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</si>
  <si>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</si>
  <si>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</si>
  <si>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</si>
  <si>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</si>
  <si>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</si>
  <si>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</si>
  <si>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</si>
  <si>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</si>
  <si>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</si>
  <si>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</si>
  <si>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</si>
  <si>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</si>
  <si>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</si>
  <si>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</si>
  <si>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</si>
  <si>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</si>
  <si>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</si>
  <si>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</si>
  <si>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</si>
  <si>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</si>
  <si>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</si>
  <si>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</si>
  <si>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</si>
  <si>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</si>
  <si>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</si>
  <si>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</si>
  <si>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</si>
  <si>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</si>
  <si>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</si>
  <si>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</si>
  <si>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</si>
  <si>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</si>
  <si>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</si>
  <si>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</si>
  <si>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</si>
  <si>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</si>
  <si>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</si>
  <si>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</si>
  <si>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</si>
  <si>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</si>
  <si>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</si>
  <si>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</si>
  <si>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</si>
  <si>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</si>
  <si>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</si>
  <si>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</si>
  <si>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</si>
  <si>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</si>
  <si>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</si>
  <si>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</si>
  <si>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</si>
  <si>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</si>
  <si>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</si>
  <si>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</si>
  <si>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</si>
  <si>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</si>
  <si>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</si>
  <si>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</si>
  <si>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</si>
  <si>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</si>
  <si>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</si>
  <si>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</si>
  <si>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</si>
  <si>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</si>
  <si>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</si>
  <si>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</si>
  <si>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</si>
  <si>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</si>
  <si>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</si>
  <si>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</si>
  <si>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</si>
  <si>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</si>
  <si>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</si>
  <si>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</si>
  <si>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</si>
  <si>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</si>
  <si>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</si>
  <si>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</si>
  <si>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</si>
  <si>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</si>
  <si>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</si>
  <si>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</si>
  <si>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</si>
  <si>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</si>
  <si>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</si>
  <si>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</si>
  <si>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</si>
  <si>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</si>
  <si>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</si>
  <si>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</si>
  <si>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</si>
  <si>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</si>
  <si>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</si>
  <si>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</si>
  <si>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</si>
  <si>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</si>
  <si>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</si>
  <si>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</si>
  <si>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</si>
  <si>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</si>
  <si>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</si>
  <si>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</si>
  <si>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</si>
  <si>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</si>
  <si>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</si>
  <si>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</si>
  <si>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</si>
  <si>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</si>
  <si>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</si>
  <si>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</si>
  <si>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</si>
  <si>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</si>
  <si>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</si>
  <si>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</si>
  <si>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</si>
  <si>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</si>
  <si>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</si>
  <si>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</si>
  <si>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</si>
  <si>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</si>
  <si>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</si>
  <si>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</si>
  <si>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</si>
  <si>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</si>
  <si>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</si>
  <si>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</si>
  <si>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</si>
  <si>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</si>
  <si>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</si>
  <si>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</si>
  <si>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</si>
  <si>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</si>
  <si>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</si>
  <si>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</si>
  <si>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</si>
  <si>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</si>
  <si>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</si>
  <si>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</si>
  <si>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</si>
  <si>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</si>
  <si>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</si>
  <si>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</si>
  <si>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</si>
  <si>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</si>
  <si>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</si>
  <si>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</si>
  <si>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</si>
  <si>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</si>
  <si>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</si>
  <si>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</si>
  <si>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</si>
  <si>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</si>
  <si>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</si>
  <si>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</si>
  <si>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</si>
  <si>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</si>
  <si>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</si>
  <si>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</si>
  <si>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</si>
  <si>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</si>
  <si>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</si>
  <si>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</si>
  <si>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</si>
  <si>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</si>
  <si>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</si>
  <si>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</si>
  <si>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</si>
  <si>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</si>
  <si>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</si>
  <si>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</si>
  <si>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</si>
  <si>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</si>
  <si>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</si>
  <si>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</si>
  <si>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</si>
  <si>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</si>
  <si>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</si>
  <si>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</si>
  <si>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</si>
  <si>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</si>
  <si>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</si>
  <si>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</si>
  <si>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</si>
  <si>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</si>
  <si>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</si>
  <si>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</si>
  <si>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</si>
  <si>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</si>
  <si>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</si>
  <si>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</si>
  <si>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</si>
  <si>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</si>
  <si>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</si>
  <si>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</si>
  <si>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</si>
  <si>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</si>
  <si>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</si>
  <si>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</si>
  <si>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</si>
  <si>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</si>
  <si>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</si>
  <si>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</si>
  <si>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</si>
  <si>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</si>
  <si>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</si>
  <si>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</si>
  <si>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</si>
  <si>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</si>
  <si>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</si>
  <si>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</si>
  <si>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</si>
  <si>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</si>
  <si>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</si>
  <si>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</si>
  <si>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</si>
  <si>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</si>
  <si>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</si>
  <si>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</si>
  <si>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</si>
  <si>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</si>
  <si>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</si>
  <si>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</si>
  <si>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</si>
  <si>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</si>
  <si>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</si>
  <si>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</si>
  <si>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</si>
  <si>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</si>
  <si>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</si>
  <si>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</si>
  <si>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</si>
  <si>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</si>
  <si>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</si>
  <si>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</si>
  <si>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</si>
  <si>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</si>
  <si>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</si>
  <si>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</si>
  <si>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</si>
  <si>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</si>
  <si>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</si>
  <si>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</si>
  <si>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</si>
  <si>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</si>
  <si>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</si>
  <si>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</si>
  <si>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</si>
  <si>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</si>
  <si>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</si>
  <si>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</si>
  <si>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</si>
  <si>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</si>
  <si>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</si>
  <si>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</si>
  <si>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</si>
  <si>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</si>
  <si>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</si>
  <si>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</si>
  <si>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</si>
  <si>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</si>
  <si>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</si>
  <si>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</si>
  <si>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</si>
  <si>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</si>
  <si>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</si>
  <si>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</si>
  <si>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</si>
  <si>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</si>
  <si>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</si>
  <si>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</si>
  <si>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</si>
  <si>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</si>
  <si>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</si>
  <si>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</si>
  <si>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</si>
  <si>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</si>
  <si>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</si>
  <si>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</si>
  <si>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</si>
  <si>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</si>
  <si>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</si>
  <si>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</si>
  <si>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</si>
  <si>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</si>
  <si>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</si>
  <si>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</si>
  <si>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</si>
  <si>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</si>
  <si>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</si>
  <si>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</si>
  <si>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</si>
  <si>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</si>
  <si>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</si>
  <si>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</si>
  <si>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</si>
  <si>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</si>
  <si>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</si>
  <si>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</si>
  <si>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</si>
  <si>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</si>
  <si>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</si>
  <si>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</si>
  <si>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</si>
  <si>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</si>
  <si>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</si>
  <si>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</si>
  <si>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</si>
  <si>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</si>
  <si>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</si>
  <si>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</si>
  <si>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</si>
  <si>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</si>
  <si>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</si>
  <si>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</si>
  <si>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</si>
  <si>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</si>
  <si>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</si>
  <si>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</si>
  <si>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</si>
  <si>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</si>
  <si>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</si>
  <si>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</si>
  <si>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</si>
  <si>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</si>
  <si>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</si>
  <si>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</si>
  <si>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</si>
  <si>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</si>
  <si>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</si>
  <si>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</si>
  <si>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</si>
  <si>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</si>
  <si>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</si>
  <si>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</si>
  <si>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</si>
  <si>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</si>
  <si>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</si>
  <si>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</si>
  <si>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</si>
  <si>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</si>
  <si>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</si>
  <si>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</si>
  <si>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</si>
  <si>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</si>
  <si>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</si>
  <si>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</si>
  <si>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</si>
  <si>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</si>
  <si>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</si>
  <si>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</si>
  <si>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</si>
  <si>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</si>
  <si>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</si>
  <si>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</si>
  <si>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</si>
  <si>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</si>
  <si>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</si>
  <si>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</si>
  <si>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</si>
  <si>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</si>
  <si>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</si>
  <si>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</si>
  <si>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</si>
  <si>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</si>
  <si>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</si>
  <si>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</si>
  <si>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</si>
  <si>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</si>
  <si>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</si>
  <si>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</si>
  <si>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</si>
  <si>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</si>
  <si>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</si>
  <si>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</si>
  <si>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</si>
  <si>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</si>
  <si>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</si>
  <si>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</si>
  <si>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</si>
  <si>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</si>
  <si>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</si>
  <si>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</si>
  <si>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</si>
  <si>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</si>
  <si>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</si>
  <si>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</si>
  <si>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</si>
  <si>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</si>
  <si>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</si>
  <si>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</si>
  <si>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</si>
  <si>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</si>
  <si>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</si>
  <si>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</si>
  <si>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</si>
  <si>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</si>
  <si>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</si>
  <si>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</si>
  <si>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</si>
  <si>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</si>
  <si>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</si>
  <si>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</si>
  <si>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</si>
  <si>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</si>
  <si>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</si>
  <si>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</si>
  <si>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</si>
  <si>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</si>
  <si>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</si>
  <si>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</si>
  <si>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</si>
  <si>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</si>
  <si>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</si>
  <si>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</si>
  <si>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</si>
  <si>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</si>
  <si>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</si>
  <si>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</si>
  <si>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</si>
  <si>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</si>
  <si>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</si>
  <si>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</si>
  <si>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</si>
  <si>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</si>
  <si>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</si>
  <si>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</si>
  <si>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</si>
  <si>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</si>
  <si>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</si>
  <si>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</si>
  <si>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</si>
  <si>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</si>
  <si>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</si>
  <si>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</si>
  <si>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</si>
  <si>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</si>
  <si>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</si>
  <si>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</si>
  <si>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</si>
  <si>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</si>
  <si>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</si>
  <si>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</si>
  <si>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</si>
  <si>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</si>
  <si>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</si>
  <si>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</si>
  <si>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</si>
  <si>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</si>
  <si>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</si>
  <si>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</si>
  <si>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</si>
  <si>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</si>
  <si>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</si>
  <si>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</si>
  <si>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</si>
  <si>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</si>
  <si>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</si>
  <si>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</si>
  <si>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</si>
  <si>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</si>
  <si>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</si>
  <si>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</si>
  <si>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</si>
  <si>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</si>
  <si>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</si>
  <si>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</si>
  <si>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</si>
  <si>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</si>
  <si>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</si>
  <si>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</si>
  <si>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</si>
  <si>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</si>
  <si>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</si>
  <si>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</si>
  <si>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</si>
  <si>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</si>
  <si>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</si>
  <si>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</si>
  <si>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</si>
  <si>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</si>
  <si>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</si>
  <si>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</si>
  <si>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</si>
  <si>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</si>
  <si>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</si>
  <si>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</si>
  <si>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</si>
  <si>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</si>
  <si>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</si>
  <si>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</si>
  <si>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</si>
  <si>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</si>
  <si>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</si>
  <si>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</si>
  <si>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</si>
  <si>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</si>
  <si>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</si>
  <si>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</si>
  <si>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</si>
  <si>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</si>
  <si>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</si>
  <si>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</si>
  <si>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</si>
  <si>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</si>
  <si>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</si>
  <si>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</si>
  <si>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</si>
  <si>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</si>
  <si>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</si>
  <si>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</si>
  <si>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</si>
  <si>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</si>
  <si>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</si>
  <si>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</si>
  <si>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</si>
  <si>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</si>
  <si>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</si>
  <si>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</si>
  <si>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</si>
  <si>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</si>
  <si>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</si>
  <si>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</si>
  <si>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</si>
  <si>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</si>
  <si>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</si>
  <si>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</si>
  <si>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</si>
  <si>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</si>
  <si>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</si>
  <si>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</si>
  <si>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</si>
  <si>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</si>
  <si>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</si>
  <si>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</si>
  <si>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</si>
  <si>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</si>
  <si>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</si>
  <si>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</si>
  <si>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</si>
  <si>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</si>
  <si>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</si>
  <si>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</si>
  <si>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</si>
  <si>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</si>
  <si>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</si>
  <si>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</si>
  <si>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</si>
  <si>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</si>
  <si>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</si>
  <si>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</si>
  <si>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</si>
  <si>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</si>
  <si>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</si>
  <si>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</si>
  <si>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</si>
  <si>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</si>
  <si>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</si>
  <si>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</si>
  <si>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</si>
  <si>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</si>
  <si>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</si>
  <si>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</si>
  <si>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</si>
  <si>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</si>
  <si>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</si>
  <si>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</si>
  <si>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</si>
  <si>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</si>
  <si>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</si>
  <si>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</si>
  <si>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</si>
  <si>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</si>
  <si>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</si>
  <si>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</si>
  <si>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</si>
  <si>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</si>
  <si>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</si>
  <si>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</si>
  <si>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</si>
  <si>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</si>
  <si>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</si>
  <si>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</si>
  <si>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</si>
  <si>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</si>
  <si>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</si>
  <si>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</si>
  <si>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</si>
  <si>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</si>
  <si>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</si>
  <si>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</si>
  <si>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</si>
  <si>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</si>
  <si>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</si>
  <si>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</si>
  <si>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</si>
  <si>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</si>
  <si>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</si>
  <si>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</si>
  <si>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</si>
  <si>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</si>
  <si>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</si>
  <si>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</si>
  <si>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</si>
  <si>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</si>
  <si>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</si>
  <si>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</si>
  <si>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</si>
  <si>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</si>
  <si>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</si>
  <si>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</si>
  <si>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</si>
  <si>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</si>
  <si>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</si>
  <si>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</si>
  <si>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</si>
  <si>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</si>
  <si>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</si>
  <si>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</si>
  <si>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</si>
  <si>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</si>
  <si>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</si>
  <si>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</si>
  <si>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</si>
  <si>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</si>
  <si>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</si>
  <si>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</si>
  <si>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</si>
  <si>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</si>
  <si>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</si>
  <si>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</si>
  <si>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</si>
  <si>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</si>
  <si>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</si>
  <si>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</si>
  <si>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</si>
  <si>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</si>
  <si>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</si>
  <si>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</si>
  <si>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</si>
  <si>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</si>
  <si>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</si>
  <si>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</si>
  <si>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</si>
  <si>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</si>
  <si>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</si>
  <si>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</si>
  <si>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</si>
  <si>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</si>
  <si>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</si>
  <si>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</si>
  <si>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</si>
  <si>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</si>
  <si>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</si>
  <si>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</si>
  <si>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</si>
  <si>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</si>
  <si>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</si>
  <si>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</si>
  <si>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</si>
  <si>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</si>
  <si>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</si>
  <si>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</si>
  <si>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</si>
  <si>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</si>
  <si>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</si>
  <si>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</si>
  <si>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</si>
  <si>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</si>
  <si>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</si>
  <si>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</si>
  <si>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</si>
  <si>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</si>
  <si>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</si>
  <si>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</si>
  <si>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</si>
  <si>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</si>
  <si>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</si>
  <si>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</si>
  <si>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</si>
  <si>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</si>
  <si>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</si>
  <si>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</si>
  <si>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</si>
  <si>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</si>
  <si>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</si>
  <si>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</si>
  <si>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</si>
  <si>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</si>
  <si>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</si>
  <si>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</si>
  <si>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</si>
  <si>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</si>
  <si>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</si>
  <si>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</si>
  <si>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</si>
  <si>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</si>
  <si>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</si>
  <si>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</si>
  <si>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</si>
  <si>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</si>
  <si>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</si>
  <si>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</si>
  <si>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</si>
  <si>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</si>
  <si>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</si>
  <si>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</si>
  <si>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</si>
  <si>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</si>
  <si>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</si>
  <si>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</si>
  <si>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</si>
  <si>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</si>
  <si>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</si>
  <si>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</si>
  <si>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</si>
  <si>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</si>
  <si>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</si>
  <si>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</si>
  <si>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</si>
  <si>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</si>
  <si>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</si>
  <si>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</si>
  <si>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</si>
  <si>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</si>
  <si>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</si>
  <si>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</si>
  <si>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</si>
  <si>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</si>
  <si>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</si>
  <si>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</si>
  <si>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</si>
  <si>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</si>
  <si>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</si>
  <si>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</si>
  <si>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</si>
  <si>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</si>
  <si>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</si>
  <si>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</si>
  <si>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</si>
  <si>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</si>
  <si>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</si>
  <si>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</si>
  <si>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</si>
  <si>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</si>
  <si>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</si>
  <si>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</si>
  <si>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</si>
  <si>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</si>
  <si>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</si>
  <si>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</si>
  <si>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</si>
  <si>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</si>
  <si>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</si>
  <si>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</si>
  <si>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</si>
  <si>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</si>
  <si>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</si>
  <si>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</si>
  <si>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</si>
  <si>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</si>
  <si>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</si>
  <si>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</si>
  <si>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</si>
  <si>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</si>
  <si>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</si>
  <si>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</si>
  <si>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</si>
  <si>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</si>
  <si>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</si>
  <si>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</si>
  <si>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</si>
  <si>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</si>
  <si>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</si>
  <si>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</si>
  <si>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</si>
  <si>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</si>
  <si>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</si>
  <si>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</si>
  <si>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</si>
  <si>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</si>
  <si>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</si>
  <si>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</si>
  <si>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</si>
  <si>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</si>
  <si>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</si>
  <si>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</si>
  <si>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</si>
  <si>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</si>
  <si>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</si>
  <si>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</si>
  <si>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</si>
  <si>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</si>
  <si>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</si>
  <si>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</si>
  <si>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</si>
  <si>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</si>
  <si>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</si>
  <si>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</si>
  <si>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</si>
  <si>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</si>
  <si>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</si>
  <si>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</si>
  <si>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</si>
  <si>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</si>
  <si>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</si>
  <si>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</si>
  <si>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</si>
  <si>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</si>
  <si>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</si>
  <si>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</si>
  <si>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</si>
  <si>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</si>
  <si>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</si>
  <si>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</si>
  <si>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</si>
  <si>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</si>
  <si>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</si>
  <si>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</si>
  <si>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</si>
  <si>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</si>
  <si>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</si>
  <si>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</si>
  <si>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</si>
  <si>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</si>
  <si>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</si>
  <si>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</si>
  <si>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</si>
  <si>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</si>
  <si>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</si>
  <si>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</si>
  <si>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</si>
  <si>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</si>
  <si>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</si>
  <si>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</si>
  <si>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</si>
  <si>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</si>
  <si>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</si>
  <si>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</si>
  <si>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</si>
  <si>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</si>
  <si>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</si>
  <si>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</si>
  <si>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</si>
  <si>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</si>
  <si>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</si>
  <si>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</si>
  <si>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</si>
  <si>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</si>
  <si>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</si>
  <si>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</si>
  <si>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</si>
  <si>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</si>
  <si>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</si>
  <si>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</si>
  <si>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</si>
  <si>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</si>
  <si>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</si>
  <si>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</si>
  <si>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</si>
  <si>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</si>
  <si>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</si>
  <si>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</si>
  <si>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</si>
  <si>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</si>
  <si>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</si>
  <si>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</si>
  <si>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</si>
  <si>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</si>
  <si>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</si>
  <si>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</si>
  <si>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</si>
  <si>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</si>
  <si>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</si>
  <si>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</si>
  <si>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</si>
  <si>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</si>
  <si>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</si>
  <si>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</si>
  <si>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</si>
  <si>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</si>
  <si>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</si>
  <si>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</si>
  <si>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</si>
  <si>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</si>
  <si>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</si>
  <si>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</si>
  <si>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</si>
  <si>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</si>
  <si>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</si>
  <si>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</si>
  <si>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</si>
  <si>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</si>
  <si>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</si>
  <si>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</si>
  <si>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</si>
  <si>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</si>
  <si>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</si>
  <si>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</si>
  <si>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</si>
  <si>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</si>
  <si>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</si>
  <si>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</si>
  <si>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</si>
  <si>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</si>
  <si>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</si>
  <si>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</si>
  <si>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</si>
  <si>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</si>
  <si>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</si>
  <si>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</si>
  <si>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</si>
  <si>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</si>
  <si>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</si>
  <si>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</si>
  <si>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</si>
  <si>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</si>
  <si>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</si>
  <si>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</si>
  <si>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</si>
  <si>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</si>
  <si>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</si>
  <si>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</si>
  <si>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</si>
  <si>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</si>
  <si>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</si>
  <si>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</si>
  <si>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</si>
  <si>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</si>
  <si>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</si>
  <si>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</si>
  <si>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</si>
  <si>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</si>
  <si>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</si>
  <si>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</si>
  <si>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</si>
  <si>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</si>
  <si>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</si>
  <si>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</si>
  <si>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</si>
  <si>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</si>
  <si>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</si>
  <si>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</si>
  <si>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</si>
  <si>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</si>
  <si>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</si>
  <si>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</si>
  <si>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</si>
  <si>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</si>
  <si>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</si>
  <si>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</si>
  <si>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</si>
  <si>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</si>
  <si>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</si>
  <si>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</si>
  <si>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</si>
  <si>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</si>
  <si>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</si>
  <si>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</si>
  <si>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</si>
  <si>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</si>
  <si>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</si>
  <si>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</si>
  <si>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</si>
  <si>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</si>
  <si>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</si>
  <si>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</si>
  <si>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</si>
  <si>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</si>
  <si>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</si>
  <si>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</si>
  <si>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</si>
  <si>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</si>
  <si>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</si>
  <si>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</si>
  <si>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</si>
  <si>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</si>
  <si>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</si>
  <si>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</si>
  <si>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</si>
  <si>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</si>
  <si>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</si>
  <si>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</si>
  <si>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</si>
  <si>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</si>
  <si>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</si>
  <si>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</si>
  <si>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</si>
  <si>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</si>
  <si>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</si>
  <si>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</si>
  <si>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</si>
  <si>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</si>
  <si>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</si>
  <si>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</si>
  <si>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</si>
  <si>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</si>
  <si>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</si>
  <si>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</si>
  <si>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</si>
  <si>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</si>
  <si>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</si>
  <si>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</si>
  <si>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</si>
  <si>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</si>
  <si>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</si>
  <si>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</si>
  <si>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</si>
  <si>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</si>
  <si>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</si>
  <si>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</si>
  <si>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</si>
  <si>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</si>
  <si>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</si>
  <si>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</si>
  <si>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</si>
  <si>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</si>
  <si>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</si>
  <si>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</si>
  <si>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</si>
  <si>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</si>
  <si>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</si>
  <si>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</si>
  <si>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</si>
  <si>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</si>
  <si>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</si>
  <si>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</si>
  <si>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</si>
  <si>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</si>
  <si>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</si>
  <si>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</si>
  <si>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</si>
  <si>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</si>
  <si>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</si>
  <si>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</si>
  <si>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</si>
  <si>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</si>
  <si>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</si>
  <si>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</si>
  <si>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</si>
  <si>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</si>
  <si>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</si>
  <si>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</si>
  <si>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</si>
  <si>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</si>
  <si>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</si>
  <si>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</si>
  <si>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</si>
  <si>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</si>
  <si>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</si>
  <si>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</si>
  <si>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</si>
  <si>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</si>
  <si>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</si>
  <si>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</si>
  <si>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</si>
  <si>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</si>
  <si>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</si>
  <si>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</si>
  <si>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</si>
  <si>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</si>
  <si>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</si>
  <si>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</si>
  <si>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</si>
  <si>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</si>
  <si>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</si>
  <si>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</si>
  <si>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</si>
  <si>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</si>
  <si>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</si>
  <si>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</si>
  <si>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</si>
  <si>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</si>
  <si>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</si>
  <si>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</si>
  <si>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</si>
  <si>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</si>
  <si>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</si>
  <si>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</si>
  <si>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</si>
  <si>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</si>
  <si>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</si>
  <si>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</si>
  <si>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</si>
  <si>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</si>
  <si>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</si>
  <si>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</si>
  <si>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</si>
  <si>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</si>
  <si>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</si>
  <si>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</si>
  <si>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</si>
  <si>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</si>
  <si>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</si>
  <si>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</si>
  <si>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</si>
  <si>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</si>
  <si>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</si>
  <si>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</si>
  <si>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</si>
  <si>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</si>
  <si>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</si>
  <si>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</si>
  <si>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</si>
  <si>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</si>
  <si>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</si>
  <si>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</si>
  <si>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</si>
  <si>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</si>
  <si>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</si>
  <si>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</si>
  <si>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</si>
  <si>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</si>
  <si>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</si>
  <si>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</si>
  <si>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</si>
  <si>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</si>
  <si>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</si>
  <si>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</si>
  <si>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</si>
  <si>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</si>
  <si>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</si>
  <si>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</si>
  <si>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</si>
  <si>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</si>
  <si>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</si>
  <si>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</si>
  <si>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</si>
  <si>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</si>
  <si>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</si>
  <si>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</si>
  <si>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</si>
  <si>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</si>
  <si>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</si>
  <si>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</si>
  <si>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</si>
  <si>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</si>
  <si>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</si>
  <si>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</si>
  <si>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</si>
  <si>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</si>
  <si>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</si>
  <si>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</si>
  <si>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</si>
  <si>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</si>
  <si>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</si>
  <si>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</si>
  <si>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</si>
  <si>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</si>
  <si>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</si>
  <si>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</si>
  <si>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</si>
  <si>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</si>
  <si>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</si>
  <si>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</si>
  <si>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</si>
  <si>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</si>
  <si>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</si>
  <si>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</si>
  <si>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</si>
  <si>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</si>
  <si>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</si>
  <si>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</si>
  <si>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</si>
  <si>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</si>
  <si>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</si>
  <si>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</si>
  <si>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</si>
  <si>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</si>
  <si>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</si>
  <si>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</si>
  <si>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</si>
  <si>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</si>
  <si>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</si>
  <si>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</si>
  <si>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</si>
  <si>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</si>
  <si>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</si>
  <si>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</si>
  <si>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</si>
  <si>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</si>
  <si>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</si>
  <si>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</si>
  <si>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</si>
  <si>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</si>
  <si>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</si>
  <si>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</si>
  <si>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</si>
  <si>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</si>
  <si>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</si>
  <si>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</si>
  <si>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</si>
  <si>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</si>
  <si>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</si>
  <si>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</si>
  <si>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</si>
  <si>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</si>
  <si>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</si>
  <si>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</si>
  <si>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</si>
  <si>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</si>
  <si>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</si>
  <si>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</si>
  <si>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</si>
  <si>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</si>
  <si>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</si>
  <si>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</si>
  <si>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</si>
  <si>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</si>
  <si>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</si>
  <si>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</si>
  <si>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</si>
  <si>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</si>
  <si>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</si>
  <si>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</si>
  <si>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</si>
  <si>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</si>
  <si>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</si>
  <si>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</si>
  <si>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</si>
  <si>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</si>
  <si>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</si>
  <si>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</si>
  <si>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</si>
  <si>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</si>
  <si>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</si>
  <si>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</si>
  <si>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</si>
  <si>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</si>
  <si>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</si>
  <si>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</si>
  <si>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</si>
  <si>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</si>
  <si>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</si>
  <si>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</si>
  <si>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</si>
  <si>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</si>
  <si>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</si>
  <si>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</si>
  <si>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</si>
  <si>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</si>
  <si>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</si>
  <si>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</si>
  <si>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</si>
  <si>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</si>
  <si>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</si>
  <si>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</si>
  <si>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</si>
  <si>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</si>
  <si>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</si>
  <si>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</si>
  <si>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</si>
  <si>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</si>
  <si>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</si>
  <si>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</si>
  <si>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</si>
  <si>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</si>
  <si>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</si>
  <si>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</si>
  <si>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</si>
  <si>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</si>
  <si>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</si>
  <si>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</si>
  <si>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</si>
  <si>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</si>
  <si>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</si>
  <si>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</si>
  <si>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</si>
  <si>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</si>
  <si>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</si>
  <si>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</si>
  <si>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</si>
  <si>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</si>
  <si>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</si>
  <si>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</si>
  <si>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</si>
  <si>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</si>
  <si>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</si>
  <si>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</si>
  <si>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</si>
  <si>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</si>
  <si>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</si>
  <si>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</si>
  <si>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</si>
  <si>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</si>
  <si>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</si>
  <si>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</si>
  <si>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</si>
  <si>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</si>
  <si>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</si>
  <si>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</si>
  <si>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</si>
  <si>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</si>
  <si>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</si>
  <si>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</si>
  <si>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</si>
  <si>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</si>
  <si>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</si>
  <si>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</si>
  <si>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</si>
  <si>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</si>
  <si>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</si>
  <si>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</si>
  <si>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</si>
  <si>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</si>
  <si>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</si>
  <si>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</si>
  <si>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</si>
  <si>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</si>
  <si>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</si>
  <si>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</si>
  <si>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</si>
  <si>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</si>
  <si>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</si>
  <si>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</si>
  <si>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</si>
  <si>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</si>
  <si>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</si>
  <si>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</si>
  <si>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</si>
  <si>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</si>
  <si>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</si>
  <si>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</si>
  <si>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</si>
  <si>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</si>
  <si>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</si>
  <si>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</si>
  <si>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</si>
  <si>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</si>
  <si>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</si>
  <si>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</si>
  <si>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</si>
  <si>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</si>
  <si>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</si>
  <si>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</si>
  <si>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</si>
  <si>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</si>
  <si>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</si>
  <si>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</si>
  <si>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</si>
  <si>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</si>
  <si>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</si>
  <si>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</si>
  <si>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</si>
  <si>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</si>
  <si>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</si>
  <si>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</si>
  <si>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</si>
  <si>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</si>
  <si>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</si>
  <si>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</si>
  <si>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</si>
  <si>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</si>
  <si>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</si>
  <si>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</si>
  <si>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</si>
  <si>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</si>
  <si>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</si>
  <si>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</si>
  <si>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</si>
  <si>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</si>
  <si>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</si>
  <si>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</si>
  <si>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</si>
  <si>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</si>
  <si>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</si>
  <si>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</si>
  <si>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</si>
  <si>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</si>
  <si>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</si>
  <si>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</si>
  <si>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</si>
  <si>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</si>
  <si>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</si>
  <si>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</si>
  <si>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</si>
  <si>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</si>
  <si>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</si>
  <si>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</si>
  <si>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</si>
  <si>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</si>
  <si>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</si>
  <si>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</si>
  <si>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</si>
  <si>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</si>
  <si>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</si>
  <si>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</si>
  <si>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</si>
  <si>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</si>
  <si>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</si>
  <si>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</si>
  <si>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</si>
  <si>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</si>
  <si>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</si>
  <si>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</si>
  <si>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</si>
  <si>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</si>
  <si>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</si>
  <si>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</si>
  <si>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</si>
  <si>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</si>
  <si>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</si>
  <si>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</si>
  <si>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</si>
  <si>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</si>
  <si>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</si>
  <si>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</si>
  <si>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</si>
  <si>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</si>
  <si>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</si>
  <si>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</si>
  <si>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</si>
  <si>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</si>
  <si>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</si>
  <si>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</si>
  <si>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</si>
  <si>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</si>
  <si>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</si>
  <si>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</si>
  <si>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</si>
  <si>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</si>
  <si>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</si>
  <si>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</si>
  <si>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</si>
  <si>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</si>
  <si>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</si>
  <si>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</si>
  <si>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</si>
  <si>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</si>
  <si>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</si>
  <si>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</si>
  <si>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</si>
  <si>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</si>
  <si>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</si>
  <si>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</si>
  <si>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</si>
  <si>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</si>
  <si>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</si>
  <si>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</si>
  <si>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</si>
  <si>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</si>
  <si>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</si>
  <si>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</si>
  <si>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</si>
  <si>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</si>
  <si>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</si>
  <si>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</si>
  <si>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</si>
  <si>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</si>
  <si>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</si>
  <si>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</si>
  <si>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</si>
  <si>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</si>
  <si>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</si>
  <si>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</si>
  <si>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</si>
  <si>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</si>
  <si>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</si>
  <si>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</si>
  <si>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</si>
  <si>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</si>
  <si>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</si>
  <si>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</si>
  <si>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</si>
  <si>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</si>
  <si>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</si>
  <si>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</si>
  <si>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</si>
  <si>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</si>
  <si>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</si>
  <si>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</si>
  <si>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</si>
  <si>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</si>
  <si>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</si>
  <si>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</si>
  <si>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</si>
  <si>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</si>
  <si>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</si>
  <si>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</si>
  <si>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</si>
  <si>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</si>
  <si>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</si>
  <si>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</si>
  <si>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</si>
  <si>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</si>
  <si>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</si>
  <si>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</si>
  <si>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</si>
  <si>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</si>
  <si>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</si>
  <si>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</si>
  <si>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</si>
  <si>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</si>
  <si>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</si>
  <si>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</si>
  <si>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</si>
  <si>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</si>
  <si>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</si>
  <si>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</si>
  <si>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</si>
  <si>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</si>
  <si>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</si>
  <si>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</si>
  <si>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</si>
  <si>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</si>
  <si>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</si>
  <si>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</si>
  <si>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</si>
  <si>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</si>
  <si>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</si>
  <si>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</si>
  <si>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</si>
  <si>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</si>
  <si>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</si>
  <si>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</si>
  <si>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</si>
  <si>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</si>
  <si>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</si>
  <si>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</si>
  <si>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</si>
  <si>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</si>
  <si>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</si>
  <si>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</si>
  <si>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</si>
  <si>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</si>
  <si>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</si>
  <si>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</si>
  <si>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</si>
  <si>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</si>
  <si>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</si>
  <si>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</si>
  <si>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</si>
  <si>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</si>
  <si>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</si>
  <si>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</si>
  <si>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</si>
  <si>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</si>
  <si>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</si>
  <si>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</si>
  <si>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</si>
  <si>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</si>
  <si>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</si>
  <si>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</si>
  <si>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</si>
  <si>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</si>
  <si>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</si>
  <si>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</si>
  <si>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</si>
  <si>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</si>
  <si>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</si>
  <si>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</si>
  <si>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</si>
  <si>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</si>
  <si>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</si>
  <si>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</si>
  <si>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</si>
  <si>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</si>
  <si>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</si>
  <si>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</si>
  <si>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</si>
  <si>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</si>
  <si>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</si>
  <si>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</si>
  <si>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</si>
  <si>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</si>
  <si>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</si>
  <si>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</si>
  <si>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</si>
  <si>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</si>
  <si>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</si>
  <si>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</si>
  <si>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</si>
  <si>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</si>
  <si>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</si>
  <si>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</si>
  <si>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</si>
  <si>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</si>
  <si>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</si>
  <si>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</si>
  <si>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</si>
  <si>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</si>
  <si>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</si>
  <si>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</si>
  <si>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</si>
  <si>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</si>
  <si>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</si>
  <si>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</si>
  <si>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</si>
  <si>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</si>
  <si>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</si>
  <si>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</si>
  <si>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</si>
  <si>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</si>
  <si>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</si>
  <si>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</si>
  <si>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</si>
  <si>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</si>
  <si>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</si>
  <si>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</si>
  <si>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</si>
  <si>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</si>
  <si>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</si>
  <si>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</si>
  <si>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</si>
  <si>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</si>
  <si>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</si>
  <si>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</si>
  <si>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</si>
  <si>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</si>
  <si>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</si>
  <si>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</si>
  <si>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</si>
  <si>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</si>
  <si>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</si>
  <si>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</si>
  <si>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</si>
  <si>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</si>
  <si>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</si>
  <si>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</si>
  <si>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</si>
  <si>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</si>
  <si>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</si>
  <si>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</si>
  <si>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</si>
  <si>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</si>
  <si>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</si>
  <si>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</si>
  <si>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</si>
  <si>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</si>
  <si>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</si>
  <si>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</si>
  <si>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</si>
  <si>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</si>
  <si>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</si>
  <si>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</si>
  <si>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</si>
  <si>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</si>
  <si>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</si>
  <si>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</si>
  <si>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</si>
  <si>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</si>
  <si>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</si>
  <si>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</si>
  <si>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</si>
  <si>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</si>
  <si>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</si>
  <si>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</si>
  <si>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</si>
  <si>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</si>
  <si>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</si>
  <si>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</si>
  <si>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</si>
  <si>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</si>
  <si>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</si>
  <si>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</si>
  <si>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</si>
  <si>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</si>
  <si>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</si>
  <si>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</si>
  <si>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</si>
  <si>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</si>
  <si>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</si>
  <si>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</si>
  <si>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</si>
  <si>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</si>
  <si>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</si>
  <si>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</si>
  <si>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</si>
  <si>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</si>
  <si>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</si>
  <si>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</si>
  <si>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</si>
  <si>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</si>
  <si>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</si>
  <si>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</si>
  <si>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</si>
  <si>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</si>
  <si>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</si>
  <si>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</si>
  <si>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</si>
  <si>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</si>
  <si>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</si>
  <si>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</si>
  <si>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</si>
  <si>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</si>
  <si>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</si>
  <si>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</si>
  <si>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</si>
  <si>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</si>
  <si>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</si>
  <si>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</si>
  <si>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</si>
  <si>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</si>
  <si>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</si>
  <si>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</si>
  <si>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</si>
  <si>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</si>
  <si>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</si>
  <si>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</si>
  <si>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</si>
  <si>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</si>
  <si>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</si>
  <si>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</si>
  <si>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</si>
  <si>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</si>
  <si>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</si>
  <si>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</si>
  <si>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</si>
  <si>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</si>
  <si>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</si>
  <si>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</si>
  <si>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</si>
  <si>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</si>
  <si>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</si>
  <si>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</si>
  <si>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</si>
  <si>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</si>
  <si>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</si>
  <si>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</si>
  <si>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</si>
  <si>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</si>
  <si>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</si>
  <si>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</si>
  <si>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</si>
  <si>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</si>
  <si>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</si>
  <si>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</si>
  <si>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</si>
  <si>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</si>
  <si>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</si>
  <si>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</si>
  <si>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</si>
  <si>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</si>
  <si>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</si>
  <si>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</si>
  <si>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</si>
  <si>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</si>
  <si>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</si>
  <si>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</si>
  <si>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</si>
  <si>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</si>
  <si>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</si>
  <si>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</si>
  <si>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</si>
  <si>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</si>
  <si>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</si>
  <si>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</si>
  <si>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</si>
  <si>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</si>
  <si>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</si>
  <si>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</si>
  <si>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</si>
  <si>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</si>
  <si>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</si>
  <si>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</si>
  <si>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</si>
  <si>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</si>
  <si>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</si>
  <si>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</si>
  <si>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</si>
  <si>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</si>
  <si>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</si>
  <si>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</si>
  <si>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</si>
  <si>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</si>
  <si>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</si>
  <si>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</si>
  <si>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</si>
  <si>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</si>
  <si>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</si>
  <si>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</si>
  <si>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</si>
  <si>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</si>
  <si>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</si>
  <si>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</si>
  <si>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</si>
  <si>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</si>
  <si>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</si>
  <si>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</si>
  <si>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</si>
  <si>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</si>
  <si>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</si>
  <si>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</si>
  <si>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</si>
  <si>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</si>
  <si>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</si>
  <si>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</si>
  <si>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</si>
  <si>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</si>
  <si>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</si>
  <si>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</si>
  <si>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</si>
  <si>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</si>
  <si>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</si>
  <si>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</si>
  <si>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</si>
  <si>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</si>
  <si>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</si>
  <si>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</si>
  <si>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</si>
  <si>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</si>
  <si>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</si>
  <si>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</si>
  <si>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</si>
  <si>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</si>
  <si>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</si>
  <si>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</si>
  <si>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</si>
  <si>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</si>
  <si>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</si>
  <si>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</si>
  <si>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</si>
  <si>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</si>
  <si>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</si>
  <si>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</si>
  <si>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</si>
  <si>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</si>
  <si>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</si>
  <si>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</si>
  <si>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</si>
  <si>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</si>
  <si>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</si>
  <si>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</si>
  <si>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</si>
  <si>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</si>
  <si>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</si>
  <si>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</si>
  <si>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</si>
  <si>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</si>
  <si>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</si>
  <si>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</si>
  <si>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</si>
  <si>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</si>
  <si>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</si>
  <si>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</si>
  <si>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</si>
  <si>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</si>
  <si>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</si>
  <si>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</si>
  <si>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</si>
  <si>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</si>
  <si>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</si>
  <si>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</si>
  <si>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</si>
  <si>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</si>
  <si>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</si>
  <si>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</si>
  <si>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</si>
  <si>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</si>
  <si>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</si>
  <si>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</si>
  <si>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</si>
  <si>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</si>
  <si>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</si>
  <si>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</si>
  <si>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</si>
  <si>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</si>
  <si>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</si>
  <si>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</si>
  <si>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</si>
  <si>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</si>
  <si>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</si>
  <si>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</si>
  <si>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</si>
  <si>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</si>
  <si>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</si>
  <si>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</si>
  <si>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</si>
  <si>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</si>
  <si>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</si>
  <si>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</si>
  <si>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</si>
  <si>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</si>
  <si>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</si>
  <si>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</si>
  <si>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</si>
  <si>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</si>
  <si>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</si>
  <si>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</si>
  <si>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</si>
  <si>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</si>
  <si>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</si>
  <si>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</si>
  <si>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</si>
  <si>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</si>
  <si>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</si>
  <si>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</si>
  <si>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</si>
  <si>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</si>
  <si>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</si>
  <si>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</si>
  <si>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</si>
  <si>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</si>
  <si>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</si>
  <si>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</si>
  <si>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</si>
  <si>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</si>
  <si>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</si>
  <si>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</si>
  <si>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</si>
  <si>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</si>
  <si>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</si>
  <si>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</si>
  <si>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</si>
  <si>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</si>
  <si>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</si>
  <si>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</si>
  <si>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</si>
  <si>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</si>
  <si>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</si>
  <si>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</si>
  <si>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</si>
  <si>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</si>
  <si>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</si>
  <si>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</si>
  <si>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</si>
  <si>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</si>
  <si>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</si>
  <si>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</si>
  <si>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</si>
  <si>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</si>
  <si>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</si>
  <si>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</si>
  <si>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</si>
  <si>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</si>
  <si>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</si>
  <si>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</si>
  <si>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</si>
  <si>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</si>
  <si>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</si>
  <si>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</si>
  <si>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</si>
  <si>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</si>
  <si>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</si>
  <si>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</si>
  <si>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</si>
  <si>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</si>
  <si>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</si>
  <si>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</si>
  <si>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</si>
  <si>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</si>
  <si>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</si>
  <si>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</si>
  <si>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</si>
  <si>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</si>
  <si>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</si>
  <si>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</si>
  <si>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</si>
  <si>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</si>
  <si>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</si>
  <si>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</si>
  <si>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</si>
  <si>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</si>
  <si>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</si>
  <si>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</si>
  <si>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</si>
  <si>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</si>
  <si>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</si>
  <si>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</si>
  <si>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</si>
  <si>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</si>
  <si>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</si>
  <si>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</si>
  <si>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</si>
  <si>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</si>
  <si>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</si>
  <si>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</si>
  <si>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</si>
  <si>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</si>
  <si>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</si>
  <si>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</si>
  <si>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</si>
  <si>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</si>
  <si>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</si>
  <si>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</si>
  <si>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</si>
  <si>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</si>
  <si>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</si>
  <si>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</si>
  <si>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</si>
  <si>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</si>
  <si>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</si>
  <si>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</si>
  <si>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</si>
  <si>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</si>
  <si>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</si>
  <si>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</si>
  <si>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</si>
  <si>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</si>
  <si>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</si>
  <si>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</si>
  <si>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</si>
  <si>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</si>
  <si>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</si>
  <si>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</si>
  <si>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</si>
  <si>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</si>
  <si>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</si>
  <si>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</si>
  <si>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</si>
  <si>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</si>
  <si>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</si>
  <si>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</si>
  <si>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</si>
  <si>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</si>
  <si>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</si>
  <si>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</si>
  <si>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</si>
  <si>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</si>
  <si>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</si>
  <si>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</si>
  <si>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</si>
  <si>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</si>
  <si>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</si>
  <si>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</si>
  <si>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</si>
  <si>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</si>
  <si>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</si>
  <si>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</si>
  <si>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</si>
  <si>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</si>
  <si>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</si>
  <si>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</si>
  <si>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</si>
  <si>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</si>
  <si>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</si>
  <si>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</si>
  <si>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</si>
  <si>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</si>
  <si>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</si>
  <si>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</si>
  <si>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</si>
  <si>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</si>
  <si>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</si>
  <si>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</si>
  <si>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</si>
  <si>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</si>
  <si>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</si>
  <si>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</si>
  <si>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</si>
  <si>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</si>
  <si>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</si>
  <si>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</si>
  <si>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</si>
  <si>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</si>
  <si>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</si>
  <si>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</si>
  <si>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</si>
  <si>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</si>
  <si>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</si>
  <si>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</si>
  <si>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</si>
  <si>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</si>
  <si>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</si>
  <si>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</si>
  <si>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</si>
  <si>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</si>
  <si>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</si>
  <si>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</si>
  <si>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</si>
  <si>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</si>
  <si>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</si>
  <si>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</si>
  <si>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</si>
  <si>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</si>
  <si>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</si>
  <si>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</si>
  <si>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</si>
  <si>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</si>
  <si>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</si>
  <si>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</si>
  <si>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</si>
  <si>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</si>
  <si>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</si>
  <si>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</si>
  <si>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</si>
  <si>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</si>
  <si>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</si>
  <si>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</si>
  <si>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</si>
  <si>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</si>
  <si>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</si>
  <si>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</si>
  <si>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</si>
  <si>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</si>
  <si>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</si>
  <si>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</si>
  <si>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</si>
  <si>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</si>
  <si>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</si>
  <si>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</si>
  <si>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</si>
  <si>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</si>
  <si>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</si>
  <si>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</si>
  <si>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</si>
  <si>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</si>
  <si>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</si>
  <si>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</si>
  <si>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</si>
  <si>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</si>
  <si>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</si>
  <si>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</si>
  <si>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</si>
  <si>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</si>
  <si>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</si>
  <si>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</si>
  <si>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</si>
  <si>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</si>
  <si>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</si>
  <si>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</si>
  <si>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</si>
  <si>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</si>
  <si>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</si>
  <si>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</si>
  <si>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</si>
  <si>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</si>
  <si>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</si>
  <si>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</si>
  <si>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</si>
  <si>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</si>
  <si>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</si>
  <si>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</si>
  <si>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</si>
  <si>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</si>
  <si>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</si>
  <si>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</si>
  <si>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</si>
  <si>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</si>
  <si>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</si>
  <si>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</si>
  <si>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</si>
  <si>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</si>
  <si>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</si>
  <si>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</si>
  <si>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</si>
  <si>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</si>
  <si>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</si>
  <si>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</si>
  <si>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</si>
  <si>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</si>
  <si>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</si>
  <si>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</si>
  <si>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</si>
  <si>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</si>
  <si>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</si>
  <si>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</si>
  <si>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</si>
  <si>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</si>
  <si>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</si>
  <si>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</si>
  <si>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</si>
  <si>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</si>
  <si>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</si>
  <si>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</si>
  <si>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</si>
  <si>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</si>
  <si>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</si>
  <si>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</si>
  <si>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</si>
  <si>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</si>
  <si>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</si>
  <si>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</si>
  <si>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</si>
  <si>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</si>
  <si>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</si>
  <si>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</si>
  <si>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</si>
  <si>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</si>
  <si>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</si>
  <si>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</si>
  <si>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</si>
  <si>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</si>
  <si>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</si>
  <si>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</si>
  <si>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</si>
  <si>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</si>
  <si>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</si>
  <si>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</si>
  <si>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</si>
  <si>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</si>
  <si>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</si>
  <si>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</si>
  <si>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</si>
  <si>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</si>
  <si>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</si>
  <si>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</si>
  <si>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</si>
  <si>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</si>
  <si>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</si>
  <si>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</si>
  <si>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</si>
  <si>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</si>
  <si>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</si>
  <si>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</si>
  <si>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</si>
  <si>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</si>
  <si>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</si>
  <si>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</si>
  <si>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</si>
  <si>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</si>
  <si>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</si>
  <si>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</si>
  <si>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</si>
  <si>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</si>
  <si>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</si>
  <si>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</si>
  <si>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</si>
  <si>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</si>
  <si>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</si>
  <si>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</si>
  <si>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</si>
  <si>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</si>
  <si>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</si>
  <si>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</si>
  <si>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</si>
  <si>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</si>
  <si>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</si>
  <si>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</si>
  <si>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</si>
  <si>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</si>
  <si>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</si>
  <si>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</si>
  <si>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</si>
  <si>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</si>
  <si>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</si>
  <si>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</si>
  <si>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</si>
  <si>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</si>
  <si>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</si>
  <si>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</si>
  <si>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</si>
  <si>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</si>
  <si>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</si>
  <si>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</si>
  <si>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</si>
  <si>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</si>
  <si>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</si>
  <si>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</si>
  <si>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</si>
  <si>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</si>
  <si>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</si>
  <si>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</si>
  <si>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</si>
  <si>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</si>
  <si>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</si>
  <si>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</si>
  <si>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</si>
  <si>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</si>
  <si>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</si>
  <si>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</si>
  <si>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</si>
  <si>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</si>
  <si>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</si>
  <si>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</si>
  <si>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</si>
  <si>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</si>
  <si>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</si>
  <si>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</si>
  <si>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</si>
  <si>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</si>
  <si>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</si>
  <si>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</si>
  <si>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</si>
  <si>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</si>
  <si>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</si>
  <si>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</si>
  <si>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</si>
  <si>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</si>
  <si>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</si>
  <si>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</si>
  <si>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</si>
  <si>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</si>
  <si>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</si>
  <si>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</si>
  <si>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</si>
  <si>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</si>
  <si>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</si>
  <si>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</si>
  <si>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</si>
  <si>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</si>
  <si>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</si>
  <si>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</si>
  <si>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</si>
  <si>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</si>
  <si>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</si>
  <si>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</si>
  <si>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</si>
  <si>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</si>
  <si>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</si>
  <si>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</si>
  <si>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</si>
  <si>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</si>
  <si>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</si>
  <si>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</si>
  <si>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</si>
  <si>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</si>
  <si>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</si>
  <si>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</si>
  <si>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</si>
  <si>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</si>
  <si>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</si>
  <si>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</si>
  <si>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</si>
  <si>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</si>
  <si>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</si>
  <si>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</si>
  <si>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</si>
  <si>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</si>
  <si>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</si>
  <si>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</si>
  <si>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</si>
  <si>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</si>
  <si>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</si>
  <si>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</si>
  <si>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</si>
  <si>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</si>
  <si>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</si>
  <si>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</si>
  <si>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</si>
  <si>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</si>
  <si>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</si>
  <si>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</si>
  <si>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</si>
  <si>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</si>
  <si>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</si>
  <si>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</si>
  <si>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</si>
  <si>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</si>
  <si>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</si>
  <si>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</si>
  <si>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</si>
  <si>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</si>
  <si>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</si>
  <si>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</si>
  <si>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</si>
  <si>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</si>
  <si>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</si>
  <si>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</si>
  <si>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</si>
  <si>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</si>
  <si>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</si>
  <si>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</si>
  <si>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</si>
  <si>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</si>
  <si>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</si>
  <si>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</si>
  <si>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</si>
  <si>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</si>
  <si>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</si>
  <si>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</si>
  <si>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</si>
  <si>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</si>
  <si>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</si>
  <si>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</si>
  <si>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</si>
  <si>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</si>
  <si>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</si>
  <si>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</si>
  <si>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</si>
  <si>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</si>
  <si>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</si>
  <si>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</si>
  <si>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</si>
  <si>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</si>
  <si>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</si>
  <si>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</si>
  <si>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</si>
  <si>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</si>
  <si>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</si>
  <si>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</si>
  <si>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</si>
  <si>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</si>
  <si>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</si>
  <si>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</si>
  <si>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</si>
  <si>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</si>
  <si>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</si>
  <si>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</si>
  <si>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</si>
  <si>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</si>
  <si>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</si>
  <si>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</si>
  <si>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</si>
  <si>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</si>
  <si>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</si>
  <si>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</si>
  <si>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</si>
  <si>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</si>
  <si>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</si>
  <si>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</si>
  <si>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</si>
  <si>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</si>
  <si>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</si>
  <si>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</si>
  <si>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</si>
  <si>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</si>
  <si>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</si>
  <si>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</si>
  <si>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</si>
  <si>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</si>
  <si>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</si>
  <si>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</si>
  <si>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</si>
  <si>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</si>
  <si>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</si>
  <si>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</si>
  <si>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</si>
  <si>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</si>
  <si>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</si>
  <si>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</si>
  <si>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</si>
  <si>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</si>
  <si>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</si>
  <si>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</si>
  <si>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</si>
  <si>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</si>
  <si>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</si>
  <si>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</si>
  <si>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</si>
  <si>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</si>
  <si>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</si>
  <si>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</si>
  <si>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</si>
  <si>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</si>
  <si>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</si>
  <si>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</si>
  <si>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</si>
  <si>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</si>
  <si>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</si>
  <si>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</si>
  <si>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</si>
  <si>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</si>
  <si>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</si>
  <si>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</si>
  <si>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</si>
  <si>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</si>
  <si>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</si>
  <si>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</si>
  <si>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</si>
  <si>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</si>
  <si>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</si>
  <si>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</si>
  <si>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</si>
  <si>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</si>
  <si>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</si>
  <si>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</si>
  <si>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</si>
  <si>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</si>
  <si>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</si>
  <si>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</si>
  <si>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</si>
  <si>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</si>
  <si>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</si>
  <si>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</si>
  <si>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</si>
  <si>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</si>
  <si>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</si>
  <si>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</si>
  <si>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</si>
  <si>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</si>
  <si>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</si>
  <si>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</si>
  <si>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</si>
  <si>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</si>
  <si>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</si>
  <si>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</si>
  <si>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</si>
  <si>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</si>
  <si>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</si>
  <si>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</si>
  <si>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</si>
  <si>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</si>
  <si>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</si>
  <si>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</si>
  <si>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</si>
  <si>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</si>
  <si>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</si>
  <si>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</si>
  <si>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</si>
  <si>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</si>
  <si>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</si>
  <si>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</si>
  <si>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</si>
  <si>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</si>
  <si>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</si>
  <si>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</si>
  <si>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</si>
  <si>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</si>
  <si>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</si>
  <si>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</si>
  <si>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</si>
  <si>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</si>
  <si>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</si>
  <si>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</si>
  <si>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</si>
  <si>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</si>
  <si>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</si>
  <si>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</si>
  <si>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</si>
  <si>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</si>
  <si>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</si>
  <si>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</si>
  <si>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</si>
  <si>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</si>
  <si>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</si>
  <si>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</si>
  <si>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</si>
  <si>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</si>
  <si>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</si>
  <si>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</si>
  <si>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</si>
  <si>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</si>
  <si>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</si>
  <si>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</si>
  <si>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</si>
  <si>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</si>
  <si>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</si>
  <si>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</si>
  <si>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</si>
  <si>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</si>
  <si>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</si>
  <si>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</si>
  <si>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</si>
  <si>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</si>
  <si>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</si>
  <si>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</si>
  <si>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</si>
  <si>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</si>
  <si>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</si>
  <si>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</si>
  <si>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</si>
  <si>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</si>
  <si>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</si>
  <si>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</si>
  <si>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</si>
  <si>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</si>
  <si>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</si>
  <si>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</si>
  <si>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</si>
  <si>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</si>
  <si>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</si>
  <si>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</si>
  <si>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</si>
  <si>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</si>
  <si>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</si>
  <si>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</si>
  <si>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</si>
  <si>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</si>
  <si>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</si>
  <si>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</si>
  <si>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</si>
  <si>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</si>
  <si>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</si>
  <si>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</si>
  <si>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</si>
  <si>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</si>
  <si>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</si>
  <si>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</si>
  <si>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</si>
  <si>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</si>
  <si>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</si>
  <si>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</si>
  <si>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</si>
  <si>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</si>
  <si>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</si>
  <si>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</si>
  <si>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</si>
  <si>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</si>
  <si>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</si>
  <si>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</si>
  <si>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</si>
  <si>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</si>
  <si>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</si>
  <si>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</si>
  <si>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</si>
  <si>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</si>
  <si>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</si>
  <si>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</si>
  <si>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</si>
  <si>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</si>
  <si>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</si>
  <si>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</si>
  <si>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</si>
  <si>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</si>
  <si>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</si>
  <si>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</si>
  <si>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</si>
  <si>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</si>
  <si>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</si>
  <si>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</si>
  <si>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</si>
  <si>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</si>
  <si>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</si>
  <si>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</si>
  <si>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</si>
  <si>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</si>
  <si>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</si>
  <si>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</si>
  <si>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</si>
  <si>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</si>
  <si>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</si>
  <si>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</si>
  <si>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</si>
  <si>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</si>
  <si>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</si>
  <si>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</si>
  <si>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</si>
  <si>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</si>
  <si>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</si>
  <si>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</si>
  <si>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</si>
  <si>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</si>
  <si>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</si>
  <si>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</si>
  <si>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</si>
  <si>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</si>
  <si>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</si>
  <si>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</si>
  <si>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</si>
  <si>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</si>
  <si>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</si>
  <si>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</si>
  <si>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</si>
  <si>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</si>
  <si>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</si>
  <si>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</si>
  <si>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</si>
  <si>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</si>
  <si>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</si>
  <si>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</si>
  <si>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</si>
  <si>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</si>
  <si>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</si>
  <si>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</si>
  <si>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</si>
  <si>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</si>
  <si>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</si>
  <si>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</si>
  <si>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</si>
  <si>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</si>
  <si>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</si>
  <si>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</si>
  <si>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</si>
  <si>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</si>
  <si>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</si>
  <si>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</si>
  <si>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</si>
  <si>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</si>
  <si>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</si>
  <si>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</si>
  <si>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</si>
  <si>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</si>
  <si>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</si>
  <si>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</si>
  <si>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</si>
  <si>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</si>
  <si>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</si>
  <si>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</si>
  <si>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</si>
  <si>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</si>
  <si>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</si>
  <si>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</si>
  <si>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</si>
  <si>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</si>
  <si>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</si>
  <si>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</si>
  <si>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</si>
  <si>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</si>
  <si>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</si>
  <si>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</si>
  <si>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</si>
  <si>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</si>
  <si>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</si>
  <si>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</si>
  <si>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</si>
  <si>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</si>
  <si>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</si>
  <si>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</si>
  <si>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</si>
  <si>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</si>
  <si>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</si>
  <si>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</si>
  <si>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</si>
  <si>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</si>
  <si>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</si>
  <si>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</si>
  <si>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</si>
  <si>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</si>
  <si>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</si>
  <si>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</si>
  <si>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</si>
  <si>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</si>
  <si>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</si>
  <si>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</si>
  <si>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</si>
  <si>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</si>
  <si>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</si>
  <si>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</si>
  <si>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</si>
  <si>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</si>
  <si>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</si>
  <si>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</si>
  <si>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</si>
  <si>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</si>
  <si>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</si>
  <si>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</si>
  <si>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</si>
  <si>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</si>
  <si>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</si>
  <si>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</si>
  <si>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</si>
  <si>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</si>
  <si>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</si>
  <si>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</si>
  <si>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</si>
  <si>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</si>
  <si>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</si>
  <si>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</si>
  <si>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</si>
  <si>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</si>
  <si>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</si>
  <si>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</si>
  <si>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</si>
  <si>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</si>
  <si>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</si>
  <si>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</si>
  <si>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</si>
  <si>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</si>
  <si>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</si>
  <si>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</si>
  <si>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</si>
  <si>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</si>
  <si>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</si>
  <si>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</si>
  <si>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</si>
  <si>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</si>
  <si>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</si>
  <si>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</si>
  <si>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</si>
  <si>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</si>
  <si>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</si>
  <si>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</si>
  <si>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</si>
  <si>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</si>
  <si>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</si>
  <si>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</si>
  <si>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</si>
  <si>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</si>
  <si>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</si>
  <si>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</si>
  <si>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</si>
  <si>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</si>
  <si>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</si>
  <si>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</si>
  <si>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</si>
  <si>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</si>
  <si>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</si>
  <si>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</si>
  <si>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</si>
  <si>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</si>
  <si>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</si>
  <si>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</si>
  <si>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</si>
  <si>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</si>
  <si>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</si>
  <si>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</si>
  <si>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</si>
  <si>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</si>
  <si>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</si>
  <si>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</si>
  <si>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</si>
  <si>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</si>
  <si>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</si>
  <si>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</si>
  <si>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</si>
  <si>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</si>
  <si>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</si>
  <si>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</si>
  <si>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</si>
  <si>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</si>
  <si>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</si>
  <si>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</si>
  <si>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</si>
  <si>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</si>
  <si>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</si>
  <si>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</si>
  <si>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</si>
  <si>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</si>
  <si>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</si>
  <si>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</si>
  <si>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</si>
  <si>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</si>
  <si>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</si>
  <si>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</si>
  <si>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</si>
  <si>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</si>
  <si>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</si>
  <si>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</si>
  <si>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</si>
  <si>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</si>
  <si>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</si>
  <si>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</si>
  <si>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</si>
  <si>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</si>
  <si>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</si>
  <si>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</si>
  <si>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</si>
  <si>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</si>
  <si>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</si>
  <si>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</si>
  <si>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</si>
  <si>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</si>
  <si>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</si>
  <si>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</si>
  <si>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</si>
  <si>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</si>
  <si>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</si>
  <si>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</si>
  <si>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</si>
  <si>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</si>
  <si>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</si>
  <si>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</si>
  <si>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</si>
  <si>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</si>
  <si>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</si>
  <si>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</si>
  <si>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</si>
  <si>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</si>
  <si>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</si>
  <si>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</si>
  <si>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</si>
  <si>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</si>
  <si>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</si>
  <si>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</si>
  <si>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</si>
  <si>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</si>
  <si>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</si>
  <si>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</si>
  <si>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</si>
  <si>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</si>
  <si>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</si>
  <si>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</si>
  <si>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</si>
  <si>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</si>
  <si>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</si>
  <si>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</si>
  <si>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</si>
  <si>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</si>
  <si>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</si>
  <si>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</si>
  <si>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</si>
  <si>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</si>
  <si>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</si>
  <si>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</si>
  <si>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</si>
  <si>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</si>
  <si>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</si>
  <si>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</si>
  <si>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</si>
  <si>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</si>
  <si>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</si>
  <si>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</si>
  <si>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</si>
  <si>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</si>
  <si>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</si>
  <si>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</si>
  <si>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</si>
  <si>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</si>
  <si>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</si>
  <si>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</si>
  <si>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</si>
  <si>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</si>
  <si>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</si>
  <si>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</si>
  <si>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</si>
  <si>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</si>
  <si>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</si>
  <si>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</si>
  <si>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</si>
  <si>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</si>
  <si>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</si>
  <si>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</si>
  <si>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</si>
  <si>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</si>
  <si>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</si>
  <si>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</si>
  <si>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</si>
  <si>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</si>
  <si>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</si>
  <si>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</si>
  <si>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</si>
  <si>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</si>
  <si>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</si>
  <si>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</si>
  <si>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</si>
  <si>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</si>
  <si>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</si>
  <si>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</si>
  <si>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</si>
  <si>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</si>
  <si>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</si>
  <si>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</si>
  <si>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</si>
  <si>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</si>
  <si>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</si>
  <si>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</si>
  <si>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</si>
  <si>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</si>
  <si>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</si>
  <si>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</si>
  <si>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</si>
  <si>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</si>
  <si>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</si>
  <si>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</si>
  <si>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</si>
  <si>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</si>
  <si>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</si>
  <si>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</si>
  <si>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</si>
  <si>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</si>
  <si>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</si>
  <si>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</si>
  <si>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</si>
  <si>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</si>
  <si>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</si>
  <si>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</si>
  <si>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</si>
  <si>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</si>
  <si>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</si>
  <si>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</si>
  <si>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</si>
  <si>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</si>
  <si>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</si>
  <si>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</si>
  <si>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</si>
  <si>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</si>
  <si>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</si>
  <si>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</si>
  <si>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</si>
  <si>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</si>
  <si>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</si>
  <si>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</si>
  <si>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</si>
  <si>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</si>
  <si>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</si>
  <si>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</si>
  <si>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</si>
  <si>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</si>
  <si>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</si>
  <si>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</si>
  <si>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</si>
  <si>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</si>
  <si>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</si>
  <si>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</si>
  <si>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</si>
  <si>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</si>
  <si>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</si>
  <si>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</si>
  <si>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</si>
  <si>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</si>
  <si>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</si>
  <si>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</si>
  <si>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</si>
  <si>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</si>
  <si>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</si>
  <si>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</si>
  <si>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</si>
  <si>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</si>
  <si>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</si>
  <si>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</si>
  <si>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</si>
  <si>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</si>
  <si>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</si>
  <si>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</si>
  <si>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</si>
  <si>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</si>
  <si>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</si>
  <si>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</si>
  <si>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</si>
  <si>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</si>
  <si>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</si>
  <si>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</si>
  <si>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</si>
  <si>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</si>
  <si>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</si>
  <si>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</si>
  <si>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</si>
  <si>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</si>
  <si>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</si>
  <si>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</si>
  <si>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</si>
  <si>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</si>
  <si>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</si>
  <si>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</si>
  <si>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</si>
  <si>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</si>
  <si>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</si>
  <si>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</si>
  <si>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</si>
  <si>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</si>
  <si>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</si>
  <si>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</si>
  <si>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</si>
  <si>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</si>
  <si>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</si>
  <si>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</si>
  <si>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</si>
  <si>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</si>
  <si>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</si>
  <si>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</si>
  <si>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</si>
  <si>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</si>
  <si>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</si>
  <si>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</si>
  <si>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</si>
  <si>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</si>
  <si>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</si>
  <si>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</si>
  <si>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</si>
  <si>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</si>
  <si>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</si>
  <si>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</si>
  <si>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</si>
  <si>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</si>
  <si>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</si>
  <si>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</si>
  <si>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</si>
  <si>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</si>
  <si>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</si>
  <si>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</si>
  <si>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</si>
  <si>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</si>
  <si>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</si>
  <si>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</si>
  <si>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</si>
  <si>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</si>
  <si>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</si>
  <si>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</si>
  <si>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</si>
  <si>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</si>
  <si>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</si>
  <si>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</si>
  <si>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</si>
  <si>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</si>
  <si>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</si>
  <si>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</si>
  <si>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</si>
  <si>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</si>
  <si>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</si>
  <si>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</si>
  <si>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</si>
  <si>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</si>
  <si>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</si>
  <si>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</si>
  <si>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</si>
  <si>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</si>
  <si>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</si>
  <si>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</si>
  <si>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</si>
  <si>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</si>
  <si>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</si>
  <si>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</si>
  <si>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</si>
  <si>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</si>
  <si>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</si>
  <si>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</si>
  <si>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</si>
  <si>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</si>
  <si>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</si>
  <si>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</si>
  <si>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</si>
  <si>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</si>
  <si>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</si>
  <si>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</si>
  <si>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</si>
  <si>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</si>
  <si>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</si>
  <si>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</si>
  <si>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</si>
  <si>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</si>
  <si>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</si>
  <si>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</si>
  <si>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</si>
  <si>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</si>
  <si>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</si>
  <si>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</si>
  <si>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</si>
  <si>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</si>
  <si>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</si>
  <si>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</si>
  <si>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</si>
  <si>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</si>
  <si>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</si>
  <si>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</si>
  <si>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</si>
  <si>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</si>
  <si>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</si>
  <si>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</si>
  <si>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</si>
  <si>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</si>
  <si>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</si>
  <si>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</si>
  <si>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</si>
  <si>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</si>
  <si>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</si>
  <si>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</si>
  <si>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</si>
  <si>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</si>
  <si>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</si>
  <si>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</si>
  <si>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</si>
  <si>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</si>
  <si>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</si>
  <si>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</si>
  <si>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</si>
  <si>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</si>
  <si>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</si>
  <si>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</si>
  <si>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</si>
  <si>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</si>
  <si>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</si>
  <si>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</si>
  <si>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</si>
  <si>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</si>
  <si>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</si>
  <si>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</si>
  <si>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</si>
  <si>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</si>
  <si>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</si>
  <si>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</si>
  <si>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</si>
  <si>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</si>
  <si>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</si>
  <si>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</si>
  <si>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</si>
  <si>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</si>
  <si>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</si>
  <si>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</si>
  <si>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</si>
  <si>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</si>
  <si>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</si>
  <si>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</si>
  <si>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</si>
  <si>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</si>
  <si>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</si>
  <si>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</si>
  <si>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</si>
  <si>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</si>
  <si>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</si>
  <si>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</si>
  <si>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</si>
  <si>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</si>
  <si>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</si>
  <si>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</si>
  <si>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</si>
  <si>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</si>
  <si>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</si>
  <si>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</si>
  <si>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</si>
  <si>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</si>
  <si>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</si>
  <si>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</si>
  <si>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</si>
  <si>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</si>
  <si>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</si>
  <si>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</si>
  <si>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</si>
  <si>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</si>
  <si>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</si>
  <si>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</si>
  <si>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</si>
  <si>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</si>
  <si>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</si>
  <si>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</si>
  <si>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</si>
  <si>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</si>
  <si>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</si>
  <si>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</si>
  <si>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</si>
  <si>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</si>
  <si>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</si>
  <si>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</si>
  <si>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</si>
  <si>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</si>
  <si>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</si>
  <si>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</si>
  <si>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</si>
  <si>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</si>
  <si>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</si>
  <si>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</si>
  <si>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</si>
  <si>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</si>
  <si>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</si>
  <si>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</si>
  <si>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</si>
  <si>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</si>
  <si>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</si>
  <si>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</si>
  <si>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</si>
  <si>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</si>
  <si>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</si>
  <si>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</si>
  <si>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</si>
  <si>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</si>
  <si>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</si>
  <si>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</si>
  <si>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</si>
  <si>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</si>
  <si>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</si>
  <si>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</si>
  <si>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</si>
  <si>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</si>
  <si>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</si>
  <si>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</si>
  <si>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</si>
  <si>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</si>
  <si>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</si>
  <si>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</si>
  <si>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</si>
  <si>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</si>
  <si>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</si>
  <si>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</si>
  <si>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</si>
  <si>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</si>
  <si>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</si>
  <si>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</si>
  <si>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</si>
  <si>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</si>
  <si>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</si>
  <si>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</si>
  <si>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</si>
  <si>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</si>
  <si>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</si>
  <si>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</si>
  <si>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</si>
  <si>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</si>
  <si>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</si>
  <si>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</si>
  <si>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</si>
  <si>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</si>
  <si>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</si>
  <si>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</si>
  <si>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</si>
  <si>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</si>
  <si>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</si>
  <si>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</si>
  <si>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</si>
  <si>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</si>
  <si>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</si>
  <si>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</si>
  <si>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</si>
  <si>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</si>
  <si>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</si>
  <si>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</si>
  <si>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</si>
  <si>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</si>
  <si>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</si>
  <si>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</si>
  <si>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</si>
  <si>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</si>
  <si>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</si>
  <si>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</si>
  <si>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</si>
  <si>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</si>
  <si>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</si>
  <si>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</si>
  <si>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</si>
  <si>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</si>
  <si>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</si>
  <si>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</si>
  <si>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</si>
  <si>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</si>
  <si>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</si>
  <si>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</si>
  <si>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</si>
  <si>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</si>
  <si>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</si>
  <si>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</si>
  <si>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</si>
  <si>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</si>
  <si>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</si>
  <si>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</si>
  <si>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</si>
  <si>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</si>
  <si>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</si>
  <si>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</si>
  <si>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</si>
  <si>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</si>
  <si>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</si>
  <si>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</si>
  <si>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</si>
  <si>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</si>
  <si>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</si>
  <si>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</si>
  <si>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</si>
  <si>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</si>
  <si>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</si>
  <si>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</si>
  <si>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</si>
  <si>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</si>
  <si>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</si>
  <si>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</si>
  <si>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</si>
  <si>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</si>
  <si>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</si>
  <si>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</si>
  <si>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</si>
  <si>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</si>
  <si>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</si>
  <si>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</si>
  <si>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</si>
  <si>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</si>
  <si>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</si>
  <si>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</si>
  <si>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</si>
  <si>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</si>
  <si>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</si>
  <si>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</si>
  <si>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</si>
  <si>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</si>
  <si>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</si>
  <si>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</si>
  <si>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</si>
  <si>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</si>
  <si>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</si>
  <si>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</si>
  <si>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</si>
  <si>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</si>
  <si>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</si>
  <si>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</si>
  <si>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</si>
  <si>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</si>
  <si>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</si>
  <si>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</si>
  <si>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</si>
  <si>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</si>
  <si>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</si>
  <si>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</si>
  <si>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</si>
  <si>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</si>
  <si>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</si>
  <si>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</si>
  <si>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</si>
  <si>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</si>
  <si>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</si>
  <si>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</si>
  <si>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</si>
  <si>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</si>
  <si>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</si>
  <si>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</si>
  <si>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</si>
  <si>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</si>
  <si>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</si>
  <si>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</si>
  <si>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</si>
  <si>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</si>
  <si>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</si>
  <si>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</si>
  <si>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</si>
  <si>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</si>
  <si>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</si>
  <si>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</si>
  <si>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</si>
  <si>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</si>
  <si>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</si>
  <si>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</si>
  <si>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</si>
  <si>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</si>
  <si>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</si>
  <si>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</si>
  <si>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</si>
  <si>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</si>
  <si>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</si>
  <si>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</si>
  <si>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</si>
  <si>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</si>
  <si>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</si>
  <si>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</si>
  <si>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</si>
  <si>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</si>
  <si>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</si>
  <si>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</si>
  <si>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</si>
  <si>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</si>
  <si>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</si>
  <si>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</si>
  <si>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</si>
  <si>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</si>
  <si>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</si>
  <si>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</si>
  <si>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</si>
  <si>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</si>
  <si>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</si>
  <si>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</si>
  <si>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</si>
  <si>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</si>
  <si>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</si>
  <si>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</si>
  <si>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</si>
  <si>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</si>
  <si>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</si>
  <si>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</si>
  <si>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</si>
  <si>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</si>
  <si>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</si>
  <si>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</si>
  <si>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</si>
  <si>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</si>
  <si>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</si>
  <si>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</si>
  <si>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</si>
  <si>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</si>
  <si>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</si>
  <si>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</si>
  <si>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</si>
  <si>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</si>
  <si>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</si>
  <si>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</si>
  <si>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</si>
  <si>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</si>
  <si>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</si>
  <si>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</si>
  <si>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</si>
  <si>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</si>
  <si>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</si>
  <si>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</si>
  <si>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</si>
  <si>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</si>
  <si>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</si>
  <si>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</si>
  <si>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</si>
  <si>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</si>
  <si>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</si>
  <si>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</si>
  <si>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</si>
  <si>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</si>
  <si>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</si>
  <si>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</si>
  <si>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</si>
  <si>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</si>
  <si>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</si>
  <si>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</si>
  <si>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</si>
  <si>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</si>
  <si>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</si>
  <si>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</si>
  <si>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</si>
  <si>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</si>
  <si>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</si>
  <si>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</si>
  <si>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</si>
  <si>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</si>
  <si>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</si>
  <si>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</si>
  <si>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</si>
  <si>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</si>
  <si>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</si>
  <si>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</si>
  <si>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</si>
  <si>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</si>
  <si>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</si>
  <si>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</si>
  <si>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</si>
  <si>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</si>
  <si>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</si>
  <si>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</si>
  <si>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</si>
  <si>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</si>
  <si>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</si>
  <si>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</si>
  <si>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</si>
  <si>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</si>
  <si>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</si>
  <si>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</si>
  <si>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</si>
  <si>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</si>
  <si>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</si>
  <si>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</si>
  <si>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</si>
  <si>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</si>
  <si>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</si>
  <si>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</si>
  <si>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</si>
  <si>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</si>
  <si>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</si>
  <si>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</si>
  <si>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</si>
  <si>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</si>
  <si>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</si>
  <si>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</si>
  <si>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</si>
  <si>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</si>
  <si>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</si>
  <si>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</si>
  <si>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</si>
  <si>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</si>
  <si>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</si>
  <si>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</si>
  <si>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</si>
  <si>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</si>
  <si>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</si>
  <si>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</si>
  <si>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</si>
  <si>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</si>
  <si>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</si>
  <si>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</si>
  <si>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</si>
  <si>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</si>
  <si>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</si>
  <si>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</si>
  <si>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</si>
  <si>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</si>
  <si>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</si>
  <si>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</si>
  <si>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</si>
  <si>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</si>
  <si>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</si>
  <si>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</si>
  <si>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</si>
  <si>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</si>
  <si>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</si>
  <si>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</si>
  <si>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</si>
  <si>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</si>
  <si>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</si>
  <si>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</si>
  <si>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</si>
  <si>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</si>
  <si>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</si>
  <si>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</si>
  <si>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</si>
  <si>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</si>
  <si>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</si>
  <si>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</si>
  <si>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</si>
  <si>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</si>
  <si>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</si>
  <si>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</si>
  <si>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</si>
  <si>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</si>
  <si>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</si>
  <si>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</si>
  <si>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</si>
  <si>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</si>
  <si>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</si>
  <si>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</si>
  <si>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</si>
  <si>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</si>
  <si>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</si>
  <si>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</si>
  <si>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</si>
  <si>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</si>
  <si>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</si>
  <si>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</si>
  <si>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</si>
  <si>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</si>
  <si>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</si>
  <si>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</si>
  <si>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</si>
  <si>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</si>
  <si>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</si>
  <si>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</si>
  <si>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</si>
  <si>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</si>
  <si>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</si>
  <si>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</si>
  <si>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</si>
  <si>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</si>
  <si>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</si>
  <si>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</si>
  <si>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</si>
  <si>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</si>
  <si>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</si>
  <si>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</si>
  <si>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</si>
  <si>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</si>
  <si>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</si>
  <si>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</si>
  <si>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</si>
  <si>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</si>
  <si>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</si>
  <si>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</si>
  <si>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</si>
  <si>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</si>
  <si>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</si>
  <si>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</si>
  <si>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</si>
  <si>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</si>
  <si>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</si>
  <si>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</si>
  <si>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</si>
  <si>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</si>
  <si>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</si>
  <si>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</si>
  <si>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</si>
  <si>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</si>
  <si>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</si>
  <si>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</si>
  <si>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</si>
  <si>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</si>
  <si>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</si>
  <si>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</si>
  <si>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</si>
  <si>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</si>
  <si>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</si>
  <si>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</si>
  <si>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</si>
  <si>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</si>
  <si>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</si>
  <si>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</si>
  <si>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</si>
  <si>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</si>
  <si>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</si>
  <si>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</si>
  <si>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</si>
  <si>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</si>
  <si>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</si>
  <si>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</si>
  <si>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</si>
  <si>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</si>
  <si>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</si>
  <si>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</si>
  <si>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</si>
  <si>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</si>
  <si>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</si>
  <si>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</si>
  <si>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</si>
  <si>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</si>
  <si>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</si>
  <si>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</si>
  <si>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</si>
  <si>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</si>
  <si>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</si>
  <si>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</si>
  <si>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</si>
  <si>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</si>
  <si>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</si>
  <si>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</si>
  <si>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</si>
  <si>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</si>
  <si>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</si>
  <si>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</si>
  <si>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</si>
  <si>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</si>
  <si>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</si>
  <si>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</si>
  <si>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</si>
  <si>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</si>
  <si>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</si>
  <si>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</si>
  <si>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</si>
  <si>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</si>
  <si>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</si>
  <si>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</si>
  <si>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</si>
  <si>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</si>
  <si>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</si>
  <si>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</si>
  <si>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</si>
  <si>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</si>
  <si>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</si>
  <si>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</si>
  <si>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</si>
  <si>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</si>
  <si>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</si>
  <si>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</si>
  <si>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</si>
  <si>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</si>
  <si>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</si>
  <si>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</si>
  <si>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</si>
  <si>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</si>
  <si>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</si>
  <si>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</si>
  <si>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</si>
  <si>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</si>
  <si>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</si>
  <si>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</si>
  <si>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</si>
  <si>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</si>
  <si>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</si>
  <si>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</si>
  <si>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</si>
  <si>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</si>
  <si>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</si>
  <si>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</si>
  <si>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</si>
  <si>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</si>
  <si>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</si>
  <si>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</si>
  <si>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</si>
  <si>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</si>
  <si>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</si>
  <si>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</si>
  <si>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</si>
  <si>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</si>
  <si>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</si>
  <si>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</si>
  <si>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</si>
  <si>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</si>
  <si>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</si>
  <si>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</si>
  <si>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</si>
  <si>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</si>
  <si>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</si>
  <si>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</si>
  <si>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</si>
  <si>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</si>
  <si>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</si>
  <si>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</si>
  <si>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</si>
  <si>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</si>
  <si>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</si>
  <si>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</si>
  <si>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</si>
  <si>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</si>
  <si>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</si>
  <si>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</si>
  <si>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</si>
  <si>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</si>
  <si>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</si>
  <si>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</si>
  <si>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</si>
  <si>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</si>
  <si>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</si>
  <si>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</si>
  <si>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</si>
  <si>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</si>
  <si>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</si>
  <si>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</si>
  <si>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</si>
  <si>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</si>
  <si>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</si>
  <si>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</si>
  <si>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</si>
  <si>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</si>
  <si>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</si>
  <si>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</si>
  <si>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</si>
  <si>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</si>
  <si>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</si>
  <si>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</si>
  <si>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</si>
  <si>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</si>
  <si>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</si>
  <si>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</si>
  <si>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</si>
  <si>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</si>
  <si>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</si>
  <si>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</si>
  <si>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</si>
  <si>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</si>
  <si>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</si>
  <si>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</si>
  <si>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</si>
  <si>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</si>
  <si>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</si>
  <si>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</si>
  <si>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</si>
  <si>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</si>
  <si>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</si>
  <si>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</si>
  <si>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</si>
  <si>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</si>
  <si>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</si>
  <si>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</si>
  <si>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</si>
  <si>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</si>
  <si>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</si>
  <si>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</si>
  <si>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</si>
  <si>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</si>
  <si>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</si>
  <si>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</si>
  <si>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</si>
  <si>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</si>
  <si>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</si>
  <si>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</si>
  <si>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</si>
  <si>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</si>
  <si>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</si>
  <si>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</si>
  <si>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</si>
  <si>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</si>
  <si>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</si>
  <si>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</si>
  <si>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</si>
  <si>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</si>
  <si>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</si>
  <si>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</si>
  <si>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</si>
  <si>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</si>
  <si>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</si>
  <si>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</si>
  <si>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</si>
  <si>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</si>
  <si>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</si>
  <si>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</si>
  <si>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</si>
  <si>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</si>
  <si>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</si>
  <si>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</si>
  <si>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</si>
  <si>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</si>
  <si>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</si>
  <si>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</si>
  <si>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</si>
  <si>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</si>
  <si>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</si>
  <si>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</si>
  <si>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</si>
  <si>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</si>
  <si>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</si>
  <si>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</si>
  <si>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</si>
  <si>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</si>
  <si>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</si>
  <si>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</si>
  <si>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</si>
  <si>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</si>
  <si>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</si>
  <si>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</si>
  <si>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</si>
  <si>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</si>
  <si>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</si>
  <si>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</si>
  <si>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</si>
  <si>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</si>
  <si>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</si>
  <si>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</si>
  <si>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</si>
  <si>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</si>
  <si>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</si>
  <si>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</si>
  <si>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</si>
  <si>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</si>
  <si>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</si>
  <si>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</si>
  <si>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</si>
  <si>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</si>
  <si>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</si>
  <si>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</si>
  <si>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</si>
  <si>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</si>
  <si>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</si>
  <si>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</si>
  <si>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</si>
  <si>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</si>
  <si>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</si>
  <si>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</si>
  <si>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</si>
  <si>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</si>
  <si>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</si>
  <si>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</si>
  <si>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</si>
  <si>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</si>
  <si>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</si>
  <si>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</si>
  <si>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</si>
  <si>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</si>
  <si>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</si>
  <si>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</si>
  <si>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</si>
  <si>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</si>
  <si>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</si>
  <si>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</si>
  <si>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</si>
  <si>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</si>
  <si>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</si>
  <si>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</si>
  <si>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</si>
  <si>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</si>
  <si>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</si>
  <si>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</si>
  <si>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</si>
  <si>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</si>
  <si>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</si>
  <si>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</si>
  <si>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</si>
  <si>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</si>
  <si>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</si>
  <si>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</si>
  <si>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</si>
  <si>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</si>
  <si>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</si>
  <si>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</si>
  <si>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</si>
  <si>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</si>
  <si>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</si>
  <si>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</si>
  <si>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</si>
  <si>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</si>
  <si>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</si>
  <si>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</si>
  <si>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</si>
  <si>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</si>
  <si>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</si>
  <si>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</si>
  <si>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</si>
  <si>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</si>
  <si>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</si>
  <si>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</si>
  <si>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</si>
  <si>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</si>
  <si>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</si>
  <si>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</si>
  <si>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</si>
  <si>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</si>
  <si>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</si>
  <si>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</si>
  <si>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</si>
  <si>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</si>
  <si>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</si>
  <si>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</si>
  <si>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</si>
  <si>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</si>
  <si>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</si>
  <si>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</si>
  <si>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</si>
  <si>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</si>
  <si>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</si>
  <si>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</si>
  <si>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</si>
  <si>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</si>
  <si>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</si>
  <si>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</si>
  <si>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</si>
  <si>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</si>
  <si>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</si>
  <si>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</si>
  <si>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</si>
  <si>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</si>
  <si>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</si>
  <si>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</si>
  <si>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</si>
  <si>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</si>
  <si>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</si>
  <si>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</si>
  <si>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</si>
  <si>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</si>
  <si>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</si>
  <si>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</si>
  <si>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</si>
  <si>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</si>
  <si>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</si>
  <si>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</si>
  <si>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</si>
  <si>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</si>
  <si>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</si>
  <si>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</si>
  <si>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</si>
  <si>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</si>
  <si>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</si>
  <si>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</si>
  <si>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</si>
  <si>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</si>
  <si>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</si>
  <si>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</si>
  <si>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</si>
  <si>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</si>
  <si>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</si>
  <si>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</si>
  <si>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</si>
  <si>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</si>
  <si>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</si>
  <si>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</si>
  <si>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</si>
  <si>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</si>
  <si>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</si>
  <si>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</si>
  <si>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</si>
  <si>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</si>
  <si>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</si>
  <si>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</si>
  <si>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</si>
  <si>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</si>
  <si>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</si>
  <si>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</si>
  <si>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</si>
  <si>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</si>
  <si>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</si>
  <si>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</si>
  <si>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</si>
  <si>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</si>
  <si>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</si>
  <si>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</si>
  <si>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</si>
  <si>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</si>
  <si>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</si>
  <si>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</si>
  <si>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</si>
  <si>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</si>
  <si>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</si>
  <si>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</si>
  <si>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</si>
  <si>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</si>
  <si>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</si>
  <si>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</si>
  <si>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</si>
  <si>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</si>
  <si>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</si>
  <si>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</si>
  <si>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</si>
  <si>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</si>
  <si>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</si>
  <si>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</si>
  <si>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</si>
  <si>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</si>
  <si>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</si>
  <si>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</si>
  <si>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</si>
  <si>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</si>
  <si>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</si>
  <si>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</si>
  <si>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</si>
  <si>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</si>
  <si>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</si>
  <si>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</si>
  <si>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</si>
  <si>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</si>
  <si>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</si>
  <si>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</si>
  <si>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</si>
  <si>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</si>
  <si>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</si>
  <si>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</si>
  <si>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</si>
  <si>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</si>
  <si>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</si>
  <si>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</si>
  <si>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</si>
  <si>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</si>
  <si>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</si>
  <si>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</si>
  <si>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</si>
  <si>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</si>
  <si>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</si>
  <si>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</si>
  <si>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</si>
  <si>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</si>
  <si>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</si>
  <si>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</si>
  <si>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</si>
  <si>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</si>
  <si>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</si>
  <si>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</si>
  <si>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</si>
  <si>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</si>
  <si>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</si>
  <si>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</si>
  <si>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</si>
  <si>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</si>
  <si>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</si>
  <si>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</si>
  <si>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</si>
  <si>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</si>
  <si>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</si>
  <si>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</si>
  <si>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</si>
  <si>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</si>
  <si>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</si>
  <si>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</si>
  <si>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</si>
  <si>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</si>
  <si>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</si>
  <si>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</si>
  <si>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</si>
  <si>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</si>
  <si>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</si>
  <si>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</si>
  <si>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</si>
  <si>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</si>
  <si>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</si>
  <si>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</si>
  <si>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</si>
  <si>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</si>
  <si>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</si>
  <si>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</si>
  <si>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</si>
  <si>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</si>
  <si>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</si>
  <si>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</si>
  <si>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</si>
  <si>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</si>
  <si>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</si>
  <si>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</si>
  <si>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</si>
  <si>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</si>
  <si>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</si>
  <si>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</si>
  <si>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</si>
  <si>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</si>
  <si>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</si>
  <si>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</si>
  <si>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</si>
  <si>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</si>
  <si>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</si>
  <si>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</si>
  <si>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</si>
  <si>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</si>
  <si>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</si>
  <si>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</si>
  <si>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</si>
  <si>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</si>
  <si>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</si>
  <si>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</si>
  <si>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</si>
  <si>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</si>
  <si>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</si>
  <si>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</si>
  <si>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</si>
  <si>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</si>
  <si>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</si>
  <si>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</si>
  <si>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</si>
  <si>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</si>
  <si>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</si>
  <si>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</si>
  <si>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</si>
  <si>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</si>
  <si>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</si>
  <si>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</si>
  <si>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</si>
  <si>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</si>
  <si>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</si>
  <si>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</si>
  <si>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</si>
  <si>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</si>
  <si>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</si>
  <si>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</si>
  <si>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</si>
  <si>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</si>
  <si>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</si>
  <si>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</si>
  <si>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</si>
  <si>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</si>
  <si>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</si>
  <si>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</si>
  <si>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</si>
  <si>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</si>
  <si>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</si>
  <si>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</si>
  <si>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</si>
  <si>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</si>
  <si>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</si>
  <si>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</si>
  <si>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</si>
  <si>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</si>
  <si>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</si>
  <si>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</si>
  <si>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</si>
  <si>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</si>
  <si>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</si>
  <si>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</si>
  <si>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</si>
  <si>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</si>
  <si>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</si>
  <si>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</si>
  <si>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</si>
  <si>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</si>
  <si>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</si>
  <si>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</si>
  <si>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</si>
  <si>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</si>
  <si>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</si>
  <si>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</si>
  <si>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</si>
  <si>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</si>
  <si>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</si>
  <si>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</si>
  <si>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</si>
  <si>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</si>
  <si>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</si>
  <si>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</si>
  <si>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</si>
  <si>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</si>
  <si>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</si>
  <si>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</si>
  <si>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</si>
  <si>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</si>
  <si>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</si>
  <si>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</si>
  <si>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</si>
  <si>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</si>
  <si>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</si>
  <si>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</si>
  <si>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</si>
  <si>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</si>
  <si>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</si>
  <si>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</si>
  <si>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</si>
  <si>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</si>
  <si>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</si>
  <si>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</si>
  <si>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</si>
  <si>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</si>
  <si>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</si>
  <si>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</si>
  <si>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</si>
  <si>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</si>
  <si>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</si>
  <si>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</si>
  <si>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</si>
  <si>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</si>
  <si>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</si>
  <si>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</si>
  <si>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</si>
  <si>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</si>
  <si>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</si>
  <si>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</si>
  <si>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</si>
  <si>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</si>
  <si>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</si>
  <si>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</si>
  <si>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</si>
  <si>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</si>
  <si>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</si>
  <si>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</si>
  <si>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</si>
  <si>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</si>
  <si>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</si>
  <si>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</si>
  <si>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</si>
  <si>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</si>
  <si>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</si>
  <si>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</si>
  <si>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</si>
  <si>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</si>
  <si>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</si>
  <si>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</si>
  <si>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</si>
  <si>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</si>
  <si>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</si>
  <si>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</si>
  <si>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</si>
  <si>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</si>
  <si>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</si>
  <si>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</si>
  <si>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</si>
  <si>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</si>
  <si>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</si>
  <si>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</si>
  <si>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</si>
  <si>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</si>
  <si>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</si>
  <si>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</si>
  <si>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</si>
  <si>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</si>
  <si>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</si>
  <si>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</si>
  <si>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</si>
  <si>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</si>
  <si>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</si>
  <si>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</si>
  <si>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</si>
  <si>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</si>
  <si>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</si>
  <si>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</si>
  <si>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</si>
  <si>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</si>
  <si>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</si>
  <si>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</si>
  <si>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</si>
  <si>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</si>
  <si>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</si>
  <si>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</si>
  <si>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</si>
  <si>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</si>
  <si>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</si>
  <si>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</si>
  <si>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</si>
  <si>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</si>
  <si>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</si>
  <si>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</si>
  <si>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</si>
  <si>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</si>
  <si>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</si>
  <si>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</si>
  <si>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</si>
  <si>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</si>
  <si>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</si>
  <si>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</si>
  <si>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</si>
  <si>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</si>
  <si>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</si>
  <si>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</si>
  <si>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</si>
  <si>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</si>
  <si>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</si>
  <si>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</si>
  <si>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</si>
  <si>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</si>
  <si>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</si>
  <si>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</si>
  <si>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</si>
  <si>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</si>
  <si>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</si>
  <si>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</si>
  <si>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</si>
  <si>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</si>
  <si>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</si>
  <si>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</si>
  <si>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</si>
  <si>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</si>
  <si>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</si>
  <si>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</si>
  <si>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</si>
  <si>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</si>
  <si>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</si>
  <si>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</si>
  <si>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</si>
  <si>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</si>
  <si>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</si>
  <si>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</si>
  <si>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</si>
  <si>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</si>
  <si>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</si>
  <si>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</si>
  <si>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</si>
  <si>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</si>
  <si>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</si>
  <si>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</si>
  <si>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</si>
  <si>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</si>
  <si>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</si>
  <si>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</si>
  <si>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</si>
  <si>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</si>
  <si>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</si>
  <si>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</si>
  <si>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</si>
  <si>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</si>
  <si>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</si>
  <si>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</si>
  <si>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</si>
  <si>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</si>
  <si>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</si>
  <si>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</si>
  <si>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</si>
  <si>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</si>
  <si>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</si>
  <si>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</si>
  <si>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</si>
  <si>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</si>
  <si>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</si>
  <si>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</si>
  <si>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</si>
  <si>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</si>
  <si>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</si>
  <si>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</si>
  <si>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</si>
  <si>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</si>
  <si>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</si>
  <si>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</si>
  <si>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</si>
  <si>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</si>
  <si>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</si>
  <si>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</si>
  <si>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</si>
  <si>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</si>
  <si>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</si>
  <si>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</si>
  <si>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</si>
  <si>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</si>
  <si>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</si>
  <si>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</si>
  <si>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</si>
  <si>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</si>
  <si>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</si>
  <si>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</si>
  <si>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</si>
  <si>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</si>
  <si>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</si>
  <si>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</si>
  <si>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</si>
  <si>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</si>
  <si>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</si>
  <si>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</si>
  <si>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</si>
  <si>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</si>
  <si>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</si>
  <si>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</si>
  <si>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</si>
  <si>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</si>
  <si>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</si>
  <si>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</si>
  <si>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</si>
  <si>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</si>
  <si>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</si>
  <si>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</si>
  <si>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</si>
  <si>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</si>
  <si>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</si>
  <si>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</si>
  <si>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</si>
  <si>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</si>
  <si>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</si>
  <si>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</si>
  <si>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</si>
  <si>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</si>
  <si>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</si>
  <si>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</si>
  <si>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</si>
  <si>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</si>
  <si>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</si>
  <si>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</si>
  <si>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</si>
  <si>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</si>
  <si>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</si>
  <si>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</si>
  <si>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</si>
  <si>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</si>
  <si>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</si>
  <si>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</si>
  <si>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</si>
  <si>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</si>
  <si>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</si>
  <si>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</si>
  <si>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</si>
  <si>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</si>
  <si>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</si>
  <si>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</si>
  <si>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</si>
  <si>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</si>
  <si>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</si>
  <si>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</si>
  <si>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</si>
  <si>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</si>
  <si>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</si>
  <si>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</si>
  <si>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</si>
  <si>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</si>
  <si>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</si>
  <si>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</si>
  <si>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</si>
  <si>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</si>
  <si>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</si>
  <si>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</si>
  <si>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</si>
  <si>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</si>
  <si>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</si>
  <si>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</si>
  <si>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</si>
  <si>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</si>
  <si>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</si>
  <si>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</si>
  <si>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</si>
  <si>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</si>
  <si>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</si>
  <si>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</si>
  <si>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</si>
  <si>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</si>
  <si>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</si>
  <si>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</si>
  <si>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</si>
  <si>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</si>
  <si>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</si>
  <si>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</si>
  <si>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</si>
  <si>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</si>
  <si>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</si>
  <si>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</si>
  <si>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</si>
  <si>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</si>
  <si>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</si>
  <si>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</si>
  <si>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</si>
  <si>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</si>
  <si>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</si>
  <si>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</si>
  <si>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</si>
  <si>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</si>
  <si>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</si>
  <si>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</si>
  <si>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</si>
  <si>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</si>
  <si>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</si>
  <si>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</si>
  <si>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</si>
  <si>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</si>
  <si>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</si>
  <si>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</si>
  <si>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</si>
  <si>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</si>
  <si>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</si>
  <si>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</si>
  <si>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</si>
  <si>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</si>
  <si>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</si>
  <si>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</si>
  <si>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</si>
  <si>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</si>
  <si>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</si>
  <si>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</si>
  <si>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</si>
  <si>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</si>
  <si>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</si>
  <si>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</si>
  <si>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</si>
  <si>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</si>
  <si>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</si>
  <si>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</si>
  <si>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</si>
  <si>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</si>
  <si>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</si>
  <si>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</si>
  <si>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</si>
  <si>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</si>
  <si>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</si>
  <si>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</si>
  <si>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</si>
  <si>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</si>
  <si>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</si>
  <si>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</si>
  <si>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</si>
  <si>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</si>
  <si>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</si>
  <si>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</si>
  <si>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</si>
  <si>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</si>
  <si>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</si>
  <si>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</si>
  <si>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</si>
  <si>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</si>
  <si>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</si>
  <si>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</si>
  <si>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</si>
  <si>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</si>
  <si>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</si>
  <si>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</si>
  <si>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</si>
  <si>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</si>
  <si>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</si>
  <si>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</si>
  <si>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</si>
  <si>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</si>
  <si>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</si>
  <si>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</si>
  <si>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</si>
  <si>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</si>
  <si>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</si>
  <si>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</si>
  <si>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</si>
  <si>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</si>
  <si>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</si>
  <si>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</si>
  <si>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</si>
  <si>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</si>
  <si>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</si>
  <si>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</si>
  <si>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</si>
  <si>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</si>
  <si>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</si>
  <si>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</si>
  <si>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</si>
  <si>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</si>
  <si>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</si>
  <si>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</si>
  <si>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</si>
  <si>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</si>
  <si>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</si>
  <si>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</si>
  <si>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</si>
  <si>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</si>
  <si>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</si>
  <si>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</si>
  <si>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</si>
  <si>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</si>
  <si>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</si>
  <si>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</si>
  <si>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</si>
  <si>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</si>
  <si>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</si>
  <si>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</si>
  <si>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</si>
  <si>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</si>
  <si>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</si>
  <si>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</si>
  <si>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</si>
  <si>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</si>
  <si>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</si>
  <si>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</si>
  <si>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</si>
  <si>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</si>
  <si>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</si>
  <si>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</si>
  <si>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</si>
  <si>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</si>
  <si>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</si>
  <si>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</si>
  <si>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</si>
  <si>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</si>
  <si>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</si>
  <si>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</si>
  <si>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</si>
  <si>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</si>
  <si>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</si>
  <si>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</si>
  <si>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</si>
  <si>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</si>
  <si>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</si>
  <si>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</si>
  <si>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</si>
  <si>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</si>
  <si>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</si>
  <si>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</si>
  <si>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</si>
  <si>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</si>
  <si>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</si>
  <si>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</si>
  <si>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</si>
  <si>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</si>
  <si>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</si>
  <si>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</si>
  <si>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</si>
  <si>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</si>
  <si>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</si>
  <si>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</si>
  <si>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</si>
  <si>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</si>
  <si>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</si>
  <si>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</si>
  <si>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</si>
  <si>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</si>
  <si>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</si>
  <si>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</si>
  <si>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</si>
  <si>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</si>
  <si>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</si>
  <si>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</si>
  <si>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</si>
  <si>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</si>
  <si>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</si>
  <si>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</si>
  <si>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</si>
  <si>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</si>
  <si>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</si>
  <si>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</si>
  <si>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</si>
  <si>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</si>
  <si>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</si>
  <si>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</si>
  <si>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</si>
  <si>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</si>
  <si>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</si>
  <si>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</si>
  <si>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</si>
  <si>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</si>
  <si>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</si>
  <si>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</si>
  <si>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</si>
  <si>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</si>
  <si>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</si>
  <si>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</si>
  <si>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</si>
  <si>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</si>
  <si>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</si>
  <si>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</si>
  <si>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</si>
  <si>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</si>
  <si>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</si>
  <si>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</si>
  <si>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</si>
  <si>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</si>
  <si>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</si>
  <si>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</si>
  <si>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</si>
  <si>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</si>
  <si>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</si>
  <si>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</si>
  <si>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</si>
  <si>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</si>
  <si>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</si>
  <si>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</si>
  <si>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</si>
  <si>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</si>
  <si>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</si>
  <si>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</si>
  <si>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</si>
  <si>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</si>
  <si>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</si>
  <si>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</si>
  <si>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</si>
  <si>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</si>
  <si>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</si>
  <si>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</si>
  <si>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</si>
  <si>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</si>
  <si>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</si>
  <si>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</si>
  <si>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</si>
  <si>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</si>
  <si>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</si>
  <si>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</si>
  <si>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</si>
  <si>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</si>
  <si>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</si>
  <si>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</si>
  <si>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</si>
  <si>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</si>
  <si>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</si>
  <si>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</si>
  <si>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</si>
  <si>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</si>
  <si>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</si>
  <si>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</si>
  <si>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</si>
  <si>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</si>
  <si>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</si>
  <si>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</si>
  <si>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</si>
  <si>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</si>
  <si>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</si>
  <si>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</si>
  <si>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</si>
  <si>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</si>
  <si>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</si>
  <si>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</si>
  <si>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</si>
  <si>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</si>
  <si>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</si>
  <si>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</si>
  <si>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</si>
  <si>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</si>
  <si>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</si>
  <si>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</si>
  <si>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</si>
  <si>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</si>
  <si>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</si>
  <si>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</si>
  <si>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</si>
  <si>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</si>
  <si>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</si>
  <si>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</si>
  <si>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</si>
  <si>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</si>
  <si>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</si>
  <si>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</si>
  <si>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</si>
  <si>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</si>
  <si>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</si>
  <si>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</si>
  <si>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</si>
  <si>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</si>
  <si>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</si>
  <si>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</si>
  <si>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</si>
  <si>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</si>
  <si>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</si>
  <si>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</si>
  <si>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</si>
  <si>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</si>
  <si>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</si>
  <si>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</si>
  <si>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</si>
  <si>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</si>
  <si>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</si>
  <si>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</si>
  <si>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</si>
  <si>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</si>
  <si>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</si>
  <si>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</si>
  <si>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</si>
  <si>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</si>
  <si>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</si>
  <si>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</si>
  <si>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</si>
  <si>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</si>
  <si>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</si>
  <si>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</si>
  <si>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</si>
  <si>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</si>
  <si>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</si>
  <si>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</si>
  <si>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</si>
  <si>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</si>
  <si>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</si>
  <si>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</si>
  <si>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</si>
  <si>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</si>
  <si>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</si>
  <si>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</si>
  <si>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</si>
  <si>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</si>
  <si>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</si>
  <si>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</si>
  <si>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</si>
  <si>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</si>
  <si>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</si>
  <si>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</si>
  <si>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</si>
  <si>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</si>
  <si>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</si>
  <si>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</si>
  <si>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</si>
  <si>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</si>
  <si>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</si>
  <si>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</si>
  <si>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</si>
  <si>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</si>
  <si>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</si>
  <si>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</si>
  <si>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</si>
  <si>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</si>
  <si>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</si>
  <si>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</si>
  <si>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</si>
  <si>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</si>
  <si>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</si>
  <si>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</si>
  <si>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</si>
  <si>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</si>
  <si>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</si>
  <si>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</si>
  <si>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</si>
  <si>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</si>
  <si>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</si>
  <si>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</si>
  <si>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</si>
  <si>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</si>
  <si>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</si>
  <si>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</si>
  <si>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</si>
  <si>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</si>
  <si>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</si>
  <si>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</si>
  <si>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</si>
  <si>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</si>
  <si>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</si>
  <si>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</si>
  <si>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</si>
  <si>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</si>
  <si>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</si>
  <si>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</si>
  <si>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</si>
  <si>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</si>
  <si>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</si>
  <si>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</si>
  <si>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</si>
  <si>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</si>
  <si>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</si>
  <si>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</si>
  <si>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</si>
  <si>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</si>
  <si>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</si>
  <si>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</si>
  <si>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</si>
  <si>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</si>
  <si>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</si>
  <si>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</si>
  <si>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</si>
  <si>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</si>
  <si>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</si>
  <si>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</si>
  <si>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</si>
  <si>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</si>
  <si>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</si>
  <si>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</si>
  <si>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</si>
  <si>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</si>
  <si>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</si>
  <si>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</si>
  <si>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</si>
  <si>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</si>
  <si>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</si>
  <si>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</si>
  <si>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</si>
  <si>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</si>
  <si>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</si>
  <si>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</si>
  <si>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</si>
  <si>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</si>
  <si>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</si>
  <si>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</si>
  <si>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</si>
  <si>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</si>
  <si>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</si>
  <si>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</si>
  <si>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</si>
  <si>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</si>
  <si>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</si>
  <si>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</si>
  <si>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</si>
  <si>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</si>
  <si>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</si>
  <si>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</si>
  <si>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</si>
  <si>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</si>
  <si>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</si>
  <si>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</si>
  <si>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</si>
  <si>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</si>
  <si>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</si>
  <si>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</si>
  <si>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</si>
  <si>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</si>
  <si>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</si>
  <si>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</si>
  <si>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</si>
  <si>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</si>
  <si>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</si>
  <si>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</si>
  <si>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</si>
  <si>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</si>
  <si>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</si>
  <si>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</si>
  <si>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</si>
  <si>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</si>
  <si>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</si>
  <si>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</si>
  <si>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</si>
  <si>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</si>
  <si>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</si>
  <si>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</si>
  <si>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</si>
  <si>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</si>
  <si>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</si>
  <si>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</si>
  <si>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</si>
  <si>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</si>
  <si>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</si>
  <si>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</si>
  <si>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</si>
  <si>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</si>
  <si>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</si>
  <si>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</si>
  <si>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</si>
  <si>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</si>
  <si>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</si>
  <si>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</si>
  <si>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</si>
  <si>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</si>
  <si>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</si>
  <si>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</si>
  <si>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</si>
  <si>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</si>
  <si>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</si>
  <si>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</si>
  <si>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</si>
  <si>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</si>
  <si>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</si>
  <si>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</si>
  <si>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</si>
  <si>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</si>
  <si>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</si>
  <si>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</si>
  <si>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</si>
  <si>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</si>
  <si>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</si>
  <si>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</si>
  <si>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</si>
  <si>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</si>
  <si>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</si>
  <si>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</si>
  <si>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</si>
  <si>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</si>
  <si>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</si>
  <si>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</si>
  <si>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</si>
  <si>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</si>
  <si>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</si>
  <si>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</si>
  <si>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</si>
  <si>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</si>
  <si>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</si>
  <si>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</si>
  <si>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</si>
  <si>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</si>
  <si>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</si>
  <si>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</si>
  <si>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</si>
  <si>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</si>
  <si>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</si>
  <si>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</si>
  <si>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</si>
  <si>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</si>
  <si>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</si>
  <si>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</si>
  <si>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</si>
  <si>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</si>
  <si>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</si>
  <si>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</si>
  <si>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</si>
  <si>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</si>
  <si>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</si>
  <si>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</si>
  <si>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</si>
  <si>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</si>
  <si>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</si>
  <si>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</si>
  <si>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</si>
  <si>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</si>
  <si>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</si>
  <si>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</si>
  <si>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</si>
  <si>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</si>
  <si>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</si>
  <si>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</si>
  <si>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</si>
  <si>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</si>
  <si>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</si>
  <si>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</si>
  <si>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</si>
  <si>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</si>
  <si>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</si>
  <si>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</si>
  <si>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</si>
  <si>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</si>
  <si>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</si>
  <si>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</si>
  <si>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</si>
  <si>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</si>
  <si>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</si>
  <si>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</si>
  <si>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</si>
  <si>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</si>
  <si>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</si>
  <si>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</si>
  <si>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</si>
  <si>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</si>
  <si>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</si>
  <si>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</si>
  <si>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</si>
  <si>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</si>
  <si>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</si>
  <si>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</si>
  <si>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</si>
  <si>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</si>
  <si>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</si>
  <si>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</si>
  <si>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</si>
  <si>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</si>
  <si>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</si>
  <si>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</si>
  <si>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</si>
  <si>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</si>
  <si>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</si>
  <si>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</si>
  <si>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</si>
  <si>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</si>
  <si>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</si>
  <si>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</si>
  <si>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</si>
  <si>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</si>
  <si>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</si>
  <si>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</si>
  <si>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</si>
  <si>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</si>
  <si>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</si>
  <si>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</si>
  <si>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</si>
  <si>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</si>
  <si>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</si>
  <si>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</si>
  <si>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</si>
  <si>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</si>
  <si>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</si>
  <si>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</si>
  <si>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</si>
  <si>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</si>
  <si>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</si>
  <si>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</si>
  <si>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</si>
  <si>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</si>
  <si>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</si>
  <si>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</si>
  <si>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</si>
  <si>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</si>
  <si>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</si>
  <si>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</si>
  <si>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</si>
  <si>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</si>
  <si>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</si>
  <si>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</si>
  <si>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</si>
  <si>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</si>
  <si>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</si>
  <si>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</si>
  <si>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</si>
  <si>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</si>
  <si>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</si>
  <si>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</si>
  <si>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</si>
  <si>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</si>
  <si>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</si>
  <si>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</si>
  <si>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</si>
  <si>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</si>
  <si>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</si>
  <si>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</si>
  <si>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</si>
  <si>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</si>
  <si>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</si>
  <si>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</si>
  <si>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</si>
  <si>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</si>
  <si>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</si>
  <si>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</si>
  <si>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</si>
  <si>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</si>
  <si>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</si>
  <si>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</si>
  <si>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</si>
  <si>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</si>
  <si>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</si>
  <si>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</si>
  <si>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</si>
  <si>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</si>
  <si>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</si>
  <si>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</si>
  <si>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</si>
  <si>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</si>
  <si>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</si>
  <si>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</si>
  <si>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</si>
  <si>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</si>
  <si>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</si>
  <si>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</si>
  <si>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</si>
  <si>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</si>
  <si>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</si>
  <si>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</si>
  <si>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</si>
  <si>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</si>
  <si>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</si>
  <si>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</si>
  <si>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</si>
  <si>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</si>
  <si>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</si>
  <si>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</si>
  <si>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</si>
  <si>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</si>
  <si>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</si>
  <si>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</si>
  <si>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</si>
  <si>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</si>
  <si>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</si>
  <si>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</si>
  <si>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</si>
  <si>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</si>
  <si>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</si>
  <si>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</si>
  <si>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</si>
  <si>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</si>
  <si>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</si>
  <si>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</si>
  <si>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</si>
  <si>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</si>
  <si>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</si>
  <si>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</si>
  <si>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</si>
  <si>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</si>
  <si>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</si>
  <si>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</si>
  <si>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</si>
  <si>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</si>
  <si>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</si>
  <si>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</si>
  <si>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</si>
  <si>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</si>
  <si>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</si>
  <si>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</si>
  <si>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</si>
  <si>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</si>
  <si>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</si>
  <si>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</si>
  <si>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</si>
  <si>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</si>
  <si>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</si>
  <si>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</si>
  <si>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</si>
  <si>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</si>
  <si>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</si>
  <si>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</si>
  <si>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</si>
  <si>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</si>
  <si>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</si>
  <si>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</si>
  <si>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</si>
  <si>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</si>
  <si>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</si>
  <si>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</si>
  <si>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</si>
  <si>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</si>
  <si>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</si>
  <si>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</si>
  <si>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</si>
  <si>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</si>
  <si>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</si>
  <si>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</si>
  <si>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</si>
  <si>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</si>
  <si>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</si>
  <si>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</si>
  <si>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</si>
  <si>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</si>
  <si>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</si>
  <si>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</si>
  <si>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</si>
  <si>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</si>
  <si>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</si>
  <si>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</si>
  <si>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</si>
  <si>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</si>
  <si>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</si>
  <si>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</si>
  <si>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</si>
  <si>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</si>
  <si>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</si>
  <si>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</si>
  <si>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</si>
  <si>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</si>
  <si>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</si>
  <si>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</si>
  <si>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</si>
  <si>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</si>
  <si>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</si>
  <si>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</si>
  <si>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</si>
  <si>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</si>
  <si>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</si>
  <si>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</si>
  <si>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</si>
  <si>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</si>
  <si>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</si>
  <si>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</si>
  <si>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</si>
  <si>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</si>
  <si>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</si>
  <si>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</si>
  <si>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</si>
  <si>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</si>
  <si>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</si>
  <si>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</si>
  <si>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</si>
  <si>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</si>
  <si>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</si>
  <si>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</si>
  <si>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</si>
  <si>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</si>
  <si>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</si>
  <si>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</si>
  <si>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</si>
  <si>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</si>
  <si>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</si>
  <si>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</si>
  <si>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</si>
  <si>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</si>
  <si>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</si>
  <si>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</si>
  <si>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</si>
  <si>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</si>
  <si>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</si>
  <si>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</si>
  <si>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</si>
  <si>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</si>
  <si>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</si>
  <si>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</si>
  <si>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</si>
  <si>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</si>
  <si>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</si>
  <si>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</si>
  <si>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</si>
  <si>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</si>
  <si>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</si>
  <si>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</si>
  <si>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</si>
  <si>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</si>
  <si>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</si>
  <si>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</si>
  <si>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</si>
  <si>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</si>
  <si>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</si>
  <si>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</si>
  <si>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</si>
  <si>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</si>
  <si>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</si>
  <si>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</si>
  <si>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</si>
  <si>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</si>
  <si>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</si>
  <si>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</si>
  <si>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</si>
  <si>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</si>
  <si>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</si>
  <si>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</si>
  <si>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</si>
  <si>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</si>
  <si>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</si>
  <si>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</si>
  <si>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</si>
  <si>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</si>
  <si>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</si>
  <si>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</si>
  <si>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</si>
  <si>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</si>
  <si>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</si>
  <si>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</si>
  <si>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</si>
  <si>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</si>
  <si>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</si>
  <si>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</si>
  <si>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</si>
  <si>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</si>
  <si>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</si>
  <si>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</si>
  <si>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</si>
  <si>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</si>
  <si>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</si>
  <si>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</si>
  <si>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</si>
  <si>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</si>
  <si>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</si>
  <si>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</si>
  <si>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</si>
  <si>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</si>
  <si>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</si>
  <si>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</si>
  <si>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</si>
  <si>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</si>
  <si>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</si>
  <si>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</si>
  <si>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</si>
  <si>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</si>
  <si>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</si>
  <si>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</si>
  <si>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</si>
  <si>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</si>
  <si>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</si>
  <si>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</si>
  <si>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</si>
  <si>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</si>
  <si>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</si>
  <si>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</si>
  <si>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</si>
  <si>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</si>
  <si>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</si>
  <si>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</si>
  <si>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</si>
  <si>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</si>
  <si>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</si>
  <si>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</si>
  <si>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</si>
  <si>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</si>
  <si>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</si>
  <si>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</si>
  <si>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</si>
  <si>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</si>
  <si>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</si>
  <si>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</si>
  <si>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</si>
  <si>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</si>
  <si>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</si>
  <si>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</si>
  <si>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</si>
  <si>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</si>
  <si>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</si>
  <si>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</si>
  <si>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</si>
  <si>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</si>
  <si>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</si>
  <si>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</si>
  <si>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</si>
  <si>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</si>
  <si>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</si>
  <si>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</si>
  <si>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</si>
  <si>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</si>
  <si>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</si>
  <si>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</si>
  <si>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</si>
  <si>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</si>
  <si>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</si>
  <si>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</si>
  <si>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</si>
  <si>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</si>
  <si>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</si>
  <si>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</si>
  <si>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</si>
  <si>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</si>
  <si>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</si>
  <si>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</si>
  <si>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</si>
  <si>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</si>
  <si>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</si>
  <si>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</si>
  <si>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</si>
  <si>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</si>
  <si>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</si>
  <si>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</si>
  <si>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</si>
  <si>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</si>
  <si>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</si>
  <si>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</si>
  <si>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</si>
  <si>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</si>
  <si>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</si>
  <si>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</si>
  <si>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</si>
  <si>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</si>
  <si>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</si>
  <si>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</si>
  <si>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</si>
  <si>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</si>
  <si>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</si>
  <si>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</si>
  <si>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</si>
  <si>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</si>
  <si>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</si>
  <si>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</si>
  <si>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</si>
  <si>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</si>
  <si>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</si>
  <si>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</si>
  <si>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</si>
  <si>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</si>
  <si>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</si>
  <si>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</si>
  <si>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</si>
  <si>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</si>
  <si>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</si>
  <si>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</si>
  <si>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</si>
  <si>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</si>
  <si>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</si>
  <si>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</si>
  <si>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</si>
  <si>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</si>
  <si>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</si>
  <si>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</si>
  <si>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</si>
  <si>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</si>
  <si>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</si>
  <si>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</si>
  <si>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</si>
  <si>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</si>
  <si>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</si>
  <si>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</si>
  <si>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</si>
  <si>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</si>
  <si>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</si>
  <si>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</si>
  <si>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</si>
  <si>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</si>
  <si>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</si>
  <si>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</si>
  <si>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</si>
  <si>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</si>
  <si>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</si>
  <si>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</si>
  <si>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</si>
  <si>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</si>
  <si>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</si>
  <si>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</si>
  <si>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</si>
  <si>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</si>
  <si>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</si>
  <si>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</si>
  <si>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</si>
  <si>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</si>
  <si>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</si>
  <si>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</si>
  <si>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</si>
  <si>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</si>
  <si>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</si>
  <si>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</si>
  <si>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</si>
  <si>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</si>
  <si>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</si>
  <si>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</si>
  <si>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</si>
  <si>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</si>
  <si>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</si>
  <si>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</si>
  <si>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</si>
  <si>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</si>
  <si>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</si>
  <si>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</si>
  <si>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</si>
  <si>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</si>
  <si>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</si>
  <si>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</si>
  <si>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</si>
  <si>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</si>
  <si>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</si>
  <si>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</si>
  <si>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</si>
  <si>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</si>
  <si>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</si>
  <si>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</si>
  <si>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</si>
  <si>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</si>
  <si>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</si>
  <si>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</si>
  <si>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</si>
  <si>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</si>
  <si>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</si>
  <si>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</si>
  <si>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</si>
  <si>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</si>
  <si>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</si>
  <si>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</si>
  <si>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</si>
  <si>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</si>
  <si>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</si>
  <si>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</si>
  <si>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</si>
  <si>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</si>
  <si>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</si>
  <si>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</si>
  <si>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</si>
  <si>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</si>
  <si>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</si>
  <si>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</si>
  <si>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</si>
  <si>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</si>
  <si>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</si>
  <si>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</si>
  <si>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</si>
  <si>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</si>
  <si>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</si>
  <si>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</si>
  <si>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</si>
  <si>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</si>
  <si>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</si>
  <si>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</si>
  <si>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</si>
  <si>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</si>
  <si>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</si>
  <si>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</si>
  <si>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</si>
  <si>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</si>
  <si>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</si>
  <si>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</si>
  <si>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</si>
  <si>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</si>
  <si>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</si>
  <si>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</si>
  <si>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</si>
  <si>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</si>
  <si>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</si>
  <si>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</si>
  <si>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</si>
  <si>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</si>
  <si>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</si>
  <si>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</si>
  <si>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</si>
  <si>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</si>
  <si>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</si>
  <si>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</si>
  <si>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</si>
  <si>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</si>
  <si>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</si>
  <si>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</si>
  <si>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</si>
  <si>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</si>
  <si>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</si>
  <si>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</si>
  <si>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</si>
  <si>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</si>
  <si>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</si>
  <si>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</si>
  <si>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</si>
  <si>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</si>
  <si>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</si>
  <si>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</si>
  <si>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</si>
  <si>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</si>
  <si>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</si>
  <si>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</si>
  <si>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</si>
  <si>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</si>
  <si>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</si>
  <si>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</si>
  <si>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</si>
  <si>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</si>
  <si>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</si>
  <si>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</si>
  <si>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</si>
  <si>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</si>
  <si>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</si>
  <si>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</si>
  <si>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</si>
  <si>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</si>
  <si>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</si>
  <si>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</si>
  <si>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</si>
  <si>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</si>
  <si>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</si>
  <si>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</si>
  <si>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</si>
  <si>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</si>
  <si>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</si>
  <si>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</si>
  <si>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</si>
  <si>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</si>
  <si>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</si>
  <si>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</si>
  <si>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</si>
  <si>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</si>
  <si>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</si>
  <si>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</si>
  <si>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</si>
  <si>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</si>
  <si>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</si>
  <si>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</si>
  <si>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</si>
  <si>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</si>
  <si>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</si>
  <si>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</si>
  <si>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</si>
  <si>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</si>
  <si>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</si>
  <si>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</si>
  <si>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</si>
  <si>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</si>
  <si>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</si>
  <si>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</si>
  <si>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</si>
  <si>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</si>
  <si>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</si>
  <si>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</si>
  <si>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</si>
  <si>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</si>
  <si>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</si>
  <si>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</si>
  <si>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</si>
  <si>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</si>
  <si>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</si>
  <si>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</si>
  <si>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</si>
  <si>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</si>
  <si>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</si>
  <si>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</si>
  <si>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</si>
  <si>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</si>
  <si>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</si>
  <si>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</si>
  <si>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</si>
  <si>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</si>
  <si>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</si>
  <si>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</si>
  <si>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</si>
  <si>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</si>
  <si>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</si>
  <si>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</si>
  <si>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</si>
  <si>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</si>
  <si>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</si>
  <si>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</si>
  <si>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</si>
  <si>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</si>
  <si>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</si>
  <si>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</si>
  <si>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</si>
  <si>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</si>
  <si>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</si>
  <si>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</si>
  <si>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</si>
  <si>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</si>
  <si>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</si>
  <si>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</si>
  <si>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</si>
  <si>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</si>
  <si>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</si>
  <si>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</si>
  <si>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</si>
  <si>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</si>
  <si>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</si>
  <si>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</si>
  <si>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</si>
  <si>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</si>
  <si>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</si>
  <si>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</si>
  <si>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</si>
  <si>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</si>
  <si>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</si>
  <si>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</si>
  <si>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</si>
  <si>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</si>
  <si>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</si>
  <si>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</si>
  <si>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</si>
  <si>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</si>
  <si>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</si>
  <si>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</si>
  <si>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</si>
  <si>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</si>
  <si>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</si>
  <si>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</si>
  <si>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</si>
  <si>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</si>
  <si>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</si>
  <si>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</si>
  <si>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</si>
  <si>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</si>
  <si>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</si>
  <si>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</si>
  <si>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</si>
  <si>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</si>
  <si>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</si>
  <si>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</si>
  <si>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</si>
  <si>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</si>
  <si>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</si>
  <si>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</si>
  <si>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</si>
  <si>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</si>
  <si>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</si>
  <si>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</si>
  <si>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</si>
  <si>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</si>
  <si>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</si>
  <si>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</si>
  <si>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</si>
  <si>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</si>
  <si>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</si>
  <si>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</si>
  <si>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</si>
  <si>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</si>
  <si>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</si>
  <si>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</si>
  <si>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</si>
  <si>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</si>
  <si>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</si>
  <si>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</si>
  <si>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</si>
  <si>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</si>
  <si>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</si>
  <si>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</si>
  <si>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</si>
  <si>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</si>
  <si>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</si>
  <si>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</si>
  <si>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</si>
  <si>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</si>
  <si>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</si>
  <si>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</si>
  <si>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</si>
  <si>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</si>
  <si>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</si>
  <si>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</si>
  <si>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</si>
  <si>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</si>
  <si>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</si>
  <si>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</si>
  <si>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</si>
  <si>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</si>
  <si>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</si>
  <si>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</si>
  <si>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</si>
  <si>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</si>
  <si>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</si>
  <si>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</si>
  <si>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</si>
  <si>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</si>
  <si>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</si>
  <si>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</si>
  <si>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</si>
  <si>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</si>
  <si>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</si>
  <si>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</si>
  <si>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</si>
  <si>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</si>
  <si>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</si>
  <si>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</si>
  <si>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</si>
  <si>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</si>
  <si>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</si>
  <si>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</si>
  <si>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</si>
  <si>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</si>
  <si>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</si>
  <si>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</si>
  <si>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</si>
  <si>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</si>
  <si>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</si>
  <si>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</si>
  <si>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</si>
  <si>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</si>
  <si>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</si>
  <si>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</si>
  <si>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</si>
  <si>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</si>
  <si>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</si>
  <si>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</si>
  <si>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</si>
  <si>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</si>
  <si>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</si>
  <si>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</si>
  <si>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</si>
  <si>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</si>
  <si>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</si>
  <si>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</si>
  <si>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</si>
  <si>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</si>
  <si>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</si>
  <si>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</si>
  <si>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</si>
  <si>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</si>
  <si>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</si>
  <si>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</si>
  <si>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</si>
  <si>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</si>
  <si>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</si>
  <si>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</si>
  <si>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</si>
  <si>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</si>
  <si>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</si>
  <si>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</si>
  <si>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</si>
  <si>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</si>
  <si>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</si>
  <si>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</si>
  <si>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</si>
  <si>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</si>
  <si>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</si>
  <si>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</si>
  <si>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</si>
  <si>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</si>
  <si>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</si>
  <si>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</si>
  <si>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</si>
  <si>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</si>
  <si>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</si>
  <si>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</si>
  <si>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</si>
  <si>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</si>
  <si>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</si>
  <si>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</si>
  <si>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</si>
  <si>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</si>
  <si>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</si>
  <si>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</si>
  <si>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</si>
  <si>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</si>
  <si>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</si>
  <si>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</si>
  <si>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</si>
  <si>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</si>
  <si>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</si>
  <si>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</si>
  <si>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</si>
  <si>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</si>
  <si>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</si>
  <si>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</si>
  <si>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</si>
  <si>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</si>
  <si>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</si>
  <si>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</si>
  <si>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</si>
  <si>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</si>
  <si>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</si>
  <si>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</si>
  <si>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</si>
  <si>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</si>
  <si>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</si>
  <si>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</si>
  <si>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</si>
  <si>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</si>
  <si>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</si>
  <si>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</si>
  <si>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</si>
  <si>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</si>
  <si>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</si>
  <si>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</si>
  <si>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</si>
  <si>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</si>
  <si>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</si>
  <si>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</si>
  <si>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</si>
  <si>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</si>
  <si>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</si>
  <si>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</si>
  <si>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</si>
  <si>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</si>
  <si>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</si>
  <si>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</si>
  <si>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</si>
  <si>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</si>
  <si>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</si>
  <si>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</si>
  <si>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</si>
  <si>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</si>
  <si>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</si>
  <si>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</si>
  <si>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</si>
  <si>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</si>
  <si>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</si>
  <si>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</si>
  <si>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</si>
  <si>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</si>
  <si>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</si>
  <si>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</si>
  <si>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</si>
  <si>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</si>
  <si>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</si>
  <si>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</si>
  <si>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</si>
  <si>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</si>
  <si>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</si>
  <si>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</si>
  <si>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</si>
  <si>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</si>
  <si>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</si>
  <si>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</si>
  <si>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</si>
  <si>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</si>
  <si>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</si>
  <si>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</si>
  <si>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</si>
  <si>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</si>
  <si>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</si>
  <si>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</si>
  <si>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</si>
  <si>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</si>
  <si>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</si>
  <si>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</si>
  <si>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</si>
  <si>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</si>
  <si>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</si>
  <si>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</si>
  <si>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</si>
  <si>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</si>
  <si>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</si>
  <si>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</si>
  <si>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</si>
  <si>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</si>
  <si>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</si>
  <si>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</si>
  <si>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</si>
  <si>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</si>
  <si>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</si>
  <si>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</si>
  <si>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</si>
  <si>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</si>
  <si>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</si>
  <si>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</si>
  <si>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</si>
  <si>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</si>
  <si>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</si>
  <si>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</si>
  <si>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</si>
  <si>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</si>
  <si>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</si>
  <si>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</si>
  <si>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</si>
  <si>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</si>
  <si>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</si>
  <si>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</si>
  <si>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</si>
  <si>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</si>
  <si>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</si>
  <si>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</si>
  <si>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</si>
  <si>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</si>
  <si>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</si>
  <si>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</si>
  <si>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</si>
  <si>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</si>
  <si>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</si>
  <si>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</si>
  <si>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</si>
  <si>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</si>
  <si>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</si>
  <si>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</si>
  <si>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</si>
  <si>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</si>
  <si>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</si>
  <si>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</si>
  <si>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</si>
  <si>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</si>
  <si>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</si>
  <si>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</si>
  <si>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</si>
  <si>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</si>
  <si>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</si>
  <si>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</si>
  <si>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</si>
  <si>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</si>
  <si>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</si>
  <si>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</si>
  <si>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</si>
  <si>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</si>
  <si>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</si>
  <si>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</si>
  <si>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</si>
  <si>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</si>
  <si>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</si>
  <si>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</si>
  <si>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</si>
  <si>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</si>
  <si>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</si>
  <si>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</si>
  <si>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</si>
  <si>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</si>
  <si>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</si>
  <si>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</si>
  <si>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</si>
  <si>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</si>
  <si>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</si>
  <si>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</si>
  <si>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</si>
  <si>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</si>
  <si>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</si>
  <si>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</si>
  <si>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</si>
  <si>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</si>
  <si>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</si>
  <si>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</si>
  <si>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</si>
  <si>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</si>
  <si>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</si>
  <si>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</si>
  <si>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</si>
  <si>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</si>
  <si>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</si>
  <si>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</si>
  <si>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</si>
  <si>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</si>
  <si>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</si>
  <si>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</si>
  <si>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</si>
  <si>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</si>
  <si>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</si>
  <si>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</si>
  <si>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</si>
  <si>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</si>
  <si>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</si>
  <si>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</si>
  <si>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</si>
  <si>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</si>
  <si>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</si>
  <si>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</si>
  <si>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</si>
  <si>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</si>
  <si>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</si>
  <si>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</si>
  <si>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</si>
  <si>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</si>
  <si>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</si>
  <si>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</si>
  <si>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</si>
  <si>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</si>
  <si>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</si>
  <si>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</si>
  <si>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</si>
  <si>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</si>
  <si>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</si>
  <si>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</si>
  <si>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</si>
  <si>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</si>
  <si>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</si>
  <si>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</si>
  <si>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</si>
  <si>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</si>
  <si>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</si>
  <si>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</si>
  <si>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</si>
  <si>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</si>
  <si>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</si>
  <si>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</si>
  <si>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</si>
  <si>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</si>
  <si>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</si>
  <si>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</si>
  <si>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</si>
  <si>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</si>
  <si>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</si>
  <si>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</si>
  <si>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</si>
  <si>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</si>
  <si>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</si>
  <si>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</si>
  <si>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</si>
  <si>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</si>
  <si>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</si>
  <si>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</si>
  <si>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</si>
  <si>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</si>
  <si>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</si>
  <si>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</si>
  <si>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</si>
  <si>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</si>
  <si>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</si>
  <si>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</si>
  <si>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</si>
  <si>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</si>
  <si>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</si>
  <si>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</si>
  <si>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</si>
  <si>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</si>
  <si>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</si>
  <si>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</si>
  <si>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</si>
  <si>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</si>
  <si>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</si>
  <si>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</si>
  <si>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</si>
  <si>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</si>
  <si>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</si>
  <si>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</si>
  <si>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</si>
  <si>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</si>
  <si>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</si>
  <si>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</si>
  <si>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</si>
  <si>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</si>
  <si>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</si>
  <si>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</si>
  <si>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</si>
  <si>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</si>
  <si>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</si>
  <si>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</si>
  <si>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</si>
  <si>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</si>
  <si>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</si>
  <si>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</si>
  <si>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</si>
  <si>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</si>
  <si>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</si>
  <si>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</si>
  <si>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</si>
  <si>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</si>
  <si>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</si>
  <si>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</si>
  <si>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</si>
  <si>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</si>
  <si>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</si>
  <si>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</si>
  <si>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</si>
  <si>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</si>
  <si>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</si>
  <si>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</si>
  <si>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</si>
  <si>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</si>
  <si>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</si>
  <si>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</si>
  <si>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</si>
  <si>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</si>
  <si>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</si>
  <si>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</si>
  <si>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</si>
  <si>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</si>
  <si>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</si>
  <si>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</si>
  <si>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</si>
  <si>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</si>
  <si>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</si>
  <si>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</si>
  <si>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</si>
  <si>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</si>
  <si>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</si>
  <si>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</si>
  <si>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</si>
  <si>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</si>
  <si>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</si>
  <si>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</si>
  <si>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</si>
  <si>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</si>
  <si>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</si>
  <si>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</si>
  <si>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</si>
  <si>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</si>
  <si>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</si>
  <si>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</si>
  <si>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</si>
  <si>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</si>
  <si>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</si>
  <si>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</si>
  <si>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</si>
  <si>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</si>
  <si>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</si>
  <si>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</si>
  <si>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</si>
  <si>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</si>
  <si>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</si>
  <si>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</si>
  <si>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</si>
  <si>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</si>
  <si>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</si>
  <si>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</si>
  <si>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</si>
  <si>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</si>
  <si>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</si>
  <si>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</si>
  <si>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</si>
  <si>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</si>
  <si>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</si>
  <si>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</si>
  <si>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</si>
  <si>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</si>
  <si>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</si>
  <si>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</si>
  <si>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</si>
  <si>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</si>
  <si>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</si>
  <si>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</si>
  <si>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</si>
  <si>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</si>
  <si>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</si>
  <si>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</si>
  <si>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</si>
  <si>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</si>
  <si>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</si>
  <si>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</si>
  <si>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</si>
  <si>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</si>
  <si>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</si>
  <si>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</si>
  <si>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</si>
  <si>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</si>
  <si>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</si>
  <si>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</si>
  <si>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</si>
  <si>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</si>
  <si>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</si>
  <si>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</si>
  <si>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</si>
  <si>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</si>
  <si>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</si>
  <si>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</si>
  <si>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</si>
  <si>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</si>
  <si>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</si>
  <si>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</si>
  <si>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</si>
  <si>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</si>
  <si>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</si>
  <si>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</si>
  <si>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</si>
  <si>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</si>
  <si>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</si>
  <si>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</si>
  <si>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</si>
  <si>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</si>
  <si>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</si>
  <si>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</si>
  <si>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</si>
  <si>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</si>
  <si>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</si>
  <si>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</si>
  <si>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</si>
  <si>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</si>
  <si>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</si>
  <si>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</si>
  <si>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</si>
  <si>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</si>
  <si>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</si>
  <si>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</si>
  <si>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</si>
  <si>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</si>
  <si>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</si>
  <si>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</si>
  <si>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</si>
  <si>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</si>
  <si>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</si>
  <si>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</si>
  <si>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</si>
  <si>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</si>
  <si>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</si>
  <si>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</si>
  <si>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</si>
  <si>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</si>
  <si>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</si>
  <si>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</si>
  <si>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</si>
  <si>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</si>
  <si>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</si>
  <si>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</si>
  <si>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</si>
  <si>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</si>
  <si>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</si>
  <si>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</si>
  <si>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</si>
  <si>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</si>
  <si>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</si>
  <si>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</si>
  <si>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</si>
  <si>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</si>
  <si>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</si>
  <si>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</si>
  <si>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</si>
  <si>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</si>
  <si>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</si>
  <si>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</si>
  <si>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</si>
  <si>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</si>
  <si>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</si>
  <si>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</si>
  <si>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</si>
  <si>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</si>
  <si>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</si>
  <si>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</si>
  <si>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</si>
  <si>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</si>
  <si>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</si>
  <si>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</si>
  <si>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</si>
  <si>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</si>
  <si>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</si>
  <si>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</si>
  <si>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</si>
  <si>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</si>
  <si>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</si>
  <si>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</si>
  <si>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</si>
  <si>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</si>
  <si>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</si>
  <si>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</si>
  <si>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</si>
  <si>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</si>
  <si>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</si>
  <si>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</si>
  <si>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</si>
  <si>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</si>
  <si>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</si>
  <si>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</si>
  <si>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</si>
  <si>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</si>
  <si>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</si>
  <si>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</si>
  <si>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</si>
  <si>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</si>
  <si>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</si>
  <si>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</si>
  <si>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</si>
  <si>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</si>
  <si>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</si>
  <si>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</si>
  <si>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</si>
  <si>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</si>
  <si>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</si>
  <si>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</si>
  <si>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</si>
  <si>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</si>
  <si>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</si>
  <si>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</si>
  <si>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</si>
  <si>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</si>
  <si>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</si>
  <si>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</si>
  <si>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</si>
  <si>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</si>
  <si>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</si>
  <si>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</si>
  <si>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</si>
  <si>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</si>
  <si>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</si>
  <si>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</si>
  <si>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</si>
  <si>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</si>
  <si>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</si>
  <si>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</si>
  <si>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</si>
  <si>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</si>
  <si>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</si>
  <si>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</si>
  <si>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</si>
  <si>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</si>
  <si>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</si>
  <si>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</si>
  <si>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</si>
  <si>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</si>
  <si>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</si>
  <si>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</si>
  <si>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</si>
  <si>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</si>
  <si>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</si>
  <si>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</si>
  <si>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</si>
  <si>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</si>
  <si>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</si>
  <si>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</si>
  <si>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</si>
  <si>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</si>
  <si>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</si>
  <si>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</si>
  <si>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</si>
  <si>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</si>
  <si>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</si>
  <si>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</si>
  <si>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</si>
  <si>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</si>
  <si>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</si>
  <si>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</si>
  <si>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</si>
  <si>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</si>
  <si>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</si>
  <si>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</si>
  <si>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</si>
  <si>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</si>
  <si>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</si>
  <si>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</si>
  <si>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</si>
  <si>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</si>
  <si>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</si>
  <si>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</si>
  <si>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</si>
  <si>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</si>
  <si>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</si>
  <si>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</si>
  <si>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</si>
  <si>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</si>
  <si>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</si>
  <si>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</si>
  <si>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</si>
  <si>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</si>
  <si>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</si>
  <si>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</si>
  <si>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</si>
  <si>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</si>
  <si>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</si>
  <si>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</si>
  <si>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</si>
  <si>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</si>
  <si>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</si>
  <si>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</si>
  <si>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</si>
  <si>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</si>
  <si>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</si>
  <si>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</si>
  <si>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</si>
  <si>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</si>
  <si>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</si>
  <si>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</si>
  <si>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</si>
  <si>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</si>
  <si>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</si>
  <si>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</si>
  <si>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</si>
  <si>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</si>
  <si>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</si>
  <si>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</si>
  <si>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</si>
  <si>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</si>
  <si>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</si>
  <si>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</si>
  <si>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</si>
  <si>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</si>
  <si>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</si>
  <si>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</si>
  <si>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</si>
  <si>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</si>
  <si>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</si>
  <si>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</si>
  <si>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</si>
  <si>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</si>
  <si>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</si>
  <si>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</si>
  <si>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</si>
  <si>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</si>
  <si>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</si>
  <si>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</si>
  <si>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</si>
  <si>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</si>
  <si>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</si>
  <si>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</si>
  <si>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</si>
  <si>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</si>
  <si>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</si>
  <si>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</si>
  <si>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</si>
  <si>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</si>
  <si>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</si>
  <si>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</si>
  <si>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</si>
  <si>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</si>
  <si>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</si>
  <si>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</si>
  <si>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</si>
  <si>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</si>
  <si>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</si>
  <si>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</si>
  <si>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</si>
  <si>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</si>
  <si>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</si>
  <si>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</si>
  <si>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</si>
  <si>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</si>
  <si>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</si>
  <si>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</si>
  <si>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</si>
  <si>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</si>
  <si>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</si>
  <si>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</si>
  <si>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</si>
  <si>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</si>
  <si>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</si>
  <si>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</si>
  <si>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</si>
  <si>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</si>
  <si>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</si>
  <si>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</si>
  <si>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</si>
  <si>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</si>
  <si>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</si>
  <si>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</si>
  <si>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</si>
  <si>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</si>
  <si>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</si>
  <si>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</si>
  <si>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</si>
  <si>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</si>
  <si>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</si>
  <si>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</si>
  <si>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</si>
  <si>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</si>
  <si>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</si>
  <si>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</si>
  <si>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</si>
  <si>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</si>
  <si>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</si>
  <si>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</si>
  <si>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</si>
  <si>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</si>
  <si>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</si>
  <si>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</si>
  <si>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</si>
  <si>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</si>
  <si>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</si>
  <si>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</si>
  <si>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</si>
  <si>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</si>
  <si>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</si>
  <si>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</si>
  <si>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</si>
  <si>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</si>
  <si>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</si>
  <si>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</si>
  <si>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</si>
  <si>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</si>
  <si>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</si>
  <si>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</si>
  <si>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</si>
  <si>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</si>
  <si>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</si>
  <si>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</si>
  <si>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</si>
  <si>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</si>
  <si>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</si>
  <si>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</si>
  <si>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</si>
  <si>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</si>
  <si>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</si>
  <si>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</si>
  <si>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</si>
  <si>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</si>
  <si>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</si>
  <si>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</si>
  <si>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</si>
  <si>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</si>
  <si>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</si>
  <si>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</si>
  <si>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</si>
  <si>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</si>
  <si>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</si>
  <si>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</si>
  <si>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</si>
  <si>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</si>
  <si>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</si>
  <si>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</si>
  <si>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</si>
  <si>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</si>
  <si>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</si>
  <si>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</si>
  <si>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</si>
  <si>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</si>
  <si>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</si>
  <si>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</si>
  <si>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</si>
  <si>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</si>
  <si>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</si>
  <si>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</si>
  <si>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</si>
  <si>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</si>
  <si>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</si>
  <si>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</si>
  <si>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</si>
  <si>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</si>
  <si>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</si>
  <si>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</si>
  <si>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</si>
  <si>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</si>
  <si>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</si>
  <si>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</si>
  <si>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</si>
  <si>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</si>
  <si>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</si>
  <si>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</si>
  <si>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</si>
  <si>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</si>
  <si>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</si>
  <si>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</si>
  <si>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</si>
  <si>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</si>
  <si>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</si>
  <si>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</si>
  <si>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</si>
  <si>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</si>
  <si>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</si>
  <si>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</si>
  <si>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</si>
  <si>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</si>
  <si>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</si>
  <si>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</si>
  <si>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</si>
  <si>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</si>
  <si>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</si>
  <si>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</si>
  <si>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</si>
  <si>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</si>
  <si>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</si>
  <si>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</si>
  <si>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</si>
  <si>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</si>
  <si>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</si>
  <si>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</si>
  <si>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</si>
  <si>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</si>
  <si>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</si>
  <si>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</si>
  <si>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</si>
  <si>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</si>
  <si>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</si>
  <si>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</si>
  <si>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</si>
  <si>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</si>
  <si>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</si>
  <si>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</si>
  <si>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</si>
  <si>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</si>
  <si>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</si>
  <si>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</si>
  <si>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</si>
  <si>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</si>
  <si>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</si>
  <si>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</si>
  <si>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</si>
  <si>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</si>
  <si>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</si>
  <si>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</si>
  <si>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</si>
  <si>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</si>
  <si>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</si>
  <si>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</si>
  <si>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</si>
  <si>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</si>
  <si>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</si>
  <si>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</si>
  <si>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</si>
  <si>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</si>
  <si>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</si>
  <si>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</si>
  <si>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</si>
  <si>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</si>
  <si>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</si>
  <si>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</si>
  <si>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</si>
  <si>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</si>
  <si>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</si>
  <si>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</si>
  <si>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</si>
  <si>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</si>
  <si>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</si>
  <si>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</si>
  <si>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</si>
  <si>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</si>
  <si>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</si>
  <si>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</si>
  <si>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</si>
  <si>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</si>
  <si>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</si>
  <si>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</si>
  <si>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</si>
  <si>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</si>
  <si>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</si>
  <si>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</si>
  <si>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</si>
  <si>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</si>
  <si>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</si>
  <si>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</si>
  <si>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</si>
  <si>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</si>
  <si>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</si>
  <si>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</si>
  <si>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</si>
  <si>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</si>
  <si>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</si>
  <si>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</si>
  <si>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</si>
  <si>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</si>
  <si>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</si>
  <si>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</si>
  <si>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</si>
  <si>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</si>
  <si>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</si>
  <si>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</si>
  <si>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</si>
  <si>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</si>
  <si>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</si>
  <si>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</si>
  <si>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</si>
  <si>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</si>
  <si>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</si>
  <si>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</si>
  <si>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</si>
  <si>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</si>
  <si>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</si>
  <si>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</si>
  <si>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</si>
  <si>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</si>
  <si>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</si>
  <si>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</si>
  <si>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</si>
  <si>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</si>
  <si>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</si>
  <si>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</si>
  <si>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</si>
  <si>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</si>
  <si>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</si>
  <si>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</si>
  <si>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</si>
  <si>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</si>
  <si>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</si>
  <si>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</si>
  <si>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</si>
  <si>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</si>
  <si>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</si>
  <si>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</si>
  <si>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</si>
  <si>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</si>
  <si>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</si>
  <si>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</si>
  <si>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</si>
  <si>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</si>
  <si>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</si>
  <si>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</si>
  <si>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</si>
  <si>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</si>
  <si>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</si>
  <si>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</si>
  <si>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</si>
  <si>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</si>
  <si>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</si>
  <si>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</si>
  <si>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</si>
  <si>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</si>
  <si>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</si>
  <si>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</si>
  <si>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</si>
  <si>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</si>
  <si>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</si>
  <si>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</si>
  <si>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</si>
  <si>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</si>
  <si>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</si>
  <si>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</si>
  <si>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</si>
  <si>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</si>
  <si>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</si>
  <si>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</si>
  <si>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</si>
  <si>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</si>
  <si>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</si>
  <si>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</si>
  <si>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</si>
  <si>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</si>
  <si>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</si>
  <si>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</si>
  <si>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</si>
  <si>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</si>
  <si>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</si>
  <si>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</si>
  <si>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</si>
  <si>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</si>
  <si>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</si>
  <si>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</si>
  <si>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</si>
  <si>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</si>
  <si>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</si>
  <si>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</si>
  <si>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</si>
  <si>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</si>
  <si>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</si>
  <si>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</si>
  <si>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</si>
  <si>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</si>
  <si>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</si>
  <si>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</si>
  <si>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</si>
  <si>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</si>
  <si>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</si>
  <si>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</si>
  <si>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</si>
  <si>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</si>
  <si>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</si>
  <si>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</si>
  <si>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</si>
  <si>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</si>
  <si>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</si>
  <si>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</si>
  <si>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</si>
  <si>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</si>
  <si>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</si>
  <si>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</si>
  <si>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</si>
  <si>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</si>
  <si>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</si>
  <si>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</si>
  <si>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</si>
  <si>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</si>
  <si>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</si>
  <si>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</si>
  <si>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</si>
  <si>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</si>
  <si>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</si>
  <si>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</si>
  <si>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</si>
  <si>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</si>
  <si>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</si>
  <si>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</si>
  <si>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</si>
  <si>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</si>
  <si>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</si>
  <si>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</si>
  <si>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</si>
  <si>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</si>
  <si>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</si>
  <si>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</si>
  <si>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</si>
  <si>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</si>
  <si>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</si>
  <si>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</si>
  <si>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</si>
  <si>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</si>
  <si>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</si>
  <si>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</si>
  <si>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</si>
  <si>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</si>
  <si>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</si>
  <si>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</si>
  <si>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</si>
  <si>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</si>
  <si>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</si>
  <si>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</si>
  <si>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</si>
  <si>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</si>
  <si>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</si>
  <si>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</si>
  <si>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</si>
  <si>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</si>
  <si>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</si>
  <si>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</si>
  <si>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</si>
  <si>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</si>
  <si>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</si>
  <si>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</si>
  <si>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</si>
  <si>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</si>
  <si>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</si>
  <si>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</si>
  <si>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</si>
  <si>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</si>
  <si>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</si>
  <si>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</si>
  <si>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</si>
  <si>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</si>
  <si>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</si>
  <si>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</si>
  <si>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</si>
  <si>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</si>
  <si>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</si>
  <si>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</si>
  <si>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</si>
  <si>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</si>
  <si>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</si>
  <si>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</si>
  <si>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</si>
  <si>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</si>
  <si>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</si>
  <si>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</si>
  <si>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</si>
  <si>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</si>
  <si>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</si>
  <si>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</si>
  <si>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</si>
  <si>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</si>
  <si>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</si>
  <si>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</si>
  <si>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</si>
  <si>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</si>
  <si>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</si>
  <si>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</si>
  <si>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</si>
  <si>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</si>
  <si>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</si>
  <si>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</si>
  <si>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</si>
  <si>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</si>
  <si>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</si>
  <si>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</si>
  <si>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</si>
  <si>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</si>
  <si>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</si>
  <si>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</si>
  <si>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</si>
  <si>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</si>
  <si>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</si>
  <si>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</si>
  <si>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</si>
  <si>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</si>
  <si>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</si>
  <si>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</si>
  <si>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</si>
  <si>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</si>
  <si>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</si>
  <si>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</si>
  <si>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</si>
  <si>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</si>
  <si>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</si>
  <si>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</si>
  <si>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</si>
  <si>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</si>
  <si>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</si>
  <si>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</si>
  <si>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</si>
  <si>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</si>
  <si>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</si>
  <si>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</si>
  <si>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</si>
  <si>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</si>
  <si>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</si>
  <si>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</si>
  <si>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</si>
  <si>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</si>
  <si>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</si>
  <si>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</si>
  <si>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</si>
  <si>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</si>
  <si>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</si>
  <si>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</si>
  <si>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</si>
  <si>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</si>
  <si>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</si>
  <si>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</si>
  <si>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</si>
  <si>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</si>
  <si>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</si>
  <si>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</si>
  <si>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</si>
  <si>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</si>
  <si>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</si>
  <si>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</si>
  <si>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</si>
  <si>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</si>
  <si>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</si>
  <si>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</si>
  <si>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</si>
  <si>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</si>
  <si>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</si>
  <si>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</si>
  <si>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</si>
  <si>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</si>
  <si>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</si>
  <si>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</si>
  <si>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</si>
  <si>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</si>
  <si>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</si>
  <si>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</si>
  <si>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</si>
  <si>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</si>
  <si>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</si>
  <si>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</si>
  <si>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</si>
  <si>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</si>
  <si>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</si>
  <si>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</si>
  <si>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</si>
  <si>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</si>
  <si>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</si>
  <si>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</si>
  <si>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</si>
  <si>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</si>
  <si>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</si>
  <si>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</si>
  <si>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</si>
  <si>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</si>
  <si>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</si>
  <si>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</si>
  <si>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</si>
  <si>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</si>
  <si>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</si>
  <si>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</si>
  <si>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</si>
  <si>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</si>
  <si>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</si>
  <si>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</si>
  <si>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</si>
  <si>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</si>
  <si>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</si>
  <si>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</si>
  <si>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</si>
  <si>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</si>
  <si>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</si>
  <si>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</si>
  <si>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</si>
  <si>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</si>
  <si>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</si>
  <si>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</si>
  <si>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</si>
  <si>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</si>
  <si>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</si>
  <si>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</si>
  <si>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</si>
  <si>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</si>
  <si>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</si>
  <si>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</si>
  <si>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</si>
  <si>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</si>
  <si>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</si>
  <si>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</si>
  <si>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</si>
  <si>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</si>
  <si>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</si>
  <si>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</si>
  <si>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</si>
  <si>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</si>
  <si>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</si>
  <si>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</si>
  <si>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</si>
  <si>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</si>
  <si>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</si>
  <si>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</si>
  <si>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</si>
  <si>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</si>
  <si>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</si>
  <si>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</si>
  <si>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</si>
  <si>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</si>
  <si>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</si>
  <si>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</si>
  <si>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</si>
  <si>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</si>
  <si>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</si>
  <si>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</si>
  <si>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</si>
  <si>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</si>
  <si>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</si>
  <si>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</si>
  <si>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</si>
  <si>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</si>
  <si>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</si>
  <si>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</si>
  <si>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</si>
  <si>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</si>
  <si>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</si>
  <si>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</si>
  <si>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</si>
  <si>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</si>
  <si>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</si>
  <si>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</si>
  <si>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</si>
  <si>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</si>
  <si>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</si>
  <si>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</si>
  <si>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</si>
  <si>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</si>
  <si>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</si>
  <si>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</si>
  <si>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</si>
  <si>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</si>
  <si>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</si>
  <si>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</si>
  <si>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</si>
  <si>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</si>
  <si>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</si>
  <si>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</si>
  <si>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</si>
  <si>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</si>
  <si>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</si>
  <si>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</si>
  <si>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</si>
  <si>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</si>
  <si>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</si>
  <si>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</si>
  <si>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</si>
  <si>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</si>
  <si>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</si>
  <si>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</si>
  <si>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</si>
  <si>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</si>
  <si>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</si>
  <si>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</si>
  <si>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</si>
  <si>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</si>
  <si>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</si>
  <si>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</si>
  <si>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</si>
  <si>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</si>
  <si>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</si>
  <si>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</si>
  <si>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</si>
  <si>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</si>
  <si>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</si>
  <si>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</si>
  <si>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</si>
  <si>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</si>
  <si>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</si>
  <si>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</si>
  <si>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</si>
  <si>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</si>
  <si>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</si>
  <si>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</si>
  <si>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</si>
  <si>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</si>
  <si>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</si>
  <si>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</si>
  <si>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</si>
  <si>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</si>
  <si>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</si>
  <si>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</si>
  <si>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</si>
  <si>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</si>
  <si>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</si>
  <si>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</si>
  <si>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</si>
  <si>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</si>
  <si>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</si>
  <si>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</si>
  <si>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</si>
  <si>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</si>
  <si>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</si>
  <si>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</si>
  <si>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</si>
  <si>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</si>
  <si>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</si>
  <si>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</si>
  <si>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</si>
  <si>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</si>
  <si>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</si>
  <si>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</si>
  <si>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</si>
  <si>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</si>
  <si>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</si>
  <si>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</si>
  <si>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</si>
  <si>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</si>
  <si>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</si>
  <si>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</si>
  <si>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</si>
  <si>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</si>
  <si>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</si>
  <si>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</si>
  <si>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</si>
  <si>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</si>
  <si>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</si>
  <si>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</si>
  <si>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</si>
  <si>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</si>
  <si>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</si>
  <si>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</si>
  <si>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</si>
  <si>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</si>
  <si>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</si>
  <si>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</si>
  <si>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</si>
  <si>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</si>
  <si>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</si>
  <si>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</si>
  <si>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</si>
  <si>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</si>
  <si>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</si>
  <si>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</si>
  <si>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</si>
  <si>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</si>
  <si>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</si>
  <si>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</si>
  <si>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</si>
  <si>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</si>
  <si>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</si>
  <si>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</si>
  <si>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</si>
  <si>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</si>
  <si>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</si>
  <si>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</si>
  <si>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</si>
  <si>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</si>
  <si>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</si>
  <si>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</si>
  <si>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</si>
  <si>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</si>
  <si>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</si>
  <si>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</si>
  <si>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</si>
  <si>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</si>
  <si>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</si>
  <si>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</si>
  <si>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</si>
  <si>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</si>
  <si>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</si>
  <si>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</si>
  <si>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</si>
  <si>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</si>
  <si>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</si>
  <si>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</si>
  <si>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</si>
  <si>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</si>
  <si>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</si>
  <si>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</si>
  <si>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</si>
  <si>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</si>
  <si>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</si>
  <si>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</si>
  <si>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</si>
  <si>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</si>
  <si>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</si>
  <si>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</si>
  <si>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</si>
  <si>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</si>
  <si>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</si>
  <si>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</si>
  <si>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</si>
  <si>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</si>
  <si>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</si>
  <si>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</si>
  <si>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</si>
  <si>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</si>
  <si>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</si>
  <si>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</si>
  <si>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</si>
  <si>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</si>
  <si>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</si>
  <si>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</si>
  <si>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</si>
  <si>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</si>
  <si>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</si>
  <si>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</si>
  <si>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</si>
  <si>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</si>
  <si>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</si>
  <si>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</si>
  <si>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</si>
  <si>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</si>
  <si>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</si>
  <si>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</si>
  <si>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</si>
  <si>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</si>
  <si>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</si>
  <si>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</si>
  <si>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</si>
  <si>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</si>
  <si>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</si>
  <si>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</si>
  <si>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</si>
  <si>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</si>
  <si>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</si>
  <si>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</si>
  <si>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</si>
  <si>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</si>
  <si>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</si>
  <si>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</si>
  <si>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</si>
  <si>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</si>
  <si>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</si>
  <si>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</si>
  <si>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</si>
  <si>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</si>
  <si>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</si>
  <si>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</si>
  <si>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</si>
  <si>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</si>
  <si>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</si>
  <si>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</si>
  <si>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</si>
  <si>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</si>
  <si>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</si>
  <si>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</si>
  <si>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</si>
  <si>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</si>
  <si>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</si>
  <si>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</si>
  <si>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</si>
  <si>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</si>
  <si>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</si>
  <si>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</si>
  <si>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</si>
  <si>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</si>
  <si>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</si>
  <si>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</si>
  <si>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</si>
  <si>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</si>
  <si>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</si>
  <si>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</si>
  <si>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</si>
  <si>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</si>
  <si>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</si>
  <si>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</si>
  <si>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</si>
  <si>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</si>
  <si>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</si>
  <si>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</si>
  <si>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</si>
  <si>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</si>
  <si>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</si>
  <si>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</si>
  <si>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</si>
  <si>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</si>
  <si>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</si>
  <si>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</si>
  <si>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</si>
  <si>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</si>
  <si>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</si>
  <si>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</si>
  <si>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</si>
  <si>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</si>
  <si>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</si>
  <si>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</si>
  <si>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</si>
  <si>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</si>
  <si>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</si>
  <si>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</si>
  <si>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</si>
  <si>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</si>
  <si>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</si>
  <si>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</si>
  <si>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</si>
  <si>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</si>
  <si>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</si>
  <si>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</si>
  <si>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</si>
  <si>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</si>
  <si>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</si>
  <si>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</si>
  <si>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</si>
  <si>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</si>
  <si>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</si>
  <si>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</si>
  <si>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</si>
  <si>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</si>
  <si>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</si>
  <si>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</si>
  <si>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</si>
  <si>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</si>
  <si>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</si>
  <si>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</si>
  <si>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</si>
  <si>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</si>
  <si>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</si>
  <si>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</si>
  <si>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</si>
  <si>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</si>
  <si>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</si>
  <si>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</si>
  <si>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</si>
  <si>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</si>
  <si>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</si>
  <si>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</si>
  <si>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</si>
  <si>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</si>
  <si>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</si>
  <si>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</si>
  <si>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</si>
  <si>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</si>
  <si>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</si>
  <si>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</si>
  <si>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</si>
  <si>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</si>
  <si>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</si>
  <si>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</si>
  <si>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</si>
  <si>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</si>
  <si>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</si>
  <si>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</si>
  <si>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</si>
  <si>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</si>
  <si>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</si>
  <si>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</si>
  <si>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</si>
  <si>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</si>
  <si>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</si>
  <si>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</si>
  <si>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</si>
  <si>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</si>
  <si>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</si>
  <si>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</si>
  <si>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</si>
  <si>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</si>
  <si>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</si>
  <si>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</si>
  <si>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</si>
  <si>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</si>
  <si>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</si>
  <si>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</si>
  <si>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</si>
  <si>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</si>
  <si>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</si>
  <si>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</si>
  <si>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</si>
  <si>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</si>
  <si>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</si>
  <si>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</si>
  <si>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</si>
  <si>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</si>
  <si>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</si>
  <si>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</si>
  <si>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</si>
  <si>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</si>
  <si>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</si>
  <si>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</si>
  <si>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</si>
  <si>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</si>
  <si>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</si>
  <si>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</si>
  <si>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</si>
  <si>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</si>
  <si>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</si>
  <si>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</si>
  <si>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</si>
  <si>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</si>
  <si>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</si>
  <si>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</si>
  <si>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</si>
  <si>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</si>
  <si>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</si>
  <si>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</si>
  <si>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</si>
  <si>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</si>
  <si>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</si>
  <si>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</si>
  <si>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</si>
  <si>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</si>
  <si>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</si>
  <si>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</si>
  <si>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</si>
  <si>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</si>
  <si>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</si>
  <si>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</si>
  <si>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</si>
  <si>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</si>
  <si>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</si>
  <si>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</si>
  <si>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</si>
  <si>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</si>
  <si>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</si>
  <si>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</si>
  <si>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</si>
  <si>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</si>
  <si>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</si>
  <si>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</si>
  <si>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</si>
  <si>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</si>
  <si>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</si>
  <si>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</si>
  <si>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</si>
  <si>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</si>
  <si>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</si>
  <si>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</si>
  <si>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</si>
  <si>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</si>
  <si>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</si>
  <si>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</si>
  <si>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</si>
  <si>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</si>
  <si>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</si>
  <si>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</si>
  <si>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</si>
  <si>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</si>
  <si>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</si>
  <si>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</si>
  <si>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</si>
  <si>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</si>
  <si>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</si>
  <si>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</si>
  <si>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</si>
  <si>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</si>
  <si>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</si>
  <si>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</si>
  <si>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</si>
  <si>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</si>
  <si>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</si>
  <si>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</si>
  <si>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</si>
  <si>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</si>
  <si>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</si>
  <si>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</si>
  <si>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</si>
  <si>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</si>
  <si>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</si>
  <si>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</si>
  <si>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</si>
  <si>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</si>
  <si>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</si>
  <si>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</si>
  <si>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</si>
  <si>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</si>
  <si>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</si>
  <si>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</si>
  <si>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</si>
  <si>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</si>
  <si>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</si>
  <si>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</si>
  <si>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</si>
  <si>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</si>
  <si>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</si>
  <si>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</si>
  <si>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</si>
  <si>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</si>
  <si>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</si>
  <si>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</si>
  <si>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</si>
  <si>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</si>
  <si>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</si>
  <si>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</si>
  <si>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</si>
  <si>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</si>
  <si>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</si>
  <si>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</si>
  <si>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</si>
  <si>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</si>
  <si>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</si>
  <si>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</si>
  <si>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</si>
  <si>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</si>
  <si>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</si>
  <si>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</si>
  <si>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</si>
  <si>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</si>
  <si>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</si>
  <si>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</si>
  <si>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</si>
  <si>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</si>
  <si>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</si>
  <si>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</si>
  <si>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</si>
  <si>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</si>
  <si>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</si>
  <si>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</si>
  <si>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</si>
  <si>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</si>
  <si>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</si>
  <si>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</si>
  <si>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</si>
  <si>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</si>
  <si>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</si>
  <si>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</si>
  <si>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</si>
  <si>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</si>
  <si>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</si>
  <si>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</si>
  <si>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</si>
  <si>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</si>
  <si>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</si>
  <si>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</si>
  <si>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</si>
  <si>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</si>
  <si>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</si>
  <si>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</si>
  <si>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</si>
  <si>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</si>
  <si>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</si>
  <si>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</si>
  <si>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</si>
  <si>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</si>
  <si>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</si>
  <si>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</si>
  <si>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</si>
  <si>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</si>
  <si>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</si>
  <si>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</si>
  <si>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</si>
  <si>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</si>
  <si>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</si>
  <si>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</si>
  <si>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</si>
  <si>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</si>
  <si>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</si>
  <si>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</si>
  <si>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</si>
  <si>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</si>
  <si>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</si>
  <si>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</si>
  <si>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</si>
  <si>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</si>
  <si>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</si>
  <si>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</si>
  <si>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</si>
  <si>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</si>
  <si>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</si>
  <si>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</si>
  <si>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</si>
  <si>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</si>
  <si>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</si>
  <si>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</si>
  <si>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</si>
  <si>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</si>
  <si>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</si>
  <si>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</si>
  <si>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</si>
  <si>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</si>
  <si>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</si>
  <si>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</si>
  <si>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</si>
  <si>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</si>
  <si>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</si>
  <si>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</si>
  <si>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</si>
  <si>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</si>
  <si>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</si>
  <si>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</si>
  <si>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</si>
  <si>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</si>
  <si>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</si>
  <si>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</si>
  <si>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</si>
  <si>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</si>
  <si>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</si>
  <si>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</si>
  <si>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</si>
  <si>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</si>
  <si>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</si>
  <si>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</si>
  <si>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</si>
  <si>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</si>
  <si>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</si>
  <si>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</si>
  <si>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</si>
  <si>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</si>
  <si>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</si>
  <si>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</si>
  <si>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</si>
  <si>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</si>
  <si>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</si>
  <si>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</si>
  <si>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</si>
  <si>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</si>
  <si>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</si>
  <si>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</si>
  <si>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</si>
  <si>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</si>
  <si>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</si>
  <si>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</si>
  <si>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</si>
  <si>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</si>
  <si>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</si>
  <si>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</si>
  <si>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</si>
  <si>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</si>
  <si>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</si>
  <si>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</si>
  <si>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</si>
  <si>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</si>
  <si>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</si>
  <si>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</si>
  <si>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</si>
  <si>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</si>
  <si>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</si>
  <si>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</si>
  <si>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</si>
  <si>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</si>
  <si>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</si>
  <si>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</si>
  <si>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</si>
  <si>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</si>
  <si>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</si>
  <si>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</si>
  <si>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</si>
  <si>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</si>
  <si>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</si>
  <si>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</si>
  <si>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</si>
  <si>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</si>
  <si>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</si>
  <si>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</si>
  <si>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</si>
  <si>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</si>
  <si>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</si>
  <si>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</si>
  <si>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</si>
  <si>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</si>
  <si>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</si>
  <si>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</si>
  <si>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</si>
  <si>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</si>
  <si>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</si>
  <si>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</si>
  <si>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</si>
  <si>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</si>
  <si>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</si>
  <si>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</si>
  <si>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</si>
  <si>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</si>
  <si>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</si>
  <si>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</si>
  <si>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</si>
  <si>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</si>
  <si>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</si>
  <si>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</si>
  <si>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</si>
  <si>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</si>
  <si>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</si>
  <si>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</si>
  <si>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</si>
  <si>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</si>
  <si>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</si>
  <si>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</si>
  <si>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</si>
  <si>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</si>
  <si>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</si>
  <si>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</si>
  <si>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</si>
  <si>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</si>
  <si>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</si>
  <si>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</si>
  <si>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</si>
  <si>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</si>
  <si>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</si>
  <si>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</si>
  <si>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</si>
  <si>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</si>
  <si>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</si>
  <si>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</si>
  <si>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</si>
  <si>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</si>
  <si>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</si>
  <si>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</si>
  <si>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</si>
  <si>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</si>
  <si>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</si>
  <si>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</si>
  <si>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</si>
  <si>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</si>
  <si>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</si>
  <si>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</si>
  <si>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</si>
  <si>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</si>
  <si>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</si>
  <si>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</si>
  <si>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</si>
  <si>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</si>
  <si>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</si>
  <si>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</si>
  <si>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</si>
  <si>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</si>
  <si>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</si>
  <si>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</si>
  <si>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</si>
  <si>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</si>
  <si>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</si>
  <si>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</si>
  <si>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</si>
  <si>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</si>
  <si>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</si>
  <si>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</si>
  <si>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</si>
  <si>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</si>
  <si>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</si>
  <si>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</si>
  <si>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</si>
  <si>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</si>
  <si>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</si>
  <si>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</si>
  <si>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</si>
  <si>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</si>
  <si>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</si>
  <si>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</si>
  <si>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</si>
  <si>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</si>
  <si>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</si>
  <si>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</si>
  <si>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</si>
  <si>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</si>
  <si>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</si>
  <si>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</si>
  <si>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</si>
  <si>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</si>
  <si>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</si>
  <si>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</si>
  <si>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</si>
  <si>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</si>
  <si>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</si>
  <si>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</si>
  <si>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</si>
  <si>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</si>
  <si>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</si>
  <si>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</si>
  <si>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</si>
  <si>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</si>
  <si>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</si>
  <si>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</si>
  <si>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</si>
  <si>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</si>
  <si>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</si>
  <si>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</si>
  <si>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</si>
  <si>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</si>
  <si>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</si>
  <si>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</si>
  <si>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</si>
  <si>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</si>
  <si>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</si>
  <si>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</si>
  <si>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</si>
  <si>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</si>
  <si>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</si>
  <si>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</si>
  <si>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</si>
  <si>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</si>
  <si>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</si>
  <si>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</si>
  <si>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</si>
  <si>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</si>
  <si>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</si>
  <si>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</si>
  <si>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</si>
  <si>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</si>
  <si>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</si>
  <si>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</si>
  <si>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</si>
  <si>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</si>
  <si>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</si>
  <si>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</si>
  <si>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</si>
  <si>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</si>
  <si>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</si>
  <si>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</si>
  <si>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</si>
  <si>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</si>
  <si>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</si>
  <si>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</si>
  <si>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</si>
  <si>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</si>
  <si>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</si>
  <si>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</si>
  <si>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</si>
  <si>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</si>
  <si>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</si>
  <si>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</si>
  <si>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</si>
  <si>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</si>
  <si>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</si>
  <si>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</si>
  <si>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</si>
  <si>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</si>
  <si>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</si>
  <si>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</si>
  <si>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</si>
  <si>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</si>
  <si>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</si>
  <si>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</si>
  <si>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</si>
  <si>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</si>
  <si>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</si>
  <si>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</si>
  <si>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</si>
  <si>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</si>
  <si>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</si>
  <si>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</si>
  <si>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</si>
  <si>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</si>
  <si>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</si>
  <si>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</si>
  <si>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</si>
  <si>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</si>
  <si>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</si>
  <si>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</si>
  <si>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</si>
  <si>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</si>
  <si>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</si>
  <si>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</si>
  <si>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</si>
  <si>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</si>
  <si>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</si>
  <si>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</si>
  <si>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</si>
  <si>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</si>
  <si>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</si>
  <si>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</si>
  <si>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</si>
  <si>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</si>
  <si>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</si>
  <si>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</si>
  <si>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</si>
  <si>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</si>
  <si>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</si>
  <si>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</si>
  <si>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</si>
  <si>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</si>
  <si>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</si>
  <si>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</si>
  <si>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</si>
  <si>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</si>
  <si>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</si>
  <si>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</si>
  <si>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</si>
  <si>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</si>
  <si>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</si>
  <si>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</si>
  <si>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</si>
  <si>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</si>
  <si>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</si>
  <si>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</si>
  <si>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</si>
  <si>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</si>
  <si>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</si>
  <si>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</si>
  <si>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</si>
  <si>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</si>
  <si>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</si>
  <si>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</si>
  <si>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</si>
  <si>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</si>
  <si>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</si>
  <si>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</si>
  <si>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</si>
  <si>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</si>
  <si>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</si>
  <si>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</si>
  <si>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</si>
  <si>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</si>
  <si>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</si>
  <si>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</si>
  <si>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</si>
  <si>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</si>
  <si>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</si>
  <si>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</si>
  <si>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</si>
  <si>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</si>
  <si>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</si>
  <si>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</si>
  <si>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</si>
  <si>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</si>
  <si>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</si>
  <si>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</si>
  <si>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</si>
  <si>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</si>
  <si>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</si>
  <si>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</si>
  <si>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</si>
  <si>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</si>
  <si>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</si>
  <si>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</si>
  <si>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</si>
  <si>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</si>
  <si>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</si>
  <si>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</si>
  <si>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</si>
  <si>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</si>
  <si>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</si>
  <si>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</si>
  <si>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</si>
  <si>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</si>
  <si>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</si>
  <si>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</si>
  <si>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</si>
  <si>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</si>
  <si>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</si>
  <si>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</si>
  <si>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</si>
  <si>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</si>
  <si>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</si>
  <si>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</si>
  <si>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</si>
  <si>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</si>
  <si>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</si>
  <si>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</si>
  <si>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</si>
  <si>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</si>
  <si>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</si>
  <si>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</si>
  <si>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</si>
  <si>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</si>
  <si>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</si>
  <si>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</si>
  <si>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</si>
  <si>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</si>
  <si>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</si>
  <si>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</si>
  <si>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</si>
  <si>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</si>
  <si>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</si>
  <si>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</si>
  <si>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</si>
  <si>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</si>
  <si>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</si>
  <si>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</si>
  <si>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</si>
  <si>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</si>
  <si>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</si>
  <si>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</si>
  <si>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</si>
  <si>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</si>
  <si>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</si>
  <si>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</si>
  <si>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</si>
  <si>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</si>
  <si>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</si>
  <si>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</si>
  <si>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</si>
  <si>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</si>
  <si>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</si>
  <si>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</si>
  <si>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</si>
  <si>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</si>
  <si>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</si>
  <si>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</si>
  <si>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</si>
  <si>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</si>
  <si>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</si>
  <si>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</si>
  <si>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</si>
  <si>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</si>
  <si>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</si>
  <si>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</si>
  <si>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</si>
  <si>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</si>
  <si>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</si>
  <si>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</si>
  <si>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</si>
  <si>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</si>
  <si>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</si>
  <si>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</si>
  <si>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</si>
  <si>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</si>
  <si>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</si>
  <si>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</si>
  <si>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</si>
  <si>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</si>
  <si>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</si>
  <si>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</si>
  <si>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</si>
  <si>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</si>
  <si>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</si>
  <si>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</si>
  <si>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</si>
  <si>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</si>
  <si>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</si>
  <si>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</si>
  <si>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</si>
  <si>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</si>
  <si>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</si>
  <si>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</si>
  <si>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</si>
  <si>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</si>
  <si>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</si>
  <si>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</si>
  <si>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</si>
  <si>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</si>
  <si>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</si>
  <si>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</si>
  <si>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</si>
  <si>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</si>
  <si>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</si>
  <si>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</si>
  <si>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</si>
  <si>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</si>
  <si>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</si>
  <si>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</si>
  <si>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</si>
  <si>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</si>
  <si>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</si>
  <si>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</si>
  <si>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</si>
  <si>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</si>
  <si>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</si>
  <si>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</si>
  <si>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</si>
  <si>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</si>
  <si>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</si>
  <si>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</si>
  <si>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</si>
  <si>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</si>
  <si>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</si>
  <si>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</si>
  <si>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</si>
  <si>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</si>
  <si>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</si>
  <si>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</si>
  <si>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</si>
  <si>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</si>
  <si>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</si>
  <si>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</si>
  <si>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</si>
  <si>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</si>
  <si>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</si>
  <si>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</si>
  <si>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</si>
  <si>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</si>
  <si>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</si>
  <si>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</si>
  <si>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</si>
  <si>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</si>
  <si>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</si>
  <si>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</si>
  <si>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</si>
  <si>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</si>
  <si>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</si>
  <si>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</si>
  <si>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</si>
  <si>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</si>
  <si>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</si>
  <si>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</si>
  <si>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</si>
  <si>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</si>
  <si>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</si>
  <si>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</si>
  <si>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</si>
  <si>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</si>
  <si>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</si>
  <si>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</si>
  <si>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</si>
  <si>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</si>
  <si>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</si>
  <si>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</si>
  <si>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</si>
  <si>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</si>
  <si>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</si>
  <si>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</si>
  <si>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</si>
  <si>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</si>
  <si>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</si>
  <si>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</si>
  <si>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</si>
  <si>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</si>
  <si>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</si>
  <si>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</si>
  <si>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</si>
  <si>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</si>
  <si>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</si>
  <si>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</si>
  <si>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</si>
  <si>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</si>
  <si>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</si>
  <si>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</si>
  <si>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</si>
  <si>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</si>
  <si>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</si>
  <si>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</si>
  <si>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</si>
  <si>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</si>
  <si>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</si>
  <si>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</si>
  <si>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</si>
  <si>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</si>
  <si>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</si>
  <si>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</si>
  <si>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</si>
  <si>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</si>
  <si>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</si>
  <si>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</si>
  <si>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</si>
  <si>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</si>
  <si>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</si>
  <si>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</si>
  <si>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</si>
  <si>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</si>
  <si>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</si>
  <si>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</si>
  <si>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</si>
  <si>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</si>
  <si>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</si>
  <si>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</si>
  <si>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</si>
  <si>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</si>
  <si>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</si>
  <si>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</si>
  <si>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</si>
  <si>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</si>
  <si>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</si>
  <si>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</si>
  <si>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</si>
  <si>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</si>
  <si>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</si>
  <si>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</si>
  <si>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</si>
  <si>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</si>
  <si>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</si>
  <si>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</si>
  <si>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</si>
  <si>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</si>
  <si>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</si>
  <si>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</si>
  <si>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</si>
  <si>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</si>
  <si>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</si>
  <si>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</si>
  <si>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</si>
  <si>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</si>
  <si>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</si>
  <si>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</si>
  <si>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</si>
  <si>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</si>
  <si>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</si>
  <si>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</si>
  <si>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</si>
  <si>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</si>
  <si>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</si>
  <si>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</si>
  <si>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</si>
  <si>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</si>
  <si>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</si>
  <si>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</si>
  <si>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</si>
  <si>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</si>
  <si>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</si>
  <si>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</si>
  <si>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</si>
  <si>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</si>
  <si>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</si>
  <si>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</si>
  <si>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</si>
  <si>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</si>
  <si>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</si>
  <si>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</si>
  <si>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</si>
  <si>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</si>
  <si>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</si>
  <si>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</si>
  <si>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</si>
  <si>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</si>
  <si>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</si>
  <si>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</si>
  <si>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</si>
  <si>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</si>
  <si>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</si>
  <si>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</si>
  <si>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</si>
  <si>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</si>
  <si>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</si>
  <si>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</si>
  <si>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</si>
  <si>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</si>
  <si>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</si>
  <si>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</si>
  <si>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</si>
  <si>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</si>
  <si>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</si>
  <si>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</si>
  <si>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</si>
  <si>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</si>
  <si>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</si>
  <si>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</si>
  <si>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</si>
  <si>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</si>
  <si>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</si>
  <si>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</si>
  <si>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</si>
  <si>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</si>
  <si>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</si>
  <si>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</si>
  <si>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</si>
  <si>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</si>
  <si>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</si>
  <si>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</si>
  <si>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</si>
  <si>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</si>
  <si>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</si>
  <si>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</si>
  <si>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</si>
  <si>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</si>
  <si>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</si>
  <si>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</si>
  <si>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</si>
  <si>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</si>
  <si>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</si>
  <si>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</si>
  <si>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</si>
  <si>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</si>
  <si>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</si>
  <si>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</si>
  <si>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</si>
  <si>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</si>
  <si>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</si>
  <si>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</si>
  <si>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</si>
  <si>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</si>
  <si>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</si>
  <si>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</si>
  <si>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</si>
  <si>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</si>
  <si>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</si>
  <si>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</si>
  <si>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</si>
  <si>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</si>
  <si>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</si>
  <si>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</si>
  <si>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</si>
  <si>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</si>
  <si>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</si>
  <si>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</si>
  <si>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</si>
  <si>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</si>
  <si>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</si>
  <si>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</si>
  <si>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</si>
  <si>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</si>
  <si>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</si>
  <si>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</si>
  <si>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</si>
  <si>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</si>
  <si>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</si>
  <si>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</si>
  <si>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</si>
  <si>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</si>
  <si>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</si>
  <si>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</si>
  <si>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</si>
  <si>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</si>
  <si>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</si>
  <si>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</si>
  <si>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</si>
  <si>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</si>
  <si>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</si>
  <si>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</si>
  <si>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</si>
  <si>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</si>
  <si>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</si>
  <si>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</si>
  <si>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</si>
  <si>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</si>
  <si>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</si>
  <si>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</si>
  <si>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</si>
  <si>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</si>
  <si>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</si>
  <si>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</si>
  <si>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</si>
  <si>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</si>
  <si>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</si>
  <si>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</si>
  <si>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</si>
  <si>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</si>
  <si>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</si>
  <si>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</si>
  <si>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</si>
  <si>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</si>
  <si>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</si>
  <si>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</si>
  <si>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</si>
  <si>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</si>
  <si>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</si>
  <si>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</si>
  <si>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</si>
  <si>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</si>
  <si>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</si>
  <si>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</si>
  <si>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</si>
  <si>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</si>
  <si>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</si>
  <si>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</si>
  <si>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</si>
  <si>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</si>
  <si>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</si>
  <si>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</si>
  <si>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</si>
  <si>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</si>
  <si>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</si>
  <si>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</si>
  <si>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</si>
  <si>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</si>
  <si>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</si>
  <si>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</si>
  <si>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</si>
  <si>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</si>
  <si>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</si>
  <si>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</si>
  <si>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</si>
  <si>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</si>
  <si>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</si>
  <si>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</si>
  <si>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</si>
  <si>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</si>
  <si>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</si>
  <si>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</si>
  <si>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</si>
  <si>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</si>
  <si>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</si>
  <si>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</si>
  <si>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</si>
  <si>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</si>
  <si>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</si>
  <si>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</si>
  <si>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</si>
  <si>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</si>
  <si>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</si>
  <si>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</si>
  <si>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</si>
  <si>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</si>
  <si>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</si>
  <si>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</si>
  <si>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</si>
  <si>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</si>
  <si>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</si>
  <si>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</si>
  <si>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</si>
  <si>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</si>
  <si>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</si>
  <si>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</si>
  <si>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</si>
  <si>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</si>
  <si>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</si>
  <si>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</si>
  <si>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</si>
  <si>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</si>
  <si>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</si>
  <si>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</si>
  <si>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</si>
  <si>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</si>
  <si>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</si>
  <si>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</si>
  <si>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</si>
  <si>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</si>
  <si>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</si>
  <si>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</si>
  <si>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</si>
  <si>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</si>
  <si>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</si>
  <si>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</si>
  <si>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</si>
  <si>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</si>
  <si>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</si>
  <si>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</si>
  <si>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</si>
  <si>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</si>
  <si>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</si>
  <si>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</si>
  <si>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</si>
  <si>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</si>
  <si>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</si>
  <si>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</si>
  <si>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</si>
  <si>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</si>
  <si>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</si>
  <si>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</si>
  <si>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</si>
  <si>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</si>
  <si>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</si>
  <si>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</si>
  <si>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</si>
  <si>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</si>
  <si>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</si>
  <si>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</si>
  <si>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</si>
  <si>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</si>
  <si>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</si>
  <si>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</si>
  <si>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</si>
  <si>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</si>
  <si>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</si>
  <si>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</si>
  <si>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</si>
  <si>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</si>
  <si>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</si>
  <si>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</si>
  <si>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</si>
  <si>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</si>
  <si>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</si>
  <si>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</si>
  <si>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</si>
  <si>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</si>
  <si>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</si>
  <si>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</si>
  <si>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</si>
  <si>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</si>
  <si>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</si>
  <si>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</si>
  <si>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</si>
  <si>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</si>
  <si>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</si>
  <si>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</si>
  <si>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</si>
  <si>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</si>
  <si>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</si>
  <si>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</si>
  <si>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</si>
  <si>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</si>
  <si>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</si>
  <si>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</si>
  <si>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</si>
  <si>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</si>
  <si>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</si>
  <si>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</si>
  <si>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</si>
  <si>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</si>
  <si>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</si>
  <si>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</si>
  <si>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</si>
  <si>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</si>
  <si>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</si>
  <si>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</si>
  <si>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</si>
  <si>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</si>
  <si>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</si>
  <si>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</si>
  <si>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</si>
  <si>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</si>
  <si>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</si>
  <si>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</si>
  <si>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</si>
  <si>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</si>
  <si>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</si>
  <si>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</si>
  <si>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</si>
  <si>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</si>
  <si>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</si>
  <si>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</si>
  <si>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</si>
  <si>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</si>
  <si>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</si>
  <si>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</si>
  <si>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</si>
  <si>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</si>
  <si>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</si>
  <si>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</si>
  <si>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</si>
  <si>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</si>
  <si>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</si>
  <si>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</si>
  <si>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</si>
  <si>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</si>
  <si>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</si>
  <si>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</si>
  <si>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</si>
  <si>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</si>
  <si>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</si>
  <si>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</si>
  <si>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</si>
  <si>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</si>
  <si>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</si>
  <si>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</si>
  <si>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</si>
  <si>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</si>
  <si>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</si>
  <si>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</si>
  <si>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</si>
  <si>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</si>
  <si>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</si>
  <si>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</si>
  <si>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</si>
  <si>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</si>
  <si>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</si>
  <si>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</si>
  <si>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</si>
  <si>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</si>
  <si>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</si>
  <si>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</si>
  <si>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</si>
  <si>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</si>
  <si>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</si>
  <si>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</si>
  <si>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</si>
  <si>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</si>
  <si>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</si>
  <si>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</si>
  <si>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</si>
  <si>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</si>
  <si>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</si>
  <si>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</si>
  <si>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</si>
  <si>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</si>
  <si>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</si>
  <si>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</si>
  <si>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</si>
  <si>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</si>
  <si>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</si>
  <si>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</si>
  <si>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</si>
  <si>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</si>
  <si>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</si>
  <si>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</si>
  <si>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</si>
  <si>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</si>
  <si>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</si>
  <si>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</si>
  <si>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</si>
  <si>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</si>
  <si>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</si>
  <si>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</si>
  <si>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</si>
  <si>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</si>
  <si>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</si>
  <si>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</si>
  <si>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</si>
  <si>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</si>
  <si>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</si>
  <si>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</si>
  <si>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</si>
  <si>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</si>
  <si>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</si>
  <si>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</si>
  <si>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</si>
  <si>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</si>
  <si>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</si>
  <si>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</si>
  <si>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</si>
  <si>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</si>
  <si>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</si>
  <si>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</si>
  <si>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</si>
  <si>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</si>
  <si>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</si>
  <si>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</si>
  <si>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</si>
  <si>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</si>
  <si>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</si>
  <si>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</si>
  <si>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</si>
  <si>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</si>
  <si>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</si>
  <si>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</si>
  <si>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</si>
  <si>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</si>
  <si>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</si>
  <si>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</si>
  <si>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</si>
  <si>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</si>
  <si>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</si>
  <si>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</si>
  <si>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</si>
  <si>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</si>
  <si>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</si>
  <si>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</si>
  <si>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</si>
  <si>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</si>
  <si>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</si>
  <si>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</si>
  <si>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</si>
  <si>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</si>
  <si>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</si>
  <si>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</si>
  <si>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</si>
  <si>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</si>
  <si>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</si>
  <si>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</si>
  <si>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</si>
  <si>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</si>
  <si>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</si>
  <si>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</si>
  <si>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</si>
  <si>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</si>
  <si>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</si>
  <si>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</si>
  <si>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</si>
  <si>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</si>
  <si>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</si>
  <si>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</si>
  <si>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</si>
  <si>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</si>
  <si>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</si>
  <si>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</si>
  <si>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</si>
  <si>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</si>
  <si>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</si>
  <si>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</si>
  <si>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</si>
  <si>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</si>
  <si>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</si>
  <si>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</si>
  <si>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</si>
  <si>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</si>
  <si>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</si>
  <si>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</si>
  <si>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</si>
  <si>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</si>
  <si>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</si>
  <si>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</si>
  <si>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</si>
  <si>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</si>
  <si>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</si>
  <si>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</si>
  <si>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</si>
  <si>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</si>
  <si>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</si>
  <si>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</si>
  <si>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</si>
  <si>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</si>
  <si>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</si>
  <si>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</si>
  <si>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</si>
  <si>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</si>
  <si>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</si>
  <si>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</si>
  <si>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</si>
  <si>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</si>
  <si>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</si>
  <si>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</si>
  <si>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</si>
  <si>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</si>
  <si>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</si>
  <si>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</si>
  <si>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</si>
  <si>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</si>
  <si>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</si>
  <si>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</si>
  <si>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</si>
  <si>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</si>
  <si>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</si>
  <si>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</si>
  <si>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</si>
  <si>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</si>
  <si>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</si>
  <si>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</si>
  <si>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</si>
  <si>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</si>
  <si>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</si>
  <si>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</si>
  <si>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</si>
  <si>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</si>
  <si>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</si>
  <si>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</si>
  <si>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</si>
  <si>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</si>
  <si>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</si>
  <si>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</si>
  <si>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</si>
  <si>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</si>
  <si>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</si>
  <si>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</si>
  <si>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</si>
  <si>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</si>
  <si>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</si>
  <si>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</si>
  <si>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</si>
  <si>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</si>
  <si>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</si>
  <si>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</si>
  <si>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</si>
  <si>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</si>
  <si>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</si>
  <si>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</si>
  <si>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</si>
  <si>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</si>
  <si>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</si>
  <si>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</si>
  <si>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</si>
  <si>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</si>
  <si>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</si>
  <si>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</si>
  <si>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</si>
  <si>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</si>
  <si>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</si>
  <si>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</si>
  <si>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</si>
  <si>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</si>
  <si>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</si>
  <si>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</si>
  <si>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</si>
  <si>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</si>
  <si>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</si>
  <si>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</si>
  <si>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</si>
  <si>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</si>
  <si>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</si>
  <si>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</si>
  <si>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</si>
  <si>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</si>
  <si>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</si>
  <si>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</si>
  <si>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</si>
  <si>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</si>
  <si>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</si>
  <si>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</si>
  <si>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</si>
  <si>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</si>
  <si>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</si>
  <si>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</si>
  <si>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</si>
  <si>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</si>
  <si>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</si>
  <si>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</si>
  <si>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</si>
  <si>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</si>
  <si>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</si>
  <si>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</si>
  <si>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</si>
  <si>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</si>
  <si>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</si>
  <si>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</si>
  <si>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</si>
  <si>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</si>
  <si>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</si>
  <si>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</si>
  <si>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</si>
  <si>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</si>
  <si>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</si>
  <si>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</si>
  <si>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</si>
  <si>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</si>
  <si>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</si>
  <si>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</si>
  <si>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</si>
  <si>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</si>
  <si>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</si>
  <si>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</si>
  <si>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</si>
  <si>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</si>
  <si>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</si>
  <si>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</si>
  <si>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</si>
  <si>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</si>
  <si>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</si>
  <si>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</si>
  <si>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</si>
  <si>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</si>
  <si>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</si>
  <si>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</si>
  <si>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</si>
  <si>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</si>
  <si>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</si>
  <si>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</si>
  <si>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</si>
  <si>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</si>
  <si>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</si>
  <si>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</si>
  <si>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</si>
  <si>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</si>
  <si>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</si>
  <si>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</si>
  <si>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</si>
  <si>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</si>
  <si>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</si>
  <si>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</si>
  <si>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</si>
  <si>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</si>
  <si>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</si>
  <si>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</si>
  <si>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</si>
  <si>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</si>
  <si>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</si>
  <si>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</si>
  <si>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</si>
  <si>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</si>
  <si>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</si>
  <si>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</si>
  <si>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</si>
  <si>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</si>
  <si>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</si>
  <si>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</si>
  <si>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</si>
  <si>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</si>
  <si>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</si>
  <si>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</si>
  <si>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</si>
  <si>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</si>
  <si>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</si>
  <si>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</si>
  <si>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</si>
  <si>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</si>
  <si>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</si>
  <si>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</si>
  <si>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</si>
  <si>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</si>
  <si>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</si>
  <si>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</si>
  <si>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</si>
  <si>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</si>
  <si>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</si>
  <si>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</si>
  <si>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</si>
  <si>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</si>
  <si>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</si>
  <si>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</si>
  <si>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</si>
  <si>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</si>
  <si>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</si>
  <si>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</si>
  <si>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</si>
  <si>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</si>
  <si>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</si>
  <si>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</si>
  <si>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</si>
  <si>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</si>
  <si>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</si>
  <si>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</si>
  <si>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</si>
  <si>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</si>
  <si>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</si>
  <si>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</si>
  <si>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</si>
  <si>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</si>
  <si>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</si>
  <si>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</si>
  <si>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</si>
  <si>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</si>
  <si>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</si>
  <si>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</si>
  <si>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</si>
  <si>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</si>
  <si>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</si>
  <si>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</si>
  <si>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</si>
  <si>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</si>
  <si>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</si>
  <si>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</si>
  <si>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</si>
  <si>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</si>
  <si>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</si>
  <si>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</si>
  <si>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</si>
  <si>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</si>
  <si>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</si>
  <si>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</si>
  <si>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</si>
  <si>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</si>
  <si>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</si>
  <si>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</si>
  <si>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</si>
  <si>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</si>
  <si>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</si>
  <si>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</si>
  <si>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</si>
  <si>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</si>
  <si>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</si>
  <si>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</si>
  <si>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</si>
  <si>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</si>
  <si>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</si>
  <si>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</si>
  <si>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</si>
  <si>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</si>
  <si>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</si>
  <si>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</si>
  <si>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</si>
  <si>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</si>
  <si>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</si>
  <si>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</si>
  <si>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</si>
  <si>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</si>
  <si>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</si>
  <si>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</si>
  <si>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</si>
  <si>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</si>
  <si>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</si>
  <si>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</si>
  <si>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</si>
  <si>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</si>
  <si>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</si>
  <si>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</si>
  <si>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</si>
  <si>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</si>
  <si>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</si>
  <si>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</si>
  <si>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</si>
  <si>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</si>
  <si>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</si>
  <si>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</si>
  <si>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</si>
  <si>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</si>
  <si>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</si>
  <si>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</si>
  <si>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</si>
  <si>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</si>
  <si>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</si>
  <si>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</si>
  <si>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</si>
  <si>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</si>
  <si>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</si>
  <si>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</si>
  <si>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</si>
  <si>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</si>
  <si>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</si>
  <si>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</si>
  <si>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</si>
  <si>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</si>
  <si>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</si>
  <si>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</si>
  <si>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</si>
  <si>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</si>
  <si>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</si>
  <si>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</si>
  <si>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</si>
  <si>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</si>
  <si>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</si>
  <si>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</si>
  <si>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</si>
  <si>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</si>
  <si>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</si>
  <si>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</si>
  <si>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</si>
  <si>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</si>
  <si>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</si>
  <si>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</si>
  <si>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</si>
  <si>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</si>
  <si>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</si>
  <si>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</si>
  <si>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</si>
  <si>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</si>
  <si>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</si>
  <si>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</si>
  <si>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</si>
  <si>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</si>
  <si>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</si>
  <si>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</si>
  <si>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</si>
  <si>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</si>
  <si>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</si>
  <si>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</si>
  <si>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</si>
  <si>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</si>
  <si>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</si>
  <si>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</si>
  <si>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</si>
  <si>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</si>
  <si>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</si>
  <si>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</si>
  <si>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</si>
  <si>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</si>
  <si>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</si>
  <si>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</si>
  <si>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</si>
  <si>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</si>
  <si>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</si>
  <si>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</si>
  <si>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</si>
  <si>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</si>
  <si>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</si>
  <si>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</si>
  <si>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</si>
  <si>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</si>
  <si>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</si>
  <si>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</si>
  <si>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</si>
  <si>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</si>
  <si>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</si>
  <si>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</si>
  <si>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</si>
  <si>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</si>
  <si>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</si>
  <si>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</si>
  <si>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</si>
  <si>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</si>
  <si>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</si>
  <si>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</si>
  <si>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</si>
  <si>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</si>
  <si>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</si>
  <si>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</si>
  <si>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</si>
  <si>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</si>
  <si>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</si>
  <si>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</si>
  <si>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</si>
  <si>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</si>
  <si>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</si>
  <si>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</si>
  <si>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</si>
  <si>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</si>
  <si>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</si>
  <si>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</si>
  <si>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</si>
  <si>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</si>
  <si>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</si>
  <si>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</si>
  <si>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</si>
  <si>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</si>
  <si>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</si>
  <si>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</si>
  <si>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</si>
  <si>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</si>
  <si>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</si>
  <si>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</si>
  <si>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</si>
  <si>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</si>
  <si>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</si>
  <si>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</si>
  <si>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</si>
  <si>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</si>
  <si>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</si>
  <si>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</si>
  <si>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</si>
  <si>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</si>
  <si>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</si>
  <si>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</si>
  <si>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</si>
  <si>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</si>
  <si>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</si>
  <si>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</si>
  <si>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</si>
  <si>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</si>
  <si>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</si>
  <si>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</si>
  <si>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</si>
  <si>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</si>
  <si>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</si>
  <si>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</si>
  <si>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</si>
  <si>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</si>
  <si>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</si>
  <si>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</si>
  <si>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</si>
  <si>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</si>
  <si>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</si>
  <si>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</si>
  <si>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</si>
  <si>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</si>
  <si>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</si>
  <si>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</si>
  <si>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</si>
  <si>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</si>
  <si>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</si>
  <si>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</si>
  <si>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</si>
  <si>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</si>
  <si>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</si>
  <si>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</si>
  <si>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</si>
  <si>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</si>
  <si>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</si>
  <si>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</si>
  <si>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</si>
  <si>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</si>
  <si>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</si>
  <si>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</si>
  <si>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</si>
  <si>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</si>
  <si>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</si>
  <si>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</si>
  <si>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</si>
  <si>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</si>
  <si>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</si>
  <si>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</si>
  <si>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</si>
  <si>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</si>
  <si>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</si>
  <si>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</si>
  <si>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</si>
  <si>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</si>
  <si>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</si>
  <si>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</si>
  <si>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</si>
  <si>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</si>
  <si>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</si>
  <si>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</si>
  <si>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</si>
  <si>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</si>
  <si>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</si>
  <si>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</si>
  <si>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</si>
  <si>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</si>
  <si>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</si>
  <si>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</si>
  <si>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</si>
  <si>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</si>
  <si>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</si>
  <si>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</si>
  <si>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</si>
  <si>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</si>
  <si>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</si>
  <si>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</si>
  <si>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</si>
  <si>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</si>
  <si>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</si>
  <si>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</si>
  <si>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</si>
  <si>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</si>
  <si>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</si>
  <si>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</si>
  <si>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</si>
  <si>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</si>
  <si>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</si>
  <si>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</si>
  <si>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</si>
  <si>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</si>
  <si>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</si>
  <si>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</si>
  <si>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</si>
  <si>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</si>
  <si>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</si>
  <si>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</si>
  <si>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</si>
  <si>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</si>
  <si>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</si>
  <si>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</si>
  <si>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</si>
  <si>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</si>
  <si>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</si>
  <si>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</si>
  <si>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</si>
  <si>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</si>
  <si>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</si>
  <si>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</si>
  <si>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</si>
  <si>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</si>
  <si>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</si>
  <si>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</si>
  <si>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</si>
  <si>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</si>
  <si>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</si>
  <si>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</si>
  <si>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</si>
  <si>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</si>
  <si>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</si>
  <si>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</si>
  <si>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</si>
  <si>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</si>
  <si>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</si>
  <si>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</si>
  <si>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</si>
  <si>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</si>
  <si>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</si>
  <si>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</si>
  <si>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</si>
  <si>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</si>
  <si>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</si>
  <si>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</si>
  <si>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</si>
  <si>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</si>
  <si>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</si>
  <si>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</si>
  <si>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</si>
  <si>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</si>
  <si>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</si>
  <si>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</si>
  <si>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</si>
  <si>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</si>
  <si>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</si>
  <si>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</si>
  <si>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</si>
  <si>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</si>
  <si>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</si>
  <si>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</si>
  <si>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</si>
  <si>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</si>
  <si>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</si>
  <si>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</si>
  <si>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</si>
  <si>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</si>
  <si>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</si>
  <si>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</si>
  <si>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</si>
  <si>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</si>
  <si>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</si>
  <si>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</si>
  <si>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</si>
  <si>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</si>
  <si>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</si>
  <si>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</si>
  <si>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</si>
  <si>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</si>
  <si>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</si>
  <si>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</si>
  <si>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</si>
  <si>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</si>
  <si>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</si>
  <si>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</si>
  <si>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</si>
  <si>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</si>
  <si>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</si>
  <si>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</si>
  <si>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</si>
  <si>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</si>
  <si>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</si>
  <si>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</si>
  <si>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</si>
  <si>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</si>
  <si>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</si>
  <si>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</si>
  <si>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</si>
  <si>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</si>
  <si>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</si>
  <si>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</si>
  <si>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</si>
  <si>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</si>
  <si>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</si>
  <si>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</si>
  <si>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</si>
  <si>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</si>
  <si>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</si>
  <si>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</si>
  <si>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</si>
  <si>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</si>
  <si>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</si>
  <si>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</si>
  <si>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</si>
  <si>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</si>
  <si>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</si>
  <si>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</si>
  <si>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</si>
  <si>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</si>
  <si>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</si>
  <si>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</si>
  <si>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</si>
  <si>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</si>
  <si>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</si>
  <si>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</si>
  <si>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</si>
  <si>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</si>
  <si>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</si>
  <si>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</si>
  <si>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</si>
  <si>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</si>
  <si>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</si>
  <si>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</si>
  <si>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</si>
  <si>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</si>
  <si>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</si>
  <si>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</si>
  <si>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</si>
  <si>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</si>
  <si>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</si>
  <si>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</si>
  <si>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</si>
  <si>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</si>
  <si>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</si>
  <si>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</si>
  <si>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</si>
  <si>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</si>
  <si>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</si>
  <si>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</si>
  <si>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</si>
  <si>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</si>
  <si>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</si>
  <si>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</si>
  <si>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</si>
  <si>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</si>
  <si>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</si>
  <si>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</si>
  <si>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</si>
  <si>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</si>
  <si>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</si>
  <si>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</si>
  <si>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</si>
  <si>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</si>
  <si>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</si>
  <si>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</si>
  <si>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</si>
  <si>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</si>
  <si>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</si>
  <si>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</si>
  <si>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</si>
  <si>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</si>
  <si>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</si>
  <si>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</si>
  <si>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</si>
  <si>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</si>
  <si>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</si>
  <si>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</si>
  <si>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</si>
  <si>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</si>
  <si>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</si>
  <si>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</si>
  <si>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</si>
  <si>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</si>
  <si>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</si>
  <si>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</si>
  <si>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</si>
  <si>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</si>
  <si>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</si>
  <si>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</si>
  <si>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</si>
  <si>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</si>
  <si>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</si>
  <si>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</si>
  <si>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</si>
  <si>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</si>
  <si>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</si>
  <si>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</si>
  <si>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</si>
  <si>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</si>
  <si>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</si>
  <si>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</si>
  <si>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</si>
  <si>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</si>
  <si>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</si>
  <si>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</si>
  <si>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</si>
  <si>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</si>
  <si>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</si>
  <si>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</si>
  <si>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</si>
  <si>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</si>
  <si>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</si>
  <si>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</si>
  <si>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</si>
  <si>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</si>
  <si>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</si>
  <si>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</si>
  <si>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</si>
  <si>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</si>
  <si>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</si>
  <si>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</si>
  <si>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</si>
  <si>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</si>
  <si>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</si>
  <si>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</si>
  <si>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</si>
  <si>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</si>
  <si>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</si>
  <si>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</si>
  <si>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</si>
  <si>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</si>
  <si>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</si>
  <si>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</si>
  <si>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</si>
  <si>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</si>
  <si>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</si>
  <si>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</si>
  <si>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</si>
  <si>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</si>
  <si>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</si>
  <si>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</si>
  <si>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</si>
  <si>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</si>
  <si>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</si>
  <si>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</si>
  <si>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</si>
  <si>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</si>
  <si>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</si>
  <si>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</si>
  <si>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</si>
  <si>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</si>
  <si>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</si>
  <si>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</si>
  <si>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</si>
  <si>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</si>
  <si>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</si>
  <si>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</si>
  <si>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</si>
  <si>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</si>
  <si>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</si>
  <si>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</si>
  <si>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</si>
  <si>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</si>
  <si>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</si>
  <si>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</si>
  <si>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</si>
  <si>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</si>
  <si>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</si>
  <si>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</si>
  <si>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</si>
  <si>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</si>
  <si>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</si>
  <si>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</si>
  <si>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</si>
  <si>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</si>
  <si>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</si>
  <si>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</si>
  <si>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</si>
  <si>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</si>
  <si>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</si>
  <si>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</si>
  <si>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</si>
  <si>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</si>
  <si>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</si>
  <si>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</si>
  <si>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</si>
  <si>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</si>
  <si>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</si>
  <si>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</si>
  <si>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</si>
  <si>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</si>
  <si>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</si>
  <si>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</si>
  <si>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</si>
  <si>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</si>
  <si>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</si>
  <si>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</si>
  <si>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</si>
  <si>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</si>
  <si>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</si>
  <si>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</si>
  <si>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</si>
  <si>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</si>
  <si>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</si>
  <si>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</si>
  <si>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</si>
  <si>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</si>
  <si>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</si>
  <si>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</si>
  <si>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</si>
  <si>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</si>
  <si>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</si>
  <si>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</si>
  <si>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</si>
  <si>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</si>
  <si>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</si>
  <si>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</si>
  <si>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</si>
  <si>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</si>
  <si>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</si>
  <si>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</si>
  <si>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</si>
  <si>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</si>
  <si>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</si>
  <si>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</si>
  <si>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</si>
  <si>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</si>
  <si>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</si>
  <si>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</si>
  <si>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</si>
  <si>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</si>
  <si>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</si>
  <si>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</si>
  <si>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</si>
  <si>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</si>
  <si>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</si>
  <si>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</si>
  <si>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</si>
  <si>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</si>
  <si>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</si>
  <si>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</si>
  <si>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</si>
  <si>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</si>
  <si>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</si>
  <si>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</si>
  <si>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</si>
  <si>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</si>
  <si>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</si>
  <si>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</si>
  <si>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</si>
  <si>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</si>
  <si>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</si>
  <si>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</si>
  <si>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</si>
  <si>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</si>
  <si>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</si>
  <si>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</si>
  <si>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</si>
  <si>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</si>
  <si>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</si>
  <si>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</si>
  <si>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</si>
  <si>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</si>
  <si>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</si>
  <si>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</si>
  <si>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</si>
  <si>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</si>
  <si>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</si>
  <si>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</si>
  <si>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</si>
  <si>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</si>
  <si>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</si>
  <si>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</si>
  <si>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</si>
  <si>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</si>
  <si>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</si>
  <si>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</si>
  <si>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</si>
  <si>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</si>
  <si>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</si>
  <si>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</si>
  <si>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</si>
  <si>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</si>
  <si>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</si>
  <si>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</si>
  <si>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</si>
  <si>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</si>
  <si>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</si>
  <si>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</si>
  <si>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</si>
  <si>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</si>
  <si>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</si>
  <si>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</si>
  <si>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</si>
  <si>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</si>
  <si>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</si>
  <si>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</si>
  <si>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</si>
  <si>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</si>
  <si>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</si>
  <si>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</si>
  <si>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</si>
  <si>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</si>
  <si>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</si>
  <si>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</si>
  <si>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</si>
  <si>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</si>
  <si>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</si>
  <si>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</si>
  <si>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</si>
  <si>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</si>
  <si>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</si>
  <si>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</si>
  <si>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</si>
  <si>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</si>
  <si>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</si>
  <si>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</si>
  <si>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</si>
  <si>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</si>
  <si>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</si>
  <si>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</si>
  <si>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</si>
  <si>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</si>
  <si>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</si>
  <si>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</si>
  <si>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</si>
  <si>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</si>
  <si>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</si>
  <si>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</si>
  <si>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</si>
  <si>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</si>
  <si>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</si>
  <si>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</si>
  <si>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</si>
  <si>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</si>
  <si>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</si>
  <si>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</si>
  <si>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</si>
  <si>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</si>
  <si>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</si>
  <si>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</si>
  <si>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</si>
  <si>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</si>
  <si>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</si>
  <si>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</si>
  <si>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</si>
  <si>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</si>
  <si>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</si>
  <si>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</si>
  <si>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</si>
  <si>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</si>
  <si>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</si>
  <si>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</si>
  <si>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</si>
  <si>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</si>
  <si>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</si>
  <si>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</si>
  <si>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</si>
  <si>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</si>
  <si>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</si>
  <si>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</si>
  <si>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</si>
  <si>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</si>
  <si>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</si>
  <si>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</si>
  <si>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</si>
  <si>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</si>
  <si>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</si>
  <si>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</si>
  <si>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</si>
  <si>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</si>
  <si>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</si>
  <si>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</si>
  <si>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</si>
  <si>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</si>
  <si>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</si>
  <si>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</si>
  <si>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</si>
  <si>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</si>
  <si>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</si>
  <si>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</si>
  <si>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</si>
  <si>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</si>
  <si>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</si>
  <si>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</si>
  <si>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</si>
  <si>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</si>
  <si>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</si>
  <si>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</si>
  <si>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</si>
  <si>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</si>
  <si>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</si>
  <si>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</si>
  <si>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</si>
  <si>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</si>
  <si>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</si>
  <si>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</si>
  <si>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</si>
  <si>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</si>
  <si>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</si>
  <si>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</si>
  <si>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</si>
  <si>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</si>
  <si>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</si>
  <si>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</si>
  <si>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</si>
  <si>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</si>
  <si>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</si>
  <si>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</si>
  <si>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</si>
  <si>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</si>
  <si>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</si>
  <si>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</si>
  <si>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</si>
  <si>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</si>
  <si>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</si>
  <si>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</si>
  <si>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</si>
  <si>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</si>
  <si>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</si>
  <si>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</si>
  <si>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</si>
  <si>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</si>
  <si>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</si>
  <si>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</si>
  <si>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</si>
  <si>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</si>
  <si>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</si>
  <si>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</si>
  <si>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</si>
  <si>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</si>
  <si>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</si>
  <si>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</si>
  <si>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</si>
  <si>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</si>
  <si>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</si>
  <si>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</si>
  <si>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</si>
  <si>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</si>
  <si>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</si>
  <si>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</si>
  <si>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</si>
  <si>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</si>
  <si>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</si>
  <si>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</si>
  <si>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</si>
  <si>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</si>
  <si>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</si>
  <si>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</si>
  <si>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</si>
  <si>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</si>
  <si>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</si>
  <si>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</si>
  <si>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</si>
  <si>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</si>
  <si>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</si>
  <si>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</si>
  <si>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</si>
  <si>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</si>
  <si>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</si>
  <si>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</si>
  <si>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</si>
  <si>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</si>
  <si>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</si>
  <si>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</si>
  <si>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</si>
  <si>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</si>
  <si>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</si>
  <si>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</si>
  <si>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</si>
  <si>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</si>
  <si>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</si>
  <si>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</si>
  <si>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</si>
  <si>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</si>
  <si>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</si>
  <si>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</si>
  <si>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</si>
  <si>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</si>
  <si>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</si>
  <si>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</si>
  <si>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</si>
  <si>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</si>
  <si>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</si>
  <si>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</si>
  <si>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</si>
  <si>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</si>
  <si>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</si>
  <si>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</si>
  <si>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</si>
  <si>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</si>
  <si>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</si>
  <si>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</si>
  <si>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</si>
  <si>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</si>
  <si>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</si>
  <si>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</si>
  <si>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</si>
  <si>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</si>
  <si>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</si>
  <si>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</si>
  <si>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</si>
  <si>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</si>
  <si>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</si>
  <si>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</si>
  <si>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</si>
  <si>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</si>
  <si>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</si>
  <si>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</si>
  <si>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</si>
  <si>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</si>
  <si>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</si>
  <si>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</si>
  <si>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</si>
  <si>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</si>
  <si>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</si>
  <si>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</si>
  <si>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</si>
  <si>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</si>
  <si>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</si>
  <si>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</si>
  <si>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</si>
  <si>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</si>
  <si>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</si>
  <si>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</si>
  <si>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</si>
  <si>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</si>
  <si>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</si>
  <si>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</si>
  <si>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</si>
  <si>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</si>
  <si>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</si>
  <si>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</si>
  <si>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</si>
  <si>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</si>
  <si>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</si>
  <si>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</si>
  <si>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</si>
  <si>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</si>
  <si>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</si>
  <si>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</si>
  <si>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</si>
  <si>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</si>
  <si>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</si>
  <si>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</si>
  <si>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</si>
  <si>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</si>
  <si>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</si>
  <si>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</si>
  <si>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</si>
  <si>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</si>
  <si>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</si>
  <si>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</si>
  <si>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</si>
  <si>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</si>
  <si>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</si>
  <si>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</si>
  <si>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</si>
  <si>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</si>
  <si>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</si>
  <si>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</si>
  <si>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</si>
  <si>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</si>
  <si>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</si>
  <si>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</si>
  <si>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</si>
  <si>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</si>
  <si>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</si>
  <si>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</si>
  <si>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</si>
  <si>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</si>
  <si>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</si>
  <si>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</si>
  <si>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</si>
  <si>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</si>
  <si>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</si>
  <si>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</si>
  <si>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</si>
  <si>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</si>
  <si>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</si>
  <si>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</si>
  <si>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</si>
  <si>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</si>
  <si>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</si>
  <si>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</si>
  <si>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</si>
  <si>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</si>
  <si>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</si>
  <si>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</si>
  <si>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</si>
  <si>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</si>
  <si>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</si>
  <si>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</si>
  <si>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</si>
  <si>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</si>
  <si>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</si>
  <si>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</si>
  <si>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</si>
  <si>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</si>
  <si>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</si>
  <si>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</si>
  <si>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</si>
  <si>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</si>
  <si>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</si>
  <si>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</si>
  <si>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</si>
  <si>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</si>
  <si>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</si>
  <si>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</si>
  <si>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</si>
  <si>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</si>
  <si>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</si>
  <si>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</si>
  <si>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</si>
  <si>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</si>
  <si>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</si>
  <si>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</si>
  <si>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</si>
  <si>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</si>
  <si>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</si>
  <si>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</si>
  <si>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</si>
  <si>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</si>
  <si>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</si>
  <si>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</si>
  <si>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</si>
  <si>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</si>
  <si>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</si>
  <si>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</si>
  <si>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</si>
  <si>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</si>
  <si>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</si>
  <si>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</si>
  <si>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</si>
  <si>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</si>
  <si>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</si>
  <si>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</si>
  <si>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</si>
  <si>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</si>
  <si>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</si>
  <si>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</si>
  <si>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</si>
  <si>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</si>
  <si>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</si>
  <si>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</si>
  <si>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</si>
  <si>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</si>
  <si>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</si>
  <si>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</si>
  <si>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</si>
  <si>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</si>
  <si>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</si>
  <si>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</si>
  <si>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</si>
  <si>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</si>
  <si>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</si>
  <si>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</si>
  <si>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</si>
  <si>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</si>
  <si>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</si>
  <si>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</si>
  <si>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</si>
  <si>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</si>
  <si>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</si>
  <si>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</si>
  <si>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</si>
  <si>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</si>
  <si>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</si>
  <si>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</si>
  <si>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</si>
  <si>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</si>
  <si>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</si>
  <si>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</si>
  <si>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</si>
  <si>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</si>
  <si>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</si>
  <si>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</si>
  <si>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</si>
  <si>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</si>
  <si>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</si>
  <si>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</si>
  <si>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</si>
  <si>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</si>
  <si>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</si>
  <si>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</si>
  <si>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</si>
  <si>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</si>
  <si>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</si>
  <si>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</si>
  <si>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</si>
  <si>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</si>
  <si>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</si>
  <si>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</si>
  <si>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</si>
  <si>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</si>
  <si>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</si>
  <si>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</si>
  <si>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</si>
  <si>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</si>
  <si>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</si>
  <si>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</si>
  <si>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</si>
  <si>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</si>
  <si>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</si>
  <si>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</si>
  <si>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</si>
  <si>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</si>
  <si>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</si>
  <si>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</si>
  <si>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</si>
  <si>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</si>
  <si>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</si>
  <si>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</si>
  <si>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</si>
  <si>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</si>
  <si>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</si>
  <si>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</si>
  <si>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</si>
  <si>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</si>
  <si>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</si>
  <si>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</si>
  <si>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</si>
  <si>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</si>
  <si>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</si>
  <si>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</si>
  <si>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</si>
  <si>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</si>
  <si>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</si>
  <si>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</si>
  <si>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</si>
  <si>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</si>
  <si>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</si>
  <si>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</si>
  <si>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</si>
  <si>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</si>
  <si>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</si>
  <si>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</si>
  <si>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</si>
  <si>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</si>
  <si>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</si>
  <si>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</si>
  <si>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</si>
  <si>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</si>
  <si>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</si>
  <si>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</si>
  <si>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</si>
  <si>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</si>
  <si>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</si>
  <si>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</si>
  <si>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</si>
  <si>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</si>
  <si>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</si>
  <si>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</si>
  <si>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</si>
  <si>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</si>
  <si>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</si>
  <si>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</si>
  <si>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</si>
  <si>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</si>
  <si>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</si>
  <si>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</si>
  <si>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</si>
  <si>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</si>
  <si>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</si>
  <si>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</si>
  <si>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</si>
  <si>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</si>
  <si>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</si>
  <si>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</si>
  <si>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</si>
  <si>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</si>
  <si>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</si>
  <si>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</si>
  <si>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</si>
  <si>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</si>
  <si>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</si>
  <si>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</si>
  <si>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</si>
  <si>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</si>
  <si>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</si>
  <si>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</si>
  <si>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</si>
  <si>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</si>
  <si>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</si>
  <si>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</si>
  <si>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</si>
  <si>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</si>
  <si>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</si>
  <si>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</si>
  <si>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</si>
  <si>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</si>
  <si>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</si>
  <si>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</si>
  <si>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</si>
  <si>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</si>
  <si>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</si>
  <si>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</si>
  <si>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</si>
  <si>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</si>
  <si>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</si>
  <si>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</si>
  <si>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</si>
  <si>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</si>
  <si>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</si>
  <si>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</si>
  <si>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</si>
  <si>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</si>
  <si>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</si>
  <si>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</si>
  <si>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</si>
  <si>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</si>
  <si>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</si>
  <si>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</si>
  <si>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</si>
  <si>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</si>
  <si>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</si>
  <si>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</si>
  <si>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</si>
  <si>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</si>
  <si>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</si>
  <si>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</si>
  <si>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</si>
  <si>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</si>
  <si>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</si>
  <si>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</si>
  <si>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</si>
  <si>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</si>
  <si>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</si>
  <si>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</si>
  <si>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</si>
  <si>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</si>
  <si>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</si>
  <si>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</si>
  <si>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</si>
  <si>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</si>
  <si>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</si>
  <si>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</si>
  <si>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</si>
  <si>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</si>
  <si>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</si>
  <si>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</si>
  <si>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</si>
  <si>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</si>
  <si>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</si>
  <si>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</si>
  <si>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</si>
  <si>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</si>
  <si>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</si>
  <si>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</si>
  <si>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</si>
  <si>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</si>
  <si>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</si>
  <si>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</si>
  <si>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</si>
  <si>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</si>
  <si>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</si>
  <si>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</si>
  <si>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</si>
  <si>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</si>
  <si>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</si>
  <si>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</si>
  <si>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</si>
  <si>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</si>
  <si>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</si>
  <si>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</si>
  <si>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</si>
  <si>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</si>
  <si>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</si>
  <si>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</si>
  <si>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</si>
  <si>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</si>
  <si>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</si>
  <si>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</si>
  <si>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</si>
  <si>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</si>
  <si>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</si>
  <si>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</si>
  <si>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</si>
  <si>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</si>
  <si>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</si>
  <si>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</si>
  <si>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</si>
  <si>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</si>
  <si>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</si>
  <si>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</si>
  <si>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</si>
  <si>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</si>
  <si>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</si>
  <si>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</si>
  <si>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</si>
  <si>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</si>
  <si>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</si>
  <si>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</si>
  <si>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</si>
  <si>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</si>
  <si>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</si>
  <si>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</si>
  <si>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</si>
  <si>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</si>
  <si>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</si>
  <si>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</si>
  <si>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</si>
  <si>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</si>
  <si>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</si>
  <si>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</si>
  <si>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</si>
  <si>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</si>
  <si>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</si>
  <si>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</si>
  <si>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</si>
  <si>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</si>
  <si>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</si>
  <si>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</si>
  <si>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</si>
  <si>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</si>
  <si>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</si>
  <si>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</si>
  <si>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</si>
  <si>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</si>
  <si>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</si>
  <si>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</si>
  <si>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</si>
  <si>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</si>
  <si>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</si>
  <si>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</si>
  <si>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</si>
  <si>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</si>
  <si>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</si>
  <si>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</si>
  <si>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</si>
  <si>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</si>
  <si>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</si>
  <si>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</si>
  <si>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</si>
  <si>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</si>
  <si>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</si>
  <si>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</si>
  <si>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</si>
  <si>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</si>
  <si>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</si>
  <si>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</si>
  <si>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</si>
  <si>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</si>
  <si>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</si>
  <si>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</si>
  <si>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</si>
  <si>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</si>
  <si>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</si>
  <si>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</si>
  <si>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</si>
  <si>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</si>
  <si>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</si>
  <si>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</si>
  <si>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</si>
  <si>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</si>
  <si>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</si>
  <si>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</si>
  <si>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</si>
  <si>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</si>
  <si>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</si>
  <si>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</si>
  <si>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</si>
  <si>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</si>
  <si>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</si>
  <si>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</si>
  <si>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</si>
  <si>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</si>
  <si>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</si>
  <si>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</si>
  <si>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</si>
  <si>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</si>
  <si>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</si>
  <si>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</si>
  <si>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</si>
  <si>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</si>
  <si>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</si>
  <si>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</si>
  <si>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</si>
  <si>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</si>
  <si>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</si>
  <si>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</si>
  <si>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</si>
  <si>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</si>
  <si>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</si>
  <si>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</si>
  <si>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</si>
  <si>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</si>
  <si>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</si>
  <si>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</si>
  <si>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</si>
  <si>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</si>
  <si>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</si>
  <si>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</si>
  <si>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</si>
  <si>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</si>
  <si>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</si>
  <si>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</si>
  <si>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</si>
  <si>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</si>
  <si>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</si>
  <si>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</si>
  <si>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</si>
  <si>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</si>
  <si>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</si>
  <si>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</si>
  <si>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</si>
  <si>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</si>
  <si>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</si>
  <si>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</si>
  <si>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</si>
  <si>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</si>
  <si>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</si>
  <si>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</si>
  <si>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</si>
  <si>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</si>
  <si>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</si>
  <si>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</si>
  <si>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</si>
  <si>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</si>
  <si>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</si>
  <si>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</si>
  <si>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</si>
  <si>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</si>
  <si>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</si>
  <si>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</si>
  <si>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</si>
  <si>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</si>
  <si>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</si>
  <si>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</si>
  <si>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</si>
  <si>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</si>
  <si>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</si>
  <si>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</si>
  <si>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</si>
  <si>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</si>
  <si>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</si>
  <si>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</si>
  <si>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</si>
  <si>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</si>
  <si>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</si>
  <si>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</si>
  <si>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</si>
  <si>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</si>
  <si>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</si>
  <si>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</si>
  <si>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</si>
  <si>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</si>
  <si>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</si>
  <si>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</si>
  <si>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</si>
  <si>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</si>
  <si>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</si>
  <si>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</si>
  <si>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</si>
  <si>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</si>
  <si>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</si>
  <si>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</si>
  <si>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</si>
  <si>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</si>
  <si>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</si>
  <si>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</si>
  <si>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</si>
  <si>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</si>
  <si>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</si>
  <si>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</si>
  <si>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</si>
  <si>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</si>
  <si>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</si>
  <si>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</si>
  <si>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</si>
  <si>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</si>
  <si>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</si>
  <si>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</si>
  <si>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</si>
  <si>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</si>
  <si>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</si>
  <si>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</si>
  <si>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</si>
  <si>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</si>
  <si>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</si>
  <si>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</si>
  <si>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</si>
  <si>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</si>
  <si>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</si>
  <si>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</si>
  <si>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</si>
  <si>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</si>
  <si>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</si>
  <si>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</si>
  <si>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</si>
  <si>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</si>
  <si>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</si>
  <si>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</si>
  <si>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</si>
  <si>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</si>
  <si>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</si>
  <si>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</si>
  <si>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</si>
  <si>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</si>
  <si>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</si>
  <si>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</si>
  <si>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</si>
  <si>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</si>
  <si>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</si>
  <si>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</si>
  <si>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</si>
  <si>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</si>
  <si>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</si>
  <si>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</si>
  <si>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</si>
  <si>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</si>
  <si>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</si>
  <si>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</si>
  <si>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</si>
  <si>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</si>
  <si>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</si>
  <si>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</si>
  <si>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</si>
  <si>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</si>
  <si>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</si>
  <si>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</si>
  <si>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</si>
  <si>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</si>
  <si>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</si>
  <si>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</si>
  <si>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</si>
  <si>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</si>
  <si>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</si>
  <si>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</si>
  <si>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</si>
  <si>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</si>
  <si>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</si>
  <si>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</si>
  <si>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</si>
  <si>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</si>
  <si>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</si>
  <si>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</si>
  <si>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</si>
  <si>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</si>
  <si>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</si>
  <si>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</si>
  <si>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</si>
  <si>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</si>
  <si>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</si>
  <si>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</si>
  <si>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</si>
  <si>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</si>
  <si>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</si>
  <si>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</si>
  <si>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</si>
  <si>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</si>
  <si>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</si>
  <si>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</si>
  <si>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</si>
  <si>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</si>
  <si>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</si>
  <si>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</si>
  <si>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</si>
  <si>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</si>
  <si>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</si>
  <si>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</si>
  <si>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</si>
  <si>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</si>
  <si>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</si>
  <si>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</si>
  <si>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</si>
  <si>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</si>
  <si>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</si>
  <si>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</si>
  <si>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</si>
  <si>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</si>
  <si>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</si>
  <si>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</si>
  <si>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</si>
  <si>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</si>
  <si>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</si>
  <si>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</si>
  <si>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</si>
  <si>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</si>
  <si>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</si>
  <si>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</si>
  <si>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</si>
  <si>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</si>
  <si>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</si>
  <si>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</si>
  <si>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</si>
  <si>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</si>
  <si>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</si>
  <si>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</si>
  <si>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</si>
  <si>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</si>
  <si>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</si>
  <si>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</si>
  <si>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</si>
  <si>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</si>
  <si>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</si>
  <si>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</si>
  <si>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</si>
  <si>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</si>
  <si>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</si>
  <si>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</si>
  <si>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</si>
  <si>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</si>
  <si>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</si>
  <si>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</si>
  <si>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</si>
  <si>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</si>
  <si>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</si>
  <si>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</si>
  <si>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</si>
  <si>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</si>
  <si>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</si>
  <si>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</si>
  <si>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</si>
  <si>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</si>
  <si>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</si>
  <si>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</si>
  <si>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</si>
  <si>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</si>
  <si>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</si>
  <si>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</si>
  <si>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</si>
  <si>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</si>
  <si>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</si>
  <si>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</si>
  <si>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</si>
  <si>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</si>
  <si>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</si>
  <si>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</si>
  <si>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</si>
  <si>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</si>
  <si>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</si>
  <si>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</si>
  <si>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</si>
  <si>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</si>
  <si>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</si>
  <si>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</si>
  <si>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</si>
  <si>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</si>
  <si>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</si>
  <si>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</si>
  <si>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</si>
  <si>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</si>
  <si>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</si>
  <si>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</si>
  <si>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</si>
  <si>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</si>
  <si>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</si>
  <si>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</si>
  <si>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</si>
  <si>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</si>
  <si>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</si>
  <si>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</si>
  <si>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</si>
  <si>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</si>
  <si>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</si>
  <si>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</si>
  <si>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</si>
  <si>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</si>
  <si>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</si>
  <si>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</si>
  <si>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</si>
  <si>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</si>
  <si>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</si>
  <si>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</si>
  <si>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</si>
  <si>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</si>
  <si>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</si>
  <si>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</si>
  <si>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</si>
  <si>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</si>
  <si>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</si>
  <si>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</si>
  <si>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</si>
  <si>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</si>
  <si>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</si>
  <si>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</si>
  <si>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</si>
  <si>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</si>
  <si>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</si>
  <si>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</si>
  <si>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</si>
  <si>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</si>
  <si>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</si>
  <si>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</si>
  <si>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</si>
  <si>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</si>
  <si>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</si>
  <si>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</si>
  <si>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</si>
  <si>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</si>
  <si>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</si>
  <si>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</si>
  <si>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</si>
  <si>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</si>
  <si>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</si>
  <si>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</si>
  <si>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</si>
  <si>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</si>
  <si>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</si>
  <si>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</si>
  <si>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</si>
  <si>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</si>
  <si>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</si>
  <si>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</si>
  <si>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</si>
  <si>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</si>
  <si>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</si>
  <si>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</si>
  <si>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</si>
  <si>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</si>
  <si>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</si>
  <si>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</si>
  <si>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</si>
  <si>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</si>
  <si>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</si>
  <si>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</si>
  <si>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</si>
  <si>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</si>
  <si>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</si>
  <si>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</si>
  <si>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</si>
  <si>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</si>
  <si>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</si>
  <si>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</si>
  <si>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</si>
  <si>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</si>
  <si>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</si>
  <si>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</si>
  <si>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</si>
  <si>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</si>
  <si>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</si>
  <si>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</si>
  <si>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</si>
  <si>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</si>
  <si>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</si>
  <si>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</si>
  <si>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</si>
  <si>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</si>
  <si>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</si>
  <si>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</si>
  <si>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</si>
  <si>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</si>
  <si>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</si>
  <si>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</si>
  <si>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</si>
  <si>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</si>
  <si>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</si>
  <si>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</si>
  <si>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</si>
  <si>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</si>
  <si>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</si>
  <si>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</si>
  <si>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</si>
  <si>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</si>
  <si>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</si>
  <si>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</si>
  <si>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</si>
  <si>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</si>
  <si>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</si>
  <si>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</si>
  <si>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</si>
  <si>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</si>
  <si>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</si>
  <si>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</si>
  <si>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</si>
  <si>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</si>
  <si>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</si>
  <si>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</si>
  <si>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</si>
  <si>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</si>
  <si>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</si>
  <si>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</si>
  <si>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</si>
  <si>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</si>
  <si>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</si>
  <si>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</si>
  <si>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</si>
  <si>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</si>
  <si>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</si>
  <si>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</si>
  <si>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</si>
  <si>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</si>
  <si>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</si>
  <si>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</si>
  <si>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</si>
  <si>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</si>
  <si>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</si>
  <si>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</si>
  <si>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</si>
  <si>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</si>
  <si>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</si>
  <si>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</si>
  <si>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</si>
  <si>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</si>
  <si>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</si>
  <si>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</si>
  <si>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</si>
  <si>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</si>
  <si>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</si>
  <si>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</si>
  <si>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</si>
  <si>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</si>
  <si>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</si>
  <si>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</si>
  <si>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</si>
  <si>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</si>
  <si>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</si>
  <si>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</si>
  <si>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</si>
  <si>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</si>
  <si>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</si>
  <si>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</si>
  <si>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</si>
  <si>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</si>
  <si>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</si>
  <si>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</si>
  <si>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</si>
  <si>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</si>
  <si>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</si>
  <si>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</si>
  <si>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</si>
  <si>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</si>
  <si>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</si>
  <si>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</si>
  <si>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</si>
  <si>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</si>
  <si>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</si>
  <si>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</si>
  <si>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</si>
  <si>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</si>
  <si>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</si>
  <si>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</si>
  <si>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</si>
  <si>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</si>
  <si>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</si>
  <si>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</si>
  <si>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</si>
  <si>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</si>
  <si>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</si>
  <si>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</si>
  <si>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</si>
  <si>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</si>
  <si>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</si>
  <si>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</si>
  <si>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</si>
  <si>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</si>
  <si>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</si>
  <si>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</si>
  <si>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</si>
  <si>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</si>
  <si>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</si>
  <si>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</si>
  <si>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</si>
  <si>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</si>
  <si>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</si>
  <si>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</si>
  <si>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</si>
  <si>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</si>
  <si>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</si>
  <si>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</si>
  <si>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</si>
  <si>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</si>
  <si>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</si>
  <si>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</si>
  <si>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</si>
  <si>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</si>
  <si>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</si>
  <si>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</si>
  <si>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</si>
  <si>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</si>
  <si>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</si>
  <si>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</si>
  <si>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</si>
  <si>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</si>
  <si>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</si>
  <si>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</si>
  <si>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</si>
  <si>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</si>
  <si>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</si>
  <si>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</si>
  <si>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</si>
  <si>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</si>
  <si>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</si>
  <si>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</si>
  <si>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</si>
  <si>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</si>
  <si>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</si>
  <si>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</si>
  <si>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</si>
  <si>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</si>
  <si>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</si>
  <si>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</si>
  <si>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</si>
  <si>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</si>
  <si>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</si>
  <si>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</si>
  <si>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</si>
  <si>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</si>
  <si>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</si>
  <si>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</si>
  <si>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</si>
  <si>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</si>
  <si>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</si>
  <si>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</si>
  <si>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</si>
  <si>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</si>
  <si>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</si>
  <si>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</si>
  <si>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</si>
  <si>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</si>
  <si>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</si>
  <si>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</si>
  <si>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</si>
  <si>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</si>
  <si>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</si>
  <si>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</si>
  <si>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</si>
  <si>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</si>
  <si>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</si>
  <si>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</si>
  <si>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</si>
  <si>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</si>
  <si>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</si>
  <si>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</si>
  <si>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</si>
  <si>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</si>
  <si>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</si>
  <si>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</si>
  <si>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</si>
  <si>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</si>
  <si>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</si>
  <si>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</si>
  <si>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</si>
  <si>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</si>
  <si>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</si>
  <si>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</si>
  <si>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</si>
  <si>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</si>
  <si>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</si>
  <si>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</si>
  <si>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</si>
  <si>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</si>
  <si>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</si>
  <si>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</si>
  <si>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</si>
  <si>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</si>
  <si>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</si>
  <si>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</si>
  <si>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</si>
  <si>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</si>
  <si>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</si>
  <si>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</si>
  <si>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</si>
  <si>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</si>
  <si>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</si>
  <si>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</si>
  <si>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</si>
  <si>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</si>
  <si>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</si>
  <si>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</si>
  <si>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</si>
  <si>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</si>
  <si>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</si>
  <si>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</si>
  <si>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</si>
  <si>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</si>
  <si>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</si>
  <si>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</si>
  <si>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</si>
  <si>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</si>
  <si>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</si>
  <si>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</si>
  <si>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</si>
  <si>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</si>
  <si>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</si>
  <si>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</si>
  <si>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</si>
  <si>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</si>
  <si>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</si>
  <si>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</si>
  <si>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</si>
  <si>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</si>
  <si>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</si>
  <si>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</si>
  <si>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</si>
  <si>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</si>
  <si>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</si>
  <si>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</si>
  <si>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</si>
  <si>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</si>
  <si>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</si>
  <si>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</si>
  <si>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</si>
  <si>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</si>
  <si>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</si>
  <si>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</si>
  <si>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</si>
  <si>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</si>
  <si>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</si>
  <si>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</si>
  <si>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</si>
  <si>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</si>
  <si>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</si>
  <si>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</si>
  <si>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</si>
  <si>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</si>
  <si>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</si>
  <si>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</si>
  <si>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</si>
  <si>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</si>
  <si>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</si>
  <si>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</si>
  <si>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</si>
  <si>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</si>
  <si>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</si>
  <si>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</si>
  <si>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</si>
  <si>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</si>
  <si>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</si>
  <si>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</si>
  <si>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</si>
  <si>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</si>
  <si>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</si>
  <si>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</si>
  <si>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</si>
  <si>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</si>
  <si>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</si>
  <si>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</si>
  <si>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</si>
  <si>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</si>
  <si>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</si>
  <si>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</si>
  <si>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</si>
  <si>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</si>
  <si>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</si>
  <si>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</si>
  <si>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</si>
  <si>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</si>
  <si>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</si>
  <si>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</si>
  <si>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</si>
  <si>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</si>
  <si>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</si>
  <si>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</si>
  <si>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</si>
  <si>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</si>
  <si>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</si>
  <si>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</si>
  <si>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</si>
  <si>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</si>
  <si>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</si>
  <si>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</si>
  <si>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</si>
  <si>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</si>
  <si>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</si>
  <si>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</si>
  <si>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</si>
  <si>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</si>
  <si>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</si>
  <si>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</si>
  <si>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</si>
  <si>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</si>
  <si>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</si>
  <si>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</si>
  <si>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</si>
  <si>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</si>
  <si>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</si>
  <si>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</si>
  <si>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</si>
  <si>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</si>
  <si>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</si>
  <si>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</si>
  <si>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</si>
  <si>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</si>
  <si>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</si>
  <si>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</si>
  <si>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</si>
  <si>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</si>
  <si>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</si>
  <si>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</si>
  <si>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</si>
  <si>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</si>
  <si>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</si>
  <si>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</si>
  <si>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</si>
  <si>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</si>
  <si>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</si>
  <si>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</si>
  <si>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</si>
  <si>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</si>
  <si>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</si>
  <si>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</si>
  <si>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</si>
  <si>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</si>
  <si>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</si>
  <si>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</si>
  <si>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</si>
  <si>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</si>
  <si>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</si>
  <si>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</si>
  <si>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</si>
  <si>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</si>
  <si>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</si>
  <si>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</si>
  <si>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</si>
  <si>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</si>
  <si>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</si>
  <si>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</si>
  <si>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</si>
  <si>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</si>
  <si>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</si>
  <si>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</si>
  <si>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</si>
  <si>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</si>
  <si>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</si>
  <si>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</si>
  <si>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</si>
  <si>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</si>
  <si>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</si>
  <si>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</si>
  <si>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</si>
  <si>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</si>
  <si>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</si>
  <si>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</si>
  <si>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</si>
  <si>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</si>
  <si>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</si>
  <si>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</si>
  <si>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</si>
  <si>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</si>
  <si>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</si>
  <si>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</si>
  <si>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</si>
  <si>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</si>
  <si>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</si>
  <si>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</si>
  <si>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</si>
  <si>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</si>
  <si>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</si>
  <si>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</si>
  <si>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</si>
  <si>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</si>
  <si>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</si>
  <si>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</si>
  <si>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</si>
  <si>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</si>
  <si>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</si>
  <si>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</si>
  <si>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</si>
  <si>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</si>
  <si>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</si>
  <si>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</si>
  <si>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</si>
  <si>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</si>
  <si>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</si>
  <si>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</si>
  <si>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</si>
  <si>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</si>
  <si>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</si>
  <si>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</si>
  <si>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</si>
  <si>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</si>
  <si>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</si>
  <si>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</si>
  <si>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</si>
  <si>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</si>
  <si>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</si>
  <si>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</si>
  <si>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</si>
  <si>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</si>
  <si>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</si>
  <si>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</si>
  <si>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</si>
  <si>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</si>
  <si>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</si>
  <si>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</si>
  <si>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</si>
  <si>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</si>
  <si>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</si>
  <si>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</si>
  <si>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</si>
  <si>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</si>
  <si>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</si>
  <si>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</si>
  <si>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</si>
  <si>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</si>
  <si>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</si>
  <si>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</si>
  <si>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</si>
  <si>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</si>
  <si>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</si>
  <si>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</si>
  <si>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</si>
  <si>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</si>
  <si>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</si>
  <si>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</si>
  <si>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</si>
  <si>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</si>
  <si>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</si>
  <si>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</si>
  <si>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</si>
  <si>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</si>
  <si>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</si>
  <si>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</si>
  <si>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</si>
  <si>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</si>
  <si>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</si>
  <si>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</si>
  <si>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</si>
  <si>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</si>
  <si>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</si>
  <si>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</si>
  <si>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</si>
  <si>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</si>
  <si>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</si>
  <si>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</si>
  <si>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</si>
  <si>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</si>
  <si>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</si>
  <si>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</si>
  <si>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</si>
  <si>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</si>
  <si>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</si>
  <si>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</si>
  <si>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</si>
  <si>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</si>
  <si>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</si>
  <si>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</si>
  <si>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</si>
  <si>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</si>
  <si>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</si>
  <si>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</si>
  <si>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</si>
  <si>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</si>
  <si>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</si>
  <si>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</si>
  <si>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</si>
  <si>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</si>
  <si>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</si>
  <si>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</si>
  <si>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</si>
  <si>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</si>
  <si>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</si>
  <si>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</si>
  <si>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</si>
  <si>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</si>
  <si>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</si>
  <si>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</si>
  <si>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</si>
  <si>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</si>
  <si>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</si>
  <si>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</si>
  <si>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</si>
  <si>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</si>
  <si>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</si>
  <si>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</si>
  <si>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</si>
  <si>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</si>
  <si>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</si>
  <si>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</si>
  <si>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</si>
  <si>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</si>
  <si>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</si>
  <si>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</si>
  <si>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</si>
  <si>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</si>
  <si>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</si>
  <si>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</si>
  <si>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</si>
  <si>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</si>
  <si>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</si>
  <si>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</si>
  <si>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</si>
  <si>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</si>
  <si>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</si>
  <si>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</si>
  <si>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</si>
  <si>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</si>
  <si>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</si>
  <si>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</si>
  <si>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</si>
  <si>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</si>
  <si>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</si>
  <si>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</si>
  <si>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</si>
  <si>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</si>
  <si>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</si>
  <si>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</si>
  <si>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</si>
  <si>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</si>
  <si>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</si>
  <si>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</si>
  <si>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</si>
  <si>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</si>
  <si>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</si>
  <si>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</si>
  <si>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</si>
  <si>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</si>
  <si>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</si>
  <si>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</si>
  <si>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</si>
  <si>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</si>
  <si>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</si>
  <si>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</si>
  <si>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</si>
  <si>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</si>
  <si>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</si>
  <si>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</si>
  <si>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</si>
  <si>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</si>
  <si>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</si>
  <si>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</si>
  <si>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</si>
  <si>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</si>
  <si>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</si>
  <si>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</si>
  <si>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</si>
  <si>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</si>
  <si>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</si>
  <si>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</si>
  <si>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</si>
  <si>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</si>
  <si>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</si>
  <si>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</si>
  <si>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</si>
  <si>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</si>
  <si>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</si>
  <si>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</si>
  <si>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</si>
  <si>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</si>
  <si>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</si>
  <si>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</si>
  <si>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</si>
  <si>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</si>
  <si>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</si>
  <si>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</si>
  <si>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</si>
  <si>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</si>
  <si>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</si>
  <si>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</si>
  <si>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</si>
  <si>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</si>
  <si>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</si>
  <si>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</si>
  <si>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</si>
  <si>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</si>
  <si>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</si>
  <si>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</si>
  <si>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</si>
  <si>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</si>
  <si>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</si>
  <si>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</si>
  <si>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</si>
  <si>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</si>
  <si>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</si>
  <si>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</si>
  <si>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</si>
  <si>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</si>
  <si>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</si>
  <si>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</si>
  <si>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</si>
  <si>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</si>
  <si>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</si>
  <si>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</si>
  <si>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</si>
  <si>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</si>
  <si>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</si>
  <si>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</si>
  <si>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</si>
  <si>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</si>
  <si>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</si>
  <si>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</si>
  <si>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</si>
  <si>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</si>
  <si>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</si>
  <si>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</si>
  <si>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</si>
  <si>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</si>
  <si>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</si>
  <si>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</si>
  <si>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</si>
  <si>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</si>
  <si>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</si>
  <si>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</si>
  <si>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</si>
  <si>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</si>
  <si>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</si>
  <si>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</si>
  <si>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</si>
  <si>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</si>
  <si>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</si>
  <si>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</si>
  <si>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</si>
  <si>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</si>
  <si>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</si>
  <si>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</si>
  <si>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</si>
  <si>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</si>
  <si>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</si>
  <si>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</si>
  <si>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</si>
  <si>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</si>
  <si>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</si>
  <si>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</si>
  <si>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</si>
  <si>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</si>
  <si>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</si>
  <si>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</si>
  <si>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</si>
  <si>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</si>
  <si>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</si>
  <si>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</si>
  <si>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</si>
  <si>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</si>
  <si>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</si>
  <si>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</si>
  <si>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</si>
  <si>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</si>
  <si>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</si>
  <si>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</si>
  <si>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</si>
  <si>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</si>
  <si>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</si>
  <si>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</si>
  <si>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</si>
  <si>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</si>
  <si>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</si>
  <si>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</si>
  <si>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</si>
  <si>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</si>
  <si>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</si>
  <si>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</si>
  <si>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</si>
  <si>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</si>
  <si>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</si>
  <si>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</si>
  <si>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</si>
  <si>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</si>
  <si>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</si>
  <si>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</si>
  <si>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</si>
  <si>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</si>
  <si>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</si>
  <si>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</si>
  <si>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</si>
  <si>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</si>
  <si>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</si>
  <si>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</si>
  <si>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</si>
  <si>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</si>
  <si>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</si>
  <si>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</si>
  <si>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</si>
  <si>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</si>
  <si>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</si>
  <si>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</si>
  <si>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</si>
  <si>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</si>
  <si>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</si>
  <si>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</si>
  <si>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</si>
  <si>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</si>
  <si>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</si>
  <si>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</si>
  <si>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</si>
  <si>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</si>
  <si>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</si>
  <si>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</si>
  <si>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</si>
  <si>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</si>
  <si>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</si>
  <si>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</si>
  <si>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</si>
  <si>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</si>
  <si>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</si>
  <si>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</si>
  <si>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</si>
  <si>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</si>
  <si>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</si>
  <si>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</si>
  <si>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</si>
  <si>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</si>
  <si>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</si>
  <si>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</si>
  <si>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</si>
  <si>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</si>
  <si>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</si>
  <si>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</si>
  <si>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</si>
  <si>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</si>
  <si>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</si>
  <si>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</si>
  <si>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</si>
  <si>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</si>
  <si>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</si>
  <si>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</si>
  <si>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</si>
  <si>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</si>
  <si>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</si>
  <si>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</si>
  <si>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</si>
  <si>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</si>
  <si>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</si>
  <si>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</si>
  <si>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</si>
  <si>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</si>
  <si>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</si>
  <si>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</si>
  <si>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</si>
  <si>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</si>
  <si>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</si>
  <si>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</si>
  <si>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</si>
  <si>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</si>
  <si>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</si>
  <si>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</si>
  <si>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</si>
  <si>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</si>
  <si>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</si>
  <si>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</si>
  <si>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</si>
  <si>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</si>
  <si>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</si>
  <si>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</si>
  <si>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</si>
  <si>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</si>
  <si>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</si>
  <si>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</si>
  <si>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</si>
  <si>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</si>
  <si>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</si>
  <si>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</si>
  <si>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</si>
  <si>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</si>
  <si>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</si>
  <si>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</si>
  <si>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</si>
  <si>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</si>
  <si>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</si>
  <si>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</si>
  <si>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</si>
  <si>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</si>
  <si>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</si>
  <si>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</si>
  <si>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</si>
  <si>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</si>
  <si>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</si>
  <si>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</si>
  <si>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</si>
  <si>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</si>
  <si>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</si>
  <si>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</si>
  <si>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</si>
  <si>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</si>
  <si>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</si>
  <si>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</si>
  <si>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</si>
  <si>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</si>
  <si>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</si>
  <si>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</si>
  <si>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</si>
  <si>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</si>
  <si>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</si>
  <si>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</si>
  <si>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</si>
  <si>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</si>
  <si>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</si>
  <si>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</si>
  <si>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</si>
  <si>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</si>
  <si>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</si>
  <si>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</si>
  <si>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</si>
  <si>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</si>
  <si>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</si>
  <si>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</si>
  <si>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</si>
  <si>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</si>
  <si>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</si>
  <si>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</si>
  <si>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</si>
  <si>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</si>
  <si>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</si>
  <si>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</si>
  <si>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</si>
  <si>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</si>
  <si>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</si>
  <si>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</si>
  <si>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</si>
  <si>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</si>
  <si>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</si>
  <si>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</si>
  <si>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</si>
  <si>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</si>
  <si>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</si>
  <si>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</si>
  <si>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</si>
  <si>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</si>
  <si>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</si>
  <si>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</si>
  <si>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</si>
  <si>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</si>
  <si>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</si>
  <si>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</si>
  <si>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</si>
  <si>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</si>
  <si>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</si>
  <si>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</si>
  <si>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</si>
  <si>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</si>
  <si>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</si>
  <si>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</si>
  <si>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</si>
  <si>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</si>
  <si>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</si>
  <si>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</si>
  <si>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</si>
  <si>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</si>
  <si>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</si>
  <si>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</si>
  <si>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</si>
  <si>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</si>
  <si>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</si>
  <si>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</si>
  <si>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</si>
  <si>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</si>
  <si>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</si>
  <si>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</si>
  <si>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</si>
  <si>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</si>
  <si>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</si>
  <si>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</si>
  <si>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</si>
  <si>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</si>
  <si>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</si>
  <si>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</si>
  <si>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</si>
  <si>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</si>
  <si>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</si>
  <si>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</si>
  <si>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</si>
  <si>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</si>
  <si>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</si>
  <si>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</si>
  <si>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</si>
  <si>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</si>
  <si>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</si>
  <si>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</si>
  <si>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</si>
  <si>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</si>
  <si>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</si>
  <si>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</si>
  <si>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</si>
  <si>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</si>
  <si>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</si>
  <si>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</si>
  <si>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</si>
  <si>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</si>
  <si>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</si>
  <si>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</si>
  <si>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</si>
  <si>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</si>
  <si>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</si>
  <si>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</si>
  <si>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</si>
  <si>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</si>
  <si>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</si>
  <si>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</si>
  <si>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</si>
  <si>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</si>
  <si>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</si>
  <si>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</si>
  <si>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</si>
  <si>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</si>
  <si>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</si>
  <si>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</si>
  <si>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</si>
  <si>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</si>
  <si>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</si>
  <si>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</si>
  <si>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</si>
  <si>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</si>
  <si>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</si>
  <si>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</si>
  <si>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</si>
  <si>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</si>
  <si>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</si>
  <si>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</si>
  <si>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</si>
  <si>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</si>
  <si>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</si>
  <si>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</si>
  <si>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</si>
  <si>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</si>
  <si>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</si>
  <si>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</si>
  <si>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</si>
  <si>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</si>
  <si>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</si>
  <si>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</si>
  <si>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</si>
  <si>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</si>
  <si>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</si>
  <si>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</si>
  <si>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</si>
  <si>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</si>
  <si>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</si>
  <si>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</si>
  <si>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</si>
  <si>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</si>
  <si>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</si>
  <si>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</si>
  <si>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</si>
  <si>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</si>
  <si>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</si>
  <si>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</si>
  <si>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</si>
  <si>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</si>
  <si>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</si>
  <si>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</si>
  <si>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</si>
  <si>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</si>
  <si>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</si>
  <si>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</si>
  <si>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</si>
  <si>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</si>
  <si>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</si>
  <si>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</si>
  <si>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</si>
  <si>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</si>
  <si>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</si>
  <si>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</si>
  <si>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</si>
  <si>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</si>
  <si>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</si>
  <si>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</si>
  <si>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</si>
  <si>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</si>
  <si>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</si>
  <si>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</si>
  <si>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</si>
  <si>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</si>
  <si>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</si>
  <si>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</si>
  <si>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</si>
  <si>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</si>
  <si>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</si>
  <si>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</si>
  <si>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</si>
  <si>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</si>
  <si>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</si>
  <si>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</si>
  <si>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</si>
  <si>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</si>
  <si>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</si>
  <si>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</si>
  <si>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</si>
  <si>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</si>
  <si>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</si>
  <si>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</si>
  <si>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</si>
  <si>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</si>
  <si>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</si>
  <si>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</si>
  <si>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</si>
  <si>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</si>
  <si>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</si>
  <si>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</si>
  <si>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</si>
  <si>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</si>
  <si>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</si>
  <si>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</si>
  <si>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</si>
  <si>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</si>
  <si>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</si>
  <si>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</si>
  <si>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</si>
  <si>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</si>
  <si>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</si>
  <si>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</si>
  <si>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</si>
  <si>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</si>
  <si>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</si>
  <si>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</si>
  <si>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</si>
  <si>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</si>
  <si>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</si>
  <si>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</si>
  <si>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</si>
  <si>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</si>
  <si>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</si>
  <si>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</si>
  <si>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</si>
  <si>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</si>
  <si>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</si>
  <si>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</si>
  <si>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</si>
  <si>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</si>
  <si>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</si>
  <si>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</si>
  <si>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</si>
  <si>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</si>
  <si>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</si>
  <si>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</si>
  <si>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</si>
  <si>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</si>
  <si>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</si>
  <si>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</si>
  <si>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</si>
  <si>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</si>
  <si>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</si>
  <si>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</si>
  <si>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</si>
  <si>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</si>
  <si>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</si>
  <si>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</si>
  <si>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</si>
  <si>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</si>
  <si>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</si>
  <si>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</si>
  <si>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</si>
  <si>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</si>
  <si>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</si>
  <si>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</si>
  <si>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</si>
  <si>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</si>
  <si>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</si>
  <si>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</si>
  <si>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</si>
  <si>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</si>
  <si>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</si>
  <si>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</si>
  <si>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</si>
  <si>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</si>
  <si>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</si>
  <si>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</si>
  <si>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</si>
  <si>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</si>
  <si>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</si>
  <si>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</si>
  <si>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</si>
  <si>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</si>
  <si>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</si>
  <si>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</si>
  <si>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</si>
  <si>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</si>
  <si>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</si>
  <si>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</si>
  <si>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</si>
  <si>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</si>
  <si>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</si>
  <si>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</si>
  <si>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</si>
  <si>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</si>
  <si>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</si>
  <si>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</si>
  <si>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</si>
  <si>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</si>
  <si>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</si>
  <si>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</si>
  <si>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</si>
  <si>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</si>
  <si>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</si>
  <si>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</si>
  <si>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</si>
  <si>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</si>
  <si>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</si>
  <si>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</si>
  <si>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</si>
  <si>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</si>
  <si>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</si>
  <si>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</si>
  <si>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</si>
  <si>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</si>
  <si>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</si>
  <si>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</si>
  <si>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</si>
  <si>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</si>
  <si>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</si>
  <si>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</si>
  <si>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</si>
  <si>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</si>
  <si>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</si>
  <si>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</si>
  <si>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</si>
  <si>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</si>
  <si>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</si>
  <si>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</si>
  <si>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</si>
  <si>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</si>
  <si>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</si>
  <si>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</si>
  <si>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</si>
  <si>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</si>
  <si>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</si>
  <si>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</si>
  <si>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</si>
  <si>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</si>
  <si>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</si>
  <si>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</si>
  <si>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</si>
  <si>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</si>
  <si>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</si>
  <si>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</si>
  <si>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</si>
  <si>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</si>
  <si>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</si>
  <si>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</si>
  <si>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</si>
  <si>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</si>
  <si>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</si>
  <si>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</si>
  <si>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</si>
  <si>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</si>
  <si>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</si>
  <si>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</si>
  <si>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</si>
  <si>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</si>
  <si>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</si>
  <si>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</si>
  <si>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</si>
  <si>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</si>
  <si>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</si>
  <si>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</si>
  <si>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</si>
  <si>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</si>
  <si>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</si>
  <si>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</si>
  <si>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</si>
  <si>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</si>
  <si>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</si>
  <si>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</si>
  <si>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</si>
  <si>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</si>
  <si>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</si>
  <si>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</si>
  <si>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</si>
  <si>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</si>
  <si>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</si>
  <si>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</si>
  <si>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</si>
  <si>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</si>
  <si>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</si>
  <si>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</si>
  <si>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</si>
  <si>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</si>
  <si>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</si>
  <si>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</si>
  <si>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</si>
  <si>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</si>
  <si>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</si>
  <si>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</si>
  <si>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</si>
  <si>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</si>
  <si>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</si>
  <si>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</si>
  <si>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</si>
  <si>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</si>
  <si>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</si>
  <si>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</si>
  <si>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</si>
  <si>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</si>
  <si>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</si>
  <si>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</si>
  <si>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</si>
  <si>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</si>
  <si>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</si>
  <si>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</si>
  <si>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</si>
  <si>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</si>
  <si>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</si>
  <si>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</si>
  <si>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</si>
  <si>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</si>
  <si>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</si>
  <si>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</si>
  <si>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</si>
  <si>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</si>
  <si>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</si>
  <si>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</si>
  <si>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</si>
  <si>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</si>
  <si>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</si>
  <si>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</si>
  <si>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</si>
  <si>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</si>
  <si>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</si>
  <si>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</si>
  <si>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</si>
  <si>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</si>
  <si>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</si>
  <si>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</si>
  <si>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</si>
  <si>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</si>
  <si>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</si>
  <si>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</si>
  <si>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</si>
  <si>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</si>
  <si>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</si>
  <si>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</si>
  <si>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</si>
  <si>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</si>
  <si>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</si>
  <si>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</si>
  <si>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</si>
  <si>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</si>
  <si>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</si>
  <si>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</si>
  <si>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</si>
  <si>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</si>
  <si>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</si>
  <si>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</si>
  <si>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</si>
  <si>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</si>
  <si>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</si>
  <si>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</si>
  <si>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</si>
  <si>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</si>
  <si>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</si>
  <si>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</si>
  <si>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</si>
  <si>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</si>
  <si>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</si>
  <si>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</si>
  <si>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</si>
  <si>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</si>
  <si>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</si>
  <si>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</si>
  <si>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</si>
  <si>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</si>
  <si>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</si>
  <si>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</si>
  <si>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</si>
  <si>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</si>
  <si>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</si>
  <si>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</si>
  <si>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</si>
  <si>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</si>
  <si>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</si>
  <si>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</si>
  <si>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</si>
  <si>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</si>
  <si>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</si>
  <si>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</si>
  <si>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</si>
  <si>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</si>
  <si>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</si>
  <si>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</si>
  <si>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</si>
  <si>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</si>
  <si>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</si>
  <si>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</si>
  <si>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</si>
  <si>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</si>
  <si>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</si>
  <si>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</si>
  <si>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</si>
  <si>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</si>
  <si>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</si>
  <si>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</si>
  <si>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</si>
  <si>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</si>
  <si>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</si>
  <si>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</si>
  <si>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</si>
  <si>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</si>
  <si>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</si>
  <si>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</si>
  <si>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</si>
  <si>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</si>
  <si>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</si>
  <si>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</si>
  <si>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</si>
  <si>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</si>
  <si>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</si>
  <si>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</si>
  <si>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</si>
  <si>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</si>
  <si>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</si>
  <si>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</si>
  <si>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</si>
  <si>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</si>
  <si>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</si>
  <si>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</si>
  <si>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</si>
  <si>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</si>
  <si>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</si>
  <si>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</si>
  <si>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</si>
  <si>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</si>
  <si>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</si>
  <si>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</si>
  <si>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</si>
  <si>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</si>
  <si>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</si>
  <si>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</si>
  <si>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</si>
  <si>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</si>
  <si>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</si>
  <si>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</si>
  <si>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</si>
  <si>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</si>
  <si>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</si>
  <si>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</si>
  <si>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</si>
  <si>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</si>
  <si>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</si>
  <si>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</si>
  <si>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</si>
  <si>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</si>
  <si>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</si>
  <si>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</si>
  <si>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</si>
  <si>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</si>
  <si>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</si>
  <si>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</si>
  <si>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</si>
  <si>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</si>
  <si>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</si>
  <si>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</si>
  <si>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</si>
  <si>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</si>
  <si>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</si>
  <si>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</si>
  <si>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</si>
  <si>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</si>
  <si>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</si>
  <si>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</si>
  <si>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</si>
  <si>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</si>
  <si>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</si>
  <si>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</si>
  <si>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</si>
  <si>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</si>
  <si>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</si>
  <si>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</si>
  <si>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</si>
  <si>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</si>
  <si>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</si>
  <si>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</si>
  <si>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</si>
  <si>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</si>
  <si>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</si>
  <si>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</si>
  <si>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</si>
  <si>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</si>
  <si>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</si>
  <si>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</si>
  <si>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</si>
  <si>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</si>
  <si>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</si>
  <si>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</si>
  <si>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</si>
  <si>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</si>
  <si>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</si>
  <si>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</si>
  <si>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</si>
  <si>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</si>
  <si>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</si>
  <si>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</si>
  <si>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</si>
  <si>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</si>
  <si>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</si>
  <si>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</si>
  <si>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</si>
  <si>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</si>
  <si>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</si>
  <si>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</si>
  <si>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</si>
  <si>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</si>
  <si>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</si>
  <si>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</si>
  <si>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</si>
  <si>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</si>
  <si>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</si>
  <si>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</si>
  <si>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</si>
  <si>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</si>
  <si>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</si>
  <si>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</si>
  <si>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</si>
  <si>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</si>
  <si>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</si>
  <si>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</si>
  <si>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</si>
  <si>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</si>
  <si>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</si>
  <si>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</si>
  <si>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</si>
  <si>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</si>
  <si>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</si>
  <si>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</si>
  <si>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</si>
  <si>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</si>
  <si>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</si>
  <si>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</si>
  <si>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</si>
  <si>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</si>
  <si>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</si>
  <si>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</si>
  <si>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</si>
  <si>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</si>
  <si>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</si>
  <si>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</si>
  <si>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</si>
  <si>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</si>
  <si>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</si>
  <si>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</si>
  <si>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</si>
  <si>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</si>
  <si>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</si>
  <si>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</si>
  <si>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</si>
  <si>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</si>
  <si>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</si>
  <si>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</si>
  <si>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</si>
  <si>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</si>
  <si>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</si>
  <si>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</si>
  <si>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</si>
  <si>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</si>
  <si>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</si>
  <si>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</si>
  <si>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</si>
  <si>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</si>
  <si>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</si>
  <si>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</si>
  <si>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</si>
  <si>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</si>
  <si>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</si>
  <si>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</si>
  <si>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</si>
  <si>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</si>
  <si>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</si>
  <si>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</si>
  <si>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</si>
  <si>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</si>
  <si>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</si>
  <si>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</si>
  <si>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</si>
  <si>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</si>
  <si>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</si>
  <si>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</si>
  <si>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</si>
  <si>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</si>
  <si>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</si>
  <si>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</si>
  <si>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</si>
  <si>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</si>
  <si>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</si>
  <si>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</si>
  <si>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</si>
  <si>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</si>
  <si>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</si>
  <si>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</si>
  <si>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</si>
  <si>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</si>
  <si>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</si>
  <si>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</si>
  <si>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</si>
  <si>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</si>
  <si>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</si>
  <si>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</si>
  <si>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</si>
  <si>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</si>
  <si>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</si>
  <si>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</si>
  <si>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</si>
  <si>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</si>
  <si>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</si>
  <si>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</si>
  <si>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</si>
  <si>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</si>
  <si>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</si>
  <si>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</si>
  <si>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</si>
  <si>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</si>
  <si>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</si>
  <si>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</si>
  <si>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</si>
  <si>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</si>
  <si>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</si>
  <si>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</si>
  <si>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</si>
  <si>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</si>
  <si>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</si>
  <si>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</si>
  <si>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</si>
  <si>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</si>
  <si>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</si>
  <si>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</si>
  <si>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</si>
  <si>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</si>
  <si>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</si>
  <si>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</si>
  <si>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</si>
  <si>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</si>
  <si>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</si>
  <si>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</si>
  <si>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</si>
  <si>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</si>
  <si>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</si>
  <si>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</si>
  <si>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</si>
  <si>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</si>
  <si>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</si>
  <si>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</si>
  <si>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</si>
  <si>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</si>
  <si>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</si>
  <si>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</si>
  <si>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</si>
  <si>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</si>
  <si>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</si>
  <si>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</si>
  <si>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</si>
  <si>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</si>
  <si>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</si>
  <si>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</si>
  <si>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</si>
  <si>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</si>
  <si>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</si>
  <si>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</si>
  <si>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</si>
  <si>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</si>
  <si>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</si>
  <si>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</si>
  <si>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</si>
  <si>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</si>
  <si>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</si>
  <si>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</si>
  <si>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</si>
  <si>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</si>
  <si>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</si>
  <si>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</si>
  <si>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</si>
  <si>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</si>
  <si>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</si>
  <si>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</si>
  <si>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</si>
  <si>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</si>
  <si>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</si>
  <si>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</si>
  <si>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</si>
  <si>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</si>
  <si>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</si>
  <si>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</si>
  <si>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</si>
  <si>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</si>
  <si>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</si>
  <si>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</si>
  <si>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</si>
  <si>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</si>
  <si>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</si>
  <si>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</si>
  <si>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</si>
  <si>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</si>
  <si>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</si>
  <si>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</si>
  <si>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</si>
  <si>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</si>
  <si>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</si>
  <si>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</si>
  <si>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</si>
  <si>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</si>
  <si>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</si>
  <si>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</si>
  <si>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</si>
  <si>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</si>
  <si>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</si>
  <si>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</si>
  <si>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</si>
  <si>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</si>
  <si>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</si>
  <si>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</si>
  <si>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</si>
  <si>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</si>
  <si>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</si>
  <si>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</si>
  <si>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</si>
  <si>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</si>
  <si>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</si>
  <si>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</si>
  <si>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</si>
  <si>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</si>
  <si>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</si>
  <si>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</si>
  <si>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</si>
  <si>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</si>
  <si>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</si>
  <si>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</si>
  <si>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</si>
  <si>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</si>
  <si>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</si>
  <si>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</si>
  <si>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</si>
  <si>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</si>
  <si>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</si>
  <si>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</si>
  <si>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</si>
  <si>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</si>
  <si>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</si>
  <si>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</si>
  <si>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</si>
  <si>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</si>
  <si>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</si>
  <si>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</si>
  <si>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</si>
  <si>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</si>
  <si>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</si>
  <si>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</si>
  <si>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</si>
  <si>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</si>
  <si>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</si>
  <si>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</si>
  <si>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</si>
  <si>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</si>
  <si>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</si>
  <si>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</si>
  <si>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</si>
  <si>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</si>
  <si>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</si>
  <si>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</si>
  <si>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</si>
  <si>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</si>
  <si>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</si>
  <si>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</si>
  <si>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</si>
  <si>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</si>
  <si>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</si>
  <si>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</si>
  <si>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</si>
  <si>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</si>
  <si>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</si>
  <si>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</si>
  <si>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</si>
  <si>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</si>
  <si>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</si>
  <si>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</si>
  <si>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</si>
  <si>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</si>
  <si>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</si>
  <si>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</si>
  <si>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</si>
  <si>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</si>
  <si>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</si>
  <si>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</si>
  <si>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</si>
  <si>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</si>
  <si>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</si>
  <si>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</si>
  <si>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</si>
  <si>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</si>
  <si>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</si>
  <si>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</si>
  <si>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</si>
  <si>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</si>
  <si>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</si>
  <si>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</si>
  <si>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</si>
  <si>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</si>
  <si>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</si>
  <si>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</si>
  <si>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</si>
  <si>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</si>
  <si>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</si>
  <si>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</si>
  <si>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</si>
  <si>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</si>
  <si>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</si>
  <si>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</si>
  <si>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</si>
  <si>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</si>
  <si>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</si>
  <si>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</si>
  <si>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</si>
  <si>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</si>
  <si>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</si>
  <si>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</si>
  <si>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</si>
  <si>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</si>
  <si>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</si>
  <si>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</si>
  <si>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</si>
  <si>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</si>
  <si>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</si>
  <si>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</si>
  <si>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</si>
  <si>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</si>
  <si>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</si>
  <si>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</si>
  <si>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</si>
  <si>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</si>
  <si>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</si>
  <si>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</si>
  <si>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</si>
  <si>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</si>
  <si>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</si>
  <si>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</si>
  <si>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</si>
  <si>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</si>
  <si>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</si>
  <si>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</si>
  <si>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</si>
  <si>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</si>
  <si>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</si>
  <si>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</si>
  <si>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</si>
  <si>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</si>
  <si>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</si>
  <si>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</si>
  <si>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</si>
  <si>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</si>
  <si>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</si>
  <si>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</si>
  <si>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</si>
  <si>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</si>
  <si>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</si>
  <si>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</si>
  <si>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</si>
  <si>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</si>
  <si>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</si>
  <si>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</si>
  <si>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</si>
  <si>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</si>
  <si>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</si>
  <si>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</si>
  <si>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</si>
  <si>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</si>
  <si>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</si>
  <si>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</si>
  <si>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</si>
  <si>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</si>
  <si>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</si>
  <si>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</si>
  <si>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</si>
  <si>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</si>
  <si>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</si>
  <si>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</si>
  <si>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</si>
  <si>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</si>
  <si>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</si>
  <si>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</si>
  <si>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</si>
  <si>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</si>
  <si>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</si>
  <si>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</si>
  <si>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</si>
  <si>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</si>
  <si>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</si>
  <si>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</si>
  <si>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</si>
  <si>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</si>
  <si>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</si>
  <si>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</si>
  <si>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</si>
  <si>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</si>
  <si>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</si>
  <si>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</si>
  <si>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</si>
  <si>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</si>
  <si>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</si>
  <si>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</si>
  <si>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</si>
  <si>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</si>
  <si>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</si>
  <si>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</si>
  <si>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</si>
  <si>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</si>
  <si>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</si>
  <si>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</si>
  <si>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</si>
  <si>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</si>
  <si>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</si>
  <si>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</si>
  <si>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</si>
  <si>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</si>
  <si>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</si>
  <si>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</si>
  <si>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</si>
  <si>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</si>
  <si>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</si>
  <si>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</si>
  <si>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</si>
  <si>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</si>
  <si>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</si>
  <si>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</si>
  <si>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</si>
  <si>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</si>
  <si>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</si>
  <si>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</si>
  <si>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</si>
  <si>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</si>
  <si>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</si>
  <si>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</si>
  <si>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</si>
  <si>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</si>
  <si>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</si>
  <si>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</si>
  <si>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</si>
  <si>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</si>
  <si>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</si>
  <si>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</si>
  <si>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</si>
  <si>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</si>
  <si>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</si>
  <si>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</si>
  <si>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</si>
  <si>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</si>
  <si>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</si>
  <si>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</si>
  <si>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</si>
  <si>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</si>
  <si>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</si>
  <si>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</si>
  <si>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</si>
  <si>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</si>
  <si>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</si>
  <si>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</si>
  <si>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</si>
  <si>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</si>
  <si>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</si>
  <si>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</si>
  <si>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</si>
  <si>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</si>
  <si>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</si>
  <si>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</si>
  <si>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</si>
  <si>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</si>
  <si>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</si>
  <si>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</si>
  <si>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</si>
  <si>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</si>
  <si>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</si>
  <si>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</si>
  <si>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</si>
  <si>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</si>
  <si>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</si>
  <si>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</si>
  <si>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</si>
  <si>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</si>
  <si>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</si>
  <si>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</si>
  <si>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</si>
  <si>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</si>
  <si>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</si>
  <si>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</si>
  <si>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</si>
  <si>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</si>
  <si>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</si>
  <si>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</si>
  <si>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</si>
  <si>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</si>
  <si>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</si>
  <si>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</si>
  <si>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</si>
  <si>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</si>
  <si>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</si>
  <si>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</si>
  <si>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</si>
  <si>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</si>
  <si>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</si>
  <si>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</si>
  <si>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</si>
  <si>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</si>
  <si>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</si>
  <si>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</si>
  <si>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</si>
  <si>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</si>
  <si>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</si>
  <si>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</si>
  <si>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</si>
  <si>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</si>
  <si>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</si>
  <si>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</si>
  <si>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</si>
  <si>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</si>
  <si>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</si>
  <si>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</si>
  <si>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</si>
  <si>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</si>
  <si>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</si>
  <si>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</si>
  <si>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</si>
  <si>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</si>
  <si>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</si>
  <si>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</si>
  <si>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</si>
  <si>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</si>
  <si>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</si>
  <si>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</si>
  <si>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</si>
  <si>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</si>
  <si>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</si>
  <si>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</si>
  <si>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</si>
  <si>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</si>
  <si>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</si>
  <si>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</si>
  <si>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</si>
  <si>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</si>
  <si>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</si>
  <si>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</si>
  <si>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</si>
  <si>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</si>
  <si>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</si>
  <si>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</si>
  <si>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</si>
  <si>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</si>
  <si>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</si>
  <si>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</si>
  <si>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</si>
  <si>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</si>
  <si>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</si>
  <si>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</si>
  <si>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</si>
  <si>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</si>
  <si>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</si>
  <si>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</si>
  <si>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</si>
  <si>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</si>
  <si>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</si>
  <si>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</si>
  <si>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</si>
  <si>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</si>
  <si>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</si>
  <si>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</si>
  <si>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</si>
  <si>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</si>
  <si>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</si>
  <si>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</si>
  <si>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</si>
  <si>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</si>
  <si>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</si>
  <si>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</si>
  <si>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</si>
  <si>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</si>
  <si>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</si>
  <si>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</si>
  <si>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</si>
  <si>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</si>
  <si>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</si>
  <si>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</si>
  <si>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</si>
  <si>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</si>
  <si>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</si>
  <si>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</si>
  <si>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</si>
  <si>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</si>
  <si>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</si>
  <si>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</si>
  <si>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</si>
  <si>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</si>
  <si>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</si>
  <si>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</si>
  <si>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</si>
  <si>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</si>
  <si>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</si>
  <si>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</si>
  <si>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</si>
  <si>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</si>
  <si>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</si>
  <si>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</si>
  <si>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</si>
  <si>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</si>
  <si>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</si>
  <si>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</si>
  <si>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</si>
  <si>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</si>
  <si>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</si>
  <si>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</si>
  <si>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</si>
  <si>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</si>
  <si>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</si>
  <si>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</si>
  <si>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</si>
  <si>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</si>
  <si>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</si>
  <si>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</si>
  <si>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</si>
  <si>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</si>
  <si>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</si>
  <si>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</si>
  <si>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</si>
  <si>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</si>
  <si>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</si>
  <si>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</si>
  <si>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</si>
  <si>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</si>
  <si>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</si>
  <si>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</si>
  <si>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</si>
  <si>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</si>
  <si>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</si>
  <si>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</si>
  <si>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</si>
  <si>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</si>
  <si>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</si>
  <si>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</si>
  <si>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</si>
  <si>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</si>
  <si>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</si>
  <si>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</si>
  <si>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</si>
  <si>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</si>
  <si>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</si>
  <si>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</si>
  <si>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</si>
  <si>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</si>
  <si>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</si>
  <si>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</si>
  <si>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</si>
  <si>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</si>
  <si>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</si>
  <si>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</si>
  <si>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</si>
  <si>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</si>
  <si>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</si>
  <si>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</si>
  <si>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</si>
  <si>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</si>
  <si>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</si>
  <si>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</si>
  <si>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</si>
  <si>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</si>
  <si>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</si>
  <si>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</si>
  <si>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</si>
  <si>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</si>
  <si>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</si>
  <si>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</si>
  <si>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</si>
  <si>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</si>
  <si>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</si>
  <si>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</si>
  <si>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</si>
  <si>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</si>
  <si>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</si>
  <si>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</si>
  <si>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</si>
  <si>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</si>
  <si>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</si>
  <si>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</si>
  <si>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</si>
  <si>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</si>
  <si>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</si>
  <si>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</si>
  <si>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</si>
  <si>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</si>
  <si>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</si>
  <si>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</si>
  <si>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</si>
  <si>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</si>
  <si>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</si>
  <si>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</si>
  <si>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</si>
  <si>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</si>
  <si>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</si>
  <si>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</si>
  <si>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</si>
  <si>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</si>
  <si>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</si>
  <si>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</si>
  <si>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</si>
  <si>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</si>
  <si>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</si>
  <si>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</si>
  <si>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</si>
  <si>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</si>
  <si>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</si>
  <si>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</si>
  <si>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</si>
  <si>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</si>
  <si>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</si>
  <si>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</si>
  <si>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</si>
  <si>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</si>
  <si>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</si>
  <si>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</si>
  <si>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</si>
  <si>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</si>
  <si>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</si>
  <si>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</si>
  <si>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</si>
  <si>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</si>
  <si>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</si>
  <si>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</si>
  <si>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</si>
  <si>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</si>
  <si>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</si>
  <si>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</si>
  <si>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</si>
  <si>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</si>
  <si>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</si>
  <si>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</si>
  <si>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</si>
  <si>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</si>
  <si>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</si>
  <si>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</si>
  <si>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</si>
  <si>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</si>
  <si>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</si>
  <si>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</si>
  <si>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</si>
  <si>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</si>
  <si>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</si>
  <si>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</si>
  <si>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</si>
  <si>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</si>
  <si>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</si>
  <si>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</si>
  <si>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</si>
  <si>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</si>
  <si>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</si>
  <si>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</si>
  <si>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</si>
  <si>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</si>
  <si>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</si>
  <si>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</si>
  <si>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</si>
  <si>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</si>
  <si>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</si>
  <si>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</si>
  <si>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</si>
  <si>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</si>
  <si>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</si>
  <si>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</si>
  <si>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</si>
  <si>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</si>
  <si>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</si>
  <si>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</si>
  <si>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</si>
  <si>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</si>
  <si>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</si>
  <si>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</si>
  <si>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</si>
  <si>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</si>
  <si>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</si>
  <si>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</si>
  <si>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</si>
  <si>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</si>
  <si>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</si>
  <si>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</si>
  <si>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</si>
  <si>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</si>
  <si>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</si>
  <si>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</si>
  <si>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</si>
  <si>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</si>
  <si>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</si>
  <si>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</si>
  <si>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</si>
  <si>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</si>
  <si>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</si>
  <si>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</si>
  <si>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</si>
  <si>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</si>
  <si>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</si>
  <si>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</si>
  <si>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</si>
  <si>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</si>
  <si>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</si>
  <si>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</si>
  <si>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</si>
  <si>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</si>
  <si>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</si>
  <si>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</si>
  <si>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</si>
  <si>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</si>
  <si>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</si>
  <si>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</si>
  <si>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</si>
  <si>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</si>
  <si>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</si>
  <si>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</si>
  <si>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</si>
  <si>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</si>
  <si>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</si>
  <si>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</si>
  <si>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</si>
  <si>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</si>
  <si>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</si>
  <si>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</si>
  <si>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</si>
  <si>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</si>
  <si>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</si>
  <si>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</si>
  <si>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</si>
  <si>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</si>
  <si>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</si>
  <si>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</si>
  <si>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</si>
  <si>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</si>
  <si>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</si>
  <si>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</si>
  <si>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</si>
  <si>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</si>
  <si>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</si>
  <si>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</si>
  <si>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</si>
  <si>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</si>
  <si>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</si>
  <si>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</si>
  <si>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</si>
  <si>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</si>
  <si>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</si>
  <si>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</si>
  <si>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</si>
  <si>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</si>
  <si>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</si>
  <si>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</si>
  <si>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</si>
  <si>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</si>
  <si>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</si>
  <si>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</si>
  <si>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</si>
  <si>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</si>
  <si>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</si>
  <si>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</si>
  <si>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</si>
  <si>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</si>
  <si>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</si>
  <si>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</si>
  <si>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</si>
  <si>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</si>
  <si>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</si>
  <si>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</si>
  <si>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</si>
  <si>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</si>
  <si>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</si>
  <si>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</si>
  <si>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</si>
  <si>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</si>
  <si>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</si>
  <si>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</si>
  <si>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</si>
  <si>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</si>
  <si>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</si>
  <si>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</si>
  <si>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</si>
  <si>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</si>
  <si>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</si>
  <si>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</si>
  <si>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</si>
  <si>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</si>
  <si>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</si>
  <si>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</si>
  <si>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</si>
  <si>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</si>
  <si>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</si>
  <si>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</si>
  <si>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</si>
  <si>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</si>
  <si>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</si>
  <si>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</si>
  <si>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</si>
  <si>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</si>
  <si>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</si>
  <si>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</si>
  <si>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</si>
  <si>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</si>
  <si>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</si>
  <si>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</si>
  <si>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</si>
  <si>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</si>
  <si>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</si>
  <si>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</si>
  <si>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</si>
  <si>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</si>
  <si>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</si>
  <si>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</si>
  <si>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</si>
  <si>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</si>
  <si>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</si>
  <si>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</si>
  <si>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</si>
  <si>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</si>
  <si>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</si>
  <si>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</si>
  <si>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</si>
  <si>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</si>
  <si>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</si>
  <si>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</si>
  <si>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</si>
  <si>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</si>
  <si>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</si>
  <si>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</si>
  <si>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</si>
  <si>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</si>
  <si>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</si>
  <si>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</si>
  <si>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</si>
  <si>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</si>
  <si>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</si>
  <si>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</si>
  <si>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</si>
  <si>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</si>
  <si>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</si>
  <si>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</si>
  <si>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</si>
  <si>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</si>
  <si>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</si>
  <si>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</si>
  <si>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</si>
  <si>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</si>
  <si>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</si>
  <si>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</si>
  <si>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</si>
  <si>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</si>
  <si>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</si>
  <si>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</si>
  <si>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</si>
  <si>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</si>
  <si>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</si>
  <si>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</si>
  <si>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</si>
  <si>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</si>
  <si>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</si>
  <si>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</si>
  <si>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</si>
  <si>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</si>
  <si>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</si>
  <si>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</si>
  <si>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</si>
  <si>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</si>
  <si>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</si>
  <si>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</si>
  <si>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</si>
  <si>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</si>
  <si>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</si>
  <si>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</si>
  <si>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</si>
  <si>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</si>
  <si>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</si>
  <si>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</si>
  <si>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</si>
  <si>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</si>
  <si>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</si>
  <si>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</si>
  <si>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</si>
  <si>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</si>
  <si>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</si>
  <si>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</si>
  <si>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</si>
  <si>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</si>
  <si>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</si>
  <si>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</si>
  <si>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</si>
  <si>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</si>
  <si>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</si>
  <si>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</si>
  <si>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</si>
  <si>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</si>
  <si>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</si>
  <si>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</si>
  <si>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</si>
  <si>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</si>
  <si>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</si>
  <si>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</si>
  <si>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</si>
  <si>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</si>
  <si>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</si>
  <si>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</si>
  <si>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</si>
  <si>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</si>
  <si>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</si>
  <si>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</si>
  <si>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</si>
  <si>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</si>
  <si>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</si>
  <si>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</si>
  <si>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</si>
  <si>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</si>
  <si>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</si>
  <si>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</si>
  <si>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</si>
  <si>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</si>
  <si>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</si>
  <si>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</si>
  <si>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</si>
  <si>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</si>
  <si>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</si>
  <si>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</si>
  <si>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</si>
  <si>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</si>
  <si>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</si>
  <si>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</si>
  <si>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</si>
  <si>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</si>
  <si>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</si>
  <si>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</si>
  <si>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</si>
  <si>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</si>
  <si>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</si>
  <si>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</si>
  <si>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</si>
  <si>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</si>
  <si>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</si>
  <si>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</si>
  <si>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</si>
  <si>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</si>
  <si>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</si>
  <si>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</si>
  <si>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</si>
  <si>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</si>
  <si>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</si>
  <si>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</si>
  <si>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</si>
  <si>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</si>
  <si>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</si>
  <si>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</si>
  <si>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</si>
  <si>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</si>
  <si>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</si>
  <si>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</si>
  <si>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</si>
  <si>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</si>
  <si>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</si>
  <si>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</si>
  <si>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</si>
  <si>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</si>
  <si>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</si>
  <si>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</si>
  <si>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</si>
  <si>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</si>
  <si>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</si>
  <si>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</si>
  <si>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</si>
  <si>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</si>
  <si>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</si>
  <si>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</si>
  <si>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</si>
  <si>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</si>
  <si>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</si>
  <si>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</si>
  <si>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</si>
  <si>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</si>
  <si>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</si>
  <si>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</si>
  <si>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</si>
  <si>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</si>
  <si>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</si>
  <si>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</si>
  <si>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</si>
  <si>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</si>
  <si>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</si>
  <si>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</si>
  <si>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</si>
  <si>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</si>
  <si>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</si>
  <si>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</si>
  <si>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</si>
  <si>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</si>
  <si>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</si>
  <si>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</si>
  <si>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</si>
  <si>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</si>
  <si>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</si>
  <si>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</si>
  <si>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</si>
  <si>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</si>
  <si>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</si>
  <si>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</si>
  <si>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</si>
  <si>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</si>
  <si>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</si>
  <si>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</si>
  <si>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</si>
  <si>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</si>
  <si>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</si>
  <si>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</si>
  <si>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</si>
  <si>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</si>
  <si>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</si>
  <si>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</si>
  <si>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</si>
  <si>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</si>
  <si>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</si>
  <si>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</si>
  <si>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</si>
  <si>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</si>
  <si>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</si>
  <si>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</si>
  <si>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</si>
  <si>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</si>
  <si>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</si>
  <si>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</si>
  <si>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</si>
  <si>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</si>
  <si>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</si>
  <si>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</si>
  <si>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</si>
  <si>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</si>
  <si>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</si>
  <si>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</si>
  <si>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</si>
  <si>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</si>
  <si>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</si>
  <si>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</si>
  <si>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</si>
  <si>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</si>
  <si>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</si>
  <si>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</si>
  <si>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</si>
  <si>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</si>
  <si>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</si>
  <si>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</si>
  <si>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</si>
  <si>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</si>
  <si>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</si>
  <si>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</si>
  <si>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</si>
  <si>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</si>
  <si>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</si>
  <si>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</si>
  <si>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</si>
  <si>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</si>
  <si>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</si>
  <si>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</si>
  <si>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</si>
  <si>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</si>
  <si>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</si>
  <si>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</si>
  <si>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</si>
  <si>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</si>
  <si>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</si>
  <si>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</si>
  <si>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</si>
  <si>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</si>
  <si>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</si>
  <si>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</si>
  <si>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</si>
  <si>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</si>
  <si>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</si>
  <si>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</si>
  <si>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</si>
  <si>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</si>
  <si>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</si>
  <si>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</si>
  <si>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</si>
  <si>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</si>
  <si>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</si>
  <si>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</si>
  <si>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</si>
  <si>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</si>
  <si>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</si>
  <si>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</si>
  <si>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</si>
  <si>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</si>
  <si>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</si>
  <si>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</si>
  <si>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</si>
  <si>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</si>
  <si>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</si>
  <si>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</si>
  <si>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</si>
  <si>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</si>
  <si>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</si>
  <si>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</si>
  <si>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</si>
  <si>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</si>
  <si>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</si>
  <si>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</si>
  <si>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</si>
  <si>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</si>
  <si>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</si>
  <si>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</si>
  <si>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</si>
  <si>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</si>
  <si>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</si>
  <si>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</si>
  <si>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</si>
  <si>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</si>
  <si>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</si>
  <si>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</si>
  <si>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</si>
  <si>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</si>
  <si>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</si>
  <si>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</si>
  <si>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</si>
  <si>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</si>
  <si>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</si>
  <si>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</si>
  <si>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</si>
  <si>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</si>
  <si>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</si>
  <si>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</si>
  <si>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</si>
  <si>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</si>
  <si>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</si>
  <si>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</si>
  <si>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</si>
  <si>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</si>
  <si>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</si>
  <si>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</si>
  <si>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</si>
  <si>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</si>
  <si>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</si>
  <si>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</si>
  <si>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</si>
  <si>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</si>
  <si>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</si>
  <si>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</si>
  <si>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</si>
  <si>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</si>
  <si>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</si>
  <si>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</si>
  <si>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</si>
  <si>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</si>
  <si>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</si>
  <si>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</si>
  <si>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</si>
  <si>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</si>
  <si>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</si>
  <si>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</si>
  <si>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</si>
  <si>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</si>
  <si>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</si>
  <si>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</si>
  <si>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</si>
  <si>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</si>
  <si>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</si>
  <si>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</si>
  <si>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</si>
  <si>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</si>
  <si>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</si>
  <si>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</si>
  <si>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</si>
  <si>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</si>
  <si>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</si>
  <si>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</si>
  <si>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</si>
  <si>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</si>
  <si>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</si>
  <si>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</si>
  <si>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</si>
  <si>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</si>
  <si>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</si>
  <si>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</si>
  <si>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</si>
  <si>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</si>
  <si>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</si>
  <si>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</si>
  <si>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</si>
  <si>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</si>
  <si>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</si>
  <si>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</si>
  <si>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</si>
  <si>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</si>
  <si>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</si>
  <si>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</si>
  <si>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</si>
  <si>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</si>
  <si>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</si>
  <si>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</si>
  <si>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</si>
  <si>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</si>
  <si>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</si>
  <si>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</si>
  <si>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</si>
  <si>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</si>
  <si>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</si>
  <si>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</si>
  <si>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</si>
  <si>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</si>
  <si>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</si>
  <si>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</si>
  <si>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</si>
  <si>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</si>
  <si>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</si>
  <si>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</si>
  <si>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</si>
  <si>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</si>
  <si>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</si>
  <si>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</si>
  <si>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</si>
  <si>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</si>
  <si>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</si>
  <si>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</si>
  <si>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</si>
  <si>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</si>
  <si>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</si>
  <si>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</si>
  <si>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</si>
  <si>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</si>
  <si>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</si>
  <si>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</si>
  <si>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</si>
  <si>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</si>
  <si>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</si>
  <si>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</si>
  <si>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</si>
  <si>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</si>
  <si>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</si>
  <si>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</si>
  <si>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</si>
  <si>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</si>
  <si>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</si>
  <si>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</si>
  <si>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</si>
  <si>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</si>
  <si>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</si>
  <si>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</si>
  <si>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</si>
  <si>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</si>
  <si>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</si>
  <si>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</si>
  <si>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</si>
  <si>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</si>
  <si>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</si>
  <si>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</si>
  <si>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</si>
  <si>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</si>
  <si>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</si>
  <si>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</si>
  <si>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</si>
  <si>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</si>
  <si>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</si>
  <si>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</si>
  <si>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</si>
  <si>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</si>
  <si>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</si>
  <si>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</si>
  <si>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</si>
  <si>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</si>
  <si>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</si>
  <si>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</si>
  <si>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</si>
  <si>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</si>
  <si>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</si>
  <si>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</si>
  <si>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</si>
  <si>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</si>
  <si>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</si>
  <si>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</si>
  <si>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</si>
  <si>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</si>
  <si>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</si>
  <si>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</si>
  <si>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</si>
  <si>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</si>
  <si>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</si>
  <si>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</si>
  <si>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</si>
  <si>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</si>
  <si>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</si>
  <si>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</si>
  <si>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</si>
  <si>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</si>
  <si>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</si>
  <si>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</si>
  <si>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</si>
  <si>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</si>
  <si>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</si>
  <si>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</si>
  <si>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</si>
  <si>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</si>
  <si>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</si>
  <si>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</si>
  <si>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</si>
  <si>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</si>
  <si>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</si>
  <si>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</si>
  <si>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</si>
  <si>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</si>
  <si>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</si>
  <si>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</si>
  <si>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</si>
  <si>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</si>
  <si>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</si>
  <si>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</si>
  <si>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</si>
  <si>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</si>
  <si>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</si>
  <si>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</si>
  <si>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</si>
  <si>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</si>
  <si>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</si>
  <si>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</si>
  <si>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</si>
  <si>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</si>
  <si>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</si>
  <si>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</si>
  <si>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</si>
  <si>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</si>
  <si>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</si>
  <si>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</si>
  <si>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</si>
  <si>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</si>
  <si>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</si>
  <si>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</si>
  <si>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</si>
  <si>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</si>
  <si>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</si>
  <si>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</si>
  <si>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</si>
  <si>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</si>
  <si>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</si>
  <si>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</si>
  <si>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</si>
  <si>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</si>
  <si>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</si>
  <si>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</si>
  <si>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</si>
  <si>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</si>
  <si>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</si>
  <si>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</si>
  <si>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</si>
  <si>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</si>
  <si>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</si>
  <si>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</si>
  <si>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</si>
  <si>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</si>
  <si>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</si>
  <si>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</si>
  <si>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</si>
  <si>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</si>
  <si>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</si>
  <si>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</si>
  <si>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</si>
  <si>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</si>
  <si>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</si>
  <si>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</si>
  <si>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</si>
  <si>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</si>
  <si>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</si>
  <si>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</si>
  <si>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</si>
  <si>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</si>
  <si>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</si>
  <si>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</si>
  <si>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</si>
  <si>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</si>
  <si>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</si>
  <si>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</si>
  <si>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</si>
  <si>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</si>
  <si>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</si>
  <si>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</si>
  <si>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</si>
  <si>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</si>
  <si>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</si>
  <si>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</si>
  <si>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</si>
  <si>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</si>
  <si>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</si>
  <si>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</si>
  <si>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</si>
  <si>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</si>
  <si>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</si>
  <si>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</si>
  <si>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</si>
  <si>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</si>
  <si>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</si>
  <si>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</si>
  <si>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</si>
  <si>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</si>
  <si>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</si>
  <si>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</si>
  <si>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</si>
  <si>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</si>
  <si>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</si>
  <si>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</si>
  <si>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</si>
  <si>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</si>
  <si>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</si>
  <si>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</si>
  <si>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</si>
  <si>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</si>
  <si>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</si>
  <si>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</si>
  <si>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</si>
  <si>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</si>
  <si>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</si>
  <si>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</si>
  <si>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</si>
  <si>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</si>
  <si>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</si>
  <si>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</si>
  <si>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</si>
  <si>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</si>
  <si>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</si>
  <si>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</si>
  <si>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</si>
  <si>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</si>
  <si>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</si>
  <si>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</si>
  <si>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</si>
  <si>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</si>
  <si>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</si>
  <si>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</si>
  <si>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</si>
  <si>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</si>
  <si>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</si>
  <si>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</si>
  <si>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</si>
  <si>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</si>
  <si>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</si>
  <si>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</si>
  <si>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</si>
  <si>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</si>
  <si>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</si>
  <si>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</si>
  <si>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</si>
  <si>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</si>
  <si>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</si>
  <si>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</si>
  <si>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</si>
  <si>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</si>
  <si>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</si>
  <si>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</si>
  <si>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</si>
  <si>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</si>
  <si>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</si>
  <si>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</si>
  <si>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</si>
  <si>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</si>
  <si>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</si>
  <si>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</si>
  <si>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</si>
  <si>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</si>
  <si>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</si>
  <si>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</si>
  <si>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</si>
  <si>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</si>
  <si>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</si>
  <si>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</si>
  <si>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</si>
  <si>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</si>
  <si>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</si>
  <si>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</si>
  <si>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</si>
  <si>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</si>
  <si>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</si>
  <si>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</si>
  <si>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</si>
  <si>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</si>
  <si>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</si>
  <si>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</si>
  <si>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</si>
  <si>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</si>
  <si>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</si>
  <si>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</si>
  <si>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</si>
  <si>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</si>
  <si>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</si>
  <si>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</si>
  <si>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</si>
  <si>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</si>
  <si>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</si>
  <si>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</si>
  <si>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</si>
  <si>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</si>
  <si>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</si>
  <si>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</si>
  <si>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</si>
  <si>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</si>
  <si>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</si>
  <si>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</si>
  <si>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</si>
  <si>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</si>
  <si>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</si>
  <si>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</si>
  <si>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</si>
  <si>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</si>
  <si>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</si>
  <si>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</si>
  <si>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</si>
  <si>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</si>
  <si>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</si>
  <si>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</si>
  <si>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</si>
  <si>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</si>
  <si>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</si>
  <si>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</si>
  <si>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</si>
  <si>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</si>
  <si>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</si>
  <si>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</si>
  <si>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</si>
  <si>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</si>
  <si>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</si>
  <si>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</si>
  <si>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</si>
  <si>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</si>
  <si>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</si>
  <si>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</si>
  <si>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</si>
  <si>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</si>
  <si>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</si>
  <si>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</si>
  <si>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</si>
  <si>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</si>
  <si>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</si>
  <si>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</si>
  <si>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</si>
  <si>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</si>
  <si>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</si>
  <si>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</si>
  <si>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</si>
  <si>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</si>
  <si>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</si>
  <si>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</si>
  <si>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</si>
  <si>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</si>
  <si>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</si>
  <si>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</si>
  <si>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</si>
  <si>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</si>
  <si>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</si>
  <si>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</si>
  <si>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</si>
  <si>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</si>
  <si>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</si>
  <si>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</si>
  <si>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</si>
  <si>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</si>
  <si>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</si>
  <si>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</si>
  <si>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</si>
  <si>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</si>
  <si>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</si>
  <si>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</si>
  <si>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</si>
  <si>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</si>
  <si>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</si>
  <si>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</si>
  <si>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</si>
  <si>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</si>
  <si>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</si>
  <si>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</si>
  <si>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</si>
  <si>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</si>
  <si>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</si>
  <si>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</si>
  <si>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</si>
  <si>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</si>
  <si>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</si>
  <si>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</si>
  <si>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</si>
  <si>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</si>
  <si>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</si>
  <si>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</si>
  <si>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</si>
  <si>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</si>
  <si>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</si>
  <si>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</si>
  <si>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</si>
  <si>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</si>
  <si>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</si>
  <si>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</si>
  <si>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</si>
  <si>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</si>
  <si>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</si>
  <si>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</si>
  <si>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</si>
  <si>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</si>
  <si>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</si>
  <si>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</si>
  <si>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</si>
  <si>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</si>
  <si>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</si>
  <si>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</si>
  <si>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</si>
  <si>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</si>
  <si>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</si>
  <si>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</si>
  <si>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</si>
  <si>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</si>
  <si>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</si>
  <si>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</si>
  <si>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</si>
  <si>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</si>
  <si>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</si>
  <si>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</si>
  <si>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</si>
  <si>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</si>
  <si>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</si>
  <si>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</si>
  <si>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</si>
  <si>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</si>
  <si>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</si>
  <si>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</si>
  <si>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</si>
  <si>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</si>
  <si>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</si>
  <si>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</si>
  <si>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</si>
  <si>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</si>
  <si>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</si>
  <si>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</si>
  <si>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</si>
  <si>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</si>
  <si>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</si>
  <si>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</si>
  <si>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</si>
  <si>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</si>
  <si>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</si>
  <si>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</si>
  <si>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</si>
  <si>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</si>
  <si>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</si>
  <si>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</si>
  <si>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</si>
  <si>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</si>
  <si>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</si>
  <si>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</si>
  <si>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</si>
  <si>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</si>
  <si>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</si>
  <si>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</si>
  <si>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</si>
  <si>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</si>
  <si>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</si>
  <si>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</si>
  <si>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</si>
  <si>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</si>
  <si>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</si>
  <si>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</si>
  <si>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</si>
  <si>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</si>
  <si>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</si>
  <si>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</si>
  <si>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</si>
  <si>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</si>
  <si>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</si>
  <si>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</si>
  <si>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</si>
  <si>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</si>
  <si>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</si>
  <si>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</si>
  <si>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</si>
  <si>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</si>
  <si>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</si>
  <si>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</si>
  <si>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</si>
  <si>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</si>
  <si>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</si>
  <si>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</si>
  <si>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</si>
  <si>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</si>
  <si>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</si>
  <si>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</si>
  <si>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</si>
  <si>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</si>
  <si>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</si>
  <si>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</si>
  <si>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</si>
  <si>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</si>
  <si>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</si>
  <si>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</si>
  <si>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</si>
  <si>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</si>
  <si>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</si>
  <si>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</si>
  <si>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</si>
  <si>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</si>
  <si>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</si>
  <si>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</si>
  <si>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</si>
  <si>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</si>
  <si>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</si>
  <si>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</si>
  <si>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</si>
  <si>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</si>
  <si>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</si>
  <si>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</si>
  <si>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</si>
  <si>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</si>
  <si>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</si>
  <si>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</si>
  <si>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</si>
  <si>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</si>
  <si>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</si>
  <si>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</si>
  <si>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</si>
  <si>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</si>
  <si>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</si>
  <si>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</si>
  <si>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</si>
  <si>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</si>
  <si>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</si>
  <si>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</si>
  <si>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</si>
  <si>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</si>
  <si>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</si>
  <si>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</si>
  <si>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</si>
  <si>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</si>
  <si>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</si>
  <si>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</si>
  <si>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</si>
  <si>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</si>
  <si>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</si>
  <si>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</si>
  <si>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</si>
  <si>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</si>
  <si>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</si>
  <si>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</si>
  <si>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</si>
  <si>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</si>
  <si>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</si>
  <si>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</si>
  <si>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</si>
  <si>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</si>
  <si>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</si>
  <si>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</si>
  <si>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</si>
  <si>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</si>
  <si>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</si>
  <si>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</si>
  <si>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</si>
  <si>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</si>
  <si>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</si>
  <si>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</si>
  <si>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</si>
  <si>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</si>
  <si>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</si>
  <si>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</si>
  <si>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</si>
  <si>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</si>
  <si>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</si>
  <si>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</si>
  <si>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</si>
  <si>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</si>
  <si>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</si>
  <si>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</si>
  <si>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</si>
  <si>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</si>
  <si>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</si>
  <si>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</si>
  <si>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</si>
  <si>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</si>
  <si>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</si>
  <si>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</si>
  <si>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</si>
  <si>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</si>
  <si>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</si>
  <si>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</si>
  <si>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</si>
  <si>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</si>
  <si>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</si>
  <si>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</si>
  <si>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</si>
  <si>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</si>
  <si>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</si>
  <si>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</si>
  <si>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</si>
  <si>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</si>
  <si>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</si>
  <si>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</si>
  <si>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</si>
  <si>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</si>
  <si>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</si>
  <si>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</si>
  <si>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</si>
  <si>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</si>
  <si>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</si>
  <si>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</si>
  <si>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</si>
  <si>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</si>
  <si>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</si>
  <si>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</si>
  <si>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</si>
  <si>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</si>
  <si>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</si>
  <si>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</si>
  <si>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</si>
  <si>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</si>
  <si>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</si>
  <si>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</si>
  <si>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</si>
  <si>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</si>
  <si>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</si>
  <si>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</si>
  <si>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</si>
  <si>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</si>
  <si>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</si>
  <si>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</si>
  <si>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</si>
  <si>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</si>
  <si>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</si>
  <si>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</si>
  <si>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</si>
  <si>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</si>
  <si>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</si>
  <si>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</si>
  <si>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</si>
  <si>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</si>
  <si>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</si>
  <si>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</si>
  <si>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</si>
  <si>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</si>
  <si>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</si>
  <si>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</si>
  <si>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</si>
  <si>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</si>
  <si>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</si>
  <si>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</si>
  <si>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</si>
  <si>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</si>
  <si>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</si>
  <si>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</si>
  <si>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</si>
  <si>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</si>
  <si>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</si>
  <si>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</si>
  <si>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</si>
  <si>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</si>
  <si>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</si>
  <si>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</si>
  <si>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</si>
  <si>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</si>
  <si>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</si>
  <si>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</si>
  <si>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</si>
  <si>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</si>
  <si>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</si>
  <si>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</si>
  <si>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</si>
  <si>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</si>
  <si>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</si>
  <si>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</si>
  <si>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</si>
  <si>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</si>
  <si>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</si>
  <si>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</si>
  <si>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</si>
  <si>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</si>
  <si>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</si>
  <si>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</si>
  <si>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</si>
  <si>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</si>
  <si>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</si>
  <si>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</si>
  <si>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</si>
  <si>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</si>
  <si>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</si>
  <si>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</si>
  <si>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</si>
  <si>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</si>
  <si>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</si>
  <si>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</si>
  <si>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</si>
  <si>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</si>
  <si>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</si>
  <si>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</si>
  <si>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</si>
  <si>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</si>
  <si>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</si>
  <si>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</si>
  <si>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</si>
  <si>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</si>
  <si>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</si>
  <si>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</si>
  <si>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</si>
  <si>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</si>
  <si>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</si>
  <si>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</si>
  <si>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</si>
  <si>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</si>
  <si>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</si>
  <si>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</si>
  <si>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</si>
  <si>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</si>
  <si>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</si>
  <si>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</si>
  <si>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</si>
  <si>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</si>
  <si>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</si>
  <si>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</si>
  <si>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</si>
  <si>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</si>
  <si>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</si>
  <si>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</si>
  <si>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</si>
  <si>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</si>
  <si>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</si>
  <si>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</si>
  <si>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</si>
  <si>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</si>
  <si>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</si>
  <si>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</si>
  <si>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</si>
  <si>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</si>
  <si>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</si>
  <si>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</si>
  <si>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</si>
  <si>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</si>
  <si>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</si>
  <si>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</si>
  <si>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</si>
  <si>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</si>
  <si>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</si>
  <si>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</si>
  <si>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</si>
  <si>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</si>
  <si>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</si>
  <si>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</si>
  <si>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</si>
  <si>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</si>
  <si>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</si>
  <si>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</si>
  <si>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</si>
  <si>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</si>
  <si>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</si>
  <si>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</si>
  <si>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</si>
  <si>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</si>
  <si>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</si>
  <si>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</si>
  <si>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</si>
  <si>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</si>
  <si>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</si>
  <si>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</si>
  <si>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</si>
  <si>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</si>
  <si>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</si>
  <si>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</si>
  <si>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</si>
  <si>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</si>
  <si>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</si>
  <si>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</si>
  <si>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</si>
  <si>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</si>
  <si>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</si>
  <si>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</si>
  <si>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</si>
  <si>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</si>
  <si>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</si>
  <si>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</si>
  <si>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</si>
  <si>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</si>
  <si>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</si>
  <si>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</si>
  <si>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</si>
  <si>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</si>
  <si>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</si>
  <si>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</si>
  <si>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</si>
  <si>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</si>
  <si>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</si>
  <si>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</si>
  <si>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</si>
  <si>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</si>
  <si>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</si>
  <si>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</si>
  <si>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</si>
  <si>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</si>
  <si>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</si>
  <si>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</si>
  <si>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</si>
  <si>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</si>
  <si>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</si>
  <si>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</si>
  <si>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</si>
  <si>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</si>
  <si>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</si>
  <si>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</si>
  <si>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</si>
  <si>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</si>
  <si>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</si>
  <si>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</si>
  <si>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</si>
  <si>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</si>
  <si>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</si>
  <si>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</si>
  <si>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</si>
  <si>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</si>
  <si>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</si>
  <si>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</si>
  <si>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</si>
  <si>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</si>
  <si>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</si>
  <si>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</si>
  <si>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</si>
  <si>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</si>
  <si>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</si>
  <si>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</si>
  <si>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</si>
  <si>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</si>
  <si>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</si>
  <si>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</si>
  <si>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</si>
  <si>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</si>
  <si>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</si>
  <si>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</si>
  <si>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</si>
  <si>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</si>
  <si>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</si>
  <si>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</si>
  <si>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</si>
  <si>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</si>
  <si>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</si>
  <si>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</si>
  <si>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</si>
  <si>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</si>
  <si>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</si>
  <si>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</si>
  <si>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</si>
  <si>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</si>
  <si>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</si>
  <si>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</si>
  <si>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</si>
  <si>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</si>
  <si>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</si>
  <si>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</si>
  <si>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</si>
  <si>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</si>
  <si>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</si>
  <si>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</si>
  <si>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</si>
  <si>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</si>
  <si>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</si>
  <si>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</si>
  <si>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</si>
  <si>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</si>
  <si>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</si>
  <si>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</si>
  <si>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</si>
  <si>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</si>
  <si>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</si>
  <si>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</si>
  <si>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</si>
  <si>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</si>
  <si>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</si>
  <si>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</si>
  <si>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</si>
  <si>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</si>
  <si>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</si>
  <si>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</si>
  <si>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</si>
  <si>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</si>
  <si>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</si>
  <si>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</si>
  <si>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</si>
  <si>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</si>
  <si>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</si>
  <si>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</si>
  <si>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</si>
  <si>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</si>
  <si>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</si>
  <si>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</si>
  <si>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</si>
  <si>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</si>
  <si>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</si>
  <si>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</si>
  <si>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</si>
  <si>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</si>
  <si>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</si>
  <si>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</si>
  <si>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</si>
  <si>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</si>
  <si>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</si>
  <si>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</si>
  <si>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</si>
  <si>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</si>
  <si>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</si>
  <si>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</si>
  <si>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</si>
  <si>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</si>
  <si>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</si>
  <si>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</si>
  <si>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</si>
  <si>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</si>
  <si>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</si>
  <si>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</si>
  <si>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</si>
  <si>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</si>
  <si>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</si>
  <si>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</si>
  <si>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</si>
  <si>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</si>
  <si>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</si>
  <si>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</si>
  <si>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</si>
  <si>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</si>
  <si>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</si>
  <si>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</si>
  <si>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</si>
  <si>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</si>
  <si>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</si>
  <si>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</si>
  <si>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</si>
  <si>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</si>
  <si>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</si>
  <si>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</si>
  <si>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</si>
  <si>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</si>
  <si>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</si>
  <si>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</si>
  <si>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</si>
  <si>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</si>
  <si>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</si>
  <si>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</si>
  <si>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</si>
  <si>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</si>
  <si>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</si>
  <si>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</si>
  <si>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</si>
  <si>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</si>
  <si>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</si>
  <si>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</si>
  <si>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</si>
  <si>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</si>
  <si>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</si>
  <si>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</si>
  <si>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</si>
  <si>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</si>
  <si>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</si>
  <si>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</si>
  <si>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</si>
  <si>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</si>
  <si>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</si>
  <si>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</si>
  <si>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</si>
  <si>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</si>
  <si>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</si>
  <si>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</si>
  <si>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</si>
  <si>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</si>
  <si>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</si>
  <si>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</si>
  <si>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</si>
  <si>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</si>
  <si>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</si>
  <si>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</si>
  <si>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</si>
  <si>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</si>
  <si>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</si>
  <si>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</si>
  <si>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</si>
  <si>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</si>
  <si>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</si>
  <si>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</si>
  <si>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</si>
  <si>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</si>
  <si>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</si>
  <si>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</si>
  <si>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</si>
  <si>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</si>
  <si>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</si>
  <si>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</si>
  <si>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</si>
  <si>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</si>
  <si>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</si>
  <si>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</si>
  <si>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</si>
  <si>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</si>
  <si>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</si>
  <si>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</si>
  <si>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</si>
  <si>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</si>
  <si>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</si>
  <si>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</si>
  <si>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</si>
  <si>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</si>
  <si>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</si>
  <si>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</si>
  <si>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</si>
  <si>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</si>
  <si>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</si>
  <si>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</si>
  <si>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</si>
  <si>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</si>
  <si>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</si>
  <si>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</si>
  <si>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</si>
  <si>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</si>
  <si>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</si>
  <si>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</si>
  <si>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</si>
  <si>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</si>
  <si>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</si>
  <si>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</si>
  <si>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</si>
  <si>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</si>
  <si>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</si>
  <si>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</si>
  <si>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</si>
  <si>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</si>
  <si>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</si>
  <si>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</si>
  <si>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</si>
  <si>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</si>
  <si>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</si>
  <si>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</si>
  <si>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</si>
  <si>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</si>
  <si>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</si>
  <si>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</si>
  <si>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</si>
  <si>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</si>
  <si>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</si>
  <si>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</si>
  <si>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</si>
  <si>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</si>
  <si>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</si>
  <si>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</si>
  <si>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</si>
  <si>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</si>
  <si>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</si>
  <si>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</si>
  <si>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</si>
  <si>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</si>
  <si>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</si>
  <si>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</si>
  <si>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</si>
  <si>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</si>
  <si>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</si>
  <si>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</si>
  <si>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</si>
  <si>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</si>
  <si>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</si>
  <si>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</si>
  <si>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</si>
  <si>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</si>
  <si>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</si>
  <si>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</si>
  <si>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</si>
  <si>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</si>
  <si>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</si>
  <si>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</si>
  <si>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</si>
  <si>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</si>
  <si>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</si>
  <si>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</si>
  <si>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</si>
  <si>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</si>
  <si>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</si>
  <si>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</si>
  <si>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</si>
  <si>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</si>
  <si>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</si>
  <si>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</si>
  <si>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</si>
  <si>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</si>
  <si>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</si>
  <si>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</si>
  <si>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</si>
  <si>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</si>
  <si>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</si>
  <si>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</si>
  <si>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</si>
  <si>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</si>
  <si>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</si>
  <si>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</si>
  <si>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</si>
  <si>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</si>
  <si>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</si>
  <si>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</si>
  <si>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</si>
  <si>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</si>
  <si>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</si>
  <si>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</si>
  <si>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</si>
  <si>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</si>
  <si>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</si>
  <si>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</si>
  <si>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</si>
  <si>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</si>
  <si>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</si>
  <si>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</si>
  <si>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</si>
  <si>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</si>
  <si>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</si>
  <si>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</si>
  <si>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</si>
  <si>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</si>
  <si>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</si>
  <si>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</si>
  <si>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</si>
  <si>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</si>
  <si>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</si>
  <si>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</si>
  <si>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</si>
  <si>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</si>
  <si>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</si>
  <si>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</si>
  <si>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</si>
  <si>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</si>
  <si>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</si>
  <si>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</si>
  <si>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</si>
  <si>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</si>
  <si>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</si>
  <si>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</si>
  <si>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</si>
  <si>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</si>
  <si>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</si>
  <si>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</si>
  <si>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</si>
  <si>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</si>
  <si>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</si>
  <si>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</si>
  <si>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</si>
  <si>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</si>
  <si>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</si>
  <si>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</si>
  <si>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</si>
  <si>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</si>
  <si>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</si>
  <si>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</si>
  <si>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</si>
  <si>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</si>
  <si>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</si>
  <si>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</si>
  <si>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</si>
  <si>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</si>
  <si>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</si>
  <si>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</si>
  <si>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</si>
  <si>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</si>
  <si>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</si>
  <si>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</si>
  <si>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</si>
  <si>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</si>
  <si>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</si>
  <si>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</si>
  <si>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</si>
  <si>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</si>
  <si>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</si>
  <si>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</si>
  <si>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</si>
  <si>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</si>
  <si>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</si>
  <si>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</si>
  <si>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</si>
  <si>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</si>
  <si>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</si>
  <si>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</si>
  <si>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</si>
  <si>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</si>
  <si>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</si>
  <si>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</si>
  <si>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</si>
  <si>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</si>
  <si>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</si>
  <si>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</si>
  <si>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</si>
  <si>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</si>
  <si>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</si>
  <si>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</si>
  <si>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</si>
  <si>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</si>
  <si>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</si>
  <si>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</si>
  <si>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</si>
  <si>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</si>
  <si>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</si>
  <si>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</si>
  <si>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</si>
  <si>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</si>
  <si>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</si>
  <si>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</si>
  <si>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</si>
  <si>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</si>
  <si>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</si>
  <si>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</si>
  <si>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</si>
  <si>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</si>
  <si>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</si>
  <si>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</si>
  <si>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</si>
  <si>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</si>
  <si>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</si>
  <si>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</si>
  <si>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</si>
  <si>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</si>
  <si>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</si>
  <si>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</si>
  <si>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</si>
  <si>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</si>
  <si>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</si>
  <si>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</si>
  <si>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</si>
  <si>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</si>
  <si>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</si>
  <si>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</si>
  <si>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</si>
  <si>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</si>
  <si>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</si>
  <si>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</si>
  <si>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</si>
  <si>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</si>
  <si>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</si>
  <si>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</si>
  <si>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</si>
  <si>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</si>
  <si>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</si>
  <si>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</si>
  <si>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</si>
  <si>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</si>
  <si>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</si>
  <si>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</si>
  <si>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</si>
  <si>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</si>
  <si>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</si>
  <si>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</si>
  <si>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</si>
  <si>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</si>
  <si>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</si>
  <si>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</si>
  <si>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</si>
  <si>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</si>
  <si>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</si>
  <si>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</si>
  <si>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</si>
  <si>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</si>
  <si>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</si>
  <si>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</si>
  <si>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</si>
  <si>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</si>
  <si>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</si>
  <si>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</si>
  <si>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</si>
  <si>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</si>
  <si>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</si>
  <si>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</si>
  <si>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</si>
  <si>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</si>
  <si>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</si>
  <si>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</si>
  <si>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</si>
  <si>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</si>
  <si>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</si>
  <si>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</si>
  <si>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</si>
  <si>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</si>
  <si>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</si>
  <si>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</si>
  <si>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</si>
  <si>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</si>
  <si>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</si>
  <si>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</si>
  <si>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</si>
  <si>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</si>
  <si>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</si>
  <si>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</si>
  <si>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</si>
  <si>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</si>
  <si>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</si>
  <si>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</si>
  <si>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</si>
  <si>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</si>
  <si>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</si>
  <si>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</si>
  <si>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</si>
  <si>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</si>
  <si>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</si>
  <si>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</si>
  <si>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</si>
  <si>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</si>
  <si>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</si>
  <si>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</si>
  <si>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</si>
  <si>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</si>
  <si>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</si>
  <si>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</si>
  <si>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</si>
  <si>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</si>
  <si>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</si>
  <si>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</si>
  <si>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</si>
  <si>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</si>
  <si>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</si>
  <si>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</si>
  <si>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</si>
  <si>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</si>
  <si>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</si>
  <si>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</si>
  <si>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</si>
  <si>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</si>
  <si>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</si>
  <si>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</si>
  <si>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</si>
  <si>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</si>
  <si>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</si>
  <si>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</si>
  <si>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</si>
  <si>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</si>
  <si>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</si>
  <si>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</si>
  <si>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</si>
  <si>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</si>
  <si>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</si>
  <si>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</si>
  <si>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</si>
  <si>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</si>
  <si>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</si>
  <si>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</si>
  <si>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</si>
  <si>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</si>
  <si>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</si>
  <si>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</si>
  <si>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</si>
  <si>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</si>
  <si>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</si>
  <si>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</si>
  <si>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</si>
  <si>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</si>
  <si>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</si>
  <si>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</si>
  <si>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</si>
  <si>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</si>
  <si>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</si>
  <si>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</si>
  <si>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</si>
  <si>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</si>
  <si>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</si>
  <si>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</si>
  <si>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</si>
  <si>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</si>
  <si>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</si>
  <si>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</si>
  <si>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</si>
  <si>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</si>
  <si>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</si>
  <si>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</si>
  <si>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</si>
  <si>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</si>
  <si>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</si>
  <si>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</si>
  <si>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</si>
  <si>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</si>
  <si>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</si>
  <si>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</si>
  <si>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</si>
  <si>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</si>
  <si>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</si>
  <si>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</si>
  <si>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</si>
  <si>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</si>
  <si>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</si>
  <si>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</si>
  <si>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</si>
  <si>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</si>
  <si>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</si>
  <si>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</si>
  <si>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</si>
  <si>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</si>
  <si>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</si>
  <si>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</si>
  <si>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</si>
  <si>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</si>
  <si>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</si>
  <si>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</si>
  <si>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</si>
  <si>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</si>
  <si>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</si>
  <si>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</si>
  <si>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</si>
  <si>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</si>
  <si>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</si>
  <si>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</si>
  <si>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</si>
  <si>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</si>
  <si>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</si>
  <si>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</si>
  <si>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</si>
  <si>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</si>
  <si>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</si>
  <si>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</si>
  <si>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</si>
  <si>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</si>
  <si>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</si>
  <si>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</si>
  <si>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</si>
  <si>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</si>
  <si>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</si>
  <si>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</si>
  <si>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</si>
  <si>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</si>
  <si>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</si>
  <si>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</si>
  <si>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</si>
  <si>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</si>
  <si>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</si>
  <si>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</si>
  <si>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</si>
  <si>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</si>
  <si>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</si>
  <si>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</si>
  <si>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</si>
  <si>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</si>
  <si>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</si>
  <si>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</si>
  <si>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</si>
  <si>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</si>
  <si>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</si>
  <si>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</si>
  <si>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</si>
  <si>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</si>
  <si>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</si>
  <si>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</si>
  <si>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</si>
  <si>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</si>
  <si>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</si>
  <si>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</si>
  <si>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</si>
  <si>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</si>
  <si>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</si>
  <si>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</si>
  <si>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</si>
  <si>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</si>
  <si>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</si>
  <si>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</si>
  <si>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</si>
  <si>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</si>
  <si>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</si>
  <si>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</si>
  <si>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</si>
  <si>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</si>
  <si>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</si>
  <si>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</si>
  <si>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</si>
  <si>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</si>
  <si>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</si>
  <si>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</si>
  <si>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</si>
  <si>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</si>
  <si>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</si>
  <si>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</si>
  <si>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</si>
  <si>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</si>
  <si>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</si>
  <si>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</si>
  <si>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</si>
  <si>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</si>
  <si>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</si>
  <si>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</si>
  <si>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</si>
  <si>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</si>
  <si>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</si>
  <si>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</si>
  <si>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</si>
  <si>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</si>
  <si>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</si>
  <si>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</si>
  <si>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</si>
  <si>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</si>
  <si>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</si>
  <si>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</si>
  <si>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</si>
  <si>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</si>
  <si>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</si>
  <si>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</si>
  <si>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</si>
  <si>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</si>
  <si>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</si>
  <si>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</si>
  <si>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</si>
  <si>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</si>
  <si>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</si>
  <si>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</si>
  <si>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</si>
  <si>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</si>
  <si>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</si>
  <si>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</si>
  <si>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</si>
  <si>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</si>
  <si>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</si>
  <si>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</si>
  <si>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</si>
  <si>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</si>
  <si>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</si>
  <si>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</si>
  <si>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</si>
  <si>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</si>
  <si>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</si>
  <si>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</si>
  <si>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</si>
  <si>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</si>
  <si>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</si>
  <si>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</si>
  <si>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</si>
  <si>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</si>
  <si>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</si>
  <si>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</si>
  <si>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</si>
  <si>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</si>
  <si>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</si>
  <si>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</si>
  <si>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</si>
  <si>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</si>
  <si>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</si>
  <si>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</si>
  <si>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</si>
  <si>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</si>
  <si>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</si>
  <si>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</si>
  <si>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</si>
  <si>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</si>
  <si>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</si>
  <si>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</si>
  <si>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</si>
  <si>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</si>
  <si>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</si>
  <si>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</si>
  <si>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</si>
  <si>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</si>
  <si>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</si>
  <si>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</si>
  <si>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</si>
  <si>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</si>
  <si>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</si>
  <si>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</si>
  <si>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</si>
  <si>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</si>
  <si>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</si>
  <si>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</si>
  <si>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</si>
  <si>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</si>
  <si>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</si>
  <si>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</si>
  <si>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</si>
  <si>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</si>
  <si>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</si>
  <si>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</si>
  <si>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</si>
  <si>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</si>
  <si>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</si>
  <si>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</si>
  <si>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</si>
  <si>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</si>
  <si>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</si>
  <si>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</si>
  <si>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</si>
  <si>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</si>
  <si>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</si>
  <si>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</si>
  <si>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</si>
  <si>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</si>
  <si>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</si>
  <si>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</si>
  <si>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</si>
  <si>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</si>
  <si>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</si>
  <si>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</si>
  <si>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</si>
  <si>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</si>
  <si>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</si>
  <si>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</si>
  <si>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</si>
  <si>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</si>
  <si>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</si>
  <si>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</si>
  <si>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</si>
  <si>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</si>
  <si>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</si>
  <si>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</si>
  <si>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</si>
  <si>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</si>
  <si>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</si>
  <si>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</si>
  <si>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</si>
  <si>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</si>
  <si>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</si>
  <si>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</si>
  <si>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</si>
  <si>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</si>
  <si>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</si>
  <si>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</si>
  <si>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</si>
  <si>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</si>
  <si>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</si>
  <si>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</si>
  <si>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</si>
  <si>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</si>
  <si>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</si>
  <si>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</si>
  <si>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</si>
  <si>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</si>
  <si>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</si>
  <si>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</si>
  <si>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</si>
  <si>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</si>
  <si>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</si>
  <si>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</si>
  <si>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</si>
  <si>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</si>
  <si>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</si>
  <si>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</si>
  <si>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</si>
  <si>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</si>
  <si>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</si>
  <si>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</si>
  <si>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</si>
  <si>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</si>
  <si>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</si>
  <si>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</si>
  <si>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</si>
  <si>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</si>
  <si>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</si>
  <si>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</si>
  <si>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</si>
  <si>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</si>
  <si>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</si>
  <si>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</si>
  <si>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</si>
  <si>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</si>
  <si>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</si>
  <si>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</si>
  <si>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</si>
  <si>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</si>
  <si>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</si>
  <si>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</si>
  <si>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</si>
  <si>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</si>
  <si>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</si>
  <si>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</si>
  <si>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</si>
  <si>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</si>
  <si>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</si>
  <si>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</si>
  <si>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</si>
  <si>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</si>
  <si>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</si>
  <si>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</si>
  <si>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</si>
  <si>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</si>
  <si>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</si>
  <si>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</si>
  <si>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</si>
  <si>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</si>
  <si>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</si>
  <si>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</si>
  <si>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</si>
  <si>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</si>
  <si>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</si>
  <si>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</si>
  <si>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</si>
  <si>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</si>
  <si>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</si>
  <si>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</si>
  <si>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</si>
  <si>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</si>
  <si>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</si>
  <si>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</si>
  <si>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</si>
  <si>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</si>
  <si>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</si>
  <si>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</si>
  <si>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</si>
  <si>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</si>
  <si>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</si>
  <si>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</si>
  <si>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</si>
  <si>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</si>
  <si>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</si>
  <si>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</si>
  <si>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</si>
  <si>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</si>
  <si>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</si>
  <si>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</si>
  <si>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</si>
  <si>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</si>
  <si>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</si>
  <si>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</si>
  <si>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</si>
  <si>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</si>
  <si>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</si>
  <si>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</si>
  <si>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</si>
  <si>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</si>
  <si>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</si>
  <si>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</si>
  <si>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</si>
  <si>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</si>
  <si>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</si>
  <si>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</si>
  <si>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</si>
  <si>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</si>
  <si>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</si>
  <si>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</si>
  <si>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</si>
  <si>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</si>
  <si>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</si>
  <si>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</si>
  <si>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</si>
  <si>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</si>
  <si>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</si>
  <si>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</si>
  <si>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</si>
  <si>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</si>
  <si>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</si>
  <si>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</si>
  <si>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</si>
  <si>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</si>
  <si>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</si>
  <si>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</si>
  <si>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</si>
  <si>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</si>
  <si>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</si>
  <si>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</si>
  <si>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</si>
  <si>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</si>
  <si>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</si>
  <si>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</si>
  <si>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</si>
  <si>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</si>
  <si>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</si>
  <si>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</si>
  <si>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</si>
  <si>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</si>
  <si>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</si>
  <si>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</si>
  <si>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</si>
  <si>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</si>
  <si>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</si>
  <si>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</si>
  <si>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</si>
  <si>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</si>
  <si>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</si>
  <si>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</si>
  <si>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</si>
  <si>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</si>
  <si>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</si>
  <si>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</si>
  <si>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</si>
  <si>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</si>
  <si>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</si>
  <si>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</si>
  <si>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</si>
  <si>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</si>
  <si>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</si>
  <si>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</si>
  <si>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</si>
  <si>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</si>
  <si>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</si>
  <si>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</si>
  <si>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</si>
  <si>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</si>
  <si>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</si>
  <si>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</si>
  <si>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</si>
  <si>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</si>
  <si>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</si>
  <si>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</si>
  <si>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</si>
  <si>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</si>
  <si>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</si>
  <si>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</si>
  <si>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</si>
  <si>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</si>
  <si>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</si>
  <si>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</si>
  <si>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</si>
  <si>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</si>
  <si>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</si>
  <si>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</si>
  <si>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</si>
  <si>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</si>
  <si>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</si>
  <si>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</si>
  <si>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</si>
  <si>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</si>
  <si>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</si>
  <si>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</si>
  <si>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</si>
  <si>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</si>
  <si>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</si>
  <si>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</si>
  <si>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</si>
  <si>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</si>
  <si>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</si>
  <si>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</si>
  <si>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</si>
  <si>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</si>
  <si>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</si>
  <si>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</si>
  <si>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</si>
  <si>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</si>
  <si>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</si>
  <si>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</si>
  <si>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</si>
  <si>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</si>
  <si>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</si>
  <si>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</si>
  <si>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</si>
  <si>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</si>
  <si>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</si>
  <si>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</si>
  <si>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</si>
  <si>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</si>
  <si>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</si>
  <si>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</si>
  <si>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</si>
  <si>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</si>
  <si>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</si>
  <si>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</si>
  <si>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</si>
  <si>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</si>
  <si>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</si>
  <si>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</si>
  <si>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</si>
  <si>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</si>
  <si>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</si>
  <si>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</si>
  <si>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</si>
  <si>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</si>
  <si>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</si>
  <si>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</si>
  <si>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</si>
  <si>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</si>
  <si>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</si>
  <si>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</si>
  <si>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</si>
  <si>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</si>
  <si>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</si>
  <si>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</si>
  <si>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</si>
  <si>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</si>
  <si>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</si>
  <si>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</si>
  <si>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</si>
  <si>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</si>
  <si>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</si>
  <si>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</si>
  <si>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</si>
  <si>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</si>
  <si>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</si>
  <si>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</si>
  <si>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</si>
  <si>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</si>
  <si>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</si>
  <si>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</si>
  <si>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</si>
  <si>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</si>
  <si>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</si>
  <si>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</si>
  <si>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</si>
  <si>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</si>
  <si>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</si>
  <si>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</si>
  <si>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</si>
  <si>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</si>
  <si>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</si>
  <si>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</si>
  <si>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</si>
  <si>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</si>
  <si>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</si>
  <si>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</si>
  <si>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</si>
  <si>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</si>
  <si>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</si>
  <si>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</si>
  <si>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</si>
  <si>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</si>
  <si>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</si>
  <si>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</si>
  <si>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</si>
  <si>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</si>
  <si>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</si>
  <si>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</si>
  <si>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</si>
  <si>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</si>
  <si>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</si>
  <si>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</si>
  <si>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</si>
  <si>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</si>
  <si>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</si>
  <si>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</si>
  <si>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</si>
  <si>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</si>
  <si>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</si>
  <si>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</si>
  <si>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</si>
  <si>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</si>
  <si>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</si>
  <si>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</si>
  <si>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</si>
  <si>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</si>
  <si>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</si>
  <si>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</si>
  <si>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</si>
  <si>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</si>
  <si>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</si>
  <si>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</si>
  <si>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</si>
  <si>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</si>
  <si>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</si>
  <si>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</si>
  <si>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</si>
  <si>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</si>
  <si>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</si>
  <si>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</si>
  <si>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</si>
  <si>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</si>
  <si>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</si>
  <si>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</si>
  <si>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</si>
  <si>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</si>
  <si>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</si>
  <si>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</si>
  <si>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</si>
  <si>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</si>
  <si>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</si>
  <si>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</si>
  <si>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</si>
  <si>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</si>
  <si>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</si>
  <si>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</si>
  <si>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</si>
  <si>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</si>
  <si>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</si>
  <si>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</si>
  <si>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</si>
  <si>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</si>
  <si>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</si>
  <si>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</si>
  <si>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</si>
  <si>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</si>
  <si>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</si>
  <si>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</si>
  <si>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</si>
  <si>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</si>
  <si>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</si>
  <si>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</si>
  <si>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</si>
  <si>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</si>
  <si>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</si>
  <si>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</si>
  <si>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</si>
  <si>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</si>
  <si>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</si>
  <si>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</si>
  <si>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</si>
  <si>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</si>
  <si>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</si>
  <si>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</si>
  <si>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</si>
  <si>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</si>
  <si>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</si>
  <si>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</si>
  <si>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</si>
  <si>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</si>
  <si>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</si>
  <si>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</si>
  <si>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</si>
  <si>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</si>
  <si>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</si>
  <si>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</si>
  <si>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</si>
  <si>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</si>
  <si>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</si>
  <si>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</si>
  <si>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</si>
  <si>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</si>
  <si>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</si>
  <si>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</si>
  <si>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</si>
  <si>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</si>
  <si>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</si>
  <si>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</si>
  <si>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</si>
  <si>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</si>
  <si>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</si>
  <si>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</si>
  <si>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</si>
  <si>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</si>
  <si>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</si>
  <si>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</si>
  <si>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</si>
  <si>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</si>
  <si>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</si>
  <si>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</si>
  <si>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</si>
  <si>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</si>
  <si>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</si>
  <si>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</si>
  <si>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</si>
  <si>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</si>
  <si>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</si>
  <si>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</si>
  <si>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</si>
  <si>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</si>
  <si>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</si>
  <si>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</si>
  <si>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</si>
  <si>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</si>
  <si>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</si>
  <si>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</si>
  <si>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</si>
  <si>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</si>
  <si>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</si>
  <si>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</si>
  <si>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</si>
  <si>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</si>
  <si>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</si>
  <si>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</si>
  <si>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</si>
  <si>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</si>
  <si>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</si>
  <si>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</si>
  <si>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</si>
  <si>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</si>
  <si>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</si>
  <si>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</si>
  <si>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</si>
  <si>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</si>
  <si>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</si>
  <si>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</si>
  <si>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</si>
  <si>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</si>
  <si>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</si>
  <si>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</si>
  <si>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</si>
  <si>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</si>
  <si>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</si>
  <si>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</si>
  <si>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</si>
  <si>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</si>
  <si>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</si>
  <si>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</si>
  <si>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</si>
  <si>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</si>
  <si>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</si>
  <si>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</si>
  <si>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</si>
  <si>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</si>
  <si>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</si>
  <si>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</si>
  <si>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</si>
  <si>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</si>
  <si>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</si>
  <si>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</si>
  <si>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</si>
  <si>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</si>
  <si>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</si>
  <si>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</si>
  <si>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</si>
  <si>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</si>
  <si>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</si>
  <si>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</si>
  <si>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</si>
  <si>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</si>
  <si>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</si>
  <si>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</si>
  <si>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</si>
  <si>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</si>
  <si>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</si>
  <si>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</si>
  <si>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</si>
  <si>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</si>
  <si>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</si>
  <si>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</si>
  <si>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</si>
  <si>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</si>
  <si>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</si>
  <si>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</si>
  <si>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</si>
  <si>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</si>
  <si>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</si>
  <si>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</si>
  <si>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</si>
  <si>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</si>
  <si>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</si>
  <si>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</si>
  <si>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</si>
  <si>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</si>
  <si>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</si>
  <si>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</si>
  <si>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</si>
  <si>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</si>
  <si>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</si>
  <si>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</si>
  <si>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</si>
  <si>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</si>
  <si>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</si>
  <si>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</si>
  <si>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</si>
  <si>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</si>
  <si>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</si>
  <si>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</si>
  <si>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</si>
  <si>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</si>
  <si>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</si>
  <si>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</si>
  <si>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</si>
  <si>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</si>
  <si>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</si>
  <si>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</si>
  <si>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</si>
  <si>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</si>
  <si>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</si>
  <si>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</si>
  <si>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</si>
  <si>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</si>
  <si>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</si>
  <si>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</si>
  <si>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</si>
  <si>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</si>
  <si>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</si>
  <si>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</si>
  <si>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</si>
  <si>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</si>
  <si>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</si>
  <si>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</si>
  <si>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</si>
  <si>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</si>
  <si>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</si>
  <si>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</si>
  <si>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</si>
  <si>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</si>
  <si>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</si>
  <si>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</si>
  <si>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</si>
  <si>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</si>
  <si>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</si>
  <si>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</si>
  <si>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</si>
  <si>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</si>
  <si>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</si>
  <si>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</si>
  <si>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</si>
  <si>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</si>
  <si>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</si>
  <si>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</si>
  <si>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</si>
  <si>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</si>
  <si>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</si>
  <si>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</si>
  <si>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</si>
  <si>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</si>
  <si>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</si>
  <si>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</si>
  <si>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</si>
  <si>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</si>
  <si>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</si>
  <si>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</si>
  <si>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</si>
  <si>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</si>
  <si>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</si>
  <si>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</si>
  <si>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</si>
  <si>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</si>
  <si>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</si>
  <si>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</si>
  <si>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</si>
  <si>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</si>
  <si>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</si>
  <si>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</si>
  <si>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</si>
  <si>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</si>
  <si>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</si>
  <si>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</si>
  <si>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</si>
  <si>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</si>
  <si>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</si>
  <si>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</si>
  <si>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</si>
  <si>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</si>
  <si>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</si>
  <si>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</si>
  <si>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</si>
  <si>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</si>
  <si>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</si>
  <si>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</si>
  <si>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</si>
  <si>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</si>
  <si>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</si>
  <si>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</si>
  <si>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</si>
  <si>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</si>
  <si>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</si>
  <si>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</si>
  <si>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</si>
  <si>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</si>
  <si>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</si>
  <si>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</si>
  <si>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</si>
  <si>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</si>
  <si>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</si>
  <si>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</si>
  <si>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</si>
  <si>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</si>
  <si>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</si>
  <si>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</si>
  <si>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</si>
  <si>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</si>
  <si>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</si>
  <si>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</si>
  <si>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</si>
  <si>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</si>
  <si>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</si>
  <si>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</si>
  <si>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</si>
  <si>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</si>
  <si>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</si>
  <si>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</si>
  <si>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</si>
  <si>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</si>
  <si>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</si>
  <si>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</si>
  <si>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</si>
  <si>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</si>
  <si>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</si>
  <si>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</si>
  <si>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</si>
  <si>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</si>
  <si>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</si>
  <si>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</si>
  <si>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</si>
  <si>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</si>
  <si>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</si>
  <si>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</si>
  <si>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</si>
  <si>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</si>
  <si>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</si>
  <si>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</si>
  <si>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</si>
  <si>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</si>
  <si>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</si>
  <si>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</si>
  <si>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</si>
  <si>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</si>
  <si>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</si>
  <si>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</si>
  <si>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</si>
  <si>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</si>
  <si>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</si>
  <si>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</si>
  <si>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</si>
  <si>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</si>
  <si>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</si>
  <si>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</si>
  <si>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</si>
  <si>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</si>
  <si>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</si>
  <si>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</si>
  <si>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</si>
  <si>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</si>
  <si>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</si>
  <si>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</si>
  <si>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</si>
  <si>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</si>
  <si>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</si>
  <si>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</si>
  <si>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</si>
  <si>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</si>
  <si>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</si>
  <si>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</si>
  <si>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</si>
  <si>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</si>
  <si>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</si>
  <si>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</si>
  <si>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</si>
  <si>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</si>
  <si>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</si>
  <si>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</si>
  <si>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</si>
  <si>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</si>
  <si>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</si>
  <si>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</si>
  <si>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</si>
  <si>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</si>
  <si>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</si>
  <si>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</si>
  <si>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</si>
  <si>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</si>
  <si>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</si>
  <si>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</si>
  <si>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</si>
  <si>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</si>
  <si>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</si>
  <si>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</si>
  <si>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</si>
  <si>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</si>
  <si>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</si>
  <si>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</si>
  <si>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</si>
  <si>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</si>
  <si>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</si>
  <si>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</si>
  <si>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</si>
  <si>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</si>
  <si>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</si>
  <si>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</si>
  <si>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</si>
  <si>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</si>
  <si>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</si>
  <si>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</si>
  <si>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</si>
  <si>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</si>
  <si>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</si>
  <si>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</si>
  <si>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</si>
  <si>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</si>
  <si>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</si>
  <si>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</si>
  <si>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</si>
  <si>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</si>
  <si>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</si>
  <si>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</si>
  <si>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</si>
  <si>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</si>
  <si>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</si>
  <si>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</si>
  <si>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</si>
  <si>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</si>
  <si>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</si>
  <si>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</si>
  <si>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</si>
  <si>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</si>
  <si>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</si>
  <si>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</si>
  <si>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</si>
  <si>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</si>
  <si>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</si>
  <si>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</si>
  <si>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</si>
  <si>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</si>
  <si>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</si>
  <si>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</si>
  <si>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</si>
  <si>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</si>
  <si>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</si>
  <si>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</si>
  <si>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</si>
  <si>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</si>
  <si>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</si>
  <si>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</si>
  <si>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</si>
  <si>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</si>
  <si>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</si>
  <si>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</si>
  <si>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</si>
  <si>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</si>
  <si>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</si>
  <si>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</si>
  <si>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</si>
  <si>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</si>
  <si>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</si>
  <si>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</si>
  <si>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</si>
  <si>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</si>
  <si>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</si>
  <si>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</si>
  <si>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</si>
  <si>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</si>
  <si>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</si>
  <si>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</si>
  <si>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</si>
  <si>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</si>
  <si>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</si>
  <si>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</si>
  <si>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</si>
  <si>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</si>
  <si>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</si>
  <si>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</si>
  <si>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</si>
  <si>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</si>
  <si>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</si>
  <si>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</si>
  <si>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</si>
  <si>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</si>
  <si>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</si>
  <si>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</si>
  <si>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</si>
  <si>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</si>
  <si>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</si>
  <si>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</si>
  <si>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</si>
  <si>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</si>
  <si>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</si>
  <si>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</si>
  <si>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</si>
  <si>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</si>
  <si>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</si>
  <si>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</si>
  <si>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</si>
  <si>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</si>
  <si>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</si>
  <si>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</si>
  <si>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</si>
  <si>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</si>
  <si>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</si>
  <si>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</si>
  <si>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</si>
  <si>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</si>
  <si>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</si>
  <si>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</si>
  <si>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</si>
  <si>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</si>
  <si>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</si>
  <si>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</si>
  <si>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</si>
  <si>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</si>
  <si>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</si>
  <si>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</si>
  <si>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</si>
  <si>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</si>
  <si>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</si>
  <si>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</si>
  <si>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</si>
  <si>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</si>
  <si>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</si>
  <si>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</si>
  <si>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</si>
  <si>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</si>
  <si>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</si>
  <si>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</si>
  <si>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</si>
  <si>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</si>
  <si>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</si>
  <si>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</si>
  <si>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</si>
  <si>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</si>
  <si>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</si>
  <si>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</si>
  <si>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</si>
  <si>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</si>
  <si>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</si>
  <si>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</si>
  <si>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</si>
  <si>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</si>
  <si>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</si>
  <si>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</si>
  <si>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</si>
  <si>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</si>
  <si>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</si>
  <si>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</si>
  <si>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</si>
  <si>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</si>
  <si>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</si>
  <si>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</si>
  <si>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</si>
  <si>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</si>
  <si>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</si>
  <si>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</si>
  <si>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</si>
  <si>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</si>
  <si>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</si>
  <si>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</si>
  <si>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</si>
  <si>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</si>
  <si>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</si>
  <si>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</si>
  <si>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</si>
  <si>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</si>
  <si>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</si>
  <si>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</si>
  <si>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</si>
  <si>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</si>
  <si>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</si>
  <si>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</si>
  <si>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</si>
  <si>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</si>
  <si>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</si>
  <si>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</si>
  <si>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</si>
  <si>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</si>
  <si>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</si>
  <si>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</si>
  <si>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</si>
  <si>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</si>
  <si>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</si>
  <si>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</si>
  <si>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</si>
  <si>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</si>
  <si>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</si>
  <si>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</si>
  <si>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</si>
  <si>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</si>
  <si>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</si>
  <si>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</si>
  <si>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</si>
  <si>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</si>
  <si>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</si>
  <si>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</si>
  <si>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</si>
  <si>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</si>
  <si>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</si>
  <si>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</si>
  <si>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</si>
  <si>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</si>
  <si>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</si>
  <si>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</si>
  <si>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</si>
  <si>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</si>
  <si>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</si>
  <si>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</si>
  <si>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</si>
  <si>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</si>
  <si>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</si>
  <si>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</si>
  <si>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</si>
  <si>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</si>
  <si>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</si>
  <si>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</si>
  <si>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</si>
  <si>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</si>
  <si>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</si>
  <si>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</si>
  <si>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</si>
  <si>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</si>
  <si>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</si>
  <si>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</si>
  <si>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</si>
  <si>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</si>
  <si>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</si>
  <si>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</si>
  <si>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</si>
  <si>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</si>
  <si>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</si>
  <si>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</si>
  <si>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</si>
  <si>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</si>
  <si>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</si>
  <si>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</si>
  <si>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</si>
  <si>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</si>
  <si>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</si>
  <si>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</si>
  <si>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</si>
  <si>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</si>
  <si>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</si>
  <si>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</si>
  <si>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</si>
  <si>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</si>
  <si>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</si>
  <si>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</si>
  <si>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</si>
  <si>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</si>
  <si>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</si>
  <si>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</si>
  <si>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</si>
  <si>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</si>
  <si>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</si>
  <si>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</si>
  <si>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</si>
  <si>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</si>
  <si>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</si>
  <si>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</si>
  <si>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</si>
  <si>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</si>
  <si>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</si>
  <si>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</si>
  <si>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</si>
  <si>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</si>
  <si>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</si>
  <si>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</si>
  <si>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</si>
  <si>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</si>
  <si>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</si>
  <si>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</si>
  <si>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</si>
  <si>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</si>
  <si>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</si>
  <si>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</si>
  <si>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</si>
  <si>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</si>
  <si>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</si>
  <si>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</si>
  <si>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</si>
  <si>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</si>
  <si>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</si>
  <si>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</si>
  <si>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</si>
  <si>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</si>
  <si>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</si>
  <si>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</si>
  <si>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</si>
  <si>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</si>
  <si>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</si>
  <si>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</si>
  <si>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</si>
  <si>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</si>
  <si>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</si>
  <si>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</si>
  <si>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</si>
  <si>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</si>
  <si>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</si>
  <si>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</si>
  <si>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</si>
  <si>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</si>
  <si>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</si>
  <si>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</si>
  <si>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</si>
  <si>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</si>
  <si>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</si>
  <si>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</si>
  <si>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</si>
  <si>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</si>
  <si>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</si>
  <si>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</si>
  <si>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</si>
  <si>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</si>
  <si>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</si>
  <si>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</si>
  <si>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</si>
  <si>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</si>
  <si>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</si>
  <si>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</si>
  <si>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</si>
  <si>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</si>
  <si>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</si>
  <si>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</si>
  <si>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</si>
  <si>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</si>
  <si>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</si>
  <si>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</si>
  <si>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</si>
  <si>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</si>
  <si>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</si>
  <si>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</si>
  <si>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</si>
  <si>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</si>
  <si>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</si>
  <si>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</si>
  <si>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</si>
  <si>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</si>
  <si>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</si>
  <si>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</si>
  <si>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</si>
  <si>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</si>
  <si>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</si>
  <si>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</si>
  <si>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</si>
  <si>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</si>
  <si>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</si>
  <si>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</si>
  <si>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</si>
  <si>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</si>
  <si>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</si>
  <si>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</si>
  <si>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</si>
  <si>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</si>
  <si>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</si>
  <si>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</si>
  <si>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</si>
  <si>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</si>
  <si>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</si>
  <si>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</si>
  <si>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</si>
  <si>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</si>
  <si>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</si>
  <si>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</si>
  <si>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</si>
  <si>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</si>
  <si>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</si>
  <si>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</si>
  <si>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</si>
  <si>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</si>
  <si>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</si>
  <si>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</si>
  <si>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</si>
  <si>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</si>
  <si>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</si>
  <si>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</si>
  <si>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</si>
  <si>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</si>
  <si>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</si>
  <si>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</si>
  <si>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</si>
  <si>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</si>
  <si>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</si>
  <si>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</si>
  <si>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</si>
  <si>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</si>
  <si>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</si>
  <si>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</si>
  <si>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</si>
  <si>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</si>
  <si>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</si>
  <si>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</si>
  <si>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</si>
  <si>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</si>
  <si>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</si>
  <si>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</si>
  <si>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</si>
  <si>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</si>
  <si>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</si>
  <si>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</si>
  <si>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</si>
  <si>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</si>
  <si>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</si>
  <si>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</si>
  <si>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</si>
  <si>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</si>
  <si>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</si>
  <si>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</si>
  <si>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</si>
  <si>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</si>
  <si>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</si>
  <si>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</si>
  <si>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</si>
  <si>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</si>
  <si>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</si>
  <si>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</si>
  <si>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</si>
  <si>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</si>
  <si>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</si>
  <si>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</si>
  <si>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</si>
  <si>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</si>
  <si>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</si>
  <si>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</si>
  <si>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</si>
  <si>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</si>
  <si>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</si>
  <si>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</si>
  <si>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</si>
  <si>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</si>
  <si>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</si>
  <si>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</si>
  <si>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</si>
  <si>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</si>
  <si>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</si>
  <si>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</si>
  <si>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</si>
  <si>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</si>
  <si>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</si>
  <si>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</si>
  <si>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</si>
  <si>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</si>
  <si>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</si>
  <si>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</si>
  <si>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</si>
  <si>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</si>
  <si>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</si>
  <si>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</si>
  <si>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</si>
  <si>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</si>
  <si>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</si>
  <si>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</si>
  <si>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</si>
  <si>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</si>
  <si>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</si>
  <si>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</si>
  <si>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</si>
  <si>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</si>
  <si>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</si>
  <si>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</si>
  <si>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</si>
  <si>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</si>
  <si>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</si>
  <si>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</si>
  <si>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</si>
  <si>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</si>
  <si>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</si>
  <si>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</si>
  <si>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</si>
  <si>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</si>
  <si>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</si>
  <si>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</si>
  <si>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</si>
  <si>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</si>
  <si>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</si>
  <si>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</si>
  <si>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</si>
  <si>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</si>
  <si>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</si>
  <si>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</si>
  <si>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</si>
  <si>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</si>
  <si>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</si>
  <si>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</si>
  <si>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</si>
  <si>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</si>
  <si>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</si>
  <si>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</si>
  <si>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</si>
  <si>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</si>
  <si>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</si>
  <si>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</si>
  <si>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</si>
  <si>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</si>
  <si>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</si>
  <si>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</si>
  <si>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</si>
  <si>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</si>
  <si>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</si>
  <si>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</si>
  <si>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</si>
  <si>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</si>
  <si>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</si>
  <si>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</si>
  <si>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</si>
  <si>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</si>
  <si>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</si>
  <si>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</si>
  <si>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</si>
  <si>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</si>
  <si>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</si>
  <si>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</si>
  <si>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</si>
  <si>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</si>
  <si>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</si>
  <si>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</si>
  <si>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</si>
  <si>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</si>
  <si>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</si>
  <si>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</si>
  <si>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</si>
  <si>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</si>
  <si>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</si>
  <si>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</si>
  <si>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</si>
  <si>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</si>
  <si>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</si>
  <si>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</si>
  <si>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</si>
  <si>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</si>
  <si>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</si>
  <si>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</si>
  <si>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</si>
  <si>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</si>
  <si>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</si>
  <si>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</si>
  <si>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</si>
  <si>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</si>
  <si>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</si>
  <si>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</si>
  <si>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</si>
  <si>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</si>
  <si>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</si>
  <si>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</si>
  <si>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</si>
  <si>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</si>
  <si>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</si>
  <si>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</si>
  <si>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</si>
  <si>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</si>
  <si>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</si>
  <si>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</si>
  <si>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</si>
  <si>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</si>
  <si>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</si>
  <si>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</si>
  <si>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</si>
  <si>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</si>
  <si>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</si>
  <si>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</si>
  <si>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</si>
  <si>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</si>
  <si>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</si>
  <si>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</si>
  <si>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</si>
  <si>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</si>
  <si>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</si>
  <si>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</si>
  <si>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</si>
  <si>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</si>
  <si>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</si>
  <si>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</si>
  <si>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</si>
  <si>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</si>
  <si>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</si>
  <si>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</si>
  <si>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</si>
  <si>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</si>
  <si>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</si>
  <si>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</si>
  <si>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</si>
  <si>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</si>
  <si>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</si>
  <si>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</si>
  <si>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</si>
  <si>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</si>
  <si>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</si>
  <si>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</si>
  <si>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</si>
  <si>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</si>
  <si>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</si>
  <si>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</si>
  <si>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</si>
  <si>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</si>
  <si>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</si>
  <si>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</si>
  <si>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</si>
  <si>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</si>
  <si>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</si>
  <si>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</si>
  <si>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</si>
  <si>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</si>
  <si>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</si>
  <si>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</si>
  <si>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</si>
  <si>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</si>
  <si>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</si>
  <si>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</si>
  <si>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</si>
  <si>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</si>
  <si>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</si>
  <si>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</si>
  <si>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</si>
  <si>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</si>
  <si>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</si>
  <si>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</si>
  <si>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</si>
  <si>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</si>
  <si>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</si>
  <si>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</si>
  <si>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</si>
  <si>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</si>
  <si>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</si>
  <si>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</si>
  <si>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</si>
  <si>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</si>
  <si>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</si>
  <si>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</si>
  <si>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</si>
  <si>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</si>
  <si>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</si>
  <si>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</si>
  <si>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</si>
  <si>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</si>
  <si>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</si>
  <si>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</si>
  <si>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</si>
  <si>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</si>
  <si>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</si>
  <si>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</si>
  <si>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</si>
  <si>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</si>
  <si>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</si>
  <si>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</si>
  <si>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</si>
  <si>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</si>
  <si>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</si>
  <si>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</si>
  <si>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</si>
  <si>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</si>
  <si>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</si>
  <si>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</si>
  <si>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</si>
  <si>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</si>
  <si>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</si>
  <si>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</si>
  <si>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</si>
  <si>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</si>
  <si>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</si>
  <si>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</si>
  <si>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</si>
  <si>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</si>
  <si>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</si>
  <si>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</si>
  <si>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</si>
  <si>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</si>
  <si>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</si>
  <si>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</si>
  <si>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</si>
  <si>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</si>
  <si>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</si>
  <si>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</si>
  <si>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</si>
  <si>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</si>
  <si>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</si>
  <si>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</si>
  <si>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</si>
  <si>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</si>
  <si>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</si>
  <si>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</si>
  <si>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</si>
  <si>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</si>
  <si>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</si>
  <si>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</si>
  <si>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</si>
  <si>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</si>
  <si>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</si>
  <si>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</si>
  <si>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</si>
  <si>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</si>
  <si>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</si>
  <si>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</si>
  <si>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</si>
  <si>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</si>
  <si>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</si>
  <si>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</si>
  <si>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</si>
  <si>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</si>
  <si>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</si>
  <si>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</si>
  <si>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</si>
  <si>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</si>
  <si>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</si>
  <si>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</si>
  <si>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</si>
  <si>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</si>
  <si>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</si>
  <si>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</si>
  <si>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</si>
  <si>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</si>
  <si>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</si>
  <si>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</si>
  <si>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</si>
  <si>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</si>
  <si>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</si>
  <si>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</si>
  <si>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</si>
  <si>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</si>
  <si>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</si>
  <si>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</si>
  <si>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</si>
  <si>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</si>
  <si>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</si>
  <si>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</si>
  <si>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</si>
  <si>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</si>
  <si>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</si>
  <si>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</si>
  <si>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</si>
  <si>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</si>
  <si>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</si>
  <si>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</si>
  <si>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</si>
  <si>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</si>
  <si>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</si>
  <si>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</si>
  <si>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</si>
  <si>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</si>
  <si>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</si>
  <si>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</si>
  <si>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</si>
  <si>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</si>
  <si>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</si>
  <si>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</si>
  <si>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</si>
  <si>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</si>
  <si>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</si>
  <si>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</si>
  <si>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</si>
  <si>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</si>
  <si>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</si>
  <si>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</si>
  <si>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</si>
  <si>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</si>
  <si>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</si>
  <si>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</si>
  <si>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</si>
  <si>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</si>
  <si>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</si>
  <si>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</si>
  <si>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</si>
  <si>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</si>
  <si>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</si>
  <si>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</si>
  <si>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</si>
  <si>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</si>
  <si>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</si>
  <si>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</si>
  <si>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</si>
  <si>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</si>
  <si>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</si>
  <si>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</si>
  <si>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</si>
  <si>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</si>
  <si>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</si>
  <si>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</si>
  <si>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</si>
  <si>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</si>
  <si>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</si>
  <si>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</si>
  <si>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</si>
  <si>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</si>
  <si>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</si>
  <si>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</si>
  <si>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</si>
  <si>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</si>
  <si>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</si>
  <si>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</si>
  <si>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</si>
  <si>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</si>
  <si>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</si>
  <si>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</si>
  <si>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</si>
  <si>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</si>
  <si>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</si>
  <si>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</si>
  <si>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</si>
  <si>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</si>
  <si>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</si>
  <si>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</si>
  <si>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</si>
  <si>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</si>
  <si>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</si>
  <si>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</si>
  <si>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</si>
  <si>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</si>
  <si>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</si>
  <si>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</si>
  <si>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</si>
  <si>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</si>
  <si>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</si>
  <si>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</si>
  <si>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</si>
  <si>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</si>
  <si>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</si>
  <si>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</si>
  <si>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</si>
  <si>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</si>
  <si>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</si>
  <si>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</si>
  <si>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</si>
  <si>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</si>
  <si>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</si>
  <si>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</si>
  <si>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</si>
  <si>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</si>
  <si>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</si>
  <si>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</si>
  <si>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</si>
  <si>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</si>
  <si>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</si>
  <si>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</si>
  <si>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</si>
  <si>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</si>
  <si>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</si>
  <si>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</si>
  <si>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</si>
  <si>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</si>
  <si>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</si>
  <si>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</si>
  <si>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</si>
  <si>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</si>
  <si>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</si>
  <si>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</si>
  <si>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</si>
  <si>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</si>
  <si>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</si>
  <si>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</si>
  <si>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</si>
  <si>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</si>
  <si>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</si>
  <si>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</si>
  <si>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</si>
  <si>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</si>
  <si>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</si>
  <si>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</si>
  <si>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</si>
  <si>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</si>
  <si>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</si>
  <si>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</si>
  <si>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</si>
  <si>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</si>
  <si>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</si>
  <si>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</si>
  <si>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</si>
  <si>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</si>
  <si>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</si>
  <si>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</si>
  <si>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</si>
  <si>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</si>
  <si>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</si>
  <si>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</si>
  <si>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</si>
  <si>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</si>
  <si>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</si>
  <si>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</si>
  <si>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</si>
  <si>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</si>
  <si>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</si>
  <si>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</si>
  <si>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</si>
  <si>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</si>
  <si>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</si>
  <si>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</si>
  <si>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</si>
  <si>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</si>
  <si>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</si>
  <si>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</si>
  <si>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</si>
  <si>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</si>
  <si>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</si>
  <si>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</si>
  <si>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</si>
  <si>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</si>
  <si>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</si>
  <si>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</si>
  <si>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</si>
  <si>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</si>
  <si>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</si>
  <si>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</si>
  <si>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</si>
  <si>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</si>
  <si>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</si>
  <si>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</si>
  <si>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</si>
  <si>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</si>
  <si>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</si>
  <si>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</si>
  <si>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</si>
  <si>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</si>
  <si>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</si>
  <si>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</si>
  <si>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</si>
  <si>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</si>
  <si>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</si>
  <si>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</si>
  <si>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</si>
  <si>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</si>
  <si>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</si>
  <si>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</si>
  <si>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</si>
  <si>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</si>
  <si>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</si>
  <si>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</si>
  <si>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</si>
  <si>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</si>
  <si>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</si>
  <si>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</si>
  <si>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</si>
  <si>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</si>
  <si>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</si>
  <si>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</si>
  <si>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</si>
  <si>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</si>
  <si>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</si>
  <si>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</si>
  <si>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</si>
  <si>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</si>
  <si>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</si>
  <si>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</si>
  <si>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</si>
  <si>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</si>
  <si>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</si>
  <si>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</si>
  <si>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</si>
  <si>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</si>
  <si>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</si>
  <si>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</si>
  <si>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</si>
  <si>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</si>
  <si>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</si>
  <si>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</si>
  <si>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</si>
  <si>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</si>
  <si>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</si>
  <si>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</si>
  <si>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</si>
  <si>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</si>
  <si>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</si>
  <si>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</si>
  <si>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</si>
  <si>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</si>
  <si>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</si>
  <si>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</si>
  <si>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</si>
  <si>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</si>
  <si>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</si>
  <si>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</si>
  <si>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</si>
  <si>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</si>
  <si>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</si>
  <si>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</si>
  <si>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</si>
  <si>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</si>
  <si>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</si>
  <si>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</si>
  <si>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</si>
  <si>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</si>
  <si>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</si>
  <si>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</si>
  <si>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</si>
  <si>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</si>
  <si>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</si>
  <si>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</si>
  <si>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</si>
  <si>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</si>
  <si>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</si>
  <si>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</si>
  <si>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</si>
  <si>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</si>
  <si>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</si>
  <si>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</si>
  <si>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</si>
  <si>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</si>
  <si>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</si>
  <si>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</si>
  <si>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</si>
  <si>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</si>
  <si>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</si>
  <si>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</si>
  <si>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</si>
  <si>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</si>
  <si>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</si>
  <si>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</si>
  <si>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</si>
  <si>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</si>
  <si>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</si>
  <si>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</si>
  <si>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</si>
  <si>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</si>
  <si>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</si>
  <si>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</si>
  <si>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</si>
  <si>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</si>
  <si>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</si>
  <si>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</si>
  <si>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</si>
  <si>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</si>
  <si>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</si>
  <si>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</si>
  <si>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</si>
  <si>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</si>
  <si>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</si>
  <si>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</si>
  <si>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</si>
  <si>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</si>
  <si>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</si>
  <si>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</si>
  <si>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</si>
  <si>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</si>
  <si>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</si>
  <si>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</si>
  <si>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</si>
  <si>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</si>
  <si>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</si>
  <si>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</si>
  <si>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</si>
  <si>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</si>
  <si>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</si>
  <si>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</si>
  <si>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</si>
  <si>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</si>
  <si>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</si>
  <si>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</si>
  <si>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</si>
  <si>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</si>
  <si>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</si>
  <si>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</si>
  <si>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</si>
  <si>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</si>
  <si>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</si>
  <si>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</si>
  <si>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</si>
  <si>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</si>
  <si>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</si>
  <si>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</si>
  <si>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</si>
  <si>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</si>
  <si>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</si>
  <si>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</si>
  <si>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</si>
  <si>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</si>
  <si>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</si>
  <si>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</si>
  <si>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</si>
  <si>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</si>
  <si>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</si>
  <si>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</si>
  <si>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</si>
  <si>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</si>
  <si>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</si>
  <si>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</si>
  <si>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</si>
  <si>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</si>
  <si>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</si>
  <si>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</si>
  <si>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</si>
  <si>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</si>
  <si>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</si>
  <si>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</si>
  <si>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</si>
  <si>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</si>
  <si>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</si>
  <si>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</si>
  <si>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</si>
  <si>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</si>
  <si>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</si>
  <si>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</si>
  <si>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</si>
  <si>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</si>
  <si>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</si>
  <si>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</si>
  <si>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</si>
  <si>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</si>
  <si>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</si>
  <si>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</si>
  <si>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</si>
  <si>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</si>
  <si>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</si>
  <si>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</si>
  <si>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</si>
  <si>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</si>
  <si>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</si>
  <si>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</si>
  <si>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</si>
  <si>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</si>
  <si>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</si>
  <si>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</si>
  <si>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</si>
  <si>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</si>
  <si>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</si>
  <si>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</si>
  <si>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</si>
  <si>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</si>
  <si>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</si>
  <si>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</si>
  <si>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</si>
  <si>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</si>
  <si>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</si>
  <si>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</si>
  <si>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</si>
  <si>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</si>
  <si>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</si>
  <si>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</si>
  <si>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</si>
  <si>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</si>
  <si>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</si>
  <si>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</si>
  <si>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</si>
  <si>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</si>
  <si>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</si>
  <si>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</si>
  <si>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</si>
  <si>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</si>
  <si>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</si>
  <si>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</si>
  <si>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</si>
  <si>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</si>
  <si>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</si>
  <si>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</si>
  <si>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</si>
  <si>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</si>
  <si>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</si>
  <si>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</si>
  <si>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</si>
  <si>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</si>
  <si>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</si>
  <si>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</si>
  <si>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</si>
  <si>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</si>
  <si>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</si>
  <si>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</si>
  <si>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</si>
  <si>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</si>
  <si>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</si>
  <si>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</si>
  <si>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</si>
  <si>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</si>
  <si>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</si>
  <si>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</si>
  <si>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</si>
  <si>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</si>
  <si>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</si>
  <si>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</si>
  <si>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</si>
  <si>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</si>
  <si>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</si>
  <si>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</si>
  <si>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</si>
  <si>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</si>
  <si>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</si>
  <si>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</si>
  <si>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</si>
  <si>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</si>
  <si>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</si>
  <si>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</si>
  <si>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</si>
  <si>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</si>
  <si>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</si>
  <si>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</si>
  <si>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</si>
  <si>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</si>
  <si>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</si>
  <si>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</si>
  <si>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</si>
  <si>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</si>
  <si>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</si>
  <si>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</si>
  <si>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</si>
  <si>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</si>
  <si>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</si>
  <si>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</si>
  <si>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</si>
  <si>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</si>
  <si>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</si>
  <si>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</si>
  <si>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</si>
  <si>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</si>
  <si>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</si>
  <si>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</si>
  <si>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</si>
  <si>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</si>
  <si>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</si>
  <si>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</si>
  <si>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</si>
  <si>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</si>
  <si>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</si>
  <si>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</si>
  <si>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</si>
  <si>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</si>
  <si>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</si>
  <si>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</si>
  <si>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</si>
  <si>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</si>
  <si>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</si>
  <si>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</si>
  <si>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</si>
  <si>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</si>
  <si>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</si>
  <si>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</si>
  <si>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</si>
  <si>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</si>
  <si>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</si>
  <si>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</si>
  <si>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</si>
  <si>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</si>
  <si>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</si>
  <si>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</si>
  <si>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</si>
  <si>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</si>
  <si>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</si>
  <si>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</si>
  <si>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</si>
  <si>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</si>
  <si>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</si>
  <si>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</si>
  <si>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</si>
  <si>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</si>
  <si>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</si>
  <si>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</si>
  <si>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</si>
  <si>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</si>
  <si>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</si>
  <si>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</si>
  <si>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</si>
  <si>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</si>
  <si>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</si>
  <si>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</si>
  <si>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</si>
  <si>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</si>
  <si>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</si>
  <si>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</si>
  <si>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</si>
  <si>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</si>
  <si>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</si>
  <si>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</si>
  <si>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</si>
  <si>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</si>
  <si>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</si>
  <si>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</si>
  <si>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</si>
  <si>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</si>
  <si>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</si>
  <si>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</si>
  <si>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</si>
  <si>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</si>
  <si>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</si>
  <si>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</si>
  <si>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</si>
  <si>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</si>
  <si>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</si>
  <si>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</si>
  <si>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</si>
  <si>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</si>
  <si>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</si>
  <si>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</si>
  <si>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</si>
  <si>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</si>
  <si>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</si>
  <si>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</si>
  <si>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</si>
  <si>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</si>
  <si>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</si>
  <si>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</si>
  <si>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</si>
  <si>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</si>
  <si>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</si>
  <si>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</si>
  <si>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</si>
  <si>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</si>
  <si>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</si>
  <si>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</si>
  <si>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</si>
  <si>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</si>
  <si>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</si>
  <si>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</si>
  <si>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</si>
  <si>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</si>
  <si>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</si>
  <si>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</si>
  <si>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</si>
  <si>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</si>
  <si>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</si>
  <si>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</si>
  <si>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</si>
  <si>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</si>
  <si>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</si>
  <si>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</si>
  <si>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</si>
  <si>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</si>
  <si>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</si>
  <si>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</si>
  <si>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</si>
  <si>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</si>
  <si>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</si>
  <si>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</si>
  <si>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</si>
  <si>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</si>
  <si>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</si>
  <si>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</si>
  <si>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</si>
  <si>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</si>
  <si>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</si>
  <si>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</si>
  <si>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</si>
  <si>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</si>
  <si>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</si>
  <si>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</si>
  <si>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</si>
  <si>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</si>
  <si>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</si>
  <si>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</si>
  <si>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</si>
  <si>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</si>
  <si>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</si>
  <si>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</si>
  <si>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</si>
  <si>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</si>
  <si>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</si>
  <si>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</si>
  <si>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</si>
  <si>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</si>
  <si>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</si>
  <si>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</si>
  <si>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</si>
  <si>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</si>
  <si>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</si>
  <si>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</si>
  <si>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</si>
  <si>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</si>
  <si>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</si>
  <si>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</si>
  <si>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</si>
  <si>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</si>
  <si>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</si>
  <si>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</si>
  <si>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</si>
  <si>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</si>
  <si>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</si>
  <si>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</si>
  <si>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</si>
  <si>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</si>
  <si>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</si>
  <si>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</si>
  <si>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</si>
  <si>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</si>
  <si>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</si>
  <si>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</si>
  <si>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</si>
  <si>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</si>
  <si>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</si>
  <si>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</si>
  <si>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</si>
  <si>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</si>
  <si>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</si>
  <si>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</si>
  <si>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</si>
  <si>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</si>
  <si>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</si>
  <si>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</si>
  <si>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</si>
  <si>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</si>
  <si>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</si>
  <si>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</si>
  <si>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</si>
  <si>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</si>
  <si>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</si>
  <si>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</si>
  <si>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</si>
  <si>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</si>
  <si>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</si>
  <si>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</si>
  <si>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</si>
  <si>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</si>
  <si>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</si>
  <si>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</si>
  <si>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</si>
  <si>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</si>
  <si>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</si>
  <si>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</si>
  <si>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</si>
  <si>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</si>
  <si>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</si>
  <si>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</si>
  <si>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</si>
  <si>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</si>
  <si>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</si>
  <si>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</si>
  <si>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</si>
  <si>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</si>
  <si>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</si>
  <si>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</si>
  <si>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</si>
  <si>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</si>
  <si>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</si>
  <si>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</si>
  <si>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</si>
  <si>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</si>
  <si>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</si>
  <si>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</si>
  <si>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</si>
  <si>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</si>
  <si>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</si>
  <si>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</si>
  <si>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</si>
  <si>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</si>
  <si>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</si>
  <si>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</si>
  <si>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</si>
  <si>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</si>
  <si>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</si>
  <si>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</si>
  <si>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</si>
  <si>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</si>
  <si>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</si>
  <si>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</si>
  <si>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</si>
  <si>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</si>
  <si>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</si>
  <si>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</si>
  <si>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</si>
  <si>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</si>
  <si>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</si>
  <si>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</si>
  <si>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</si>
  <si>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</si>
  <si>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</si>
  <si>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</si>
  <si>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</si>
  <si>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</si>
  <si>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</si>
  <si>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</si>
  <si>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</si>
  <si>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</si>
  <si>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</si>
  <si>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</si>
  <si>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</si>
  <si>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</si>
  <si>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</si>
  <si>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</si>
  <si>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</si>
  <si>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</si>
  <si>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</si>
  <si>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</si>
  <si>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</si>
  <si>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</si>
  <si>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</si>
  <si>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</si>
  <si>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</si>
  <si>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</si>
  <si>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</si>
  <si>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</si>
  <si>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</si>
  <si>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</si>
  <si>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</si>
  <si>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</si>
  <si>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</si>
  <si>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</si>
  <si>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</si>
  <si>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</si>
  <si>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</si>
  <si>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</si>
  <si>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</si>
  <si>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</si>
  <si>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</si>
  <si>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</si>
  <si>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</si>
  <si>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</si>
  <si>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</si>
  <si>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</si>
  <si>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</si>
  <si>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</si>
  <si>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</si>
  <si>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</si>
  <si>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</si>
  <si>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</si>
  <si>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</si>
  <si>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</si>
  <si>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</si>
  <si>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</si>
  <si>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</si>
  <si>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</si>
  <si>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</si>
  <si>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</si>
  <si>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</si>
  <si>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</si>
  <si>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</si>
  <si>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</si>
  <si>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</si>
  <si>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</si>
  <si>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</si>
  <si>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</si>
  <si>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</si>
  <si>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</si>
  <si>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</si>
  <si>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</si>
  <si>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</si>
  <si>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</si>
  <si>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</si>
  <si>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</si>
  <si>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</si>
  <si>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</si>
  <si>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</si>
  <si>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</si>
  <si>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</si>
  <si>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</si>
  <si>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</si>
  <si>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</si>
  <si>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</si>
  <si>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</si>
  <si>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</si>
  <si>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</si>
  <si>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</si>
  <si>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</si>
  <si>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</si>
  <si>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</si>
  <si>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</si>
  <si>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</si>
  <si>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</si>
  <si>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</si>
  <si>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</si>
  <si>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</si>
  <si>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</si>
  <si>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</si>
  <si>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</si>
  <si>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</si>
  <si>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</si>
  <si>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</si>
  <si>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</si>
  <si>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</si>
  <si>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</si>
  <si>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</si>
  <si>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</si>
  <si>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</si>
  <si>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</si>
  <si>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</si>
  <si>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</si>
  <si>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</si>
  <si>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</si>
  <si>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</si>
  <si>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</si>
  <si>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</si>
  <si>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</si>
  <si>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</si>
  <si>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</si>
  <si>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</si>
  <si>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</si>
  <si>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</si>
  <si>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</si>
  <si>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</si>
  <si>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</si>
  <si>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</si>
  <si>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</si>
  <si>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</si>
  <si>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</si>
  <si>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</si>
  <si>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</si>
  <si>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</si>
  <si>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</si>
  <si>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</si>
  <si>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</si>
  <si>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</si>
  <si>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</si>
  <si>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</si>
  <si>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</si>
  <si>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</si>
  <si>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</si>
  <si>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</si>
  <si>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</si>
  <si>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</si>
  <si>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</si>
  <si>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</si>
  <si>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</si>
  <si>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</si>
  <si>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</si>
  <si>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</si>
  <si>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</si>
  <si>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</si>
  <si>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</si>
  <si>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</si>
  <si>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</si>
  <si>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</si>
  <si>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</si>
  <si>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</si>
  <si>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</si>
  <si>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</si>
  <si>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</si>
  <si>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</si>
  <si>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</si>
  <si>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</si>
  <si>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</si>
  <si>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</si>
  <si>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</si>
  <si>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</si>
  <si>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</si>
  <si>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</si>
  <si>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</si>
  <si>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</si>
  <si>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</si>
  <si>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</si>
  <si>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</si>
  <si>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</si>
  <si>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</si>
  <si>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</si>
  <si>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</si>
  <si>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</si>
  <si>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</si>
  <si>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</si>
  <si>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</si>
  <si>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</si>
  <si>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</si>
  <si>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</si>
  <si>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</si>
  <si>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</si>
  <si>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</si>
  <si>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</si>
  <si>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</si>
  <si>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</si>
  <si>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</si>
  <si>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</si>
  <si>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</si>
  <si>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</si>
  <si>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</si>
  <si>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</si>
  <si>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</si>
  <si>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</si>
  <si>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</si>
  <si>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</si>
  <si>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</si>
  <si>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</si>
  <si>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</si>
  <si>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</si>
  <si>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</si>
  <si>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</si>
  <si>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</si>
  <si>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</si>
  <si>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</si>
  <si>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</si>
  <si>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</si>
  <si>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</si>
  <si>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</si>
  <si>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</si>
  <si>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</si>
  <si>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</si>
  <si>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</si>
  <si>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</si>
  <si>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</si>
  <si>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</si>
  <si>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</si>
  <si>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</si>
  <si>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</si>
  <si>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</si>
  <si>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</si>
  <si>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</si>
  <si>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</si>
  <si>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</si>
  <si>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</si>
  <si>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</si>
  <si>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</si>
  <si>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</si>
  <si>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</si>
  <si>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</si>
  <si>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</si>
  <si>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</si>
  <si>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</si>
  <si>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</si>
  <si>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</si>
  <si>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</si>
  <si>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</si>
  <si>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</si>
  <si>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</si>
  <si>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</si>
  <si>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</si>
  <si>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</si>
  <si>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</si>
  <si>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</si>
  <si>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</si>
  <si>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</si>
  <si>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</si>
  <si>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</si>
  <si>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</si>
  <si>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</si>
  <si>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</si>
  <si>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</si>
  <si>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</si>
  <si>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</si>
  <si>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</si>
  <si>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</si>
  <si>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</si>
  <si>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</si>
  <si>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</si>
  <si>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</si>
  <si>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</si>
  <si>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</si>
  <si>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</si>
  <si>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</si>
  <si>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</si>
  <si>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</si>
  <si>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</si>
  <si>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</si>
  <si>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</si>
  <si>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</si>
  <si>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</si>
  <si>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</si>
  <si>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</si>
  <si>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</si>
  <si>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</si>
  <si>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</si>
  <si>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</si>
  <si>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</si>
  <si>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</si>
  <si>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</si>
  <si>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</si>
  <si>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</si>
  <si>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</si>
  <si>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</si>
  <si>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</si>
  <si>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</si>
  <si>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</si>
  <si>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</si>
  <si>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</si>
  <si>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</si>
  <si>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</si>
  <si>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</si>
  <si>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</si>
  <si>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</si>
  <si>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</si>
  <si>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</si>
  <si>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</si>
  <si>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</si>
  <si>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</si>
  <si>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</si>
  <si>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</si>
  <si>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</si>
  <si>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</si>
  <si>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</si>
  <si>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</si>
  <si>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</si>
  <si>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</si>
  <si>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</si>
  <si>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</si>
  <si>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</si>
  <si>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</si>
  <si>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</si>
  <si>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</si>
  <si>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</si>
  <si>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</si>
  <si>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</si>
  <si>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</si>
  <si>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</si>
  <si>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</si>
  <si>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</si>
  <si>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</si>
  <si>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</si>
  <si>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</si>
  <si>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</si>
  <si>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</si>
  <si>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</si>
  <si>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</si>
  <si>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</si>
  <si>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</si>
  <si>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</si>
  <si>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</si>
  <si>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</si>
  <si>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</si>
  <si>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</si>
  <si>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</si>
  <si>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</si>
  <si>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</si>
  <si>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</si>
  <si>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</si>
  <si>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</si>
  <si>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</si>
  <si>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</si>
  <si>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</si>
  <si>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</si>
  <si>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</si>
  <si>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</si>
  <si>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</si>
  <si>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</si>
  <si>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</si>
  <si>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</si>
  <si>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</si>
  <si>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</si>
  <si>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</si>
  <si>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</si>
  <si>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</si>
  <si>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</si>
  <si>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</si>
  <si>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</si>
  <si>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</si>
  <si>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</si>
  <si>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</si>
  <si>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</si>
  <si>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</si>
  <si>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</si>
  <si>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</si>
  <si>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</si>
  <si>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</si>
  <si>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</si>
  <si>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</si>
  <si>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</si>
  <si>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</si>
  <si>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</si>
  <si>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</si>
  <si>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</si>
  <si>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</si>
  <si>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</si>
  <si>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</si>
  <si>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</si>
  <si>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</si>
  <si>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</si>
  <si>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</si>
  <si>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</si>
  <si>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</si>
  <si>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</si>
  <si>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</si>
  <si>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</si>
  <si>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</si>
  <si>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</si>
  <si>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</si>
  <si>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</si>
  <si>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</si>
  <si>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</si>
  <si>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</si>
  <si>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</si>
  <si>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</si>
  <si>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</si>
  <si>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</si>
  <si>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</si>
  <si>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</si>
  <si>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</si>
  <si>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</si>
  <si>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</si>
  <si>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</si>
  <si>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</si>
  <si>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</si>
  <si>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</si>
  <si>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</si>
  <si>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</si>
  <si>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</si>
  <si>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</si>
  <si>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</si>
  <si>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</si>
  <si>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</si>
  <si>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</si>
  <si>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</si>
  <si>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</si>
  <si>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</si>
  <si>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</si>
  <si>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</si>
  <si>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</si>
  <si>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</si>
  <si>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</si>
  <si>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</si>
  <si>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</si>
  <si>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</si>
  <si>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</si>
  <si>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</si>
  <si>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</si>
  <si>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</si>
  <si>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</si>
  <si>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</si>
  <si>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</si>
  <si>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</si>
  <si>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</si>
  <si>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</si>
  <si>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</si>
  <si>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</si>
  <si>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</si>
  <si>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</si>
  <si>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</si>
  <si>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</si>
  <si>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</si>
  <si>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</si>
  <si>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</si>
  <si>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</si>
  <si>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</si>
  <si>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</si>
  <si>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</si>
  <si>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</si>
  <si>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</si>
  <si>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</si>
  <si>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</si>
  <si>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</si>
  <si>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</si>
  <si>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</si>
  <si>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</si>
  <si>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</si>
  <si>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</si>
  <si>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</si>
  <si>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</si>
  <si>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</si>
  <si>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</si>
  <si>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</si>
  <si>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</si>
  <si>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</si>
  <si>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</si>
  <si>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</si>
  <si>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</si>
  <si>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</si>
  <si>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</si>
  <si>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</si>
  <si>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</si>
  <si>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</si>
  <si>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</si>
  <si>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</si>
  <si>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</si>
  <si>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</si>
  <si>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</si>
  <si>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</si>
  <si>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</si>
  <si>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</si>
  <si>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</si>
  <si>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</si>
  <si>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</si>
  <si>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</si>
  <si>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</si>
  <si>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</si>
  <si>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</si>
  <si>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</si>
  <si>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</si>
  <si>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</si>
  <si>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</si>
  <si>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</si>
  <si>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</si>
  <si>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</si>
  <si>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</si>
  <si>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</si>
  <si>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</si>
  <si>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</si>
  <si>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</si>
  <si>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</si>
  <si>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</si>
  <si>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</si>
  <si>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</si>
  <si>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</si>
  <si>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</si>
  <si>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</si>
  <si>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</si>
  <si>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</si>
  <si>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</si>
  <si>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</si>
  <si>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</si>
  <si>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</si>
  <si>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</si>
  <si>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</si>
  <si>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</si>
  <si>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</si>
  <si>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</si>
  <si>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</si>
  <si>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</si>
  <si>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</si>
  <si>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</si>
  <si>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</si>
  <si>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</si>
  <si>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</si>
  <si>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</si>
  <si>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</si>
  <si>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</si>
  <si>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</si>
  <si>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</si>
  <si>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</si>
  <si>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</si>
  <si>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</si>
  <si>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</si>
  <si>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</si>
  <si>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</si>
  <si>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</si>
  <si>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</si>
  <si>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</si>
  <si>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</si>
  <si>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</si>
  <si>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</si>
  <si>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</si>
  <si>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</si>
  <si>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</si>
  <si>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</si>
  <si>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</si>
  <si>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</si>
  <si>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</si>
  <si>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</si>
  <si>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</si>
  <si>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</si>
  <si>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</si>
  <si>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</si>
  <si>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</si>
  <si>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</si>
  <si>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</si>
  <si>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</si>
  <si>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</si>
  <si>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</si>
  <si>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</si>
  <si>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</si>
  <si>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</si>
  <si>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</si>
  <si>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</si>
  <si>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</si>
  <si>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</si>
  <si>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</si>
  <si>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</si>
  <si>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</si>
  <si>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</si>
  <si>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</si>
  <si>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</si>
  <si>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</si>
  <si>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</si>
  <si>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</si>
  <si>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</si>
  <si>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</si>
  <si>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</si>
  <si>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</si>
  <si>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</si>
  <si>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</si>
  <si>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</si>
  <si>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</si>
  <si>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</si>
  <si>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</si>
  <si>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</si>
  <si>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</si>
  <si>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</si>
  <si>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</si>
  <si>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</si>
  <si>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</si>
  <si>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</si>
  <si>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</si>
  <si>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</si>
  <si>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</si>
  <si>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</si>
  <si>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</si>
  <si>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</si>
  <si>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</si>
  <si>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</si>
  <si>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</si>
  <si>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</si>
  <si>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</si>
  <si>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</si>
  <si>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</si>
  <si>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</si>
  <si>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</si>
  <si>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</si>
  <si>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</si>
  <si>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</si>
  <si>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</si>
  <si>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</si>
  <si>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</si>
  <si>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</si>
  <si>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</si>
  <si>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</si>
  <si>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</si>
  <si>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</si>
  <si>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</si>
  <si>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</si>
  <si>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</si>
  <si>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</si>
  <si>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</si>
  <si>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</si>
  <si>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</si>
  <si>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</si>
  <si>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</si>
  <si>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</si>
  <si>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</si>
  <si>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</si>
  <si>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</si>
  <si>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</si>
  <si>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</si>
  <si>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</si>
  <si>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</si>
  <si>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</si>
  <si>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</si>
  <si>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</si>
  <si>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</si>
  <si>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</si>
  <si>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</si>
  <si>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</si>
  <si>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</si>
  <si>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</si>
  <si>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</si>
  <si>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</si>
  <si>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</si>
  <si>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</si>
  <si>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</si>
  <si>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</si>
  <si>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</si>
  <si>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</si>
  <si>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</si>
  <si>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</si>
  <si>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</si>
  <si>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</si>
  <si>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</si>
  <si>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</si>
  <si>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</si>
  <si>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</si>
  <si>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</si>
  <si>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</si>
  <si>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</si>
  <si>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</si>
  <si>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</si>
  <si>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</si>
  <si>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</si>
  <si>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</si>
  <si>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</si>
  <si>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</si>
  <si>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</si>
  <si>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</si>
  <si>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</si>
  <si>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</si>
  <si>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</si>
  <si>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</si>
  <si>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</si>
  <si>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</si>
  <si>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</si>
  <si>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</si>
  <si>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</si>
  <si>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</si>
  <si>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</si>
  <si>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</si>
  <si>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</si>
  <si>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</si>
  <si>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</si>
  <si>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</si>
  <si>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</si>
  <si>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</si>
  <si>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</si>
  <si>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</si>
  <si>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</si>
  <si>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</si>
  <si>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</si>
  <si>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</si>
  <si>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</si>
  <si>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</si>
  <si>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</si>
  <si>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</si>
  <si>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</si>
  <si>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</si>
  <si>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</si>
  <si>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</si>
  <si>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</si>
  <si>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</si>
  <si>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</si>
  <si>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</si>
  <si>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</si>
  <si>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</si>
  <si>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</si>
  <si>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</si>
  <si>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</si>
  <si>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</si>
  <si>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</si>
  <si>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</si>
  <si>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</si>
  <si>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</si>
  <si>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</si>
  <si>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</si>
  <si>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</si>
  <si>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</si>
  <si>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</si>
  <si>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</si>
  <si>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</si>
  <si>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</si>
  <si>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</si>
  <si>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</si>
  <si>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</si>
  <si>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</si>
  <si>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</si>
  <si>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</si>
  <si>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</si>
  <si>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</si>
  <si>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</si>
  <si>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</si>
  <si>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</si>
  <si>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</si>
  <si>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</si>
  <si>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</si>
  <si>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</si>
  <si>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</si>
  <si>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</si>
  <si>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</si>
  <si>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</si>
  <si>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</si>
  <si>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</si>
  <si>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</si>
  <si>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</si>
  <si>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</si>
  <si>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</si>
  <si>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</si>
  <si>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</si>
  <si>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</si>
  <si>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</si>
  <si>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</si>
  <si>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</si>
  <si>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</si>
  <si>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</si>
  <si>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</si>
  <si>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</si>
  <si>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</si>
  <si>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</si>
  <si>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</si>
  <si>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</si>
  <si>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</si>
  <si>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</si>
  <si>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</si>
  <si>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</si>
  <si>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</si>
  <si>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</si>
  <si>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</si>
  <si>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</si>
  <si>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</si>
  <si>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</si>
  <si>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</si>
  <si>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</si>
  <si>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</si>
  <si>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</si>
  <si>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</si>
  <si>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</si>
  <si>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</si>
  <si>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</si>
  <si>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</si>
  <si>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</si>
  <si>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</si>
  <si>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</si>
  <si>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</si>
  <si>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</si>
  <si>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</si>
  <si>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</si>
  <si>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</si>
  <si>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</si>
  <si>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</si>
  <si>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</si>
  <si>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</si>
  <si>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</si>
  <si>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</si>
  <si>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</si>
  <si>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</si>
  <si>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</si>
  <si>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</si>
  <si>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</si>
  <si>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</si>
  <si>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</si>
  <si>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</si>
  <si>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</si>
  <si>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</si>
  <si>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</si>
  <si>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</si>
  <si>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</si>
  <si>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</si>
  <si>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</si>
  <si>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</si>
  <si>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</si>
  <si>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</si>
  <si>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</si>
  <si>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</si>
  <si>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</si>
  <si>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</si>
  <si>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</si>
  <si>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</si>
  <si>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</si>
  <si>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</si>
  <si>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</si>
  <si>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</si>
  <si>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</si>
  <si>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</si>
  <si>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</si>
  <si>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</si>
  <si>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</si>
  <si>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</si>
  <si>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</si>
  <si>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</si>
  <si>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</si>
  <si>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</si>
  <si>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</si>
  <si>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</si>
  <si>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</si>
  <si>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</si>
  <si>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</si>
  <si>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</si>
  <si>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</si>
  <si>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</si>
  <si>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</si>
  <si>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</si>
  <si>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</si>
  <si>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</si>
  <si>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</si>
  <si>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</si>
  <si>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</si>
  <si>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</si>
  <si>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</si>
  <si>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</si>
  <si>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</si>
  <si>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</si>
  <si>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</si>
  <si>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</si>
  <si>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</si>
  <si>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</si>
  <si>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</si>
  <si>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</si>
  <si>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</si>
  <si>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</si>
  <si>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</si>
  <si>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</si>
  <si>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</si>
  <si>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</si>
  <si>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</si>
  <si>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</si>
  <si>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</si>
  <si>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</si>
  <si>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</si>
  <si>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</si>
  <si>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</si>
  <si>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</si>
  <si>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</si>
  <si>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</si>
  <si>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</si>
  <si>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</si>
  <si>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</si>
  <si>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</si>
  <si>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</si>
  <si>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</si>
  <si>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</si>
  <si>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</si>
  <si>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</si>
  <si>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</si>
  <si>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</si>
  <si>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</si>
  <si>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</si>
  <si>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</si>
  <si>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</si>
  <si>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</si>
  <si>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</si>
  <si>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</si>
  <si>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</si>
  <si>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</si>
  <si>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</si>
  <si>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</si>
  <si>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</si>
  <si>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</si>
  <si>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</si>
  <si>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</si>
  <si>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</si>
  <si>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</si>
  <si>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</si>
  <si>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</si>
  <si>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</si>
  <si>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</si>
  <si>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</si>
  <si>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</si>
  <si>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</si>
  <si>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</si>
  <si>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</si>
  <si>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</si>
  <si>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</si>
  <si>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</si>
  <si>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</si>
  <si>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</si>
  <si>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</si>
  <si>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</si>
  <si>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</si>
  <si>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</si>
  <si>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</si>
  <si>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</si>
  <si>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</si>
  <si>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</si>
  <si>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</si>
  <si>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</si>
  <si>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</si>
  <si>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</si>
  <si>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</si>
  <si>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</si>
  <si>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</si>
  <si>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</si>
  <si>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</si>
  <si>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</si>
  <si>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</si>
  <si>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</si>
  <si>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</si>
  <si>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</si>
  <si>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</si>
  <si>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</si>
  <si>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</si>
  <si>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</si>
  <si>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</si>
  <si>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</si>
  <si>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</si>
  <si>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</si>
  <si>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</si>
  <si>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</si>
  <si>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</si>
  <si>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</si>
  <si>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</si>
  <si>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</si>
  <si>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</si>
  <si>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</si>
  <si>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</si>
  <si>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</si>
  <si>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</si>
  <si>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</si>
  <si>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</si>
  <si>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</si>
  <si>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</si>
  <si>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</si>
  <si>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</si>
  <si>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</si>
  <si>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</si>
  <si>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</si>
  <si>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</si>
  <si>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</si>
  <si>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</si>
  <si>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</si>
  <si>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</si>
  <si>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</si>
  <si>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</si>
  <si>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</si>
  <si>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</si>
  <si>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</si>
  <si>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</si>
  <si>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</si>
  <si>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</si>
  <si>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</si>
  <si>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</si>
  <si>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</si>
  <si>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</si>
  <si>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</si>
  <si>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</si>
  <si>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</si>
  <si>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</si>
  <si>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</si>
  <si>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</si>
  <si>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</si>
  <si>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</si>
  <si>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</si>
  <si>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</si>
  <si>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</si>
  <si>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</si>
  <si>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</si>
  <si>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</si>
  <si>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</si>
  <si>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</si>
  <si>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</si>
  <si>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</si>
  <si>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</si>
  <si>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</si>
  <si>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</si>
  <si>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</si>
  <si>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</si>
  <si>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</si>
  <si>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</si>
  <si>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</si>
  <si>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</si>
  <si>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</si>
  <si>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</si>
  <si>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</si>
  <si>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</si>
  <si>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</si>
  <si>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</si>
  <si>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</si>
  <si>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</si>
  <si>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</si>
  <si>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</si>
  <si>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</si>
  <si>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</si>
  <si>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</si>
  <si>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</si>
  <si>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</si>
  <si>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</si>
  <si>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</si>
  <si>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</si>
  <si>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</si>
  <si>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</si>
  <si>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</si>
  <si>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</si>
  <si>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</si>
  <si>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</si>
  <si>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</si>
  <si>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</si>
  <si>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</si>
  <si>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</si>
  <si>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</si>
  <si>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</si>
  <si>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</si>
  <si>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</si>
  <si>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</si>
  <si>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</si>
  <si>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</si>
  <si>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</si>
  <si>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</si>
  <si>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</si>
  <si>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</si>
  <si>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</si>
  <si>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</si>
  <si>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</si>
  <si>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</si>
  <si>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</si>
  <si>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</si>
  <si>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</si>
  <si>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</si>
  <si>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</si>
  <si>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</si>
  <si>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</si>
  <si>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</si>
  <si>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</si>
  <si>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</si>
  <si>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</si>
  <si>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</si>
  <si>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</si>
  <si>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</si>
  <si>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</si>
  <si>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</si>
  <si>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</si>
  <si>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</si>
  <si>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</si>
  <si>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</si>
  <si>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</si>
  <si>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</si>
  <si>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</si>
  <si>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</si>
  <si>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</si>
  <si>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</si>
  <si>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</si>
  <si>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</si>
  <si>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</si>
  <si>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</si>
  <si>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</si>
  <si>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</si>
  <si>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</si>
  <si>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</si>
  <si>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</si>
  <si>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</si>
  <si>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</si>
  <si>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</si>
  <si>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</si>
  <si>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</si>
  <si>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</si>
  <si>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</si>
  <si>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</si>
  <si>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</si>
  <si>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</si>
  <si>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</si>
  <si>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</si>
  <si>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</si>
  <si>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</si>
  <si>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</si>
  <si>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</si>
  <si>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</si>
  <si>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</si>
  <si>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</si>
  <si>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</si>
  <si>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</si>
  <si>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</si>
  <si>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</si>
  <si>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</si>
  <si>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</si>
  <si>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</si>
  <si>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</si>
  <si>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</si>
  <si>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</si>
  <si>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</si>
  <si>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</si>
  <si>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</si>
  <si>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</si>
  <si>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</si>
  <si>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</si>
  <si>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</si>
  <si>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</si>
  <si>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</si>
  <si>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</si>
  <si>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</si>
  <si>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</si>
  <si>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</si>
  <si>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</si>
  <si>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</si>
  <si>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</si>
  <si>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</si>
  <si>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</si>
  <si>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</si>
  <si>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</si>
  <si>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</si>
  <si>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</si>
  <si>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</si>
  <si>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</si>
  <si>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</si>
  <si>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</si>
  <si>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</si>
  <si>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</si>
  <si>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</si>
  <si>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</si>
  <si>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</si>
  <si>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</si>
  <si>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</si>
  <si>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</si>
  <si>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</si>
  <si>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</si>
  <si>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</si>
  <si>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</si>
  <si>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</si>
  <si>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</si>
  <si>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</si>
  <si>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</si>
  <si>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</si>
  <si>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</si>
  <si>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</si>
  <si>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</si>
  <si>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</si>
  <si>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</si>
  <si>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</si>
  <si>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</si>
  <si>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</si>
  <si>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</si>
  <si>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</si>
  <si>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</si>
  <si>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</si>
  <si>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</si>
  <si>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</si>
  <si>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</si>
  <si>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</si>
  <si>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</si>
  <si>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</si>
  <si>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</si>
  <si>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</si>
  <si>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</si>
  <si>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</si>
  <si>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</si>
  <si>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</si>
  <si>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</si>
  <si>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</si>
  <si>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</si>
  <si>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</si>
  <si>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</si>
  <si>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</si>
  <si>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</si>
  <si>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</si>
  <si>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</si>
  <si>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</si>
  <si>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</si>
  <si>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</si>
  <si>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</si>
  <si>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</si>
  <si>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</si>
  <si>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</si>
  <si>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</si>
  <si>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</si>
  <si>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</si>
  <si>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</si>
  <si>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</si>
  <si>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</si>
  <si>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</si>
  <si>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</si>
  <si>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</si>
  <si>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</si>
  <si>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</si>
  <si>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</si>
  <si>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</si>
  <si>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</si>
  <si>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</si>
  <si>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</si>
  <si>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</si>
  <si>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</si>
  <si>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</si>
  <si>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</si>
  <si>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</si>
  <si>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</si>
  <si>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</si>
  <si>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</si>
  <si>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</si>
  <si>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</si>
  <si>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</si>
  <si>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</si>
  <si>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</si>
  <si>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</si>
  <si>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</si>
  <si>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</si>
  <si>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</si>
  <si>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</si>
  <si>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</si>
  <si>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</si>
  <si>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</si>
  <si>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</si>
  <si>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</si>
  <si>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</si>
  <si>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</si>
  <si>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</si>
  <si>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</si>
  <si>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</si>
  <si>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</si>
  <si>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</si>
  <si>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</si>
  <si>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</si>
  <si>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</si>
  <si>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</si>
  <si>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</si>
  <si>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</si>
  <si>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</si>
  <si>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</si>
  <si>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</si>
  <si>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</si>
  <si>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</si>
  <si>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</si>
  <si>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</si>
  <si>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</si>
  <si>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</si>
  <si>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</si>
  <si>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</si>
  <si>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</si>
  <si>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</si>
  <si>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</si>
  <si>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</si>
  <si>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</si>
  <si>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</si>
  <si>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</si>
  <si>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</si>
  <si>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</si>
  <si>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</si>
  <si>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</si>
  <si>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</si>
  <si>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</si>
  <si>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</si>
  <si>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</si>
  <si>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</si>
  <si>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</si>
  <si>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</si>
  <si>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</si>
  <si>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</si>
  <si>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</si>
  <si>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</si>
  <si>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</si>
  <si>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</si>
  <si>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</si>
  <si>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</si>
  <si>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</si>
  <si>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</si>
  <si>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</si>
  <si>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</si>
  <si>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</si>
  <si>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</si>
  <si>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</si>
  <si>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</si>
  <si>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</si>
  <si>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</si>
  <si>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</si>
  <si>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</si>
  <si>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</si>
  <si>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</si>
  <si>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</si>
  <si>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</si>
  <si>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</si>
  <si>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</si>
  <si>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</si>
  <si>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</si>
  <si>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</si>
  <si>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</si>
  <si>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</si>
  <si>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</si>
  <si>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</si>
  <si>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</si>
  <si>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</si>
  <si>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</si>
  <si>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</si>
  <si>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</si>
  <si>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</si>
  <si>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</si>
  <si>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</si>
  <si>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</si>
  <si>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</si>
  <si>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</si>
  <si>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</si>
  <si>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</si>
  <si>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</si>
  <si>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</si>
  <si>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</si>
  <si>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</si>
  <si>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</si>
  <si>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</si>
  <si>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</si>
  <si>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</si>
  <si>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</si>
  <si>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</si>
  <si>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</si>
  <si>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</si>
  <si>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</si>
  <si>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</si>
  <si>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</si>
  <si>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</si>
  <si>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</si>
  <si>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</si>
  <si>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</si>
  <si>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</si>
  <si>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</si>
  <si>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</si>
  <si>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</si>
  <si>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</si>
  <si>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</si>
  <si>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</si>
  <si>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</si>
  <si>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</si>
  <si>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</si>
  <si>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</si>
  <si>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</si>
  <si>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</si>
  <si>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</si>
  <si>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</si>
  <si>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</si>
  <si>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</si>
  <si>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</si>
  <si>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</si>
  <si>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</si>
  <si>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</si>
  <si>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</si>
  <si>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</si>
  <si>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</si>
  <si>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</si>
  <si>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</si>
  <si>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</si>
  <si>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</si>
  <si>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</si>
  <si>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</si>
  <si>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</si>
  <si>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</si>
  <si>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</si>
  <si>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</si>
  <si>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</si>
  <si>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</si>
  <si>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</si>
  <si>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</si>
  <si>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</si>
  <si>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</si>
  <si>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</si>
  <si>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</si>
  <si>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</si>
  <si>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</si>
  <si>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</si>
  <si>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</si>
  <si>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</si>
  <si>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</si>
  <si>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</si>
  <si>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</si>
  <si>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</si>
  <si>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</si>
  <si>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</si>
  <si>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</si>
  <si>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</si>
  <si>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</si>
  <si>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</si>
  <si>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</si>
  <si>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</si>
  <si>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</si>
  <si>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</si>
  <si>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</si>
  <si>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</si>
  <si>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</si>
  <si>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</si>
  <si>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</si>
  <si>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</si>
  <si>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</si>
  <si>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</si>
  <si>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</si>
  <si>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</si>
  <si>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</si>
  <si>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</si>
  <si>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</si>
  <si>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</si>
  <si>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</si>
  <si>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</si>
  <si>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</si>
  <si>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</si>
  <si>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</si>
  <si>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</si>
  <si>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</si>
  <si>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</si>
  <si>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</si>
  <si>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</si>
  <si>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</si>
  <si>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</si>
  <si>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</si>
  <si>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</si>
  <si>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</si>
  <si>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</si>
  <si>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</si>
  <si>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</si>
  <si>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</si>
  <si>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</si>
  <si>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</si>
  <si>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</si>
  <si>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</si>
  <si>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</si>
  <si>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</si>
  <si>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</si>
  <si>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</si>
  <si>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</si>
  <si>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</si>
  <si>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</si>
  <si>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</si>
  <si>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</si>
  <si>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</si>
  <si>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</si>
  <si>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</si>
  <si>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</si>
  <si>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</si>
  <si>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</si>
  <si>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</si>
  <si>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</si>
  <si>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</si>
  <si>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</si>
  <si>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</si>
  <si>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</si>
  <si>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</si>
  <si>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</si>
  <si>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</si>
  <si>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</si>
  <si>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</si>
  <si>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</si>
  <si>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</si>
  <si>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</si>
  <si>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</si>
  <si>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</si>
  <si>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</si>
  <si>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</si>
  <si>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</si>
  <si>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</si>
  <si>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</si>
  <si>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</si>
  <si>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</si>
  <si>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</si>
  <si>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</si>
  <si>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</si>
  <si>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</si>
  <si>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</si>
  <si>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</si>
  <si>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</si>
  <si>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</si>
  <si>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</si>
  <si>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</si>
  <si>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</si>
  <si>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</si>
  <si>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</si>
  <si>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</si>
  <si>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</si>
  <si>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</si>
  <si>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</si>
  <si>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</si>
  <si>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</si>
  <si>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</si>
  <si>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</si>
  <si>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</si>
  <si>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</si>
  <si>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</si>
  <si>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</si>
  <si>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</si>
  <si>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</si>
  <si>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</si>
  <si>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</si>
  <si>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</si>
  <si>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</si>
  <si>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</si>
  <si>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</si>
  <si>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</si>
  <si>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</si>
  <si>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</si>
  <si>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</si>
  <si>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</si>
  <si>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</si>
  <si>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</si>
  <si>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</si>
  <si>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</si>
  <si>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</si>
  <si>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</si>
  <si>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</si>
  <si>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</si>
  <si>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</si>
  <si>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</si>
  <si>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</si>
  <si>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</si>
  <si>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</si>
  <si>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</si>
  <si>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</si>
  <si>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</si>
  <si>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</si>
  <si>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</si>
  <si>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</si>
  <si>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</si>
  <si>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</si>
  <si>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</si>
  <si>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</si>
  <si>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</si>
  <si>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</si>
  <si>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</si>
  <si>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</si>
  <si>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</si>
  <si>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</si>
  <si>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</si>
  <si>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</si>
  <si>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</si>
  <si>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</si>
  <si>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</si>
  <si>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</si>
  <si>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</si>
  <si>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</si>
  <si>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</si>
  <si>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</si>
  <si>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</si>
  <si>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</si>
  <si>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</si>
  <si>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</si>
  <si>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</si>
  <si>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</si>
  <si>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</si>
  <si>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</si>
  <si>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</si>
  <si>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</si>
  <si>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</si>
  <si>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</si>
  <si>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</si>
  <si>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</si>
  <si>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</si>
  <si>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</si>
  <si>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</si>
  <si>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</si>
  <si>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</si>
  <si>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</si>
  <si>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</si>
  <si>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</si>
  <si>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</si>
  <si>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</si>
  <si>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</si>
  <si>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</si>
  <si>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</si>
  <si>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</si>
  <si>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</si>
  <si>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</si>
  <si>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</si>
  <si>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</si>
  <si>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</si>
  <si>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</si>
  <si>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</si>
  <si>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</si>
  <si>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</si>
  <si>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</si>
  <si>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</si>
  <si>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</si>
  <si>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</si>
  <si>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</si>
  <si>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</si>
  <si>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</si>
  <si>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</si>
  <si>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</si>
  <si>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</si>
  <si>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</si>
  <si>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</si>
  <si>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</si>
  <si>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</si>
  <si>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</si>
  <si>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</si>
  <si>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</si>
  <si>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</si>
  <si>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</si>
  <si>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</si>
  <si>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</si>
  <si>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</si>
  <si>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</si>
  <si>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</si>
  <si>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</si>
  <si>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</si>
  <si>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</si>
  <si>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</si>
  <si>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</si>
  <si>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</si>
  <si>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</si>
  <si>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</si>
  <si>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</si>
  <si>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</si>
  <si>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</si>
  <si>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</si>
  <si>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</si>
  <si>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</si>
  <si>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</si>
  <si>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</si>
  <si>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</si>
  <si>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</si>
  <si>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</si>
  <si>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</si>
  <si>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</si>
  <si>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</si>
  <si>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</si>
  <si>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</si>
  <si>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</si>
  <si>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</si>
  <si>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</si>
  <si>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</si>
  <si>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</si>
  <si>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</si>
  <si>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</si>
  <si>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</si>
  <si>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</si>
  <si>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</si>
  <si>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</si>
  <si>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</si>
  <si>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</si>
  <si>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</si>
  <si>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</si>
  <si>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</si>
  <si>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</si>
  <si>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</si>
  <si>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</si>
  <si>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</si>
  <si>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</si>
  <si>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</si>
  <si>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</si>
  <si>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</si>
  <si>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</si>
  <si>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</si>
  <si>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</si>
  <si>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</si>
  <si>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</si>
  <si>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</si>
  <si>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</si>
  <si>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</si>
  <si>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</si>
  <si>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</si>
  <si>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</si>
  <si>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</si>
  <si>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</si>
  <si>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</si>
  <si>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</si>
  <si>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</si>
  <si>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</si>
  <si>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</si>
  <si>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</si>
  <si>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</si>
  <si>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</si>
  <si>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</si>
  <si>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</si>
  <si>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</si>
  <si>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</si>
  <si>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</si>
  <si>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</si>
  <si>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</si>
  <si>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</si>
  <si>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</si>
  <si>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</si>
  <si>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</si>
  <si>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</si>
  <si>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</si>
  <si>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</si>
  <si>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</si>
  <si>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</si>
  <si>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</si>
  <si>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</si>
  <si>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</si>
  <si>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</si>
  <si>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</si>
  <si>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</si>
  <si>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</si>
  <si>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</si>
  <si>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</si>
  <si>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</si>
  <si>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</si>
  <si>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</si>
  <si>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</si>
  <si>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</si>
  <si>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</si>
  <si>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</si>
  <si>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</si>
  <si>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</si>
  <si>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</si>
  <si>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</si>
  <si>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</si>
  <si>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</si>
  <si>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</si>
  <si>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</si>
  <si>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</si>
  <si>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</si>
  <si>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</si>
  <si>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</si>
  <si>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</si>
  <si>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</si>
  <si>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</si>
  <si>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</si>
  <si>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</si>
  <si>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</si>
  <si>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</si>
  <si>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</si>
  <si>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</si>
  <si>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</si>
  <si>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</si>
  <si>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</si>
  <si>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</si>
  <si>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</si>
  <si>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</si>
  <si>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</si>
  <si>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</si>
  <si>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</si>
  <si>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</si>
  <si>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</si>
  <si>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</si>
  <si>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</si>
  <si>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</si>
  <si>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</si>
  <si>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</si>
  <si>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</si>
  <si>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</si>
  <si>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</si>
  <si>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</si>
  <si>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</si>
  <si>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</si>
  <si>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</si>
  <si>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</si>
  <si>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</si>
  <si>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</si>
  <si>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</si>
  <si>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</si>
  <si>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</si>
  <si>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</si>
  <si>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</si>
  <si>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</si>
  <si>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</si>
  <si>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</si>
  <si>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</si>
  <si>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</si>
  <si>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</si>
  <si>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</si>
  <si>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</si>
  <si>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</si>
  <si>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</si>
  <si>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</si>
  <si>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</si>
  <si>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</si>
  <si>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</si>
  <si>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</si>
  <si>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</si>
  <si>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</si>
  <si>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</si>
  <si>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</si>
  <si>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</si>
  <si>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</si>
  <si>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</si>
  <si>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</si>
  <si>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</si>
  <si>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</si>
  <si>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</si>
  <si>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</si>
  <si>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</si>
  <si>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</si>
  <si>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</si>
  <si>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</si>
  <si>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</si>
  <si>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</si>
  <si>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</si>
  <si>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</si>
  <si>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</si>
  <si>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</si>
  <si>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</si>
  <si>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</si>
  <si>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</si>
  <si>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</si>
  <si>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</si>
  <si>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</si>
  <si>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</si>
  <si>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</si>
  <si>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</si>
  <si>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</si>
  <si>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</si>
  <si>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</si>
  <si>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</si>
  <si>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</si>
  <si>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</si>
  <si>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</si>
  <si>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</si>
  <si>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</si>
  <si>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</si>
  <si>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</si>
  <si>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</si>
  <si>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</si>
  <si>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</si>
  <si>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</si>
  <si>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</si>
  <si>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</si>
  <si>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</si>
  <si>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</si>
  <si>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</si>
  <si>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</si>
  <si>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</si>
  <si>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</si>
  <si>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</si>
  <si>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</si>
  <si>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</si>
  <si>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</si>
  <si>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</si>
  <si>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</si>
  <si>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</si>
  <si>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</si>
  <si>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</si>
  <si>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</si>
  <si>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</si>
  <si>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</si>
  <si>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</si>
  <si>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</si>
  <si>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</si>
  <si>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</si>
  <si>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</si>
  <si>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</si>
  <si>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</si>
  <si>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</si>
  <si>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</si>
  <si>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</si>
  <si>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</si>
  <si>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</si>
  <si>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</si>
  <si>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</si>
  <si>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</si>
  <si>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</si>
  <si>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</si>
  <si>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</si>
  <si>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</si>
  <si>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</si>
  <si>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</si>
  <si>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</si>
  <si>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</si>
  <si>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</si>
  <si>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</si>
  <si>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</si>
  <si>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</si>
  <si>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</si>
  <si>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</si>
  <si>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</si>
  <si>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</si>
  <si>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</si>
  <si>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</si>
  <si>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</si>
  <si>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</si>
  <si>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</si>
  <si>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</si>
  <si>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</si>
  <si>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</si>
  <si>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</si>
  <si>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</si>
  <si>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</si>
  <si>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</si>
  <si>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</si>
  <si>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</si>
  <si>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</si>
  <si>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</si>
  <si>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</si>
  <si>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</si>
  <si>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</si>
  <si>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</si>
  <si>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</si>
  <si>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</si>
  <si>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</si>
  <si>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</si>
  <si>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</si>
  <si>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</si>
  <si>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</si>
  <si>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</si>
  <si>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</si>
  <si>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</si>
  <si>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</si>
  <si>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</si>
  <si>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</si>
  <si>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</si>
  <si>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</si>
  <si>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</si>
  <si>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</si>
  <si>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</si>
  <si>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</si>
  <si>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</si>
  <si>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</si>
  <si>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</si>
  <si>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</si>
  <si>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</si>
  <si>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</si>
  <si>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</si>
  <si>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</si>
  <si>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</si>
  <si>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</si>
  <si>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</si>
  <si>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</si>
  <si>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</si>
  <si>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</si>
  <si>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</si>
  <si>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</si>
  <si>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</si>
  <si>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</si>
  <si>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</si>
  <si>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</si>
  <si>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</si>
  <si>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</si>
  <si>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</si>
  <si>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</si>
  <si>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</si>
  <si>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</si>
  <si>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</si>
  <si>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</si>
  <si>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</si>
  <si>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</si>
  <si>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</si>
  <si>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</si>
  <si>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</si>
  <si>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</si>
  <si>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</si>
  <si>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</si>
  <si>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</si>
  <si>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</si>
  <si>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</si>
  <si>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</si>
  <si>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</si>
  <si>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</si>
  <si>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</si>
  <si>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</si>
  <si>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</si>
  <si>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</si>
  <si>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</si>
  <si>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</si>
  <si>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</si>
  <si>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</si>
  <si>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</si>
  <si>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</si>
  <si>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</si>
  <si>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</si>
  <si>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</si>
  <si>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</si>
  <si>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</si>
  <si>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</si>
  <si>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</si>
  <si>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</si>
  <si>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</si>
  <si>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</si>
  <si>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</si>
  <si>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</si>
  <si>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</si>
  <si>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</si>
  <si>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</si>
  <si>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</si>
  <si>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</si>
  <si>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</si>
  <si>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</si>
  <si>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</si>
  <si>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</si>
  <si>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</si>
  <si>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</si>
  <si>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</si>
  <si>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</si>
  <si>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</si>
  <si>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</si>
  <si>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</si>
  <si>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</si>
  <si>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</si>
  <si>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</si>
  <si>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</si>
  <si>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</si>
  <si>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</si>
  <si>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</si>
  <si>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</si>
  <si>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</si>
  <si>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</si>
  <si>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</si>
  <si>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</si>
  <si>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</si>
  <si>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</si>
  <si>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</si>
  <si>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</si>
  <si>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</si>
  <si>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</si>
  <si>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</si>
  <si>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</si>
  <si>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</si>
  <si>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</si>
  <si>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</si>
  <si>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</si>
  <si>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</si>
  <si>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</si>
  <si>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</si>
  <si>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</si>
  <si>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</si>
  <si>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</si>
  <si>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</si>
  <si>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</si>
  <si>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</si>
  <si>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</si>
  <si>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</si>
  <si>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</si>
  <si>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</si>
  <si>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</si>
  <si>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</si>
  <si>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</si>
  <si>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</si>
  <si>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</si>
  <si>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</si>
  <si>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</si>
  <si>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</si>
  <si>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</si>
  <si>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</si>
  <si>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</si>
  <si>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</si>
  <si>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</si>
  <si>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</si>
  <si>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</si>
  <si>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</si>
  <si>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</si>
  <si>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</si>
  <si>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</si>
  <si>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</si>
  <si>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</si>
  <si>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</si>
  <si>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</si>
  <si>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</si>
  <si>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</si>
  <si>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</si>
  <si>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</si>
  <si>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</si>
  <si>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</si>
  <si>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</si>
  <si>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</si>
  <si>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</si>
  <si>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</si>
  <si>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</si>
  <si>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</si>
  <si>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</si>
  <si>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</si>
  <si>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</si>
  <si>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</si>
  <si>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</si>
  <si>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</si>
  <si>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</si>
  <si>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</si>
  <si>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</si>
  <si>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</si>
  <si>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</si>
  <si>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</si>
  <si>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</si>
  <si>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</si>
  <si>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</si>
  <si>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</si>
  <si>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</si>
  <si>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</si>
  <si>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</si>
  <si>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</si>
  <si>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</si>
  <si>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</si>
  <si>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</si>
  <si>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</si>
  <si>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</si>
  <si>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</si>
  <si>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</si>
  <si>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</si>
  <si>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</si>
  <si>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</si>
  <si>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</si>
  <si>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</si>
  <si>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</si>
  <si>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</si>
  <si>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</si>
  <si>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</si>
  <si>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</si>
  <si>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</si>
  <si>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</si>
  <si>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</si>
  <si>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</si>
  <si>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</si>
  <si>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</si>
  <si>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</si>
  <si>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</si>
  <si>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</si>
  <si>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</si>
  <si>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</si>
  <si>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</si>
  <si>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</si>
  <si>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</si>
  <si>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</si>
  <si>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</si>
  <si>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</si>
  <si>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</si>
  <si>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</si>
  <si>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</si>
  <si>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</si>
  <si>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</si>
  <si>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</si>
  <si>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</si>
  <si>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</si>
  <si>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</si>
  <si>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</si>
  <si>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</si>
  <si>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</si>
  <si>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</si>
  <si>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</si>
  <si>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</si>
  <si>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</si>
  <si>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</si>
  <si>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</si>
  <si>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</si>
  <si>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</si>
  <si>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</si>
  <si>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</si>
  <si>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</si>
  <si>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</si>
  <si>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</si>
  <si>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</si>
  <si>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</si>
  <si>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</si>
  <si>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</si>
  <si>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</si>
  <si>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</si>
  <si>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</si>
  <si>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</si>
  <si>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</si>
  <si>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</si>
  <si>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</si>
  <si>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</si>
  <si>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</si>
  <si>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</si>
  <si>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</si>
  <si>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</si>
  <si>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</si>
  <si>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</si>
  <si>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</si>
  <si>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</si>
  <si>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</si>
  <si>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</si>
  <si>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</si>
  <si>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</si>
  <si>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</si>
  <si>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</si>
  <si>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</si>
  <si>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</si>
  <si>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</si>
  <si>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</si>
  <si>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</si>
  <si>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</si>
  <si>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</si>
  <si>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</si>
  <si>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</si>
  <si>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</si>
  <si>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</si>
  <si>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</si>
  <si>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</si>
  <si>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</si>
  <si>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</si>
  <si>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</si>
  <si>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</si>
  <si>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</si>
  <si>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</si>
  <si>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</si>
  <si>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</si>
  <si>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</si>
  <si>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</si>
  <si>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</si>
  <si>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</si>
  <si>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</si>
  <si>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</si>
  <si>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</si>
  <si>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</si>
  <si>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</si>
  <si>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</si>
  <si>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</si>
  <si>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</si>
  <si>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</si>
  <si>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</si>
  <si>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</si>
  <si>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</si>
  <si>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</si>
  <si>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</si>
  <si>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</si>
  <si>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</si>
  <si>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</si>
  <si>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</si>
  <si>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</si>
  <si>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</si>
  <si>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</si>
  <si>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</si>
  <si>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</si>
  <si>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</si>
  <si>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</si>
  <si>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</si>
  <si>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</si>
  <si>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</si>
  <si>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</si>
  <si>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</si>
  <si>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</si>
  <si>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</si>
  <si>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</si>
  <si>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</si>
  <si>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</si>
  <si>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</si>
  <si>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</si>
  <si>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</si>
  <si>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</si>
  <si>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</si>
  <si>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</si>
  <si>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</si>
  <si>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</si>
  <si>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</si>
  <si>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</si>
  <si>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</si>
  <si>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</si>
  <si>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</si>
  <si>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</si>
  <si>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</si>
  <si>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</si>
  <si>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</si>
  <si>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</si>
  <si>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</si>
  <si>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</si>
  <si>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</si>
  <si>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</si>
  <si>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</si>
  <si>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</si>
  <si>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</si>
  <si>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</si>
  <si>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</si>
  <si>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</si>
  <si>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</si>
  <si>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</si>
  <si>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</si>
  <si>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</si>
  <si>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</si>
  <si>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</si>
  <si>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</si>
  <si>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</si>
  <si>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</si>
  <si>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</si>
  <si>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</si>
  <si>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</si>
  <si>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</si>
  <si>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</si>
  <si>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</si>
  <si>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</si>
  <si>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</si>
  <si>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</si>
  <si>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</si>
  <si>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</si>
  <si>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</si>
  <si>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</si>
  <si>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</si>
  <si>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</si>
  <si>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</si>
  <si>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</si>
  <si>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</si>
  <si>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</si>
  <si>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</si>
  <si>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</si>
  <si>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</si>
  <si>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</si>
  <si>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</si>
  <si>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</si>
  <si>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</si>
  <si>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</si>
  <si>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</si>
  <si>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</si>
  <si>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</si>
  <si>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</si>
  <si>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</si>
  <si>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</si>
  <si>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</si>
  <si>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</si>
  <si>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</si>
  <si>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</si>
  <si>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</si>
  <si>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</si>
  <si>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</si>
  <si>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</si>
  <si>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</si>
  <si>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</si>
  <si>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</si>
  <si>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</si>
  <si>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</si>
  <si>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</si>
  <si>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</si>
  <si>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</si>
  <si>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</si>
  <si>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</si>
  <si>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</si>
  <si>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</si>
  <si>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</si>
  <si>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</si>
  <si>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</si>
  <si>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</si>
  <si>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</si>
  <si>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</si>
  <si>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</si>
  <si>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</si>
  <si>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</si>
  <si>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</si>
  <si>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</si>
  <si>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</si>
  <si>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</si>
  <si>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</si>
  <si>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</si>
  <si>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</si>
  <si>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</si>
  <si>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</si>
  <si>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</si>
  <si>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</si>
  <si>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</si>
  <si>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</si>
  <si>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</si>
  <si>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</si>
  <si>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</si>
  <si>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</si>
  <si>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</si>
  <si>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</si>
  <si>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</si>
  <si>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</si>
  <si>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</si>
  <si>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</si>
  <si>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</si>
  <si>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</si>
  <si>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</si>
  <si>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</si>
  <si>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</si>
  <si>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</si>
  <si>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</si>
  <si>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</si>
  <si>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</si>
  <si>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</si>
  <si>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</si>
  <si>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</si>
  <si>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</si>
  <si>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</si>
  <si>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</si>
  <si>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</si>
  <si>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</si>
  <si>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</si>
  <si>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</si>
  <si>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</si>
  <si>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</si>
  <si>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</si>
  <si>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</si>
  <si>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</si>
  <si>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</si>
  <si>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</si>
  <si>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</si>
  <si>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</si>
  <si>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</si>
  <si>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</si>
  <si>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</si>
  <si>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</si>
  <si>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</si>
  <si>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</si>
  <si>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</si>
  <si>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</si>
  <si>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</si>
  <si>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</si>
  <si>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</si>
  <si>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</si>
  <si>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</si>
  <si>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</si>
  <si>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</si>
  <si>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</si>
  <si>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</si>
  <si>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</si>
  <si>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</si>
  <si>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</si>
  <si>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</si>
  <si>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</si>
  <si>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</si>
  <si>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</si>
  <si>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</si>
  <si>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</si>
  <si>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</si>
  <si>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</si>
  <si>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</si>
  <si>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</si>
  <si>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</si>
  <si>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</si>
  <si>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</si>
  <si>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</si>
  <si>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</si>
  <si>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</si>
  <si>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</si>
  <si>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</si>
  <si>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</si>
  <si>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</si>
  <si>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</si>
  <si>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</si>
  <si>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</si>
  <si>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</si>
  <si>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</si>
  <si>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</si>
  <si>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</si>
  <si>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</si>
  <si>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</si>
  <si>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</si>
  <si>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</si>
  <si>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</si>
  <si>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</si>
  <si>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</si>
  <si>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</si>
  <si>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</si>
  <si>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</si>
  <si>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</si>
  <si>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</si>
  <si>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</si>
  <si>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</si>
  <si>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</si>
  <si>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</si>
  <si>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</si>
  <si>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</si>
  <si>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</si>
  <si>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</si>
  <si>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</si>
  <si>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</si>
  <si>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</si>
  <si>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</si>
  <si>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</si>
  <si>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</si>
  <si>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</si>
  <si>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</si>
  <si>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</si>
  <si>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</si>
  <si>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</si>
  <si>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</si>
  <si>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</si>
  <si>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</si>
  <si>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</si>
  <si>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</si>
  <si>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</si>
  <si>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</si>
  <si>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</si>
  <si>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</si>
  <si>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</si>
  <si>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</si>
  <si>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</si>
  <si>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</si>
  <si>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</si>
  <si>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</si>
  <si>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</si>
  <si>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</si>
  <si>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</si>
  <si>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</si>
  <si>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</si>
  <si>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</si>
  <si>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</si>
  <si>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</si>
  <si>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</si>
  <si>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</si>
  <si>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</si>
  <si>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</si>
  <si>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</si>
  <si>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</si>
  <si>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</si>
  <si>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</si>
  <si>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</si>
  <si>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</si>
  <si>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</si>
  <si>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</si>
  <si>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</si>
  <si>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</si>
  <si>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</si>
  <si>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</si>
  <si>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</si>
  <si>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</si>
  <si>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</si>
  <si>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</si>
  <si>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</si>
  <si>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</si>
  <si>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</si>
  <si>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</si>
  <si>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</si>
  <si>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</si>
  <si>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</si>
  <si>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</si>
  <si>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</si>
  <si>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</si>
  <si>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</si>
  <si>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</si>
  <si>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</si>
  <si>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</si>
  <si>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</si>
  <si>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</si>
  <si>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</si>
  <si>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</si>
  <si>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</si>
  <si>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</si>
  <si>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</si>
  <si>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</si>
  <si>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</si>
  <si>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</si>
  <si>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</si>
  <si>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</si>
  <si>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</si>
  <si>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</si>
  <si>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</si>
  <si>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</si>
  <si>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</si>
  <si>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</si>
  <si>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</si>
  <si>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</si>
  <si>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</si>
  <si>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</si>
  <si>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</si>
  <si>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</si>
  <si>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</si>
  <si>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</si>
  <si>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</si>
  <si>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</si>
  <si>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</si>
  <si>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</si>
  <si>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</si>
  <si>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</si>
  <si>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</si>
  <si>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</si>
  <si>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</si>
  <si>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</si>
  <si>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</si>
  <si>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</si>
  <si>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</si>
  <si>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</si>
  <si>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</si>
  <si>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</si>
  <si>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</si>
  <si>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</si>
  <si>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</si>
  <si>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</si>
  <si>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</si>
  <si>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</si>
  <si>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</si>
  <si>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</si>
  <si>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</si>
  <si>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</si>
  <si>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</si>
  <si>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</si>
  <si>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</si>
  <si>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</si>
  <si>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</si>
  <si>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</si>
  <si>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</si>
  <si>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</si>
  <si>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</si>
  <si>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</si>
  <si>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</si>
  <si>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</si>
  <si>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</si>
  <si>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</si>
  <si>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</si>
  <si>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</si>
  <si>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</si>
  <si>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</si>
  <si>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</si>
  <si>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</si>
  <si>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</si>
  <si>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</si>
  <si>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</si>
  <si>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</si>
  <si>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</si>
  <si>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</si>
  <si>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</si>
  <si>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</si>
  <si>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</si>
  <si>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</si>
  <si>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</si>
  <si>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</si>
  <si>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</si>
  <si>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</si>
  <si>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</si>
  <si>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</si>
  <si>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</si>
  <si>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</si>
  <si>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</si>
  <si>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</si>
  <si>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</si>
  <si>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</si>
  <si>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</si>
  <si>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</si>
  <si>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</si>
  <si>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</si>
  <si>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</si>
  <si>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</si>
  <si>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</si>
  <si>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</si>
  <si>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</si>
  <si>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</si>
  <si>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</si>
  <si>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</si>
  <si>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</si>
  <si>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</si>
  <si>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</si>
  <si>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</si>
  <si>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</si>
  <si>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</si>
  <si>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</si>
  <si>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</si>
  <si>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</si>
  <si>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</si>
  <si>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</si>
  <si>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</si>
  <si>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</si>
  <si>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</si>
  <si>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</si>
  <si>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</si>
  <si>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</si>
  <si>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</si>
  <si>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</si>
  <si>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</si>
  <si>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</si>
  <si>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</si>
  <si>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</si>
  <si>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</si>
  <si>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</si>
  <si>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</si>
  <si>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</si>
  <si>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</si>
  <si>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</si>
  <si>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</si>
  <si>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</si>
  <si>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</si>
  <si>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</si>
  <si>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</si>
  <si>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</si>
  <si>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</si>
  <si>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</si>
  <si>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</si>
  <si>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</si>
  <si>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</si>
  <si>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</si>
  <si>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</si>
  <si>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</si>
  <si>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</si>
  <si>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</si>
  <si>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</si>
  <si>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</si>
  <si>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</si>
  <si>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</si>
  <si>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</si>
  <si>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</si>
  <si>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</si>
  <si>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</si>
  <si>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</si>
  <si>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</si>
  <si>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</si>
  <si>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</si>
  <si>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</si>
  <si>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</si>
  <si>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</si>
  <si>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</si>
  <si>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</si>
  <si>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</si>
  <si>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</si>
  <si>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</si>
  <si>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</si>
  <si>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</si>
  <si>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</si>
  <si>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</si>
  <si>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</si>
  <si>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</si>
  <si>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</si>
  <si>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</si>
  <si>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</si>
  <si>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</si>
  <si>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</si>
  <si>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</si>
  <si>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</si>
  <si>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</si>
  <si>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</si>
  <si>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</si>
  <si>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</si>
  <si>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</si>
  <si>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</si>
  <si>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</si>
  <si>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</si>
  <si>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</si>
  <si>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</si>
  <si>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</si>
  <si>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</si>
  <si>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</si>
  <si>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</si>
  <si>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</si>
  <si>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</si>
  <si>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</si>
  <si>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</si>
  <si>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</si>
  <si>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</si>
  <si>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</si>
  <si>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</si>
  <si>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</si>
  <si>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</si>
  <si>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</si>
  <si>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</si>
  <si>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</si>
  <si>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</si>
  <si>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</si>
  <si>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</si>
  <si>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</si>
  <si>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</si>
  <si>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</si>
  <si>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</si>
  <si>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</si>
  <si>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</si>
  <si>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</si>
  <si>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</si>
  <si>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</si>
  <si>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</si>
  <si>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</si>
  <si>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</si>
  <si>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</si>
  <si>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</si>
  <si>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</si>
  <si>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</si>
  <si>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</si>
  <si>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</si>
  <si>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</si>
  <si>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</si>
  <si>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</si>
  <si>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</si>
  <si>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</si>
  <si>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</si>
  <si>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</si>
  <si>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</si>
  <si>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</si>
  <si>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</si>
  <si>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</si>
  <si>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</si>
  <si>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</si>
  <si>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</si>
  <si>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</si>
  <si>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</si>
  <si>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</si>
  <si>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</si>
  <si>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</si>
  <si>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</si>
  <si>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</si>
  <si>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</si>
  <si>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</si>
  <si>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</si>
  <si>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</si>
  <si>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</si>
  <si>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</si>
  <si>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</si>
  <si>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</si>
  <si>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</si>
  <si>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</si>
  <si>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</si>
  <si>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</si>
  <si>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</si>
  <si>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</si>
  <si>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</si>
  <si>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</si>
  <si>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</si>
  <si>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</si>
  <si>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</si>
  <si>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</si>
  <si>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</si>
  <si>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</si>
  <si>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</si>
  <si>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</si>
  <si>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</si>
  <si>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</si>
  <si>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</si>
  <si>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</si>
  <si>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</si>
  <si>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</si>
  <si>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</si>
  <si>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</si>
  <si>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</si>
  <si>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</si>
  <si>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</si>
  <si>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</si>
  <si>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</si>
  <si>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</si>
  <si>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</si>
  <si>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</si>
  <si>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</si>
  <si>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</si>
  <si>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</si>
  <si>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</si>
  <si>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</si>
  <si>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</si>
  <si>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</si>
  <si>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</si>
  <si>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</si>
  <si>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</si>
  <si>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</si>
  <si>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</si>
  <si>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</si>
  <si>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</si>
  <si>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</si>
  <si>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</si>
  <si>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</si>
  <si>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</si>
  <si>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</si>
  <si>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</si>
  <si>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</si>
  <si>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</si>
  <si>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</si>
  <si>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</si>
  <si>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</si>
  <si>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</si>
  <si>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</si>
  <si>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</si>
  <si>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</si>
  <si>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</si>
  <si>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</si>
  <si>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</si>
  <si>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</si>
  <si>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</si>
  <si>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</si>
  <si>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</si>
  <si>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</si>
  <si>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</si>
  <si>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</si>
  <si>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</si>
  <si>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</si>
  <si>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</si>
  <si>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</si>
  <si>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</si>
  <si>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</si>
  <si>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</si>
  <si>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</si>
  <si>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</si>
  <si>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</si>
  <si>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</si>
  <si>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</si>
  <si>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</si>
  <si>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</si>
  <si>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</si>
  <si>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</si>
  <si>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</si>
  <si>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</si>
  <si>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</si>
  <si>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</si>
  <si>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</si>
  <si>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</si>
  <si>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</si>
  <si>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</si>
  <si>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</si>
  <si>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</si>
  <si>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</si>
  <si>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</si>
  <si>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</si>
  <si>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</si>
  <si>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</si>
  <si>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</si>
  <si>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</si>
  <si>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</si>
  <si>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</si>
  <si>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</si>
  <si>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</si>
  <si>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</si>
  <si>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</si>
  <si>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</si>
  <si>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</si>
  <si>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</si>
  <si>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</si>
  <si>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</si>
  <si>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</si>
  <si>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</si>
  <si>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</si>
  <si>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</si>
  <si>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</si>
  <si>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</si>
  <si>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</si>
  <si>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</si>
  <si>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</si>
  <si>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</si>
  <si>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</si>
  <si>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</si>
  <si>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</si>
  <si>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</si>
  <si>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</si>
  <si>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</si>
  <si>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</si>
  <si>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</si>
  <si>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</si>
  <si>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</si>
  <si>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</si>
  <si>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</si>
  <si>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</si>
  <si>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</si>
  <si>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</si>
  <si>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</si>
  <si>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</si>
  <si>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</si>
  <si>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</si>
  <si>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</si>
  <si>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</si>
  <si>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</si>
  <si>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</si>
  <si>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</si>
  <si>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</si>
  <si>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</si>
  <si>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</si>
  <si>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</si>
  <si>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</si>
  <si>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</si>
  <si>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</si>
  <si>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</si>
  <si>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</si>
  <si>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</si>
  <si>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</si>
  <si>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</si>
  <si>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</si>
  <si>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</si>
  <si>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</si>
  <si>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</si>
  <si>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</si>
  <si>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</si>
  <si>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</si>
  <si>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</si>
  <si>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</si>
  <si>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</si>
  <si>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</si>
  <si>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</si>
  <si>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</si>
  <si>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</si>
  <si>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</si>
  <si>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</si>
  <si>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</si>
  <si>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</si>
  <si>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</si>
  <si>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</si>
  <si>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</si>
  <si>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</si>
  <si>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</si>
  <si>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</si>
  <si>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</si>
  <si>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</si>
  <si>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</si>
  <si>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</si>
  <si>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</si>
  <si>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</si>
  <si>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</si>
  <si>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</si>
  <si>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</si>
  <si>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</si>
  <si>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</si>
  <si>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</si>
  <si>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</si>
  <si>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</si>
  <si>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</si>
  <si>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</si>
  <si>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</si>
  <si>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</si>
  <si>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</si>
  <si>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</si>
  <si>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</si>
  <si>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</si>
  <si>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</si>
  <si>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</si>
  <si>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</si>
  <si>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</si>
  <si>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</si>
  <si>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</si>
  <si>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</si>
  <si>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</si>
  <si>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</si>
  <si>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</si>
  <si>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</si>
  <si>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</si>
  <si>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</si>
  <si>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</si>
  <si>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</si>
  <si>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</si>
  <si>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</si>
  <si>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</si>
  <si>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</si>
  <si>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</si>
  <si>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</si>
  <si>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</si>
  <si>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</si>
  <si>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</si>
  <si>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</si>
  <si>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</si>
  <si>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</si>
  <si>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</si>
  <si>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</si>
  <si>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</si>
  <si>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</si>
  <si>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</si>
  <si>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</si>
  <si>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</si>
  <si>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</si>
  <si>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</si>
  <si>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</si>
  <si>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</si>
  <si>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</si>
  <si>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</si>
  <si>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</si>
  <si>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</si>
  <si>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</si>
  <si>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</si>
  <si>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</si>
  <si>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</si>
  <si>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</si>
  <si>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</si>
  <si>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</si>
  <si>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</si>
  <si>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</si>
  <si>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</si>
  <si>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</si>
  <si>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</si>
  <si>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</si>
  <si>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</si>
  <si>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</si>
  <si>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</si>
  <si>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</si>
  <si>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</si>
  <si>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</si>
  <si>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</si>
  <si>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</si>
  <si>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</si>
  <si>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</si>
  <si>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</si>
  <si>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</si>
  <si>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</si>
  <si>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</si>
  <si>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</si>
  <si>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</si>
  <si>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</si>
  <si>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</si>
  <si>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</si>
  <si>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</si>
  <si>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</si>
  <si>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</si>
  <si>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</si>
  <si>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</si>
  <si>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</si>
  <si>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</si>
  <si>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</si>
  <si>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</si>
  <si>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</si>
  <si>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</si>
  <si>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</si>
  <si>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</si>
  <si>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</si>
  <si>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</si>
  <si>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</si>
  <si>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</si>
  <si>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</si>
  <si>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</si>
  <si>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</si>
  <si>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</si>
  <si>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</si>
  <si>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</si>
  <si>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</si>
  <si>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</si>
  <si>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</si>
  <si>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</si>
  <si>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</si>
  <si>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</si>
  <si>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</si>
  <si>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</si>
  <si>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</si>
  <si>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</si>
  <si>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</si>
  <si>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</si>
  <si>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</si>
  <si>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</si>
  <si>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</si>
  <si>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</si>
  <si>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</si>
  <si>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</si>
  <si>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</si>
  <si>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</si>
  <si>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</si>
  <si>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</si>
  <si>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</si>
  <si>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</si>
  <si>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</si>
  <si>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</si>
  <si>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</si>
  <si>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</si>
  <si>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</si>
  <si>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</si>
  <si>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</si>
  <si>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</si>
  <si>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</si>
  <si>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</si>
  <si>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</si>
  <si>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</si>
  <si>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</si>
  <si>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</si>
  <si>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</si>
  <si>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</si>
  <si>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</si>
  <si>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</si>
  <si>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</si>
  <si>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</si>
  <si>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</si>
  <si>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</si>
  <si>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</si>
  <si>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</si>
  <si>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</si>
  <si>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</si>
  <si>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</si>
  <si>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</si>
  <si>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</si>
  <si>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</si>
  <si>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</si>
  <si>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</si>
  <si>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</si>
  <si>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</si>
  <si>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</si>
  <si>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</si>
  <si>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</si>
  <si>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</si>
  <si>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</si>
  <si>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</si>
  <si>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</si>
  <si>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</si>
  <si>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</si>
  <si>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</si>
  <si>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</si>
  <si>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</si>
  <si>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</si>
  <si>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</si>
  <si>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</si>
  <si>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</si>
  <si>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</si>
  <si>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</si>
  <si>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</si>
  <si>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</si>
  <si>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</si>
  <si>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</si>
  <si>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</si>
  <si>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</si>
  <si>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</si>
  <si>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</si>
  <si>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</si>
  <si>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</si>
  <si>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</si>
  <si>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</si>
  <si>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</si>
  <si>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</si>
  <si>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</si>
  <si>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</si>
  <si>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</si>
  <si>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</si>
  <si>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</si>
  <si>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</si>
  <si>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</si>
  <si>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</si>
  <si>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</si>
  <si>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</si>
  <si>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</si>
  <si>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</si>
  <si>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</si>
  <si>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</si>
  <si>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</si>
  <si>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</si>
  <si>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</si>
  <si>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</si>
  <si>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</si>
  <si>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</si>
  <si>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</si>
  <si>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</si>
  <si>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</si>
  <si>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</si>
  <si>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</si>
  <si>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</si>
  <si>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</si>
  <si>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</si>
  <si>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</si>
  <si>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</si>
  <si>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</si>
  <si>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</si>
  <si>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</si>
  <si>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</si>
  <si>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</si>
  <si>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</si>
  <si>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</si>
  <si>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</si>
  <si>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</si>
  <si>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</si>
  <si>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</si>
  <si>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</si>
  <si>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</si>
  <si>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</si>
  <si>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</si>
  <si>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</si>
  <si>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</si>
  <si>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</si>
  <si>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</si>
  <si>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</si>
  <si>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</si>
  <si>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</si>
  <si>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</si>
  <si>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</si>
  <si>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</si>
  <si>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</si>
  <si>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</si>
  <si>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</si>
  <si>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</si>
  <si>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</si>
  <si>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</si>
  <si>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</si>
  <si>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</si>
  <si>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</si>
  <si>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</si>
  <si>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</si>
  <si>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</si>
  <si>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</si>
  <si>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</si>
  <si>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</si>
  <si>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</si>
  <si>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</si>
  <si>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</si>
  <si>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</si>
  <si>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</si>
  <si>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</si>
  <si>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</si>
  <si>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</si>
  <si>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</si>
  <si>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</si>
  <si>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</si>
  <si>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</si>
  <si>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</si>
  <si>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</si>
  <si>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</si>
  <si>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</si>
  <si>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</si>
  <si>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</si>
  <si>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</si>
  <si>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</si>
  <si>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</si>
  <si>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</si>
  <si>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</si>
  <si>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</si>
  <si>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</si>
  <si>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</si>
  <si>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</si>
  <si>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</si>
  <si>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</si>
  <si>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</si>
  <si>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</si>
  <si>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</si>
  <si>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</si>
  <si>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</si>
  <si>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</si>
  <si>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</si>
  <si>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</si>
  <si>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</si>
  <si>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</si>
  <si>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</si>
  <si>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</si>
  <si>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</si>
  <si>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</si>
  <si>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</si>
  <si>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</si>
  <si>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</si>
  <si>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</si>
  <si>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</si>
  <si>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</si>
  <si>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</si>
  <si>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</si>
  <si>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</si>
  <si>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</si>
  <si>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</si>
  <si>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</si>
  <si>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</si>
  <si>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</si>
  <si>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</si>
  <si>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</si>
  <si>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</si>
  <si>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</si>
  <si>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</si>
  <si>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</si>
  <si>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</si>
  <si>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</si>
  <si>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</si>
  <si>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</si>
  <si>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</si>
  <si>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</si>
  <si>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</si>
  <si>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</si>
  <si>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</si>
  <si>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</si>
  <si>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</si>
  <si>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</si>
  <si>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</si>
  <si>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</si>
  <si>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</si>
  <si>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</si>
  <si>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</si>
  <si>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</si>
  <si>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</si>
  <si>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</si>
  <si>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</si>
  <si>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</si>
  <si>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</si>
  <si>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</si>
  <si>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</si>
  <si>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</si>
  <si>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</si>
  <si>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</si>
  <si>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</si>
  <si>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</si>
  <si>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</si>
  <si>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</si>
  <si>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</si>
  <si>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</si>
  <si>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</si>
  <si>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</si>
  <si>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</si>
  <si>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</si>
  <si>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</si>
  <si>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</si>
  <si>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</si>
  <si>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</si>
  <si>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</si>
  <si>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</si>
  <si>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</si>
  <si>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</si>
  <si>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</si>
  <si>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</si>
  <si>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</si>
  <si>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</si>
  <si>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</si>
  <si>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</si>
  <si>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</si>
  <si>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</si>
  <si>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</si>
  <si>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</si>
  <si>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</si>
  <si>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</si>
  <si>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</si>
  <si>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</si>
  <si>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</si>
  <si>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</si>
  <si>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</si>
  <si>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</si>
  <si>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</si>
  <si>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</si>
  <si>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</si>
  <si>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</si>
  <si>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</si>
  <si>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</si>
  <si>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</si>
  <si>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</si>
  <si>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</si>
  <si>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</si>
  <si>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</si>
  <si>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</si>
  <si>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</si>
  <si>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</si>
  <si>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</si>
  <si>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</si>
  <si>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</si>
  <si>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</si>
  <si>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</si>
  <si>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</si>
  <si>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</si>
  <si>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</si>
  <si>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</si>
  <si>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</si>
  <si>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</si>
  <si>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</si>
  <si>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</si>
  <si>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</si>
  <si>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</si>
  <si>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</si>
  <si>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</si>
  <si>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</si>
  <si>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</si>
  <si>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</si>
  <si>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</si>
  <si>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</si>
  <si>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</si>
  <si>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</si>
  <si>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</si>
  <si>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</si>
  <si>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</si>
  <si>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</si>
  <si>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</si>
  <si>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</si>
  <si>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</si>
  <si>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</si>
  <si>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</si>
  <si>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</si>
  <si>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</si>
  <si>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</si>
  <si>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</si>
  <si>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</si>
  <si>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</si>
  <si>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</si>
  <si>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</si>
  <si>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</si>
  <si>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</si>
  <si>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</si>
  <si>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</si>
  <si>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</si>
  <si>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</si>
  <si>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</si>
  <si>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</si>
  <si>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</si>
  <si>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</si>
  <si>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</si>
  <si>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</si>
  <si>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</si>
  <si>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</si>
  <si>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</si>
  <si>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</si>
  <si>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</si>
  <si>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</si>
  <si>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</si>
  <si>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</si>
  <si>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</si>
  <si>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</si>
  <si>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</si>
  <si>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</si>
  <si>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</si>
  <si>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</si>
  <si>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</si>
  <si>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</si>
  <si>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</si>
  <si>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</si>
  <si>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</si>
  <si>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</si>
  <si>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</si>
  <si>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</si>
  <si>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</si>
  <si>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</si>
  <si>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</si>
  <si>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</si>
  <si>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</si>
  <si>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</si>
  <si>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</si>
  <si>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</si>
  <si>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</si>
  <si>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</si>
  <si>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</si>
  <si>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</si>
  <si>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</si>
  <si>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</si>
  <si>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</si>
  <si>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</si>
  <si>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</si>
  <si>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</si>
  <si>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</si>
  <si>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</si>
  <si>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</si>
  <si>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</si>
  <si>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</si>
  <si>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</si>
  <si>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</si>
  <si>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</si>
  <si>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</si>
  <si>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</si>
  <si>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</si>
  <si>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</si>
  <si>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</si>
  <si>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</si>
  <si>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</si>
  <si>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</si>
  <si>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</si>
  <si>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</si>
  <si>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</si>
  <si>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</si>
  <si>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</si>
  <si>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</si>
  <si>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</si>
  <si>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</si>
  <si>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</si>
  <si>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</si>
  <si>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</si>
  <si>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</si>
  <si>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</si>
  <si>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</si>
  <si>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</si>
  <si>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</si>
  <si>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</si>
  <si>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</si>
  <si>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</si>
  <si>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</si>
  <si>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</si>
  <si>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</si>
  <si>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</si>
  <si>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</si>
  <si>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</si>
  <si>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</si>
  <si>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</si>
  <si>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</si>
  <si>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</si>
  <si>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</si>
  <si>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</si>
  <si>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</si>
  <si>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</si>
  <si>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</si>
  <si>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</si>
  <si>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</si>
  <si>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</si>
  <si>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</si>
  <si>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</si>
  <si>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</si>
  <si>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</si>
  <si>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</si>
  <si>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</si>
  <si>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</si>
  <si>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</si>
  <si>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</si>
  <si>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</si>
  <si>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</si>
  <si>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</si>
  <si>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</si>
  <si>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</si>
  <si>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</si>
  <si>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</si>
  <si>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</si>
  <si>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</si>
  <si>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</si>
  <si>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</si>
  <si>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</si>
  <si>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</si>
  <si>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</si>
  <si>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</si>
  <si>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</si>
  <si>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</si>
  <si>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</si>
  <si>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</si>
  <si>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</si>
  <si>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</si>
  <si>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</si>
  <si>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</si>
  <si>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</si>
  <si>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</si>
  <si>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</si>
  <si>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</si>
  <si>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</si>
  <si>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</si>
  <si>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</si>
  <si>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</si>
  <si>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</si>
  <si>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</si>
  <si>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</si>
  <si>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</si>
  <si>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</si>
  <si>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</si>
  <si>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</si>
  <si>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</si>
  <si>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</si>
  <si>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</si>
  <si>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</si>
  <si>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</si>
  <si>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</si>
  <si>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</si>
  <si>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</si>
  <si>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</si>
  <si>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</si>
  <si>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</si>
  <si>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</si>
  <si>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</si>
  <si>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</si>
  <si>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</si>
  <si>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</si>
  <si>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</si>
  <si>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</si>
  <si>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</si>
  <si>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</si>
  <si>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</si>
  <si>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</si>
  <si>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</si>
  <si>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</si>
  <si>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</si>
  <si>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</si>
  <si>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</si>
  <si>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</si>
  <si>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</si>
  <si>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</si>
  <si>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</si>
  <si>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</si>
  <si>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</si>
  <si>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</si>
  <si>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</si>
  <si>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</si>
  <si>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</si>
  <si>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</si>
  <si>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</si>
  <si>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</si>
  <si>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</si>
  <si>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</si>
  <si>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</si>
  <si>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</si>
  <si>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</si>
  <si>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</si>
  <si>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</si>
  <si>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</si>
  <si>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</si>
  <si>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</si>
  <si>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</si>
  <si>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</si>
  <si>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</si>
  <si>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</si>
  <si>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</si>
  <si>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</si>
  <si>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</si>
  <si>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</si>
  <si>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</si>
  <si>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</si>
  <si>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</si>
  <si>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</si>
  <si>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</si>
  <si>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</si>
  <si>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</si>
  <si>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</si>
  <si>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</si>
  <si>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</si>
  <si>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</si>
  <si>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</si>
  <si>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</si>
  <si>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</si>
  <si>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</si>
  <si>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</si>
  <si>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</si>
  <si>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</si>
  <si>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</si>
  <si>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</si>
  <si>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</si>
  <si>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</si>
  <si>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</si>
  <si>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</si>
  <si>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</si>
  <si>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</si>
  <si>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</si>
  <si>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</si>
  <si>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</si>
  <si>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</si>
  <si>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</si>
  <si>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</si>
  <si>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</si>
  <si>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</si>
  <si>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</si>
  <si>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</si>
  <si>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</si>
  <si>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</si>
  <si>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</si>
  <si>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</si>
  <si>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</si>
  <si>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</si>
  <si>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</si>
  <si>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</si>
  <si>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</si>
  <si>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</si>
  <si>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</si>
  <si>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</si>
  <si>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</si>
  <si>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</si>
  <si>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</si>
  <si>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</si>
  <si>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</si>
  <si>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</si>
  <si>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</si>
  <si>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</si>
  <si>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</si>
  <si>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</si>
  <si>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</si>
  <si>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</si>
  <si>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</si>
  <si>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</si>
  <si>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</si>
  <si>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</si>
  <si>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</si>
  <si>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</si>
  <si>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</si>
  <si>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</si>
  <si>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</si>
  <si>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</si>
  <si>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</si>
  <si>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</si>
  <si>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</si>
  <si>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</si>
  <si>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</si>
  <si>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</si>
  <si>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</si>
  <si>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</si>
  <si>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</si>
  <si>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</si>
  <si>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</si>
  <si>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</si>
  <si>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</si>
  <si>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</si>
  <si>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</si>
  <si>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</si>
  <si>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</si>
  <si>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</si>
  <si>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</si>
  <si>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</si>
  <si>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</si>
  <si>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</si>
  <si>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</si>
  <si>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</si>
  <si>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</si>
  <si>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</si>
  <si>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</si>
  <si>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</si>
  <si>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</si>
  <si>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</si>
  <si>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</si>
  <si>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</si>
  <si>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</si>
  <si>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</si>
  <si>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</si>
  <si>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</si>
  <si>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</si>
  <si>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</si>
  <si>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</si>
  <si>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</si>
  <si>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</si>
  <si>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</si>
  <si>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</si>
  <si>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</si>
  <si>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</si>
  <si>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</si>
  <si>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</si>
  <si>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</si>
  <si>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</si>
  <si>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</si>
  <si>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</si>
  <si>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</si>
  <si>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</si>
  <si>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</si>
  <si>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</si>
  <si>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</si>
  <si>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</si>
  <si>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</si>
  <si>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</si>
  <si>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</si>
  <si>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</si>
  <si>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</si>
  <si>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</si>
  <si>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</si>
  <si>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</si>
  <si>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</si>
  <si>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</si>
  <si>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</si>
  <si>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</si>
  <si>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</si>
  <si>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</si>
  <si>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</si>
  <si>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</si>
  <si>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</si>
  <si>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</si>
  <si>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</si>
  <si>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</si>
  <si>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</si>
  <si>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</si>
  <si>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</si>
  <si>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</si>
  <si>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</si>
  <si>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</si>
  <si>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</si>
  <si>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</si>
  <si>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</si>
  <si>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</si>
  <si>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</si>
  <si>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</si>
  <si>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</si>
  <si>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</si>
  <si>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</si>
  <si>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</si>
  <si>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</si>
  <si>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</si>
  <si>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</si>
  <si>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</si>
  <si>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</si>
  <si>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</si>
  <si>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</si>
  <si>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</si>
  <si>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</si>
  <si>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</si>
  <si>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</si>
  <si>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</si>
  <si>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</si>
  <si>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</si>
  <si>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</si>
  <si>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</si>
  <si>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</si>
  <si>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</si>
  <si>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</si>
  <si>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</si>
  <si>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</si>
  <si>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</si>
  <si>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</si>
  <si>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</si>
  <si>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</si>
  <si>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</si>
  <si>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</si>
  <si>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</si>
  <si>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</si>
  <si>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</si>
  <si>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</si>
  <si>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</si>
  <si>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</si>
  <si>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</si>
  <si>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</si>
  <si>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</si>
  <si>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</si>
  <si>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</si>
  <si>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</si>
  <si>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</si>
  <si>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</si>
  <si>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</si>
  <si>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</si>
  <si>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</si>
  <si>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</si>
  <si>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</si>
  <si>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</si>
  <si>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</si>
  <si>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</si>
  <si>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</si>
  <si>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</si>
  <si>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</si>
  <si>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</si>
  <si>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</si>
  <si>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</si>
  <si>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</si>
  <si>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</si>
  <si>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</si>
  <si>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</si>
  <si>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</si>
  <si>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</si>
  <si>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</si>
  <si>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</si>
  <si>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</si>
  <si>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</si>
  <si>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</si>
  <si>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</si>
  <si>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</si>
  <si>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</si>
  <si>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</si>
  <si>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</si>
  <si>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</si>
  <si>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</si>
  <si>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</si>
  <si>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</si>
  <si>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</si>
  <si>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</si>
  <si>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</si>
  <si>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</si>
  <si>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</si>
  <si>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</si>
  <si>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</si>
  <si>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</si>
  <si>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</si>
  <si>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</si>
  <si>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</si>
  <si>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</si>
  <si>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</si>
  <si>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</si>
  <si>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</si>
  <si>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</si>
  <si>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</si>
  <si>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</si>
  <si>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</si>
  <si>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</si>
  <si>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</si>
  <si>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</si>
  <si>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</si>
  <si>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</si>
  <si>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</si>
  <si>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</si>
  <si>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</si>
  <si>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</si>
  <si>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</si>
  <si>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</si>
  <si>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</si>
  <si>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</si>
  <si>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</si>
  <si>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</si>
  <si>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</si>
  <si>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</si>
  <si>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</si>
  <si>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</si>
  <si>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</si>
  <si>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</si>
  <si>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</si>
  <si>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</si>
  <si>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</si>
  <si>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</si>
  <si>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</si>
  <si>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</si>
  <si>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</si>
  <si>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</si>
  <si>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</si>
  <si>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</si>
  <si>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</si>
  <si>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</si>
  <si>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</si>
  <si>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</si>
  <si>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</si>
  <si>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</si>
  <si>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</si>
  <si>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</si>
  <si>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</si>
  <si>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</si>
  <si>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</si>
  <si>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</si>
  <si>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</si>
  <si>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</si>
  <si>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</si>
  <si>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</si>
  <si>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</si>
  <si>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</si>
  <si>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</si>
  <si>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</si>
  <si>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</si>
  <si>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</si>
  <si>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</si>
  <si>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</si>
  <si>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</si>
  <si>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</si>
  <si>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</si>
  <si>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</si>
  <si>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</si>
  <si>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</si>
  <si>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</si>
  <si>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</si>
  <si>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</si>
  <si>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</si>
  <si>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</si>
  <si>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</si>
  <si>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</si>
  <si>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</si>
  <si>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</si>
  <si>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</si>
  <si>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</si>
  <si>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</si>
  <si>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</si>
  <si>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</si>
  <si>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</si>
  <si>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</si>
  <si>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</si>
  <si>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</si>
  <si>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</si>
  <si>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</si>
  <si>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</si>
  <si>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</si>
  <si>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</si>
  <si>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</si>
  <si>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</si>
  <si>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</si>
  <si>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</si>
  <si>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</si>
  <si>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</si>
  <si>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</si>
  <si>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</si>
  <si>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</si>
  <si>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</si>
  <si>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</si>
  <si>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</si>
  <si>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</si>
  <si>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</si>
  <si>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</si>
  <si>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</si>
  <si>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</si>
  <si>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</si>
  <si>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</si>
  <si>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</si>
  <si>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</si>
  <si>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</si>
  <si>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</si>
  <si>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</si>
  <si>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</si>
  <si>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</si>
  <si>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</si>
  <si>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</si>
  <si>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</si>
  <si>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</si>
  <si>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</si>
  <si>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</si>
  <si>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</si>
  <si>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</si>
  <si>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</si>
  <si>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</si>
  <si>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</si>
  <si>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</si>
  <si>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</si>
  <si>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</si>
  <si>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</si>
  <si>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</si>
  <si>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</si>
  <si>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</si>
  <si>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</si>
  <si>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</si>
  <si>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</si>
  <si>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</si>
  <si>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</si>
  <si>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</si>
  <si>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</si>
  <si>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</si>
  <si>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</si>
  <si>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</si>
  <si>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</si>
  <si>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</si>
  <si>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</si>
  <si>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</si>
  <si>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</si>
  <si>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</si>
  <si>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</si>
  <si>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</si>
  <si>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</si>
  <si>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</si>
  <si>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</si>
  <si>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</si>
  <si>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</si>
  <si>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</si>
  <si>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</si>
  <si>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</si>
  <si>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</si>
  <si>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</si>
  <si>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</si>
  <si>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</si>
  <si>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</si>
  <si>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</si>
  <si>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</si>
  <si>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</si>
  <si>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</si>
  <si>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</si>
  <si>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</si>
  <si>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</si>
  <si>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</si>
  <si>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</si>
  <si>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</si>
  <si>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</si>
  <si>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</si>
  <si>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</si>
  <si>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</si>
  <si>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</si>
  <si>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</si>
  <si>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</si>
  <si>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</si>
  <si>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</si>
  <si>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</si>
  <si>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</si>
  <si>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</si>
  <si>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</si>
  <si>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</si>
  <si>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</si>
  <si>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</si>
  <si>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</si>
  <si>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</si>
  <si>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</si>
  <si>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</si>
  <si>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</si>
  <si>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</si>
  <si>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</si>
  <si>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</si>
  <si>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</si>
  <si>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</si>
  <si>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</si>
  <si>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</si>
  <si>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</si>
  <si>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</si>
  <si>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</si>
  <si>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</si>
  <si>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</si>
  <si>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</si>
  <si>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</si>
  <si>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</si>
  <si>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</si>
  <si>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</si>
  <si>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</si>
  <si>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</si>
  <si>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</si>
  <si>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</si>
  <si>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</si>
  <si>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</si>
  <si>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</si>
  <si>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</si>
  <si>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</si>
  <si>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</si>
  <si>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</si>
  <si>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</si>
  <si>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</si>
  <si>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</si>
  <si>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</si>
  <si>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</si>
  <si>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</si>
  <si>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</si>
  <si>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</si>
  <si>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</si>
  <si>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</si>
  <si>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</si>
  <si>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</si>
  <si>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</si>
  <si>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</si>
  <si>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</si>
  <si>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</si>
  <si>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</si>
  <si>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</si>
  <si>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</si>
  <si>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</si>
  <si>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</si>
  <si>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</si>
  <si>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</si>
  <si>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</si>
  <si>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</si>
  <si>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</si>
  <si>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</si>
  <si>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</si>
  <si>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</si>
  <si>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</si>
  <si>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</si>
  <si>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</si>
  <si>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</si>
  <si>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</si>
  <si>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</si>
  <si>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</si>
  <si>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</si>
  <si>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</si>
  <si>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</si>
  <si>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</si>
  <si>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</si>
  <si>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</si>
  <si>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</si>
  <si>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</si>
  <si>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</si>
  <si>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</si>
  <si>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</si>
  <si>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</si>
  <si>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</si>
  <si>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</si>
  <si>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</si>
  <si>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</si>
  <si>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</si>
  <si>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</si>
  <si>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</si>
  <si>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</si>
  <si>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</si>
  <si>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</si>
  <si>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</si>
  <si>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</si>
  <si>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</si>
  <si>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</si>
  <si>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</si>
  <si>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</si>
  <si>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</si>
  <si>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</si>
  <si>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</si>
  <si>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</si>
  <si>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</si>
  <si>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</si>
  <si>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</si>
  <si>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</si>
  <si>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</si>
  <si>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</si>
  <si>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</si>
  <si>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</si>
  <si>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</si>
  <si>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</si>
  <si>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</si>
  <si>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</si>
  <si>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</si>
  <si>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</si>
  <si>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</si>
  <si>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</si>
  <si>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</si>
  <si>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</si>
  <si>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</si>
  <si>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</si>
  <si>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</si>
  <si>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</si>
  <si>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</si>
  <si>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</si>
  <si>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</si>
  <si>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</si>
  <si>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</si>
  <si>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</si>
  <si>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</si>
  <si>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</si>
  <si>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</si>
  <si>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</si>
  <si>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</si>
  <si>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</si>
  <si>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</si>
  <si>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</si>
  <si>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</si>
  <si>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</si>
  <si>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</si>
  <si>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</si>
  <si>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</si>
  <si>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</si>
  <si>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</si>
  <si>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</si>
  <si>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</si>
  <si>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</si>
  <si>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</si>
  <si>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</si>
  <si>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</si>
  <si>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</si>
  <si>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</si>
  <si>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</si>
  <si>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</si>
  <si>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</si>
  <si>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</si>
  <si>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</si>
  <si>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</si>
  <si>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</si>
  <si>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</si>
  <si>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</si>
  <si>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</si>
  <si>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</si>
  <si>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</si>
  <si>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</si>
  <si>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</si>
  <si>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</si>
  <si>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</si>
  <si>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</si>
  <si>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</si>
  <si>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</si>
  <si>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</si>
  <si>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</si>
  <si>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</si>
  <si>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</si>
  <si>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</si>
  <si>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</si>
  <si>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</si>
  <si>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</si>
  <si>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</si>
  <si>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</si>
  <si>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</si>
  <si>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</si>
  <si>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</si>
  <si>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</si>
  <si>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</si>
  <si>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</si>
  <si>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</si>
  <si>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</si>
  <si>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</si>
  <si>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</si>
  <si>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</si>
  <si>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</si>
  <si>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</si>
  <si>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</si>
  <si>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</si>
  <si>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</si>
  <si>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</si>
  <si>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</si>
  <si>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</si>
  <si>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</si>
  <si>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</si>
  <si>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</si>
  <si>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</si>
  <si>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</si>
  <si>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</si>
  <si>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</si>
  <si>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</si>
  <si>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</si>
  <si>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</si>
  <si>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</si>
  <si>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</si>
  <si>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</si>
  <si>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</si>
  <si>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</si>
  <si>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</si>
  <si>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</si>
  <si>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</si>
  <si>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</si>
  <si>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</si>
  <si>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</si>
  <si>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</si>
  <si>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</si>
  <si>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</si>
  <si>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</si>
  <si>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</si>
  <si>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</si>
  <si>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</si>
  <si>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</si>
  <si>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</si>
  <si>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</si>
  <si>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</si>
  <si>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</si>
  <si>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</si>
  <si>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</si>
  <si>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</si>
  <si>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</si>
  <si>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</si>
  <si>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</si>
  <si>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</si>
  <si>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</si>
  <si>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</si>
  <si>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</si>
  <si>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</si>
  <si>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</si>
  <si>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</si>
  <si>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</si>
  <si>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</si>
  <si>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</si>
  <si>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</si>
  <si>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</si>
  <si>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</si>
  <si>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</si>
  <si>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</si>
  <si>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</si>
  <si>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</si>
  <si>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</si>
  <si>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</si>
  <si>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</si>
  <si>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</si>
  <si>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</si>
  <si>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</si>
  <si>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</si>
  <si>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</si>
  <si>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</si>
  <si>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</si>
  <si>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</si>
  <si>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</si>
  <si>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</si>
  <si>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</si>
  <si>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</si>
  <si>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</si>
  <si>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</si>
  <si>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</si>
  <si>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</si>
  <si>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</si>
  <si>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</si>
  <si>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</si>
  <si>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</si>
  <si>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</si>
  <si>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</si>
  <si>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</si>
  <si>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</si>
  <si>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</si>
  <si>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</si>
  <si>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</si>
  <si>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</si>
  <si>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</si>
  <si>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</si>
  <si>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</si>
  <si>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</si>
  <si>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</si>
  <si>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</si>
  <si>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</si>
  <si>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</si>
  <si>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</si>
  <si>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</si>
  <si>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</si>
  <si>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</si>
  <si>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</si>
  <si>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</si>
  <si>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</si>
  <si>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</si>
  <si>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</si>
  <si>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</si>
  <si>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</si>
  <si>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</si>
  <si>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</si>
  <si>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</si>
  <si>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</si>
  <si>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</si>
  <si>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</si>
  <si>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</si>
  <si>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</si>
  <si>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</si>
  <si>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</si>
  <si>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</si>
  <si>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</si>
  <si>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</si>
  <si>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</si>
  <si>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</si>
  <si>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</si>
  <si>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</si>
  <si>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</si>
  <si>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</si>
  <si>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</si>
  <si>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</si>
  <si>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</si>
  <si>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</si>
  <si>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</si>
  <si>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</si>
  <si>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</si>
  <si>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</si>
  <si>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</si>
  <si>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</si>
  <si>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</si>
  <si>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</si>
  <si>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</si>
  <si>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</si>
  <si>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</si>
  <si>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</si>
  <si>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</si>
  <si>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</si>
  <si>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</si>
  <si>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</si>
  <si>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</si>
  <si>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</si>
  <si>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</si>
  <si>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</si>
  <si>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</si>
  <si>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</si>
  <si>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</si>
  <si>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</si>
  <si>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</si>
  <si>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</si>
  <si>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</si>
  <si>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</si>
  <si>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</si>
  <si>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</si>
  <si>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</si>
  <si>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</si>
  <si>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</si>
  <si>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</si>
  <si>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</si>
  <si>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</si>
  <si>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</si>
  <si>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</si>
  <si>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</si>
  <si>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</si>
  <si>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</si>
  <si>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</si>
  <si>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</si>
  <si>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</si>
  <si>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</si>
  <si>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</si>
  <si>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</si>
  <si>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</si>
  <si>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</si>
  <si>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</si>
  <si>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</si>
  <si>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</si>
  <si>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</si>
  <si>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</si>
  <si>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</si>
  <si>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</si>
  <si>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</si>
  <si>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</si>
  <si>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</si>
  <si>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</si>
  <si>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</si>
  <si>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</si>
  <si>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</si>
  <si>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</si>
  <si>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</si>
  <si>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</si>
  <si>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</si>
  <si>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</si>
  <si>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</si>
  <si>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</si>
  <si>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</si>
  <si>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</si>
  <si>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</si>
  <si>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</si>
  <si>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</si>
  <si>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</si>
  <si>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</si>
  <si>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</si>
  <si>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</si>
  <si>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</si>
  <si>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</si>
  <si>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</si>
  <si>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</si>
  <si>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</si>
  <si>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</si>
  <si>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</si>
  <si>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</si>
  <si>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</si>
  <si>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</si>
  <si>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</si>
  <si>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</si>
  <si>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</si>
  <si>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</si>
  <si>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</si>
  <si>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</si>
  <si>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</si>
  <si>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</si>
  <si>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</si>
  <si>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</si>
  <si>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</si>
  <si>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</si>
  <si>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</si>
  <si>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</si>
  <si>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</si>
  <si>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</si>
  <si>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</si>
  <si>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</si>
  <si>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</si>
  <si>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</si>
  <si>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</si>
  <si>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</si>
  <si>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</si>
  <si>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</si>
  <si>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</si>
  <si>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</si>
  <si>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</si>
  <si>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</si>
  <si>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</si>
  <si>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</si>
  <si>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</si>
  <si>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</si>
  <si>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</si>
  <si>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</si>
  <si>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</si>
  <si>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</si>
  <si>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</si>
  <si>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</si>
  <si>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</si>
  <si>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</si>
  <si>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</si>
  <si>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</si>
  <si>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</si>
  <si>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</si>
  <si>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</si>
  <si>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</si>
  <si>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</si>
  <si>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</si>
  <si>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</si>
  <si>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</si>
  <si>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</si>
  <si>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</si>
  <si>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</si>
  <si>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</si>
  <si>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</si>
  <si>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</si>
  <si>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</si>
  <si>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</si>
  <si>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</si>
  <si>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</si>
  <si>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</si>
  <si>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</si>
  <si>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</si>
  <si>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</si>
  <si>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</si>
  <si>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</si>
  <si>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</si>
  <si>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</si>
  <si>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</si>
  <si>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</si>
  <si>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</si>
  <si>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</si>
  <si>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</si>
  <si>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</si>
  <si>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</si>
  <si>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</si>
  <si>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</si>
  <si>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</si>
  <si>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</si>
  <si>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</si>
  <si>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</si>
  <si>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</si>
  <si>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</si>
  <si>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</si>
  <si>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</si>
  <si>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</si>
  <si>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</si>
  <si>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</si>
  <si>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</si>
  <si>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</si>
  <si>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</si>
  <si>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</si>
  <si>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</si>
  <si>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</si>
  <si>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</si>
  <si>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</si>
  <si>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</si>
  <si>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</si>
  <si>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</si>
  <si>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</si>
  <si>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</si>
  <si>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</si>
  <si>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</si>
  <si>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</si>
  <si>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</si>
  <si>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</si>
  <si>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</si>
  <si>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</si>
  <si>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</si>
  <si>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</si>
  <si>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</si>
  <si>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</si>
  <si>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</si>
  <si>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</si>
  <si>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</si>
  <si>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</si>
  <si>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</si>
  <si>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</si>
  <si>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</si>
  <si>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</si>
  <si>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</si>
  <si>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</si>
  <si>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</si>
  <si>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</si>
  <si>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</si>
  <si>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</si>
  <si>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</si>
  <si>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</si>
  <si>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</si>
  <si>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</si>
  <si>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</si>
  <si>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</si>
  <si>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</si>
  <si>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</si>
  <si>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</si>
  <si>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</si>
  <si>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</si>
  <si>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</si>
  <si>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</si>
  <si>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</si>
  <si>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</si>
  <si>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</si>
  <si>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</si>
  <si>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</si>
  <si>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</si>
  <si>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</si>
  <si>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</si>
  <si>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</si>
  <si>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</si>
  <si>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</si>
  <si>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</si>
  <si>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</si>
  <si>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</si>
  <si>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</si>
  <si>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</si>
  <si>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</si>
  <si>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</si>
  <si>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</si>
  <si>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</si>
  <si>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</si>
  <si>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</si>
  <si>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</si>
  <si>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</si>
  <si>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</si>
  <si>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</si>
  <si>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</si>
  <si>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</si>
  <si>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</si>
  <si>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</si>
  <si>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</si>
  <si>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</si>
  <si>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</si>
  <si>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</si>
  <si>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</si>
  <si>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</si>
  <si>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</si>
  <si>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</si>
  <si>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</si>
  <si>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</si>
  <si>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</si>
  <si>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</si>
  <si>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</si>
  <si>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</si>
  <si>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</si>
  <si>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</si>
  <si>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</si>
  <si>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</si>
  <si>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</si>
  <si>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</si>
  <si>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</si>
  <si>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</si>
  <si>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</si>
  <si>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</si>
  <si>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</si>
  <si>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</si>
  <si>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</si>
  <si>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</si>
  <si>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</si>
  <si>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</si>
  <si>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</si>
  <si>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</si>
  <si>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</si>
  <si>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</si>
  <si>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</si>
  <si>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</si>
  <si>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</si>
  <si>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</si>
  <si>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</si>
  <si>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</si>
  <si>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</si>
  <si>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</si>
  <si>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</si>
  <si>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</si>
  <si>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</si>
  <si>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</si>
  <si>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</si>
  <si>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</si>
  <si>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</si>
  <si>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</si>
  <si>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</si>
  <si>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</si>
  <si>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</si>
  <si>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</si>
  <si>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</si>
  <si>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</si>
  <si>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</si>
  <si>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</si>
  <si>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</si>
  <si>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</si>
  <si>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</si>
  <si>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</si>
  <si>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</si>
  <si>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</si>
  <si>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</si>
  <si>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</si>
  <si>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</si>
  <si>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</si>
  <si>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</si>
  <si>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</si>
  <si>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</si>
  <si>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</si>
  <si>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</si>
  <si>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</si>
  <si>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</si>
  <si>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</si>
  <si>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</si>
  <si>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</si>
  <si>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</si>
  <si>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</si>
  <si>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</si>
  <si>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</si>
  <si>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</si>
  <si>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</si>
  <si>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</si>
  <si>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</si>
  <si>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</si>
  <si>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</si>
  <si>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</si>
  <si>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</si>
  <si>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</si>
  <si>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</si>
  <si>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</si>
  <si>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</si>
  <si>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</si>
  <si>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</si>
  <si>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</si>
  <si>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</si>
  <si>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</si>
  <si>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</si>
  <si>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</si>
  <si>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</si>
  <si>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</si>
  <si>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</si>
  <si>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</si>
  <si>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</si>
  <si>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</si>
  <si>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</si>
  <si>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</si>
  <si>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</si>
  <si>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</si>
  <si>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</si>
  <si>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</si>
  <si>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</si>
  <si>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</si>
  <si>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</si>
  <si>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</si>
  <si>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</si>
  <si>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</si>
  <si>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</si>
  <si>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</si>
  <si>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</si>
  <si>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</si>
  <si>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</si>
  <si>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</si>
  <si>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</si>
  <si>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</si>
  <si>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</si>
  <si>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</si>
  <si>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</si>
  <si>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</si>
  <si>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</si>
  <si>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</si>
  <si>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</si>
  <si>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</si>
  <si>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</si>
  <si>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</si>
  <si>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</si>
  <si>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</si>
  <si>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</si>
  <si>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</si>
  <si>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</si>
  <si>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</si>
  <si>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</si>
  <si>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</si>
  <si>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</si>
  <si>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</si>
  <si>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</si>
  <si>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</si>
  <si>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</si>
  <si>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</si>
  <si>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</si>
  <si>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</si>
  <si>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</si>
  <si>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</si>
  <si>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</si>
  <si>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</si>
  <si>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</si>
  <si>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</si>
  <si>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</si>
  <si>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</si>
  <si>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</si>
  <si>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</si>
  <si>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</si>
  <si>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</si>
  <si>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</si>
  <si>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</si>
  <si>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</si>
  <si>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</si>
  <si>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</si>
  <si>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</si>
  <si>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</si>
  <si>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</si>
  <si>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</si>
  <si>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</si>
  <si>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</si>
  <si>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</si>
  <si>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</si>
  <si>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</si>
  <si>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</si>
  <si>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</si>
  <si>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</si>
  <si>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</si>
  <si>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</si>
  <si>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</si>
  <si>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</si>
  <si>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</si>
  <si>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</si>
  <si>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</si>
  <si>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</si>
  <si>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</si>
  <si>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</si>
  <si>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</si>
  <si>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</si>
  <si>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</si>
  <si>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</si>
  <si>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</si>
  <si>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</si>
  <si>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</si>
  <si>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</si>
  <si>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</si>
  <si>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</si>
  <si>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</si>
  <si>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</si>
  <si>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</si>
  <si>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</si>
  <si>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</si>
  <si>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</si>
  <si>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</si>
  <si>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</si>
  <si>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</si>
  <si>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</si>
  <si>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</si>
  <si>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</si>
  <si>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</si>
  <si>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</si>
  <si>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</si>
  <si>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</si>
  <si>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</si>
  <si>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</si>
  <si>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</si>
  <si>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</si>
  <si>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</si>
  <si>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</si>
  <si>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</si>
  <si>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</si>
  <si>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</si>
  <si>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</si>
  <si>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</si>
  <si>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</si>
  <si>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</si>
  <si>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</si>
  <si>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</si>
  <si>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</si>
  <si>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</si>
  <si>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</si>
  <si>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</si>
  <si>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</si>
  <si>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</si>
  <si>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</si>
  <si>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</si>
  <si>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</si>
  <si>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</si>
  <si>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</si>
  <si>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</si>
  <si>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</si>
  <si>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</si>
  <si>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</si>
  <si>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</si>
  <si>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</si>
  <si>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</si>
  <si>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</si>
  <si>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</si>
  <si>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</si>
  <si>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</si>
  <si>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</si>
  <si>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</si>
  <si>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</si>
  <si>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</si>
  <si>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</si>
  <si>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</si>
  <si>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</si>
  <si>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</si>
  <si>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</si>
  <si>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</si>
  <si>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</si>
  <si>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</si>
  <si>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</si>
  <si>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</si>
  <si>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</si>
  <si>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</si>
  <si>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</si>
  <si>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</si>
  <si>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</si>
  <si>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</si>
  <si>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</si>
  <si>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</si>
  <si>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</si>
  <si>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</si>
  <si>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</si>
  <si>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</si>
  <si>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</si>
  <si>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</si>
  <si>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</si>
  <si>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</si>
  <si>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</si>
  <si>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</si>
  <si>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</si>
  <si>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</si>
  <si>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</si>
  <si>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</si>
  <si>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</si>
  <si>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</si>
  <si>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</si>
  <si>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</si>
  <si>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</si>
  <si>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</si>
  <si>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</si>
  <si>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</si>
  <si>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</si>
  <si>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</si>
  <si>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</si>
  <si>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</si>
  <si>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</si>
  <si>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</si>
  <si>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</si>
  <si>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</si>
  <si>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</si>
  <si>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</si>
  <si>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</si>
  <si>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</si>
  <si>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</si>
  <si>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</si>
  <si>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</si>
  <si>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</si>
  <si>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</si>
  <si>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</si>
  <si>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</si>
  <si>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</si>
  <si>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</si>
  <si>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</si>
  <si>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</si>
  <si>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</si>
  <si>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</si>
  <si>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</si>
  <si>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</si>
  <si>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</si>
  <si>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</si>
  <si>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</si>
  <si>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</si>
  <si>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</si>
  <si>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</si>
  <si>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</si>
  <si>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</si>
  <si>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</si>
  <si>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</si>
  <si>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</si>
  <si>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</si>
  <si>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</si>
  <si>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</si>
  <si>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</si>
  <si>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</si>
  <si>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</si>
  <si>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</si>
  <si>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</si>
  <si>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</si>
  <si>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</si>
  <si>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</si>
  <si>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</si>
  <si>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</si>
  <si>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</si>
  <si>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</si>
  <si>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</si>
  <si>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</si>
  <si>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</si>
  <si>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</si>
  <si>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</si>
  <si>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</si>
  <si>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</si>
  <si>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</si>
  <si>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</si>
  <si>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</si>
  <si>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</si>
  <si>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</si>
  <si>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</si>
  <si>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</si>
  <si>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</si>
  <si>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</si>
  <si>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</si>
  <si>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</si>
  <si>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</si>
  <si>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</si>
  <si>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</si>
  <si>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</si>
  <si>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</si>
  <si>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</si>
  <si>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</si>
  <si>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</si>
  <si>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</si>
  <si>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</si>
  <si>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</si>
  <si>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</si>
  <si>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</si>
  <si>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</si>
  <si>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</si>
  <si>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</si>
  <si>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</si>
  <si>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</si>
  <si>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</si>
  <si>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</si>
  <si>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</si>
  <si>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</si>
  <si>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</si>
  <si>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</si>
  <si>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</si>
  <si>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</si>
  <si>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</si>
  <si>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</si>
  <si>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</si>
  <si>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</si>
  <si>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</si>
  <si>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</si>
  <si>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</si>
  <si>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</si>
  <si>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</si>
  <si>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</si>
  <si>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</si>
  <si>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</si>
  <si>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</si>
  <si>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</si>
  <si>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</si>
  <si>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</si>
  <si>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</si>
  <si>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</si>
  <si>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</si>
  <si>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</si>
  <si>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</si>
  <si>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</si>
  <si>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</si>
  <si>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</si>
  <si>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</si>
  <si>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</si>
  <si>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</si>
  <si>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</si>
  <si>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</si>
  <si>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</si>
  <si>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</si>
  <si>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</si>
  <si>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</si>
  <si>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</si>
  <si>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</si>
  <si>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</si>
  <si>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</si>
  <si>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</si>
  <si>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</si>
  <si>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</si>
  <si>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</si>
  <si>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</si>
  <si>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</si>
  <si>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</si>
  <si>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</si>
  <si>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</si>
  <si>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</si>
  <si>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</si>
  <si>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</si>
  <si>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</si>
  <si>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</si>
  <si>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</si>
  <si>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</si>
  <si>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</si>
  <si>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</si>
  <si>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</si>
  <si>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</si>
  <si>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</si>
  <si>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</si>
  <si>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</si>
  <si>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</si>
  <si>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</si>
  <si>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</si>
  <si>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</si>
  <si>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</si>
  <si>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</si>
  <si>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</si>
  <si>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</si>
  <si>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</si>
  <si>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</si>
  <si>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</si>
  <si>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</si>
  <si>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</si>
  <si>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</si>
  <si>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</si>
  <si>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</si>
  <si>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</si>
  <si>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</si>
  <si>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</si>
  <si>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</si>
  <si>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</si>
  <si>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</si>
  <si>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</si>
  <si>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</si>
  <si>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</si>
  <si>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</si>
  <si>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</si>
  <si>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</si>
  <si>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</si>
  <si>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</si>
  <si>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</si>
  <si>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</si>
  <si>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</si>
  <si>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</si>
  <si>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</si>
  <si>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</si>
  <si>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</si>
  <si>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</si>
  <si>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</si>
  <si>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</si>
  <si>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</si>
  <si>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</si>
  <si>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</si>
  <si>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</si>
  <si>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</si>
  <si>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</si>
  <si>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</si>
  <si>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</si>
  <si>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</si>
  <si>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</si>
  <si>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</si>
  <si>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</si>
  <si>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</si>
  <si>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</si>
  <si>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</si>
  <si>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</si>
  <si>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</si>
  <si>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</si>
  <si>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</si>
  <si>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</si>
  <si>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</si>
  <si>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</si>
  <si>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</si>
  <si>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</si>
  <si>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</si>
  <si>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</si>
  <si>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</si>
  <si>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</si>
  <si>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</si>
  <si>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</si>
  <si>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</si>
  <si>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</si>
  <si>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</si>
  <si>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</si>
  <si>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</si>
  <si>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</si>
  <si>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</si>
  <si>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</si>
  <si>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</si>
  <si>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</si>
  <si>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</si>
  <si>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</si>
  <si>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</si>
  <si>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</si>
  <si>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</si>
  <si>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</si>
  <si>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</si>
  <si>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</si>
  <si>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</si>
  <si>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</si>
  <si>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</si>
  <si>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</si>
  <si>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</si>
  <si>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</si>
  <si>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</si>
  <si>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</si>
  <si>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</si>
  <si>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</si>
  <si>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</si>
  <si>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</si>
  <si>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</si>
  <si>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</si>
  <si>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</si>
  <si>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</si>
  <si>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</si>
  <si>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</si>
  <si>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</si>
  <si>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</si>
  <si>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</si>
  <si>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</si>
  <si>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</si>
  <si>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</si>
  <si>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</si>
  <si>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</si>
  <si>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</si>
  <si>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</si>
  <si>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</si>
  <si>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</si>
  <si>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</si>
  <si>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</si>
  <si>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</si>
  <si>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</si>
  <si>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</si>
  <si>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</si>
  <si>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</si>
  <si>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</si>
  <si>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</si>
  <si>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</si>
  <si>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</si>
  <si>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</si>
  <si>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</si>
  <si>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</si>
  <si>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</si>
  <si>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</si>
  <si>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</si>
  <si>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</si>
  <si>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</si>
  <si>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</si>
  <si>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</si>
  <si>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</si>
  <si>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</si>
  <si>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</si>
  <si>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</si>
  <si>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</si>
  <si>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</si>
  <si>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</si>
  <si>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</si>
  <si>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</si>
  <si>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</si>
  <si>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</si>
  <si>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</si>
  <si>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</si>
  <si>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</si>
  <si>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</si>
  <si>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</si>
  <si>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</si>
  <si>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</si>
  <si>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</si>
  <si>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</si>
  <si>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</si>
  <si>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</si>
  <si>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</si>
  <si>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</si>
  <si>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</si>
  <si>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</si>
  <si>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</si>
  <si>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</si>
  <si>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</si>
  <si>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</si>
  <si>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</si>
  <si>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</si>
  <si>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</si>
  <si>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</si>
  <si>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</si>
  <si>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</si>
  <si>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</si>
  <si>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</si>
  <si>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</si>
  <si>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</si>
  <si>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</si>
  <si>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</si>
  <si>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</si>
  <si>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</si>
  <si>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</si>
  <si>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</si>
  <si>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</si>
  <si>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</si>
  <si>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</si>
  <si>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</si>
  <si>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</si>
  <si>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</si>
  <si>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</si>
  <si>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</si>
  <si>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</si>
  <si>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</si>
  <si>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</si>
  <si>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</si>
  <si>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</si>
  <si>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</si>
  <si>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</si>
  <si>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</si>
  <si>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</si>
  <si>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</si>
  <si>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</si>
  <si>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</si>
  <si>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</si>
  <si>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</si>
  <si>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</si>
  <si>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</si>
  <si>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</si>
  <si>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</si>
  <si>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</si>
  <si>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</si>
  <si>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</si>
  <si>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</si>
  <si>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</si>
  <si>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</si>
  <si>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</si>
  <si>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</si>
  <si>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</si>
  <si>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</si>
  <si>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</si>
  <si>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</si>
  <si>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</si>
  <si>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</si>
  <si>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</si>
  <si>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</si>
  <si>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</si>
  <si>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</si>
  <si>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</si>
  <si>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</si>
  <si>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</si>
  <si>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</si>
  <si>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</si>
  <si>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</si>
  <si>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</si>
  <si>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</si>
  <si>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</si>
  <si>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</si>
  <si>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</si>
  <si>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</si>
  <si>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</si>
  <si>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</si>
  <si>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</si>
  <si>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</si>
  <si>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</si>
  <si>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</si>
  <si>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</si>
  <si>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</si>
  <si>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</si>
  <si>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</si>
  <si>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</si>
  <si>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</si>
  <si>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</si>
  <si>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</si>
  <si>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</si>
  <si>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</si>
  <si>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</si>
  <si>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</si>
  <si>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</si>
  <si>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</si>
  <si>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</si>
  <si>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</si>
  <si>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</si>
  <si>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</si>
  <si>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</si>
  <si>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</si>
  <si>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</si>
  <si>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</si>
  <si>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</si>
  <si>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</si>
  <si>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</si>
  <si>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</si>
  <si>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</si>
  <si>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</si>
  <si>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</si>
  <si>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</si>
  <si>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</si>
  <si>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</si>
  <si>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</si>
  <si>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</si>
  <si>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</si>
  <si>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</si>
  <si>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</si>
  <si>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</si>
  <si>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</si>
  <si>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</si>
  <si>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</si>
  <si>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</si>
  <si>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</si>
  <si>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</si>
  <si>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</si>
  <si>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</si>
  <si>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</si>
  <si>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</si>
  <si>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</si>
  <si>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</si>
  <si>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</si>
  <si>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</si>
  <si>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</si>
  <si>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</si>
  <si>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</si>
  <si>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</si>
  <si>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</si>
  <si>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</si>
  <si>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</si>
  <si>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</si>
  <si>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</si>
  <si>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</si>
  <si>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</si>
  <si>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</si>
  <si>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</si>
  <si>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</si>
  <si>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</si>
  <si>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</si>
  <si>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</si>
  <si>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</si>
  <si>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</si>
  <si>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</si>
  <si>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</si>
  <si>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</si>
  <si>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</si>
  <si>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</si>
  <si>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</si>
  <si>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</si>
  <si>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</si>
  <si>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</si>
  <si>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</si>
  <si>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</si>
  <si>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</si>
  <si>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</si>
  <si>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</si>
  <si>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</si>
  <si>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</si>
  <si>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</si>
  <si>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</si>
  <si>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</si>
  <si>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</si>
  <si>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</si>
  <si>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</si>
  <si>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</si>
  <si>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</si>
  <si>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</si>
  <si>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</si>
  <si>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</si>
  <si>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</si>
  <si>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</si>
  <si>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</si>
  <si>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</si>
  <si>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</si>
  <si>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</si>
  <si>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</si>
  <si>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</si>
  <si>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</si>
  <si>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</si>
  <si>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</si>
  <si>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</si>
  <si>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</si>
  <si>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</si>
  <si>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</si>
  <si>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</si>
  <si>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</si>
  <si>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</si>
  <si>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</si>
  <si>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</si>
  <si>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</si>
  <si>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</si>
  <si>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</si>
  <si>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</si>
  <si>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</si>
  <si>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</si>
  <si>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</si>
  <si>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</si>
  <si>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</si>
  <si>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</si>
  <si>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</si>
  <si>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</si>
  <si>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</si>
  <si>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</si>
  <si>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</si>
  <si>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</si>
  <si>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</si>
  <si>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</si>
  <si>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</si>
  <si>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</si>
  <si>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</si>
  <si>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</si>
  <si>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</si>
  <si>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</si>
  <si>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</si>
  <si>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</si>
  <si>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</si>
  <si>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</si>
  <si>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</si>
  <si>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</si>
  <si>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</si>
  <si>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</si>
  <si>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</si>
  <si>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</si>
  <si>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</si>
  <si>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</si>
  <si>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</si>
  <si>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</si>
  <si>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</si>
  <si>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</si>
  <si>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</si>
  <si>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</si>
  <si>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</si>
  <si>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</si>
  <si>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</si>
  <si>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</si>
  <si>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</si>
  <si>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</si>
  <si>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</si>
  <si>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</si>
  <si>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</si>
  <si>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</si>
  <si>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</si>
  <si>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</si>
  <si>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</si>
  <si>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</si>
  <si>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</si>
  <si>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</si>
  <si>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</si>
  <si>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</si>
  <si>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</si>
  <si>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</si>
  <si>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</si>
  <si>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</si>
  <si>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</si>
  <si>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</si>
  <si>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</si>
  <si>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</si>
  <si>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</si>
  <si>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</si>
  <si>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</si>
  <si>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</si>
  <si>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</si>
  <si>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</si>
  <si>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</si>
  <si>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</si>
  <si>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</si>
  <si>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</si>
  <si>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</si>
  <si>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</si>
  <si>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</si>
  <si>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</si>
  <si>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</si>
  <si>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</si>
  <si>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</si>
  <si>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</si>
  <si>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</si>
  <si>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</si>
  <si>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</si>
  <si>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</si>
  <si>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</si>
  <si>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</si>
  <si>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</si>
  <si>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</si>
  <si>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</si>
  <si>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</si>
  <si>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</si>
  <si>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</si>
  <si>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</si>
  <si>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</si>
  <si>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</si>
  <si>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</si>
  <si>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</si>
  <si>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</si>
  <si>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</si>
  <si>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</si>
  <si>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</si>
  <si>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</si>
  <si>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</si>
  <si>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</si>
  <si>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</si>
  <si>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</si>
  <si>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</si>
  <si>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</si>
  <si>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</si>
  <si>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</si>
  <si>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</si>
  <si>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</si>
  <si>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</si>
  <si>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</si>
  <si>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</si>
  <si>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</si>
  <si>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</si>
  <si>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</si>
  <si>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</si>
  <si>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</si>
  <si>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</si>
  <si>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</si>
  <si>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</si>
  <si>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</si>
  <si>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</si>
  <si>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</si>
  <si>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</si>
  <si>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</si>
  <si>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</si>
  <si>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</si>
  <si>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</si>
  <si>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</si>
  <si>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</si>
  <si>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</si>
  <si>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</si>
  <si>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</si>
  <si>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</si>
  <si>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</si>
  <si>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</si>
  <si>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</si>
  <si>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</si>
  <si>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</si>
  <si>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</si>
  <si>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</si>
  <si>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</si>
  <si>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</si>
  <si>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</si>
  <si>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</si>
  <si>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</si>
  <si>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</si>
  <si>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</si>
  <si>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</si>
  <si>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</si>
  <si>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</si>
  <si>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</si>
  <si>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</si>
  <si>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</si>
  <si>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</si>
  <si>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</si>
  <si>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</si>
  <si>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</si>
  <si>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</si>
  <si>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</si>
  <si>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</si>
  <si>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</si>
  <si>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</si>
  <si>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</si>
  <si>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</si>
  <si>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</si>
  <si>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</si>
  <si>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</si>
  <si>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</si>
  <si>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</si>
  <si>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</si>
  <si>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</si>
  <si>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</si>
  <si>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</si>
  <si>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</si>
  <si>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</si>
  <si>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</si>
  <si>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</si>
  <si>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</si>
  <si>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</si>
  <si>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</si>
  <si>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</si>
  <si>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</si>
  <si>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</si>
  <si>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</si>
  <si>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</si>
  <si>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</si>
  <si>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</si>
  <si>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</si>
  <si>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</si>
  <si>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</si>
  <si>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</si>
  <si>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</si>
  <si>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</si>
  <si>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</si>
  <si>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</si>
  <si>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</si>
  <si>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</si>
  <si>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</si>
  <si>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</si>
  <si>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</si>
  <si>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</si>
  <si>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</si>
  <si>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</si>
  <si>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</si>
  <si>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</si>
  <si>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</si>
  <si>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</si>
  <si>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</si>
  <si>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</si>
  <si>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</si>
  <si>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</si>
  <si>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</si>
  <si>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</si>
  <si>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</si>
  <si>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</si>
  <si>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</si>
  <si>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</si>
  <si>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</si>
  <si>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</si>
  <si>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</si>
  <si>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</si>
  <si>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</si>
  <si>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</si>
  <si>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</si>
  <si>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</si>
  <si>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</si>
  <si>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</si>
  <si>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</si>
  <si>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</si>
  <si>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</si>
  <si>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</si>
  <si>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</si>
  <si>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</si>
  <si>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</si>
  <si>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</si>
  <si>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</si>
  <si>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</si>
  <si>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</si>
  <si>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</si>
  <si>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</si>
  <si>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</si>
  <si>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</si>
  <si>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</si>
  <si>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</si>
  <si>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</si>
  <si>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</si>
  <si>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</si>
  <si>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</si>
  <si>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</si>
  <si>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</si>
  <si>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</si>
  <si>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</si>
  <si>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</si>
  <si>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</si>
  <si>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</si>
  <si>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</si>
  <si>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</si>
  <si>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</si>
  <si>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</si>
  <si>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</si>
  <si>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</si>
  <si>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</si>
  <si>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</si>
  <si>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</si>
  <si>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</si>
  <si>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</si>
  <si>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</si>
  <si>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</si>
  <si>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</si>
  <si>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</si>
  <si>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</si>
  <si>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</si>
  <si>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</si>
  <si>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</si>
  <si>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</si>
  <si>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</si>
  <si>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</si>
  <si>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</si>
  <si>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</si>
  <si>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</si>
  <si>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</si>
  <si>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</si>
  <si>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</si>
  <si>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</si>
  <si>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</si>
  <si>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</si>
  <si>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</si>
  <si>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</si>
  <si>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</si>
  <si>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</si>
  <si>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</si>
  <si>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</si>
  <si>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</si>
  <si>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</si>
  <si>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</si>
  <si>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</si>
  <si>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</si>
  <si>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</si>
  <si>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</si>
  <si>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</si>
  <si>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</si>
  <si>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</si>
  <si>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</si>
  <si>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</si>
  <si>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</si>
  <si>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</si>
  <si>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</si>
  <si>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</si>
  <si>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</si>
  <si>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</si>
  <si>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</si>
  <si>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</si>
  <si>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</si>
  <si>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</si>
  <si>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</si>
  <si>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</si>
  <si>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</si>
  <si>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</si>
  <si>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</si>
  <si>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</si>
  <si>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</si>
  <si>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</si>
  <si>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</si>
  <si>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</si>
  <si>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</si>
  <si>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</si>
  <si>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</si>
  <si>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</si>
  <si>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</si>
  <si>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</si>
  <si>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</si>
  <si>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</si>
  <si>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</si>
  <si>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</si>
  <si>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</si>
  <si>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</si>
  <si>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</si>
  <si>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</si>
  <si>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</si>
  <si>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</si>
  <si>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</si>
  <si>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</si>
  <si>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</si>
  <si>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</si>
  <si>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</si>
  <si>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</si>
  <si>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</si>
  <si>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</si>
  <si>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</si>
  <si>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</si>
  <si>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</si>
  <si>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</si>
  <si>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</si>
  <si>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</si>
  <si>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</si>
  <si>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</si>
  <si>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</si>
  <si>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</si>
  <si>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</si>
  <si>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</si>
  <si>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</si>
  <si>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</si>
  <si>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</si>
  <si>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</si>
  <si>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</si>
  <si>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</si>
  <si>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</si>
  <si>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</si>
  <si>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</si>
  <si>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</si>
  <si>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</si>
  <si>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</si>
  <si>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</si>
  <si>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</si>
  <si>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</si>
  <si>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</si>
  <si>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</si>
  <si>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</si>
  <si>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</si>
  <si>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</si>
  <si>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</si>
  <si>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</si>
  <si>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</si>
  <si>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</si>
  <si>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</si>
  <si>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</si>
  <si>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</si>
  <si>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</si>
  <si>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</si>
  <si>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</si>
  <si>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</si>
  <si>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</si>
  <si>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</si>
  <si>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</si>
  <si>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</si>
  <si>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</si>
  <si>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</si>
  <si>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</si>
  <si>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</si>
  <si>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</si>
  <si>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</si>
  <si>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</si>
  <si>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</si>
  <si>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</si>
  <si>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</si>
  <si>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</si>
  <si>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</si>
  <si>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</si>
  <si>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</si>
  <si>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</si>
  <si>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</si>
  <si>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</si>
  <si>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</si>
  <si>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</si>
  <si>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</si>
  <si>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</si>
  <si>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</si>
  <si>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</si>
  <si>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</si>
  <si>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</si>
  <si>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</si>
  <si>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</si>
  <si>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</si>
  <si>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</si>
  <si>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</si>
  <si>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</si>
  <si>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</si>
  <si>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</si>
  <si>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</si>
  <si>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</si>
  <si>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</si>
  <si>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</si>
  <si>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</si>
  <si>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</si>
  <si>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</si>
  <si>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</si>
  <si>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</si>
  <si>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</si>
  <si>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</si>
  <si>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</si>
  <si>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</si>
  <si>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</si>
  <si>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</si>
  <si>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</si>
  <si>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</si>
  <si>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</si>
  <si>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</si>
  <si>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</si>
  <si>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</si>
  <si>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</si>
  <si>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</si>
  <si>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</si>
  <si>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</si>
  <si>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</si>
  <si>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</si>
  <si>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</si>
  <si>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</si>
  <si>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</si>
  <si>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</si>
  <si>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</si>
  <si>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</si>
  <si>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</si>
  <si>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</si>
  <si>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</si>
  <si>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</si>
  <si>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</si>
  <si>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</si>
  <si>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</si>
  <si>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</si>
  <si>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</si>
  <si>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</si>
  <si>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</si>
  <si>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</si>
  <si>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</si>
  <si>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</si>
  <si>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</si>
  <si>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</si>
  <si>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</si>
  <si>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</si>
  <si>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</si>
  <si>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</si>
  <si>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</si>
  <si>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</si>
  <si>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</si>
  <si>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</si>
  <si>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</si>
  <si>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</si>
  <si>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</si>
  <si>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</si>
  <si>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</si>
  <si>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</si>
  <si>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</si>
  <si>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</si>
  <si>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</si>
  <si>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</si>
  <si>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</si>
  <si>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</si>
  <si>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</si>
  <si>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</si>
  <si>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</si>
  <si>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</si>
  <si>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</si>
  <si>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</si>
  <si>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</si>
  <si>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</si>
  <si>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</si>
  <si>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</si>
  <si>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</si>
  <si>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</si>
  <si>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</si>
  <si>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</si>
  <si>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</si>
  <si>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</si>
  <si>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</si>
  <si>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</si>
  <si>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</si>
  <si>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</si>
  <si>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</si>
  <si>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</si>
  <si>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</si>
  <si>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</si>
  <si>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</si>
  <si>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</si>
  <si>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</si>
  <si>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</si>
  <si>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</si>
  <si>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</si>
  <si>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</si>
  <si>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</si>
  <si>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</si>
  <si>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</si>
  <si>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</si>
  <si>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</si>
  <si>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</si>
  <si>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</si>
  <si>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</si>
  <si>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</si>
  <si>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</si>
  <si>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</si>
  <si>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</si>
  <si>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</si>
  <si>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</si>
  <si>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</si>
  <si>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</si>
  <si>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</si>
  <si>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</si>
  <si>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</si>
  <si>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</si>
  <si>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</si>
  <si>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</si>
  <si>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</si>
  <si>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</si>
  <si>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</si>
  <si>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</si>
  <si>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</si>
  <si>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</si>
  <si>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</si>
  <si>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</si>
  <si>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</si>
  <si>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</si>
  <si>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</si>
  <si>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</si>
  <si>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</si>
  <si>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</si>
  <si>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</si>
  <si>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</si>
  <si>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</si>
  <si>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</si>
  <si>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</si>
  <si>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</si>
  <si>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</si>
  <si>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</si>
  <si>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</si>
  <si>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</si>
  <si>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</si>
  <si>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</si>
  <si>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</si>
  <si>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</si>
  <si>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</si>
  <si>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</si>
  <si>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</si>
  <si>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</si>
  <si>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</si>
  <si>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</si>
  <si>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</si>
  <si>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</si>
  <si>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</si>
  <si>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</si>
  <si>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</si>
  <si>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</si>
  <si>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</si>
  <si>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</si>
  <si>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</si>
  <si>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</si>
  <si>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</si>
  <si>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</si>
  <si>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</si>
  <si>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</si>
  <si>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</si>
  <si>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</si>
  <si>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</si>
  <si>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</si>
  <si>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</si>
  <si>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</si>
  <si>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</si>
  <si>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</si>
  <si>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</si>
  <si>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</si>
  <si>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</si>
  <si>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</si>
  <si>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</si>
  <si>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</si>
  <si>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</si>
  <si>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</si>
  <si>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</si>
  <si>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</si>
  <si>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</si>
  <si>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</si>
  <si>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</si>
  <si>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</si>
  <si>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</si>
  <si>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</si>
  <si>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</si>
  <si>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</si>
  <si>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</si>
  <si>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</si>
  <si>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</si>
  <si>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</si>
  <si>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</si>
  <si>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</si>
  <si>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</si>
  <si>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</si>
  <si>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</si>
  <si>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</si>
  <si>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</si>
  <si>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</si>
  <si>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</si>
  <si>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</si>
  <si>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</si>
  <si>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</si>
  <si>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</si>
  <si>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</si>
  <si>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</si>
  <si>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</si>
  <si>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</si>
  <si>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</si>
  <si>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</si>
  <si>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</si>
  <si>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</si>
  <si>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</si>
  <si>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</si>
  <si>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</si>
  <si>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</si>
  <si>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</si>
  <si>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</si>
  <si>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</si>
  <si>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</si>
  <si>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</si>
  <si>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</si>
  <si>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</si>
  <si>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</si>
  <si>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</si>
  <si>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</si>
  <si>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</si>
  <si>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</si>
  <si>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</si>
  <si>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</si>
  <si>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</si>
  <si>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</si>
  <si>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</si>
  <si>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</si>
  <si>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</si>
  <si>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</si>
  <si>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</si>
  <si>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</si>
  <si>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</si>
  <si>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</si>
  <si>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</si>
  <si>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</si>
  <si>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</si>
  <si>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</si>
  <si>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</si>
  <si>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</si>
  <si>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</si>
  <si>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</si>
  <si>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</si>
  <si>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</si>
  <si>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</si>
  <si>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</si>
  <si>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</si>
  <si>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</si>
  <si>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</si>
  <si>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</si>
  <si>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</si>
  <si>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</si>
  <si>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</si>
  <si>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</si>
  <si>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</si>
  <si>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</si>
  <si>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</si>
  <si>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</si>
  <si>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</si>
  <si>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</si>
  <si>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</si>
  <si>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</si>
  <si>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</si>
  <si>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</si>
  <si>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</si>
  <si>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</si>
  <si>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</si>
  <si>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</si>
  <si>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</si>
  <si>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</si>
  <si>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</si>
  <si>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</si>
  <si>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</si>
  <si>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</si>
  <si>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</si>
  <si>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</si>
  <si>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</si>
  <si>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</si>
  <si>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</si>
  <si>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</si>
  <si>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</si>
  <si>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</si>
  <si>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</si>
  <si>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</si>
  <si>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</si>
  <si>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</si>
  <si>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</si>
  <si>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</si>
  <si>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</si>
  <si>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</si>
  <si>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</si>
  <si>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</si>
  <si>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</si>
  <si>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</si>
  <si>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</si>
  <si>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</si>
  <si>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</si>
  <si>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</si>
  <si>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</si>
  <si>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</si>
  <si>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</si>
  <si>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</si>
  <si>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</si>
  <si>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</si>
  <si>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</si>
  <si>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</si>
  <si>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</si>
  <si>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</si>
  <si>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</si>
  <si>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</si>
  <si>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</si>
  <si>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</si>
  <si>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</si>
  <si>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</si>
  <si>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</si>
  <si>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</si>
  <si>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</si>
  <si>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</si>
  <si>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</si>
  <si>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</si>
  <si>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</si>
  <si>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</si>
  <si>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</si>
  <si>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</si>
  <si>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</si>
  <si>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</si>
  <si>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</si>
  <si>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</si>
  <si>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</si>
  <si>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</si>
  <si>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</si>
  <si>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</si>
  <si>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</si>
  <si>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</si>
  <si>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</si>
  <si>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</si>
  <si>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</si>
  <si>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</si>
  <si>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</si>
  <si>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</si>
  <si>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</si>
  <si>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</si>
  <si>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</si>
  <si>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</si>
  <si>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</si>
  <si>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</si>
  <si>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</si>
  <si>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</si>
  <si>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</si>
  <si>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</si>
  <si>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</si>
  <si>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</si>
  <si>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</si>
  <si>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</si>
  <si>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</si>
  <si>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</si>
  <si>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</si>
  <si>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</si>
  <si>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</si>
  <si>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</si>
  <si>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</si>
  <si>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</si>
  <si>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</si>
  <si>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</si>
  <si>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</si>
  <si>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</si>
  <si>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</si>
  <si>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</si>
  <si>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</si>
  <si>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</si>
  <si>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</si>
  <si>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</si>
  <si>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</si>
  <si>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</si>
  <si>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</si>
  <si>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</si>
  <si>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</si>
  <si>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</si>
  <si>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</si>
  <si>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</si>
  <si>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</si>
  <si>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</si>
  <si>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</si>
  <si>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</si>
  <si>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</si>
  <si>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</si>
  <si>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</si>
  <si>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</si>
  <si>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</si>
  <si>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</si>
  <si>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</si>
  <si>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</si>
  <si>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</si>
  <si>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</si>
  <si>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</si>
  <si>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</si>
  <si>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</si>
  <si>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</si>
  <si>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</si>
  <si>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</si>
  <si>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</si>
  <si>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</si>
  <si>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</si>
  <si>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</si>
  <si>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</si>
  <si>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</si>
  <si>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</si>
  <si>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</si>
  <si>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</si>
  <si>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</si>
  <si>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</si>
  <si>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</si>
  <si>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</si>
  <si>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</si>
  <si>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</si>
  <si>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</si>
  <si>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</si>
  <si>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</si>
  <si>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</si>
  <si>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</si>
  <si>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</si>
  <si>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</si>
  <si>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</si>
  <si>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</si>
  <si>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</si>
  <si>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</si>
  <si>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</si>
  <si>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</si>
  <si>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</si>
  <si>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</si>
  <si>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</si>
  <si>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</si>
  <si>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</si>
  <si>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</si>
  <si>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</si>
  <si>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</si>
  <si>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</si>
  <si>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</si>
  <si>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</si>
  <si>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</si>
  <si>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</si>
  <si>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</si>
  <si>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</si>
  <si>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</si>
  <si>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</si>
  <si>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</si>
  <si>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</si>
  <si>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</si>
  <si>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</si>
  <si>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</si>
  <si>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</si>
  <si>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</si>
  <si>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</si>
  <si>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</si>
  <si>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</si>
  <si>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</si>
  <si>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</si>
  <si>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</si>
  <si>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</si>
  <si>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</si>
  <si>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</si>
  <si>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</si>
  <si>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</si>
  <si>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</si>
  <si>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</si>
  <si>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</si>
  <si>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</si>
  <si>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</si>
  <si>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</si>
  <si>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</si>
  <si>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</si>
  <si>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</si>
  <si>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</si>
  <si>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</si>
  <si>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</si>
  <si>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</si>
  <si>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</si>
  <si>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</si>
  <si>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</si>
  <si>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</si>
  <si>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</si>
  <si>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</si>
  <si>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</si>
  <si>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</si>
  <si>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</si>
  <si>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</si>
  <si>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</si>
  <si>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</si>
  <si>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</si>
  <si>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</si>
  <si>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</si>
  <si>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</si>
  <si>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</si>
  <si>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</si>
  <si>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</si>
  <si>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</si>
  <si>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</si>
  <si>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</si>
  <si>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</si>
  <si>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</si>
  <si>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</si>
  <si>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</si>
  <si>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</si>
  <si>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</si>
  <si>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</si>
  <si>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</si>
  <si>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</si>
  <si>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</si>
  <si>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</si>
  <si>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</si>
  <si>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</si>
  <si>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</si>
  <si>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</si>
  <si>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</si>
  <si>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</si>
  <si>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</si>
  <si>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</si>
  <si>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</si>
  <si>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</si>
  <si>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</si>
  <si>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</si>
  <si>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</si>
  <si>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</si>
  <si>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</si>
  <si>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</si>
  <si>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</si>
  <si>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</si>
  <si>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</si>
  <si>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</si>
  <si>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</si>
  <si>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</si>
  <si>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</si>
  <si>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</si>
  <si>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</si>
  <si>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</si>
  <si>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</si>
  <si>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</si>
  <si>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</si>
  <si>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</si>
  <si>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</si>
  <si>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</si>
  <si>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</si>
  <si>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</si>
  <si>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</si>
  <si>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</si>
  <si>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</si>
  <si>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</si>
  <si>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</si>
  <si>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</si>
  <si>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</si>
  <si>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</si>
  <si>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</si>
  <si>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</si>
  <si>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</si>
  <si>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</si>
  <si>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</si>
  <si>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</si>
  <si>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</si>
  <si>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</si>
  <si>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</si>
  <si>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</si>
  <si>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</si>
  <si>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</si>
  <si>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</si>
  <si>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</si>
  <si>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</si>
  <si>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</si>
  <si>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</si>
  <si>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</si>
  <si>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</si>
  <si>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</si>
  <si>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</si>
  <si>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</si>
  <si>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</si>
  <si>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</si>
  <si>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</si>
  <si>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</si>
  <si>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</si>
  <si>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</si>
  <si>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</si>
  <si>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</si>
  <si>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</si>
  <si>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</si>
  <si>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</si>
  <si>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</si>
  <si>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</si>
  <si>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</si>
  <si>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</si>
  <si>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</si>
  <si>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</si>
  <si>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</si>
  <si>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</si>
  <si>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</si>
  <si>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</si>
  <si>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</si>
  <si>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</si>
  <si>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</si>
  <si>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</si>
  <si>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</si>
  <si>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</si>
  <si>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</si>
  <si>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</si>
  <si>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</si>
  <si>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</si>
  <si>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</si>
  <si>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</si>
  <si>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</si>
  <si>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</si>
  <si>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</si>
  <si>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</si>
  <si>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</si>
  <si>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</si>
  <si>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</si>
  <si>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</si>
  <si>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</si>
  <si>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</si>
  <si>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</si>
  <si>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</si>
  <si>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</si>
  <si>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</si>
  <si>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</si>
  <si>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</si>
  <si>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</si>
  <si>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</si>
  <si>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</si>
  <si>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</si>
  <si>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</si>
  <si>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</si>
  <si>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</si>
  <si>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</si>
  <si>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</si>
  <si>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</si>
  <si>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</si>
  <si>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</si>
  <si>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</si>
  <si>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</si>
  <si>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</si>
  <si>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</si>
  <si>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</si>
  <si>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</si>
  <si>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</si>
  <si>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</si>
  <si>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</si>
  <si>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</si>
  <si>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</si>
  <si>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</si>
  <si>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</si>
  <si>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</si>
  <si>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</si>
  <si>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</si>
  <si>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</si>
  <si>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</si>
  <si>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</si>
  <si>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</si>
  <si>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</si>
  <si>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</si>
  <si>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</si>
  <si>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</si>
  <si>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</si>
  <si>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</si>
  <si>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</si>
  <si>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</si>
  <si>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</si>
  <si>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</si>
  <si>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</si>
  <si>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</si>
  <si>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</si>
  <si>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</si>
  <si>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</si>
  <si>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</si>
  <si>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</si>
  <si>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</si>
  <si>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</si>
  <si>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</si>
  <si>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</si>
  <si>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</si>
  <si>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</si>
  <si>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</si>
  <si>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</si>
  <si>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</si>
  <si>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</si>
  <si>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</si>
  <si>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</si>
  <si>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</si>
  <si>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</si>
  <si>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</si>
  <si>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</si>
  <si>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</si>
  <si>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</si>
  <si>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</si>
  <si>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</si>
  <si>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</si>
  <si>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</si>
  <si>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</si>
  <si>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</si>
  <si>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</si>
  <si>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</si>
  <si>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</si>
  <si>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</si>
  <si>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</si>
  <si>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</si>
  <si>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</si>
  <si>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</si>
  <si>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</si>
  <si>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</si>
  <si>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</si>
  <si>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</si>
  <si>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</si>
  <si>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</si>
  <si>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</si>
  <si>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</si>
  <si>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</si>
  <si>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</si>
  <si>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</si>
  <si>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</si>
  <si>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</si>
  <si>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</si>
  <si>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</si>
  <si>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</si>
  <si>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</si>
  <si>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</si>
  <si>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</si>
  <si>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</si>
  <si>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</si>
  <si>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</si>
  <si>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</si>
  <si>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</si>
  <si>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</si>
  <si>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</si>
  <si>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</si>
  <si>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</si>
  <si>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</si>
  <si>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</si>
  <si>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</si>
  <si>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</si>
  <si>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</si>
  <si>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</si>
  <si>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</si>
  <si>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</si>
  <si>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</si>
  <si>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</si>
  <si>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</si>
  <si>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</si>
  <si>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</si>
  <si>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</si>
  <si>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</si>
  <si>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</si>
  <si>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</si>
  <si>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</si>
  <si>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</si>
  <si>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</si>
  <si>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</si>
  <si>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</si>
  <si>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</si>
  <si>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</si>
  <si>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</si>
  <si>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</si>
  <si>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</si>
  <si>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</si>
  <si>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</si>
  <si>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</si>
  <si>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</si>
  <si>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</si>
  <si>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</si>
  <si>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</si>
  <si>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</si>
  <si>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</si>
  <si>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</si>
  <si>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</si>
  <si>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</si>
  <si>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</si>
  <si>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</si>
  <si>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</si>
  <si>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</si>
  <si>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</si>
  <si>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</si>
  <si>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</si>
  <si>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</si>
  <si>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</si>
  <si>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</si>
  <si>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</si>
  <si>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</si>
  <si>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</si>
  <si>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</si>
  <si>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</si>
  <si>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</si>
  <si>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</si>
  <si>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</si>
  <si>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</si>
  <si>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</si>
  <si>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</si>
  <si>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</si>
  <si>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</si>
  <si>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</si>
  <si>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</si>
  <si>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</si>
  <si>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</si>
  <si>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</si>
  <si>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</si>
  <si>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</si>
  <si>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</si>
  <si>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</si>
  <si>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</si>
  <si>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</si>
  <si>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</si>
  <si>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</si>
  <si>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</si>
  <si>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</si>
  <si>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</si>
  <si>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</si>
  <si>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</si>
  <si>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</si>
  <si>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</si>
  <si>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</si>
  <si>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</si>
  <si>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</si>
  <si>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</si>
  <si>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</si>
  <si>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</si>
  <si>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</si>
  <si>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</si>
  <si>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</si>
  <si>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</si>
  <si>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</si>
  <si>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</si>
  <si>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</si>
  <si>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</si>
  <si>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</si>
  <si>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</si>
  <si>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</si>
  <si>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</si>
  <si>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</si>
  <si>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</si>
  <si>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</si>
  <si>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</si>
  <si>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</si>
  <si>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</si>
  <si>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</si>
  <si>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</si>
  <si>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</si>
  <si>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</si>
  <si>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</si>
  <si>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</si>
  <si>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</si>
  <si>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</si>
  <si>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</si>
  <si>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</si>
  <si>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</si>
  <si>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</si>
  <si>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</si>
  <si>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</si>
  <si>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</si>
  <si>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</si>
  <si>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</si>
  <si>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</si>
  <si>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</si>
  <si>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</si>
  <si>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</si>
  <si>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</si>
  <si>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</si>
  <si>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</si>
  <si>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</si>
  <si>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</si>
  <si>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</si>
  <si>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</si>
  <si>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</si>
  <si>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</si>
  <si>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</si>
  <si>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</si>
  <si>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</si>
  <si>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</si>
  <si>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</si>
  <si>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</si>
  <si>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</si>
  <si>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</si>
  <si>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</si>
  <si>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</si>
  <si>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</si>
  <si>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</si>
  <si>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</si>
  <si>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</si>
  <si>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</si>
  <si>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</si>
  <si>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</si>
  <si>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</si>
  <si>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</si>
  <si>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</si>
  <si>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</si>
  <si>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</si>
  <si>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</si>
  <si>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</si>
  <si>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</si>
  <si>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</si>
  <si>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</si>
  <si>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</si>
  <si>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</si>
  <si>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</si>
  <si>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</si>
  <si>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</si>
  <si>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</si>
  <si>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</si>
  <si>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</si>
  <si>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</si>
  <si>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</si>
  <si>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</si>
  <si>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</si>
  <si>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</si>
  <si>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</si>
  <si>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</si>
  <si>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</si>
  <si>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</si>
  <si>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</si>
  <si>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</si>
  <si>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</si>
  <si>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</si>
  <si>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</si>
  <si>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</si>
  <si>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</si>
  <si>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</si>
  <si>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</si>
  <si>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</si>
  <si>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</si>
  <si>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</si>
  <si>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</si>
  <si>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</si>
  <si>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</si>
  <si>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</si>
  <si>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</si>
  <si>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</si>
  <si>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</si>
  <si>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</si>
  <si>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</si>
  <si>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</si>
  <si>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</si>
  <si>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</si>
  <si>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</si>
  <si>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</si>
  <si>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</si>
  <si>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</si>
  <si>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</si>
  <si>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</si>
  <si>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</si>
  <si>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</si>
  <si>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</si>
  <si>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</si>
  <si>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</si>
  <si>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</si>
  <si>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</si>
  <si>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</si>
  <si>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</si>
  <si>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</si>
  <si>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</si>
  <si>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</si>
  <si>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</si>
  <si>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</si>
  <si>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</si>
  <si>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</si>
  <si>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</si>
  <si>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</si>
  <si>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</si>
  <si>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</si>
  <si>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</si>
  <si>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</si>
  <si>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</si>
  <si>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</si>
  <si>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</si>
  <si>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</si>
  <si>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</si>
  <si>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</si>
  <si>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</si>
  <si>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</si>
  <si>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</si>
  <si>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</si>
  <si>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</si>
  <si>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</si>
  <si>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</si>
  <si>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</si>
  <si>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</si>
  <si>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</si>
  <si>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</si>
  <si>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</si>
  <si>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</si>
  <si>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</si>
  <si>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</si>
  <si>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</si>
  <si>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</si>
  <si>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</si>
  <si>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</si>
  <si>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</si>
  <si>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</si>
  <si>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</si>
  <si>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</si>
  <si>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</si>
  <si>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</si>
  <si>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</si>
  <si>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</si>
  <si>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</si>
  <si>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</si>
  <si>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</si>
  <si>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</si>
  <si>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</si>
  <si>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</si>
  <si>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</si>
  <si>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</si>
  <si>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</si>
  <si>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</si>
  <si>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</si>
  <si>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</si>
  <si>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</si>
  <si>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</si>
  <si>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</si>
  <si>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</si>
  <si>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</si>
  <si>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</si>
  <si>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</si>
  <si>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</si>
  <si>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</si>
  <si>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</si>
  <si>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</si>
  <si>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</si>
  <si>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</si>
  <si>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</si>
  <si>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</si>
  <si>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</si>
  <si>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</si>
  <si>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</si>
  <si>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</si>
  <si>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</si>
  <si>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</si>
  <si>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</si>
  <si>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</si>
  <si>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</si>
  <si>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</si>
  <si>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</si>
  <si>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</si>
  <si>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</si>
  <si>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</si>
  <si>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</si>
  <si>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</si>
  <si>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</si>
  <si>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</si>
  <si>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</si>
  <si>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</si>
  <si>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</si>
  <si>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</si>
  <si>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</si>
  <si>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</si>
  <si>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</si>
  <si>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</si>
  <si>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</si>
  <si>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</si>
  <si>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</si>
  <si>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</si>
  <si>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</si>
  <si>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</si>
  <si>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</si>
  <si>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</si>
  <si>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</si>
  <si>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</si>
  <si>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</si>
  <si>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</si>
  <si>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</si>
  <si>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</si>
  <si>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</si>
  <si>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</si>
  <si>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</si>
  <si>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</si>
  <si>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</si>
  <si>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</si>
  <si>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</si>
  <si>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</si>
  <si>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</si>
  <si>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</si>
  <si>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</si>
  <si>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</si>
  <si>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</si>
  <si>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</si>
  <si>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</si>
  <si>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</si>
  <si>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</si>
  <si>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</si>
  <si>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</si>
  <si>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</si>
  <si>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</si>
  <si>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</si>
  <si>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</si>
  <si>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</si>
  <si>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</si>
  <si>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</si>
  <si>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</si>
  <si>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</si>
  <si>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</si>
  <si>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</si>
  <si>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</si>
  <si>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</si>
  <si>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</si>
  <si>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</si>
  <si>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</si>
  <si>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</si>
  <si>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</si>
  <si>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</si>
  <si>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</si>
  <si>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</si>
  <si>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</si>
  <si>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</si>
  <si>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</si>
  <si>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</si>
  <si>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</si>
  <si>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</si>
  <si>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</si>
  <si>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</si>
  <si>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</si>
  <si>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</si>
  <si>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</si>
  <si>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</si>
  <si>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</si>
  <si>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</si>
  <si>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</si>
  <si>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</si>
  <si>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</si>
  <si>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</si>
  <si>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</si>
  <si>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</si>
  <si>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</si>
  <si>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</si>
  <si>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</si>
  <si>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</si>
  <si>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</si>
  <si>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</si>
  <si>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</si>
  <si>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</si>
  <si>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</si>
  <si>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</si>
  <si>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</si>
  <si>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</si>
  <si>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</si>
  <si>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</si>
  <si>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</si>
  <si>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</si>
  <si>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</si>
  <si>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</si>
  <si>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</si>
  <si>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</si>
  <si>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</si>
  <si>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</si>
  <si>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</si>
  <si>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</si>
  <si>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</si>
  <si>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</si>
  <si>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</si>
  <si>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</si>
  <si>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</si>
  <si>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</si>
  <si>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</si>
  <si>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</si>
  <si>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</si>
  <si>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</si>
  <si>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</si>
  <si>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</si>
  <si>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</si>
  <si>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</si>
  <si>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</si>
  <si>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</si>
  <si>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</si>
  <si>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</si>
  <si>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</si>
  <si>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</si>
  <si>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</si>
  <si>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</si>
  <si>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</si>
  <si>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</si>
  <si>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</si>
  <si>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</si>
  <si>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</si>
  <si>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</si>
  <si>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</si>
  <si>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</si>
  <si>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</si>
  <si>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</si>
  <si>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</si>
  <si>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</si>
  <si>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</si>
  <si>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</si>
  <si>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</si>
  <si>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</si>
  <si>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</si>
  <si>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</si>
  <si>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</si>
  <si>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</si>
  <si>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</si>
  <si>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</si>
  <si>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</si>
  <si>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</si>
  <si>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</si>
  <si>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</si>
  <si>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</si>
  <si>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</si>
  <si>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</si>
  <si>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</si>
  <si>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</si>
  <si>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</si>
  <si>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</si>
  <si>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</si>
  <si>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</si>
  <si>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</si>
  <si>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</si>
  <si>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</si>
  <si>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</si>
  <si>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</si>
  <si>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</si>
  <si>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</si>
  <si>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</si>
  <si>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</si>
  <si>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</si>
  <si>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</si>
  <si>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</si>
  <si>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</si>
  <si>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</si>
  <si>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</si>
  <si>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</si>
  <si>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</si>
  <si>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</si>
  <si>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</si>
  <si>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</si>
  <si>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</si>
  <si>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</si>
  <si>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</si>
  <si>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</si>
  <si>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</si>
  <si>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</si>
  <si>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</si>
  <si>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</si>
  <si>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</si>
  <si>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</si>
  <si>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</si>
  <si>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</si>
  <si>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</si>
  <si>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</si>
  <si>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</si>
  <si>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</si>
  <si>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</si>
  <si>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</si>
  <si>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</si>
  <si>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</si>
  <si>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</si>
  <si>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</si>
  <si>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</si>
  <si>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</si>
  <si>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</si>
  <si>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</si>
  <si>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</si>
  <si>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</si>
  <si>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</si>
  <si>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</si>
  <si>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</si>
  <si>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</si>
  <si>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</si>
  <si>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</si>
  <si>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</si>
  <si>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</si>
  <si>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</si>
  <si>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</si>
  <si>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</si>
  <si>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</si>
  <si>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</si>
  <si>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</si>
  <si>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</si>
  <si>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</si>
  <si>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</si>
  <si>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</si>
  <si>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</si>
  <si>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</si>
  <si>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</si>
  <si>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</si>
  <si>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</si>
  <si>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</si>
  <si>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</si>
  <si>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</si>
  <si>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</si>
  <si>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</si>
  <si>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</si>
  <si>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</si>
  <si>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</si>
  <si>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</si>
  <si>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</si>
  <si>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</si>
  <si>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</si>
  <si>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</si>
  <si>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</si>
  <si>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</si>
  <si>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</si>
  <si>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</si>
  <si>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</si>
  <si>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</si>
  <si>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</si>
  <si>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</si>
  <si>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</si>
  <si>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</si>
  <si>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</si>
  <si>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</si>
  <si>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</si>
  <si>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</si>
  <si>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</si>
  <si>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</si>
  <si>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</si>
  <si>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</si>
  <si>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</si>
  <si>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</si>
  <si>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</si>
  <si>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</si>
  <si>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</si>
  <si>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</si>
  <si>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</si>
  <si>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</si>
  <si>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</si>
  <si>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</si>
  <si>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</si>
  <si>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</si>
  <si>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</si>
  <si>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</si>
  <si>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</si>
  <si>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</si>
  <si>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</si>
  <si>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</si>
  <si>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</si>
  <si>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</si>
  <si>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</si>
  <si>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</si>
  <si>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</si>
  <si>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</si>
  <si>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</si>
  <si>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</si>
  <si>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</si>
  <si>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</si>
  <si>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</si>
  <si>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</si>
  <si>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</si>
  <si>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</si>
  <si>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</si>
  <si>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</si>
  <si>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</si>
  <si>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</si>
  <si>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</si>
  <si>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</si>
  <si>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</si>
  <si>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</si>
  <si>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</si>
  <si>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</si>
  <si>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</si>
  <si>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</si>
  <si>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</si>
  <si>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</si>
  <si>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</si>
  <si>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</si>
  <si>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</si>
  <si>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</si>
  <si>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</si>
  <si>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</si>
  <si>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</si>
  <si>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</si>
  <si>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</si>
  <si>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</si>
  <si>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</si>
  <si>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</si>
  <si>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</si>
  <si>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</si>
  <si>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</si>
  <si>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</si>
  <si>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</si>
  <si>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</si>
  <si>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</si>
  <si>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</si>
  <si>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</si>
  <si>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</si>
  <si>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</si>
  <si>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</si>
  <si>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</si>
  <si>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</si>
  <si>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</si>
  <si>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</si>
  <si>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</si>
  <si>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</si>
  <si>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</si>
  <si>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</si>
  <si>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</si>
  <si>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</si>
  <si>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</si>
  <si>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</si>
  <si>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</si>
  <si>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</si>
  <si>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</si>
  <si>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</si>
  <si>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</si>
  <si>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</si>
  <si>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</si>
  <si>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</si>
  <si>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</si>
  <si>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</si>
  <si>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</si>
  <si>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</si>
  <si>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</si>
  <si>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</si>
  <si>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</si>
  <si>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</si>
  <si>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</si>
  <si>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</si>
  <si>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</si>
  <si>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</si>
  <si>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</si>
  <si>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</si>
  <si>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</si>
  <si>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</si>
  <si>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</si>
  <si>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</si>
  <si>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</si>
  <si>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</si>
  <si>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</si>
  <si>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</si>
  <si>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</si>
  <si>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</si>
  <si>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</si>
  <si>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</si>
  <si>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</si>
  <si>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</si>
  <si>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</si>
  <si>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</si>
  <si>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</si>
  <si>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</si>
  <si>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</si>
  <si>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</si>
  <si>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</si>
  <si>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</si>
  <si>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</si>
  <si>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</si>
  <si>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</si>
  <si>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</si>
  <si>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</si>
  <si>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</si>
  <si>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</si>
  <si>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</si>
  <si>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</si>
  <si>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</si>
  <si>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</si>
  <si>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</si>
  <si>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</si>
  <si>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</si>
  <si>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</si>
  <si>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</si>
  <si>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</si>
  <si>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</si>
  <si>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</si>
  <si>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</si>
  <si>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</si>
  <si>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</si>
  <si>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</si>
  <si>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</si>
  <si>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</si>
  <si>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</si>
  <si>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</si>
  <si>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</si>
  <si>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</si>
  <si>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</si>
  <si>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</si>
  <si>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</si>
  <si>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</si>
  <si>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</si>
  <si>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</si>
  <si>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</si>
  <si>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</si>
  <si>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</si>
  <si>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</si>
  <si>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</si>
  <si>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</si>
  <si>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</si>
  <si>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</si>
  <si>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</si>
  <si>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</si>
  <si>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</si>
  <si>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</si>
  <si>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</si>
  <si>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</si>
  <si>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</si>
  <si>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</si>
  <si>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</si>
  <si>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</si>
  <si>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</si>
  <si>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</si>
  <si>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</si>
  <si>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</si>
  <si>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</si>
  <si>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</si>
  <si>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</si>
  <si>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</si>
  <si>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</si>
  <si>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</si>
  <si>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</si>
  <si>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</si>
  <si>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</si>
  <si>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</si>
  <si>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</si>
  <si>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</si>
  <si>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</si>
  <si>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</si>
  <si>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</si>
  <si>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</si>
  <si>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</si>
  <si>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</si>
  <si>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</si>
  <si>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</si>
  <si>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</si>
  <si>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</si>
  <si>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</si>
  <si>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</si>
  <si>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</si>
  <si>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</si>
  <si>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</si>
  <si>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</si>
  <si>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</si>
  <si>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</si>
  <si>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</si>
  <si>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</si>
  <si>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</si>
  <si>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</si>
  <si>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</si>
  <si>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</si>
  <si>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</si>
  <si>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</si>
  <si>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</si>
  <si>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</si>
  <si>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</si>
  <si>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</si>
  <si>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</si>
  <si>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</si>
  <si>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</si>
  <si>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</si>
  <si>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</si>
  <si>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</si>
  <si>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</si>
  <si>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</si>
  <si>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</si>
  <si>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</si>
  <si>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</si>
  <si>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</si>
  <si>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</si>
  <si>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</si>
  <si>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</si>
  <si>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</si>
  <si>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</si>
  <si>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</si>
  <si>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</si>
  <si>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</si>
  <si>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</si>
  <si>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</si>
  <si>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</si>
  <si>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</si>
  <si>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</si>
  <si>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</si>
  <si>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</si>
  <si>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</si>
  <si>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</si>
  <si>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</si>
  <si>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</si>
  <si>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</si>
  <si>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</si>
  <si>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</si>
  <si>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</si>
  <si>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</si>
  <si>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</si>
  <si>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</si>
  <si>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</si>
  <si>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</si>
  <si>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</si>
  <si>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</si>
  <si>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</si>
  <si>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</si>
  <si>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</si>
  <si>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</si>
  <si>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</si>
  <si>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</si>
  <si>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</si>
  <si>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</si>
  <si>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</si>
  <si>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</si>
  <si>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</si>
  <si>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</si>
  <si>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</si>
  <si>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</si>
  <si>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</si>
  <si>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</si>
  <si>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</si>
  <si>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</si>
  <si>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</si>
  <si>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</si>
  <si>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</si>
  <si>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</si>
  <si>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</si>
  <si>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</si>
  <si>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</si>
  <si>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</si>
  <si>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</si>
  <si>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</si>
  <si>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</si>
  <si>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</si>
  <si>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</si>
  <si>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</si>
  <si>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</si>
  <si>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</si>
  <si>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</si>
  <si>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</si>
  <si>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</si>
  <si>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</si>
  <si>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</si>
  <si>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</si>
  <si>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</si>
  <si>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</si>
  <si>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</si>
  <si>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</si>
  <si>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</si>
  <si>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</si>
  <si>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</si>
  <si>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</si>
  <si>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</si>
  <si>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</si>
  <si>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</si>
  <si>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</si>
  <si>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</si>
  <si>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</si>
  <si>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</si>
  <si>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</si>
  <si>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</si>
  <si>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</si>
  <si>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</si>
  <si>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</si>
  <si>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</si>
  <si>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</si>
  <si>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</si>
  <si>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</si>
  <si>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</si>
  <si>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</si>
  <si>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</si>
  <si>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</si>
  <si>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</si>
  <si>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</si>
  <si>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</si>
  <si>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</si>
  <si>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</si>
  <si>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</si>
  <si>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</si>
  <si>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</si>
  <si>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</si>
  <si>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</si>
  <si>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</si>
  <si>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</si>
  <si>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</si>
  <si>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</si>
  <si>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</si>
  <si>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</si>
  <si>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</si>
  <si>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</si>
  <si>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</si>
  <si>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</si>
  <si>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</si>
  <si>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</si>
  <si>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</si>
  <si>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</si>
  <si>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</si>
  <si>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</si>
  <si>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</si>
  <si>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</si>
  <si>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</si>
  <si>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</si>
  <si>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</si>
  <si>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</si>
  <si>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</si>
  <si>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</si>
  <si>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</si>
  <si>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</si>
  <si>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</si>
  <si>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</si>
  <si>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</si>
  <si>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</si>
  <si>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</si>
  <si>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</si>
  <si>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</si>
  <si>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</si>
  <si>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</si>
  <si>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</si>
  <si>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</si>
  <si>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</si>
  <si>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</si>
  <si>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</si>
  <si>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</si>
  <si>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</si>
  <si>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</si>
  <si>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</si>
  <si>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</si>
  <si>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</si>
  <si>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</si>
  <si>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</si>
  <si>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</si>
  <si>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</si>
  <si>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</si>
  <si>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</si>
  <si>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</si>
  <si>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</si>
  <si>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</si>
  <si>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</si>
  <si>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</si>
  <si>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</si>
  <si>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</si>
  <si>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</si>
  <si>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</si>
  <si>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</si>
  <si>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</si>
  <si>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</si>
  <si>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</si>
  <si>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</si>
  <si>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</si>
  <si>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</si>
  <si>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</si>
  <si>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</si>
  <si>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</si>
  <si>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</si>
  <si>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</si>
  <si>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</si>
  <si>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</si>
  <si>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</si>
  <si>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</si>
  <si>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</si>
  <si>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</si>
  <si>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</si>
  <si>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</si>
  <si>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</si>
  <si>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</si>
  <si>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</si>
  <si>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</si>
  <si>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</si>
  <si>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</si>
  <si>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</si>
  <si>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</si>
  <si>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</si>
  <si>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</si>
  <si>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</si>
  <si>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</si>
  <si>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</si>
  <si>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</si>
  <si>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</si>
  <si>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</si>
  <si>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</si>
  <si>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</si>
  <si>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</si>
  <si>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</si>
  <si>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</si>
  <si>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</si>
  <si>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</si>
  <si>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</si>
  <si>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</si>
  <si>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</si>
  <si>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</si>
  <si>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</si>
  <si>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</si>
  <si>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</si>
  <si>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</si>
  <si>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</si>
  <si>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</si>
  <si>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</si>
  <si>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</si>
  <si>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</si>
  <si>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</si>
  <si>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</si>
  <si>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</si>
  <si>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</si>
  <si>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</si>
  <si>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</si>
  <si>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</si>
  <si>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</si>
  <si>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</si>
  <si>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</si>
  <si>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</si>
  <si>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</si>
  <si>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</si>
  <si>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</si>
  <si>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</si>
  <si>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</si>
  <si>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</si>
  <si>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</si>
  <si>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</si>
  <si>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</si>
  <si>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</si>
  <si>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</si>
  <si>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</si>
  <si>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</si>
  <si>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</si>
  <si>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</si>
  <si>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</si>
  <si>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</si>
  <si>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</si>
  <si>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</si>
  <si>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</si>
  <si>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</si>
  <si>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</si>
  <si>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</si>
  <si>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</si>
  <si>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</si>
  <si>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</si>
  <si>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</si>
  <si>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</si>
  <si>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</si>
  <si>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</si>
  <si>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</si>
  <si>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</si>
  <si>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</si>
  <si>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</si>
  <si>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</si>
  <si>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</si>
  <si>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</si>
  <si>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</si>
  <si>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</si>
  <si>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</si>
  <si>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</si>
  <si>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</si>
  <si>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</si>
  <si>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</si>
  <si>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</si>
  <si>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</si>
  <si>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</si>
  <si>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</si>
  <si>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</si>
  <si>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</si>
  <si>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</si>
  <si>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</si>
  <si>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</si>
  <si>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</si>
  <si>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</si>
  <si>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</si>
  <si>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</si>
  <si>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</si>
  <si>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</si>
  <si>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</si>
  <si>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</si>
  <si>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</si>
  <si>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</si>
  <si>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</si>
  <si>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</si>
  <si>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</si>
  <si>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</si>
  <si>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</si>
  <si>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</si>
  <si>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</si>
  <si>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</si>
  <si>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</si>
  <si>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</si>
  <si>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</si>
  <si>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</si>
  <si>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</si>
  <si>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</si>
  <si>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</si>
  <si>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</si>
  <si>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</si>
  <si>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</si>
  <si>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</si>
  <si>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</si>
  <si>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</si>
  <si>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</si>
  <si>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</si>
  <si>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</si>
  <si>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</si>
  <si>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</si>
  <si>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</si>
  <si>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</si>
  <si>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</si>
  <si>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</si>
  <si>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</si>
  <si>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</si>
  <si>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</si>
  <si>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</si>
  <si>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</si>
  <si>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</si>
  <si>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</si>
  <si>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</si>
  <si>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</si>
  <si>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</si>
  <si>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</si>
  <si>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</si>
  <si>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</si>
  <si>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</si>
  <si>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</si>
  <si>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</si>
  <si>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</si>
  <si>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</si>
  <si>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</si>
  <si>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</si>
  <si>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</si>
  <si>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</si>
  <si>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</si>
  <si>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</si>
  <si>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</si>
  <si>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</si>
  <si>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</si>
  <si>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</si>
  <si>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</si>
  <si>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</si>
  <si>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</si>
  <si>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</si>
  <si>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</si>
  <si>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</si>
  <si>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</si>
  <si>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</si>
  <si>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</si>
  <si>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</si>
  <si>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</si>
  <si>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</si>
  <si>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</si>
  <si>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</si>
  <si>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</si>
  <si>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</si>
  <si>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</si>
  <si>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</si>
  <si>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</si>
  <si>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</si>
  <si>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</si>
  <si>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</si>
  <si>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</si>
  <si>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</si>
  <si>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</si>
  <si>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</si>
  <si>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</si>
  <si>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</si>
  <si>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</si>
  <si>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</si>
  <si>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</si>
  <si>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</si>
  <si>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</si>
  <si>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</si>
  <si>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</si>
  <si>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</si>
  <si>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</si>
  <si>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</si>
  <si>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</si>
  <si>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</si>
  <si>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</si>
  <si>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</si>
  <si>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</si>
  <si>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</si>
  <si>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</si>
  <si>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</si>
  <si>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</si>
  <si>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</si>
  <si>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</si>
  <si>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</si>
  <si>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</si>
  <si>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</si>
  <si>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</si>
  <si>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</si>
  <si>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</si>
  <si>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</si>
  <si>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</si>
  <si>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</si>
  <si>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</si>
  <si>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</si>
  <si>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</si>
  <si>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</si>
  <si>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</si>
  <si>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</si>
  <si>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</si>
  <si>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</si>
  <si>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</si>
  <si>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</si>
  <si>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</si>
  <si>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</si>
  <si>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</si>
  <si>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</si>
  <si>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</si>
  <si>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</si>
  <si>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</si>
  <si>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</si>
  <si>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</si>
  <si>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</si>
  <si>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</si>
  <si>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</si>
  <si>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</si>
  <si>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</si>
  <si>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</si>
  <si>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</si>
  <si>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</si>
  <si>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</si>
  <si>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</si>
  <si>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</si>
  <si>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</si>
  <si>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</si>
  <si>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</si>
  <si>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</si>
  <si>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</si>
  <si>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</si>
  <si>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</si>
  <si>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</si>
  <si>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</si>
  <si>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</si>
  <si>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</si>
  <si>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</si>
  <si>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</si>
  <si>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</si>
  <si>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</si>
  <si>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</si>
  <si>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</si>
  <si>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</si>
  <si>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</si>
  <si>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</si>
  <si>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</si>
  <si>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</si>
  <si>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</si>
  <si>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</si>
  <si>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</si>
  <si>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</si>
  <si>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</si>
  <si>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</si>
  <si>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</si>
  <si>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</si>
  <si>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</si>
  <si>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</si>
  <si>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</si>
  <si>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</si>
  <si>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</si>
  <si>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</si>
  <si>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</si>
  <si>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</si>
  <si>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</si>
  <si>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</si>
  <si>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</si>
  <si>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</si>
  <si>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</si>
  <si>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</si>
  <si>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</si>
  <si>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</si>
  <si>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</si>
  <si>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</si>
  <si>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</si>
  <si>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</si>
  <si>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</si>
  <si>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</si>
  <si>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</si>
  <si>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</si>
  <si>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</si>
  <si>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</si>
  <si>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</si>
  <si>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</si>
  <si>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</si>
  <si>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</si>
  <si>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</si>
  <si>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</si>
  <si>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</si>
  <si>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</si>
  <si>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</si>
  <si>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</si>
  <si>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</si>
  <si>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</si>
  <si>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</si>
  <si>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</si>
  <si>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</si>
  <si>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</si>
  <si>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</si>
  <si>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</si>
  <si>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</si>
  <si>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</si>
  <si>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</si>
  <si>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</si>
  <si>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</si>
  <si>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</si>
  <si>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</si>
  <si>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</si>
  <si>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</si>
  <si>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</si>
  <si>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</si>
  <si>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</si>
  <si>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</si>
  <si>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</si>
  <si>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</si>
  <si>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</si>
  <si>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</si>
  <si>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</si>
  <si>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</si>
  <si>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</si>
  <si>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</si>
  <si>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</si>
  <si>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</si>
  <si>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</si>
  <si>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</si>
  <si>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</si>
  <si>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</si>
  <si>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</si>
  <si>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</si>
  <si>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</si>
  <si>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</si>
  <si>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</si>
  <si>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</si>
  <si>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</si>
  <si>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</si>
  <si>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</si>
  <si>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</si>
  <si>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</si>
  <si>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</si>
  <si>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</si>
  <si>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</si>
  <si>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</si>
  <si>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</si>
  <si>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</si>
  <si>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</si>
  <si>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</si>
  <si>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</si>
  <si>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</si>
  <si>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</si>
  <si>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</si>
  <si>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</si>
  <si>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</si>
  <si>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</si>
  <si>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</si>
  <si>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</si>
  <si>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</si>
  <si>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</si>
  <si>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</si>
  <si>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</si>
  <si>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</si>
  <si>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</si>
  <si>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</si>
  <si>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</si>
  <si>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</si>
  <si>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</si>
  <si>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</si>
  <si>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</si>
  <si>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</si>
  <si>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</si>
  <si>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</si>
  <si>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</si>
  <si>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</si>
  <si>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</si>
  <si>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</si>
  <si>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</si>
  <si>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</si>
  <si>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</si>
  <si>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</si>
  <si>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</si>
  <si>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</si>
  <si>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</si>
  <si>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</si>
  <si>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</si>
  <si>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</si>
  <si>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</si>
  <si>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</si>
  <si>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</si>
  <si>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</si>
  <si>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</si>
  <si>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</si>
  <si>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</si>
  <si>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</si>
  <si>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</si>
  <si>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</si>
  <si>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</si>
  <si>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</si>
  <si>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</si>
  <si>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</si>
  <si>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</si>
  <si>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</si>
  <si>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</si>
  <si>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</si>
  <si>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</si>
  <si>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</si>
  <si>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</si>
  <si>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</si>
  <si>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</si>
  <si>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</si>
  <si>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</si>
  <si>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</si>
  <si>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</si>
  <si>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</si>
  <si>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</si>
  <si>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</si>
  <si>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</si>
  <si>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</si>
  <si>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</si>
  <si>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</si>
  <si>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</si>
  <si>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</si>
  <si>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</si>
  <si>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</si>
  <si>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</si>
  <si>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</si>
  <si>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</si>
  <si>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</si>
  <si>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</si>
  <si>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</si>
  <si>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</si>
  <si>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</si>
  <si>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</si>
  <si>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</si>
  <si>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</si>
  <si>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</si>
  <si>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</si>
  <si>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</si>
  <si>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</si>
  <si>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</si>
  <si>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</si>
  <si>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</si>
  <si>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</si>
  <si>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</si>
  <si>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</si>
  <si>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</si>
  <si>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</si>
  <si>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</si>
  <si>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</si>
  <si>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</si>
  <si>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</si>
  <si>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</si>
  <si>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</si>
  <si>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</si>
  <si>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</si>
  <si>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</si>
  <si>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</si>
  <si>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</si>
  <si>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</si>
  <si>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</si>
  <si>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</si>
  <si>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</si>
  <si>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</si>
  <si>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</si>
  <si>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</si>
  <si>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</si>
  <si>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</si>
  <si>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</si>
  <si>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</si>
  <si>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</si>
  <si>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</si>
  <si>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</si>
  <si>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</si>
  <si>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</si>
  <si>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</si>
  <si>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</si>
  <si>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</si>
  <si>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</si>
  <si>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</si>
  <si>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</si>
  <si>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</si>
  <si>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</si>
  <si>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</si>
  <si>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</si>
  <si>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</si>
  <si>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</si>
  <si>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</si>
  <si>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</si>
  <si>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</si>
  <si>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</si>
  <si>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</si>
  <si>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</si>
  <si>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</si>
  <si>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</si>
  <si>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</si>
  <si>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</si>
  <si>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</si>
  <si>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</si>
  <si>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</si>
  <si>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</si>
  <si>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</si>
  <si>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</si>
  <si>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</si>
  <si>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</si>
  <si>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</si>
  <si>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</si>
  <si>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</si>
  <si>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</si>
  <si>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</si>
  <si>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</si>
  <si>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</si>
  <si>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</si>
  <si>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</si>
  <si>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</si>
  <si>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</si>
  <si>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</si>
  <si>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</si>
  <si>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</si>
  <si>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</si>
  <si>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</si>
  <si>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</si>
  <si>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</si>
  <si>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</si>
  <si>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</si>
  <si>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</si>
  <si>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</si>
  <si>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</si>
  <si>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</si>
  <si>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</si>
  <si>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</si>
  <si>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</si>
  <si>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</si>
  <si>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</si>
  <si>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</si>
  <si>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</si>
  <si>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</si>
  <si>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</si>
  <si>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</si>
  <si>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</si>
  <si>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</si>
  <si>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</si>
  <si>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</si>
  <si>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</si>
  <si>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</si>
  <si>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</si>
  <si>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</si>
  <si>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</si>
  <si>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</si>
  <si>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</si>
  <si>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</si>
  <si>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</si>
  <si>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</si>
  <si>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</si>
  <si>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</si>
  <si>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</si>
  <si>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</si>
  <si>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</si>
  <si>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</si>
  <si>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</si>
  <si>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</si>
  <si>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</si>
  <si>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</si>
  <si>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</si>
  <si>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</si>
  <si>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</si>
  <si>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</si>
  <si>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</si>
  <si>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</si>
  <si>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</si>
  <si>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</si>
  <si>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</si>
  <si>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</si>
  <si>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</si>
  <si>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</si>
  <si>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</si>
  <si>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</si>
  <si>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</si>
  <si>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</si>
  <si>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</si>
  <si>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</si>
  <si>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</si>
  <si>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</si>
  <si>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</si>
  <si>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</si>
  <si>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</si>
  <si>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</si>
  <si>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</si>
  <si>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</si>
  <si>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</si>
  <si>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</si>
  <si>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</si>
  <si>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</si>
  <si>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</si>
  <si>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</si>
  <si>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</si>
  <si>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</si>
  <si>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</si>
  <si>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</si>
  <si>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</si>
  <si>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</si>
  <si>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</si>
  <si>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</si>
  <si>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</si>
  <si>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</si>
  <si>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</si>
  <si>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</si>
  <si>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</si>
  <si>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</si>
  <si>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</si>
  <si>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</si>
  <si>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</si>
  <si>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</si>
  <si>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</si>
  <si>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</si>
  <si>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</si>
  <si>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</si>
  <si>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</si>
  <si>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</si>
  <si>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</si>
  <si>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</si>
  <si>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</si>
  <si>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</si>
  <si>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</si>
  <si>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</si>
  <si>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</si>
  <si>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</si>
  <si>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</si>
  <si>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</si>
  <si>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</si>
  <si>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</si>
  <si>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</si>
  <si>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</si>
  <si>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</si>
  <si>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</si>
  <si>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</si>
  <si>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</si>
  <si>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</si>
  <si>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</si>
  <si>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</si>
  <si>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</si>
  <si>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</si>
  <si>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</si>
  <si>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</si>
  <si>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</si>
  <si>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</si>
  <si>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</si>
  <si>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</si>
  <si>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</si>
  <si>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</si>
  <si>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</si>
  <si>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</si>
  <si>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</si>
  <si>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</si>
  <si>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</si>
  <si>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</si>
  <si>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</si>
  <si>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</si>
  <si>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</si>
  <si>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</si>
  <si>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</si>
  <si>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</si>
  <si>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</si>
  <si>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</si>
  <si>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</si>
  <si>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</si>
  <si>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</si>
  <si>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</si>
  <si>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</si>
  <si>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</si>
  <si>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</si>
  <si>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</si>
  <si>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</si>
  <si>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</si>
  <si>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</si>
  <si>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</si>
  <si>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</si>
  <si>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</si>
  <si>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</si>
  <si>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</si>
  <si>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</si>
  <si>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</si>
  <si>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</si>
  <si>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</si>
  <si>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</si>
  <si>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</si>
  <si>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</si>
  <si>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</si>
  <si>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</si>
  <si>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</si>
  <si>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</si>
  <si>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</si>
  <si>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</si>
  <si>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</si>
  <si>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</si>
  <si>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</si>
  <si>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</si>
  <si>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</si>
  <si>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</si>
  <si>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</si>
  <si>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</si>
  <si>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</si>
  <si>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</si>
  <si>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</si>
  <si>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</si>
  <si>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</si>
  <si>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</si>
  <si>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</si>
  <si>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</si>
  <si>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</si>
  <si>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</si>
  <si>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</si>
  <si>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</si>
  <si>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</si>
  <si>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</si>
  <si>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</si>
  <si>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</si>
  <si>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</si>
  <si>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</si>
  <si>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</si>
  <si>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</si>
  <si>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</si>
  <si>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</si>
  <si>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</si>
  <si>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</si>
  <si>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</si>
  <si>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</si>
  <si>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</si>
  <si>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</si>
  <si>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</si>
  <si>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</si>
  <si>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</si>
  <si>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</si>
  <si>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</si>
  <si>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</si>
  <si>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</si>
  <si>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</si>
  <si>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</si>
  <si>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</si>
  <si>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</si>
  <si>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</si>
  <si>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</si>
  <si>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</si>
  <si>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</si>
  <si>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</si>
  <si>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</si>
  <si>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</si>
  <si>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</si>
  <si>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</si>
  <si>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</si>
  <si>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</si>
  <si>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</si>
  <si>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</si>
  <si>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</si>
  <si>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</si>
  <si>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</si>
  <si>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</si>
  <si>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</si>
  <si>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</si>
  <si>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</si>
  <si>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</si>
  <si>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</si>
  <si>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</si>
  <si>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</si>
  <si>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</si>
  <si>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</si>
  <si>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</si>
  <si>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</si>
  <si>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</si>
  <si>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</si>
  <si>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</si>
  <si>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</si>
  <si>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</si>
  <si>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</si>
  <si>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</si>
  <si>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</si>
  <si>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</si>
  <si>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</si>
  <si>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</si>
  <si>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</si>
  <si>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</si>
  <si>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</si>
  <si>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</si>
  <si>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</si>
  <si>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</si>
  <si>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</si>
  <si>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</si>
  <si>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</si>
  <si>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</si>
  <si>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</si>
  <si>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</si>
  <si>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</si>
  <si>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</si>
  <si>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</si>
  <si>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</si>
  <si>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</si>
  <si>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</si>
  <si>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</si>
  <si>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</si>
  <si>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</si>
  <si>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</si>
  <si>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</si>
  <si>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</si>
  <si>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</si>
  <si>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</si>
  <si>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</si>
  <si>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</si>
  <si>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</si>
  <si>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</si>
  <si>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</si>
  <si>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</si>
  <si>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</si>
  <si>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</si>
  <si>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</si>
  <si>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</si>
  <si>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</si>
  <si>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</si>
  <si>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</si>
  <si>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</si>
  <si>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</si>
  <si>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</si>
  <si>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</si>
  <si>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</si>
  <si>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</si>
  <si>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</si>
  <si>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</si>
  <si>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</si>
  <si>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</si>
  <si>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</si>
  <si>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</si>
  <si>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</si>
  <si>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</si>
  <si>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</si>
  <si>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</si>
  <si>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</si>
  <si>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</si>
  <si>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</si>
  <si>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</si>
  <si>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</si>
  <si>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</si>
  <si>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</si>
  <si>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</si>
  <si>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</si>
  <si>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</si>
  <si>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</si>
  <si>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</si>
  <si>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</si>
  <si>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</si>
  <si>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</si>
  <si>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</si>
  <si>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</si>
  <si>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</si>
  <si>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</si>
  <si>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</si>
  <si>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</si>
  <si>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</si>
  <si>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</si>
  <si>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</si>
  <si>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</si>
  <si>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</si>
  <si>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</si>
  <si>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</si>
  <si>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</si>
  <si>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</si>
  <si>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</si>
  <si>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</si>
  <si>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</si>
  <si>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</si>
  <si>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</si>
  <si>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</si>
  <si>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</si>
  <si>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</si>
  <si>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</si>
  <si>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</si>
  <si>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</si>
  <si>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</si>
  <si>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</si>
  <si>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</si>
  <si>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</si>
  <si>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</si>
  <si>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</si>
  <si>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</si>
  <si>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</si>
  <si>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</si>
  <si>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</si>
  <si>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</si>
  <si>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</si>
  <si>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</si>
  <si>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</si>
  <si>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</si>
  <si>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</si>
  <si>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</si>
  <si>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</si>
  <si>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</si>
  <si>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</si>
  <si>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</si>
  <si>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</si>
  <si>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</si>
  <si>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</si>
  <si>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</si>
  <si>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</si>
  <si>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</si>
  <si>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</si>
  <si>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</si>
  <si>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</si>
  <si>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</si>
  <si>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</si>
  <si>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</si>
  <si>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</si>
  <si>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</si>
  <si>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</si>
  <si>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</si>
  <si>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</si>
  <si>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</si>
  <si>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</si>
  <si>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</si>
  <si>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</si>
  <si>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</si>
  <si>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</si>
  <si>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</si>
  <si>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</si>
  <si>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</si>
  <si>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</si>
  <si>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</si>
  <si>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</si>
  <si>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</si>
  <si>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</si>
  <si>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</si>
  <si>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</si>
  <si>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</si>
  <si>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</si>
  <si>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</si>
  <si>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</si>
  <si>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</si>
  <si>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</si>
  <si>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</si>
  <si>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</si>
  <si>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</si>
  <si>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</si>
  <si>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</si>
  <si>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</si>
  <si>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</si>
  <si>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</si>
  <si>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</si>
  <si>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</si>
  <si>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</si>
  <si>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</si>
  <si>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</si>
  <si>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</si>
  <si>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</si>
  <si>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</si>
  <si>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</si>
  <si>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</si>
  <si>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</si>
  <si>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</si>
  <si>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</si>
  <si>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</si>
  <si>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</si>
  <si>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</si>
  <si>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</si>
  <si>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</si>
  <si>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</si>
  <si>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</si>
  <si>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</si>
  <si>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</si>
  <si>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</si>
  <si>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</si>
  <si>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</si>
  <si>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</si>
  <si>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</si>
  <si>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</si>
  <si>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</si>
  <si>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</si>
  <si>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</si>
  <si>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</si>
  <si>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</si>
  <si>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</si>
  <si>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</si>
  <si>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</si>
  <si>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</si>
  <si>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</si>
  <si>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</si>
  <si>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</si>
  <si>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</si>
  <si>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</si>
  <si>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</si>
  <si>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</si>
  <si>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</si>
  <si>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</si>
  <si>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</si>
  <si>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</si>
  <si>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</si>
  <si>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</si>
  <si>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</si>
  <si>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</si>
  <si>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</si>
  <si>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</si>
  <si>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</si>
  <si>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</si>
  <si>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</si>
  <si>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</si>
  <si>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</si>
  <si>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</si>
  <si>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</si>
  <si>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</si>
  <si>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</si>
  <si>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</si>
  <si>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</si>
  <si>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</si>
  <si>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</si>
  <si>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</si>
  <si>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</si>
  <si>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</si>
  <si>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</si>
  <si>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</si>
  <si>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</si>
  <si>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</si>
  <si>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</si>
  <si>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</si>
  <si>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</si>
  <si>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</si>
  <si>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</si>
  <si>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</si>
  <si>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</si>
  <si>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</si>
  <si>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</si>
  <si>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</si>
  <si>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</si>
  <si>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</si>
  <si>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</si>
  <si>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</si>
  <si>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</si>
  <si>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</si>
  <si>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</si>
  <si>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</si>
  <si>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</si>
  <si>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</si>
  <si>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</si>
  <si>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</si>
  <si>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</si>
  <si>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</si>
  <si>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</si>
  <si>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</si>
  <si>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</si>
  <si>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</si>
  <si>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</si>
  <si>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</si>
  <si>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</si>
  <si>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</si>
  <si>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</si>
  <si>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</si>
  <si>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</si>
  <si>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</si>
  <si>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</si>
  <si>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</si>
  <si>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</si>
  <si>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</si>
  <si>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</si>
  <si>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</si>
  <si>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</si>
  <si>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</si>
  <si>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</si>
  <si>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</si>
  <si>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</si>
  <si>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</si>
  <si>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</si>
  <si>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</si>
  <si>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</si>
  <si>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</si>
  <si>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</si>
  <si>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</si>
  <si>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</si>
  <si>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</si>
  <si>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</si>
  <si>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</si>
  <si>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</si>
  <si>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</si>
  <si>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</si>
  <si>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</si>
  <si>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</si>
  <si>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</si>
  <si>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</si>
  <si>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</si>
  <si>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</si>
  <si>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</si>
  <si>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</si>
  <si>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</si>
  <si>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</si>
  <si>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</si>
  <si>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</si>
  <si>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</si>
  <si>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</si>
  <si>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</si>
  <si>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</si>
  <si>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</si>
  <si>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</si>
  <si>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</si>
  <si>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</si>
  <si>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</si>
  <si>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</si>
  <si>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</si>
  <si>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</si>
  <si>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</si>
  <si>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</si>
  <si>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</si>
  <si>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</si>
  <si>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</si>
  <si>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</si>
  <si>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</si>
  <si>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</si>
  <si>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</si>
  <si>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</si>
  <si>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</si>
  <si>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</si>
  <si>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</si>
  <si>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</si>
  <si>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</si>
  <si>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</si>
  <si>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</si>
  <si>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</si>
  <si>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</si>
  <si>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</si>
  <si>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</si>
  <si>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</si>
  <si>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</si>
  <si>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</si>
  <si>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</si>
  <si>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</si>
  <si>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</si>
  <si>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</si>
  <si>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</si>
  <si>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</si>
  <si>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</si>
  <si>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</si>
  <si>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</si>
  <si>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</si>
  <si>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</si>
  <si>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</si>
  <si>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</si>
  <si>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</si>
  <si>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</si>
  <si>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</si>
  <si>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</si>
  <si>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</si>
  <si>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</si>
  <si>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</si>
  <si>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</si>
  <si>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</si>
  <si>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</si>
  <si>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</si>
  <si>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</si>
  <si>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</si>
  <si>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</si>
  <si>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</si>
  <si>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</si>
  <si>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</si>
  <si>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</si>
  <si>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</si>
  <si>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</si>
  <si>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</si>
  <si>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</si>
  <si>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</si>
  <si>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</si>
  <si>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</si>
  <si>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</si>
  <si>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</si>
  <si>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</si>
  <si>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</si>
  <si>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</si>
  <si>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</si>
  <si>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</si>
  <si>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</si>
  <si>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</si>
  <si>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</si>
  <si>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</si>
  <si>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</si>
  <si>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</si>
  <si>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</si>
  <si>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Code</t>
  </si>
  <si>
    <t>Mat-Art</t>
  </si>
  <si>
    <t>MPO</t>
  </si>
  <si>
    <t>Rückf</t>
  </si>
  <si>
    <t>SPC</t>
  </si>
  <si>
    <t>Charge</t>
  </si>
  <si>
    <t>Vorgabe
Beschaff-Art</t>
  </si>
  <si>
    <t>Vorgabe
Bew-Klasse</t>
  </si>
  <si>
    <t>Vorgabe
Sparte</t>
  </si>
  <si>
    <t>Vorgabe
PosTyp-Grp</t>
  </si>
  <si>
    <t>Fehler</t>
  </si>
  <si>
    <t>M200 ff</t>
  </si>
  <si>
    <t>M1 + Spez</t>
  </si>
  <si>
    <t>NORM</t>
  </si>
  <si>
    <t>X oder F</t>
  </si>
  <si>
    <t>SPC ≠ 0</t>
  </si>
  <si>
    <t>ZVER</t>
  </si>
  <si>
    <t>M170  M180  M190</t>
  </si>
  <si>
    <t>M1</t>
  </si>
  <si>
    <t>M3</t>
  </si>
  <si>
    <t>M270</t>
  </si>
  <si>
    <t>SPC = 2</t>
  </si>
  <si>
    <t>M4</t>
  </si>
  <si>
    <t>ZUOC</t>
  </si>
  <si>
    <t>n/a</t>
  </si>
  <si>
    <t>M260</t>
  </si>
  <si>
    <t>M0</t>
  </si>
  <si>
    <t>NLAG</t>
  </si>
  <si>
    <t>M300</t>
  </si>
  <si>
    <t>M310</t>
  </si>
  <si>
    <t>M400</t>
  </si>
  <si>
    <t>M150  M160</t>
  </si>
  <si>
    <t>ZRHV</t>
  </si>
  <si>
    <t>M140</t>
  </si>
  <si>
    <t>M7</t>
  </si>
  <si>
    <t>ZFRE</t>
  </si>
  <si>
    <t>M235</t>
  </si>
  <si>
    <t>ZPRO</t>
  </si>
  <si>
    <t>M500</t>
  </si>
  <si>
    <t>Bezeichnung im SAP PSN / ISN</t>
  </si>
  <si>
    <t>Einheit
L / B / H</t>
  </si>
  <si>
    <t>Brutto-
gewicht</t>
  </si>
  <si>
    <t>Netto-
gewicht</t>
  </si>
  <si>
    <t xml:space="preserve">
Angabe immer
in Milimeter</t>
  </si>
  <si>
    <t>Instand-
setzbar</t>
  </si>
  <si>
    <t>Chargen-
pflicht</t>
  </si>
  <si>
    <t>Preis</t>
  </si>
  <si>
    <t>Hersteller Ort</t>
  </si>
  <si>
    <t>Lieferzeit</t>
  </si>
  <si>
    <t>Lagerfähigkeit</t>
  </si>
  <si>
    <t>Gewichts-
einheit</t>
  </si>
  <si>
    <t>Export-
kontrollauflage</t>
  </si>
  <si>
    <t>Referenz-Nr.
Lieferant</t>
  </si>
  <si>
    <t>NSN
Gruppe / Klasse</t>
  </si>
  <si>
    <t>Nato
Versorgungs-Nr.</t>
  </si>
  <si>
    <t>Bestell-
mengeneinheit</t>
  </si>
  <si>
    <t>Mindest-
bestellmenge</t>
  </si>
  <si>
    <t>Zertifiziert
für Flug</t>
  </si>
  <si>
    <t>Revision
Fremd</t>
  </si>
  <si>
    <t xml:space="preserve">
[MM]</t>
  </si>
  <si>
    <t xml:space="preserve">
[KG]</t>
  </si>
  <si>
    <t xml:space="preserve">
[CHF]</t>
  </si>
  <si>
    <t>Basis-
Mengeneinheit</t>
  </si>
  <si>
    <t>Positions-Nr.</t>
  </si>
  <si>
    <t>Maximale Lagerfähigkeit</t>
  </si>
  <si>
    <t>Kennziffer BAMF</t>
  </si>
  <si>
    <t>Next Higher Assembly</t>
  </si>
  <si>
    <t>MKZ- oder Reparatur-Adresse</t>
  </si>
  <si>
    <t>Risikostufe</t>
  </si>
  <si>
    <t>Hersteller-Nr.
(GP)</t>
  </si>
  <si>
    <t xml:space="preserve">
Formel</t>
  </si>
  <si>
    <t xml:space="preserve">
X = Ja
N = Nein</t>
  </si>
  <si>
    <t xml:space="preserve">
1 = pro Einheit
100 = pro 100 Einh
1000 = pro 1000 Einh</t>
  </si>
  <si>
    <t xml:space="preserve">
NNNN-NN-NNN-NNNN</t>
  </si>
  <si>
    <t>Input PSN</t>
  </si>
  <si>
    <t>Kurztext EN</t>
  </si>
  <si>
    <t>Grunddatentext EN - 1. Zeile</t>
  </si>
  <si>
    <t>Grunddatentext EN - 2. Zeile</t>
  </si>
  <si>
    <t>Revision</t>
  </si>
  <si>
    <t xml:space="preserve"> 
 Aktuelle Version der Herstellerteilenummer</t>
  </si>
  <si>
    <t xml:space="preserve">
Nummer der Industrienorm
ohne Spezifikationen
(ISO, DIN, VG, usw.)</t>
  </si>
  <si>
    <t>MAKTX3</t>
  </si>
  <si>
    <t>TDLINE3-2</t>
  </si>
  <si>
    <t xml:space="preserve">
Commercial and Government Entity-
Code</t>
  </si>
  <si>
    <t xml:space="preserve">
Maximal 40 Zeichen
GROSSSCHRIFT
keine Umlaute (Ä, Ö, U)
keine Sonderzeichen</t>
  </si>
  <si>
    <t xml:space="preserve">
Ergänzende Angaben in [mm]
Siehe Anleitung Annex 5</t>
  </si>
  <si>
    <t xml:space="preserve">
Vollständige Normbezeichnung
Zeichnungsnummer des Herstellers
Artikelnummer OEM</t>
  </si>
  <si>
    <t xml:space="preserve">
Sofern für den
Artikel relevant</t>
  </si>
  <si>
    <t xml:space="preserve">
[Tage]</t>
  </si>
  <si>
    <t>Format</t>
  </si>
  <si>
    <t xml:space="preserve">
[CHF]
exkl. MwSt.</t>
  </si>
  <si>
    <t>Gefahrstoff</t>
  </si>
  <si>
    <t xml:space="preserve"> 
ST, KG, M, usw.
siehe Anleitung</t>
  </si>
  <si>
    <t>Export-
kontrolle</t>
  </si>
  <si>
    <t>V_LAGERFAEHIGKEIT</t>
  </si>
  <si>
    <t>Exportkontrollauflagen</t>
  </si>
  <si>
    <t>Gefahr</t>
  </si>
  <si>
    <t xml:space="preserve">Rück = N, </t>
  </si>
  <si>
    <t xml:space="preserve">Gefahr = X, </t>
  </si>
  <si>
    <t xml:space="preserve">MPO ?, </t>
  </si>
  <si>
    <t>ZBPM</t>
  </si>
  <si>
    <t>M392</t>
  </si>
  <si>
    <t>Materialart ZID</t>
  </si>
  <si>
    <t>SAP Tabelle</t>
  </si>
  <si>
    <t>Tech. Name / Hilfszeile</t>
  </si>
  <si>
    <t>Datenblatt</t>
  </si>
  <si>
    <t>Vorgabe Dokument(e)</t>
  </si>
  <si>
    <t>Pos-Nr</t>
  </si>
  <si>
    <t>Positionsnummer auf Beilage 11.1; Nummerierung 1 bis n. Kennzeichnet zudem alle Mussfelder rot in der B11.1</t>
  </si>
  <si>
    <t>Referenznummer
Lieferant (intern)</t>
  </si>
  <si>
    <t>Interne Referenznummer des Lieferanten.
Wird nicht weiter verwendet.</t>
  </si>
  <si>
    <t>Kurztext DE/FR/EN</t>
  </si>
  <si>
    <t>MATX</t>
  </si>
  <si>
    <t>- AFB NG ZID
- Ausnahmelisten ABF NG ZID
- MIL HDBK H6
- Syntax- und Schreibregeln für die Benennung / Bezeichnung von Armeematerial</t>
  </si>
  <si>
    <t>Kurze Artikelbeschreibung für Bildschirmanzeige, Etiketten und Reports. Für systemspezifische Items wird soweit als möglich die Benennung des Originalherstellers übernommen. Für Normteile gelten die Vorgaben gemäss zivilen und militärischen Normen. Der Materialkurztext wird grundsätzlich mit Sprachschlüssel DE und FR in der Beilage 11.1 erfasst. 
Bis zu 40 Stellen langer Text, der das Material näher bezeichnet. Der Materialkurztext ist die Bezeichnung des Materials. Es kann für beliebig viele Sprachen jeweils genau einen Kurztext geben. Siehe AFB NG ZID Kap. 4.3.1
Falls der Lieferant den Kurztext in englisch anliefert, wird dieser hier eingepflegt. Das System schreibt diesen automatisch in den Kurztext EN.</t>
  </si>
  <si>
    <t>Grunddatentext DE/FR/EN - 
1. Zeile</t>
  </si>
  <si>
    <t>- AFB NG ZID
- Ausnahmelisten ABF NG ZID
- Syntax- und Schreibregeln für die Benennung / Bezeichnung von Armeematerial</t>
  </si>
  <si>
    <t>Grunddatentext DE/FR/EN - 
2. Zeile</t>
  </si>
  <si>
    <t>Basismengeneinheit (BME)</t>
  </si>
  <si>
    <t>MARA/ MARM</t>
  </si>
  <si>
    <t>MEINS / MEINH</t>
  </si>
  <si>
    <t>- AFB NG ZID</t>
  </si>
  <si>
    <t>Gibt die Grundmengeneinheit des Materials an wie zum Beispiel Stück (ST), Kilogramm (KG), Liter (L), Millimeter (MM) etc. Siehe Liste AFB NG ZID Kap. 4.3.3
Einheit, in der die Bestände des Items geführt werden. In der Bestandesführung entspricht die Basismengeneinheit der Lagermengeneinheit. Grundsätzlich ist das metrische Masssystem zu bevorzugen. Jedem Material muss eine Basismengeneinheit zugeordnet werden.</t>
  </si>
  <si>
    <t>Einheit für Brutto- und Nettogewicht des Materials. Standardmässig wird KG (Kilogramm) verwendet.</t>
  </si>
  <si>
    <t>Einheit für Länge / Breite / Höhe</t>
  </si>
  <si>
    <t>- AFB NG ZID
- Syntax- und Schreibregeln für die Benennung / Bezeichnung von Armeematerial</t>
  </si>
  <si>
    <t>Textfeld, kann beliebig verwendet werden, beispielsweise um Grösse oder Abmessungen des Materials festzuhalten. Die Eingabe hat rein informativen Charakter, d.h. wird vom System nicht verwendet.</t>
  </si>
  <si>
    <t>Bewertungspreis (BP)</t>
  </si>
  <si>
    <t>ZV_ZUSATZDATEN</t>
  </si>
  <si>
    <t>ZV_BEWERTUNGSPREIS</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</si>
  <si>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NG ZID und Verteilung auf ZID, jegliche Mutationen erfolgen dann auf der ZID.
Erstbeschaffungspreis: wird auf der ZID in das Feld Bewertungspreis gemappt, zusätzlich mit dem Faktor 1.1 in den Referenzlagerpreis (MARA-ZZRLP) und dem Faktor 1.15 den Verkaufspreis ZID und MARA-ZZVPZ.</t>
  </si>
  <si>
    <t>ZV_WAEHRUNG</t>
  </si>
  <si>
    <t>Bezeichnet die Währung des Bewertungspreises (BP). Für die Währung wird standardmässig immer CHF verwendet. Preise in Fremdwährungen müssen vor dem Eintrag auf Beilage 11.1 umgerechnet werden.
Wird auf der ZID in das Feld Währung gemappt.</t>
  </si>
  <si>
    <t>ZV_PREISEINHEIT</t>
  </si>
  <si>
    <t>Dieser Wert gibt an, auf welche Anzahl Items sich der Preis bezieht (pro Stück, pro 100 Stück, usw.). Ist die Preiseinheit = 1, so gilt der Bewertungspreis (BP) für 1 Item.
Wird auf der ZID in das Feld Preiseinheit gemappt.</t>
  </si>
  <si>
    <t xml:space="preserve">Dieses Feld wird nicht in das SAP System geladen, sondern dient rein der Information zum Suchen der entsprechenden Geschäftspartner (GP) Nummer. </t>
  </si>
  <si>
    <t>Dieses Feld wird nicht in das SAP System geladen, sondern dient rein der Information zum Suchen der entsprechenden Geschäftspartner (GP) Nummer.</t>
  </si>
  <si>
    <t>CAGE-Code des Herstellers, falls vorhanden.</t>
  </si>
  <si>
    <t>Aktuelle Version der Herstellerteilenummer</t>
  </si>
  <si>
    <t>Nato Stock Number</t>
  </si>
  <si>
    <t>NSN Gruppe / Klasse</t>
  </si>
  <si>
    <t>Nato-Versorgungsnummer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</si>
  <si>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Item eine EAN existiert, ist diese zwingend aufzuführen.</t>
  </si>
  <si>
    <t>Lagerfähigkeit (Tage)</t>
  </si>
  <si>
    <t>Angabe in Tagen, z.B. '360'</t>
  </si>
  <si>
    <t>Exportkontrollauflage</t>
  </si>
  <si>
    <t>Bsp: 1, 10, 20, 100, etc.</t>
  </si>
  <si>
    <t>Mindestbestellmenge</t>
  </si>
  <si>
    <t>Lieferzeit (Tage)</t>
  </si>
  <si>
    <t>Angabe in Tagen, z.B. '120'</t>
  </si>
  <si>
    <t>Übersetzungsstatus</t>
  </si>
  <si>
    <t>Hersteller-Nr. (GP)</t>
  </si>
  <si>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</si>
  <si>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 AFB NG ZID
- AFB für die Gefahrgut- / Gefahrstoffdatenpflege</t>
  </si>
  <si>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PSN. Sie stellt sicher, dass die Prozesse der Materialwirtschaft bzw. der Instandhaltung effizient und soweit als möglich automatisiert ablaufen. Systeme und Ersatzteile werden i.d.R. als Systemmaterial (ZSYS) angelegt.
Auf der NG ZID werden nur die beiden Materialarten DIEN (Dienstleistung) und HALB (Halbfabrikate) verwendet.
Die PSN verwendet nach wie vor die folgenden Materialarten: 
ZSYS (Systemmaterial); ZMUN (Munition); ZBSS (Betriebsstoffe); ZVPF (Verpflegung); ZNLA (Nicht-Lager); HALB (Halbfabrikate).</t>
  </si>
  <si>
    <t>Die Werte der Warengruppe werden im neuen NG ZID Merkmal 'Warengruppe ZID' (V_ZUSATZDATEN-V_WARENGRUPPE_ZID) erfasst und an die ZID 'Warengruppe' (MARA-MATKL) verteilt.
Dieses Merkmal bildet die Warengruppe der ZID ab.
Die Verteilung erfolgt 1:1 von NG ZID  'Warengruppe ZID' (V_ZUSATZDATEN-V_WARENGRUPPE_ZID) an ZID 'Warengruppe' (MARA-MATKL).</t>
  </si>
  <si>
    <t>BEGRU / Kompetenzgruppe</t>
  </si>
  <si>
    <t>BEGRU ZID</t>
  </si>
  <si>
    <t>ZV_BEGRUZID</t>
  </si>
  <si>
    <t>Das Merkmal erfasst die 'alte'  BEGRU, die auf der ZID gepflegt wird.
Die Berechtigungsgruppe definiert den für das Material verantwortlichen Itemmanager. In der Übergangsphase RE3 bis RE5 wird die alte BEGRU ZID führend auf der NG ZID gepflegt und von dort an die ZID und die UB Systeme verteilt.</t>
  </si>
  <si>
    <t>Etikettierart</t>
  </si>
  <si>
    <t>Steuert die Entstehung von Etiketten. Die Etikettierungsart gibt beispielsweise an, ob Etiketten durch den Lieferanten vorgedruckt werden, ob sie auf einem zentralen Drucker gedruckt werden u.ä.; steuert den Etikettendruck für Items der Luftwaffe. 
Beschreibt, ob ein Item Auszeichnungsrelevant ist, oder nicht. Falls ein Item als auszeichnungsrelevant (AR) gekennzeichnet wird, muss eine Auszeichnungsrichtlinie angefertigt werden. Sobald diese erstellt worden ist, wird diese im DVS abgelegt und der Feldwert wird anschliessend auf D1-D7 verändert und dadurch genauer spezifiziert.</t>
  </si>
  <si>
    <t>Etikettierform</t>
  </si>
  <si>
    <t>Steuert die Grösse bzw. das Layout des Etikettes. Mit der Etikettierungsform wird beispielsweise festgelegt, ob es sich um ein Klebe- oder Stecketikett handelt; steuert den Etikettendruck für Items der Luftwaffe.
Beschreibt, welche Form (oder Typ) das zu druckende Etikett haben muss. Im Standard wird immer KT (Kein Typ) für den Upload ausgewählt. Ist das Item nicht auszeichnungsrelevant (Etikettierart = NR), dann bleibt der Feldwert KT (Kein Typ) bestehen. Ist das Item auszeichnungsrelevant (Etikettierart = AR), dann wird beim Anlegen der Auszeichnungsrichtlinie im DVS das Feld auf einen Wert 01-40 verändert und dadurch genauer spezifiziert.</t>
  </si>
  <si>
    <t>ZV_VERTEILUNG</t>
  </si>
  <si>
    <t>ZV_APM</t>
  </si>
  <si>
    <t>ZV_SVSAA</t>
  </si>
  <si>
    <t>ZV_CHEOPS</t>
  </si>
  <si>
    <t>Klassifikation, in welcher die zusätzlichen Informationen zur A-DB-Nummer abgebildet werden (Ersatz für die A-Nummer-Datenbank armasuisse auf Access)
Diese Informationen sind sehr spezifisch und nur für ar relevant.</t>
  </si>
  <si>
    <t>Zertifiziert für Flug</t>
  </si>
  <si>
    <t>ZV_ZERTFLUG</t>
  </si>
  <si>
    <t>Revision Fremd</t>
  </si>
  <si>
    <t>ZV_REVFREMD</t>
  </si>
  <si>
    <t>Änderungsstand des Materials beim Urheber.
Angaben des Urhebers werden 1:1 übernommen.
Freies Textfeld mit 10 Zeichen
Die Verteilung wird angestossen, wenn ein Wert gepflegt ist (konkret wird auf der ZID eine neue Instanz eines Fremd-schlüssel in der Klassifikation Z_M_ALLG_SEK_SCHLU ange-legt). Das in dieser Klassifikation enthaltene Merkmal Z_M_REV_FREMD wird mit den Werten des Feldes V_REVFREMD der NG ZID abgefüllt.</t>
  </si>
  <si>
    <t>Materialeinstufung nach ZUVA</t>
  </si>
  <si>
    <t>ZV_MATERIALEINSTUFUNG_ZUVA</t>
  </si>
  <si>
    <t>Definiert, ob das Material einen Schutzbedarf nach Vorgaben ZUVA hat:
SSB Sehr hoher Schutzbedarf
HSB Hoher Schutzbedarf
ESB Erhöhter Schutzbedarf
UAM Übriges Armeematerial</t>
  </si>
  <si>
    <t>ZV_GUELTIGAB</t>
  </si>
  <si>
    <t>Diese Kennzahl übermittelt das Datum, ab welchem Zeitpunkt ein Eintrag (Preis) gültig ist.
Wird auf der ZID in das Feld 'Gültig ab' gemappt.
Datum (TT.MM.JJJJ) das angibt, ab wann ein Eintrag (Preis) gültig ist.</t>
  </si>
  <si>
    <t>Material-Nr.
(SAP-Nr.)</t>
  </si>
  <si>
    <t>- AFB PSN</t>
  </si>
  <si>
    <t>Materialart PSN</t>
  </si>
  <si>
    <t>Produkthierarchie PRDHA</t>
  </si>
  <si>
    <t>PRDHA</t>
  </si>
  <si>
    <t>Materialeinstufung</t>
  </si>
  <si>
    <t>ZZ_EING_MAT</t>
  </si>
  <si>
    <t>Definiert, ob ein Item diebstahlgefährdet oder klassifiziert ist
EG  =  Geheim
EV  =  Vertraulich
ES  =  Schutzwürdig</t>
  </si>
  <si>
    <t>Schutzbedarf gemäss ZUVA</t>
  </si>
  <si>
    <t>MPO / MC</t>
  </si>
  <si>
    <t>Auszeichnung (Matrix Code)</t>
  </si>
  <si>
    <t>ZZ_MIET_RELEVANZ</t>
  </si>
  <si>
    <t>Rückführungscode</t>
  </si>
  <si>
    <t>RETDELC</t>
  </si>
  <si>
    <t>Bezeichnet Items welche nach der Dienstleistung nicht bzw. nicht vollzählig zurückgegeben werden müssen. Für diese Items werden im System keine automatischen Rückreservierungen angelegt.
N = Item gehört zur Persönlichen Ausrüstung des AdA
V = Item ist rückschubpflichtiges Verbrauchsmaterial</t>
  </si>
  <si>
    <t>Materialzustandscode</t>
  </si>
  <si>
    <t>MCOND</t>
  </si>
  <si>
    <t>Definiert, ob ein Item für die Rückverfolgbarkeit oder wegen beschränkter Haltbarkeit in Chargen geführt werden muss. Falls ja, wird bei allen Buchungen die entspr. Charge erfasst und mitgeführt. 
Anwendung: Batterien, Chemikalien, Medikamente, Gummiteile, usw.
1 = Item wird ohne Lieferantenchargen geführt
2 = Item wird mit Lieferantenchargen geführt</t>
  </si>
  <si>
    <t>ZZSONDERABLAUF</t>
  </si>
  <si>
    <t>Lagertemperatur</t>
  </si>
  <si>
    <t>Inventurkennzeichen</t>
  </si>
  <si>
    <t>Orderbuchpflicht</t>
  </si>
  <si>
    <t>KORDB</t>
  </si>
  <si>
    <t>Nur sofern von der Basismengeneinheit abweichend</t>
  </si>
  <si>
    <t>Mindestlosgrösse</t>
  </si>
  <si>
    <t>Planlieferzeit</t>
  </si>
  <si>
    <t>LW</t>
  </si>
  <si>
    <t>Gemäss Tabelle  "Kennz BAMF" 
Bei allen Luftwaffenmaterialien und bei StatSys der FUB</t>
  </si>
  <si>
    <t>Beschaffungsart</t>
  </si>
  <si>
    <t>BESKZ</t>
  </si>
  <si>
    <t xml:space="preserve">Legt fest, wie ein Item beschafft wird. Entsprechend erzeugt der Dispositionslauf einen PLAUF (Planauftrag) oder eine BANF (Bedarfsanforderung). Die Beschaffungsart wird vom Spare Part Class Code abgeleitet. Bei SPC = 0 erfolgt immer eine Fremdbeschaffung, bei SPC = 6 sind beide Beschaffungsarten möglich
E = Eigenfertigung
F = Fremdbeschaffung
X = Beide Beschaffungs-Arten (Eigenfertigung und Fremdbeschaffung möglich) </t>
  </si>
  <si>
    <t>Bewertungsklasse</t>
  </si>
  <si>
    <t>BKLAS</t>
  </si>
  <si>
    <t>Fertigungssteuerer</t>
  </si>
  <si>
    <t>Definiert den für das übergeordnete System zuständigen Ih-Manager. Grundsätzlich ist für alle Materialien eines Systems immer derselbe Fertigungssteuerer zuständig. 
Ausnahmen: PRDHA 878 „ABC Schutzmaterial“ und 660 „Handfeuerwaffen“.
Für instandsetzbare Materialien (SPC-Code = 6) zwingend. Für übrige Materialien erfolgt kein Eintrag.</t>
  </si>
  <si>
    <t>SPART</t>
  </si>
  <si>
    <t>Dient zur Gruppierung von Materialien. Wird nur für Auswertungen verwendet.
M0 = Stammdaten
M1 = Armeematerial
M2 = Verpflegung
M3 = Betriebsstoffe
M4 = Munition
M7 und M8 = AApot</t>
  </si>
  <si>
    <t>Allg. Positionstypengruppe</t>
  </si>
  <si>
    <t>MTPOS_MARA</t>
  </si>
  <si>
    <t>Dient zur Ermittlung der Positionstypen bei Belegen. Die Einträge ZVER und ZUOC bewirken, dass bei Leihabgaben das Material direkt in den Verbrauch gebucht und nicht zurückerwartet wird.
NORM  =  Normalposition 
ZUOC  =  Uml. o. ChargFind
ZVER  =  Verbr.-Material</t>
  </si>
  <si>
    <t>Mat-Einstufung nach ZUVA</t>
  </si>
  <si>
    <t>SSB</t>
  </si>
  <si>
    <t>HSB</t>
  </si>
  <si>
    <t>ESB</t>
  </si>
  <si>
    <t>UAM</t>
  </si>
  <si>
    <t>Quelle</t>
  </si>
  <si>
    <t>Lieferant</t>
  </si>
  <si>
    <t>Vollständige Bezeichnung des Materials (2 Zeilen à 40 Stellen). Der Grunddatentext wird in den UB-Systemen auf Dokumenten (Bestellung, Lieferschein, Detailetat, Ersatzteilkatalog, usw.) angedruckt. Der Grunddatentext (Langtext) wird grundsätzlich mit Sprachschlüssel DE, FR und EN in der Beilage 11.1 erfasst. Siehe AFB NG ZID Kap. 4.3.2</t>
  </si>
  <si>
    <t>Bruttogewicht in der Gewichtseinheit, die im Feld Gewichtseinheit (Standard = KG) inkl. Verpackung für Transport / Lagerung angegeben wurde. 
Das Bruttogewicht wird u.a. zur Überprüfung von Gebinden im Rahmen der Lagerverwaltung verwendet. 
Das Bruttogewicht kann später, je nachdem mit welcher Art von Kapazitätsprüfung gearbeitet wird, vom System zur Kapazitätsprüfung des Lagerplatzes im Rahmen der Lagerverwaltung verwendet werden.
Bei Dienstleistungen, Software &amp; Reglementen muss kein Gewicht gepflegt werden.</t>
  </si>
  <si>
    <t>Nettogewicht in der Gewichtseinheit, die im Feld Gewichtseinheit (Standard = KG) ohne Verpackung angegeben wurde. 
Das Nettogewicht wird von SAP PSN nicht verwendet und daher in der Regel auch nicht erfasst. Die Notwendigkeit wird projekt-spezifisch entschieden.
Bei Dienstleistungen, Software &amp; Reglementen muss kein Gewicht gepflegt werden.</t>
  </si>
  <si>
    <t>Länge des Items in der gewählten Längeneinheit (Standard = MM) inkl. Verpackung für Transport / Lagerung.
Bei Dienstleistungen, Software &amp; Reglementen muss keine Abmessung gepflegt werden.</t>
  </si>
  <si>
    <t>Breite des Items in der gewählten Längeneinheit (Standard = MM) inkl. Verpackung für Transport / Lagerung.
Bei Dienstleistungen, Software &amp; Reglementen muss keine Abmessung gepflegt werden.</t>
  </si>
  <si>
    <t>Höhe des Items in der gewählten Längeneinheit (Standard = MM) inkl. Verpackung für Transport / Lagerung.
Bei Dienstleistungen, Software &amp; Reglementen muss keine Abmessung gepflegt werden.</t>
  </si>
  <si>
    <t>Einheit für Länge, Breite und Höhe des Materials inkl. Verpackung. Standardmässig wird MM (Milimeter) verwendet. Wird in Abhängigkeit von Höhe / Länge / Breite gepflegt.
Bei Dienstleistungen, Software &amp; Reglementen muss keine Einheit gepflegt werden.</t>
  </si>
  <si>
    <t>National Stock Number oder Nato Stock Number (Versorgungsnummer), die das Item als Versorgungsmaterial eindeutig spezifiziert. Mit Hilfe von Online-Datenbanken können Original-Hersteller und Lieferant(en) gefunden werden. Dies erweitert den potenziellen Anbieterkreis insbesondere bei Handelsteilen und verhindert Abhängigkeiten. Sofern für das Item eine NSNID existiert, ist diese zwingend aufzuführen.
Bsp. komplette NSN-Nummer = 4810-12-320-9539
Komplexe Verteilungslogik. Verknüpfung der Zahlenreihe mit dem Feld NSNID Gruppe/Klasse und Verteilung in die Klassifikation (Sekundärschlüssel) auf der ZID. (Z_M_ALLG_SEK_SCHLU --Z_M_FREMDNUMMER &amp; 
Z_M_ALLG_SEK_SCHLU --Z_M_FREMDNUMMERTYP)</t>
  </si>
  <si>
    <t>Gibt eine Gruppe/Klasse für eine NATO-Versorgungsnummer an. Die ersten 4 Zeichen in der Nato Stock Nr. stehen für die Materialgruppe und Materialklasse. Diese 4 Zeichen werden im Feld NSNID Gruppe/Klasse (/ISDFPS/CNSN_GCT-NSNGC) angezeigt.
Wird automatisch generiert aus der Nato Stock Number.</t>
  </si>
  <si>
    <t>Die letzten 9 Zeichen in der Nato Stock Number; wird automatisch generiert aus der Nato Stock Number.</t>
  </si>
  <si>
    <t>Gefahrstoff (Lieferantenangabe)</t>
  </si>
  <si>
    <t>Eintrag 'X' oder 'N'</t>
  </si>
  <si>
    <t>Gibt an, ob das Material in Chargen geführt wird. Eintrag 'X' oder 'N'</t>
  </si>
  <si>
    <t>Bezeichnung des Materials nach DIN oder einer anderen Norm. Bsp.: DIN EN ISO 150 (max. 18 Stellen zulässig)</t>
  </si>
  <si>
    <t>Freies Textfeld - wird nicht weiter verwendet.</t>
  </si>
  <si>
    <t>Datenassistent</t>
  </si>
  <si>
    <t>FR-Übersetzungen:
P = prüfen (falls Übersetzungstext vorhanden, bei Unsi-cherheit ob Übersetzungstext korrekt ist)
U = übersetzen (kein Übersetzungstext vorhanden)
N = nicht übersetzen (Übersetzungstext vorhanden)
Alle weiteren Übersetzungen (falls notwendig):
N = nicht übersetzen (Übersetzungstext vorhanden)
Diese müssen durch den Datenmanager beim Überset-zungsdienst VBS manuell beantragt werden.</t>
  </si>
  <si>
    <t>Gefahrgutprofil V/ar</t>
  </si>
  <si>
    <t>Bezeichnet Items, welche die Gesundheit von Menschen oder die Umwelt beeinträchtigen. Chemikalien, Gifte, radioaktive Stoffe, usw. Für Gefahrstoffe muss ein Sicherheitsdatenblatt mitgeliefert werden; der Artikel muss gesetzeskonform ausgezeichnet (etikettiert) sein. Das Feld steuert Arbeiten im Zusammenhang dem Handling von Gefahrgütern (Prüfung, Transportpapiere, usw.). 
V01 Gefahrstoff
V02 Gefahrgut
V03 Radioaktiv</t>
  </si>
  <si>
    <t>Systemmanager</t>
  </si>
  <si>
    <t xml:space="preserve">Merkmal beschreibt, ob eine Verteilung des Stammsatzes über die SISLOG-Schnittstelle an APM Kerda stattfindet. 
Das Setzen des Merkmals V_VERTEILUNG - V_APM führt dazu, dass auf der ZID das Flag im Feld Einsatzrelevant (MARA-ZZK01) gesetzt wird.
X (Flag); __ (kein Flag)
</t>
  </si>
  <si>
    <t>Merkmal beschreibt, ob eine Verteilung des Stammsatzes über die SISLOG-Schnittstelle an SVSAA stattfindet. 
Das Setzen des Merkmals V_VERTEILUNG - V_SVSAA führt dazu, dass auf der ZID das Flag im Feld Einsatzrelevant (MARA-ZZK01) gesetzt wird.
X (Flag); __ (kein Flag)
Die Verteilung darf nicht gelöscht werden. 
Ausnahme: Wenn der Materialstamm den Werksüb. MatStatus archiviert auf der PGZ bekommt.</t>
  </si>
  <si>
    <t>Merkmal beschreibt, ob eine Verteilung des Stammsatzes über die SISLOG-Schnittstelle an CHEOPS stattfindet. 
Das Setzen des Merkmals V_VERTEILUNG - V_CHEOPS führt dazu, dass auf der ZID das Flag im Feld Einsatzrelevant (MARA-ZZK01) gesetzt wird.
X (Flag); __ (kein Flag)
Die Verteilung darf erst gelöscht werden, wenn die Sys-temnummer CHEOPS im Status inaktiv ist.</t>
  </si>
  <si>
    <t xml:space="preserve">Wichtiges Feld für die Luftwaffe und RUAG. Kategorisiert ein Item als 'Luftwaffen'-Material, wodurch viele Abhängigkeiten entstehen.
J (Ja); __ (Leer)
</t>
  </si>
  <si>
    <t>Datenmanager NG ZID</t>
  </si>
  <si>
    <t>Eindeutige Identifikationsnummer eines Materials. Wird vom System vergeben.
Schlüssel, der das Item eindeutig identifiziert. Die nicht sprechende Nummer wird beim Anlegen eines neuen Items auf der NG ZID automatisch / fortlaufend vergeben. Die Materialnummer für ein bestimmtes Item ist auf allen SAP-Mandanten im VBS und der RUAG identisch.
Keine Veränderung zu ZID. Die Materialnummer wird weiterhin mit dem Materialnummernprofil '1234.5678' vergeben und soll 8-stellig sein.
Wird nach Eröffnung auf NG ZID vom Itemmanagement eingtragen.</t>
  </si>
  <si>
    <t>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ZSYS  =  Muss
ZMUN  =  Muss
ZBSS  =  Kann
ZVPF  =  Kann
ZNLA  =   Kann
HALB  =  Ohne
Die Eingabe wird gegen die hinterlegte (aber ausgeblendete) Z-Tabelle SAP PSN geprüft.</t>
  </si>
  <si>
    <t>Formel</t>
  </si>
  <si>
    <t>Definiert, ob das Material einen Schutzbedarf nach Vorgaben ZUVA hat:
SSB Sehr hoher Schutzbedarf
HSB Hoher Schutzbedarf
ESB Erhöhter Schutzbedarf
UAM Übriges Armeematerial
Wird anhand der Materialeinstufung abgeleitet.</t>
  </si>
  <si>
    <t>Definiert, ob ein Item als Materialplanungsobjekt (MP) oder als Materialcontainer (MC) angelegt wird. Dies trifft für Artikel zu, die einem Truppenkörper über dessen Grundausrüstungsetat zugeordnet sind (sog. einsatzrelevante Artikel). Items welche ausschliesslich in einem Detailetat als Position aufgeführt sind, sind per Definition nicht einsatzrelevant.
X = Ja
Muss nachträglich auch auf der NG ZID eingepflegt werden, ansonsten erfolgt keine Verteilung nach APM / KERDA</t>
  </si>
  <si>
    <t>Definiert, ob das Item als Equipment geführt wird (für BZÜ-Teile oder Wartungsplanung) oder ob eine Serialisierung für die Einzelteilverfolgung von klassifiziertem / diebstahlgefährdetem Material erfolgt.
ZM01 = Item wird als Equipment geführt (LBA: für alle Equi-Typen; LW: für Equi-Typ M, K, H)
N oder leer = ohne Profil (LW: für Equi-Typ V, Z)</t>
  </si>
  <si>
    <t>R = Relevant (wird ausgezeichnet)
N = Nicht relevant (wird nicht ausgezeichnet)</t>
  </si>
  <si>
    <t>Definiert, ob für das Item eine Miete verrechnet wird. MPO's mit Materialart ZSYS können mietrelevant sein, übrige Materialarten sind es idR nicht. Hat ein System mehrere MPO's, ist das Hauptsystem (z.B. das MG) mietrelevant, das Zubehör (z.B. der Ersatzlauf) nicht. Items, welche kein MPO sind, sind nicht mietrelevant.
X = Ja, Item ist mietrelevant
N = Nein, Item ist nicht mietrelevant</t>
  </si>
  <si>
    <t>gem. Herstellerangaben</t>
  </si>
  <si>
    <t>Definiert, ob ein Item grundsätzlich (d.h. bei LBA, im MKZ oder beim Hersteller) repariert werden kann oder nicht. Diese Information steuert, ob bei entspr. Bedarf ein Ih-Auftrag oder eine Ersatzteilbestellung ausgelöst wird bzw. welche Leistungskategorie des SLA mit dem MKZ belastet wird.
0 = Item kann nicht repariert werden (Normteil, Kaufteil)
2 = Full-Support (Stationäre Systeme)
6 = Item kann grundsätzlich repariert werden
Muss zwingend mit Kennzeichen auf ZID übereinstimmen</t>
  </si>
  <si>
    <t>In Tagen (unbegrenzt bis 9999)
Für Material mit unbegrenzter Haltbarkeit erfolgt keine Eingabe. Für Material, das aus Gründen der Rückverfolgbarkeit in Chargen geführt werden soll, aber eine unbegrenzte Haltbarkeit hat, wird ein Pseudowert = 9999 erfasst.</t>
  </si>
  <si>
    <t>X = Ja, unterliegt der Exportkontrollauflage</t>
  </si>
  <si>
    <t>00 = ohne Anforderungen
01 = Ambiente 15 bis 25°
02 = Kühlware 02 bis 08°
03 = Tiefkühlware &lt; -18°
04 = Tiefkühleare &lt; -80°</t>
  </si>
  <si>
    <t>D = Defaultwert, wird automatisch eingefügt</t>
  </si>
  <si>
    <t>Definiert, ob das Item Bestandteil eines SLA mit dem Hersteller oder dem MKZ ist. Wenn das Kennzeichen gesetzt  ist, muss für dieses Item ein Orderbucheintrag (inkl. Bezugsquelle) gepflegt sein, bevor eine Bestellung angelegt werden kann.
X = Ja, Item ist orderbuchpflichtig</t>
  </si>
  <si>
    <t>Nur sofern relevant
Eingabe z.B. 10, 20, 50, 100, 200, ... Einheiten - 4 Stellen, keine Kommastellen (9999)</t>
  </si>
  <si>
    <t>Durchschnitt in Tagen
Eingabe z.B. 30, 60, 90, 180, 270, 360, .... Kalendertage - 4 Stellen, keine Kommastellen (9999)</t>
  </si>
  <si>
    <t>Freies Textfeld für Bemerkungen der Datenerfassung - wird nicht weiter verwendet.</t>
  </si>
  <si>
    <t>Systemmanager LW</t>
  </si>
  <si>
    <t>Verwendungsnachweis (nächst höhere Baugruppe, System) bei Luftwaffenmaterialien und Stationären Systemen der FUB</t>
  </si>
  <si>
    <t>SPC-Code = 6: Eingabe der Adresse zwingend (Ausnahme: CL-604 &amp; ADS 15)
SPC-Code = 0: Eingabe der Adresse nur, wenn das Material an das MKZ retourniert werden soll</t>
  </si>
  <si>
    <t>0 = Keine
1 = Risikostufe 1 (Einfachunterschrift)
2 = Risikostufe 2 (Doppelunterschrift)
3 = Risikostufe 3 (Dreifachunterschrift)</t>
  </si>
  <si>
    <t>Ableitung gem. AFB PSN</t>
  </si>
  <si>
    <t>Weist auf mögliche Fehler hin, die bei der Eingabe nicht mit entsprechender Formatierung oder einer Datenprüfung abgefangen werden können.
Ableitung / Vorschlag gemäss AFB PSN mittels Formel.</t>
  </si>
  <si>
    <t>TDLINE3</t>
  </si>
  <si>
    <t xml:space="preserve">
Firmenname</t>
  </si>
  <si>
    <t xml:space="preserve">
Strasse/Nr.</t>
  </si>
  <si>
    <t xml:space="preserve">
PLZ</t>
  </si>
  <si>
    <t xml:space="preserve">
Ort</t>
  </si>
  <si>
    <t xml:space="preserve">
13 Stellen nummerisch
identisch mit Global Trade Item Number (GTIN)</t>
  </si>
  <si>
    <t>EAN / UPC Code</t>
  </si>
  <si>
    <t>RA EMM ADS15 ELBIT LO</t>
  </si>
  <si>
    <t>Kleingeräte G und Rttg</t>
  </si>
  <si>
    <t>RA STA BAAODAD GAS-SYSTEMS</t>
  </si>
  <si>
    <t>*013</t>
  </si>
  <si>
    <t>RIMANA</t>
  </si>
  <si>
    <t>*023</t>
  </si>
  <si>
    <t>7,1cm Le G W 74 LYRAN</t>
  </si>
  <si>
    <t>*029</t>
  </si>
  <si>
    <t>BURAUT</t>
  </si>
  <si>
    <t>*031</t>
  </si>
  <si>
    <t>EXONAUT</t>
  </si>
  <si>
    <t>*032</t>
  </si>
  <si>
    <t>Skytala</t>
  </si>
  <si>
    <t>*037</t>
  </si>
  <si>
    <t>ADOUR</t>
  </si>
  <si>
    <t>*041</t>
  </si>
  <si>
    <t>VPN Secure</t>
  </si>
  <si>
    <t>*044</t>
  </si>
  <si>
    <t>ALOUETTE III</t>
  </si>
  <si>
    <t>*049</t>
  </si>
  <si>
    <t>Systemarchitektur NDB CARINA</t>
  </si>
  <si>
    <t>*052</t>
  </si>
  <si>
    <t>Audio-System</t>
  </si>
  <si>
    <t>*053</t>
  </si>
  <si>
    <t>Audio Disk</t>
  </si>
  <si>
    <t>*062</t>
  </si>
  <si>
    <t>BBUS Kabel</t>
  </si>
  <si>
    <t>*063</t>
  </si>
  <si>
    <t>BBUS Ristl</t>
  </si>
  <si>
    <t>*065</t>
  </si>
  <si>
    <t>BOA 2</t>
  </si>
  <si>
    <t>*067</t>
  </si>
  <si>
    <t>BF Syst 98</t>
  </si>
  <si>
    <t>*068</t>
  </si>
  <si>
    <t>BODLUV</t>
  </si>
  <si>
    <t>*083</t>
  </si>
  <si>
    <t>ELINT-Aw-Syst</t>
  </si>
  <si>
    <t>*085</t>
  </si>
  <si>
    <t>Empfänger E-652,655,656,657,664</t>
  </si>
  <si>
    <t>*087</t>
  </si>
  <si>
    <t>Empfänger E-658</t>
  </si>
  <si>
    <t>*088</t>
  </si>
  <si>
    <t>E-663</t>
  </si>
  <si>
    <t>*100</t>
  </si>
  <si>
    <t>Fest Art Flt Syst 91</t>
  </si>
  <si>
    <t>*104</t>
  </si>
  <si>
    <t>Fernschr &amp; Zentralen</t>
  </si>
  <si>
    <t>*111</t>
  </si>
  <si>
    <t>FLINTE / FLINET</t>
  </si>
  <si>
    <t>*115</t>
  </si>
  <si>
    <t>MILDAWE</t>
  </si>
  <si>
    <t>*119</t>
  </si>
  <si>
    <t>RAP</t>
  </si>
  <si>
    <t>*127</t>
  </si>
  <si>
    <t>Flz Sim Hawk</t>
  </si>
  <si>
    <t>*130</t>
  </si>
  <si>
    <t>Flz Sim Super Puma</t>
  </si>
  <si>
    <t>*131</t>
  </si>
  <si>
    <t>Flz Sim F-5 TIGER</t>
  </si>
  <si>
    <t>*132</t>
  </si>
  <si>
    <t>Bild- Aufklärungssystem (BAA)</t>
  </si>
  <si>
    <t>*140</t>
  </si>
  <si>
    <t>GDS</t>
  </si>
  <si>
    <t>*142</t>
  </si>
  <si>
    <t>Gef Scheibe 86</t>
  </si>
  <si>
    <t>*146</t>
  </si>
  <si>
    <t>BAE HAWK</t>
  </si>
  <si>
    <t>*152</t>
  </si>
  <si>
    <t>HF-Antennen</t>
  </si>
  <si>
    <t>*156</t>
  </si>
  <si>
    <t>HONDA II</t>
  </si>
  <si>
    <t>*163</t>
  </si>
  <si>
    <t>SIGINT Verb A</t>
  </si>
  <si>
    <t>*170</t>
  </si>
  <si>
    <t>Ersatz R-915EA</t>
  </si>
  <si>
    <t>*173</t>
  </si>
  <si>
    <t>RETIS</t>
  </si>
  <si>
    <t>*175</t>
  </si>
  <si>
    <t>Mehrkanalausrüstung</t>
  </si>
  <si>
    <t>*177</t>
  </si>
  <si>
    <t>Ik Mil Musik</t>
  </si>
  <si>
    <t>*181</t>
  </si>
  <si>
    <t>*182</t>
  </si>
  <si>
    <t>Blindgängersuch Gt 78</t>
  </si>
  <si>
    <t>*183</t>
  </si>
  <si>
    <t>Mirage III S/RS/BS/D</t>
  </si>
  <si>
    <t>*188</t>
  </si>
  <si>
    <t>Trsp Flz Dassault Falcon 50</t>
  </si>
  <si>
    <t>*193</t>
  </si>
  <si>
    <t>*194</t>
  </si>
  <si>
    <t>Mrak</t>
  </si>
  <si>
    <t>*195</t>
  </si>
  <si>
    <t>V/UHF Peiler P-736</t>
  </si>
  <si>
    <t>*199</t>
  </si>
  <si>
    <t>PAL Syst DRAGON</t>
  </si>
  <si>
    <t>*208</t>
  </si>
  <si>
    <t>P-760</t>
  </si>
  <si>
    <t>*211</t>
  </si>
  <si>
    <t>Mil Trsp Flz</t>
  </si>
  <si>
    <t>*212</t>
  </si>
  <si>
    <t>Brü Pz 68/88 (CH-Pz)</t>
  </si>
  <si>
    <t>*223</t>
  </si>
  <si>
    <t>REPORTAGE</t>
  </si>
  <si>
    <t>*226</t>
  </si>
  <si>
    <t>RIMUS ohne Richtfunk</t>
  </si>
  <si>
    <t>*227</t>
  </si>
  <si>
    <t>RLV für Piloten</t>
  </si>
  <si>
    <t>*228</t>
  </si>
  <si>
    <t>SAPHIR II</t>
  </si>
  <si>
    <t>*233</t>
  </si>
  <si>
    <t>VISTA 6</t>
  </si>
  <si>
    <t>*237</t>
  </si>
  <si>
    <t>SE 227/412</t>
  </si>
  <si>
    <t>*239</t>
  </si>
  <si>
    <t>SE-237 (Luchs)</t>
  </si>
  <si>
    <t>*240</t>
  </si>
  <si>
    <t>SE-430, tm, m, mp</t>
  </si>
  <si>
    <t>*241</t>
  </si>
  <si>
    <t>SE-125</t>
  </si>
  <si>
    <t>*245</t>
  </si>
  <si>
    <t>Kleinfunkgerät SE-226</t>
  </si>
  <si>
    <t>*251</t>
  </si>
  <si>
    <t>ARGUS</t>
  </si>
  <si>
    <t>*262</t>
  </si>
  <si>
    <t>TAA 69, aut, Inf</t>
  </si>
  <si>
    <t>*263</t>
  </si>
  <si>
    <t>TAA 77, aut, Pz Sch</t>
  </si>
  <si>
    <t>*264</t>
  </si>
  <si>
    <t>TAA 83, aut, Pzaw</t>
  </si>
  <si>
    <t>*266</t>
  </si>
  <si>
    <t>Takt EA Syst</t>
  </si>
  <si>
    <t>*267</t>
  </si>
  <si>
    <t>Takt ES Syst</t>
  </si>
  <si>
    <t>*268</t>
  </si>
  <si>
    <t>JDAM</t>
  </si>
  <si>
    <t>*269</t>
  </si>
  <si>
    <t>FUELS MP</t>
  </si>
  <si>
    <t>*278</t>
  </si>
  <si>
    <t>TOPAS</t>
  </si>
  <si>
    <t>*279</t>
  </si>
  <si>
    <t>TRANET</t>
  </si>
  <si>
    <t>*282</t>
  </si>
  <si>
    <t>FiMUSA</t>
  </si>
  <si>
    <t>*290</t>
  </si>
  <si>
    <t>Mobile Field Combat Training C</t>
  </si>
  <si>
    <t>*291</t>
  </si>
  <si>
    <t>Höhennetz RITEL&amp;RSA+</t>
  </si>
  <si>
    <t>*292</t>
  </si>
  <si>
    <t>V/UHF Antenne</t>
  </si>
  <si>
    <t>*296</t>
  </si>
  <si>
    <t>VFIS</t>
  </si>
  <si>
    <t>*298</t>
  </si>
  <si>
    <t>VHF-P P-725/726</t>
  </si>
  <si>
    <t>*299</t>
  </si>
  <si>
    <t>VHF-Peiler P-729 liq</t>
  </si>
  <si>
    <t>*300</t>
  </si>
  <si>
    <t>SE-600</t>
  </si>
  <si>
    <t>*301</t>
  </si>
  <si>
    <t>Empfänger E-664</t>
  </si>
  <si>
    <t>*303</t>
  </si>
  <si>
    <t>VISTA 3 liq.</t>
  </si>
  <si>
    <t>*308</t>
  </si>
  <si>
    <t>WBV STINGER</t>
  </si>
  <si>
    <t>*312</t>
  </si>
  <si>
    <t>Flt- und Zgt zu 20mm M Kan 20</t>
  </si>
  <si>
    <t>*314</t>
  </si>
  <si>
    <t>Witterungsschutz</t>
  </si>
  <si>
    <t>*349</t>
  </si>
  <si>
    <t>WL Gt 6V für 9mm Pist 75</t>
  </si>
  <si>
    <t>*371</t>
  </si>
  <si>
    <t>Zielbahnen Panzer</t>
  </si>
  <si>
    <t>*416</t>
  </si>
  <si>
    <t>Div Fest Art Gesch</t>
  </si>
  <si>
    <t>*420</t>
  </si>
  <si>
    <t>LVS-75</t>
  </si>
  <si>
    <t>*421</t>
  </si>
  <si>
    <t>LVS</t>
  </si>
  <si>
    <t>*424</t>
  </si>
  <si>
    <t>SE-229 (Tadiran)</t>
  </si>
  <si>
    <t>*428</t>
  </si>
  <si>
    <t>Acetylengew.</t>
  </si>
  <si>
    <t>*433</t>
  </si>
  <si>
    <t>Mühle Anh 70, 2-achsig</t>
  </si>
  <si>
    <t>*438</t>
  </si>
  <si>
    <t>UAFF-80 Fk Fhr AA</t>
  </si>
  <si>
    <t>*440</t>
  </si>
  <si>
    <t>R-915</t>
  </si>
  <si>
    <t>*441</t>
  </si>
  <si>
    <t>R-902</t>
  </si>
  <si>
    <t>*442</t>
  </si>
  <si>
    <t>TRANET mobil</t>
  </si>
  <si>
    <t>*443</t>
  </si>
  <si>
    <t>Pinzgauer</t>
  </si>
  <si>
    <t>*448</t>
  </si>
  <si>
    <t>R-916</t>
  </si>
  <si>
    <t>*449</t>
  </si>
  <si>
    <t>TC-535</t>
  </si>
  <si>
    <t>*453</t>
  </si>
  <si>
    <t>KFAX 86</t>
  </si>
  <si>
    <t>*455</t>
  </si>
  <si>
    <t>Sprachschlüsselungssystem 02</t>
  </si>
  <si>
    <t>*464</t>
  </si>
  <si>
    <t>PRV - 90</t>
  </si>
  <si>
    <t>*470</t>
  </si>
  <si>
    <t>10,5cm Pzaw Syst Cen</t>
  </si>
  <si>
    <t>*483</t>
  </si>
  <si>
    <t>ZETA / EVA</t>
  </si>
  <si>
    <t>*484</t>
  </si>
  <si>
    <t>SCATOLA4</t>
  </si>
  <si>
    <t>*486</t>
  </si>
  <si>
    <t>P-733</t>
  </si>
  <si>
    <t>*487</t>
  </si>
  <si>
    <t>Op EA Syst</t>
  </si>
  <si>
    <t>*489</t>
  </si>
  <si>
    <t>P-764</t>
  </si>
  <si>
    <t>*494</t>
  </si>
  <si>
    <t>P-765</t>
  </si>
  <si>
    <t>*495</t>
  </si>
  <si>
    <t>EFPA zum HPO 92</t>
  </si>
  <si>
    <t>*497</t>
  </si>
  <si>
    <t>AE 98 AC Lab</t>
  </si>
  <si>
    <t>*504</t>
  </si>
  <si>
    <t>Fz / Container International</t>
  </si>
  <si>
    <t>*512</t>
  </si>
  <si>
    <t>MORSIX</t>
  </si>
  <si>
    <t>*519</t>
  </si>
  <si>
    <t>HF E-Syst 98</t>
  </si>
  <si>
    <t>*543</t>
  </si>
  <si>
    <t>Richt Ausb Gt Fest Mw</t>
  </si>
  <si>
    <t>*547</t>
  </si>
  <si>
    <t>AA Kdt-Richter SIMLEO</t>
  </si>
  <si>
    <t>*555</t>
  </si>
  <si>
    <t>FASTA Pz Hb M109</t>
  </si>
  <si>
    <t>*561</t>
  </si>
  <si>
    <t>CUA Con 1C CONTAINEX</t>
  </si>
  <si>
    <t>*563</t>
  </si>
  <si>
    <t>ELSA LEO</t>
  </si>
  <si>
    <t>*566</t>
  </si>
  <si>
    <t>Schiesskino Stgw 90</t>
  </si>
  <si>
    <t>*569</t>
  </si>
  <si>
    <t>SIM Leo</t>
  </si>
  <si>
    <t>*571</t>
  </si>
  <si>
    <t>SIM mod GAZ Pzj</t>
  </si>
  <si>
    <t>*576</t>
  </si>
  <si>
    <t>Sim PzF mod GAZ</t>
  </si>
  <si>
    <t>*578</t>
  </si>
  <si>
    <t>Sim Rad Spez 93</t>
  </si>
  <si>
    <t>*579</t>
  </si>
  <si>
    <t>SSIM Aufklfz 93</t>
  </si>
  <si>
    <t>*625</t>
  </si>
  <si>
    <t>12cm Rad Mw Pz</t>
  </si>
  <si>
    <t>*630</t>
  </si>
  <si>
    <t>Tanksysteme, Betankungscontainer</t>
  </si>
  <si>
    <t>*633</t>
  </si>
  <si>
    <t>ELTAM</t>
  </si>
  <si>
    <t>*640</t>
  </si>
  <si>
    <t>20mm Fl Kan 54</t>
  </si>
  <si>
    <t>*645</t>
  </si>
  <si>
    <t>Empfänger E-655</t>
  </si>
  <si>
    <t>*646</t>
  </si>
  <si>
    <t>Empfänger E-656</t>
  </si>
  <si>
    <t>*650</t>
  </si>
  <si>
    <t>Empfänger E-606</t>
  </si>
  <si>
    <t>*651</t>
  </si>
  <si>
    <t>PHANEMA</t>
  </si>
  <si>
    <t>*652</t>
  </si>
  <si>
    <t>MIL OFFICE</t>
  </si>
  <si>
    <t>*653</t>
  </si>
  <si>
    <t>BA KP Gs Vb</t>
  </si>
  <si>
    <t>*658</t>
  </si>
  <si>
    <t>Spezialmaterial Flieger Boden</t>
  </si>
  <si>
    <t>*659</t>
  </si>
  <si>
    <t>VIINACCS</t>
  </si>
  <si>
    <t>*664</t>
  </si>
  <si>
    <t>Art Aufkl-Syst Radar</t>
  </si>
  <si>
    <t>*668</t>
  </si>
  <si>
    <t>Schutz MRS-Ter Uew</t>
  </si>
  <si>
    <t>*671</t>
  </si>
  <si>
    <t>22mm Ei Lauf Systeme</t>
  </si>
  <si>
    <t>*685</t>
  </si>
  <si>
    <t>Mob KP Netzwerk</t>
  </si>
  <si>
    <t>*687</t>
  </si>
  <si>
    <t>COMINT HF LW</t>
  </si>
  <si>
    <t>*688</t>
  </si>
  <si>
    <t>HF Peilantennen-Anl</t>
  </si>
  <si>
    <t>*692</t>
  </si>
  <si>
    <t>Art Modul ELTAM u ELSA</t>
  </si>
  <si>
    <t>*693</t>
  </si>
  <si>
    <t>ADAM PLUS</t>
  </si>
  <si>
    <t>*696</t>
  </si>
  <si>
    <t>LAN FUB/EKF</t>
  </si>
  <si>
    <t>*697</t>
  </si>
  <si>
    <t>LAWIS</t>
  </si>
  <si>
    <t>*698</t>
  </si>
  <si>
    <t>ELINT-S LW üL</t>
  </si>
  <si>
    <t>*699</t>
  </si>
  <si>
    <t>V/UHF Komp-Empfänger</t>
  </si>
  <si>
    <t>*700</t>
  </si>
  <si>
    <t>MIDAS</t>
  </si>
  <si>
    <t>*714</t>
  </si>
  <si>
    <t>Lenkwaffen zu GRIPEN</t>
  </si>
  <si>
    <t>*718</t>
  </si>
  <si>
    <t>Mob B Labor</t>
  </si>
  <si>
    <t>*723</t>
  </si>
  <si>
    <t>Delta/PCM Transcoder</t>
  </si>
  <si>
    <t>*724</t>
  </si>
  <si>
    <t>BSG 98  Chiffriergt</t>
  </si>
  <si>
    <t>*730</t>
  </si>
  <si>
    <t>BMZH</t>
  </si>
  <si>
    <t>*732</t>
  </si>
  <si>
    <t>Empfänger E-645</t>
  </si>
  <si>
    <t>*742</t>
  </si>
  <si>
    <t>Uem Mat für International</t>
  </si>
  <si>
    <t>*756</t>
  </si>
  <si>
    <t>ELSA</t>
  </si>
  <si>
    <t>*757</t>
  </si>
  <si>
    <t>Sig Lab EA</t>
  </si>
  <si>
    <t>*772</t>
  </si>
  <si>
    <t>Frieden + Sicherheit</t>
  </si>
  <si>
    <t>*775</t>
  </si>
  <si>
    <t>erw GAA Inf 05</t>
  </si>
  <si>
    <t>*778</t>
  </si>
  <si>
    <t>GALAXIT</t>
  </si>
  <si>
    <t>*779</t>
  </si>
  <si>
    <t>OPAL-3</t>
  </si>
  <si>
    <t>*784</t>
  </si>
  <si>
    <t>mob Telekommunikation</t>
  </si>
  <si>
    <t>*796</t>
  </si>
  <si>
    <t>DMKA-X</t>
  </si>
  <si>
    <t>*797</t>
  </si>
  <si>
    <t>Q-Kontrolle Primärbatterien</t>
  </si>
  <si>
    <t>*801</t>
  </si>
  <si>
    <t>Kom Fest Mw 59/83</t>
  </si>
  <si>
    <t>*811</t>
  </si>
  <si>
    <t>MELEIS</t>
  </si>
  <si>
    <t>*812</t>
  </si>
  <si>
    <t>Ziel Ausr Rad Spz 93</t>
  </si>
  <si>
    <t>*815</t>
  </si>
  <si>
    <t>TM Plattform Mob Ik Syst</t>
  </si>
  <si>
    <t>*816</t>
  </si>
  <si>
    <t>BERFIS</t>
  </si>
  <si>
    <t>*831</t>
  </si>
  <si>
    <t>IMFS LW</t>
  </si>
  <si>
    <t>*836</t>
  </si>
  <si>
    <t>Mz Plattform Rad</t>
  </si>
  <si>
    <t>*837</t>
  </si>
  <si>
    <t>Gripen</t>
  </si>
  <si>
    <t>*840</t>
  </si>
  <si>
    <t>Komplform NDB; WEGA</t>
  </si>
  <si>
    <t>*848</t>
  </si>
  <si>
    <t>EiSim ADS 95</t>
  </si>
  <si>
    <t>*851</t>
  </si>
  <si>
    <t>SE-129 Notfunk</t>
  </si>
  <si>
    <t>*854</t>
  </si>
  <si>
    <t>AMC</t>
  </si>
  <si>
    <t>*855</t>
  </si>
  <si>
    <t>Gepz Diagnose Fz</t>
  </si>
  <si>
    <t>*862</t>
  </si>
  <si>
    <t>Sim System 81</t>
  </si>
  <si>
    <t>*863</t>
  </si>
  <si>
    <t>Sim System 93</t>
  </si>
  <si>
    <t>*864</t>
  </si>
  <si>
    <t>KLARSIM Op/Takt EKF</t>
  </si>
  <si>
    <t>*868</t>
  </si>
  <si>
    <t>MIS FUB/EKF</t>
  </si>
  <si>
    <t>*870</t>
  </si>
  <si>
    <t>ELINT Analyse-System LW</t>
  </si>
  <si>
    <t>*871</t>
  </si>
  <si>
    <t>HVU Systeme LW</t>
  </si>
  <si>
    <t>Diverse</t>
  </si>
  <si>
    <t>*880</t>
  </si>
  <si>
    <t>IFF Mode 4 INT</t>
  </si>
  <si>
    <t>*887</t>
  </si>
  <si>
    <t>MALACHIT</t>
  </si>
  <si>
    <t>*888</t>
  </si>
  <si>
    <t>Trsp Heli EC 365</t>
  </si>
  <si>
    <t>*890</t>
  </si>
  <si>
    <t>Sprach- Datenaufz Fl</t>
  </si>
  <si>
    <t>*898</t>
  </si>
  <si>
    <t>IMESS</t>
  </si>
  <si>
    <t>*903</t>
  </si>
  <si>
    <t>IASA NDB</t>
  </si>
  <si>
    <t>*905</t>
  </si>
  <si>
    <t>SE-187</t>
  </si>
  <si>
    <t>*909</t>
  </si>
  <si>
    <t>Sim LTSH EC 635</t>
  </si>
  <si>
    <t>*912</t>
  </si>
  <si>
    <t>ELSA LEO 2</t>
  </si>
  <si>
    <t>*917</t>
  </si>
  <si>
    <t>ZENIT</t>
  </si>
  <si>
    <t>*918</t>
  </si>
  <si>
    <t>NP FUB-EKF</t>
  </si>
  <si>
    <t>*924</t>
  </si>
  <si>
    <t>Rapid Reaction-Kit Feldlager PSO</t>
  </si>
  <si>
    <t>*926</t>
  </si>
  <si>
    <t>AMFIS</t>
  </si>
  <si>
    <t>*937</t>
  </si>
  <si>
    <t>Trsp Flz B 1900 D</t>
  </si>
  <si>
    <t>*938</t>
  </si>
  <si>
    <t>L HF Fk Sta Spontan-Ei</t>
  </si>
  <si>
    <t>*940</t>
  </si>
  <si>
    <t>Tf Vm 08, Kompl</t>
  </si>
  <si>
    <t>*942</t>
  </si>
  <si>
    <t>LAWIS neue Generation</t>
  </si>
  <si>
    <t>*943</t>
  </si>
  <si>
    <t>MILVE NG</t>
  </si>
  <si>
    <t>*953</t>
  </si>
  <si>
    <t>NaVIS</t>
  </si>
  <si>
    <t>*954</t>
  </si>
  <si>
    <t>ELODB</t>
  </si>
  <si>
    <t>*955</t>
  </si>
  <si>
    <t>BAMO Service Entwicklung</t>
  </si>
  <si>
    <t>*960</t>
  </si>
  <si>
    <t>SASCO</t>
  </si>
  <si>
    <t>*961</t>
  </si>
  <si>
    <t>PRODIP</t>
  </si>
  <si>
    <t>*965</t>
  </si>
  <si>
    <t>12cm Pz Mw CH</t>
  </si>
  <si>
    <t>*967</t>
  </si>
  <si>
    <t>ASIM</t>
  </si>
  <si>
    <t>*968</t>
  </si>
  <si>
    <t>Krypto_Medium_Faksimile</t>
  </si>
  <si>
    <t>*969</t>
  </si>
  <si>
    <t>SG 09/10</t>
  </si>
  <si>
    <t>*972</t>
  </si>
  <si>
    <t>Secure Center</t>
  </si>
  <si>
    <t>*975</t>
  </si>
  <si>
    <t>TS-GAZ</t>
  </si>
  <si>
    <t>*992</t>
  </si>
  <si>
    <t>FLORY</t>
  </si>
  <si>
    <t>*9ZA</t>
  </si>
  <si>
    <t>RA EMM BAAOABD MANUF&amp;ASSEMBLY</t>
  </si>
  <si>
    <t>RA EMM BAAOABC MAINT.MISSILE</t>
  </si>
  <si>
    <t>EMM MAIN.MISSILE</t>
  </si>
  <si>
    <t>RA INT BAAOEAG WAFFEN</t>
  </si>
  <si>
    <t>RA STA BAAOABC MAINT.MISSILE</t>
  </si>
  <si>
    <t>STA GSE-WORKSHOP</t>
  </si>
  <si>
    <t>450253061 LW ALP - AVIONIK</t>
  </si>
  <si>
    <t>450253062 LW ALP - BKS HELI</t>
  </si>
  <si>
    <t>450253059 LW ALP - FLUGBETRIEB</t>
  </si>
  <si>
    <t>450252985 LW DUB - AUSR. AFB</t>
  </si>
  <si>
    <t>450253051 LW DUB - AVIONIK</t>
  </si>
  <si>
    <t>450253052 LW DUB-LW TANK/FEU F</t>
  </si>
  <si>
    <t>450253053 LW EMM - BO/SAN MAT</t>
  </si>
  <si>
    <t>450253057 LW EMM-FLZ-SIMULATOR</t>
  </si>
  <si>
    <t>450253067 LW LOC - PNEU-WERKST</t>
  </si>
  <si>
    <t>450253068 LW MEI - AVIONIK</t>
  </si>
  <si>
    <t>450253069 LW MEI - LW SPEZ. FZ</t>
  </si>
  <si>
    <t>450253070 LW PAY - BOMAT JET</t>
  </si>
  <si>
    <t>450253071 LW PAY - SIM HORNET</t>
  </si>
  <si>
    <t>450253056 LW SIO - MEC / APPRE</t>
  </si>
  <si>
    <t>450252977 RE AIGLE-KOMM.GERÄTE</t>
  </si>
  <si>
    <t>450253073 RE BER - AUDIO/VIDEO</t>
  </si>
  <si>
    <t>450253072 RE BER - TECH SUPPOR</t>
  </si>
  <si>
    <t>450252971 RE DUB - NETZE</t>
  </si>
  <si>
    <t>450252973 RE DUB - RADAR FLORE</t>
  </si>
  <si>
    <t>450252975 RE DUB - ANTENNEN</t>
  </si>
  <si>
    <t>450252972 RE DUB - SYSTEM ISTA</t>
  </si>
  <si>
    <t>450252974 RE DUB - DOK.&amp; KONST</t>
  </si>
  <si>
    <t>450252976 RE DUB - PROTOTYPEN</t>
  </si>
  <si>
    <t>450253074 LBA MEI-TGM TECH. MG</t>
  </si>
  <si>
    <t>450253075 LBA LHIN - EI-SYST.</t>
  </si>
  <si>
    <t>450253076 LBA LHIN - REP GUT L</t>
  </si>
  <si>
    <t>450253081 LBA LTHU - REPGUT LW</t>
  </si>
  <si>
    <t>450253082 LBA ITT - APOT MPT</t>
  </si>
  <si>
    <t>450253083 ALCATEL-LUCENT AG</t>
  </si>
  <si>
    <t>450253084 FASTLOG AG - CISCO M</t>
  </si>
  <si>
    <t>450253085 SWISSCOM - TEL D BV</t>
  </si>
  <si>
    <t>450252983 FU EFD - EISYS</t>
  </si>
  <si>
    <t>450252984 FUB DUB - IKT EISYS</t>
  </si>
  <si>
    <t>450253086 PILATUS LOGISTIK MCX</t>
  </si>
  <si>
    <t>E6-HEMS</t>
  </si>
  <si>
    <t>E6-HEMS-AC67 Rüstsatz</t>
  </si>
  <si>
    <t>08.0623 / Gad, SAR</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</si>
  <si>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</si>
  <si>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</si>
  <si>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</si>
  <si>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</si>
  <si>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</si>
  <si>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</si>
  <si>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</si>
  <si>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</si>
  <si>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</si>
  <si>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</si>
  <si>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</si>
  <si>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</si>
  <si>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</si>
  <si>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</si>
  <si>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</si>
  <si>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 xml:space="preserve">
Aktueller Änderungsstand eines Materials</t>
  </si>
  <si>
    <t>Falls der Artikel auf PSD verteilt werden soll, muss diese Klasse angelegt werden. 
X = Ja
N = Nein</t>
  </si>
  <si>
    <t>Falls der Artikel zur RUAG verteilt werden soll, muss diese Klasse angelegt werden. 
X = Ja
N = Nein</t>
  </si>
  <si>
    <t>HNDLCODE</t>
  </si>
  <si>
    <t>V_ENDBEVORRATET</t>
  </si>
  <si>
    <t>V_VERTEILUNG_PSD</t>
  </si>
  <si>
    <t>V_VERTEILUNG_RUAG</t>
  </si>
  <si>
    <t>GDT</t>
  </si>
  <si>
    <t>Führendes Material</t>
  </si>
  <si>
    <t>Auszeichnungsfeld</t>
  </si>
  <si>
    <t>CPV-Code</t>
  </si>
  <si>
    <t>Temperaturbedingung</t>
  </si>
  <si>
    <t>Nachschubklasse</t>
  </si>
  <si>
    <t xml:space="preserve">(Muss)
für MPO </t>
  </si>
  <si>
    <t>(Muss)
wenn reparierbar</t>
  </si>
  <si>
    <t>Noch in Abklärung; Soll mittels Z-Tabelle befüllt werden</t>
  </si>
  <si>
    <t>(Muss)
bei Luftwaffe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</si>
  <si>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</si>
  <si>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</si>
  <si>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</si>
  <si>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</si>
  <si>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</si>
  <si>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</si>
  <si>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</si>
  <si>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</si>
  <si>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</si>
  <si>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</si>
  <si>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</si>
  <si>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</si>
  <si>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</si>
  <si>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</si>
  <si>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SYSTEMM</t>
  </si>
  <si>
    <t>NEXTHIGHER</t>
  </si>
  <si>
    <t>NESCHUB</t>
  </si>
  <si>
    <t>XCHPF</t>
  </si>
  <si>
    <t>WERKS</t>
  </si>
  <si>
    <t>DISMM</t>
  </si>
  <si>
    <t>VTWEG</t>
  </si>
  <si>
    <t>VKORG</t>
  </si>
  <si>
    <t>BWKEY</t>
  </si>
  <si>
    <t>STPRS</t>
  </si>
  <si>
    <t>789.00</t>
  </si>
  <si>
    <t>1</t>
  </si>
  <si>
    <t>456.00</t>
  </si>
  <si>
    <t>00</t>
  </si>
  <si>
    <t>11</t>
  </si>
  <si>
    <t>asdfas</t>
  </si>
  <si>
    <t>aa</t>
  </si>
  <si>
    <t>ABCDE</t>
  </si>
  <si>
    <t>MOWAG</t>
  </si>
  <si>
    <t>Bernstrasse 1</t>
  </si>
  <si>
    <t>Neuchâtel</t>
  </si>
  <si>
    <t>1.1</t>
  </si>
  <si>
    <t>asdfasF</t>
  </si>
  <si>
    <t>asdfasE</t>
  </si>
  <si>
    <t>rrhqhqF</t>
  </si>
  <si>
    <t>rrhqhqE</t>
  </si>
  <si>
    <t>Grunddatentext DE - 1. Zeile 2</t>
  </si>
  <si>
    <t>Grunddatentext DE - 1. Zeile 3</t>
  </si>
  <si>
    <t>Grunddatentext DE - 2. Zeile 2</t>
  </si>
  <si>
    <t>Grunddatentext DE - 2. Zeile 3</t>
  </si>
  <si>
    <t>Grunddatentext FR - 1. Zeile 2</t>
  </si>
  <si>
    <t>Grunddatentext FR - 1. Zeile 3</t>
  </si>
  <si>
    <t>Grunddatentext FR - 2. Zeile 2</t>
  </si>
  <si>
    <t>Grunddatentext FR - 2. Zeile 3</t>
  </si>
  <si>
    <t>Grunddatentext EN - 1. Zeile 2</t>
  </si>
  <si>
    <t>Grunddatentext EN - 1. Zeile 3</t>
  </si>
  <si>
    <t>Grunddatentext EN - 2. Zeile 2</t>
  </si>
  <si>
    <t>Grunddatentext EN - 2. Zeile 3</t>
  </si>
  <si>
    <t>Kurztext DE 2</t>
  </si>
  <si>
    <t>Kurztext DE 3</t>
  </si>
  <si>
    <t>Bezeichnet Items, welche die Gesundheit von Menschen oder die Umwelt beeinträchtigen. Chemikalien, Gifte, radioaktive Stoffe, usw. Für Gefahrstoffe muss ein Sicherheitsdatenblatt mitgeliefert werden; der Artikel muss gesetzeskonform ausgezeichnet (etikettiert) sein. 
Dieses Feld muss mitfolgenden Codes gekennzeichnet werden:
0 = Unbedenklich
1 = Gefahrstoff
2 = Gefahrgut
3 = Radioaktiv
Der Datenassistent spezifiziert den Eintrag im Arbeitsblatt 'Input_Lieferant'</t>
  </si>
  <si>
    <t>0420</t>
  </si>
  <si>
    <t>0430</t>
  </si>
  <si>
    <t>0440</t>
  </si>
  <si>
    <t>0800</t>
  </si>
  <si>
    <t>22</t>
  </si>
  <si>
    <t>33</t>
  </si>
  <si>
    <t>44</t>
  </si>
  <si>
    <t>1tqgqdbq</t>
  </si>
  <si>
    <t>asahasr5t</t>
  </si>
  <si>
    <t>Grunddatentext DE - 1. Zeile 4</t>
  </si>
  <si>
    <t>Grunddatentext DE - 2. Zeile 4</t>
  </si>
  <si>
    <t>Grunddatentext FR - 1. Zeile 4</t>
  </si>
  <si>
    <t>Grunddatentext FR - 2. Zeile 4</t>
  </si>
  <si>
    <t>Grunddatentext EN - 1. Zeile 4</t>
  </si>
  <si>
    <t>Grunddatentext EN - 2. Zeile 4</t>
  </si>
  <si>
    <t>01</t>
  </si>
  <si>
    <t>02</t>
  </si>
  <si>
    <t>03</t>
  </si>
  <si>
    <t>04</t>
  </si>
  <si>
    <t>M200</t>
  </si>
  <si>
    <t>M210</t>
  </si>
  <si>
    <t>M220</t>
  </si>
  <si>
    <t>M240</t>
  </si>
  <si>
    <t>M250</t>
  </si>
  <si>
    <t>M290</t>
  </si>
  <si>
    <t>edcba</t>
  </si>
  <si>
    <t>Merkmal der Klasse V_ENDBEVORRATET</t>
  </si>
  <si>
    <t>Merkmal der Klasse V_Reveigen</t>
  </si>
  <si>
    <t>BISMT</t>
  </si>
  <si>
    <t>"X/N"</t>
  </si>
  <si>
    <t>asdfasdfasdfasdf</t>
  </si>
  <si>
    <t xml:space="preserve">Warengruppe </t>
  </si>
  <si>
    <t>A</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</si>
  <si>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</si>
  <si>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</si>
  <si>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</si>
  <si>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</si>
  <si>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</si>
  <si>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</si>
  <si>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</si>
  <si>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</si>
  <si>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</si>
  <si>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</si>
  <si>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</si>
  <si>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</si>
  <si>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</si>
  <si>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</si>
  <si>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</si>
  <si>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</si>
  <si>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</si>
  <si>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</si>
  <si>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</si>
  <si>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</si>
  <si>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</si>
  <si>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</si>
  <si>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</si>
  <si>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</si>
  <si>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</si>
  <si>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V_Reveigen</t>
  </si>
  <si>
    <r>
      <t xml:space="preserve">Artikel- oder Bestellnummer des Materials. Die Original-Schreibweise des Urhebers (Hersteller, Lieferant) wird übernommen. Bei Normartikeln wird die Original-Schreibweise gemäss Norm erfasst. Wenn es sich um ein Detailetat handelt, wird die Etatnummer erfasst. Eingabe max. 30 Zeichen zulässig bis 2025 wegen ZID (kann nur 30 Zeichen lesen).
</t>
    </r>
    <r>
      <rPr>
        <b/>
        <sz val="11"/>
        <color rgb="FFFF0000"/>
        <rFont val="Arial"/>
        <family val="2"/>
      </rPr>
      <t>Neu: 40 Zeichen ==&gt; Dokumentation aktualisieren</t>
    </r>
  </si>
  <si>
    <t>V01</t>
  </si>
  <si>
    <t>V02</t>
  </si>
  <si>
    <t>V03</t>
  </si>
  <si>
    <t xml:space="preserve">
V00 = Unbedenklich
V01 = Gefahrstoff
V02 = Gefahrgut
V03 = Radioaktiv</t>
  </si>
  <si>
    <t xml:space="preserve">
Materialart
(Grunddaten)
</t>
  </si>
  <si>
    <t>MARA
[NNNN.NNNN]</t>
  </si>
  <si>
    <t>MARA
[NNNNNNNN-N]</t>
  </si>
  <si>
    <r>
      <t xml:space="preserve">Anhand der Berechtigungsgruppe wird ein Materialstamm einer bestimmten Kompetenzgruppe zugewiesen.
Folgende Kompetenzgruppen stehen zur Verfügung:
</t>
    </r>
    <r>
      <rPr>
        <sz val="11"/>
        <color rgb="FFFF0000"/>
        <rFont val="Arial"/>
        <family val="2"/>
      </rPr>
      <t>1000 Benennung</t>
    </r>
    <r>
      <rPr>
        <sz val="11"/>
        <color theme="1"/>
        <rFont val="Arial"/>
        <family val="2"/>
      </rPr>
      <t xml:space="preserve">
3000 RUAG AG Flug
4000 RUAG AG Land
5000 LW
6000 LBA
7000 FUB
8000 ar
9000 Aapot
Die Berechtigungsgruppe (BEGRU) auf der NG ZID definiert die für das Material zuständige Kompetenzgruppe.
Die neuen Kompetenzgruppen (KG) werden auf der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Die Kompetenzgruppen werden per RE3 nicht auf die ZID verteilt.</t>
    </r>
  </si>
  <si>
    <t>V001</t>
  </si>
  <si>
    <t>V002</t>
  </si>
  <si>
    <t>V003</t>
  </si>
  <si>
    <t>V005</t>
  </si>
  <si>
    <t>V006</t>
  </si>
  <si>
    <t>V007</t>
  </si>
  <si>
    <t>V008</t>
  </si>
  <si>
    <t>V009</t>
  </si>
  <si>
    <t>V010</t>
  </si>
  <si>
    <t>V011</t>
  </si>
  <si>
    <t>V012</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</si>
  <si>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</si>
  <si>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</si>
  <si>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</si>
  <si>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</si>
  <si>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</si>
  <si>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</si>
  <si>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</si>
  <si>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</si>
  <si>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</si>
  <si>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</si>
  <si>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</si>
  <si>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</si>
  <si>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</si>
  <si>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</si>
  <si>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</si>
  <si>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</si>
  <si>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</si>
  <si>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</si>
  <si>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</si>
  <si>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</si>
  <si>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</si>
  <si>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</si>
  <si>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</si>
  <si>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</si>
  <si>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</si>
  <si>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</si>
  <si>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</si>
  <si>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</si>
  <si>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</si>
  <si>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</si>
  <si>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</si>
  <si>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</si>
  <si>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</si>
  <si>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</si>
  <si>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</si>
  <si>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</si>
  <si>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</si>
  <si>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</si>
  <si>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abcde</t>
  </si>
  <si>
    <t>X=Ja</t>
  </si>
  <si>
    <r>
      <rPr>
        <strike/>
        <sz val="11"/>
        <color theme="1"/>
        <rFont val="Arial"/>
        <family val="2"/>
      </rPr>
      <t xml:space="preserve">Weist auf Spezialfälle in der Instandhaltung hin.
IH = Ih vor Abgabe (am Material müssen zwingend Ih-Tätigkeiten ausgeführt werden, bevor es an die Truppe abgegeben werden darf)
M = Mehrstufige Ih (Item kann auf mehreren Ih-Stufen instandgehalten werden, Beispiel: kleinere Defekte bei LBA, grössere Schäden bei RUAG)
NM = Munition Ernstfallreserve mit erweiterter Instandhaltung
NO = Munition Ernstfallreserve ohne erweiterte Instandhaltung
P = Interne Produktion (Item muss intern bei LBA produziert werden, Beispiel: Filtermatte ab Rolle zuschneiden)
</t>
    </r>
    <r>
      <rPr>
        <sz val="11"/>
        <color theme="1"/>
        <rFont val="Arial"/>
        <family val="2"/>
      </rPr>
      <t xml:space="preserve">
</t>
    </r>
    <r>
      <rPr>
        <sz val="11"/>
        <color rgb="FFFF0000"/>
        <rFont val="Arial"/>
        <family val="2"/>
      </rPr>
      <t xml:space="preserve">M = erweiterte Instandhaltung
N = kein Sonderablauf
</t>
    </r>
  </si>
  <si>
    <r>
      <t xml:space="preserve">Auf der NG ZID werden nur die beiden Materialarten DIEN (Dienstleistung) und HALB (Halbfabrikate) verwendet.
</t>
    </r>
    <r>
      <rPr>
        <strike/>
        <sz val="11"/>
        <color theme="1"/>
        <rFont val="Arial"/>
        <family val="2"/>
      </rPr>
      <t xml:space="preserve">Die PSN verwendet nach wie vor die folgenden Materialarten: 
ZSYS (Systemmaterial); ZMUN (Munition); ZBSS (Betriebsstoffe); ZVPF (Verpflegung); ZNLA (Nicht-Lager); HALB (Halbfabrikate).
</t>
    </r>
    <r>
      <rPr>
        <sz val="11"/>
        <color theme="1"/>
        <rFont val="Arial"/>
        <family val="2"/>
      </rPr>
      <t xml:space="preserve">
</t>
    </r>
    <r>
      <rPr>
        <sz val="11"/>
        <color rgb="FFFF0000"/>
        <rFont val="Arial"/>
        <family val="2"/>
      </rPr>
      <t>V001
V002
V003
V005
V006
V007
V008
V009
V010
V011
V012
V013
V014
V015
V016
V017
V099</t>
    </r>
    <r>
      <rPr>
        <sz val="11"/>
        <color theme="1"/>
        <rFont val="Arial"/>
        <family val="2"/>
      </rPr>
      <t xml:space="preserve">
</t>
    </r>
  </si>
  <si>
    <r>
      <t xml:space="preserve">Die Bewertungsklasse bestimmt - zusammen mit anderen Parametern - die Sachkonten, welche bei einem Vorgang (z.B. einer Warenbewegung) fortgeschrieben werden. Für Systeme und deren Komponenten sind folgende Bewertungsklassen relevant: 
</t>
    </r>
    <r>
      <rPr>
        <strike/>
        <sz val="11"/>
        <color theme="1"/>
        <rFont val="Arial"/>
        <family val="2"/>
      </rPr>
      <t>M200 = Allg. Verbr .Mat (Item ist allgemeines Verbrauchsmaterial (z.B. Normteile))
M260 = Syst.Verbr.Mat (Item ist eine nicht reparierbare Komponente (Verbrauchsteil))
M270 = Munition (Item ist ein Munitionsartikel)
M300 = Umlaufteile (Item ist eine reparierbare Komponente (Umlaufteil))
M310 = Flieger-Eff / PersA (Item ist Flieger-Effekten oder persönliche Ausrüstung)
M400 = Systeme (Item ist einsatzrelevantes Material (System / Objekt)
Weitere Bewertungsklassen siehe AFB PSN</t>
    </r>
    <r>
      <rPr>
        <sz val="11"/>
        <color theme="1"/>
        <rFont val="Arial"/>
        <family val="2"/>
      </rPr>
      <t xml:space="preserve">
</t>
    </r>
    <r>
      <rPr>
        <sz val="11"/>
        <color rgb="FFFF0000"/>
        <rFont val="Arial"/>
        <family val="2"/>
      </rPr>
      <t xml:space="preserve">A000 = Handelswaren Bekleidung 
A100 = Systemmaterial ar 
M100 = Handelswaren Sanitätsmate
M110 = Handelswaren Futtermittel
M120 = Handelswaren Armeeprovian
M130 = Handelswaren Treibstoffe
M131 = Produktion Treibstoffe 
M140 = HaWa Schmier-u. Betr-Stof
M141 = Prod Schmier- u. Betr-Sto
M150 = Handelswaren Brennstoffe
M200 = Verbrauchsmaterial 
M210 = Büromaterial 
M220 = Publikationen/Drucksachen
M230 = Betriebsmittel &lt; 5'000 
M240 = Betriebsmittel &gt; 5'000 
M250 = IT-Hardware 
M260 = Holz 
M290 = Inframaterial 
M300 = Verbrauchsmaterial System
M310 = Munition 
M320 = Umlaufteile 
M330 = Pers Ausrüst / Fliegereff
M340 = Systeme 
M400 = Produktionsmaterial 
M700 = LK M00-M01 Syst &amp; Betrieb
M710 = LK M04 Materialbeschaffun
M720 = LK M02-M03 Instandhaltung
M800 = Sonderbeschaffung 
M810 = Sonderbeschaffung VK 
M900 = BASPO Material 
M910 = Fremdes Material </t>
    </r>
  </si>
  <si>
    <t>V_REVEIGEN</t>
  </si>
  <si>
    <t>V_SYSTEMMANAGER</t>
  </si>
  <si>
    <t>Allgemeine Positionstypengruppe</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</si>
  <si>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</si>
  <si>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</si>
  <si>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</si>
  <si>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</si>
  <si>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</si>
  <si>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</si>
  <si>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</si>
  <si>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</si>
  <si>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</si>
  <si>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</si>
  <si>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</si>
  <si>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</si>
  <si>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</si>
  <si>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</si>
  <si>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</si>
  <si>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</si>
  <si>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</si>
  <si>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</si>
  <si>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</si>
  <si>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</si>
  <si>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</si>
  <si>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</si>
  <si>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</si>
  <si>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</si>
  <si>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</si>
  <si>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</si>
  <si>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</si>
  <si>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</si>
  <si>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</si>
  <si>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</si>
  <si>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</si>
  <si>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</si>
  <si>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</si>
  <si>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</si>
  <si>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</si>
  <si>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</si>
  <si>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</si>
  <si>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</si>
  <si>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</si>
  <si>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</si>
  <si>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</si>
  <si>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</si>
  <si>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</si>
  <si>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</si>
  <si>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</si>
  <si>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</si>
  <si>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</si>
  <si>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</si>
  <si>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</si>
  <si>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</si>
  <si>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</si>
  <si>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</si>
  <si>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</si>
  <si>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</si>
  <si>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</si>
  <si>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</si>
  <si>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</si>
  <si>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</si>
  <si>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</si>
  <si>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</si>
  <si>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</si>
  <si>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</si>
  <si>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</si>
  <si>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</si>
  <si>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</si>
  <si>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</si>
  <si>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</si>
  <si>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</si>
  <si>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</si>
  <si>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</si>
  <si>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</si>
  <si>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</si>
  <si>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</si>
  <si>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</si>
  <si>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</si>
  <si>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</si>
  <si>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</si>
  <si>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</si>
  <si>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</si>
  <si>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</si>
  <si>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</si>
  <si>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</si>
  <si>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</si>
  <si>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</si>
  <si>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</si>
  <si>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</si>
  <si>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</si>
  <si>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</si>
  <si>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</si>
  <si>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</si>
  <si>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</si>
  <si>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</si>
  <si>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</si>
  <si>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</si>
  <si>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</si>
  <si>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</si>
  <si>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</si>
  <si>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</si>
  <si>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</si>
  <si>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</si>
  <si>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</si>
  <si>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</si>
  <si>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</si>
  <si>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0.00</t>
  </si>
  <si>
    <t>0.000</t>
  </si>
  <si>
    <t>2022</t>
  </si>
  <si>
    <t>12</t>
  </si>
  <si>
    <t>00000000</t>
  </si>
  <si>
    <t>000000</t>
  </si>
  <si>
    <t>000</t>
  </si>
  <si>
    <t>0000</t>
  </si>
  <si>
    <t>2</t>
  </si>
  <si>
    <t>Apple</t>
  </si>
  <si>
    <t>One Apple Park Way</t>
  </si>
  <si>
    <t>Cupertino</t>
  </si>
  <si>
    <t>Samsung</t>
  </si>
  <si>
    <t>Against Apple Way</t>
  </si>
  <si>
    <t>Seoul</t>
  </si>
  <si>
    <t>Rte du Lac 12</t>
  </si>
  <si>
    <t>Genère</t>
  </si>
  <si>
    <t>0022</t>
  </si>
  <si>
    <t>0045</t>
  </si>
  <si>
    <t>0001</t>
  </si>
  <si>
    <t>0496</t>
  </si>
  <si>
    <t>1000008096</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</si>
  <si>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</si>
  <si>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</si>
  <si>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</si>
  <si>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</si>
  <si>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</si>
  <si>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</si>
  <si>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</si>
  <si>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</si>
  <si>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</si>
  <si>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</si>
  <si>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</si>
  <si>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</si>
  <si>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</si>
  <si>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</si>
  <si>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</si>
  <si>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</si>
  <si>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</si>
  <si>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</si>
  <si>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</si>
  <si>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</si>
  <si>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</si>
  <si>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</si>
  <si>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</si>
  <si>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</si>
  <si>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</si>
  <si>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</si>
  <si>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</si>
  <si>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</si>
  <si>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</si>
  <si>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</si>
  <si>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</si>
  <si>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</si>
  <si>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</si>
  <si>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ZX0000040</t>
  </si>
  <si>
    <t>! Zeilen mit Inhalt sind als Kommentare zu verstehen.</t>
  </si>
  <si>
    <t>Quell-ID</t>
  </si>
  <si>
    <t>Abgangsland/-region</t>
  </si>
  <si>
    <t>Steuerklassifikation</t>
  </si>
  <si>
    <t>Steuerind. Material</t>
  </si>
  <si>
    <t>Datum der letzten Änderung</t>
  </si>
  <si>
    <t>_COMMENT</t>
  </si>
  <si>
    <t>ALAND</t>
  </si>
  <si>
    <t>TAXM1</t>
  </si>
  <si>
    <t>TAXM2</t>
  </si>
  <si>
    <t>TAXM3</t>
  </si>
  <si>
    <t>TAXM4</t>
  </si>
  <si>
    <t>TAXM5</t>
  </si>
  <si>
    <t>TAXM6</t>
  </si>
  <si>
    <t>TAXM7</t>
  </si>
  <si>
    <t>TAXM8</t>
  </si>
  <si>
    <t>TAXM9</t>
  </si>
  <si>
    <t>TAXIM</t>
  </si>
  <si>
    <t>09211600-7</t>
  </si>
  <si>
    <t>09221000-4</t>
  </si>
  <si>
    <t>09221400-8</t>
  </si>
  <si>
    <t>09230000-0</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</si>
  <si>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</si>
  <si>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</si>
  <si>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</si>
  <si>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</si>
  <si>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</si>
  <si>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</si>
  <si>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</si>
  <si>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</si>
  <si>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</si>
  <si>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</si>
  <si>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</si>
  <si>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</si>
  <si>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</si>
  <si>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</si>
  <si>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</si>
  <si>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</si>
  <si>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</si>
  <si>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</si>
  <si>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</si>
  <si>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</si>
  <si>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</si>
  <si>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</si>
  <si>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</si>
  <si>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</si>
  <si>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</si>
  <si>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</si>
  <si>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</si>
  <si>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</si>
  <si>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</si>
  <si>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</si>
  <si>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</si>
  <si>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</si>
  <si>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</si>
  <si>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</si>
  <si>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</si>
  <si>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</si>
  <si>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</si>
  <si>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</si>
  <si>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</si>
  <si>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</si>
  <si>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</si>
  <si>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</si>
  <si>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</si>
  <si>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</si>
  <si>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</si>
  <si>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</si>
  <si>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</si>
  <si>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</si>
  <si>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Beilage 11.1_Dateninput_V2.4</t>
  </si>
  <si>
    <t>System XY</t>
  </si>
  <si>
    <t>Verkaufsorg.</t>
  </si>
  <si>
    <t>Vertriebsweg</t>
  </si>
  <si>
    <t>Werk (1)</t>
  </si>
  <si>
    <t>Werk (2)</t>
  </si>
  <si>
    <t>Werk (3)</t>
  </si>
  <si>
    <t>Werk (4)</t>
  </si>
  <si>
    <t>Gefahrgutkennzeichen</t>
  </si>
  <si>
    <t>Zuteilung</t>
  </si>
  <si>
    <t xml:space="preserve"> Ausprägung</t>
  </si>
  <si>
    <t xml:space="preserve">
 BM = Betriebsmittel
TRP = SBM für Ih A
MKZ = SBM für Ih B
PRD = SBM mit eigener Produkthierarchie</t>
  </si>
  <si>
    <t xml:space="preserve">
01 = Mittel o. Fälligkeit
02 = Mittel m. Fälligkeit
03 = Prüf- &amp; Messmittel
04 = Hiss- &amp; Hebemittel</t>
  </si>
  <si>
    <t>BM</t>
  </si>
  <si>
    <t>TRP</t>
  </si>
  <si>
    <t>MKZ</t>
  </si>
  <si>
    <t>PRD</t>
  </si>
  <si>
    <t>Ausprägung</t>
  </si>
  <si>
    <t>Zuteilung: "BM"
=&gt; Ausprägung:
	- 01 =&gt; BM ohne Fälligkeitsüberwachung
	- 02 =&gt; BM mit Fälligkeitsüberwachung
	- 03 =&gt; Prüf- &amp; Messmittel
	- 04 =&gt; Hiss-&amp; Hebemittel
Zuteilung: "MKZ"
=&gt; Ausprägung:
	- 01 =&gt; SBM MKZ ohne Fälligkeit
	- 02 =&gt; SBM MKZ mit Fälligkeit
	- 03 =&gt; Prüf- &amp; Messmittel
Zuteilung: "PRD"
=&gt; Ausprägung:
	- 01 =&gt; SBM Prodh ohne Fälligkeit
	- 02 =&gt; SBM Prodh mit Fälligkeit
	- 03 =&gt; Prüf- &amp; Messmittel
Zuteilung: "TRP"
=&gt; Ausprägung:
	- 01 =&gt; SBM Truppe ohne Fälligkeit
	- 02 =&gt; SBM Truppe mit Fälligkeit
	- 03 =&gt; Prüf- &amp; Messmittel
	- 04 =&gt; Systembez Hiss-&amp; Hebemittel</t>
  </si>
  <si>
    <t>BM = Betriebsmittel
TRP = SBM für Ih A
MKZ = SBM für Ih B
PRD = SBM mit eigener Produkthierarchie</t>
  </si>
  <si>
    <t>WERKS_1</t>
  </si>
  <si>
    <t>WERKS_2</t>
  </si>
  <si>
    <t>WERKS_3</t>
  </si>
  <si>
    <t>WERKS_4</t>
  </si>
  <si>
    <t>V_BM_SBM</t>
  </si>
  <si>
    <t>Kurztext DE XYZ</t>
  </si>
  <si>
    <t>yann01111111111</t>
  </si>
  <si>
    <t>yann02222222222</t>
  </si>
  <si>
    <t>yann03333333333</t>
  </si>
  <si>
    <t>yann04444444444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</si>
</sst>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
    <numFmt numFmtId="165" formatCode="0000.0000"/>
    <numFmt numFmtId="166" formatCode="#,##0.000"/>
    <numFmt numFmtId="167" formatCode="000"/>
    <numFmt numFmtId="168" formatCode="0;0;;@"/>
  </numFmts>
  <fonts count="78"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b/>
      <sz val="8"/>
      <name val="Arial"/>
      <family val="2"/>
    </font>
    <font>
      <sz val="8"/>
      <name val="Arial"/>
      <family val="2"/>
    </font>
    <font>
      <sz val="10"/>
      <name val="Arial"/>
      <family val="2"/>
    </font>
    <font>
      <b/>
      <sz val="10"/>
      <name val="Arial"/>
      <family val="2"/>
    </font>
    <font>
      <i/>
      <sz val="10"/>
      <name val="Arial"/>
      <family val="2"/>
    </font>
    <font>
      <i/>
      <sz val="11"/>
      <color theme="1"/>
      <name val="Calibri"/>
      <family val="2"/>
      <scheme val="minor"/>
    </font>
    <font>
      <i/>
      <sz val="10"/>
      <color rgb="FF0070C0"/>
      <name val="Arial"/>
      <family val="2"/>
    </font>
    <font>
      <b/>
      <sz val="9"/>
      <color indexed="81"/>
      <name val="Segoe UI"/>
      <family val="2"/>
    </font>
    <font>
      <sz val="9"/>
      <color indexed="81"/>
      <name val="Segoe UI"/>
      <family val="2"/>
    </font>
    <font>
      <b/>
      <sz val="12"/>
      <color theme="1"/>
      <name val="Calibri"/>
      <family val="2"/>
      <scheme val="minor"/>
    </font>
    <font>
      <sz val="8"/>
      <color theme="1"/>
      <name val="Arial"/>
      <family val="2"/>
    </font>
    <font>
      <sz val="10"/>
      <color theme="1"/>
      <name val="Arial"/>
      <family val="2"/>
    </font>
    <font>
      <u/>
      <sz val="11"/>
      <color theme="10"/>
      <name val="Calibri"/>
      <family val="2"/>
      <scheme val="minor"/>
    </font>
    <font>
      <b/>
      <sz val="11"/>
      <color theme="10"/>
      <name val="Calibri"/>
      <family val="2"/>
      <scheme val="minor"/>
    </font>
    <font>
      <b/>
      <sz val="11"/>
      <name val="Calibri"/>
      <family val="2"/>
      <scheme val="minor"/>
    </font>
    <font>
      <b/>
      <sz val="8"/>
      <name val="Calibri"/>
      <family val="2"/>
      <scheme val="minor"/>
    </font>
    <font>
      <sz val="8"/>
      <name val="Calibri"/>
      <family val="2"/>
      <scheme val="minor"/>
    </font>
    <font>
      <b/>
      <i/>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1"/>
      <color theme="9"/>
      <name val="Calibri"/>
      <family val="2"/>
      <scheme val="minor"/>
    </font>
    <font>
      <sz val="10"/>
      <color theme="9"/>
      <name val="Calibri"/>
      <family val="2"/>
      <scheme val="minor"/>
    </font>
    <font>
      <sz val="9"/>
      <color theme="9"/>
      <name val="Calibri"/>
      <family val="2"/>
      <scheme val="minor"/>
    </font>
    <font>
      <b/>
      <sz val="12"/>
      <color rgb="FF0070C0"/>
      <name val="Calibri"/>
      <family val="2"/>
      <scheme val="minor"/>
    </font>
    <font>
      <sz val="11"/>
      <color rgb="FFFF0000"/>
      <name val="Calibri"/>
      <family val="2"/>
      <scheme val="minor"/>
    </font>
    <font>
      <sz val="8"/>
      <color rgb="FFFF0000"/>
      <name val="Arial"/>
      <family val="2"/>
    </font>
    <font>
      <sz val="7"/>
      <name val="Arial"/>
      <family val="2"/>
    </font>
    <font>
      <b/>
      <sz val="7"/>
      <name val="Arial"/>
      <family val="2"/>
    </font>
    <font>
      <sz val="10"/>
      <color theme="0"/>
      <name val="Arial"/>
      <family val="2"/>
    </font>
    <font>
      <b/>
      <sz val="10"/>
      <color theme="1"/>
      <name val="Arial"/>
      <family val="2"/>
    </font>
    <font>
      <b/>
      <strike/>
      <sz val="10"/>
      <name val="Arial"/>
      <family val="2"/>
    </font>
    <font>
      <b/>
      <sz val="8"/>
      <color indexed="81"/>
      <name val="Tahoma"/>
      <family val="2"/>
    </font>
    <font>
      <sz val="8"/>
      <color indexed="81"/>
      <name val="Tahoma"/>
      <family val="2"/>
    </font>
    <font>
      <sz val="10"/>
      <color rgb="FFFF0000"/>
      <name val="Arial"/>
      <family val="2"/>
    </font>
    <font>
      <sz val="7"/>
      <color theme="1"/>
      <name val="Calibri"/>
      <family val="2"/>
      <scheme val="minor"/>
    </font>
    <font>
      <sz val="12"/>
      <color theme="1"/>
      <name val="Calibri"/>
      <family val="2"/>
      <scheme val="minor"/>
    </font>
    <font>
      <sz val="7"/>
      <color rgb="FF00B050"/>
      <name val="Arial"/>
      <family val="2"/>
    </font>
    <font>
      <sz val="10"/>
      <name val="Arial"/>
      <family val="2"/>
    </font>
    <font>
      <sz val="10"/>
      <name val="Arial"/>
      <family val="2"/>
    </font>
    <font>
      <sz val="7"/>
      <color rgb="FFFF0000"/>
      <name val="Arial"/>
      <family val="2"/>
    </font>
    <font>
      <sz val="12"/>
      <color rgb="FFFF0000"/>
      <name val="Calibri"/>
      <family val="2"/>
      <scheme val="minor"/>
    </font>
    <font>
      <sz val="7"/>
      <color theme="1"/>
      <name val="Arial"/>
      <family val="2"/>
    </font>
    <font>
      <b/>
      <sz val="7"/>
      <color theme="1"/>
      <name val="Arial"/>
      <family val="2"/>
    </font>
    <font>
      <sz val="7"/>
      <color theme="9"/>
      <name val="Arial"/>
      <family val="2"/>
    </font>
    <font>
      <sz val="11"/>
      <name val="Calibri"/>
      <family val="2"/>
    </font>
    <font>
      <sz val="10"/>
      <name val="Arial"/>
      <family val="2"/>
    </font>
    <font>
      <sz val="11"/>
      <color theme="1"/>
      <name val="Calibri"/>
      <family val="2"/>
    </font>
    <font>
      <sz val="10"/>
      <name val="Calibri"/>
      <family val="2"/>
    </font>
    <font>
      <sz val="11"/>
      <color rgb="FFFF0000"/>
      <name val="Calibri"/>
      <family val="2"/>
    </font>
    <font>
      <sz val="10"/>
      <color rgb="FFFF0000"/>
      <name val="Calibri"/>
      <family val="2"/>
    </font>
    <font>
      <b/>
      <sz val="12"/>
      <color theme="1"/>
      <name val="Arial"/>
      <family val="2"/>
    </font>
    <font>
      <sz val="12"/>
      <color theme="1"/>
      <name val="Arial"/>
      <family val="2"/>
    </font>
    <font>
      <sz val="11"/>
      <name val="Arial"/>
      <family val="2"/>
    </font>
    <font>
      <sz val="11"/>
      <color theme="1"/>
      <name val="Arial"/>
      <family val="2"/>
    </font>
    <font>
      <b/>
      <sz val="11"/>
      <color theme="1"/>
      <name val="Arial"/>
      <family val="2"/>
    </font>
    <font>
      <b/>
      <i/>
      <sz val="12"/>
      <color rgb="FFFF0000"/>
      <name val="Arial"/>
      <family val="2"/>
    </font>
    <font>
      <i/>
      <sz val="11"/>
      <color rgb="FFFF0000"/>
      <name val="Calibri"/>
      <family val="2"/>
      <scheme val="minor"/>
    </font>
    <font>
      <sz val="8"/>
      <color theme="1"/>
      <name val="Calibri"/>
      <family val="2"/>
      <scheme val="minor"/>
    </font>
    <font>
      <strike/>
      <sz val="8"/>
      <name val="Calibri"/>
      <family val="2"/>
      <scheme val="minor"/>
    </font>
    <font>
      <b/>
      <strike/>
      <sz val="11"/>
      <name val="Calibri"/>
      <family val="2"/>
      <scheme val="minor"/>
    </font>
    <font>
      <b/>
      <strike/>
      <sz val="8"/>
      <name val="Calibri"/>
      <family val="2"/>
      <scheme val="minor"/>
    </font>
    <font>
      <b/>
      <strike/>
      <sz val="7"/>
      <color theme="1"/>
      <name val="Arial"/>
      <family val="2"/>
    </font>
    <font>
      <strike/>
      <sz val="7"/>
      <name val="Calibri"/>
      <family val="2"/>
      <scheme val="minor"/>
    </font>
    <font>
      <strike/>
      <sz val="11"/>
      <name val="Calibri"/>
      <family val="2"/>
      <scheme val="minor"/>
    </font>
    <font>
      <strike/>
      <sz val="11"/>
      <color theme="1"/>
      <name val="Calibri"/>
      <family val="2"/>
      <scheme val="minor"/>
    </font>
    <font>
      <b/>
      <sz val="11"/>
      <color rgb="FFFF0000"/>
      <name val="Arial"/>
      <family val="2"/>
    </font>
    <font>
      <sz val="11"/>
      <color rgb="FFFF0000"/>
      <name val="Arial"/>
      <family val="2"/>
    </font>
    <font>
      <strike/>
      <sz val="11"/>
      <color theme="1"/>
      <name val="Arial"/>
      <family val="2"/>
    </font>
    <font>
      <b/>
      <u/>
      <sz val="11"/>
      <color theme="10"/>
      <name val="Calibri"/>
      <family val="2"/>
      <scheme val="minor"/>
    </font>
  </fonts>
  <fills count="26">
    <fill>
      <patternFill patternType="none"/>
    </fill>
    <fill>
      <patternFill patternType="gray125"/>
    </fill>
    <fill>
      <patternFill patternType="solid">
        <fgColor rgb="FFDBD5BF"/>
      </patternFill>
    </fill>
    <fill>
      <patternFill patternType="solid">
        <fgColor rgb="FFDBD5BF"/>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rgb="FFFFC000"/>
        <bgColor indexed="64"/>
      </patternFill>
    </fill>
    <fill>
      <patternFill patternType="solid">
        <fgColor theme="4"/>
        <bgColor theme="4"/>
      </patternFill>
    </fill>
    <fill>
      <patternFill patternType="solid">
        <fgColor theme="0" tint="-0.499984740745262"/>
        <bgColor indexed="64"/>
      </patternFill>
    </fill>
    <fill>
      <patternFill patternType="gray0625"/>
    </fill>
    <fill>
      <patternFill patternType="solid">
        <fgColor theme="3" tint="0.39997558519241921"/>
        <bgColor indexed="64"/>
      </patternFill>
    </fill>
    <fill>
      <patternFill patternType="solid">
        <fgColor theme="4" tint="0.59999389629810485"/>
        <bgColor indexed="64"/>
      </patternFill>
    </fill>
    <fill>
      <patternFill patternType="solid">
        <fgColor rgb="FFFF0000"/>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medium">
        <color auto="1"/>
      </left>
      <right style="thin">
        <color auto="1"/>
      </right>
      <top/>
      <bottom style="thin">
        <color auto="1"/>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auto="1"/>
      </left>
      <right/>
      <top/>
      <bottom style="thin">
        <color auto="1"/>
      </bottom>
      <diagonal/>
    </border>
    <border>
      <left/>
      <right style="thin">
        <color auto="1"/>
      </right>
      <top/>
      <bottom style="thin">
        <color auto="1"/>
      </bottom>
      <diagonal/>
    </border>
    <border>
      <left style="thin">
        <color indexed="64"/>
      </left>
      <right/>
      <top style="thin">
        <color indexed="64"/>
      </top>
      <bottom/>
      <diagonal/>
    </border>
    <border>
      <left/>
      <right/>
      <top style="medium">
        <color indexed="64"/>
      </top>
      <bottom/>
      <diagonal/>
    </border>
    <border>
      <left/>
      <right/>
      <top/>
      <bottom style="thin">
        <color indexed="64"/>
      </bottom>
      <diagonal/>
    </border>
    <border>
      <left/>
      <right/>
      <top style="thin">
        <color indexed="64"/>
      </top>
      <bottom style="thin">
        <color indexed="64"/>
      </bottom>
      <diagonal/>
    </border>
    <border>
      <left style="hair">
        <color auto="1"/>
      </left>
      <right style="hair">
        <color auto="1"/>
      </right>
      <top style="hair">
        <color auto="1"/>
      </top>
      <bottom style="hair">
        <color auto="1"/>
      </bottom>
      <diagonal/>
    </border>
    <border>
      <left style="thin">
        <color auto="1"/>
      </left>
      <right style="medium">
        <color indexed="64"/>
      </right>
      <top style="thin">
        <color indexed="64"/>
      </top>
      <bottom style="medium">
        <color indexed="64"/>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auto="1"/>
      </right>
      <top/>
      <bottom/>
      <diagonal/>
    </border>
    <border>
      <left style="thin">
        <color auto="1"/>
      </left>
      <right style="medium">
        <color auto="1"/>
      </right>
      <top style="thin">
        <color auto="1"/>
      </top>
      <bottom style="thin">
        <color indexed="64"/>
      </bottom>
      <diagonal/>
    </border>
    <border>
      <left style="hair">
        <color indexed="64"/>
      </left>
      <right style="hair">
        <color indexed="64"/>
      </right>
      <top/>
      <bottom style="hair">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bottom style="medium">
        <color indexed="64"/>
      </bottom>
      <diagonal/>
    </border>
    <border>
      <left style="dotted">
        <color auto="1"/>
      </left>
      <right style="dotted">
        <color auto="1"/>
      </right>
      <top style="dotted">
        <color auto="1"/>
      </top>
      <bottom style="dotted">
        <color auto="1"/>
      </bottom>
      <diagonal/>
    </border>
    <border>
      <left style="dashed">
        <color auto="1"/>
      </left>
      <right style="dashed">
        <color auto="1"/>
      </right>
      <top/>
      <bottom style="dashed">
        <color auto="1"/>
      </bottom>
      <diagonal/>
    </border>
  </borders>
  <cellStyleXfs count="20">
    <xf numFmtId="0" fontId="0" fillId="0" borderId="0"/>
    <xf numFmtId="49" fontId="4" fillId="0" borderId="0"/>
    <xf numFmtId="49" fontId="4" fillId="0" borderId="0"/>
    <xf numFmtId="49" fontId="4" fillId="0" borderId="0"/>
    <xf numFmtId="49" fontId="4" fillId="0" borderId="0"/>
    <xf numFmtId="0" fontId="6" fillId="0" borderId="0"/>
    <xf numFmtId="0" fontId="9" fillId="0" borderId="0"/>
    <xf numFmtId="0" fontId="9" fillId="0" borderId="0"/>
    <xf numFmtId="0" fontId="6" fillId="0" borderId="0"/>
    <xf numFmtId="0" fontId="19" fillId="0" borderId="0" applyNumberFormat="0" applyFill="0" applyBorder="0" applyAlignment="0" applyProtection="0"/>
    <xf numFmtId="0" fontId="6" fillId="0" borderId="0"/>
    <xf numFmtId="0" fontId="6" fillId="0" borderId="0"/>
    <xf numFmtId="0" fontId="4" fillId="0" borderId="0"/>
    <xf numFmtId="0" fontId="4" fillId="0" borderId="0"/>
    <xf numFmtId="0" fontId="6" fillId="0" borderId="0"/>
    <xf numFmtId="0" fontId="46" fillId="0" borderId="0"/>
    <xf numFmtId="0" fontId="47" fillId="0" borderId="0"/>
    <xf numFmtId="0" fontId="54" fillId="0" borderId="0"/>
    <xf numFmtId="0" fontId="6" fillId="0" borderId="0"/>
    <xf numFmtId="49" fontId="4" fillId="0" borderId="0"/>
  </cellStyleXfs>
  <cellXfs count="355">
    <xf numFmtId="0" fontId="0" fillId="0" borderId="0" xfId="0"/>
    <xf numFmtId="0" fontId="2" fillId="2" borderId="1" xfId="0" applyFont="1" applyFill="1" applyBorder="1"/>
    <xf numFmtId="0" fontId="1" fillId="2" borderId="1" xfId="0" applyFont="1" applyFill="1" applyBorder="1"/>
    <xf numFmtId="0" fontId="3" fillId="2" borderId="1" xfId="0" applyFont="1" applyFill="1" applyBorder="1"/>
    <xf numFmtId="0" fontId="2" fillId="3" borderId="1" xfId="0" applyFont="1" applyFill="1" applyBorder="1" applyAlignment="1">
      <alignment vertical="top"/>
    </xf>
    <xf numFmtId="0" fontId="4" fillId="0" borderId="0" xfId="1" applyNumberFormat="1"/>
    <xf numFmtId="49" fontId="0" fillId="0" borderId="0" xfId="1" applyFont="1"/>
    <xf numFmtId="49" fontId="5" fillId="2" borderId="1" xfId="1" applyFont="1" applyFill="1" applyBorder="1"/>
    <xf numFmtId="49" fontId="3" fillId="2" borderId="1" xfId="1" applyFont="1" applyFill="1" applyBorder="1"/>
    <xf numFmtId="49" fontId="1" fillId="2" borderId="1" xfId="1" applyFont="1" applyFill="1" applyBorder="1"/>
    <xf numFmtId="49" fontId="2" fillId="2" borderId="1" xfId="1" applyFont="1" applyFill="1" applyBorder="1"/>
    <xf numFmtId="1" fontId="7" fillId="0" borderId="0" xfId="7" applyNumberFormat="1" applyFont="1" applyAlignment="1">
      <alignment horizontal="center" vertical="center"/>
    </xf>
    <xf numFmtId="1" fontId="8" fillId="0" borderId="0" xfId="7" applyNumberFormat="1" applyFont="1" applyAlignment="1">
      <alignment horizontal="center" vertical="center"/>
    </xf>
    <xf numFmtId="1" fontId="8" fillId="5" borderId="0" xfId="7" applyNumberFormat="1" applyFont="1" applyFill="1" applyAlignment="1">
      <alignment horizontal="center" vertical="center"/>
    </xf>
    <xf numFmtId="1" fontId="8" fillId="8" borderId="0" xfId="7" applyNumberFormat="1" applyFont="1" applyFill="1" applyAlignment="1">
      <alignment horizontal="center" vertical="center"/>
    </xf>
    <xf numFmtId="1" fontId="8" fillId="4" borderId="0" xfId="7" applyNumberFormat="1" applyFont="1" applyFill="1" applyAlignment="1">
      <alignment horizontal="center" vertical="center"/>
    </xf>
    <xf numFmtId="0" fontId="10" fillId="0" borderId="0" xfId="7" applyFont="1" applyAlignment="1">
      <alignment horizontal="center" vertical="center" wrapText="1"/>
    </xf>
    <xf numFmtId="0" fontId="11" fillId="0" borderId="0" xfId="7" applyFont="1" applyAlignment="1">
      <alignment horizontal="center" vertical="center" wrapText="1"/>
    </xf>
    <xf numFmtId="0" fontId="1" fillId="0" borderId="0" xfId="0" applyFont="1" applyAlignment="1">
      <alignment wrapText="1"/>
    </xf>
    <xf numFmtId="0" fontId="12" fillId="0" borderId="0" xfId="0" applyFont="1"/>
    <xf numFmtId="1" fontId="13" fillId="0" borderId="0" xfId="7" applyNumberFormat="1" applyFont="1" applyAlignment="1">
      <alignment horizontal="center" vertical="top" wrapText="1"/>
    </xf>
    <xf numFmtId="0" fontId="13" fillId="0" borderId="0" xfId="7" applyFont="1" applyAlignment="1">
      <alignment horizontal="center" vertical="top" wrapText="1"/>
    </xf>
    <xf numFmtId="49" fontId="0" fillId="0" borderId="0" xfId="0" applyNumberFormat="1"/>
    <xf numFmtId="0" fontId="0" fillId="0" borderId="0" xfId="0" applyProtection="1">
      <protection locked="0"/>
    </xf>
    <xf numFmtId="49" fontId="35" fillId="11" borderId="1" xfId="0" applyNumberFormat="1" applyFont="1" applyFill="1" applyBorder="1" applyAlignment="1">
      <alignment horizontal="center" vertical="top" wrapText="1"/>
    </xf>
    <xf numFmtId="0" fontId="6" fillId="0" borderId="0" xfId="0" applyFont="1" applyAlignment="1">
      <alignment vertical="center"/>
    </xf>
    <xf numFmtId="0" fontId="6" fillId="0" borderId="0" xfId="0" applyFont="1" applyAlignment="1">
      <alignment vertical="top"/>
    </xf>
    <xf numFmtId="0" fontId="0" fillId="0" borderId="0" xfId="0" applyAlignment="1">
      <alignment horizontal="center"/>
    </xf>
    <xf numFmtId="1" fontId="0" fillId="0" borderId="0" xfId="0" applyNumberFormat="1"/>
    <xf numFmtId="0" fontId="0" fillId="0" borderId="0" xfId="1" applyNumberFormat="1" applyFont="1"/>
    <xf numFmtId="0" fontId="0" fillId="0" borderId="12" xfId="1" applyNumberFormat="1" applyFont="1" applyBorder="1"/>
    <xf numFmtId="0" fontId="0" fillId="0" borderId="0" xfId="2" applyNumberFormat="1" applyFont="1"/>
    <xf numFmtId="0" fontId="6" fillId="0" borderId="0" xfId="0" applyFont="1"/>
    <xf numFmtId="0" fontId="0" fillId="0" borderId="0" xfId="0" applyAlignment="1">
      <alignment horizontal="center" vertical="center"/>
    </xf>
    <xf numFmtId="0" fontId="0" fillId="0" borderId="0" xfId="0" applyAlignment="1">
      <alignment horizontal="left" vertical="center" indent="1"/>
    </xf>
    <xf numFmtId="0" fontId="0" fillId="0" borderId="0" xfId="0" applyAlignment="1">
      <alignment vertical="center"/>
    </xf>
    <xf numFmtId="49" fontId="10" fillId="0" borderId="14" xfId="4" applyFont="1" applyBorder="1" applyAlignment="1">
      <alignment horizontal="left" vertical="center" indent="1"/>
    </xf>
    <xf numFmtId="49" fontId="6" fillId="0" borderId="14" xfId="4" applyFont="1" applyBorder="1" applyAlignment="1">
      <alignment horizontal="left" vertical="center" indent="1"/>
    </xf>
    <xf numFmtId="0" fontId="10" fillId="0" borderId="14" xfId="13" applyFont="1" applyBorder="1" applyAlignment="1">
      <alignment horizontal="left" vertical="center" indent="1"/>
    </xf>
    <xf numFmtId="49" fontId="39" fillId="0" borderId="14" xfId="4" applyFont="1" applyBorder="1" applyAlignment="1">
      <alignment horizontal="left" vertical="center" indent="1"/>
    </xf>
    <xf numFmtId="0" fontId="6" fillId="0" borderId="0" xfId="0" applyFont="1" applyAlignment="1">
      <alignment horizontal="center" vertical="center"/>
    </xf>
    <xf numFmtId="0" fontId="42" fillId="0" borderId="0" xfId="0" applyFont="1" applyAlignment="1">
      <alignment horizontal="center" vertical="center"/>
    </xf>
    <xf numFmtId="0" fontId="6" fillId="19" borderId="0" xfId="0" applyFont="1" applyFill="1" applyAlignment="1">
      <alignment horizontal="center" vertical="center"/>
    </xf>
    <xf numFmtId="167" fontId="6" fillId="0" borderId="0" xfId="0" applyNumberFormat="1" applyFont="1" applyAlignment="1">
      <alignment horizontal="center" vertical="center"/>
    </xf>
    <xf numFmtId="0" fontId="6" fillId="0" borderId="0" xfId="0" applyFont="1" applyAlignment="1">
      <alignment horizontal="left" vertical="center" indent="1"/>
    </xf>
    <xf numFmtId="0" fontId="6" fillId="11" borderId="1" xfId="0" applyFont="1" applyFill="1" applyBorder="1" applyAlignment="1">
      <alignment horizontal="center" vertical="center" wrapText="1"/>
    </xf>
    <xf numFmtId="0" fontId="6" fillId="11" borderId="1" xfId="0" applyFont="1" applyFill="1" applyBorder="1" applyAlignment="1">
      <alignment horizontal="left" vertical="center" indent="1"/>
    </xf>
    <xf numFmtId="167" fontId="6" fillId="11" borderId="0" xfId="0" applyNumberFormat="1" applyFont="1" applyFill="1" applyAlignment="1">
      <alignment horizontal="center" vertical="center"/>
    </xf>
    <xf numFmtId="167" fontId="6" fillId="11" borderId="0" xfId="0" applyNumberFormat="1" applyFont="1" applyFill="1" applyAlignment="1">
      <alignment horizontal="left" vertical="center" indent="1"/>
    </xf>
    <xf numFmtId="0" fontId="6" fillId="11" borderId="0" xfId="0" applyFont="1" applyFill="1" applyAlignment="1">
      <alignment horizontal="center" vertical="center" wrapText="1"/>
    </xf>
    <xf numFmtId="0" fontId="6" fillId="11" borderId="0" xfId="0" applyFont="1" applyFill="1" applyAlignment="1">
      <alignment horizontal="center" vertical="center"/>
    </xf>
    <xf numFmtId="3" fontId="35" fillId="11" borderId="1" xfId="0" applyNumberFormat="1" applyFont="1" applyFill="1" applyBorder="1" applyAlignment="1">
      <alignment horizontal="center" vertical="top" wrapText="1"/>
    </xf>
    <xf numFmtId="49" fontId="45" fillId="11" borderId="1" xfId="0" applyNumberFormat="1" applyFont="1" applyFill="1" applyBorder="1" applyAlignment="1">
      <alignment horizontal="center" vertical="top" wrapText="1"/>
    </xf>
    <xf numFmtId="0" fontId="22" fillId="0" borderId="1" xfId="0" applyFont="1" applyBorder="1" applyAlignment="1">
      <alignment horizontal="center" vertical="center"/>
    </xf>
    <xf numFmtId="0" fontId="0" fillId="0" borderId="12" xfId="0" applyBorder="1"/>
    <xf numFmtId="0" fontId="1" fillId="0" borderId="0" xfId="0" applyFont="1"/>
    <xf numFmtId="0" fontId="31" fillId="0" borderId="0" xfId="0" applyFont="1" applyAlignment="1">
      <alignment horizontal="center" vertical="center"/>
    </xf>
    <xf numFmtId="0" fontId="10" fillId="0" borderId="0" xfId="8" applyFont="1" applyAlignment="1">
      <alignment horizontal="center" vertical="center" wrapText="1"/>
    </xf>
    <xf numFmtId="0" fontId="29" fillId="0" borderId="0" xfId="0" applyFont="1"/>
    <xf numFmtId="0" fontId="29" fillId="0" borderId="1" xfId="0" applyFont="1" applyBorder="1"/>
    <xf numFmtId="0" fontId="31" fillId="0" borderId="1" xfId="0" applyFont="1" applyBorder="1" applyAlignment="1">
      <alignment horizontal="center" vertical="center"/>
    </xf>
    <xf numFmtId="0" fontId="30" fillId="0" borderId="1" xfId="0" applyFont="1" applyBorder="1" applyAlignment="1">
      <alignment horizontal="center" vertical="center"/>
    </xf>
    <xf numFmtId="1" fontId="22" fillId="0" borderId="1" xfId="5" applyNumberFormat="1" applyFont="1" applyBorder="1" applyAlignment="1">
      <alignment horizontal="center" vertical="center"/>
    </xf>
    <xf numFmtId="0" fontId="23" fillId="0" borderId="1" xfId="5" applyFont="1" applyBorder="1" applyAlignment="1">
      <alignment horizontal="center" vertical="center"/>
    </xf>
    <xf numFmtId="1" fontId="23" fillId="0" borderId="1" xfId="5" applyNumberFormat="1" applyFont="1" applyBorder="1" applyAlignment="1">
      <alignment horizontal="center" vertical="center"/>
    </xf>
    <xf numFmtId="1" fontId="24" fillId="0" borderId="1" xfId="5" applyNumberFormat="1" applyFont="1" applyBorder="1" applyAlignment="1">
      <alignment horizontal="center" vertical="center" wrapText="1"/>
    </xf>
    <xf numFmtId="0" fontId="30" fillId="0" borderId="1" xfId="8" applyFont="1" applyBorder="1" applyAlignment="1">
      <alignment horizontal="center" vertical="center" wrapText="1"/>
    </xf>
    <xf numFmtId="0" fontId="1" fillId="9" borderId="1" xfId="0" applyFont="1" applyFill="1" applyBorder="1" applyAlignment="1">
      <alignment horizontal="center" vertical="center" wrapText="1"/>
    </xf>
    <xf numFmtId="0" fontId="20" fillId="16" borderId="1" xfId="9" applyNumberFormat="1" applyFont="1" applyFill="1" applyBorder="1" applyAlignment="1" applyProtection="1">
      <alignment horizontal="center" vertical="center" wrapText="1"/>
    </xf>
    <xf numFmtId="1" fontId="22" fillId="14" borderId="1" xfId="5" applyNumberFormat="1" applyFont="1" applyFill="1" applyBorder="1" applyAlignment="1">
      <alignment horizontal="center" vertical="center"/>
    </xf>
    <xf numFmtId="0" fontId="25" fillId="6" borderId="1" xfId="0" applyFont="1" applyFill="1" applyBorder="1" applyAlignment="1">
      <alignment horizontal="center"/>
    </xf>
    <xf numFmtId="0" fontId="25" fillId="7" borderId="1" xfId="0" applyFont="1" applyFill="1" applyBorder="1" applyAlignment="1">
      <alignment horizontal="center"/>
    </xf>
    <xf numFmtId="0" fontId="23" fillId="12" borderId="1" xfId="5" applyFont="1" applyFill="1" applyBorder="1" applyAlignment="1">
      <alignment horizontal="center" vertical="center"/>
    </xf>
    <xf numFmtId="0" fontId="22" fillId="14" borderId="1" xfId="5" applyFont="1" applyFill="1" applyBorder="1" applyAlignment="1">
      <alignment horizontal="center" vertical="center"/>
    </xf>
    <xf numFmtId="0" fontId="26" fillId="12" borderId="1" xfId="5" applyFont="1" applyFill="1" applyBorder="1" applyAlignment="1">
      <alignment horizontal="center" vertical="center"/>
    </xf>
    <xf numFmtId="1" fontId="23" fillId="12" borderId="1" xfId="5" applyNumberFormat="1" applyFont="1" applyFill="1" applyBorder="1" applyAlignment="1">
      <alignment horizontal="center" vertical="center"/>
    </xf>
    <xf numFmtId="0" fontId="44" fillId="12" borderId="1" xfId="0" applyFont="1" applyFill="1" applyBorder="1" applyAlignment="1">
      <alignment horizontal="center"/>
    </xf>
    <xf numFmtId="0" fontId="27" fillId="0" borderId="1" xfId="0" applyFont="1" applyBorder="1" applyAlignment="1">
      <alignment vertical="center"/>
    </xf>
    <xf numFmtId="0" fontId="27" fillId="0" borderId="1" xfId="0" applyFont="1" applyBorder="1"/>
    <xf numFmtId="0" fontId="52" fillId="0" borderId="1" xfId="0" applyFont="1" applyBorder="1" applyAlignment="1">
      <alignment horizontal="center" vertical="center"/>
    </xf>
    <xf numFmtId="1" fontId="36" fillId="14" borderId="1" xfId="5" applyNumberFormat="1" applyFont="1" applyFill="1" applyBorder="1" applyAlignment="1">
      <alignment horizontal="center" vertical="center"/>
    </xf>
    <xf numFmtId="0" fontId="50" fillId="0" borderId="0" xfId="0" applyFont="1"/>
    <xf numFmtId="0" fontId="35" fillId="12" borderId="1" xfId="5" applyFont="1" applyFill="1" applyBorder="1" applyAlignment="1">
      <alignment horizontal="center" vertical="top"/>
    </xf>
    <xf numFmtId="0" fontId="35" fillId="12" borderId="1" xfId="5" applyFont="1" applyFill="1" applyBorder="1" applyAlignment="1">
      <alignment horizontal="center" vertical="top" wrapText="1"/>
    </xf>
    <xf numFmtId="0" fontId="50" fillId="0" borderId="0" xfId="0" applyFont="1" applyAlignment="1">
      <alignment horizontal="center"/>
    </xf>
    <xf numFmtId="1" fontId="31" fillId="0" borderId="1" xfId="0" applyNumberFormat="1" applyFont="1" applyBorder="1" applyAlignment="1">
      <alignment horizontal="center" vertical="center"/>
    </xf>
    <xf numFmtId="0" fontId="21" fillId="11" borderId="1" xfId="8" applyFont="1" applyFill="1" applyBorder="1" applyAlignment="1">
      <alignment horizontal="center" vertical="center" wrapText="1"/>
    </xf>
    <xf numFmtId="0" fontId="53" fillId="11" borderId="0" xfId="8" applyFont="1" applyFill="1" applyAlignment="1">
      <alignment horizontal="center" vertical="center" wrapText="1"/>
    </xf>
    <xf numFmtId="0" fontId="0" fillId="21" borderId="0" xfId="0" applyFill="1"/>
    <xf numFmtId="0" fontId="0" fillId="0" borderId="12" xfId="1" applyNumberFormat="1" applyFont="1" applyBorder="1" applyProtection="1">
      <protection locked="0"/>
    </xf>
    <xf numFmtId="0" fontId="55" fillId="11" borderId="1" xfId="0" applyFont="1" applyFill="1" applyBorder="1" applyAlignment="1">
      <alignment horizontal="center" vertical="center"/>
    </xf>
    <xf numFmtId="0" fontId="56" fillId="11" borderId="1" xfId="0" applyFont="1" applyFill="1" applyBorder="1" applyAlignment="1">
      <alignment horizontal="center" vertical="center"/>
    </xf>
    <xf numFmtId="0" fontId="55" fillId="0" borderId="1" xfId="0" applyFont="1" applyBorder="1" applyAlignment="1">
      <alignment vertical="center"/>
    </xf>
    <xf numFmtId="0" fontId="56" fillId="11" borderId="1" xfId="0" applyFont="1" applyFill="1" applyBorder="1" applyAlignment="1">
      <alignment horizontal="center" vertical="center" wrapText="1"/>
    </xf>
    <xf numFmtId="0" fontId="55" fillId="11" borderId="1" xfId="0" applyFont="1" applyFill="1" applyBorder="1" applyAlignment="1">
      <alignment horizontal="center" vertical="center" wrapText="1"/>
    </xf>
    <xf numFmtId="0" fontId="55" fillId="0" borderId="0" xfId="0" applyFont="1" applyAlignment="1">
      <alignment vertical="center"/>
    </xf>
    <xf numFmtId="0" fontId="57" fillId="11" borderId="1" xfId="0" applyFont="1" applyFill="1" applyBorder="1" applyAlignment="1">
      <alignment horizontal="center" vertical="center" wrapText="1"/>
    </xf>
    <xf numFmtId="0" fontId="55" fillId="0" borderId="1" xfId="0" applyFont="1" applyBorder="1" applyAlignment="1">
      <alignment horizontal="center"/>
    </xf>
    <xf numFmtId="0" fontId="53" fillId="0" borderId="1" xfId="0" quotePrefix="1" applyFont="1" applyBorder="1" applyAlignment="1">
      <alignment horizontal="center"/>
    </xf>
    <xf numFmtId="0" fontId="55" fillId="0" borderId="1" xfId="0" applyFont="1" applyBorder="1"/>
    <xf numFmtId="0" fontId="56" fillId="0" borderId="1" xfId="0" applyFont="1" applyBorder="1" applyAlignment="1">
      <alignment horizontal="center"/>
    </xf>
    <xf numFmtId="0" fontId="55" fillId="0" borderId="0" xfId="0" applyFont="1"/>
    <xf numFmtId="0" fontId="58" fillId="0" borderId="1" xfId="0" applyFont="1" applyBorder="1" applyAlignment="1">
      <alignment horizontal="center"/>
    </xf>
    <xf numFmtId="0" fontId="57" fillId="0" borderId="1" xfId="0" applyFont="1" applyBorder="1" applyAlignment="1">
      <alignment horizontal="center"/>
    </xf>
    <xf numFmtId="0" fontId="53" fillId="0" borderId="1" xfId="0" applyFont="1" applyBorder="1" applyAlignment="1">
      <alignment horizontal="center"/>
    </xf>
    <xf numFmtId="0" fontId="58" fillId="0" borderId="1" xfId="0" quotePrefix="1" applyFont="1" applyBorder="1" applyAlignment="1">
      <alignment horizontal="center"/>
    </xf>
    <xf numFmtId="0" fontId="56" fillId="0" borderId="1" xfId="0" quotePrefix="1" applyFont="1" applyBorder="1" applyAlignment="1">
      <alignment horizontal="center"/>
    </xf>
    <xf numFmtId="0" fontId="55" fillId="11" borderId="1" xfId="0" applyFont="1" applyFill="1" applyBorder="1" applyAlignment="1">
      <alignment horizontal="center"/>
    </xf>
    <xf numFmtId="0" fontId="56" fillId="11" borderId="1" xfId="0" applyFont="1" applyFill="1" applyBorder="1" applyAlignment="1">
      <alignment horizontal="center"/>
    </xf>
    <xf numFmtId="0" fontId="57" fillId="0" borderId="1" xfId="0" quotePrefix="1" applyFont="1" applyBorder="1" applyAlignment="1">
      <alignment horizontal="center"/>
    </xf>
    <xf numFmtId="0" fontId="53" fillId="0" borderId="1" xfId="0" applyFont="1" applyBorder="1"/>
    <xf numFmtId="0" fontId="55" fillId="0" borderId="0" xfId="0" applyFont="1" applyAlignment="1">
      <alignment horizontal="center"/>
    </xf>
    <xf numFmtId="0" fontId="56" fillId="0" borderId="0" xfId="0" applyFont="1" applyAlignment="1">
      <alignment horizontal="center"/>
    </xf>
    <xf numFmtId="49" fontId="18" fillId="0" borderId="14" xfId="4" applyFont="1" applyBorder="1" applyAlignment="1">
      <alignment horizontal="left" vertical="center" indent="1"/>
    </xf>
    <xf numFmtId="49" fontId="38" fillId="0" borderId="14" xfId="4" applyFont="1" applyBorder="1" applyAlignment="1">
      <alignment horizontal="left" vertical="center" indent="1"/>
    </xf>
    <xf numFmtId="0" fontId="9" fillId="0" borderId="14" xfId="7" applyBorder="1" applyAlignment="1">
      <alignment horizontal="left" vertical="center" indent="1"/>
    </xf>
    <xf numFmtId="0" fontId="37" fillId="20" borderId="16" xfId="11" applyFont="1" applyFill="1" applyBorder="1" applyAlignment="1">
      <alignment horizontal="center" vertical="center" wrapText="1"/>
    </xf>
    <xf numFmtId="0" fontId="37" fillId="20" borderId="17" xfId="11" applyFont="1" applyFill="1" applyBorder="1" applyAlignment="1">
      <alignment horizontal="left" vertical="center" wrapText="1" indent="1"/>
    </xf>
    <xf numFmtId="0" fontId="37" fillId="20" borderId="17" xfId="11" applyFont="1" applyFill="1" applyBorder="1" applyAlignment="1">
      <alignment horizontal="center" vertical="center" wrapText="1"/>
    </xf>
    <xf numFmtId="0" fontId="37" fillId="20" borderId="18" xfId="11" applyFont="1" applyFill="1" applyBorder="1" applyAlignment="1">
      <alignment horizontal="left" vertical="center" wrapText="1" indent="1"/>
    </xf>
    <xf numFmtId="0" fontId="60" fillId="0" borderId="0" xfId="5" applyFont="1" applyAlignment="1">
      <alignment horizontal="center"/>
    </xf>
    <xf numFmtId="0" fontId="60" fillId="0" borderId="0" xfId="5" applyFont="1"/>
    <xf numFmtId="0" fontId="59" fillId="11" borderId="1" xfId="5" applyFont="1" applyFill="1" applyBorder="1" applyAlignment="1">
      <alignment horizontal="left" vertical="center" wrapText="1"/>
    </xf>
    <xf numFmtId="1" fontId="61" fillId="22" borderId="1" xfId="5" applyNumberFormat="1" applyFont="1" applyFill="1" applyBorder="1" applyAlignment="1">
      <alignment horizontal="left" vertical="center" wrapText="1"/>
    </xf>
    <xf numFmtId="0" fontId="62" fillId="0" borderId="1" xfId="5" applyFont="1" applyBorder="1" applyAlignment="1">
      <alignment horizontal="left" vertical="center" wrapText="1"/>
    </xf>
    <xf numFmtId="0" fontId="62" fillId="22" borderId="1" xfId="5" quotePrefix="1" applyFont="1" applyFill="1" applyBorder="1" applyAlignment="1">
      <alignment horizontal="left" vertical="center" wrapText="1"/>
    </xf>
    <xf numFmtId="0" fontId="28" fillId="10" borderId="1" xfId="8" applyFont="1" applyFill="1" applyBorder="1" applyAlignment="1">
      <alignment horizontal="left" vertical="center" wrapText="1"/>
    </xf>
    <xf numFmtId="1" fontId="61" fillId="0" borderId="1" xfId="5" applyNumberFormat="1" applyFont="1" applyBorder="1" applyAlignment="1">
      <alignment horizontal="left" vertical="center" wrapText="1"/>
    </xf>
    <xf numFmtId="0" fontId="62" fillId="0" borderId="1" xfId="5" quotePrefix="1" applyFont="1" applyBorder="1" applyAlignment="1">
      <alignment horizontal="left" vertical="center" wrapText="1"/>
    </xf>
    <xf numFmtId="0" fontId="18" fillId="0" borderId="0" xfId="5" applyFont="1" applyAlignment="1">
      <alignment horizontal="center" vertical="center"/>
    </xf>
    <xf numFmtId="0" fontId="18" fillId="0" borderId="0" xfId="5" applyFont="1" applyAlignment="1">
      <alignment vertical="center"/>
    </xf>
    <xf numFmtId="1" fontId="61" fillId="0" borderId="2" xfId="5" applyNumberFormat="1" applyFont="1" applyBorder="1" applyAlignment="1">
      <alignment vertical="center" wrapText="1"/>
    </xf>
    <xf numFmtId="0" fontId="62" fillId="0" borderId="2" xfId="5" applyFont="1" applyBorder="1" applyAlignment="1">
      <alignment horizontal="left" vertical="center" wrapText="1"/>
    </xf>
    <xf numFmtId="0" fontId="62" fillId="0" borderId="2" xfId="5" quotePrefix="1" applyFont="1" applyBorder="1" applyAlignment="1">
      <alignment horizontal="left" vertical="center" wrapText="1"/>
    </xf>
    <xf numFmtId="0" fontId="62" fillId="0" borderId="2" xfId="5" applyFont="1" applyBorder="1" applyAlignment="1">
      <alignment vertical="center" wrapText="1"/>
    </xf>
    <xf numFmtId="0" fontId="63" fillId="17" borderId="4" xfId="8" applyFont="1" applyFill="1" applyBorder="1" applyAlignment="1">
      <alignment vertical="center"/>
    </xf>
    <xf numFmtId="0" fontId="63" fillId="17" borderId="8" xfId="8" applyFont="1" applyFill="1" applyBorder="1" applyAlignment="1">
      <alignment vertical="center"/>
    </xf>
    <xf numFmtId="1" fontId="61" fillId="0" borderId="4" xfId="5" applyNumberFormat="1" applyFont="1" applyBorder="1" applyAlignment="1">
      <alignment vertical="center" wrapText="1"/>
    </xf>
    <xf numFmtId="0" fontId="62" fillId="0" borderId="9" xfId="5" applyFont="1" applyBorder="1" applyAlignment="1">
      <alignment vertical="center" wrapText="1"/>
    </xf>
    <xf numFmtId="0" fontId="62" fillId="0" borderId="4" xfId="5" quotePrefix="1" applyFont="1" applyBorder="1" applyAlignment="1">
      <alignment horizontal="left" vertical="center" wrapText="1"/>
    </xf>
    <xf numFmtId="0" fontId="62" fillId="0" borderId="4" xfId="5" applyFont="1" applyBorder="1" applyAlignment="1">
      <alignment vertical="center" wrapText="1"/>
    </xf>
    <xf numFmtId="0" fontId="63" fillId="17" borderId="19" xfId="8" applyFont="1" applyFill="1" applyBorder="1" applyAlignment="1">
      <alignment vertical="center" wrapText="1"/>
    </xf>
    <xf numFmtId="1" fontId="61" fillId="0" borderId="1" xfId="5" applyNumberFormat="1" applyFont="1" applyBorder="1" applyAlignment="1">
      <alignment vertical="center" wrapText="1"/>
    </xf>
    <xf numFmtId="0" fontId="62" fillId="0" borderId="18" xfId="5" applyFont="1" applyBorder="1" applyAlignment="1">
      <alignment vertical="center" wrapText="1"/>
    </xf>
    <xf numFmtId="0" fontId="28" fillId="17" borderId="19" xfId="8" applyFont="1" applyFill="1" applyBorder="1" applyAlignment="1">
      <alignment vertical="center"/>
    </xf>
    <xf numFmtId="49" fontId="62" fillId="0" borderId="1" xfId="5" applyNumberFormat="1" applyFont="1" applyBorder="1" applyAlignment="1">
      <alignment vertical="center" wrapText="1"/>
    </xf>
    <xf numFmtId="0" fontId="28" fillId="17" borderId="19" xfId="8" applyFont="1" applyFill="1" applyBorder="1" applyAlignment="1">
      <alignment vertical="center" wrapText="1"/>
    </xf>
    <xf numFmtId="0" fontId="62" fillId="0" borderId="1" xfId="5" applyFont="1" applyBorder="1" applyAlignment="1">
      <alignment vertical="center" wrapText="1"/>
    </xf>
    <xf numFmtId="0" fontId="28" fillId="15" borderId="19" xfId="8" applyFont="1" applyFill="1" applyBorder="1" applyAlignment="1">
      <alignment vertical="center" wrapText="1"/>
    </xf>
    <xf numFmtId="0" fontId="28" fillId="15" borderId="19" xfId="8" applyFont="1" applyFill="1" applyBorder="1" applyAlignment="1">
      <alignment vertical="center"/>
    </xf>
    <xf numFmtId="0" fontId="28" fillId="15" borderId="10" xfId="8" applyFont="1" applyFill="1" applyBorder="1" applyAlignment="1">
      <alignment vertical="center" wrapText="1"/>
    </xf>
    <xf numFmtId="1" fontId="61" fillId="0" borderId="10" xfId="5" applyNumberFormat="1" applyFont="1" applyBorder="1" applyAlignment="1">
      <alignment vertical="center" wrapText="1"/>
    </xf>
    <xf numFmtId="1" fontId="61" fillId="0" borderId="6" xfId="5" applyNumberFormat="1" applyFont="1" applyBorder="1" applyAlignment="1">
      <alignment vertical="center" wrapText="1"/>
    </xf>
    <xf numFmtId="0" fontId="62" fillId="0" borderId="7" xfId="5" applyFont="1" applyBorder="1" applyAlignment="1">
      <alignment vertical="center" wrapText="1"/>
    </xf>
    <xf numFmtId="0" fontId="62" fillId="0" borderId="6" xfId="5" applyFont="1" applyBorder="1" applyAlignment="1">
      <alignment vertical="center" wrapText="1"/>
    </xf>
    <xf numFmtId="0" fontId="28" fillId="15" borderId="1" xfId="8" applyFont="1" applyFill="1" applyBorder="1" applyAlignment="1">
      <alignment vertical="center" wrapText="1"/>
    </xf>
    <xf numFmtId="0" fontId="61" fillId="0" borderId="1" xfId="8" applyFont="1" applyBorder="1" applyAlignment="1">
      <alignment vertical="center" wrapText="1"/>
    </xf>
    <xf numFmtId="0" fontId="62" fillId="0" borderId="1" xfId="5" quotePrefix="1" applyFont="1" applyBorder="1" applyAlignment="1">
      <alignment vertical="center" wrapText="1"/>
    </xf>
    <xf numFmtId="0" fontId="18" fillId="0" borderId="0" xfId="5" applyFont="1" applyAlignment="1">
      <alignment horizontal="center"/>
    </xf>
    <xf numFmtId="0" fontId="18" fillId="0" borderId="0" xfId="5" applyFont="1"/>
    <xf numFmtId="0" fontId="28" fillId="17" borderId="2" xfId="8" applyFont="1" applyFill="1" applyBorder="1" applyAlignment="1">
      <alignment vertical="center" wrapText="1"/>
    </xf>
    <xf numFmtId="0" fontId="61" fillId="0" borderId="8" xfId="8" applyFont="1" applyBorder="1" applyAlignment="1">
      <alignment horizontal="left" vertical="center" wrapText="1"/>
    </xf>
    <xf numFmtId="1" fontId="61" fillId="0" borderId="4" xfId="5" applyNumberFormat="1" applyFont="1" applyBorder="1" applyAlignment="1">
      <alignment horizontal="left" vertical="center" wrapText="1"/>
    </xf>
    <xf numFmtId="0" fontId="62" fillId="0" borderId="9" xfId="5" applyFont="1" applyBorder="1" applyAlignment="1">
      <alignment horizontal="left" vertical="center" wrapText="1"/>
    </xf>
    <xf numFmtId="0" fontId="62" fillId="0" borderId="4" xfId="5" applyFont="1" applyBorder="1" applyAlignment="1">
      <alignment horizontal="left" vertical="center" wrapText="1"/>
    </xf>
    <xf numFmtId="0" fontId="28" fillId="15" borderId="3" xfId="5" applyFont="1" applyFill="1" applyBorder="1" applyAlignment="1">
      <alignment horizontal="left" vertical="center" wrapText="1"/>
    </xf>
    <xf numFmtId="49" fontId="62" fillId="0" borderId="4" xfId="5" applyNumberFormat="1" applyFont="1" applyBorder="1" applyAlignment="1">
      <alignment vertical="center" wrapText="1"/>
    </xf>
    <xf numFmtId="0" fontId="28" fillId="15" borderId="5" xfId="5" applyFont="1" applyFill="1" applyBorder="1" applyAlignment="1">
      <alignment horizontal="left" vertical="center" wrapText="1"/>
    </xf>
    <xf numFmtId="0" fontId="17" fillId="0" borderId="0" xfId="5" applyFont="1" applyAlignment="1">
      <alignment horizontal="center" vertical="center" wrapText="1"/>
    </xf>
    <xf numFmtId="0" fontId="28" fillId="7" borderId="5" xfId="5" applyFont="1" applyFill="1" applyBorder="1" applyAlignment="1">
      <alignment horizontal="left" vertical="center" wrapText="1"/>
    </xf>
    <xf numFmtId="0" fontId="28" fillId="23" borderId="5" xfId="5" applyFont="1" applyFill="1" applyBorder="1" applyAlignment="1">
      <alignment horizontal="left" vertical="center" wrapText="1"/>
    </xf>
    <xf numFmtId="0" fontId="28" fillId="10" borderId="5" xfId="5" applyFont="1" applyFill="1" applyBorder="1" applyAlignment="1">
      <alignment horizontal="left" vertical="center" wrapText="1"/>
    </xf>
    <xf numFmtId="0" fontId="18" fillId="0" borderId="0" xfId="5" applyFont="1" applyAlignment="1">
      <alignment horizontal="left" wrapText="1" indent="1"/>
    </xf>
    <xf numFmtId="0" fontId="18" fillId="0" borderId="0" xfId="5" applyFont="1" applyAlignment="1">
      <alignment horizontal="center" vertical="center" wrapText="1"/>
    </xf>
    <xf numFmtId="0" fontId="62" fillId="0" borderId="0" xfId="5" applyFont="1" applyAlignment="1">
      <alignment horizontal="left" indent="1"/>
    </xf>
    <xf numFmtId="0" fontId="59" fillId="9" borderId="2" xfId="5" applyFont="1" applyFill="1" applyBorder="1" applyAlignment="1">
      <alignment horizontal="left" vertical="center" wrapText="1"/>
    </xf>
    <xf numFmtId="0" fontId="28" fillId="10" borderId="1" xfId="8" applyFont="1" applyFill="1" applyBorder="1" applyAlignment="1">
      <alignment vertical="center" wrapText="1"/>
    </xf>
    <xf numFmtId="0" fontId="28" fillId="13" borderId="2" xfId="8" applyFont="1" applyFill="1" applyBorder="1" applyAlignment="1">
      <alignment vertical="center" wrapText="1"/>
    </xf>
    <xf numFmtId="1" fontId="61" fillId="22" borderId="2" xfId="5" applyNumberFormat="1" applyFont="1" applyFill="1" applyBorder="1" applyAlignment="1">
      <alignment horizontal="left" vertical="center" wrapText="1"/>
    </xf>
    <xf numFmtId="164" fontId="28" fillId="18" borderId="4" xfId="5" applyNumberFormat="1" applyFont="1" applyFill="1" applyBorder="1" applyAlignment="1">
      <alignment horizontal="left" vertical="center" wrapText="1"/>
    </xf>
    <xf numFmtId="167" fontId="53" fillId="0" borderId="0" xfId="0" applyNumberFormat="1" applyFont="1" applyAlignment="1">
      <alignment horizontal="center" vertical="center"/>
    </xf>
    <xf numFmtId="0" fontId="53" fillId="0" borderId="0" xfId="0" applyFont="1" applyAlignment="1">
      <alignment horizontal="left" vertical="center" indent="1"/>
    </xf>
    <xf numFmtId="0" fontId="53" fillId="0" borderId="0" xfId="0" applyFont="1" applyAlignment="1">
      <alignment horizontal="center" vertical="center"/>
    </xf>
    <xf numFmtId="0" fontId="53" fillId="0" borderId="0" xfId="0" applyFont="1" applyAlignment="1">
      <alignment vertical="center"/>
    </xf>
    <xf numFmtId="167" fontId="57" fillId="0" borderId="0" xfId="0" applyNumberFormat="1" applyFont="1" applyAlignment="1">
      <alignment horizontal="center" vertical="center"/>
    </xf>
    <xf numFmtId="0" fontId="57" fillId="0" borderId="0" xfId="0" applyFont="1" applyAlignment="1">
      <alignment horizontal="left" vertical="center" indent="1"/>
    </xf>
    <xf numFmtId="0" fontId="57" fillId="0" borderId="0" xfId="0" applyFont="1" applyAlignment="1">
      <alignment horizontal="center" vertical="center"/>
    </xf>
    <xf numFmtId="0" fontId="37" fillId="20" borderId="1" xfId="11" applyFont="1" applyFill="1" applyBorder="1" applyAlignment="1">
      <alignment horizontal="left" vertical="center" wrapText="1" indent="1"/>
    </xf>
    <xf numFmtId="0" fontId="37" fillId="20" borderId="1" xfId="11" applyFont="1" applyFill="1" applyBorder="1" applyAlignment="1">
      <alignment horizontal="center" vertical="center" wrapText="1"/>
    </xf>
    <xf numFmtId="49" fontId="10" fillId="0" borderId="22" xfId="4" applyFont="1" applyBorder="1" applyAlignment="1">
      <alignment horizontal="left" vertical="center" indent="1"/>
    </xf>
    <xf numFmtId="49" fontId="18" fillId="0" borderId="22" xfId="4" applyFont="1" applyBorder="1" applyAlignment="1">
      <alignment horizontal="left" vertical="center" wrapText="1" indent="1"/>
    </xf>
    <xf numFmtId="14" fontId="6" fillId="0" borderId="22" xfId="4" applyNumberFormat="1" applyFont="1" applyBorder="1" applyAlignment="1">
      <alignment horizontal="center" vertical="center"/>
    </xf>
    <xf numFmtId="49" fontId="18" fillId="0" borderId="14" xfId="4" applyFont="1" applyBorder="1" applyAlignment="1">
      <alignment horizontal="left" vertical="center" wrapText="1" indent="1"/>
    </xf>
    <xf numFmtId="14" fontId="6" fillId="0" borderId="14" xfId="4" applyNumberFormat="1" applyFont="1" applyBorder="1" applyAlignment="1">
      <alignment horizontal="center" vertical="center"/>
    </xf>
    <xf numFmtId="49" fontId="6" fillId="0" borderId="14" xfId="4" applyFont="1" applyBorder="1" applyAlignment="1">
      <alignment horizontal="center" vertical="center"/>
    </xf>
    <xf numFmtId="49" fontId="6" fillId="0" borderId="14" xfId="4" applyFont="1" applyBorder="1" applyAlignment="1">
      <alignment horizontal="left" vertical="center" wrapText="1" indent="1"/>
    </xf>
    <xf numFmtId="49" fontId="10" fillId="0" borderId="14" xfId="13" applyNumberFormat="1" applyFont="1" applyBorder="1" applyAlignment="1">
      <alignment horizontal="left" vertical="center" indent="1"/>
    </xf>
    <xf numFmtId="0" fontId="18" fillId="0" borderId="14" xfId="13" applyFont="1" applyBorder="1" applyAlignment="1">
      <alignment horizontal="left" vertical="center" wrapText="1" indent="1"/>
    </xf>
    <xf numFmtId="0" fontId="6" fillId="0" borderId="14" xfId="13" applyFont="1" applyBorder="1" applyAlignment="1">
      <alignment horizontal="center" vertical="center"/>
    </xf>
    <xf numFmtId="14" fontId="6" fillId="0" borderId="14" xfId="13" applyNumberFormat="1" applyFont="1" applyBorder="1" applyAlignment="1">
      <alignment horizontal="center" vertical="center"/>
    </xf>
    <xf numFmtId="0" fontId="21" fillId="10" borderId="1" xfId="9" applyFont="1" applyFill="1" applyBorder="1" applyAlignment="1" applyProtection="1">
      <alignment horizontal="center" vertical="center" wrapText="1"/>
    </xf>
    <xf numFmtId="0" fontId="0" fillId="13" borderId="0" xfId="0" applyFill="1" applyProtection="1">
      <protection locked="0"/>
    </xf>
    <xf numFmtId="0" fontId="1" fillId="21" borderId="0" xfId="0" applyFont="1" applyFill="1"/>
    <xf numFmtId="1" fontId="23" fillId="19" borderId="1" xfId="5" applyNumberFormat="1" applyFont="1" applyFill="1" applyBorder="1" applyAlignment="1">
      <alignment horizontal="center" vertical="center"/>
    </xf>
    <xf numFmtId="1" fontId="26" fillId="12" borderId="2" xfId="5" applyNumberFormat="1" applyFont="1" applyFill="1" applyBorder="1" applyAlignment="1">
      <alignment horizontal="center" vertical="center"/>
    </xf>
    <xf numFmtId="4" fontId="26" fillId="12" borderId="2" xfId="5" applyNumberFormat="1" applyFont="1" applyFill="1" applyBorder="1" applyAlignment="1">
      <alignment horizontal="center" vertical="center"/>
    </xf>
    <xf numFmtId="0" fontId="27" fillId="12" borderId="23" xfId="0" applyFont="1" applyFill="1" applyBorder="1" applyAlignment="1" applyProtection="1">
      <alignment horizontal="center"/>
      <protection locked="0"/>
    </xf>
    <xf numFmtId="0" fontId="27" fillId="0" borderId="24" xfId="0" applyFont="1" applyBorder="1" applyAlignment="1" applyProtection="1">
      <alignment horizontal="left" vertical="center" indent="1"/>
      <protection locked="0"/>
    </xf>
    <xf numFmtId="0" fontId="27" fillId="0" borderId="24" xfId="0" applyFont="1" applyBorder="1" applyAlignment="1" applyProtection="1">
      <alignment horizontal="center" vertical="center"/>
      <protection locked="0"/>
    </xf>
    <xf numFmtId="0" fontId="27" fillId="12" borderId="24" xfId="0" applyFont="1" applyFill="1" applyBorder="1" applyAlignment="1">
      <alignment horizontal="center" vertical="center"/>
    </xf>
    <xf numFmtId="49" fontId="27" fillId="0" borderId="24" xfId="0" applyNumberFormat="1" applyFont="1" applyBorder="1" applyAlignment="1" applyProtection="1">
      <alignment horizontal="center" vertical="center"/>
      <protection locked="0"/>
    </xf>
    <xf numFmtId="49" fontId="27" fillId="0" borderId="24" xfId="0" applyNumberFormat="1" applyFont="1" applyBorder="1" applyAlignment="1" applyProtection="1">
      <alignment vertical="center"/>
      <protection locked="0"/>
    </xf>
    <xf numFmtId="0" fontId="27" fillId="0" borderId="25" xfId="0" applyFont="1" applyBorder="1" applyAlignment="1" applyProtection="1">
      <alignment horizontal="left" vertical="center" indent="1"/>
      <protection locked="0"/>
    </xf>
    <xf numFmtId="0" fontId="27" fillId="12" borderId="5" xfId="0" applyFont="1" applyFill="1" applyBorder="1" applyAlignment="1" applyProtection="1">
      <alignment horizontal="center"/>
      <protection locked="0"/>
    </xf>
    <xf numFmtId="0" fontId="27" fillId="0" borderId="1" xfId="0" applyFont="1" applyBorder="1" applyAlignment="1" applyProtection="1">
      <alignment horizontal="left" vertical="center" indent="1"/>
      <protection locked="0"/>
    </xf>
    <xf numFmtId="0" fontId="27" fillId="0" borderId="1" xfId="0" applyFont="1" applyBorder="1" applyAlignment="1" applyProtection="1">
      <alignment horizontal="center" vertical="center"/>
      <protection locked="0"/>
    </xf>
    <xf numFmtId="0" fontId="27" fillId="12" borderId="1" xfId="0" applyFont="1" applyFill="1" applyBorder="1" applyAlignment="1">
      <alignment horizontal="center" vertical="center"/>
    </xf>
    <xf numFmtId="49" fontId="27" fillId="0" borderId="1" xfId="0" applyNumberFormat="1" applyFont="1" applyBorder="1" applyAlignment="1" applyProtection="1">
      <alignment horizontal="center" vertical="center"/>
      <protection locked="0"/>
    </xf>
    <xf numFmtId="0" fontId="27" fillId="0" borderId="21" xfId="0" applyFont="1" applyBorder="1" applyAlignment="1" applyProtection="1">
      <alignment horizontal="left" vertical="center" indent="1"/>
      <protection locked="0"/>
    </xf>
    <xf numFmtId="49" fontId="27" fillId="0" borderId="1" xfId="0" applyNumberFormat="1" applyFont="1" applyBorder="1" applyAlignment="1" applyProtection="1">
      <alignment vertical="center"/>
      <protection locked="0"/>
    </xf>
    <xf numFmtId="0" fontId="0" fillId="12" borderId="5" xfId="0" applyFill="1" applyBorder="1" applyAlignment="1" applyProtection="1">
      <alignment horizontal="center"/>
      <protection locked="0"/>
    </xf>
    <xf numFmtId="0" fontId="27" fillId="0" borderId="2" xfId="0" applyFont="1" applyBorder="1" applyAlignment="1" applyProtection="1">
      <alignment horizontal="left" vertical="center" indent="1"/>
      <protection locked="0"/>
    </xf>
    <xf numFmtId="0" fontId="27" fillId="0" borderId="2" xfId="0" applyFont="1" applyBorder="1" applyAlignment="1" applyProtection="1">
      <alignment horizontal="center" vertical="center"/>
      <protection locked="0"/>
    </xf>
    <xf numFmtId="0" fontId="27" fillId="12" borderId="2" xfId="0" applyFont="1" applyFill="1" applyBorder="1" applyAlignment="1">
      <alignment horizontal="center" vertical="center"/>
    </xf>
    <xf numFmtId="49" fontId="27" fillId="0" borderId="2" xfId="0" applyNumberFormat="1" applyFont="1" applyBorder="1" applyAlignment="1" applyProtection="1">
      <alignment horizontal="center" vertical="center"/>
      <protection locked="0"/>
    </xf>
    <xf numFmtId="49" fontId="27" fillId="0" borderId="2" xfId="0" applyNumberFormat="1" applyFont="1" applyBorder="1" applyAlignment="1" applyProtection="1">
      <alignment vertical="center"/>
      <protection locked="0"/>
    </xf>
    <xf numFmtId="0" fontId="27" fillId="0" borderId="15" xfId="0" applyFont="1" applyBorder="1" applyAlignment="1" applyProtection="1">
      <alignment horizontal="left" vertical="center" indent="1"/>
      <protection locked="0"/>
    </xf>
    <xf numFmtId="168" fontId="0" fillId="0" borderId="0" xfId="0" applyNumberFormat="1"/>
    <xf numFmtId="168" fontId="3" fillId="2" borderId="1" xfId="0" applyNumberFormat="1" applyFont="1" applyFill="1" applyBorder="1"/>
    <xf numFmtId="168" fontId="2" fillId="2" borderId="1" xfId="0" applyNumberFormat="1" applyFont="1" applyFill="1" applyBorder="1"/>
    <xf numFmtId="168" fontId="1" fillId="2" borderId="1" xfId="0" applyNumberFormat="1" applyFont="1" applyFill="1" applyBorder="1"/>
    <xf numFmtId="168" fontId="0" fillId="21" borderId="0" xfId="0" applyNumberFormat="1" applyFill="1"/>
    <xf numFmtId="168" fontId="2" fillId="4" borderId="1" xfId="0" applyNumberFormat="1" applyFont="1" applyFill="1" applyBorder="1"/>
    <xf numFmtId="168" fontId="1" fillId="4" borderId="1" xfId="0" applyNumberFormat="1" applyFont="1" applyFill="1" applyBorder="1"/>
    <xf numFmtId="49" fontId="0" fillId="0" borderId="0" xfId="0" quotePrefix="1" applyNumberFormat="1"/>
    <xf numFmtId="0" fontId="0" fillId="0" borderId="0" xfId="1" quotePrefix="1" applyNumberFormat="1" applyFont="1"/>
    <xf numFmtId="0" fontId="0" fillId="11" borderId="0" xfId="0" applyFill="1"/>
    <xf numFmtId="49" fontId="72" fillId="0" borderId="24" xfId="0" applyNumberFormat="1" applyFont="1" applyBorder="1" applyAlignment="1" applyProtection="1">
      <alignment horizontal="center" vertical="center"/>
      <protection locked="0"/>
    </xf>
    <xf numFmtId="49" fontId="72" fillId="0" borderId="1" xfId="0" applyNumberFormat="1" applyFont="1" applyBorder="1" applyAlignment="1" applyProtection="1">
      <alignment horizontal="center" vertical="center"/>
      <protection locked="0"/>
    </xf>
    <xf numFmtId="49" fontId="72" fillId="0" borderId="2" xfId="0" applyNumberFormat="1" applyFont="1" applyBorder="1" applyAlignment="1" applyProtection="1">
      <alignment horizontal="center" vertical="center"/>
      <protection locked="0"/>
    </xf>
    <xf numFmtId="0" fontId="73" fillId="13" borderId="0" xfId="0" applyFont="1" applyFill="1" applyProtection="1">
      <protection locked="0"/>
    </xf>
    <xf numFmtId="0" fontId="21" fillId="24" borderId="1" xfId="9" applyFont="1" applyFill="1" applyBorder="1" applyAlignment="1" applyProtection="1">
      <alignment horizontal="center" vertical="center" wrapText="1"/>
    </xf>
    <xf numFmtId="0" fontId="4" fillId="0" borderId="29" xfId="0" applyFont="1" applyBorder="1" applyProtection="1">
      <protection locked="0"/>
    </xf>
    <xf numFmtId="49" fontId="4" fillId="0" borderId="28" xfId="0" applyNumberFormat="1" applyFont="1" applyBorder="1" applyProtection="1">
      <protection locked="0"/>
    </xf>
    <xf numFmtId="0" fontId="4" fillId="0" borderId="28" xfId="0" applyFont="1" applyBorder="1" applyProtection="1">
      <protection locked="0"/>
    </xf>
    <xf numFmtId="49" fontId="0" fillId="0" borderId="28" xfId="0" applyNumberFormat="1" applyBorder="1" applyProtection="1">
      <protection locked="0"/>
    </xf>
    <xf numFmtId="0" fontId="0" fillId="0" borderId="28" xfId="0" applyBorder="1" applyProtection="1">
      <protection locked="0"/>
    </xf>
    <xf numFmtId="49" fontId="27" fillId="0" borderId="24" xfId="0" applyNumberFormat="1" applyFont="1" applyBorder="1" applyAlignment="1" applyProtection="1">
      <alignment horizontal="left" vertical="center" indent="1"/>
      <protection locked="0"/>
    </xf>
    <xf numFmtId="49" fontId="27" fillId="0" borderId="1" xfId="0" applyNumberFormat="1" applyFont="1" applyBorder="1" applyAlignment="1" applyProtection="1">
      <alignment horizontal="left" vertical="center" indent="1"/>
      <protection locked="0"/>
    </xf>
    <xf numFmtId="49" fontId="27" fillId="0" borderId="2" xfId="0" applyNumberFormat="1" applyFont="1" applyBorder="1" applyAlignment="1" applyProtection="1">
      <alignment horizontal="left" vertical="center" indent="1"/>
      <protection locked="0"/>
    </xf>
    <xf numFmtId="0" fontId="0" fillId="0" borderId="0" xfId="0" applyAlignment="1">
      <alignment vertical="top"/>
    </xf>
    <xf numFmtId="0" fontId="27" fillId="0" borderId="24" xfId="0" applyFont="1" applyBorder="1" applyAlignment="1" applyProtection="1">
      <alignment horizontal="left" vertical="center"/>
      <protection locked="0"/>
    </xf>
    <xf numFmtId="0" fontId="27" fillId="0" borderId="1" xfId="0" applyFont="1" applyBorder="1" applyAlignment="1" applyProtection="1">
      <alignment horizontal="left" vertical="center"/>
      <protection locked="0"/>
    </xf>
    <xf numFmtId="0" fontId="27" fillId="0" borderId="2" xfId="0" applyFont="1" applyBorder="1" applyAlignment="1" applyProtection="1">
      <alignment horizontal="left" vertical="center"/>
      <protection locked="0"/>
    </xf>
    <xf numFmtId="0" fontId="1" fillId="11" borderId="0" xfId="0" applyFont="1" applyFill="1" applyAlignment="1">
      <alignment wrapText="1"/>
    </xf>
    <xf numFmtId="0" fontId="1" fillId="2" borderId="1" xfId="1" applyNumberFormat="1" applyFont="1" applyFill="1" applyBorder="1"/>
    <xf numFmtId="0" fontId="0" fillId="0" borderId="0" xfId="3" applyNumberFormat="1" applyFont="1"/>
    <xf numFmtId="0" fontId="0" fillId="0" borderId="0" xfId="0" quotePrefix="1"/>
    <xf numFmtId="0" fontId="0" fillId="12" borderId="0" xfId="0" applyFill="1"/>
    <xf numFmtId="49" fontId="0" fillId="2" borderId="1" xfId="19" applyFont="1" applyFill="1" applyBorder="1" applyAlignment="1">
      <alignment horizontal="left" textRotation="45"/>
    </xf>
    <xf numFmtId="0" fontId="4" fillId="0" borderId="0" xfId="19" applyNumberFormat="1"/>
    <xf numFmtId="49" fontId="5" fillId="2" borderId="1" xfId="19" applyFont="1" applyFill="1" applyBorder="1"/>
    <xf numFmtId="49" fontId="3" fillId="2" borderId="1" xfId="19" applyFont="1" applyFill="1" applyBorder="1"/>
    <xf numFmtId="49" fontId="1" fillId="2" borderId="1" xfId="19" applyFont="1" applyFill="1" applyBorder="1"/>
    <xf numFmtId="49" fontId="0" fillId="0" borderId="0" xfId="19" applyFont="1"/>
    <xf numFmtId="0" fontId="0" fillId="2" borderId="1" xfId="19" applyNumberFormat="1" applyFont="1" applyFill="1" applyBorder="1" applyAlignment="1">
      <alignment horizontal="left" textRotation="45"/>
    </xf>
    <xf numFmtId="0" fontId="2" fillId="2" borderId="1" xfId="19" applyNumberFormat="1" applyFont="1" applyFill="1" applyBorder="1"/>
    <xf numFmtId="0" fontId="0" fillId="0" borderId="0" xfId="19" quotePrefix="1" applyNumberFormat="1" applyFont="1"/>
    <xf numFmtId="0" fontId="0" fillId="0" borderId="0" xfId="19" applyNumberFormat="1" applyFont="1"/>
    <xf numFmtId="0" fontId="0" fillId="0" borderId="24" xfId="0" applyBorder="1" applyAlignment="1">
      <alignment horizontal="center" vertical="center"/>
    </xf>
    <xf numFmtId="0" fontId="0" fillId="0" borderId="24" xfId="0" applyBorder="1" applyAlignment="1">
      <alignment vertical="center"/>
    </xf>
    <xf numFmtId="49" fontId="25" fillId="0" borderId="0" xfId="0" applyNumberFormat="1" applyFont="1" applyAlignment="1">
      <alignment horizontal="center"/>
    </xf>
    <xf numFmtId="49" fontId="23" fillId="0" borderId="0" xfId="5" applyNumberFormat="1" applyFont="1" applyAlignment="1">
      <alignment horizontal="center" vertical="center"/>
    </xf>
    <xf numFmtId="0" fontId="34" fillId="0" borderId="1" xfId="0" applyFont="1" applyBorder="1" applyAlignment="1">
      <alignment horizontal="center" vertical="center"/>
    </xf>
    <xf numFmtId="49" fontId="35" fillId="11" borderId="6" xfId="0" applyNumberFormat="1" applyFont="1" applyFill="1" applyBorder="1" applyAlignment="1">
      <alignment horizontal="center" vertical="center" wrapText="1"/>
    </xf>
    <xf numFmtId="49" fontId="26" fillId="24" borderId="6" xfId="5" applyNumberFormat="1" applyFont="1" applyFill="1" applyBorder="1" applyAlignment="1">
      <alignment horizontal="center" vertical="center"/>
    </xf>
    <xf numFmtId="0" fontId="4" fillId="12" borderId="28" xfId="0" applyFont="1" applyFill="1" applyBorder="1"/>
    <xf numFmtId="0" fontId="4" fillId="13" borderId="0" xfId="0" applyFont="1" applyFill="1"/>
    <xf numFmtId="0" fontId="6" fillId="0" borderId="0" xfId="14" applyProtection="1">
      <protection locked="0"/>
    </xf>
    <xf numFmtId="0" fontId="4" fillId="13" borderId="0" xfId="0" applyFont="1" applyFill="1" applyProtection="1">
      <protection locked="0"/>
    </xf>
    <xf numFmtId="49" fontId="21" fillId="24" borderId="1" xfId="9" applyNumberFormat="1" applyFont="1" applyFill="1" applyBorder="1" applyAlignment="1" applyProtection="1">
      <alignment horizontal="center" vertical="center" wrapText="1"/>
    </xf>
    <xf numFmtId="0" fontId="73" fillId="0" borderId="0" xfId="0" applyFont="1" applyAlignment="1" applyProtection="1">
      <alignment horizontal="center"/>
      <protection locked="0"/>
    </xf>
    <xf numFmtId="0" fontId="0" fillId="0" borderId="0" xfId="0" applyAlignment="1" applyProtection="1">
      <alignment horizontal="center"/>
      <protection locked="0"/>
    </xf>
    <xf numFmtId="166"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0" borderId="11" xfId="0" applyBorder="1" applyProtection="1">
      <protection locked="0"/>
    </xf>
    <xf numFmtId="0" fontId="0" fillId="13" borderId="0" xfId="0" applyFill="1"/>
    <xf numFmtId="0" fontId="16" fillId="0" borderId="23" xfId="0" applyFont="1" applyBorder="1" applyAlignment="1">
      <alignment horizontal="left" vertical="center"/>
    </xf>
    <xf numFmtId="0" fontId="16" fillId="25" borderId="24" xfId="0" applyFont="1" applyFill="1" applyBorder="1" applyAlignment="1">
      <alignment vertical="center"/>
    </xf>
    <xf numFmtId="0" fontId="32" fillId="0" borderId="0" xfId="0" applyFont="1" applyAlignment="1">
      <alignment horizontal="left" vertical="center" indent="1"/>
    </xf>
    <xf numFmtId="0" fontId="49" fillId="0" borderId="24" xfId="0" applyFont="1" applyBorder="1" applyAlignment="1">
      <alignment horizontal="left" vertical="center" indent="1"/>
    </xf>
    <xf numFmtId="166" fontId="0" fillId="0" borderId="24" xfId="0" applyNumberFormat="1" applyBorder="1" applyAlignment="1">
      <alignment horizontal="center" vertical="center"/>
    </xf>
    <xf numFmtId="1" fontId="0" fillId="0" borderId="24" xfId="0" applyNumberFormat="1" applyBorder="1" applyAlignment="1">
      <alignment horizontal="center" vertical="center"/>
    </xf>
    <xf numFmtId="0" fontId="33" fillId="0" borderId="24" xfId="0" applyFont="1" applyBorder="1" applyAlignment="1">
      <alignment horizontal="center" vertical="center"/>
    </xf>
    <xf numFmtId="4" fontId="0" fillId="0" borderId="24" xfId="0" applyNumberFormat="1" applyBorder="1" applyAlignment="1">
      <alignment horizontal="center" vertical="center"/>
    </xf>
    <xf numFmtId="0" fontId="27" fillId="0" borderId="24" xfId="0" applyFont="1" applyBorder="1" applyAlignment="1">
      <alignment vertical="center"/>
    </xf>
    <xf numFmtId="0" fontId="0" fillId="0" borderId="25" xfId="0" applyBorder="1" applyAlignment="1">
      <alignment vertical="center"/>
    </xf>
    <xf numFmtId="1" fontId="23" fillId="19" borderId="5" xfId="5" applyNumberFormat="1" applyFont="1" applyFill="1" applyBorder="1" applyAlignment="1">
      <alignment horizontal="center" vertical="center"/>
    </xf>
    <xf numFmtId="1" fontId="67" fillId="19" borderId="1" xfId="5" applyNumberFormat="1" applyFont="1" applyFill="1" applyBorder="1" applyAlignment="1">
      <alignment horizontal="center" vertical="center"/>
    </xf>
    <xf numFmtId="166" fontId="23" fillId="19" borderId="1" xfId="5" applyNumberFormat="1" applyFont="1" applyFill="1" applyBorder="1" applyAlignment="1">
      <alignment horizontal="center" vertical="center"/>
    </xf>
    <xf numFmtId="3" fontId="23" fillId="19" borderId="1" xfId="5" applyNumberFormat="1" applyFont="1" applyFill="1" applyBorder="1" applyAlignment="1">
      <alignment horizontal="center" vertical="center"/>
    </xf>
    <xf numFmtId="4" fontId="23" fillId="19" borderId="1" xfId="5" applyNumberFormat="1" applyFont="1" applyFill="1" applyBorder="1" applyAlignment="1">
      <alignment horizontal="center" vertical="center"/>
    </xf>
    <xf numFmtId="1" fontId="23" fillId="19" borderId="21" xfId="5" applyNumberFormat="1" applyFont="1" applyFill="1" applyBorder="1" applyAlignment="1">
      <alignment horizontal="center" vertical="center"/>
    </xf>
    <xf numFmtId="1" fontId="23" fillId="19" borderId="5" xfId="5" applyNumberFormat="1" applyFont="1" applyFill="1" applyBorder="1" applyAlignment="1">
      <alignment horizontal="center" vertical="center" wrapText="1"/>
    </xf>
    <xf numFmtId="0" fontId="21" fillId="9" borderId="5" xfId="9" applyFont="1" applyFill="1" applyBorder="1" applyAlignment="1" applyProtection="1">
      <alignment horizontal="center" vertical="center" wrapText="1"/>
    </xf>
    <xf numFmtId="0" fontId="68" fillId="9" borderId="1" xfId="9" applyFont="1" applyFill="1" applyBorder="1" applyAlignment="1" applyProtection="1">
      <alignment horizontal="center" vertical="center" wrapText="1"/>
    </xf>
    <xf numFmtId="166" fontId="21" fillId="10" borderId="1" xfId="9" applyNumberFormat="1" applyFont="1" applyFill="1" applyBorder="1" applyAlignment="1" applyProtection="1">
      <alignment horizontal="center" vertical="center" wrapText="1"/>
    </xf>
    <xf numFmtId="1" fontId="21" fillId="10" borderId="1" xfId="9" applyNumberFormat="1" applyFont="1" applyFill="1" applyBorder="1" applyAlignment="1" applyProtection="1">
      <alignment horizontal="center" vertical="center" wrapText="1"/>
    </xf>
    <xf numFmtId="3" fontId="21" fillId="10" borderId="1" xfId="9" applyNumberFormat="1" applyFont="1" applyFill="1" applyBorder="1" applyAlignment="1" applyProtection="1">
      <alignment horizontal="center" vertical="center" wrapText="1"/>
    </xf>
    <xf numFmtId="4" fontId="21" fillId="10" borderId="1" xfId="9" applyNumberFormat="1" applyFont="1" applyFill="1" applyBorder="1" applyAlignment="1" applyProtection="1">
      <alignment horizontal="center" vertical="center" wrapText="1"/>
    </xf>
    <xf numFmtId="0" fontId="21" fillId="9" borderId="21" xfId="9" applyFont="1" applyFill="1" applyBorder="1" applyAlignment="1" applyProtection="1">
      <alignment horizontal="center" vertical="center" wrapText="1"/>
    </xf>
    <xf numFmtId="0" fontId="22" fillId="0" borderId="5" xfId="5" applyFont="1" applyBorder="1" applyAlignment="1">
      <alignment horizontal="center" vertical="center"/>
    </xf>
    <xf numFmtId="0" fontId="69" fillId="0" borderId="1" xfId="0" applyFont="1" applyBorder="1" applyAlignment="1">
      <alignment horizontal="center" vertical="center"/>
    </xf>
    <xf numFmtId="0" fontId="22" fillId="0" borderId="21" xfId="0" applyFont="1" applyBorder="1" applyAlignment="1">
      <alignment horizontal="center" vertical="center"/>
    </xf>
    <xf numFmtId="0" fontId="27" fillId="0" borderId="0" xfId="0" applyFont="1" applyAlignment="1">
      <alignment vertical="center"/>
    </xf>
    <xf numFmtId="0" fontId="36" fillId="14" borderId="5" xfId="9" applyFont="1" applyFill="1" applyBorder="1" applyAlignment="1" applyProtection="1">
      <alignment horizontal="center" vertical="top" wrapText="1"/>
    </xf>
    <xf numFmtId="0" fontId="70" fillId="11" borderId="1" xfId="0" applyFont="1" applyFill="1" applyBorder="1" applyAlignment="1">
      <alignment horizontal="center" vertical="top"/>
    </xf>
    <xf numFmtId="0" fontId="35" fillId="11" borderId="1" xfId="0" applyFont="1" applyFill="1" applyBorder="1" applyAlignment="1">
      <alignment horizontal="center" vertical="top" wrapText="1"/>
    </xf>
    <xf numFmtId="166" fontId="35" fillId="11" borderId="1" xfId="0" applyNumberFormat="1" applyFont="1" applyFill="1" applyBorder="1" applyAlignment="1">
      <alignment horizontal="center" vertical="top" wrapText="1"/>
    </xf>
    <xf numFmtId="1" fontId="35" fillId="11" borderId="1" xfId="0" applyNumberFormat="1" applyFont="1" applyFill="1" applyBorder="1" applyAlignment="1">
      <alignment horizontal="center" vertical="top" wrapText="1"/>
    </xf>
    <xf numFmtId="0" fontId="48" fillId="11" borderId="1" xfId="0" applyFont="1" applyFill="1" applyBorder="1" applyAlignment="1">
      <alignment horizontal="center" vertical="top" wrapText="1"/>
    </xf>
    <xf numFmtId="0" fontId="51" fillId="11" borderId="21" xfId="0" applyFont="1" applyFill="1" applyBorder="1" applyAlignment="1">
      <alignment horizontal="center" vertical="top"/>
    </xf>
    <xf numFmtId="0" fontId="50" fillId="0" borderId="0" xfId="0" applyFont="1" applyAlignment="1">
      <alignment vertical="top"/>
    </xf>
    <xf numFmtId="1" fontId="26" fillId="12" borderId="26" xfId="5" applyNumberFormat="1" applyFont="1" applyFill="1" applyBorder="1" applyAlignment="1">
      <alignment horizontal="center" vertical="center"/>
    </xf>
    <xf numFmtId="1" fontId="71" fillId="12" borderId="2" xfId="5" applyNumberFormat="1" applyFont="1" applyFill="1" applyBorder="1" applyAlignment="1">
      <alignment horizontal="center" vertical="center"/>
    </xf>
    <xf numFmtId="166" fontId="26" fillId="12" borderId="2" xfId="5" applyNumberFormat="1" applyFont="1" applyFill="1" applyBorder="1" applyAlignment="1">
      <alignment horizontal="center" vertical="center"/>
    </xf>
    <xf numFmtId="1" fontId="26" fillId="12" borderId="27" xfId="5" applyNumberFormat="1" applyFont="1" applyFill="1" applyBorder="1" applyAlignment="1">
      <alignment horizontal="center" vertical="center"/>
    </xf>
    <xf numFmtId="0" fontId="26" fillId="12" borderId="27" xfId="0" applyFont="1" applyFill="1" applyBorder="1" applyAlignment="1">
      <alignment horizontal="center" vertical="center"/>
    </xf>
    <xf numFmtId="0" fontId="26" fillId="12" borderId="2" xfId="0" applyFont="1" applyFill="1" applyBorder="1" applyAlignment="1">
      <alignment horizontal="center" vertical="center"/>
    </xf>
    <xf numFmtId="3" fontId="26" fillId="12" borderId="2" xfId="5" applyNumberFormat="1" applyFont="1" applyFill="1" applyBorder="1" applyAlignment="1">
      <alignment horizontal="center" vertical="center"/>
    </xf>
    <xf numFmtId="1" fontId="26" fillId="12" borderId="15" xfId="5" applyNumberFormat="1" applyFont="1" applyFill="1" applyBorder="1" applyAlignment="1">
      <alignment horizontal="center" vertical="center"/>
    </xf>
    <xf numFmtId="0" fontId="26" fillId="0" borderId="0" xfId="0" applyFont="1" applyAlignment="1">
      <alignment vertical="center"/>
    </xf>
    <xf numFmtId="0" fontId="28" fillId="0" borderId="0" xfId="8" applyFont="1" applyAlignment="1">
      <alignment horizontal="center" vertical="center"/>
    </xf>
    <xf numFmtId="49" fontId="66" fillId="0" borderId="6" xfId="0" applyNumberFormat="1" applyFont="1" applyBorder="1" applyAlignment="1">
      <alignment horizontal="center" vertical="center"/>
    </xf>
    <xf numFmtId="0" fontId="43" fillId="0" borderId="0" xfId="0" applyFont="1"/>
    <xf numFmtId="165" fontId="34" fillId="0" borderId="0" xfId="0" applyNumberFormat="1" applyFont="1" applyAlignment="1">
      <alignment horizontal="center" vertical="center" wrapText="1"/>
    </xf>
    <xf numFmtId="0" fontId="34" fillId="0" borderId="1" xfId="0" applyFont="1" applyBorder="1" applyAlignment="1">
      <alignment horizontal="center" vertical="center" wrapText="1"/>
    </xf>
    <xf numFmtId="49" fontId="66" fillId="0" borderId="6" xfId="0" applyNumberFormat="1" applyFont="1" applyBorder="1" applyAlignment="1">
      <alignment horizontal="center" vertical="center" wrapText="1"/>
    </xf>
    <xf numFmtId="49" fontId="35" fillId="11" borderId="1" xfId="0" applyNumberFormat="1" applyFont="1" applyFill="1" applyBorder="1" applyAlignment="1">
      <alignment horizontal="center" vertical="center" wrapText="1"/>
    </xf>
    <xf numFmtId="0" fontId="77" fillId="10" borderId="1" xfId="9" applyFont="1" applyFill="1" applyBorder="1" applyAlignment="1" applyProtection="1">
      <alignment horizontal="center" vertical="center" wrapText="1"/>
    </xf>
    <xf numFmtId="49" fontId="66" fillId="0" borderId="0" xfId="0" applyNumberFormat="1" applyFont="1" applyProtection="1">
      <protection locked="0"/>
    </xf>
    <xf numFmtId="49" fontId="1" fillId="0" borderId="0" xfId="0" applyNumberFormat="1" applyFont="1" applyAlignment="1">
      <alignment wrapText="1"/>
    </xf>
    <xf numFmtId="0" fontId="0" fillId="13" borderId="0" xfId="0" quotePrefix="1" applyFill="1"/>
    <xf numFmtId="0" fontId="64" fillId="10" borderId="8" xfId="5" applyFont="1" applyFill="1" applyBorder="1" applyAlignment="1">
      <alignment horizontal="left" vertical="center" wrapText="1"/>
    </xf>
    <xf numFmtId="0" fontId="65" fillId="10" borderId="12" xfId="0" applyFont="1" applyFill="1" applyBorder="1" applyAlignment="1">
      <alignment horizontal="left" vertical="center" wrapText="1"/>
    </xf>
    <xf numFmtId="0" fontId="65" fillId="10" borderId="9" xfId="0" applyFont="1" applyFill="1" applyBorder="1" applyAlignment="1">
      <alignment horizontal="left" vertical="center" wrapText="1"/>
    </xf>
    <xf numFmtId="0" fontId="64" fillId="24" borderId="8" xfId="5" applyFont="1" applyFill="1" applyBorder="1" applyAlignment="1">
      <alignment horizontal="left" vertical="center" wrapText="1"/>
    </xf>
    <xf numFmtId="0" fontId="65" fillId="24" borderId="0" xfId="0" applyFont="1" applyFill="1" applyAlignment="1">
      <alignment horizontal="left" vertical="center" wrapText="1"/>
    </xf>
    <xf numFmtId="0" fontId="65" fillId="24" borderId="20" xfId="0" applyFont="1" applyFill="1" applyBorder="1" applyAlignment="1">
      <alignment horizontal="left" vertical="center" wrapText="1"/>
    </xf>
    <xf numFmtId="0" fontId="64" fillId="15" borderId="19" xfId="5" applyFont="1" applyFill="1" applyBorder="1" applyAlignment="1">
      <alignment horizontal="left" vertical="center" wrapText="1"/>
    </xf>
    <xf numFmtId="0" fontId="65" fillId="15" borderId="13" xfId="0" applyFont="1" applyFill="1" applyBorder="1" applyAlignment="1">
      <alignment horizontal="left" vertical="center" wrapText="1"/>
    </xf>
    <xf numFmtId="0" fontId="65" fillId="15" borderId="18" xfId="0" applyFont="1" applyFill="1" applyBorder="1" applyAlignment="1">
      <alignment horizontal="left" vertical="center" wrapText="1"/>
    </xf>
    <xf numFmtId="1" fontId="8" fillId="0" borderId="0" xfId="7" applyNumberFormat="1" applyFont="1" applyAlignment="1">
      <alignment horizontal="center" vertical="center"/>
    </xf>
  </cellXfs>
  <cellStyles count="20">
    <cellStyle name="Hyperlink" xfId="9" builtinId="8"/>
    <cellStyle name="Normal" xfId="0" builtinId="0"/>
    <cellStyle name="Normal 2" xfId="14" xr:uid="{00000000-0005-0000-0000-000002000000}"/>
    <cellStyle name="Normal 3" xfId="15" xr:uid="{00000000-0005-0000-0000-000003000000}"/>
    <cellStyle name="Normal 4" xfId="16" xr:uid="{00000000-0005-0000-0000-000004000000}"/>
    <cellStyle name="Normal 5" xfId="17" xr:uid="{00000000-0005-0000-0000-000005000000}"/>
    <cellStyle name="Normal 5 2" xfId="18" xr:uid="{00000000-0005-0000-0000-000006000000}"/>
    <cellStyle name="Normal 6" xfId="19" xr:uid="{7BB93066-BF83-400F-A2BD-07545E014130}"/>
    <cellStyle name="Standard 14 2" xfId="11"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2" xr:uid="{00000000-0005-0000-0000-00000F000000}"/>
    <cellStyle name="Standard 4 3 2 3" xfId="13" xr:uid="{00000000-0005-0000-0000-000010000000}"/>
    <cellStyle name="Standard 5" xfId="4" xr:uid="{00000000-0005-0000-0000-000011000000}"/>
    <cellStyle name="Standard_DatenaustauschForm" xfId="10" xr:uid="{00000000-0005-0000-0000-000012000000}"/>
  </cellStyles>
  <dxfs count="3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5050"/>
        </patternFill>
      </fill>
    </dxf>
    <dxf>
      <fill>
        <patternFill>
          <bgColor theme="5" tint="0.59996337778862885"/>
        </patternFill>
      </fill>
    </dxf>
    <dxf>
      <fill>
        <patternFill>
          <bgColor theme="5" tint="0.59996337778862885"/>
        </patternFill>
      </fill>
    </dxf>
    <dxf>
      <font>
        <color auto="1"/>
      </font>
      <fill>
        <patternFill>
          <bgColor rgb="FFFF5050"/>
        </patternFill>
      </fill>
    </dxf>
    <dxf>
      <fill>
        <patternFill>
          <bgColor theme="5" tint="0.59996337778862885"/>
        </patternFill>
      </fill>
    </dxf>
    <dxf>
      <font>
        <color rgb="FFFF0000"/>
      </font>
    </dxf>
    <dxf>
      <font>
        <color rgb="FFFF0000"/>
      </font>
    </dxf>
    <dxf>
      <font>
        <color rgb="FFFF0000"/>
      </font>
    </dxf>
    <dxf>
      <font>
        <color rgb="FFFF0000"/>
      </font>
    </dxf>
    <dxf>
      <fill>
        <patternFill>
          <bgColor theme="5" tint="0.59996337778862885"/>
        </patternFill>
      </fill>
      <border>
        <left/>
        <right/>
        <top/>
        <bottom/>
      </border>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ont>
        <color rgb="FFFF0000"/>
      </font>
    </dxf>
    <dxf>
      <fill>
        <patternFill>
          <bgColor rgb="FFFFFF99"/>
        </patternFill>
      </fill>
    </dxf>
    <dxf>
      <fill>
        <patternFill>
          <bgColor theme="5" tint="0.59996337778862885"/>
        </patternFill>
      </fill>
      <border>
        <left/>
        <right/>
        <top/>
        <bottom/>
      </border>
    </dxf>
    <dxf>
      <font>
        <color auto="1"/>
      </font>
      <fill>
        <patternFill>
          <bgColor rgb="FFFF5050"/>
        </patternFill>
      </fill>
    </dxf>
    <dxf>
      <fill>
        <patternFill>
          <bgColor theme="5" tint="0.59996337778862885"/>
        </patternFill>
      </fill>
    </dxf>
    <dxf>
      <font>
        <color auto="1"/>
      </font>
      <fill>
        <patternFill>
          <bgColor rgb="FFFF5050"/>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border>
        <left/>
        <right/>
        <top/>
        <bottom/>
      </border>
    </dxf>
    <dxf>
      <fill>
        <patternFill>
          <bgColor rgb="FFFFFF99"/>
        </patternFill>
      </fill>
    </dxf>
    <dxf>
      <font>
        <color rgb="FFFF0000"/>
      </font>
    </dxf>
    <dxf>
      <fill>
        <patternFill>
          <bgColor theme="8" tint="0.39994506668294322"/>
        </patternFill>
      </fill>
    </dxf>
    <dxf>
      <fill>
        <patternFill>
          <bgColor theme="5" tint="0.39994506668294322"/>
        </patternFill>
      </fill>
    </dxf>
    <dxf>
      <fill>
        <patternFill>
          <bgColor rgb="FFFFFF00"/>
        </patternFill>
      </fill>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wmf"/></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customProperty" Target="../customProperty6.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customProperty" Target="../customProperty9.bin"/><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customProperty" Target="../customProperty10.bin"/><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customProperty" Target="../customProperty11.bin"/><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3" Type="http://schemas.openxmlformats.org/officeDocument/2006/relationships/customProperty" Target="../customProperty12.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 Id="rId5" Type="http://schemas.openxmlformats.org/officeDocument/2006/relationships/comments" Target="../comments2.xml"/><Relationship Id="rId4"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sheetPr>
  <dimension ref="A1:AS166"/>
  <sheetViews>
    <sheetView zoomScale="125" zoomScaleNormal="125" workbookViewId="0">
      <pane xSplit="4" ySplit="8" topLeftCell="S9" activePane="bottomRight" state="frozen"/>
      <selection activeCell="F2" sqref="F2:F151"/>
      <selection pane="topRight" activeCell="F2" sqref="F2:F151"/>
      <selection pane="bottomLeft" activeCell="F2" sqref="F2:F151"/>
      <selection pane="bottomRight" activeCell="V13" sqref="V13"/>
    </sheetView>
  </sheetViews>
  <sheetFormatPr baseColWidth="10" defaultColWidth="11.5" defaultRowHeight="13.5" customHeight="1" x14ac:dyDescent="0.2"/>
  <cols>
    <col min="1" max="1" width="2.33203125" style="23" hidden="1" customWidth="1"/>
    <col min="2" max="2" width="16.6640625" style="23" customWidth="1"/>
    <col min="3" max="3" width="16.6640625" style="281" hidden="1" customWidth="1"/>
    <col min="4" max="12" width="46.6640625" style="23" customWidth="1"/>
    <col min="13" max="13" width="15.6640625" style="282" customWidth="1"/>
    <col min="14" max="14" width="15.6640625" style="283" customWidth="1"/>
    <col min="15" max="15" width="11.6640625" customWidth="1"/>
    <col min="16" max="16" width="15.6640625" style="283" customWidth="1"/>
    <col min="17" max="17" width="24.6640625" style="23" customWidth="1"/>
    <col min="18" max="18" width="20.6640625" style="284" customWidth="1"/>
    <col min="19" max="19" width="20.6640625" style="282" customWidth="1"/>
    <col min="20" max="21" width="15.6640625" style="27" customWidth="1"/>
    <col min="22" max="22" width="30.6640625" style="23" customWidth="1"/>
    <col min="23" max="23" width="22.6640625" style="23" customWidth="1"/>
    <col min="24" max="29" width="15.6640625" style="23" customWidth="1"/>
    <col min="30" max="30" width="11.6640625" style="27" customWidth="1"/>
    <col min="31" max="33" width="15.6640625" style="285" customWidth="1"/>
    <col min="34" max="34" width="14.83203125" style="286" customWidth="1"/>
    <col min="35" max="35" width="10.6640625" style="27" customWidth="1"/>
    <col min="36" max="36" width="14.83203125" style="282" customWidth="1"/>
    <col min="37" max="38" width="15.6640625" style="23" customWidth="1"/>
    <col min="39" max="39" width="15.6640625" style="282" customWidth="1"/>
    <col min="40" max="41" width="24.6640625" style="23" customWidth="1"/>
    <col min="42" max="42" width="15.6640625" style="23" customWidth="1"/>
    <col min="43" max="43" width="24.6640625" style="23" customWidth="1"/>
    <col min="44" max="44" width="20.6640625" style="23" customWidth="1"/>
    <col min="45" max="45" width="70" style="23" customWidth="1"/>
    <col min="46" max="16384" width="11.5" style="23"/>
  </cols>
  <sheetData>
    <row r="1" spans="2:45" s="35" customFormat="1" ht="24.75" customHeight="1" x14ac:dyDescent="0.2">
      <c r="B1" s="289" t="s">
        <v>191</v>
      </c>
      <c r="C1" s="290"/>
      <c r="D1" s="291" t="s">
        <v>33819</v>
      </c>
      <c r="E1" s="292" t="s">
        <v>33818</v>
      </c>
      <c r="F1" s="270"/>
      <c r="G1" s="270"/>
      <c r="H1" s="270"/>
      <c r="I1" s="270"/>
      <c r="J1" s="270"/>
      <c r="K1" s="270"/>
      <c r="L1" s="270"/>
      <c r="M1" s="269"/>
      <c r="N1" s="293" t="s">
        <v>32710</v>
      </c>
      <c r="O1" s="270"/>
      <c r="P1" s="293" t="s">
        <v>32710</v>
      </c>
      <c r="Q1" s="270"/>
      <c r="R1" s="294"/>
      <c r="S1" s="269"/>
      <c r="T1" s="269"/>
      <c r="U1" s="269"/>
      <c r="V1" s="270"/>
      <c r="W1" s="270"/>
      <c r="X1" s="295"/>
      <c r="Y1" s="295"/>
      <c r="Z1" s="295"/>
      <c r="AA1" s="270"/>
      <c r="AB1" s="270"/>
      <c r="AC1" s="270"/>
      <c r="AD1" s="269"/>
      <c r="AE1" s="293" t="s">
        <v>32710</v>
      </c>
      <c r="AF1" s="293" t="s">
        <v>32710</v>
      </c>
      <c r="AG1" s="293" t="s">
        <v>32710</v>
      </c>
      <c r="AH1" s="296" t="s">
        <v>32710</v>
      </c>
      <c r="AI1" s="269"/>
      <c r="AJ1" s="269"/>
      <c r="AK1" s="270"/>
      <c r="AL1" s="295"/>
      <c r="AM1" s="269"/>
      <c r="AN1" s="270"/>
      <c r="AO1" s="270"/>
      <c r="AP1" s="270"/>
      <c r="AQ1" s="270"/>
      <c r="AR1" s="297"/>
      <c r="AS1" s="298"/>
    </row>
    <row r="2" spans="2:45" customFormat="1" ht="13.5" hidden="1" customHeight="1" x14ac:dyDescent="0.2">
      <c r="B2" s="299" t="s">
        <v>98</v>
      </c>
      <c r="C2" s="300"/>
      <c r="D2" s="203" t="s">
        <v>99</v>
      </c>
      <c r="E2" s="203" t="s">
        <v>99</v>
      </c>
      <c r="F2" s="203"/>
      <c r="G2" s="203" t="s">
        <v>100</v>
      </c>
      <c r="H2" s="203" t="s">
        <v>100</v>
      </c>
      <c r="I2" s="203" t="s">
        <v>100</v>
      </c>
      <c r="J2" s="203" t="s">
        <v>100</v>
      </c>
      <c r="K2" s="203"/>
      <c r="L2" s="203"/>
      <c r="M2" s="203" t="s">
        <v>2</v>
      </c>
      <c r="N2" s="301" t="s">
        <v>2</v>
      </c>
      <c r="O2" s="203" t="s">
        <v>2</v>
      </c>
      <c r="P2" s="301" t="s">
        <v>2</v>
      </c>
      <c r="Q2" s="203" t="s">
        <v>2</v>
      </c>
      <c r="R2" s="203" t="s">
        <v>2</v>
      </c>
      <c r="S2" s="203"/>
      <c r="T2" s="203"/>
      <c r="U2" s="203" t="s">
        <v>2</v>
      </c>
      <c r="V2" s="203" t="s">
        <v>2</v>
      </c>
      <c r="W2" s="203" t="s">
        <v>2</v>
      </c>
      <c r="X2" s="203" t="s">
        <v>2</v>
      </c>
      <c r="Y2" s="203"/>
      <c r="Z2" s="203"/>
      <c r="AA2" s="203"/>
      <c r="AB2" s="203"/>
      <c r="AC2" s="203"/>
      <c r="AD2" s="203" t="s">
        <v>2</v>
      </c>
      <c r="AE2" s="302" t="s">
        <v>2</v>
      </c>
      <c r="AF2" s="302" t="s">
        <v>2</v>
      </c>
      <c r="AG2" s="302" t="s">
        <v>2</v>
      </c>
      <c r="AH2" s="303" t="s">
        <v>221</v>
      </c>
      <c r="AI2" s="203" t="s">
        <v>221</v>
      </c>
      <c r="AJ2" s="203" t="s">
        <v>221</v>
      </c>
      <c r="AK2" s="203"/>
      <c r="AL2" s="203"/>
      <c r="AM2" s="203"/>
      <c r="AN2" s="203"/>
      <c r="AO2" s="203"/>
      <c r="AP2" s="203"/>
      <c r="AQ2" s="203"/>
      <c r="AR2" s="203"/>
      <c r="AS2" s="304"/>
    </row>
    <row r="3" spans="2:45" customFormat="1" ht="13.5" hidden="1" customHeight="1" x14ac:dyDescent="0.2">
      <c r="B3" s="299" t="s">
        <v>101</v>
      </c>
      <c r="C3" s="300"/>
      <c r="D3" s="203" t="s">
        <v>25</v>
      </c>
      <c r="E3" s="203" t="s">
        <v>25</v>
      </c>
      <c r="F3" s="203"/>
      <c r="G3" s="203" t="s">
        <v>36</v>
      </c>
      <c r="H3" s="203" t="s">
        <v>36</v>
      </c>
      <c r="I3" s="203" t="s">
        <v>36</v>
      </c>
      <c r="J3" s="203" t="s">
        <v>36</v>
      </c>
      <c r="K3" s="203"/>
      <c r="L3" s="203"/>
      <c r="M3" s="203" t="s">
        <v>6</v>
      </c>
      <c r="N3" s="301" t="s">
        <v>8</v>
      </c>
      <c r="O3" s="203" t="s">
        <v>10</v>
      </c>
      <c r="P3" s="301" t="s">
        <v>9</v>
      </c>
      <c r="Q3" s="203" t="s">
        <v>175</v>
      </c>
      <c r="R3" s="203" t="s">
        <v>11</v>
      </c>
      <c r="S3" s="203"/>
      <c r="T3" s="203"/>
      <c r="U3" s="203" t="s">
        <v>21</v>
      </c>
      <c r="V3" s="203" t="s">
        <v>17</v>
      </c>
      <c r="W3" s="203" t="s">
        <v>169</v>
      </c>
      <c r="X3" s="203" t="s">
        <v>19</v>
      </c>
      <c r="Y3" s="203"/>
      <c r="Z3" s="203"/>
      <c r="AA3" s="203"/>
      <c r="AB3" s="203"/>
      <c r="AC3" s="203"/>
      <c r="AD3" s="203" t="s">
        <v>16</v>
      </c>
      <c r="AE3" s="302" t="s">
        <v>13</v>
      </c>
      <c r="AF3" s="302" t="s">
        <v>14</v>
      </c>
      <c r="AG3" s="302" t="s">
        <v>15</v>
      </c>
      <c r="AH3" s="303" t="s">
        <v>217</v>
      </c>
      <c r="AI3" s="203" t="s">
        <v>218</v>
      </c>
      <c r="AJ3" s="203" t="s">
        <v>219</v>
      </c>
      <c r="AK3" s="203"/>
      <c r="AL3" s="203"/>
      <c r="AM3" s="203"/>
      <c r="AN3" s="203"/>
      <c r="AO3" s="203"/>
      <c r="AP3" s="203"/>
      <c r="AQ3" s="203"/>
      <c r="AR3" s="203"/>
      <c r="AS3" s="304"/>
    </row>
    <row r="4" spans="2:45" s="28" customFormat="1" ht="13.5" hidden="1" customHeight="1" x14ac:dyDescent="0.2">
      <c r="B4" s="305">
        <v>1</v>
      </c>
      <c r="C4" s="300">
        <v>0</v>
      </c>
      <c r="D4" s="203">
        <v>1</v>
      </c>
      <c r="E4" s="203">
        <v>1</v>
      </c>
      <c r="F4" s="203">
        <v>1</v>
      </c>
      <c r="G4" s="203">
        <v>1</v>
      </c>
      <c r="H4" s="203">
        <v>0</v>
      </c>
      <c r="I4" s="203">
        <v>1</v>
      </c>
      <c r="J4" s="203">
        <v>0</v>
      </c>
      <c r="K4" s="203">
        <v>1</v>
      </c>
      <c r="L4" s="203">
        <v>0</v>
      </c>
      <c r="M4" s="203">
        <v>1</v>
      </c>
      <c r="N4" s="203">
        <v>1</v>
      </c>
      <c r="O4" s="203">
        <v>1</v>
      </c>
      <c r="P4" s="203">
        <v>0</v>
      </c>
      <c r="Q4" s="203">
        <v>0</v>
      </c>
      <c r="R4" s="203">
        <v>0</v>
      </c>
      <c r="S4" s="203">
        <v>0</v>
      </c>
      <c r="T4" s="203">
        <v>0</v>
      </c>
      <c r="U4" s="203">
        <v>0</v>
      </c>
      <c r="V4" s="203">
        <v>1</v>
      </c>
      <c r="W4" s="203">
        <v>0</v>
      </c>
      <c r="X4" s="203"/>
      <c r="Y4" s="203">
        <v>1</v>
      </c>
      <c r="Z4" s="203">
        <v>1</v>
      </c>
      <c r="AA4" s="203">
        <v>0</v>
      </c>
      <c r="AB4" s="203">
        <v>0</v>
      </c>
      <c r="AC4" s="203">
        <v>1</v>
      </c>
      <c r="AD4" s="203">
        <v>1</v>
      </c>
      <c r="AE4" s="302">
        <v>1</v>
      </c>
      <c r="AF4" s="302">
        <v>1</v>
      </c>
      <c r="AG4" s="302">
        <v>1</v>
      </c>
      <c r="AH4" s="302">
        <v>1</v>
      </c>
      <c r="AI4" s="203">
        <v>1</v>
      </c>
      <c r="AJ4" s="203">
        <v>1</v>
      </c>
      <c r="AK4" s="203">
        <v>0</v>
      </c>
      <c r="AL4" s="203">
        <v>0</v>
      </c>
      <c r="AM4" s="203">
        <v>0</v>
      </c>
      <c r="AN4" s="203">
        <v>1</v>
      </c>
      <c r="AO4" s="203">
        <v>1</v>
      </c>
      <c r="AP4" s="203">
        <v>1</v>
      </c>
      <c r="AQ4" s="203">
        <v>1</v>
      </c>
      <c r="AR4" s="203">
        <v>0</v>
      </c>
      <c r="AS4" s="304">
        <v>0</v>
      </c>
    </row>
    <row r="5" spans="2:45" s="57" customFormat="1" ht="32.25" customHeight="1" x14ac:dyDescent="0.2">
      <c r="B5" s="306" t="s">
        <v>32684</v>
      </c>
      <c r="C5" s="307" t="s">
        <v>32673</v>
      </c>
      <c r="D5" s="341" t="s">
        <v>181</v>
      </c>
      <c r="E5" s="200" t="s">
        <v>195</v>
      </c>
      <c r="F5" s="200" t="s">
        <v>32696</v>
      </c>
      <c r="G5" s="200" t="s">
        <v>182</v>
      </c>
      <c r="H5" s="200" t="s">
        <v>183</v>
      </c>
      <c r="I5" s="200" t="s">
        <v>193</v>
      </c>
      <c r="J5" s="200" t="s">
        <v>194</v>
      </c>
      <c r="K5" s="200" t="s">
        <v>32697</v>
      </c>
      <c r="L5" s="200" t="s">
        <v>32698</v>
      </c>
      <c r="M5" s="200" t="s">
        <v>32683</v>
      </c>
      <c r="N5" s="308" t="s">
        <v>32662</v>
      </c>
      <c r="O5" s="200" t="s">
        <v>32671</v>
      </c>
      <c r="P5" s="308" t="s">
        <v>32663</v>
      </c>
      <c r="Q5" s="200" t="s">
        <v>176</v>
      </c>
      <c r="R5" s="309" t="s">
        <v>32902</v>
      </c>
      <c r="S5" s="200" t="s">
        <v>273</v>
      </c>
      <c r="T5" s="200" t="s">
        <v>32674</v>
      </c>
      <c r="U5" s="200" t="s">
        <v>32675</v>
      </c>
      <c r="V5" s="200" t="s">
        <v>121</v>
      </c>
      <c r="W5" s="200" t="s">
        <v>192</v>
      </c>
      <c r="X5" s="200" t="s">
        <v>33826</v>
      </c>
      <c r="Y5" s="200" t="s">
        <v>32665</v>
      </c>
      <c r="Z5" s="200" t="s">
        <v>32666</v>
      </c>
      <c r="AA5" s="200" t="s">
        <v>32676</v>
      </c>
      <c r="AB5" s="200" t="s">
        <v>32677</v>
      </c>
      <c r="AC5" s="200" t="s">
        <v>32669</v>
      </c>
      <c r="AD5" s="200" t="s">
        <v>32661</v>
      </c>
      <c r="AE5" s="310" t="s">
        <v>62</v>
      </c>
      <c r="AF5" s="310" t="s">
        <v>63</v>
      </c>
      <c r="AG5" s="310" t="s">
        <v>64</v>
      </c>
      <c r="AH5" s="311" t="s">
        <v>32667</v>
      </c>
      <c r="AI5" s="200" t="s">
        <v>92</v>
      </c>
      <c r="AJ5" s="200" t="s">
        <v>185</v>
      </c>
      <c r="AK5" s="200" t="s">
        <v>32670</v>
      </c>
      <c r="AL5" s="200" t="s">
        <v>32672</v>
      </c>
      <c r="AM5" s="200" t="s">
        <v>257</v>
      </c>
      <c r="AN5" s="200" t="s">
        <v>122</v>
      </c>
      <c r="AO5" s="200" t="s">
        <v>123</v>
      </c>
      <c r="AP5" s="200" t="s">
        <v>124</v>
      </c>
      <c r="AQ5" s="200" t="s">
        <v>32668</v>
      </c>
      <c r="AR5" s="200" t="s">
        <v>32699</v>
      </c>
      <c r="AS5" s="312" t="s">
        <v>222</v>
      </c>
    </row>
    <row r="6" spans="2:45" s="316" customFormat="1" ht="16" customHeight="1" x14ac:dyDescent="0.2">
      <c r="B6" s="313" t="s">
        <v>113</v>
      </c>
      <c r="C6" s="314" t="s">
        <v>114</v>
      </c>
      <c r="D6" s="53" t="s">
        <v>113</v>
      </c>
      <c r="E6" s="53" t="s">
        <v>113</v>
      </c>
      <c r="F6" s="53" t="s">
        <v>113</v>
      </c>
      <c r="G6" s="53" t="s">
        <v>113</v>
      </c>
      <c r="H6" s="53" t="s">
        <v>114</v>
      </c>
      <c r="I6" s="53" t="s">
        <v>113</v>
      </c>
      <c r="J6" s="53" t="s">
        <v>114</v>
      </c>
      <c r="K6" s="53" t="s">
        <v>113</v>
      </c>
      <c r="L6" s="53" t="s">
        <v>114</v>
      </c>
      <c r="M6" s="53" t="s">
        <v>113</v>
      </c>
      <c r="N6" s="53" t="s">
        <v>113</v>
      </c>
      <c r="O6" s="53" t="str">
        <f>IF(O4=1,"Muss", IF(O4=0, "Kann", "?"))</f>
        <v>Muss</v>
      </c>
      <c r="P6" s="53" t="s">
        <v>114</v>
      </c>
      <c r="Q6" s="53" t="s">
        <v>114</v>
      </c>
      <c r="R6" s="53" t="s">
        <v>114</v>
      </c>
      <c r="S6" s="53" t="s">
        <v>114</v>
      </c>
      <c r="T6" s="53" t="str">
        <f>IF(T4=1,"Muss", IF(T4=0, "Kann", "?"))</f>
        <v>Kann</v>
      </c>
      <c r="U6" s="53" t="str">
        <f>IF(U4=1,"Muss", IF(U4=0, "Kann", "?"))</f>
        <v>Kann</v>
      </c>
      <c r="V6" s="53" t="s">
        <v>113</v>
      </c>
      <c r="W6" s="53" t="s">
        <v>114</v>
      </c>
      <c r="X6" s="53" t="s">
        <v>114</v>
      </c>
      <c r="Y6" s="53" t="s">
        <v>113</v>
      </c>
      <c r="Z6" s="53" t="s">
        <v>113</v>
      </c>
      <c r="AA6" s="53" t="s">
        <v>114</v>
      </c>
      <c r="AB6" s="53" t="s">
        <v>114</v>
      </c>
      <c r="AC6" s="53" t="s">
        <v>113</v>
      </c>
      <c r="AD6" s="53" t="str">
        <f>IF(AD4=1,"Muss", IF(AD4=0, "Kann", "?"))</f>
        <v>Muss</v>
      </c>
      <c r="AE6" s="53" t="s">
        <v>113</v>
      </c>
      <c r="AF6" s="53" t="s">
        <v>113</v>
      </c>
      <c r="AG6" s="53" t="s">
        <v>113</v>
      </c>
      <c r="AH6" s="53" t="s">
        <v>113</v>
      </c>
      <c r="AI6" s="53" t="str">
        <f>IF(AI4=1,"Muss", IF(AI4=0, "Kann", "?"))</f>
        <v>Muss</v>
      </c>
      <c r="AJ6" s="53" t="s">
        <v>113</v>
      </c>
      <c r="AK6" s="53" t="s">
        <v>114</v>
      </c>
      <c r="AL6" s="53" t="s">
        <v>114</v>
      </c>
      <c r="AM6" s="53" t="s">
        <v>114</v>
      </c>
      <c r="AN6" s="53" t="s">
        <v>113</v>
      </c>
      <c r="AO6" s="53" t="s">
        <v>113</v>
      </c>
      <c r="AP6" s="53" t="s">
        <v>113</v>
      </c>
      <c r="AQ6" s="53" t="s">
        <v>113</v>
      </c>
      <c r="AR6" s="53" t="s">
        <v>114</v>
      </c>
      <c r="AS6" s="315" t="s">
        <v>114</v>
      </c>
    </row>
    <row r="7" spans="2:45" s="324" customFormat="1" ht="54" customHeight="1" x14ac:dyDescent="0.2">
      <c r="B7" s="317"/>
      <c r="C7" s="318"/>
      <c r="D7" s="319" t="s">
        <v>32705</v>
      </c>
      <c r="E7" s="319" t="s">
        <v>32705</v>
      </c>
      <c r="F7" s="319" t="s">
        <v>32705</v>
      </c>
      <c r="G7" s="319" t="s">
        <v>32705</v>
      </c>
      <c r="H7" s="319" t="s">
        <v>32705</v>
      </c>
      <c r="I7" s="319" t="s">
        <v>32705</v>
      </c>
      <c r="J7" s="319" t="s">
        <v>32705</v>
      </c>
      <c r="K7" s="319" t="s">
        <v>32705</v>
      </c>
      <c r="L7" s="319" t="s">
        <v>32705</v>
      </c>
      <c r="M7" s="24" t="s">
        <v>32713</v>
      </c>
      <c r="N7" s="320" t="s">
        <v>274</v>
      </c>
      <c r="O7" s="24" t="s">
        <v>32681</v>
      </c>
      <c r="P7" s="320" t="s">
        <v>274</v>
      </c>
      <c r="Q7" s="51" t="s">
        <v>32706</v>
      </c>
      <c r="R7" s="321" t="s">
        <v>32901</v>
      </c>
      <c r="S7" s="24" t="s">
        <v>32694</v>
      </c>
      <c r="T7" s="52" t="s">
        <v>32691</v>
      </c>
      <c r="U7" s="52" t="s">
        <v>32691</v>
      </c>
      <c r="V7" s="24" t="s">
        <v>32707</v>
      </c>
      <c r="W7" s="24" t="s">
        <v>32701</v>
      </c>
      <c r="X7" s="322" t="s">
        <v>33527</v>
      </c>
      <c r="Y7" s="322" t="s">
        <v>32692</v>
      </c>
      <c r="Z7" s="322" t="s">
        <v>32692</v>
      </c>
      <c r="AA7" s="24" t="s">
        <v>32708</v>
      </c>
      <c r="AB7" s="24" t="s">
        <v>32708</v>
      </c>
      <c r="AC7" s="321" t="s">
        <v>32709</v>
      </c>
      <c r="AD7" s="51" t="s">
        <v>32680</v>
      </c>
      <c r="AE7" s="51" t="s">
        <v>32664</v>
      </c>
      <c r="AF7" s="51" t="s">
        <v>32664</v>
      </c>
      <c r="AG7" s="51" t="s">
        <v>32664</v>
      </c>
      <c r="AH7" s="24" t="s">
        <v>32711</v>
      </c>
      <c r="AI7" s="51" t="s">
        <v>32682</v>
      </c>
      <c r="AJ7" s="24" t="s">
        <v>32693</v>
      </c>
      <c r="AK7" s="321" t="s">
        <v>32709</v>
      </c>
      <c r="AL7" s="322" t="s">
        <v>32692</v>
      </c>
      <c r="AM7" s="319" t="s">
        <v>32704</v>
      </c>
      <c r="AN7" s="51" t="s">
        <v>32897</v>
      </c>
      <c r="AO7" s="319" t="s">
        <v>32898</v>
      </c>
      <c r="AP7" s="319" t="s">
        <v>32899</v>
      </c>
      <c r="AQ7" s="319" t="s">
        <v>32900</v>
      </c>
      <c r="AR7" s="319" t="s">
        <v>32700</v>
      </c>
      <c r="AS7" s="323"/>
    </row>
    <row r="8" spans="2:45" s="333" customFormat="1" ht="16" customHeight="1" thickBot="1" x14ac:dyDescent="0.25">
      <c r="B8" s="325"/>
      <c r="C8" s="326"/>
      <c r="D8" s="204" t="s">
        <v>105</v>
      </c>
      <c r="E8" s="204" t="s">
        <v>133</v>
      </c>
      <c r="F8" s="204" t="s">
        <v>32702</v>
      </c>
      <c r="G8" s="204" t="s">
        <v>108</v>
      </c>
      <c r="H8" s="204" t="s">
        <v>109</v>
      </c>
      <c r="I8" s="204" t="s">
        <v>110</v>
      </c>
      <c r="J8" s="204" t="s">
        <v>111</v>
      </c>
      <c r="K8" s="204" t="s">
        <v>32896</v>
      </c>
      <c r="L8" s="204" t="s">
        <v>32703</v>
      </c>
      <c r="M8" s="204" t="s">
        <v>6</v>
      </c>
      <c r="N8" s="327" t="s">
        <v>8</v>
      </c>
      <c r="O8" s="204" t="s">
        <v>10</v>
      </c>
      <c r="P8" s="327" t="s">
        <v>9</v>
      </c>
      <c r="Q8" s="204" t="s">
        <v>175</v>
      </c>
      <c r="R8" s="204" t="s">
        <v>11</v>
      </c>
      <c r="S8" s="204"/>
      <c r="T8" s="204" t="s">
        <v>260</v>
      </c>
      <c r="U8" s="204" t="s">
        <v>21</v>
      </c>
      <c r="V8" s="204" t="s">
        <v>17</v>
      </c>
      <c r="W8" s="204" t="s">
        <v>169</v>
      </c>
      <c r="X8" s="328" t="s">
        <v>19</v>
      </c>
      <c r="Y8" s="204" t="s">
        <v>263</v>
      </c>
      <c r="Z8" s="329" t="s">
        <v>33426</v>
      </c>
      <c r="AA8" s="330" t="s">
        <v>196</v>
      </c>
      <c r="AB8" s="330" t="s">
        <v>197</v>
      </c>
      <c r="AC8" s="204" t="s">
        <v>207</v>
      </c>
      <c r="AD8" s="205" t="s">
        <v>16</v>
      </c>
      <c r="AE8" s="331" t="s">
        <v>13</v>
      </c>
      <c r="AF8" s="331" t="s">
        <v>14</v>
      </c>
      <c r="AG8" s="331" t="s">
        <v>15</v>
      </c>
      <c r="AH8" s="205" t="s">
        <v>217</v>
      </c>
      <c r="AI8" s="205" t="s">
        <v>218</v>
      </c>
      <c r="AJ8" s="204" t="s">
        <v>219</v>
      </c>
      <c r="AK8" s="204" t="s">
        <v>32715</v>
      </c>
      <c r="AL8" s="204" t="s">
        <v>261</v>
      </c>
      <c r="AM8" s="204"/>
      <c r="AN8" s="204"/>
      <c r="AO8" s="204"/>
      <c r="AP8" s="204"/>
      <c r="AQ8" s="204"/>
      <c r="AR8" s="204"/>
      <c r="AS8" s="332"/>
    </row>
    <row r="9" spans="2:45" ht="16" customHeight="1" x14ac:dyDescent="0.2">
      <c r="B9" s="206">
        <v>1</v>
      </c>
      <c r="C9" s="237" t="s">
        <v>33437</v>
      </c>
      <c r="D9" s="207" t="s">
        <v>33843</v>
      </c>
      <c r="E9" s="207" t="s">
        <v>195</v>
      </c>
      <c r="F9" s="207" t="s">
        <v>32696</v>
      </c>
      <c r="G9" s="207" t="s">
        <v>182</v>
      </c>
      <c r="H9" s="207" t="s">
        <v>183</v>
      </c>
      <c r="I9" s="207" t="s">
        <v>193</v>
      </c>
      <c r="J9" s="207" t="s">
        <v>194</v>
      </c>
      <c r="K9" s="207" t="s">
        <v>32697</v>
      </c>
      <c r="L9" s="207" t="s">
        <v>32698</v>
      </c>
      <c r="M9" s="208" t="s">
        <v>54</v>
      </c>
      <c r="N9" s="208">
        <v>12</v>
      </c>
      <c r="O9" s="209" t="str">
        <f t="shared" ref="O9:O40" si="0">IF(LEN(B9)&gt;0,"KG","")</f>
        <v>KG</v>
      </c>
      <c r="P9" s="208">
        <v>23</v>
      </c>
      <c r="Q9" s="207">
        <v>34</v>
      </c>
      <c r="R9" s="210"/>
      <c r="S9" s="208"/>
      <c r="T9" s="209" t="str">
        <f t="shared" ref="T9:T40" si="1">IF(S9&lt;&gt;"",MID(S9,1,4),"")</f>
        <v/>
      </c>
      <c r="U9" s="209" t="str">
        <f t="shared" ref="U9:U40" si="2">IF(S9&lt;&gt;"",MID(S9,6,2)&amp;MID(S9,9,3)&amp;MID(S9,13,16),"")</f>
        <v/>
      </c>
      <c r="V9" s="211" t="s">
        <v>33844</v>
      </c>
      <c r="W9" s="251" t="s">
        <v>33439</v>
      </c>
      <c r="X9" s="208" t="s">
        <v>33525</v>
      </c>
      <c r="Y9" s="208" t="s">
        <v>200</v>
      </c>
      <c r="Z9" s="208" t="s">
        <v>198</v>
      </c>
      <c r="AA9" s="208"/>
      <c r="AB9" s="208">
        <v>11</v>
      </c>
      <c r="AC9" s="208">
        <v>111</v>
      </c>
      <c r="AD9" s="209" t="str">
        <f t="shared" ref="AD9:AD40" si="3">IF(LEN(B9)&gt;0,"MM","")</f>
        <v>MM</v>
      </c>
      <c r="AE9" s="208">
        <v>55</v>
      </c>
      <c r="AF9" s="208">
        <v>44</v>
      </c>
      <c r="AG9" s="208">
        <v>33</v>
      </c>
      <c r="AH9" s="208">
        <v>22</v>
      </c>
      <c r="AI9" s="209" t="str">
        <f t="shared" ref="AI9:AI40" si="4">IF(AH9&lt;&gt;"","CHF","")</f>
        <v>CHF</v>
      </c>
      <c r="AJ9" s="208">
        <v>50</v>
      </c>
      <c r="AK9" s="208">
        <v>100</v>
      </c>
      <c r="AL9" s="208" t="s">
        <v>200</v>
      </c>
      <c r="AM9" s="208" t="s">
        <v>33440</v>
      </c>
      <c r="AN9" s="207" t="s">
        <v>33441</v>
      </c>
      <c r="AO9" s="207" t="s">
        <v>33442</v>
      </c>
      <c r="AP9" s="207">
        <v>2000</v>
      </c>
      <c r="AQ9" s="207" t="s">
        <v>33443</v>
      </c>
      <c r="AR9" s="247" t="s">
        <v>33444</v>
      </c>
      <c r="AS9" s="212" t="s">
        <v>178</v>
      </c>
    </row>
    <row r="10" spans="2:45" ht="16" customHeight="1" x14ac:dyDescent="0.2">
      <c r="B10" s="213">
        <v>2</v>
      </c>
      <c r="C10" s="238" t="s">
        <v>33468</v>
      </c>
      <c r="D10" s="214" t="s">
        <v>33461</v>
      </c>
      <c r="E10" s="214" t="s">
        <v>33445</v>
      </c>
      <c r="F10" s="214" t="s">
        <v>33446</v>
      </c>
      <c r="G10" s="214" t="s">
        <v>33449</v>
      </c>
      <c r="H10" s="214" t="s">
        <v>33451</v>
      </c>
      <c r="I10" s="214" t="s">
        <v>33453</v>
      </c>
      <c r="J10" s="214" t="s">
        <v>33455</v>
      </c>
      <c r="K10" s="214" t="s">
        <v>33457</v>
      </c>
      <c r="L10" s="214" t="s">
        <v>33459</v>
      </c>
      <c r="M10" s="215" t="s">
        <v>55</v>
      </c>
      <c r="N10" s="215">
        <v>22</v>
      </c>
      <c r="O10" s="216" t="str">
        <f t="shared" si="0"/>
        <v>KG</v>
      </c>
      <c r="P10" s="215" t="s">
        <v>178</v>
      </c>
      <c r="Q10" s="214" t="s">
        <v>178</v>
      </c>
      <c r="R10" s="217"/>
      <c r="S10" s="215"/>
      <c r="T10" s="216" t="str">
        <f t="shared" si="1"/>
        <v/>
      </c>
      <c r="U10" s="216" t="str">
        <f t="shared" si="2"/>
        <v/>
      </c>
      <c r="V10" s="219" t="s">
        <v>33845</v>
      </c>
      <c r="W10" s="252"/>
      <c r="X10" s="215"/>
      <c r="Y10" s="215" t="s">
        <v>198</v>
      </c>
      <c r="Z10" s="215" t="s">
        <v>200</v>
      </c>
      <c r="AA10" s="215"/>
      <c r="AB10" s="215">
        <v>22</v>
      </c>
      <c r="AC10" s="215">
        <v>222</v>
      </c>
      <c r="AD10" s="216" t="str">
        <f t="shared" si="3"/>
        <v>MM</v>
      </c>
      <c r="AE10" s="215">
        <v>66</v>
      </c>
      <c r="AF10" s="215">
        <v>987</v>
      </c>
      <c r="AG10" s="215">
        <v>232</v>
      </c>
      <c r="AH10" s="215">
        <v>253</v>
      </c>
      <c r="AI10" s="216" t="str">
        <f t="shared" si="4"/>
        <v>CHF</v>
      </c>
      <c r="AJ10" s="215">
        <v>23</v>
      </c>
      <c r="AK10" s="215" t="s">
        <v>178</v>
      </c>
      <c r="AL10" s="215" t="s">
        <v>178</v>
      </c>
      <c r="AM10" s="215"/>
      <c r="AN10" s="214" t="s">
        <v>33438</v>
      </c>
      <c r="AO10" s="214" t="s">
        <v>33707</v>
      </c>
      <c r="AP10" s="214">
        <v>1215</v>
      </c>
      <c r="AQ10" s="214" t="s">
        <v>33708</v>
      </c>
      <c r="AR10" s="248" t="s">
        <v>178</v>
      </c>
      <c r="AS10" s="218" t="s">
        <v>178</v>
      </c>
    </row>
    <row r="11" spans="2:45" ht="16" customHeight="1" x14ac:dyDescent="0.2">
      <c r="B11" s="213">
        <v>3</v>
      </c>
      <c r="C11" s="238" t="s">
        <v>33469</v>
      </c>
      <c r="D11" s="214" t="s">
        <v>33462</v>
      </c>
      <c r="E11" s="214" t="s">
        <v>33447</v>
      </c>
      <c r="F11" s="214" t="s">
        <v>33448</v>
      </c>
      <c r="G11" s="214" t="s">
        <v>33450</v>
      </c>
      <c r="H11" s="214" t="s">
        <v>33452</v>
      </c>
      <c r="I11" s="214" t="s">
        <v>33454</v>
      </c>
      <c r="J11" s="214" t="s">
        <v>33456</v>
      </c>
      <c r="K11" s="214" t="s">
        <v>33458</v>
      </c>
      <c r="L11" s="214" t="s">
        <v>33460</v>
      </c>
      <c r="M11" s="215" t="s">
        <v>56</v>
      </c>
      <c r="N11" s="215">
        <v>32</v>
      </c>
      <c r="O11" s="216" t="str">
        <f t="shared" si="0"/>
        <v>KG</v>
      </c>
      <c r="P11" s="215" t="s">
        <v>178</v>
      </c>
      <c r="Q11" s="214" t="s">
        <v>178</v>
      </c>
      <c r="R11" s="217"/>
      <c r="S11" s="215"/>
      <c r="T11" s="216" t="str">
        <f t="shared" si="1"/>
        <v/>
      </c>
      <c r="U11" s="216" t="str">
        <f t="shared" si="2"/>
        <v/>
      </c>
      <c r="V11" s="219" t="s">
        <v>33846</v>
      </c>
      <c r="W11" s="252" t="s">
        <v>178</v>
      </c>
      <c r="X11" s="215" t="s">
        <v>33524</v>
      </c>
      <c r="Y11" s="215" t="s">
        <v>198</v>
      </c>
      <c r="Z11" s="215" t="s">
        <v>200</v>
      </c>
      <c r="AA11" s="215"/>
      <c r="AB11" s="215">
        <v>33</v>
      </c>
      <c r="AC11" s="215">
        <v>333</v>
      </c>
      <c r="AD11" s="216" t="str">
        <f t="shared" si="3"/>
        <v>MM</v>
      </c>
      <c r="AE11" s="215">
        <v>77</v>
      </c>
      <c r="AF11" s="215">
        <v>12</v>
      </c>
      <c r="AG11" s="215">
        <v>253</v>
      </c>
      <c r="AH11" s="215">
        <v>1000</v>
      </c>
      <c r="AI11" s="216" t="str">
        <f t="shared" si="4"/>
        <v>CHF</v>
      </c>
      <c r="AJ11" s="215">
        <v>465</v>
      </c>
      <c r="AK11" s="215" t="s">
        <v>178</v>
      </c>
      <c r="AL11" s="215" t="s">
        <v>178</v>
      </c>
      <c r="AM11" s="215" t="s">
        <v>33489</v>
      </c>
      <c r="AN11" s="214" t="s">
        <v>33701</v>
      </c>
      <c r="AO11" s="214" t="s">
        <v>33702</v>
      </c>
      <c r="AP11" s="214">
        <v>95014</v>
      </c>
      <c r="AQ11" s="214" t="s">
        <v>33703</v>
      </c>
      <c r="AR11" s="248" t="s">
        <v>178</v>
      </c>
      <c r="AS11" s="218" t="s">
        <v>178</v>
      </c>
    </row>
    <row r="12" spans="2:45" ht="16" customHeight="1" x14ac:dyDescent="0.2">
      <c r="B12" s="213">
        <v>4</v>
      </c>
      <c r="C12" s="238" t="s">
        <v>33470</v>
      </c>
      <c r="D12" s="214" t="s">
        <v>33494</v>
      </c>
      <c r="E12" s="214" t="s">
        <v>33471</v>
      </c>
      <c r="F12" s="214" t="s">
        <v>33472</v>
      </c>
      <c r="G12" s="214" t="s">
        <v>33473</v>
      </c>
      <c r="H12" s="214" t="s">
        <v>33474</v>
      </c>
      <c r="I12" s="214" t="s">
        <v>33475</v>
      </c>
      <c r="J12" s="214" t="s">
        <v>33476</v>
      </c>
      <c r="K12" s="214" t="s">
        <v>33477</v>
      </c>
      <c r="L12" s="214" t="s">
        <v>33478</v>
      </c>
      <c r="M12" s="215" t="s">
        <v>54</v>
      </c>
      <c r="N12" s="215">
        <v>42</v>
      </c>
      <c r="O12" s="216" t="str">
        <f t="shared" si="0"/>
        <v>KG</v>
      </c>
      <c r="P12" s="215" t="s">
        <v>178</v>
      </c>
      <c r="Q12" s="214" t="s">
        <v>178</v>
      </c>
      <c r="R12" s="217" t="s">
        <v>178</v>
      </c>
      <c r="S12" s="215" t="s">
        <v>178</v>
      </c>
      <c r="T12" s="216" t="str">
        <f t="shared" si="1"/>
        <v/>
      </c>
      <c r="U12" s="216" t="str">
        <f t="shared" si="2"/>
        <v/>
      </c>
      <c r="V12" s="219" t="s">
        <v>33847</v>
      </c>
      <c r="W12" s="252" t="s">
        <v>178</v>
      </c>
      <c r="X12" s="215" t="s">
        <v>33525</v>
      </c>
      <c r="Y12" s="215" t="s">
        <v>198</v>
      </c>
      <c r="Z12" s="215" t="s">
        <v>200</v>
      </c>
      <c r="AA12" s="215"/>
      <c r="AB12" s="215" t="s">
        <v>178</v>
      </c>
      <c r="AC12" s="215">
        <v>444</v>
      </c>
      <c r="AD12" s="216" t="str">
        <f t="shared" si="3"/>
        <v>MM</v>
      </c>
      <c r="AE12" s="215">
        <v>88</v>
      </c>
      <c r="AF12" s="215">
        <v>15</v>
      </c>
      <c r="AG12" s="215">
        <v>75</v>
      </c>
      <c r="AH12" s="215">
        <v>65</v>
      </c>
      <c r="AI12" s="216" t="str">
        <f t="shared" si="4"/>
        <v>CHF</v>
      </c>
      <c r="AJ12" s="215">
        <v>50</v>
      </c>
      <c r="AK12" s="215" t="s">
        <v>178</v>
      </c>
      <c r="AL12" s="215" t="s">
        <v>178</v>
      </c>
      <c r="AM12" s="215" t="s">
        <v>178</v>
      </c>
      <c r="AN12" s="214" t="s">
        <v>33704</v>
      </c>
      <c r="AO12" s="214" t="s">
        <v>33705</v>
      </c>
      <c r="AP12" s="214">
        <v>1</v>
      </c>
      <c r="AQ12" s="214" t="s">
        <v>33706</v>
      </c>
      <c r="AR12" s="248" t="s">
        <v>178</v>
      </c>
      <c r="AS12" s="218" t="s">
        <v>178</v>
      </c>
    </row>
    <row r="13" spans="2:45" ht="16" customHeight="1" x14ac:dyDescent="0.2">
      <c r="B13" s="220" t="s">
        <v>178</v>
      </c>
      <c r="C13" s="238" t="s">
        <v>178</v>
      </c>
      <c r="D13" s="214" t="s">
        <v>178</v>
      </c>
      <c r="E13" s="214" t="s">
        <v>178</v>
      </c>
      <c r="F13" s="214" t="s">
        <v>178</v>
      </c>
      <c r="G13" s="214"/>
      <c r="H13" s="214" t="s">
        <v>178</v>
      </c>
      <c r="I13" s="214" t="s">
        <v>178</v>
      </c>
      <c r="J13" s="214" t="s">
        <v>178</v>
      </c>
      <c r="K13" s="214" t="s">
        <v>178</v>
      </c>
      <c r="L13" s="214" t="s">
        <v>178</v>
      </c>
      <c r="M13" s="215" t="s">
        <v>178</v>
      </c>
      <c r="N13" s="215" t="s">
        <v>178</v>
      </c>
      <c r="O13" s="216" t="str">
        <f t="shared" si="0"/>
        <v/>
      </c>
      <c r="P13" s="215" t="s">
        <v>178</v>
      </c>
      <c r="Q13" s="214" t="s">
        <v>178</v>
      </c>
      <c r="R13" s="217" t="s">
        <v>178</v>
      </c>
      <c r="S13" s="215" t="s">
        <v>178</v>
      </c>
      <c r="T13" s="216" t="str">
        <f t="shared" si="1"/>
        <v/>
      </c>
      <c r="U13" s="216" t="str">
        <f t="shared" si="2"/>
        <v/>
      </c>
      <c r="V13" s="219" t="s">
        <v>178</v>
      </c>
      <c r="W13" s="252" t="s">
        <v>178</v>
      </c>
      <c r="X13" s="215" t="s">
        <v>178</v>
      </c>
      <c r="Y13" s="215" t="s">
        <v>178</v>
      </c>
      <c r="Z13" s="215" t="s">
        <v>178</v>
      </c>
      <c r="AA13" s="215" t="s">
        <v>178</v>
      </c>
      <c r="AB13" s="215" t="s">
        <v>178</v>
      </c>
      <c r="AC13" s="215" t="s">
        <v>178</v>
      </c>
      <c r="AD13" s="216" t="str">
        <f t="shared" si="3"/>
        <v/>
      </c>
      <c r="AE13" s="215" t="s">
        <v>178</v>
      </c>
      <c r="AF13" s="215" t="s">
        <v>178</v>
      </c>
      <c r="AG13" s="215" t="s">
        <v>178</v>
      </c>
      <c r="AH13" s="215" t="s">
        <v>178</v>
      </c>
      <c r="AI13" s="216" t="str">
        <f t="shared" si="4"/>
        <v/>
      </c>
      <c r="AJ13" s="215" t="s">
        <v>178</v>
      </c>
      <c r="AK13" s="215" t="s">
        <v>178</v>
      </c>
      <c r="AL13" s="215" t="s">
        <v>178</v>
      </c>
      <c r="AM13" s="215" t="s">
        <v>178</v>
      </c>
      <c r="AN13" s="214" t="s">
        <v>178</v>
      </c>
      <c r="AO13" s="214"/>
      <c r="AP13" s="214" t="s">
        <v>178</v>
      </c>
      <c r="AQ13" s="214" t="s">
        <v>178</v>
      </c>
      <c r="AR13" s="248" t="s">
        <v>178</v>
      </c>
      <c r="AS13" s="218" t="s">
        <v>178</v>
      </c>
    </row>
    <row r="14" spans="2:45" ht="16" customHeight="1" x14ac:dyDescent="0.2">
      <c r="B14" s="220" t="s">
        <v>178</v>
      </c>
      <c r="C14" s="238" t="s">
        <v>178</v>
      </c>
      <c r="D14" s="214" t="s">
        <v>178</v>
      </c>
      <c r="E14" s="214" t="s">
        <v>178</v>
      </c>
      <c r="F14" s="214" t="s">
        <v>178</v>
      </c>
      <c r="G14" s="214"/>
      <c r="H14" s="214" t="s">
        <v>178</v>
      </c>
      <c r="I14" s="214" t="s">
        <v>178</v>
      </c>
      <c r="J14" s="214" t="s">
        <v>178</v>
      </c>
      <c r="K14" s="214" t="s">
        <v>178</v>
      </c>
      <c r="L14" s="214" t="s">
        <v>178</v>
      </c>
      <c r="M14" s="215" t="s">
        <v>178</v>
      </c>
      <c r="N14" s="215" t="s">
        <v>178</v>
      </c>
      <c r="O14" s="216" t="str">
        <f t="shared" si="0"/>
        <v/>
      </c>
      <c r="P14" s="215" t="s">
        <v>178</v>
      </c>
      <c r="Q14" s="214" t="s">
        <v>178</v>
      </c>
      <c r="R14" s="217" t="s">
        <v>178</v>
      </c>
      <c r="S14" s="215" t="s">
        <v>178</v>
      </c>
      <c r="T14" s="216" t="str">
        <f t="shared" si="1"/>
        <v/>
      </c>
      <c r="U14" s="216" t="str">
        <f t="shared" si="2"/>
        <v/>
      </c>
      <c r="V14" s="219" t="s">
        <v>178</v>
      </c>
      <c r="W14" s="252" t="s">
        <v>178</v>
      </c>
      <c r="X14" s="215" t="s">
        <v>178</v>
      </c>
      <c r="Y14" s="215" t="s">
        <v>178</v>
      </c>
      <c r="Z14" s="215" t="s">
        <v>178</v>
      </c>
      <c r="AA14" s="215" t="s">
        <v>178</v>
      </c>
      <c r="AB14" s="215" t="s">
        <v>178</v>
      </c>
      <c r="AC14" s="215" t="s">
        <v>178</v>
      </c>
      <c r="AD14" s="216" t="str">
        <f t="shared" si="3"/>
        <v/>
      </c>
      <c r="AE14" s="215" t="s">
        <v>178</v>
      </c>
      <c r="AF14" s="215" t="s">
        <v>178</v>
      </c>
      <c r="AG14" s="215" t="s">
        <v>178</v>
      </c>
      <c r="AH14" s="215" t="s">
        <v>178</v>
      </c>
      <c r="AI14" s="216" t="str">
        <f t="shared" si="4"/>
        <v/>
      </c>
      <c r="AJ14" s="215" t="s">
        <v>178</v>
      </c>
      <c r="AK14" s="215" t="s">
        <v>178</v>
      </c>
      <c r="AL14" s="215" t="s">
        <v>178</v>
      </c>
      <c r="AM14" s="215" t="s">
        <v>178</v>
      </c>
      <c r="AN14" s="214" t="s">
        <v>178</v>
      </c>
      <c r="AO14" s="214"/>
      <c r="AP14" s="214" t="s">
        <v>178</v>
      </c>
      <c r="AQ14" s="214" t="s">
        <v>178</v>
      </c>
      <c r="AR14" s="248" t="s">
        <v>178</v>
      </c>
      <c r="AS14" s="218" t="s">
        <v>178</v>
      </c>
    </row>
    <row r="15" spans="2:45" ht="16" customHeight="1" x14ac:dyDescent="0.2">
      <c r="B15" s="220" t="s">
        <v>178</v>
      </c>
      <c r="C15" s="238" t="s">
        <v>178</v>
      </c>
      <c r="D15" s="214" t="s">
        <v>178</v>
      </c>
      <c r="E15" s="214" t="s">
        <v>178</v>
      </c>
      <c r="F15" s="214" t="s">
        <v>178</v>
      </c>
      <c r="G15" s="214"/>
      <c r="H15" s="214" t="s">
        <v>178</v>
      </c>
      <c r="I15" s="214" t="s">
        <v>178</v>
      </c>
      <c r="J15" s="214" t="s">
        <v>178</v>
      </c>
      <c r="K15" s="214" t="s">
        <v>178</v>
      </c>
      <c r="L15" s="214" t="s">
        <v>178</v>
      </c>
      <c r="M15" s="215" t="s">
        <v>178</v>
      </c>
      <c r="N15" s="215" t="s">
        <v>178</v>
      </c>
      <c r="O15" s="216" t="str">
        <f t="shared" si="0"/>
        <v/>
      </c>
      <c r="P15" s="215" t="s">
        <v>178</v>
      </c>
      <c r="Q15" s="214" t="s">
        <v>178</v>
      </c>
      <c r="R15" s="217" t="s">
        <v>178</v>
      </c>
      <c r="S15" s="215" t="s">
        <v>178</v>
      </c>
      <c r="T15" s="216" t="str">
        <f t="shared" si="1"/>
        <v/>
      </c>
      <c r="U15" s="216" t="str">
        <f t="shared" si="2"/>
        <v/>
      </c>
      <c r="V15" s="219" t="s">
        <v>178</v>
      </c>
      <c r="W15" s="252" t="s">
        <v>178</v>
      </c>
      <c r="X15" s="215" t="s">
        <v>178</v>
      </c>
      <c r="Y15" s="215" t="s">
        <v>178</v>
      </c>
      <c r="Z15" s="215" t="s">
        <v>178</v>
      </c>
      <c r="AA15" s="215" t="s">
        <v>178</v>
      </c>
      <c r="AB15" s="215" t="s">
        <v>178</v>
      </c>
      <c r="AC15" s="215" t="s">
        <v>178</v>
      </c>
      <c r="AD15" s="216" t="str">
        <f t="shared" si="3"/>
        <v/>
      </c>
      <c r="AE15" s="215" t="s">
        <v>178</v>
      </c>
      <c r="AF15" s="215" t="s">
        <v>178</v>
      </c>
      <c r="AG15" s="215" t="s">
        <v>178</v>
      </c>
      <c r="AH15" s="215" t="s">
        <v>178</v>
      </c>
      <c r="AI15" s="216" t="str">
        <f t="shared" si="4"/>
        <v/>
      </c>
      <c r="AJ15" s="215" t="s">
        <v>178</v>
      </c>
      <c r="AK15" s="215" t="s">
        <v>178</v>
      </c>
      <c r="AL15" s="215" t="s">
        <v>178</v>
      </c>
      <c r="AM15" s="215" t="s">
        <v>178</v>
      </c>
      <c r="AN15" s="214" t="s">
        <v>178</v>
      </c>
      <c r="AO15" s="214"/>
      <c r="AP15" s="214" t="s">
        <v>178</v>
      </c>
      <c r="AQ15" s="214" t="s">
        <v>178</v>
      </c>
      <c r="AR15" s="248" t="s">
        <v>178</v>
      </c>
      <c r="AS15" s="218" t="s">
        <v>178</v>
      </c>
    </row>
    <row r="16" spans="2:45" ht="16" customHeight="1" x14ac:dyDescent="0.2">
      <c r="B16" s="220" t="s">
        <v>178</v>
      </c>
      <c r="C16" s="238" t="s">
        <v>178</v>
      </c>
      <c r="D16" s="214" t="s">
        <v>178</v>
      </c>
      <c r="E16" s="214" t="s">
        <v>178</v>
      </c>
      <c r="F16" s="214" t="s">
        <v>178</v>
      </c>
      <c r="G16" s="214"/>
      <c r="H16" s="214" t="s">
        <v>178</v>
      </c>
      <c r="I16" s="214" t="s">
        <v>178</v>
      </c>
      <c r="J16" s="214" t="s">
        <v>178</v>
      </c>
      <c r="K16" s="214" t="s">
        <v>178</v>
      </c>
      <c r="L16" s="214" t="s">
        <v>178</v>
      </c>
      <c r="M16" s="215" t="s">
        <v>178</v>
      </c>
      <c r="N16" s="215" t="s">
        <v>178</v>
      </c>
      <c r="O16" s="216" t="str">
        <f t="shared" si="0"/>
        <v/>
      </c>
      <c r="P16" s="215" t="s">
        <v>178</v>
      </c>
      <c r="Q16" s="214" t="s">
        <v>178</v>
      </c>
      <c r="R16" s="217" t="s">
        <v>178</v>
      </c>
      <c r="S16" s="215" t="s">
        <v>178</v>
      </c>
      <c r="T16" s="216" t="str">
        <f t="shared" si="1"/>
        <v/>
      </c>
      <c r="U16" s="216" t="str">
        <f t="shared" si="2"/>
        <v/>
      </c>
      <c r="V16" s="219" t="s">
        <v>178</v>
      </c>
      <c r="W16" s="252" t="s">
        <v>178</v>
      </c>
      <c r="X16" s="215" t="s">
        <v>178</v>
      </c>
      <c r="Y16" s="215" t="s">
        <v>178</v>
      </c>
      <c r="Z16" s="215" t="s">
        <v>178</v>
      </c>
      <c r="AA16" s="215" t="s">
        <v>178</v>
      </c>
      <c r="AB16" s="215" t="s">
        <v>178</v>
      </c>
      <c r="AC16" s="215" t="s">
        <v>178</v>
      </c>
      <c r="AD16" s="216" t="str">
        <f t="shared" si="3"/>
        <v/>
      </c>
      <c r="AE16" s="215" t="s">
        <v>178</v>
      </c>
      <c r="AF16" s="215" t="s">
        <v>178</v>
      </c>
      <c r="AG16" s="215" t="s">
        <v>178</v>
      </c>
      <c r="AH16" s="215" t="s">
        <v>178</v>
      </c>
      <c r="AI16" s="216" t="str">
        <f t="shared" si="4"/>
        <v/>
      </c>
      <c r="AJ16" s="215" t="s">
        <v>178</v>
      </c>
      <c r="AK16" s="215" t="s">
        <v>178</v>
      </c>
      <c r="AL16" s="215" t="s">
        <v>178</v>
      </c>
      <c r="AM16" s="215" t="s">
        <v>178</v>
      </c>
      <c r="AN16" s="214" t="s">
        <v>178</v>
      </c>
      <c r="AO16" s="214"/>
      <c r="AP16" s="214" t="s">
        <v>178</v>
      </c>
      <c r="AQ16" s="214" t="s">
        <v>178</v>
      </c>
      <c r="AR16" s="248" t="s">
        <v>178</v>
      </c>
      <c r="AS16" s="218" t="s">
        <v>178</v>
      </c>
    </row>
    <row r="17" spans="2:45" ht="16" customHeight="1" x14ac:dyDescent="0.2">
      <c r="B17" s="220" t="s">
        <v>178</v>
      </c>
      <c r="C17" s="238" t="s">
        <v>178</v>
      </c>
      <c r="D17" s="214" t="s">
        <v>178</v>
      </c>
      <c r="E17" s="214" t="s">
        <v>178</v>
      </c>
      <c r="F17" s="214" t="s">
        <v>178</v>
      </c>
      <c r="G17" s="214"/>
      <c r="H17" s="214" t="s">
        <v>178</v>
      </c>
      <c r="I17" s="214" t="s">
        <v>178</v>
      </c>
      <c r="J17" s="214" t="s">
        <v>178</v>
      </c>
      <c r="K17" s="214" t="s">
        <v>178</v>
      </c>
      <c r="L17" s="214" t="s">
        <v>178</v>
      </c>
      <c r="M17" s="215" t="s">
        <v>178</v>
      </c>
      <c r="N17" s="215" t="s">
        <v>178</v>
      </c>
      <c r="O17" s="216" t="str">
        <f t="shared" si="0"/>
        <v/>
      </c>
      <c r="P17" s="215" t="s">
        <v>178</v>
      </c>
      <c r="Q17" s="214" t="s">
        <v>178</v>
      </c>
      <c r="R17" s="217" t="s">
        <v>178</v>
      </c>
      <c r="S17" s="215" t="s">
        <v>178</v>
      </c>
      <c r="T17" s="216" t="str">
        <f t="shared" si="1"/>
        <v/>
      </c>
      <c r="U17" s="216" t="str">
        <f t="shared" si="2"/>
        <v/>
      </c>
      <c r="V17" s="219" t="s">
        <v>178</v>
      </c>
      <c r="W17" s="252" t="s">
        <v>178</v>
      </c>
      <c r="X17" s="215" t="s">
        <v>178</v>
      </c>
      <c r="Y17" s="215" t="s">
        <v>178</v>
      </c>
      <c r="Z17" s="215" t="s">
        <v>178</v>
      </c>
      <c r="AA17" s="215" t="s">
        <v>178</v>
      </c>
      <c r="AB17" s="215" t="s">
        <v>178</v>
      </c>
      <c r="AC17" s="215" t="s">
        <v>178</v>
      </c>
      <c r="AD17" s="216" t="str">
        <f t="shared" si="3"/>
        <v/>
      </c>
      <c r="AE17" s="215" t="s">
        <v>178</v>
      </c>
      <c r="AF17" s="215" t="s">
        <v>178</v>
      </c>
      <c r="AG17" s="215" t="s">
        <v>178</v>
      </c>
      <c r="AH17" s="215" t="s">
        <v>178</v>
      </c>
      <c r="AI17" s="216" t="str">
        <f t="shared" si="4"/>
        <v/>
      </c>
      <c r="AJ17" s="215" t="s">
        <v>178</v>
      </c>
      <c r="AK17" s="215" t="s">
        <v>178</v>
      </c>
      <c r="AL17" s="215" t="s">
        <v>178</v>
      </c>
      <c r="AM17" s="215" t="s">
        <v>178</v>
      </c>
      <c r="AN17" s="214" t="s">
        <v>178</v>
      </c>
      <c r="AO17" s="214"/>
      <c r="AP17" s="214" t="s">
        <v>178</v>
      </c>
      <c r="AQ17" s="214" t="s">
        <v>178</v>
      </c>
      <c r="AR17" s="248" t="s">
        <v>178</v>
      </c>
      <c r="AS17" s="218" t="s">
        <v>178</v>
      </c>
    </row>
    <row r="18" spans="2:45" ht="16" customHeight="1" x14ac:dyDescent="0.2">
      <c r="B18" s="220" t="s">
        <v>178</v>
      </c>
      <c r="C18" s="238" t="s">
        <v>178</v>
      </c>
      <c r="D18" s="214" t="s">
        <v>178</v>
      </c>
      <c r="E18" s="214" t="s">
        <v>178</v>
      </c>
      <c r="F18" s="214" t="s">
        <v>178</v>
      </c>
      <c r="G18" s="214"/>
      <c r="H18" s="214" t="s">
        <v>178</v>
      </c>
      <c r="I18" s="214" t="s">
        <v>178</v>
      </c>
      <c r="J18" s="214" t="s">
        <v>178</v>
      </c>
      <c r="K18" s="214" t="s">
        <v>178</v>
      </c>
      <c r="L18" s="214" t="s">
        <v>178</v>
      </c>
      <c r="M18" s="215" t="s">
        <v>178</v>
      </c>
      <c r="N18" s="215" t="s">
        <v>178</v>
      </c>
      <c r="O18" s="216" t="str">
        <f t="shared" si="0"/>
        <v/>
      </c>
      <c r="P18" s="215" t="s">
        <v>178</v>
      </c>
      <c r="Q18" s="214" t="s">
        <v>178</v>
      </c>
      <c r="R18" s="217" t="s">
        <v>178</v>
      </c>
      <c r="S18" s="215" t="s">
        <v>178</v>
      </c>
      <c r="T18" s="216" t="str">
        <f t="shared" si="1"/>
        <v/>
      </c>
      <c r="U18" s="216" t="str">
        <f t="shared" si="2"/>
        <v/>
      </c>
      <c r="V18" s="219" t="s">
        <v>178</v>
      </c>
      <c r="W18" s="252" t="s">
        <v>178</v>
      </c>
      <c r="X18" s="215" t="s">
        <v>178</v>
      </c>
      <c r="Y18" s="215" t="s">
        <v>178</v>
      </c>
      <c r="Z18" s="215" t="s">
        <v>178</v>
      </c>
      <c r="AA18" s="215" t="s">
        <v>178</v>
      </c>
      <c r="AB18" s="215" t="s">
        <v>178</v>
      </c>
      <c r="AC18" s="215" t="s">
        <v>178</v>
      </c>
      <c r="AD18" s="216" t="str">
        <f t="shared" si="3"/>
        <v/>
      </c>
      <c r="AE18" s="215" t="s">
        <v>178</v>
      </c>
      <c r="AF18" s="215" t="s">
        <v>178</v>
      </c>
      <c r="AG18" s="215" t="s">
        <v>178</v>
      </c>
      <c r="AH18" s="215" t="s">
        <v>178</v>
      </c>
      <c r="AI18" s="216" t="str">
        <f t="shared" si="4"/>
        <v/>
      </c>
      <c r="AJ18" s="215" t="s">
        <v>178</v>
      </c>
      <c r="AK18" s="215" t="s">
        <v>178</v>
      </c>
      <c r="AL18" s="215" t="s">
        <v>178</v>
      </c>
      <c r="AM18" s="215" t="s">
        <v>178</v>
      </c>
      <c r="AN18" s="214" t="s">
        <v>178</v>
      </c>
      <c r="AO18" s="214"/>
      <c r="AP18" s="214" t="s">
        <v>178</v>
      </c>
      <c r="AQ18" s="214" t="s">
        <v>178</v>
      </c>
      <c r="AR18" s="248" t="s">
        <v>178</v>
      </c>
      <c r="AS18" s="218" t="s">
        <v>178</v>
      </c>
    </row>
    <row r="19" spans="2:45" ht="16" customHeight="1" x14ac:dyDescent="0.2">
      <c r="B19" s="220" t="s">
        <v>178</v>
      </c>
      <c r="C19" s="238" t="s">
        <v>178</v>
      </c>
      <c r="D19" s="214" t="s">
        <v>178</v>
      </c>
      <c r="E19" s="214" t="s">
        <v>178</v>
      </c>
      <c r="F19" s="214" t="s">
        <v>178</v>
      </c>
      <c r="G19" s="214"/>
      <c r="H19" s="214" t="s">
        <v>178</v>
      </c>
      <c r="I19" s="214" t="s">
        <v>178</v>
      </c>
      <c r="J19" s="214" t="s">
        <v>178</v>
      </c>
      <c r="K19" s="214" t="s">
        <v>178</v>
      </c>
      <c r="L19" s="214" t="s">
        <v>178</v>
      </c>
      <c r="M19" s="215" t="s">
        <v>178</v>
      </c>
      <c r="N19" s="215" t="s">
        <v>178</v>
      </c>
      <c r="O19" s="216" t="str">
        <f t="shared" si="0"/>
        <v/>
      </c>
      <c r="P19" s="215" t="s">
        <v>178</v>
      </c>
      <c r="Q19" s="214" t="s">
        <v>178</v>
      </c>
      <c r="R19" s="217" t="s">
        <v>178</v>
      </c>
      <c r="S19" s="215" t="s">
        <v>178</v>
      </c>
      <c r="T19" s="216" t="str">
        <f t="shared" si="1"/>
        <v/>
      </c>
      <c r="U19" s="216" t="str">
        <f t="shared" si="2"/>
        <v/>
      </c>
      <c r="V19" s="219" t="s">
        <v>178</v>
      </c>
      <c r="W19" s="252" t="s">
        <v>178</v>
      </c>
      <c r="X19" s="215" t="s">
        <v>178</v>
      </c>
      <c r="Y19" s="215" t="s">
        <v>178</v>
      </c>
      <c r="Z19" s="215" t="s">
        <v>178</v>
      </c>
      <c r="AA19" s="215" t="s">
        <v>178</v>
      </c>
      <c r="AB19" s="215" t="s">
        <v>178</v>
      </c>
      <c r="AC19" s="215" t="s">
        <v>178</v>
      </c>
      <c r="AD19" s="216" t="str">
        <f t="shared" si="3"/>
        <v/>
      </c>
      <c r="AE19" s="215" t="s">
        <v>178</v>
      </c>
      <c r="AF19" s="215" t="s">
        <v>178</v>
      </c>
      <c r="AG19" s="215" t="s">
        <v>178</v>
      </c>
      <c r="AH19" s="215" t="s">
        <v>178</v>
      </c>
      <c r="AI19" s="216" t="str">
        <f t="shared" si="4"/>
        <v/>
      </c>
      <c r="AJ19" s="215" t="s">
        <v>178</v>
      </c>
      <c r="AK19" s="215" t="s">
        <v>178</v>
      </c>
      <c r="AL19" s="215" t="s">
        <v>178</v>
      </c>
      <c r="AM19" s="215" t="s">
        <v>178</v>
      </c>
      <c r="AN19" s="214" t="s">
        <v>178</v>
      </c>
      <c r="AO19" s="214"/>
      <c r="AP19" s="214" t="s">
        <v>178</v>
      </c>
      <c r="AQ19" s="214" t="s">
        <v>178</v>
      </c>
      <c r="AR19" s="248" t="s">
        <v>178</v>
      </c>
      <c r="AS19" s="218" t="s">
        <v>178</v>
      </c>
    </row>
    <row r="20" spans="2:45" ht="16" customHeight="1" x14ac:dyDescent="0.2">
      <c r="B20" s="220"/>
      <c r="C20" s="238" t="s">
        <v>178</v>
      </c>
      <c r="D20" s="214" t="s">
        <v>178</v>
      </c>
      <c r="E20" s="214" t="s">
        <v>178</v>
      </c>
      <c r="F20" s="214" t="s">
        <v>178</v>
      </c>
      <c r="G20" s="214"/>
      <c r="H20" s="214" t="s">
        <v>178</v>
      </c>
      <c r="I20" s="214" t="s">
        <v>178</v>
      </c>
      <c r="J20" s="214" t="s">
        <v>178</v>
      </c>
      <c r="K20" s="214" t="s">
        <v>178</v>
      </c>
      <c r="L20" s="214" t="s">
        <v>178</v>
      </c>
      <c r="M20" s="215" t="s">
        <v>178</v>
      </c>
      <c r="N20" s="215" t="s">
        <v>178</v>
      </c>
      <c r="O20" s="216" t="str">
        <f t="shared" si="0"/>
        <v/>
      </c>
      <c r="P20" s="215" t="s">
        <v>178</v>
      </c>
      <c r="Q20" s="214" t="s">
        <v>178</v>
      </c>
      <c r="R20" s="217" t="s">
        <v>178</v>
      </c>
      <c r="S20" s="215" t="s">
        <v>178</v>
      </c>
      <c r="T20" s="216" t="str">
        <f t="shared" si="1"/>
        <v/>
      </c>
      <c r="U20" s="216" t="str">
        <f t="shared" si="2"/>
        <v/>
      </c>
      <c r="V20" s="219" t="s">
        <v>178</v>
      </c>
      <c r="W20" s="252" t="s">
        <v>178</v>
      </c>
      <c r="X20" s="215" t="s">
        <v>178</v>
      </c>
      <c r="Y20" s="215" t="s">
        <v>178</v>
      </c>
      <c r="Z20" s="215" t="s">
        <v>178</v>
      </c>
      <c r="AA20" s="215" t="s">
        <v>178</v>
      </c>
      <c r="AB20" s="215" t="s">
        <v>178</v>
      </c>
      <c r="AC20" s="215" t="s">
        <v>178</v>
      </c>
      <c r="AD20" s="216" t="str">
        <f t="shared" si="3"/>
        <v/>
      </c>
      <c r="AE20" s="215" t="s">
        <v>178</v>
      </c>
      <c r="AF20" s="215" t="s">
        <v>178</v>
      </c>
      <c r="AG20" s="215" t="s">
        <v>178</v>
      </c>
      <c r="AH20" s="215" t="s">
        <v>178</v>
      </c>
      <c r="AI20" s="216" t="str">
        <f t="shared" si="4"/>
        <v/>
      </c>
      <c r="AJ20" s="215" t="s">
        <v>178</v>
      </c>
      <c r="AK20" s="215" t="s">
        <v>178</v>
      </c>
      <c r="AL20" s="215" t="s">
        <v>178</v>
      </c>
      <c r="AM20" s="215" t="s">
        <v>178</v>
      </c>
      <c r="AN20" s="214" t="s">
        <v>178</v>
      </c>
      <c r="AO20" s="214"/>
      <c r="AP20" s="214" t="s">
        <v>178</v>
      </c>
      <c r="AQ20" s="214" t="s">
        <v>178</v>
      </c>
      <c r="AR20" s="248" t="s">
        <v>178</v>
      </c>
      <c r="AS20" s="218" t="s">
        <v>178</v>
      </c>
    </row>
    <row r="21" spans="2:45" ht="16" customHeight="1" x14ac:dyDescent="0.2">
      <c r="B21" s="220" t="s">
        <v>178</v>
      </c>
      <c r="C21" s="238" t="s">
        <v>178</v>
      </c>
      <c r="D21" s="214" t="s">
        <v>178</v>
      </c>
      <c r="E21" s="214" t="s">
        <v>178</v>
      </c>
      <c r="F21" s="214" t="s">
        <v>178</v>
      </c>
      <c r="G21" s="214"/>
      <c r="H21" s="214" t="s">
        <v>178</v>
      </c>
      <c r="I21" s="214" t="s">
        <v>178</v>
      </c>
      <c r="J21" s="214" t="s">
        <v>178</v>
      </c>
      <c r="K21" s="214" t="s">
        <v>178</v>
      </c>
      <c r="L21" s="214" t="s">
        <v>178</v>
      </c>
      <c r="M21" s="215" t="s">
        <v>178</v>
      </c>
      <c r="N21" s="215" t="s">
        <v>178</v>
      </c>
      <c r="O21" s="216" t="str">
        <f t="shared" si="0"/>
        <v/>
      </c>
      <c r="P21" s="215" t="s">
        <v>178</v>
      </c>
      <c r="Q21" s="214" t="s">
        <v>178</v>
      </c>
      <c r="R21" s="217" t="s">
        <v>178</v>
      </c>
      <c r="S21" s="215" t="s">
        <v>178</v>
      </c>
      <c r="T21" s="216" t="str">
        <f t="shared" si="1"/>
        <v/>
      </c>
      <c r="U21" s="216" t="str">
        <f t="shared" si="2"/>
        <v/>
      </c>
      <c r="V21" s="219" t="s">
        <v>178</v>
      </c>
      <c r="W21" s="252" t="s">
        <v>178</v>
      </c>
      <c r="X21" s="215" t="s">
        <v>178</v>
      </c>
      <c r="Y21" s="215" t="s">
        <v>178</v>
      </c>
      <c r="Z21" s="215" t="s">
        <v>178</v>
      </c>
      <c r="AA21" s="215" t="s">
        <v>178</v>
      </c>
      <c r="AB21" s="215" t="s">
        <v>178</v>
      </c>
      <c r="AC21" s="215" t="s">
        <v>178</v>
      </c>
      <c r="AD21" s="216" t="str">
        <f t="shared" si="3"/>
        <v/>
      </c>
      <c r="AE21" s="215" t="s">
        <v>178</v>
      </c>
      <c r="AF21" s="215" t="s">
        <v>178</v>
      </c>
      <c r="AG21" s="215" t="s">
        <v>178</v>
      </c>
      <c r="AH21" s="215" t="s">
        <v>178</v>
      </c>
      <c r="AI21" s="216" t="str">
        <f t="shared" si="4"/>
        <v/>
      </c>
      <c r="AJ21" s="215" t="s">
        <v>178</v>
      </c>
      <c r="AK21" s="215" t="s">
        <v>178</v>
      </c>
      <c r="AL21" s="215" t="s">
        <v>178</v>
      </c>
      <c r="AM21" s="215" t="s">
        <v>178</v>
      </c>
      <c r="AN21" s="214" t="s">
        <v>178</v>
      </c>
      <c r="AO21" s="214"/>
      <c r="AP21" s="214" t="s">
        <v>178</v>
      </c>
      <c r="AQ21" s="214" t="s">
        <v>178</v>
      </c>
      <c r="AR21" s="248" t="s">
        <v>178</v>
      </c>
      <c r="AS21" s="218" t="s">
        <v>178</v>
      </c>
    </row>
    <row r="22" spans="2:45" ht="16" customHeight="1" x14ac:dyDescent="0.2">
      <c r="B22" s="220" t="s">
        <v>178</v>
      </c>
      <c r="C22" s="238" t="s">
        <v>178</v>
      </c>
      <c r="D22" s="214" t="s">
        <v>178</v>
      </c>
      <c r="E22" s="214" t="s">
        <v>178</v>
      </c>
      <c r="F22" s="214" t="s">
        <v>178</v>
      </c>
      <c r="G22" s="214"/>
      <c r="H22" s="214" t="s">
        <v>178</v>
      </c>
      <c r="I22" s="214" t="s">
        <v>178</v>
      </c>
      <c r="J22" s="214" t="s">
        <v>178</v>
      </c>
      <c r="K22" s="214" t="s">
        <v>178</v>
      </c>
      <c r="L22" s="214" t="s">
        <v>178</v>
      </c>
      <c r="M22" s="215" t="s">
        <v>178</v>
      </c>
      <c r="N22" s="215" t="s">
        <v>178</v>
      </c>
      <c r="O22" s="216" t="str">
        <f t="shared" si="0"/>
        <v/>
      </c>
      <c r="P22" s="215" t="s">
        <v>178</v>
      </c>
      <c r="Q22" s="214" t="s">
        <v>178</v>
      </c>
      <c r="R22" s="217" t="s">
        <v>178</v>
      </c>
      <c r="S22" s="215" t="s">
        <v>178</v>
      </c>
      <c r="T22" s="216" t="str">
        <f t="shared" si="1"/>
        <v/>
      </c>
      <c r="U22" s="216" t="str">
        <f t="shared" si="2"/>
        <v/>
      </c>
      <c r="V22" s="219" t="s">
        <v>178</v>
      </c>
      <c r="W22" s="252" t="s">
        <v>178</v>
      </c>
      <c r="X22" s="215" t="s">
        <v>178</v>
      </c>
      <c r="Y22" s="215" t="s">
        <v>178</v>
      </c>
      <c r="Z22" s="215" t="s">
        <v>178</v>
      </c>
      <c r="AA22" s="215" t="s">
        <v>178</v>
      </c>
      <c r="AB22" s="215" t="s">
        <v>178</v>
      </c>
      <c r="AC22" s="215" t="s">
        <v>178</v>
      </c>
      <c r="AD22" s="216" t="str">
        <f t="shared" si="3"/>
        <v/>
      </c>
      <c r="AE22" s="215" t="s">
        <v>178</v>
      </c>
      <c r="AF22" s="215" t="s">
        <v>178</v>
      </c>
      <c r="AG22" s="215" t="s">
        <v>178</v>
      </c>
      <c r="AH22" s="215" t="s">
        <v>178</v>
      </c>
      <c r="AI22" s="216" t="str">
        <f t="shared" si="4"/>
        <v/>
      </c>
      <c r="AJ22" s="215" t="s">
        <v>178</v>
      </c>
      <c r="AK22" s="215" t="s">
        <v>178</v>
      </c>
      <c r="AL22" s="215" t="s">
        <v>178</v>
      </c>
      <c r="AM22" s="215" t="s">
        <v>178</v>
      </c>
      <c r="AN22" s="214" t="s">
        <v>178</v>
      </c>
      <c r="AO22" s="214"/>
      <c r="AP22" s="214" t="s">
        <v>178</v>
      </c>
      <c r="AQ22" s="214" t="s">
        <v>178</v>
      </c>
      <c r="AR22" s="248" t="s">
        <v>178</v>
      </c>
      <c r="AS22" s="218" t="s">
        <v>178</v>
      </c>
    </row>
    <row r="23" spans="2:45" ht="16" customHeight="1" x14ac:dyDescent="0.2">
      <c r="B23" s="220" t="s">
        <v>178</v>
      </c>
      <c r="C23" s="238" t="s">
        <v>178</v>
      </c>
      <c r="D23" s="214" t="s">
        <v>178</v>
      </c>
      <c r="E23" s="214" t="s">
        <v>178</v>
      </c>
      <c r="F23" s="214" t="s">
        <v>178</v>
      </c>
      <c r="G23" s="214"/>
      <c r="H23" s="214" t="s">
        <v>178</v>
      </c>
      <c r="I23" s="214" t="s">
        <v>178</v>
      </c>
      <c r="J23" s="214" t="s">
        <v>178</v>
      </c>
      <c r="K23" s="214" t="s">
        <v>178</v>
      </c>
      <c r="L23" s="214" t="s">
        <v>178</v>
      </c>
      <c r="M23" s="215" t="s">
        <v>178</v>
      </c>
      <c r="N23" s="215" t="s">
        <v>178</v>
      </c>
      <c r="O23" s="216" t="str">
        <f t="shared" si="0"/>
        <v/>
      </c>
      <c r="P23" s="215" t="s">
        <v>178</v>
      </c>
      <c r="Q23" s="214" t="s">
        <v>178</v>
      </c>
      <c r="R23" s="217" t="s">
        <v>178</v>
      </c>
      <c r="S23" s="215" t="s">
        <v>178</v>
      </c>
      <c r="T23" s="216" t="str">
        <f t="shared" si="1"/>
        <v/>
      </c>
      <c r="U23" s="216" t="str">
        <f t="shared" si="2"/>
        <v/>
      </c>
      <c r="V23" s="219" t="s">
        <v>178</v>
      </c>
      <c r="W23" s="252" t="s">
        <v>178</v>
      </c>
      <c r="X23" s="215" t="s">
        <v>178</v>
      </c>
      <c r="Y23" s="215" t="s">
        <v>178</v>
      </c>
      <c r="Z23" s="215" t="s">
        <v>178</v>
      </c>
      <c r="AA23" s="215" t="s">
        <v>178</v>
      </c>
      <c r="AB23" s="215" t="s">
        <v>178</v>
      </c>
      <c r="AC23" s="215" t="s">
        <v>178</v>
      </c>
      <c r="AD23" s="216" t="str">
        <f t="shared" si="3"/>
        <v/>
      </c>
      <c r="AE23" s="215" t="s">
        <v>178</v>
      </c>
      <c r="AF23" s="215" t="s">
        <v>178</v>
      </c>
      <c r="AG23" s="215" t="s">
        <v>178</v>
      </c>
      <c r="AH23" s="215" t="s">
        <v>178</v>
      </c>
      <c r="AI23" s="216" t="str">
        <f t="shared" si="4"/>
        <v/>
      </c>
      <c r="AJ23" s="215" t="s">
        <v>178</v>
      </c>
      <c r="AK23" s="215" t="s">
        <v>178</v>
      </c>
      <c r="AL23" s="215" t="s">
        <v>178</v>
      </c>
      <c r="AM23" s="215" t="s">
        <v>178</v>
      </c>
      <c r="AN23" s="214" t="s">
        <v>178</v>
      </c>
      <c r="AO23" s="214"/>
      <c r="AP23" s="214" t="s">
        <v>178</v>
      </c>
      <c r="AQ23" s="214" t="s">
        <v>178</v>
      </c>
      <c r="AR23" s="248" t="s">
        <v>178</v>
      </c>
      <c r="AS23" s="218" t="s">
        <v>178</v>
      </c>
    </row>
    <row r="24" spans="2:45" ht="16" customHeight="1" x14ac:dyDescent="0.2">
      <c r="B24" s="220" t="s">
        <v>178</v>
      </c>
      <c r="C24" s="238" t="s">
        <v>178</v>
      </c>
      <c r="D24" s="214" t="s">
        <v>178</v>
      </c>
      <c r="E24" s="214" t="s">
        <v>178</v>
      </c>
      <c r="F24" s="214" t="s">
        <v>178</v>
      </c>
      <c r="G24" s="214"/>
      <c r="H24" s="214" t="s">
        <v>178</v>
      </c>
      <c r="I24" s="214" t="s">
        <v>178</v>
      </c>
      <c r="J24" s="214" t="s">
        <v>178</v>
      </c>
      <c r="K24" s="214" t="s">
        <v>178</v>
      </c>
      <c r="L24" s="214" t="s">
        <v>178</v>
      </c>
      <c r="M24" s="215" t="s">
        <v>178</v>
      </c>
      <c r="N24" s="215" t="s">
        <v>178</v>
      </c>
      <c r="O24" s="216" t="str">
        <f t="shared" si="0"/>
        <v/>
      </c>
      <c r="P24" s="215" t="s">
        <v>178</v>
      </c>
      <c r="Q24" s="214" t="s">
        <v>178</v>
      </c>
      <c r="R24" s="217" t="s">
        <v>178</v>
      </c>
      <c r="S24" s="215" t="s">
        <v>178</v>
      </c>
      <c r="T24" s="216" t="str">
        <f t="shared" si="1"/>
        <v/>
      </c>
      <c r="U24" s="216" t="str">
        <f t="shared" si="2"/>
        <v/>
      </c>
      <c r="V24" s="219" t="s">
        <v>178</v>
      </c>
      <c r="W24" s="252" t="s">
        <v>178</v>
      </c>
      <c r="X24" s="215" t="s">
        <v>178</v>
      </c>
      <c r="Y24" s="215" t="s">
        <v>178</v>
      </c>
      <c r="Z24" s="215" t="s">
        <v>178</v>
      </c>
      <c r="AA24" s="215" t="s">
        <v>178</v>
      </c>
      <c r="AB24" s="215" t="s">
        <v>178</v>
      </c>
      <c r="AC24" s="215" t="s">
        <v>178</v>
      </c>
      <c r="AD24" s="216" t="str">
        <f t="shared" si="3"/>
        <v/>
      </c>
      <c r="AE24" s="215" t="s">
        <v>178</v>
      </c>
      <c r="AF24" s="215" t="s">
        <v>178</v>
      </c>
      <c r="AG24" s="215" t="s">
        <v>178</v>
      </c>
      <c r="AH24" s="215" t="s">
        <v>178</v>
      </c>
      <c r="AI24" s="216" t="str">
        <f t="shared" si="4"/>
        <v/>
      </c>
      <c r="AJ24" s="215" t="s">
        <v>178</v>
      </c>
      <c r="AK24" s="215" t="s">
        <v>178</v>
      </c>
      <c r="AL24" s="215" t="s">
        <v>178</v>
      </c>
      <c r="AM24" s="215" t="s">
        <v>178</v>
      </c>
      <c r="AN24" s="214" t="s">
        <v>178</v>
      </c>
      <c r="AO24" s="214"/>
      <c r="AP24" s="214" t="s">
        <v>178</v>
      </c>
      <c r="AQ24" s="214" t="s">
        <v>178</v>
      </c>
      <c r="AR24" s="248" t="s">
        <v>178</v>
      </c>
      <c r="AS24" s="218" t="s">
        <v>178</v>
      </c>
    </row>
    <row r="25" spans="2:45" ht="16" customHeight="1" x14ac:dyDescent="0.2">
      <c r="B25" s="220" t="s">
        <v>178</v>
      </c>
      <c r="C25" s="238" t="s">
        <v>178</v>
      </c>
      <c r="D25" s="214" t="s">
        <v>178</v>
      </c>
      <c r="E25" s="214" t="s">
        <v>178</v>
      </c>
      <c r="F25" s="214" t="s">
        <v>178</v>
      </c>
      <c r="G25" s="214"/>
      <c r="H25" s="214" t="s">
        <v>178</v>
      </c>
      <c r="I25" s="214" t="s">
        <v>178</v>
      </c>
      <c r="J25" s="214" t="s">
        <v>178</v>
      </c>
      <c r="K25" s="214" t="s">
        <v>178</v>
      </c>
      <c r="L25" s="214" t="s">
        <v>178</v>
      </c>
      <c r="M25" s="215" t="s">
        <v>178</v>
      </c>
      <c r="N25" s="215" t="s">
        <v>178</v>
      </c>
      <c r="O25" s="216" t="str">
        <f t="shared" si="0"/>
        <v/>
      </c>
      <c r="P25" s="215" t="s">
        <v>178</v>
      </c>
      <c r="Q25" s="214" t="s">
        <v>178</v>
      </c>
      <c r="R25" s="217" t="s">
        <v>178</v>
      </c>
      <c r="S25" s="215" t="s">
        <v>178</v>
      </c>
      <c r="T25" s="216" t="str">
        <f t="shared" si="1"/>
        <v/>
      </c>
      <c r="U25" s="216" t="str">
        <f t="shared" si="2"/>
        <v/>
      </c>
      <c r="V25" s="219" t="s">
        <v>178</v>
      </c>
      <c r="W25" s="252" t="s">
        <v>178</v>
      </c>
      <c r="X25" s="215" t="s">
        <v>178</v>
      </c>
      <c r="Y25" s="215" t="s">
        <v>178</v>
      </c>
      <c r="Z25" s="215" t="s">
        <v>178</v>
      </c>
      <c r="AA25" s="215" t="s">
        <v>178</v>
      </c>
      <c r="AB25" s="215" t="s">
        <v>178</v>
      </c>
      <c r="AC25" s="215" t="s">
        <v>178</v>
      </c>
      <c r="AD25" s="216" t="str">
        <f t="shared" si="3"/>
        <v/>
      </c>
      <c r="AE25" s="215" t="s">
        <v>178</v>
      </c>
      <c r="AF25" s="215" t="s">
        <v>178</v>
      </c>
      <c r="AG25" s="215" t="s">
        <v>178</v>
      </c>
      <c r="AH25" s="215" t="s">
        <v>178</v>
      </c>
      <c r="AI25" s="216" t="str">
        <f t="shared" si="4"/>
        <v/>
      </c>
      <c r="AJ25" s="215" t="s">
        <v>178</v>
      </c>
      <c r="AK25" s="215" t="s">
        <v>178</v>
      </c>
      <c r="AL25" s="215" t="s">
        <v>178</v>
      </c>
      <c r="AM25" s="215" t="s">
        <v>178</v>
      </c>
      <c r="AN25" s="214" t="s">
        <v>178</v>
      </c>
      <c r="AO25" s="214"/>
      <c r="AP25" s="214" t="s">
        <v>178</v>
      </c>
      <c r="AQ25" s="214" t="s">
        <v>178</v>
      </c>
      <c r="AR25" s="248" t="s">
        <v>178</v>
      </c>
      <c r="AS25" s="218" t="s">
        <v>178</v>
      </c>
    </row>
    <row r="26" spans="2:45" ht="16" customHeight="1" x14ac:dyDescent="0.2">
      <c r="B26" s="220" t="s">
        <v>178</v>
      </c>
      <c r="C26" s="238" t="s">
        <v>178</v>
      </c>
      <c r="D26" s="214" t="s">
        <v>178</v>
      </c>
      <c r="E26" s="214" t="s">
        <v>178</v>
      </c>
      <c r="F26" s="214" t="s">
        <v>178</v>
      </c>
      <c r="G26" s="214"/>
      <c r="H26" s="214" t="s">
        <v>178</v>
      </c>
      <c r="I26" s="214" t="s">
        <v>178</v>
      </c>
      <c r="J26" s="214" t="s">
        <v>178</v>
      </c>
      <c r="K26" s="214" t="s">
        <v>178</v>
      </c>
      <c r="L26" s="214" t="s">
        <v>178</v>
      </c>
      <c r="M26" s="215" t="s">
        <v>178</v>
      </c>
      <c r="N26" s="215" t="s">
        <v>178</v>
      </c>
      <c r="O26" s="216" t="str">
        <f t="shared" si="0"/>
        <v/>
      </c>
      <c r="P26" s="215" t="s">
        <v>178</v>
      </c>
      <c r="Q26" s="214" t="s">
        <v>178</v>
      </c>
      <c r="R26" s="217" t="s">
        <v>178</v>
      </c>
      <c r="S26" s="215" t="s">
        <v>178</v>
      </c>
      <c r="T26" s="216" t="str">
        <f t="shared" si="1"/>
        <v/>
      </c>
      <c r="U26" s="216" t="str">
        <f t="shared" si="2"/>
        <v/>
      </c>
      <c r="V26" s="219" t="s">
        <v>178</v>
      </c>
      <c r="W26" s="252" t="s">
        <v>178</v>
      </c>
      <c r="X26" s="215" t="s">
        <v>178</v>
      </c>
      <c r="Y26" s="215" t="s">
        <v>178</v>
      </c>
      <c r="Z26" s="215" t="s">
        <v>178</v>
      </c>
      <c r="AA26" s="215" t="s">
        <v>178</v>
      </c>
      <c r="AB26" s="215" t="s">
        <v>178</v>
      </c>
      <c r="AC26" s="215" t="s">
        <v>178</v>
      </c>
      <c r="AD26" s="216" t="str">
        <f t="shared" si="3"/>
        <v/>
      </c>
      <c r="AE26" s="215" t="s">
        <v>178</v>
      </c>
      <c r="AF26" s="215" t="s">
        <v>178</v>
      </c>
      <c r="AG26" s="215" t="s">
        <v>178</v>
      </c>
      <c r="AH26" s="215" t="s">
        <v>178</v>
      </c>
      <c r="AI26" s="216" t="str">
        <f t="shared" si="4"/>
        <v/>
      </c>
      <c r="AJ26" s="215" t="s">
        <v>178</v>
      </c>
      <c r="AK26" s="215" t="s">
        <v>178</v>
      </c>
      <c r="AL26" s="215" t="s">
        <v>178</v>
      </c>
      <c r="AM26" s="215" t="s">
        <v>178</v>
      </c>
      <c r="AN26" s="214" t="s">
        <v>178</v>
      </c>
      <c r="AO26" s="214"/>
      <c r="AP26" s="214" t="s">
        <v>178</v>
      </c>
      <c r="AQ26" s="214" t="s">
        <v>178</v>
      </c>
      <c r="AR26" s="248" t="s">
        <v>178</v>
      </c>
      <c r="AS26" s="218" t="s">
        <v>178</v>
      </c>
    </row>
    <row r="27" spans="2:45" ht="16" customHeight="1" x14ac:dyDescent="0.2">
      <c r="B27" s="220" t="s">
        <v>178</v>
      </c>
      <c r="C27" s="238" t="s">
        <v>178</v>
      </c>
      <c r="D27" s="214" t="s">
        <v>178</v>
      </c>
      <c r="E27" s="214" t="s">
        <v>178</v>
      </c>
      <c r="F27" s="214" t="s">
        <v>178</v>
      </c>
      <c r="G27" s="214"/>
      <c r="H27" s="214" t="s">
        <v>178</v>
      </c>
      <c r="I27" s="214" t="s">
        <v>178</v>
      </c>
      <c r="J27" s="214" t="s">
        <v>178</v>
      </c>
      <c r="K27" s="214" t="s">
        <v>178</v>
      </c>
      <c r="L27" s="214" t="s">
        <v>178</v>
      </c>
      <c r="M27" s="215" t="s">
        <v>178</v>
      </c>
      <c r="N27" s="215" t="s">
        <v>178</v>
      </c>
      <c r="O27" s="216" t="str">
        <f t="shared" si="0"/>
        <v/>
      </c>
      <c r="P27" s="215" t="s">
        <v>178</v>
      </c>
      <c r="Q27" s="214" t="s">
        <v>178</v>
      </c>
      <c r="R27" s="217" t="s">
        <v>178</v>
      </c>
      <c r="S27" s="215" t="s">
        <v>178</v>
      </c>
      <c r="T27" s="216" t="str">
        <f t="shared" si="1"/>
        <v/>
      </c>
      <c r="U27" s="216" t="str">
        <f t="shared" si="2"/>
        <v/>
      </c>
      <c r="V27" s="219" t="s">
        <v>178</v>
      </c>
      <c r="W27" s="252" t="s">
        <v>178</v>
      </c>
      <c r="X27" s="215" t="s">
        <v>178</v>
      </c>
      <c r="Y27" s="215" t="s">
        <v>178</v>
      </c>
      <c r="Z27" s="215" t="s">
        <v>178</v>
      </c>
      <c r="AA27" s="215" t="s">
        <v>178</v>
      </c>
      <c r="AB27" s="215" t="s">
        <v>178</v>
      </c>
      <c r="AC27" s="215" t="s">
        <v>178</v>
      </c>
      <c r="AD27" s="216" t="str">
        <f t="shared" si="3"/>
        <v/>
      </c>
      <c r="AE27" s="215" t="s">
        <v>178</v>
      </c>
      <c r="AF27" s="215" t="s">
        <v>178</v>
      </c>
      <c r="AG27" s="215" t="s">
        <v>178</v>
      </c>
      <c r="AH27" s="215" t="s">
        <v>178</v>
      </c>
      <c r="AI27" s="216" t="str">
        <f t="shared" si="4"/>
        <v/>
      </c>
      <c r="AJ27" s="215" t="s">
        <v>178</v>
      </c>
      <c r="AK27" s="215" t="s">
        <v>178</v>
      </c>
      <c r="AL27" s="215" t="s">
        <v>178</v>
      </c>
      <c r="AM27" s="215" t="s">
        <v>178</v>
      </c>
      <c r="AN27" s="214" t="s">
        <v>178</v>
      </c>
      <c r="AO27" s="214"/>
      <c r="AP27" s="214" t="s">
        <v>178</v>
      </c>
      <c r="AQ27" s="214" t="s">
        <v>178</v>
      </c>
      <c r="AR27" s="248" t="s">
        <v>178</v>
      </c>
      <c r="AS27" s="218" t="s">
        <v>178</v>
      </c>
    </row>
    <row r="28" spans="2:45" ht="16" customHeight="1" x14ac:dyDescent="0.2">
      <c r="B28" s="220" t="s">
        <v>178</v>
      </c>
      <c r="C28" s="238" t="s">
        <v>178</v>
      </c>
      <c r="D28" s="214" t="s">
        <v>178</v>
      </c>
      <c r="E28" s="214" t="s">
        <v>178</v>
      </c>
      <c r="F28" s="214" t="s">
        <v>178</v>
      </c>
      <c r="G28" s="214"/>
      <c r="H28" s="214" t="s">
        <v>178</v>
      </c>
      <c r="I28" s="214" t="s">
        <v>178</v>
      </c>
      <c r="J28" s="214" t="s">
        <v>178</v>
      </c>
      <c r="K28" s="214" t="s">
        <v>178</v>
      </c>
      <c r="L28" s="214" t="s">
        <v>178</v>
      </c>
      <c r="M28" s="215" t="s">
        <v>178</v>
      </c>
      <c r="N28" s="215" t="s">
        <v>178</v>
      </c>
      <c r="O28" s="216" t="str">
        <f t="shared" si="0"/>
        <v/>
      </c>
      <c r="P28" s="215" t="s">
        <v>178</v>
      </c>
      <c r="Q28" s="214" t="s">
        <v>178</v>
      </c>
      <c r="R28" s="217" t="s">
        <v>178</v>
      </c>
      <c r="S28" s="215" t="s">
        <v>178</v>
      </c>
      <c r="T28" s="216" t="str">
        <f t="shared" si="1"/>
        <v/>
      </c>
      <c r="U28" s="216" t="str">
        <f t="shared" si="2"/>
        <v/>
      </c>
      <c r="V28" s="219" t="s">
        <v>178</v>
      </c>
      <c r="W28" s="252" t="s">
        <v>178</v>
      </c>
      <c r="X28" s="215" t="s">
        <v>178</v>
      </c>
      <c r="Y28" s="215" t="s">
        <v>178</v>
      </c>
      <c r="Z28" s="215" t="s">
        <v>178</v>
      </c>
      <c r="AA28" s="215" t="s">
        <v>178</v>
      </c>
      <c r="AB28" s="215" t="s">
        <v>178</v>
      </c>
      <c r="AC28" s="215" t="s">
        <v>178</v>
      </c>
      <c r="AD28" s="216" t="str">
        <f t="shared" si="3"/>
        <v/>
      </c>
      <c r="AE28" s="215" t="s">
        <v>178</v>
      </c>
      <c r="AF28" s="215" t="s">
        <v>178</v>
      </c>
      <c r="AG28" s="215" t="s">
        <v>178</v>
      </c>
      <c r="AH28" s="215" t="s">
        <v>178</v>
      </c>
      <c r="AI28" s="216" t="str">
        <f t="shared" si="4"/>
        <v/>
      </c>
      <c r="AJ28" s="215" t="s">
        <v>178</v>
      </c>
      <c r="AK28" s="215" t="s">
        <v>178</v>
      </c>
      <c r="AL28" s="215" t="s">
        <v>178</v>
      </c>
      <c r="AM28" s="215" t="s">
        <v>178</v>
      </c>
      <c r="AN28" s="214" t="s">
        <v>178</v>
      </c>
      <c r="AO28" s="214"/>
      <c r="AP28" s="214" t="s">
        <v>178</v>
      </c>
      <c r="AQ28" s="214" t="s">
        <v>178</v>
      </c>
      <c r="AR28" s="248" t="s">
        <v>178</v>
      </c>
      <c r="AS28" s="218" t="s">
        <v>178</v>
      </c>
    </row>
    <row r="29" spans="2:45" ht="16" customHeight="1" x14ac:dyDescent="0.2">
      <c r="B29" s="220" t="s">
        <v>178</v>
      </c>
      <c r="C29" s="238" t="s">
        <v>178</v>
      </c>
      <c r="D29" s="214" t="s">
        <v>178</v>
      </c>
      <c r="E29" s="214" t="s">
        <v>178</v>
      </c>
      <c r="F29" s="214" t="s">
        <v>178</v>
      </c>
      <c r="G29" s="214"/>
      <c r="H29" s="214" t="s">
        <v>178</v>
      </c>
      <c r="I29" s="214" t="s">
        <v>178</v>
      </c>
      <c r="J29" s="214" t="s">
        <v>178</v>
      </c>
      <c r="K29" s="214" t="s">
        <v>178</v>
      </c>
      <c r="L29" s="214" t="s">
        <v>178</v>
      </c>
      <c r="M29" s="215" t="s">
        <v>178</v>
      </c>
      <c r="N29" s="215" t="s">
        <v>178</v>
      </c>
      <c r="O29" s="216" t="str">
        <f t="shared" si="0"/>
        <v/>
      </c>
      <c r="P29" s="215" t="s">
        <v>178</v>
      </c>
      <c r="Q29" s="214" t="s">
        <v>178</v>
      </c>
      <c r="R29" s="217" t="s">
        <v>178</v>
      </c>
      <c r="S29" s="215" t="s">
        <v>178</v>
      </c>
      <c r="T29" s="216" t="str">
        <f t="shared" si="1"/>
        <v/>
      </c>
      <c r="U29" s="216" t="str">
        <f t="shared" si="2"/>
        <v/>
      </c>
      <c r="V29" s="219" t="s">
        <v>178</v>
      </c>
      <c r="W29" s="252" t="s">
        <v>178</v>
      </c>
      <c r="X29" s="215" t="s">
        <v>178</v>
      </c>
      <c r="Y29" s="215" t="s">
        <v>178</v>
      </c>
      <c r="Z29" s="215" t="s">
        <v>178</v>
      </c>
      <c r="AA29" s="215" t="s">
        <v>178</v>
      </c>
      <c r="AB29" s="215" t="s">
        <v>178</v>
      </c>
      <c r="AC29" s="215" t="s">
        <v>178</v>
      </c>
      <c r="AD29" s="216" t="str">
        <f t="shared" si="3"/>
        <v/>
      </c>
      <c r="AE29" s="215" t="s">
        <v>178</v>
      </c>
      <c r="AF29" s="215" t="s">
        <v>178</v>
      </c>
      <c r="AG29" s="215" t="s">
        <v>178</v>
      </c>
      <c r="AH29" s="215" t="s">
        <v>178</v>
      </c>
      <c r="AI29" s="216" t="str">
        <f t="shared" si="4"/>
        <v/>
      </c>
      <c r="AJ29" s="215" t="s">
        <v>178</v>
      </c>
      <c r="AK29" s="215" t="s">
        <v>178</v>
      </c>
      <c r="AL29" s="215" t="s">
        <v>178</v>
      </c>
      <c r="AM29" s="215" t="s">
        <v>178</v>
      </c>
      <c r="AN29" s="214" t="s">
        <v>178</v>
      </c>
      <c r="AO29" s="214"/>
      <c r="AP29" s="214" t="s">
        <v>178</v>
      </c>
      <c r="AQ29" s="214" t="s">
        <v>178</v>
      </c>
      <c r="AR29" s="248" t="s">
        <v>178</v>
      </c>
      <c r="AS29" s="218" t="s">
        <v>178</v>
      </c>
    </row>
    <row r="30" spans="2:45" ht="16" customHeight="1" x14ac:dyDescent="0.2">
      <c r="B30" s="220" t="s">
        <v>178</v>
      </c>
      <c r="C30" s="238" t="s">
        <v>178</v>
      </c>
      <c r="D30" s="214" t="s">
        <v>178</v>
      </c>
      <c r="E30" s="214" t="s">
        <v>178</v>
      </c>
      <c r="F30" s="214" t="s">
        <v>178</v>
      </c>
      <c r="G30" s="214"/>
      <c r="H30" s="214" t="s">
        <v>178</v>
      </c>
      <c r="I30" s="214" t="s">
        <v>178</v>
      </c>
      <c r="J30" s="214" t="s">
        <v>178</v>
      </c>
      <c r="K30" s="214" t="s">
        <v>178</v>
      </c>
      <c r="L30" s="214" t="s">
        <v>178</v>
      </c>
      <c r="M30" s="215" t="s">
        <v>178</v>
      </c>
      <c r="N30" s="215" t="s">
        <v>178</v>
      </c>
      <c r="O30" s="216" t="str">
        <f t="shared" si="0"/>
        <v/>
      </c>
      <c r="P30" s="215" t="s">
        <v>178</v>
      </c>
      <c r="Q30" s="214" t="s">
        <v>178</v>
      </c>
      <c r="R30" s="217" t="s">
        <v>178</v>
      </c>
      <c r="S30" s="215" t="s">
        <v>178</v>
      </c>
      <c r="T30" s="216" t="str">
        <f t="shared" si="1"/>
        <v/>
      </c>
      <c r="U30" s="216" t="str">
        <f t="shared" si="2"/>
        <v/>
      </c>
      <c r="V30" s="219" t="s">
        <v>178</v>
      </c>
      <c r="W30" s="252" t="s">
        <v>178</v>
      </c>
      <c r="X30" s="215" t="s">
        <v>178</v>
      </c>
      <c r="Y30" s="215" t="s">
        <v>178</v>
      </c>
      <c r="Z30" s="215" t="s">
        <v>178</v>
      </c>
      <c r="AA30" s="215" t="s">
        <v>178</v>
      </c>
      <c r="AB30" s="215" t="s">
        <v>178</v>
      </c>
      <c r="AC30" s="215" t="s">
        <v>178</v>
      </c>
      <c r="AD30" s="216" t="str">
        <f t="shared" si="3"/>
        <v/>
      </c>
      <c r="AE30" s="215" t="s">
        <v>178</v>
      </c>
      <c r="AF30" s="215" t="s">
        <v>178</v>
      </c>
      <c r="AG30" s="215" t="s">
        <v>178</v>
      </c>
      <c r="AH30" s="215" t="s">
        <v>178</v>
      </c>
      <c r="AI30" s="216" t="str">
        <f t="shared" si="4"/>
        <v/>
      </c>
      <c r="AJ30" s="215" t="s">
        <v>178</v>
      </c>
      <c r="AK30" s="215" t="s">
        <v>178</v>
      </c>
      <c r="AL30" s="215" t="s">
        <v>178</v>
      </c>
      <c r="AM30" s="215" t="s">
        <v>178</v>
      </c>
      <c r="AN30" s="214" t="s">
        <v>178</v>
      </c>
      <c r="AO30" s="214"/>
      <c r="AP30" s="214" t="s">
        <v>178</v>
      </c>
      <c r="AQ30" s="214" t="s">
        <v>178</v>
      </c>
      <c r="AR30" s="248" t="s">
        <v>178</v>
      </c>
      <c r="AS30" s="218" t="s">
        <v>178</v>
      </c>
    </row>
    <row r="31" spans="2:45" ht="16" customHeight="1" x14ac:dyDescent="0.2">
      <c r="B31" s="220" t="s">
        <v>178</v>
      </c>
      <c r="C31" s="238" t="s">
        <v>178</v>
      </c>
      <c r="D31" s="214" t="s">
        <v>178</v>
      </c>
      <c r="E31" s="214" t="s">
        <v>178</v>
      </c>
      <c r="F31" s="214" t="s">
        <v>178</v>
      </c>
      <c r="G31" s="214"/>
      <c r="H31" s="214" t="s">
        <v>178</v>
      </c>
      <c r="I31" s="214" t="s">
        <v>178</v>
      </c>
      <c r="J31" s="214" t="s">
        <v>178</v>
      </c>
      <c r="K31" s="214" t="s">
        <v>178</v>
      </c>
      <c r="L31" s="214" t="s">
        <v>178</v>
      </c>
      <c r="M31" s="215" t="s">
        <v>178</v>
      </c>
      <c r="N31" s="215" t="s">
        <v>178</v>
      </c>
      <c r="O31" s="216" t="str">
        <f t="shared" si="0"/>
        <v/>
      </c>
      <c r="P31" s="215" t="s">
        <v>178</v>
      </c>
      <c r="Q31" s="214" t="s">
        <v>178</v>
      </c>
      <c r="R31" s="217" t="s">
        <v>178</v>
      </c>
      <c r="S31" s="215" t="s">
        <v>178</v>
      </c>
      <c r="T31" s="216" t="str">
        <f t="shared" si="1"/>
        <v/>
      </c>
      <c r="U31" s="216" t="str">
        <f t="shared" si="2"/>
        <v/>
      </c>
      <c r="V31" s="219" t="s">
        <v>178</v>
      </c>
      <c r="W31" s="252" t="s">
        <v>178</v>
      </c>
      <c r="X31" s="215" t="s">
        <v>178</v>
      </c>
      <c r="Y31" s="215" t="s">
        <v>178</v>
      </c>
      <c r="Z31" s="215" t="s">
        <v>178</v>
      </c>
      <c r="AA31" s="215" t="s">
        <v>178</v>
      </c>
      <c r="AB31" s="215" t="s">
        <v>178</v>
      </c>
      <c r="AC31" s="215" t="s">
        <v>178</v>
      </c>
      <c r="AD31" s="216" t="str">
        <f t="shared" si="3"/>
        <v/>
      </c>
      <c r="AE31" s="215" t="s">
        <v>178</v>
      </c>
      <c r="AF31" s="215" t="s">
        <v>178</v>
      </c>
      <c r="AG31" s="215" t="s">
        <v>178</v>
      </c>
      <c r="AH31" s="215" t="s">
        <v>178</v>
      </c>
      <c r="AI31" s="216" t="str">
        <f t="shared" si="4"/>
        <v/>
      </c>
      <c r="AJ31" s="215" t="s">
        <v>178</v>
      </c>
      <c r="AK31" s="215" t="s">
        <v>178</v>
      </c>
      <c r="AL31" s="215" t="s">
        <v>178</v>
      </c>
      <c r="AM31" s="215" t="s">
        <v>178</v>
      </c>
      <c r="AN31" s="214" t="s">
        <v>178</v>
      </c>
      <c r="AO31" s="214"/>
      <c r="AP31" s="214" t="s">
        <v>178</v>
      </c>
      <c r="AQ31" s="214" t="s">
        <v>178</v>
      </c>
      <c r="AR31" s="248" t="s">
        <v>178</v>
      </c>
      <c r="AS31" s="218" t="s">
        <v>178</v>
      </c>
    </row>
    <row r="32" spans="2:45" ht="16" customHeight="1" x14ac:dyDescent="0.2">
      <c r="B32" s="220" t="s">
        <v>178</v>
      </c>
      <c r="C32" s="238" t="s">
        <v>178</v>
      </c>
      <c r="D32" s="214" t="s">
        <v>178</v>
      </c>
      <c r="E32" s="214" t="s">
        <v>178</v>
      </c>
      <c r="F32" s="214" t="s">
        <v>178</v>
      </c>
      <c r="G32" s="214"/>
      <c r="H32" s="214" t="s">
        <v>178</v>
      </c>
      <c r="I32" s="214" t="s">
        <v>178</v>
      </c>
      <c r="J32" s="214" t="s">
        <v>178</v>
      </c>
      <c r="K32" s="214" t="s">
        <v>178</v>
      </c>
      <c r="L32" s="214" t="s">
        <v>178</v>
      </c>
      <c r="M32" s="215" t="s">
        <v>178</v>
      </c>
      <c r="N32" s="215" t="s">
        <v>178</v>
      </c>
      <c r="O32" s="216" t="str">
        <f t="shared" si="0"/>
        <v/>
      </c>
      <c r="P32" s="215" t="s">
        <v>178</v>
      </c>
      <c r="Q32" s="214" t="s">
        <v>178</v>
      </c>
      <c r="R32" s="217" t="s">
        <v>178</v>
      </c>
      <c r="S32" s="215" t="s">
        <v>178</v>
      </c>
      <c r="T32" s="216" t="str">
        <f t="shared" si="1"/>
        <v/>
      </c>
      <c r="U32" s="216" t="str">
        <f t="shared" si="2"/>
        <v/>
      </c>
      <c r="V32" s="219" t="s">
        <v>178</v>
      </c>
      <c r="W32" s="252" t="s">
        <v>178</v>
      </c>
      <c r="X32" s="215" t="s">
        <v>178</v>
      </c>
      <c r="Y32" s="215" t="s">
        <v>178</v>
      </c>
      <c r="Z32" s="215" t="s">
        <v>178</v>
      </c>
      <c r="AA32" s="215" t="s">
        <v>178</v>
      </c>
      <c r="AB32" s="215" t="s">
        <v>178</v>
      </c>
      <c r="AC32" s="215" t="s">
        <v>178</v>
      </c>
      <c r="AD32" s="216" t="str">
        <f t="shared" si="3"/>
        <v/>
      </c>
      <c r="AE32" s="215" t="s">
        <v>178</v>
      </c>
      <c r="AF32" s="215" t="s">
        <v>178</v>
      </c>
      <c r="AG32" s="215" t="s">
        <v>178</v>
      </c>
      <c r="AH32" s="215" t="s">
        <v>178</v>
      </c>
      <c r="AI32" s="216" t="str">
        <f t="shared" si="4"/>
        <v/>
      </c>
      <c r="AJ32" s="215" t="s">
        <v>178</v>
      </c>
      <c r="AK32" s="215" t="s">
        <v>178</v>
      </c>
      <c r="AL32" s="215" t="s">
        <v>178</v>
      </c>
      <c r="AM32" s="215" t="s">
        <v>178</v>
      </c>
      <c r="AN32" s="214" t="s">
        <v>178</v>
      </c>
      <c r="AO32" s="214"/>
      <c r="AP32" s="214" t="s">
        <v>178</v>
      </c>
      <c r="AQ32" s="214" t="s">
        <v>178</v>
      </c>
      <c r="AR32" s="248" t="s">
        <v>178</v>
      </c>
      <c r="AS32" s="218" t="s">
        <v>178</v>
      </c>
    </row>
    <row r="33" spans="2:45" ht="16" customHeight="1" x14ac:dyDescent="0.2">
      <c r="B33" s="220" t="s">
        <v>178</v>
      </c>
      <c r="C33" s="238" t="s">
        <v>178</v>
      </c>
      <c r="D33" s="214" t="s">
        <v>178</v>
      </c>
      <c r="E33" s="214" t="s">
        <v>178</v>
      </c>
      <c r="F33" s="214" t="s">
        <v>178</v>
      </c>
      <c r="G33" s="214"/>
      <c r="H33" s="214" t="s">
        <v>178</v>
      </c>
      <c r="I33" s="214" t="s">
        <v>178</v>
      </c>
      <c r="J33" s="214" t="s">
        <v>178</v>
      </c>
      <c r="K33" s="214" t="s">
        <v>178</v>
      </c>
      <c r="L33" s="214" t="s">
        <v>178</v>
      </c>
      <c r="M33" s="215" t="s">
        <v>178</v>
      </c>
      <c r="N33" s="215" t="s">
        <v>178</v>
      </c>
      <c r="O33" s="216" t="str">
        <f t="shared" si="0"/>
        <v/>
      </c>
      <c r="P33" s="215" t="s">
        <v>178</v>
      </c>
      <c r="Q33" s="214" t="s">
        <v>178</v>
      </c>
      <c r="R33" s="217" t="s">
        <v>178</v>
      </c>
      <c r="S33" s="215" t="s">
        <v>178</v>
      </c>
      <c r="T33" s="216" t="str">
        <f t="shared" si="1"/>
        <v/>
      </c>
      <c r="U33" s="216" t="str">
        <f t="shared" si="2"/>
        <v/>
      </c>
      <c r="V33" s="219" t="s">
        <v>178</v>
      </c>
      <c r="W33" s="252" t="s">
        <v>178</v>
      </c>
      <c r="X33" s="215" t="s">
        <v>178</v>
      </c>
      <c r="Y33" s="215" t="s">
        <v>178</v>
      </c>
      <c r="Z33" s="215" t="s">
        <v>178</v>
      </c>
      <c r="AA33" s="215" t="s">
        <v>178</v>
      </c>
      <c r="AB33" s="215" t="s">
        <v>178</v>
      </c>
      <c r="AC33" s="215" t="s">
        <v>178</v>
      </c>
      <c r="AD33" s="216" t="str">
        <f t="shared" si="3"/>
        <v/>
      </c>
      <c r="AE33" s="215" t="s">
        <v>178</v>
      </c>
      <c r="AF33" s="215" t="s">
        <v>178</v>
      </c>
      <c r="AG33" s="215" t="s">
        <v>178</v>
      </c>
      <c r="AH33" s="215" t="s">
        <v>178</v>
      </c>
      <c r="AI33" s="216" t="str">
        <f t="shared" si="4"/>
        <v/>
      </c>
      <c r="AJ33" s="215" t="s">
        <v>178</v>
      </c>
      <c r="AK33" s="215" t="s">
        <v>178</v>
      </c>
      <c r="AL33" s="215" t="s">
        <v>178</v>
      </c>
      <c r="AM33" s="215" t="s">
        <v>178</v>
      </c>
      <c r="AN33" s="214" t="s">
        <v>178</v>
      </c>
      <c r="AO33" s="214"/>
      <c r="AP33" s="214" t="s">
        <v>178</v>
      </c>
      <c r="AQ33" s="214" t="s">
        <v>178</v>
      </c>
      <c r="AR33" s="248" t="s">
        <v>178</v>
      </c>
      <c r="AS33" s="218" t="s">
        <v>178</v>
      </c>
    </row>
    <row r="34" spans="2:45" ht="16" customHeight="1" x14ac:dyDescent="0.2">
      <c r="B34" s="220" t="s">
        <v>178</v>
      </c>
      <c r="C34" s="238" t="s">
        <v>178</v>
      </c>
      <c r="D34" s="214" t="s">
        <v>178</v>
      </c>
      <c r="E34" s="214" t="s">
        <v>178</v>
      </c>
      <c r="F34" s="214" t="s">
        <v>178</v>
      </c>
      <c r="G34" s="214"/>
      <c r="H34" s="214" t="s">
        <v>178</v>
      </c>
      <c r="I34" s="214" t="s">
        <v>178</v>
      </c>
      <c r="J34" s="214" t="s">
        <v>178</v>
      </c>
      <c r="K34" s="214" t="s">
        <v>178</v>
      </c>
      <c r="L34" s="214" t="s">
        <v>178</v>
      </c>
      <c r="M34" s="215" t="s">
        <v>178</v>
      </c>
      <c r="N34" s="215" t="s">
        <v>178</v>
      </c>
      <c r="O34" s="216" t="str">
        <f t="shared" si="0"/>
        <v/>
      </c>
      <c r="P34" s="215" t="s">
        <v>178</v>
      </c>
      <c r="Q34" s="214" t="s">
        <v>178</v>
      </c>
      <c r="R34" s="217" t="s">
        <v>178</v>
      </c>
      <c r="S34" s="215" t="s">
        <v>178</v>
      </c>
      <c r="T34" s="216" t="str">
        <f t="shared" si="1"/>
        <v/>
      </c>
      <c r="U34" s="216" t="str">
        <f t="shared" si="2"/>
        <v/>
      </c>
      <c r="V34" s="219" t="s">
        <v>178</v>
      </c>
      <c r="W34" s="252" t="s">
        <v>178</v>
      </c>
      <c r="X34" s="215" t="s">
        <v>178</v>
      </c>
      <c r="Y34" s="215" t="s">
        <v>178</v>
      </c>
      <c r="Z34" s="215" t="s">
        <v>178</v>
      </c>
      <c r="AA34" s="215" t="s">
        <v>178</v>
      </c>
      <c r="AB34" s="215" t="s">
        <v>178</v>
      </c>
      <c r="AC34" s="215" t="s">
        <v>178</v>
      </c>
      <c r="AD34" s="216" t="str">
        <f t="shared" si="3"/>
        <v/>
      </c>
      <c r="AE34" s="215" t="s">
        <v>178</v>
      </c>
      <c r="AF34" s="215" t="s">
        <v>178</v>
      </c>
      <c r="AG34" s="215" t="s">
        <v>178</v>
      </c>
      <c r="AH34" s="215" t="s">
        <v>178</v>
      </c>
      <c r="AI34" s="216" t="str">
        <f t="shared" si="4"/>
        <v/>
      </c>
      <c r="AJ34" s="215" t="s">
        <v>178</v>
      </c>
      <c r="AK34" s="215" t="s">
        <v>178</v>
      </c>
      <c r="AL34" s="215" t="s">
        <v>178</v>
      </c>
      <c r="AM34" s="215" t="s">
        <v>178</v>
      </c>
      <c r="AN34" s="214" t="s">
        <v>178</v>
      </c>
      <c r="AO34" s="214"/>
      <c r="AP34" s="214" t="s">
        <v>178</v>
      </c>
      <c r="AQ34" s="214" t="s">
        <v>178</v>
      </c>
      <c r="AR34" s="248" t="s">
        <v>178</v>
      </c>
      <c r="AS34" s="218" t="s">
        <v>178</v>
      </c>
    </row>
    <row r="35" spans="2:45" ht="16" customHeight="1" x14ac:dyDescent="0.2">
      <c r="B35" s="220" t="s">
        <v>178</v>
      </c>
      <c r="C35" s="238" t="s">
        <v>178</v>
      </c>
      <c r="D35" s="214" t="s">
        <v>178</v>
      </c>
      <c r="E35" s="214" t="s">
        <v>178</v>
      </c>
      <c r="F35" s="214" t="s">
        <v>178</v>
      </c>
      <c r="G35" s="214"/>
      <c r="H35" s="214" t="s">
        <v>178</v>
      </c>
      <c r="I35" s="214" t="s">
        <v>178</v>
      </c>
      <c r="J35" s="214" t="s">
        <v>178</v>
      </c>
      <c r="K35" s="214" t="s">
        <v>178</v>
      </c>
      <c r="L35" s="214" t="s">
        <v>178</v>
      </c>
      <c r="M35" s="215" t="s">
        <v>178</v>
      </c>
      <c r="N35" s="215" t="s">
        <v>178</v>
      </c>
      <c r="O35" s="216" t="str">
        <f t="shared" si="0"/>
        <v/>
      </c>
      <c r="P35" s="215" t="s">
        <v>178</v>
      </c>
      <c r="Q35" s="214" t="s">
        <v>178</v>
      </c>
      <c r="R35" s="217" t="s">
        <v>178</v>
      </c>
      <c r="S35" s="215" t="s">
        <v>178</v>
      </c>
      <c r="T35" s="216" t="str">
        <f t="shared" si="1"/>
        <v/>
      </c>
      <c r="U35" s="216" t="str">
        <f t="shared" si="2"/>
        <v/>
      </c>
      <c r="V35" s="219" t="s">
        <v>178</v>
      </c>
      <c r="W35" s="252" t="s">
        <v>178</v>
      </c>
      <c r="X35" s="215" t="s">
        <v>178</v>
      </c>
      <c r="Y35" s="215" t="s">
        <v>178</v>
      </c>
      <c r="Z35" s="215" t="s">
        <v>178</v>
      </c>
      <c r="AA35" s="215" t="s">
        <v>178</v>
      </c>
      <c r="AB35" s="215" t="s">
        <v>178</v>
      </c>
      <c r="AC35" s="215" t="s">
        <v>178</v>
      </c>
      <c r="AD35" s="216" t="str">
        <f t="shared" si="3"/>
        <v/>
      </c>
      <c r="AE35" s="215" t="s">
        <v>178</v>
      </c>
      <c r="AF35" s="215" t="s">
        <v>178</v>
      </c>
      <c r="AG35" s="215" t="s">
        <v>178</v>
      </c>
      <c r="AH35" s="215" t="s">
        <v>178</v>
      </c>
      <c r="AI35" s="216" t="str">
        <f t="shared" si="4"/>
        <v/>
      </c>
      <c r="AJ35" s="215" t="s">
        <v>178</v>
      </c>
      <c r="AK35" s="215" t="s">
        <v>178</v>
      </c>
      <c r="AL35" s="215" t="s">
        <v>178</v>
      </c>
      <c r="AM35" s="215" t="s">
        <v>178</v>
      </c>
      <c r="AN35" s="214" t="s">
        <v>178</v>
      </c>
      <c r="AO35" s="214"/>
      <c r="AP35" s="214" t="s">
        <v>178</v>
      </c>
      <c r="AQ35" s="214" t="s">
        <v>178</v>
      </c>
      <c r="AR35" s="248" t="s">
        <v>178</v>
      </c>
      <c r="AS35" s="218" t="s">
        <v>178</v>
      </c>
    </row>
    <row r="36" spans="2:45" ht="16" customHeight="1" x14ac:dyDescent="0.2">
      <c r="B36" s="220" t="s">
        <v>178</v>
      </c>
      <c r="C36" s="238" t="s">
        <v>178</v>
      </c>
      <c r="D36" s="214" t="s">
        <v>178</v>
      </c>
      <c r="E36" s="214" t="s">
        <v>178</v>
      </c>
      <c r="F36" s="214" t="s">
        <v>178</v>
      </c>
      <c r="G36" s="214"/>
      <c r="H36" s="214" t="s">
        <v>178</v>
      </c>
      <c r="I36" s="214" t="s">
        <v>178</v>
      </c>
      <c r="J36" s="214" t="s">
        <v>178</v>
      </c>
      <c r="K36" s="214" t="s">
        <v>178</v>
      </c>
      <c r="L36" s="214" t="s">
        <v>178</v>
      </c>
      <c r="M36" s="215" t="s">
        <v>178</v>
      </c>
      <c r="N36" s="215" t="s">
        <v>178</v>
      </c>
      <c r="O36" s="216" t="str">
        <f t="shared" si="0"/>
        <v/>
      </c>
      <c r="P36" s="215" t="s">
        <v>178</v>
      </c>
      <c r="Q36" s="214" t="s">
        <v>178</v>
      </c>
      <c r="R36" s="217" t="s">
        <v>178</v>
      </c>
      <c r="S36" s="215" t="s">
        <v>178</v>
      </c>
      <c r="T36" s="216" t="str">
        <f t="shared" si="1"/>
        <v/>
      </c>
      <c r="U36" s="216" t="str">
        <f t="shared" si="2"/>
        <v/>
      </c>
      <c r="V36" s="219" t="s">
        <v>178</v>
      </c>
      <c r="W36" s="252" t="s">
        <v>178</v>
      </c>
      <c r="X36" s="215" t="s">
        <v>178</v>
      </c>
      <c r="Y36" s="215" t="s">
        <v>178</v>
      </c>
      <c r="Z36" s="215" t="s">
        <v>178</v>
      </c>
      <c r="AA36" s="215" t="s">
        <v>178</v>
      </c>
      <c r="AB36" s="215" t="s">
        <v>178</v>
      </c>
      <c r="AC36" s="215" t="s">
        <v>178</v>
      </c>
      <c r="AD36" s="216" t="str">
        <f t="shared" si="3"/>
        <v/>
      </c>
      <c r="AE36" s="215" t="s">
        <v>178</v>
      </c>
      <c r="AF36" s="215" t="s">
        <v>178</v>
      </c>
      <c r="AG36" s="215" t="s">
        <v>178</v>
      </c>
      <c r="AH36" s="215" t="s">
        <v>178</v>
      </c>
      <c r="AI36" s="216" t="str">
        <f t="shared" si="4"/>
        <v/>
      </c>
      <c r="AJ36" s="215" t="s">
        <v>178</v>
      </c>
      <c r="AK36" s="215" t="s">
        <v>178</v>
      </c>
      <c r="AL36" s="215" t="s">
        <v>178</v>
      </c>
      <c r="AM36" s="215" t="s">
        <v>178</v>
      </c>
      <c r="AN36" s="214" t="s">
        <v>178</v>
      </c>
      <c r="AO36" s="214"/>
      <c r="AP36" s="214" t="s">
        <v>178</v>
      </c>
      <c r="AQ36" s="214" t="s">
        <v>178</v>
      </c>
      <c r="AR36" s="248" t="s">
        <v>178</v>
      </c>
      <c r="AS36" s="218" t="s">
        <v>178</v>
      </c>
    </row>
    <row r="37" spans="2:45" ht="16" customHeight="1" x14ac:dyDescent="0.2">
      <c r="B37" s="220" t="s">
        <v>178</v>
      </c>
      <c r="C37" s="238" t="s">
        <v>178</v>
      </c>
      <c r="D37" s="214" t="s">
        <v>178</v>
      </c>
      <c r="E37" s="214" t="s">
        <v>178</v>
      </c>
      <c r="F37" s="214" t="s">
        <v>178</v>
      </c>
      <c r="G37" s="214"/>
      <c r="H37" s="214" t="s">
        <v>178</v>
      </c>
      <c r="I37" s="214" t="s">
        <v>178</v>
      </c>
      <c r="J37" s="214" t="s">
        <v>178</v>
      </c>
      <c r="K37" s="214" t="s">
        <v>178</v>
      </c>
      <c r="L37" s="214" t="s">
        <v>178</v>
      </c>
      <c r="M37" s="215" t="s">
        <v>178</v>
      </c>
      <c r="N37" s="215" t="s">
        <v>178</v>
      </c>
      <c r="O37" s="216" t="str">
        <f t="shared" si="0"/>
        <v/>
      </c>
      <c r="P37" s="215" t="s">
        <v>178</v>
      </c>
      <c r="Q37" s="214" t="s">
        <v>178</v>
      </c>
      <c r="R37" s="217" t="s">
        <v>178</v>
      </c>
      <c r="S37" s="215" t="s">
        <v>178</v>
      </c>
      <c r="T37" s="216" t="str">
        <f t="shared" si="1"/>
        <v/>
      </c>
      <c r="U37" s="216" t="str">
        <f t="shared" si="2"/>
        <v/>
      </c>
      <c r="V37" s="219" t="s">
        <v>178</v>
      </c>
      <c r="W37" s="252" t="s">
        <v>178</v>
      </c>
      <c r="X37" s="215" t="s">
        <v>178</v>
      </c>
      <c r="Y37" s="215" t="s">
        <v>178</v>
      </c>
      <c r="Z37" s="215" t="s">
        <v>178</v>
      </c>
      <c r="AA37" s="215" t="s">
        <v>178</v>
      </c>
      <c r="AB37" s="215" t="s">
        <v>178</v>
      </c>
      <c r="AC37" s="215" t="s">
        <v>178</v>
      </c>
      <c r="AD37" s="216" t="str">
        <f t="shared" si="3"/>
        <v/>
      </c>
      <c r="AE37" s="215" t="s">
        <v>178</v>
      </c>
      <c r="AF37" s="215" t="s">
        <v>178</v>
      </c>
      <c r="AG37" s="215" t="s">
        <v>178</v>
      </c>
      <c r="AH37" s="215" t="s">
        <v>178</v>
      </c>
      <c r="AI37" s="216" t="str">
        <f t="shared" si="4"/>
        <v/>
      </c>
      <c r="AJ37" s="215" t="s">
        <v>178</v>
      </c>
      <c r="AK37" s="215" t="s">
        <v>178</v>
      </c>
      <c r="AL37" s="215" t="s">
        <v>178</v>
      </c>
      <c r="AM37" s="215" t="s">
        <v>178</v>
      </c>
      <c r="AN37" s="214" t="s">
        <v>178</v>
      </c>
      <c r="AO37" s="214"/>
      <c r="AP37" s="214" t="s">
        <v>178</v>
      </c>
      <c r="AQ37" s="214" t="s">
        <v>178</v>
      </c>
      <c r="AR37" s="248" t="s">
        <v>178</v>
      </c>
      <c r="AS37" s="218" t="s">
        <v>178</v>
      </c>
    </row>
    <row r="38" spans="2:45" ht="16" customHeight="1" x14ac:dyDescent="0.2">
      <c r="B38" s="220" t="s">
        <v>178</v>
      </c>
      <c r="C38" s="238" t="s">
        <v>178</v>
      </c>
      <c r="D38" s="214" t="s">
        <v>178</v>
      </c>
      <c r="E38" s="214" t="s">
        <v>178</v>
      </c>
      <c r="F38" s="214" t="s">
        <v>178</v>
      </c>
      <c r="G38" s="214"/>
      <c r="H38" s="214" t="s">
        <v>178</v>
      </c>
      <c r="I38" s="214" t="s">
        <v>178</v>
      </c>
      <c r="J38" s="214" t="s">
        <v>178</v>
      </c>
      <c r="K38" s="214" t="s">
        <v>178</v>
      </c>
      <c r="L38" s="214" t="s">
        <v>178</v>
      </c>
      <c r="M38" s="215" t="s">
        <v>178</v>
      </c>
      <c r="N38" s="215" t="s">
        <v>178</v>
      </c>
      <c r="O38" s="216" t="str">
        <f t="shared" si="0"/>
        <v/>
      </c>
      <c r="P38" s="215" t="s">
        <v>178</v>
      </c>
      <c r="Q38" s="214" t="s">
        <v>178</v>
      </c>
      <c r="R38" s="217" t="s">
        <v>178</v>
      </c>
      <c r="S38" s="215" t="s">
        <v>178</v>
      </c>
      <c r="T38" s="216" t="str">
        <f t="shared" si="1"/>
        <v/>
      </c>
      <c r="U38" s="216" t="str">
        <f t="shared" si="2"/>
        <v/>
      </c>
      <c r="V38" s="219" t="s">
        <v>178</v>
      </c>
      <c r="W38" s="252" t="s">
        <v>178</v>
      </c>
      <c r="X38" s="215" t="s">
        <v>178</v>
      </c>
      <c r="Y38" s="215" t="s">
        <v>178</v>
      </c>
      <c r="Z38" s="215" t="s">
        <v>178</v>
      </c>
      <c r="AA38" s="215" t="s">
        <v>178</v>
      </c>
      <c r="AB38" s="215" t="s">
        <v>178</v>
      </c>
      <c r="AC38" s="215" t="s">
        <v>178</v>
      </c>
      <c r="AD38" s="216" t="str">
        <f t="shared" si="3"/>
        <v/>
      </c>
      <c r="AE38" s="215" t="s">
        <v>178</v>
      </c>
      <c r="AF38" s="215" t="s">
        <v>178</v>
      </c>
      <c r="AG38" s="215" t="s">
        <v>178</v>
      </c>
      <c r="AH38" s="215" t="s">
        <v>178</v>
      </c>
      <c r="AI38" s="216" t="str">
        <f t="shared" si="4"/>
        <v/>
      </c>
      <c r="AJ38" s="215" t="s">
        <v>178</v>
      </c>
      <c r="AK38" s="215" t="s">
        <v>178</v>
      </c>
      <c r="AL38" s="215" t="s">
        <v>178</v>
      </c>
      <c r="AM38" s="215" t="s">
        <v>178</v>
      </c>
      <c r="AN38" s="214" t="s">
        <v>178</v>
      </c>
      <c r="AO38" s="214"/>
      <c r="AP38" s="214" t="s">
        <v>178</v>
      </c>
      <c r="AQ38" s="214" t="s">
        <v>178</v>
      </c>
      <c r="AR38" s="248" t="s">
        <v>178</v>
      </c>
      <c r="AS38" s="218" t="s">
        <v>178</v>
      </c>
    </row>
    <row r="39" spans="2:45" ht="16" customHeight="1" x14ac:dyDescent="0.2">
      <c r="B39" s="220" t="s">
        <v>178</v>
      </c>
      <c r="C39" s="238" t="s">
        <v>178</v>
      </c>
      <c r="D39" s="214" t="s">
        <v>178</v>
      </c>
      <c r="E39" s="214" t="s">
        <v>178</v>
      </c>
      <c r="F39" s="214" t="s">
        <v>178</v>
      </c>
      <c r="G39" s="214"/>
      <c r="H39" s="214" t="s">
        <v>178</v>
      </c>
      <c r="I39" s="214" t="s">
        <v>178</v>
      </c>
      <c r="J39" s="214" t="s">
        <v>178</v>
      </c>
      <c r="K39" s="214" t="s">
        <v>178</v>
      </c>
      <c r="L39" s="214" t="s">
        <v>178</v>
      </c>
      <c r="M39" s="215" t="s">
        <v>178</v>
      </c>
      <c r="N39" s="215" t="s">
        <v>178</v>
      </c>
      <c r="O39" s="216" t="str">
        <f t="shared" si="0"/>
        <v/>
      </c>
      <c r="P39" s="215" t="s">
        <v>178</v>
      </c>
      <c r="Q39" s="214" t="s">
        <v>178</v>
      </c>
      <c r="R39" s="217" t="s">
        <v>178</v>
      </c>
      <c r="S39" s="215" t="s">
        <v>178</v>
      </c>
      <c r="T39" s="216" t="str">
        <f t="shared" si="1"/>
        <v/>
      </c>
      <c r="U39" s="216" t="str">
        <f t="shared" si="2"/>
        <v/>
      </c>
      <c r="V39" s="219" t="s">
        <v>178</v>
      </c>
      <c r="W39" s="252" t="s">
        <v>178</v>
      </c>
      <c r="X39" s="215" t="s">
        <v>178</v>
      </c>
      <c r="Y39" s="215" t="s">
        <v>178</v>
      </c>
      <c r="Z39" s="215" t="s">
        <v>178</v>
      </c>
      <c r="AA39" s="215" t="s">
        <v>178</v>
      </c>
      <c r="AB39" s="215" t="s">
        <v>178</v>
      </c>
      <c r="AC39" s="215" t="s">
        <v>178</v>
      </c>
      <c r="AD39" s="216" t="str">
        <f t="shared" si="3"/>
        <v/>
      </c>
      <c r="AE39" s="215" t="s">
        <v>178</v>
      </c>
      <c r="AF39" s="215" t="s">
        <v>178</v>
      </c>
      <c r="AG39" s="215" t="s">
        <v>178</v>
      </c>
      <c r="AH39" s="215" t="s">
        <v>178</v>
      </c>
      <c r="AI39" s="216" t="str">
        <f t="shared" si="4"/>
        <v/>
      </c>
      <c r="AJ39" s="215" t="s">
        <v>178</v>
      </c>
      <c r="AK39" s="215" t="s">
        <v>178</v>
      </c>
      <c r="AL39" s="215" t="s">
        <v>178</v>
      </c>
      <c r="AM39" s="215" t="s">
        <v>178</v>
      </c>
      <c r="AN39" s="214" t="s">
        <v>178</v>
      </c>
      <c r="AO39" s="214"/>
      <c r="AP39" s="214" t="s">
        <v>178</v>
      </c>
      <c r="AQ39" s="214" t="s">
        <v>178</v>
      </c>
      <c r="AR39" s="248" t="s">
        <v>178</v>
      </c>
      <c r="AS39" s="218" t="s">
        <v>178</v>
      </c>
    </row>
    <row r="40" spans="2:45" ht="16" customHeight="1" x14ac:dyDescent="0.2">
      <c r="B40" s="220" t="s">
        <v>178</v>
      </c>
      <c r="C40" s="238" t="s">
        <v>178</v>
      </c>
      <c r="D40" s="214" t="s">
        <v>178</v>
      </c>
      <c r="E40" s="214" t="s">
        <v>178</v>
      </c>
      <c r="F40" s="214" t="s">
        <v>178</v>
      </c>
      <c r="G40" s="214"/>
      <c r="H40" s="214" t="s">
        <v>178</v>
      </c>
      <c r="I40" s="214" t="s">
        <v>178</v>
      </c>
      <c r="J40" s="214" t="s">
        <v>178</v>
      </c>
      <c r="K40" s="214" t="s">
        <v>178</v>
      </c>
      <c r="L40" s="214" t="s">
        <v>178</v>
      </c>
      <c r="M40" s="215" t="s">
        <v>178</v>
      </c>
      <c r="N40" s="215" t="s">
        <v>178</v>
      </c>
      <c r="O40" s="216" t="str">
        <f t="shared" si="0"/>
        <v/>
      </c>
      <c r="P40" s="215" t="s">
        <v>178</v>
      </c>
      <c r="Q40" s="214" t="s">
        <v>178</v>
      </c>
      <c r="R40" s="217" t="s">
        <v>178</v>
      </c>
      <c r="S40" s="215" t="s">
        <v>178</v>
      </c>
      <c r="T40" s="216" t="str">
        <f t="shared" si="1"/>
        <v/>
      </c>
      <c r="U40" s="216" t="str">
        <f t="shared" si="2"/>
        <v/>
      </c>
      <c r="V40" s="219" t="s">
        <v>178</v>
      </c>
      <c r="W40" s="252" t="s">
        <v>178</v>
      </c>
      <c r="X40" s="215" t="s">
        <v>178</v>
      </c>
      <c r="Y40" s="215" t="s">
        <v>178</v>
      </c>
      <c r="Z40" s="215" t="s">
        <v>178</v>
      </c>
      <c r="AA40" s="215" t="s">
        <v>178</v>
      </c>
      <c r="AB40" s="215" t="s">
        <v>178</v>
      </c>
      <c r="AC40" s="215" t="s">
        <v>178</v>
      </c>
      <c r="AD40" s="216" t="str">
        <f t="shared" si="3"/>
        <v/>
      </c>
      <c r="AE40" s="215" t="s">
        <v>178</v>
      </c>
      <c r="AF40" s="215" t="s">
        <v>178</v>
      </c>
      <c r="AG40" s="215" t="s">
        <v>178</v>
      </c>
      <c r="AH40" s="215" t="s">
        <v>178</v>
      </c>
      <c r="AI40" s="216" t="str">
        <f t="shared" si="4"/>
        <v/>
      </c>
      <c r="AJ40" s="215" t="s">
        <v>178</v>
      </c>
      <c r="AK40" s="215" t="s">
        <v>178</v>
      </c>
      <c r="AL40" s="215" t="s">
        <v>178</v>
      </c>
      <c r="AM40" s="215" t="s">
        <v>178</v>
      </c>
      <c r="AN40" s="214" t="s">
        <v>178</v>
      </c>
      <c r="AO40" s="214"/>
      <c r="AP40" s="214" t="s">
        <v>178</v>
      </c>
      <c r="AQ40" s="214" t="s">
        <v>178</v>
      </c>
      <c r="AR40" s="248" t="s">
        <v>178</v>
      </c>
      <c r="AS40" s="218" t="s">
        <v>178</v>
      </c>
    </row>
    <row r="41" spans="2:45" ht="16" customHeight="1" x14ac:dyDescent="0.2">
      <c r="B41" s="220" t="s">
        <v>178</v>
      </c>
      <c r="C41" s="238" t="s">
        <v>178</v>
      </c>
      <c r="D41" s="214" t="s">
        <v>178</v>
      </c>
      <c r="E41" s="214" t="s">
        <v>178</v>
      </c>
      <c r="F41" s="214" t="s">
        <v>178</v>
      </c>
      <c r="G41" s="214"/>
      <c r="H41" s="214" t="s">
        <v>178</v>
      </c>
      <c r="I41" s="214" t="s">
        <v>178</v>
      </c>
      <c r="J41" s="214" t="s">
        <v>178</v>
      </c>
      <c r="K41" s="214" t="s">
        <v>178</v>
      </c>
      <c r="L41" s="214" t="s">
        <v>178</v>
      </c>
      <c r="M41" s="215" t="s">
        <v>178</v>
      </c>
      <c r="N41" s="215" t="s">
        <v>178</v>
      </c>
      <c r="O41" s="216" t="str">
        <f t="shared" ref="O41:O72" si="5">IF(LEN(B41)&gt;0,"KG","")</f>
        <v/>
      </c>
      <c r="P41" s="215" t="s">
        <v>178</v>
      </c>
      <c r="Q41" s="214" t="s">
        <v>178</v>
      </c>
      <c r="R41" s="217" t="s">
        <v>178</v>
      </c>
      <c r="S41" s="215" t="s">
        <v>178</v>
      </c>
      <c r="T41" s="216" t="str">
        <f t="shared" ref="T41:T72" si="6">IF(S41&lt;&gt;"",MID(S41,1,4),"")</f>
        <v/>
      </c>
      <c r="U41" s="216" t="str">
        <f t="shared" ref="U41:U72" si="7">IF(S41&lt;&gt;"",MID(S41,6,2)&amp;MID(S41,9,3)&amp;MID(S41,13,16),"")</f>
        <v/>
      </c>
      <c r="V41" s="219" t="s">
        <v>178</v>
      </c>
      <c r="W41" s="252" t="s">
        <v>178</v>
      </c>
      <c r="X41" s="215" t="s">
        <v>178</v>
      </c>
      <c r="Y41" s="215" t="s">
        <v>178</v>
      </c>
      <c r="Z41" s="215" t="s">
        <v>178</v>
      </c>
      <c r="AA41" s="215" t="s">
        <v>178</v>
      </c>
      <c r="AB41" s="215" t="s">
        <v>178</v>
      </c>
      <c r="AC41" s="215" t="s">
        <v>178</v>
      </c>
      <c r="AD41" s="216" t="str">
        <f t="shared" ref="AD41:AD72" si="8">IF(LEN(B41)&gt;0,"MM","")</f>
        <v/>
      </c>
      <c r="AE41" s="215" t="s">
        <v>178</v>
      </c>
      <c r="AF41" s="215" t="s">
        <v>178</v>
      </c>
      <c r="AG41" s="215" t="s">
        <v>178</v>
      </c>
      <c r="AH41" s="215" t="s">
        <v>178</v>
      </c>
      <c r="AI41" s="216" t="str">
        <f t="shared" ref="AI41:AI72" si="9">IF(AH41&lt;&gt;"","CHF","")</f>
        <v/>
      </c>
      <c r="AJ41" s="215" t="s">
        <v>178</v>
      </c>
      <c r="AK41" s="215" t="s">
        <v>178</v>
      </c>
      <c r="AL41" s="215" t="s">
        <v>178</v>
      </c>
      <c r="AM41" s="215" t="s">
        <v>178</v>
      </c>
      <c r="AN41" s="214" t="s">
        <v>178</v>
      </c>
      <c r="AO41" s="214"/>
      <c r="AP41" s="214" t="s">
        <v>178</v>
      </c>
      <c r="AQ41" s="214" t="s">
        <v>178</v>
      </c>
      <c r="AR41" s="248" t="s">
        <v>178</v>
      </c>
      <c r="AS41" s="218" t="s">
        <v>178</v>
      </c>
    </row>
    <row r="42" spans="2:45" ht="16" customHeight="1" x14ac:dyDescent="0.2">
      <c r="B42" s="220" t="s">
        <v>178</v>
      </c>
      <c r="C42" s="238" t="s">
        <v>178</v>
      </c>
      <c r="D42" s="214" t="s">
        <v>178</v>
      </c>
      <c r="E42" s="214" t="s">
        <v>178</v>
      </c>
      <c r="F42" s="214" t="s">
        <v>178</v>
      </c>
      <c r="G42" s="214"/>
      <c r="H42" s="214" t="s">
        <v>178</v>
      </c>
      <c r="I42" s="214" t="s">
        <v>178</v>
      </c>
      <c r="J42" s="214" t="s">
        <v>178</v>
      </c>
      <c r="K42" s="214" t="s">
        <v>178</v>
      </c>
      <c r="L42" s="214" t="s">
        <v>178</v>
      </c>
      <c r="M42" s="215" t="s">
        <v>178</v>
      </c>
      <c r="N42" s="215" t="s">
        <v>178</v>
      </c>
      <c r="O42" s="216" t="str">
        <f t="shared" si="5"/>
        <v/>
      </c>
      <c r="P42" s="215" t="s">
        <v>178</v>
      </c>
      <c r="Q42" s="214" t="s">
        <v>178</v>
      </c>
      <c r="R42" s="217" t="s">
        <v>178</v>
      </c>
      <c r="S42" s="215" t="s">
        <v>178</v>
      </c>
      <c r="T42" s="216" t="str">
        <f t="shared" si="6"/>
        <v/>
      </c>
      <c r="U42" s="216" t="str">
        <f t="shared" si="7"/>
        <v/>
      </c>
      <c r="V42" s="219" t="s">
        <v>178</v>
      </c>
      <c r="W42" s="252" t="s">
        <v>178</v>
      </c>
      <c r="X42" s="215" t="s">
        <v>178</v>
      </c>
      <c r="Y42" s="215" t="s">
        <v>178</v>
      </c>
      <c r="Z42" s="215" t="s">
        <v>178</v>
      </c>
      <c r="AA42" s="215" t="s">
        <v>178</v>
      </c>
      <c r="AB42" s="215" t="s">
        <v>178</v>
      </c>
      <c r="AC42" s="215" t="s">
        <v>178</v>
      </c>
      <c r="AD42" s="216" t="str">
        <f t="shared" si="8"/>
        <v/>
      </c>
      <c r="AE42" s="215" t="s">
        <v>178</v>
      </c>
      <c r="AF42" s="215" t="s">
        <v>178</v>
      </c>
      <c r="AG42" s="215" t="s">
        <v>178</v>
      </c>
      <c r="AH42" s="215" t="s">
        <v>178</v>
      </c>
      <c r="AI42" s="216" t="str">
        <f t="shared" si="9"/>
        <v/>
      </c>
      <c r="AJ42" s="215" t="s">
        <v>178</v>
      </c>
      <c r="AK42" s="215" t="s">
        <v>178</v>
      </c>
      <c r="AL42" s="215" t="s">
        <v>178</v>
      </c>
      <c r="AM42" s="215" t="s">
        <v>178</v>
      </c>
      <c r="AN42" s="214" t="s">
        <v>178</v>
      </c>
      <c r="AO42" s="214"/>
      <c r="AP42" s="214" t="s">
        <v>178</v>
      </c>
      <c r="AQ42" s="214" t="s">
        <v>178</v>
      </c>
      <c r="AR42" s="248" t="s">
        <v>178</v>
      </c>
      <c r="AS42" s="218" t="s">
        <v>178</v>
      </c>
    </row>
    <row r="43" spans="2:45" ht="16" customHeight="1" x14ac:dyDescent="0.2">
      <c r="B43" s="220" t="s">
        <v>178</v>
      </c>
      <c r="C43" s="238" t="s">
        <v>178</v>
      </c>
      <c r="D43" s="214" t="s">
        <v>178</v>
      </c>
      <c r="E43" s="214" t="s">
        <v>178</v>
      </c>
      <c r="F43" s="214" t="s">
        <v>178</v>
      </c>
      <c r="G43" s="214"/>
      <c r="H43" s="214" t="s">
        <v>178</v>
      </c>
      <c r="I43" s="214" t="s">
        <v>178</v>
      </c>
      <c r="J43" s="214" t="s">
        <v>178</v>
      </c>
      <c r="K43" s="214" t="s">
        <v>178</v>
      </c>
      <c r="L43" s="214" t="s">
        <v>178</v>
      </c>
      <c r="M43" s="215" t="s">
        <v>178</v>
      </c>
      <c r="N43" s="215" t="s">
        <v>178</v>
      </c>
      <c r="O43" s="216" t="str">
        <f t="shared" si="5"/>
        <v/>
      </c>
      <c r="P43" s="215" t="s">
        <v>178</v>
      </c>
      <c r="Q43" s="214" t="s">
        <v>178</v>
      </c>
      <c r="R43" s="217" t="s">
        <v>178</v>
      </c>
      <c r="S43" s="215" t="s">
        <v>178</v>
      </c>
      <c r="T43" s="216" t="str">
        <f t="shared" si="6"/>
        <v/>
      </c>
      <c r="U43" s="216" t="str">
        <f t="shared" si="7"/>
        <v/>
      </c>
      <c r="V43" s="219" t="s">
        <v>178</v>
      </c>
      <c r="W43" s="252" t="s">
        <v>178</v>
      </c>
      <c r="X43" s="215" t="s">
        <v>178</v>
      </c>
      <c r="Y43" s="215" t="s">
        <v>178</v>
      </c>
      <c r="Z43" s="215" t="s">
        <v>178</v>
      </c>
      <c r="AA43" s="215" t="s">
        <v>178</v>
      </c>
      <c r="AB43" s="215" t="s">
        <v>178</v>
      </c>
      <c r="AC43" s="215" t="s">
        <v>178</v>
      </c>
      <c r="AD43" s="216" t="str">
        <f t="shared" si="8"/>
        <v/>
      </c>
      <c r="AE43" s="215" t="s">
        <v>178</v>
      </c>
      <c r="AF43" s="215" t="s">
        <v>178</v>
      </c>
      <c r="AG43" s="215" t="s">
        <v>178</v>
      </c>
      <c r="AH43" s="215" t="s">
        <v>178</v>
      </c>
      <c r="AI43" s="216" t="str">
        <f t="shared" si="9"/>
        <v/>
      </c>
      <c r="AJ43" s="215" t="s">
        <v>178</v>
      </c>
      <c r="AK43" s="215" t="s">
        <v>178</v>
      </c>
      <c r="AL43" s="215" t="s">
        <v>178</v>
      </c>
      <c r="AM43" s="215" t="s">
        <v>178</v>
      </c>
      <c r="AN43" s="214" t="s">
        <v>178</v>
      </c>
      <c r="AO43" s="214"/>
      <c r="AP43" s="214" t="s">
        <v>178</v>
      </c>
      <c r="AQ43" s="214" t="s">
        <v>178</v>
      </c>
      <c r="AR43" s="248" t="s">
        <v>178</v>
      </c>
      <c r="AS43" s="218" t="s">
        <v>178</v>
      </c>
    </row>
    <row r="44" spans="2:45" ht="16" customHeight="1" x14ac:dyDescent="0.2">
      <c r="B44" s="220" t="s">
        <v>178</v>
      </c>
      <c r="C44" s="238" t="s">
        <v>178</v>
      </c>
      <c r="D44" s="214" t="s">
        <v>178</v>
      </c>
      <c r="E44" s="214" t="s">
        <v>178</v>
      </c>
      <c r="F44" s="214" t="s">
        <v>178</v>
      </c>
      <c r="G44" s="214"/>
      <c r="H44" s="214" t="s">
        <v>178</v>
      </c>
      <c r="I44" s="214" t="s">
        <v>178</v>
      </c>
      <c r="J44" s="214" t="s">
        <v>178</v>
      </c>
      <c r="K44" s="214" t="s">
        <v>178</v>
      </c>
      <c r="L44" s="214" t="s">
        <v>178</v>
      </c>
      <c r="M44" s="215" t="s">
        <v>178</v>
      </c>
      <c r="N44" s="215" t="s">
        <v>178</v>
      </c>
      <c r="O44" s="216" t="str">
        <f t="shared" si="5"/>
        <v/>
      </c>
      <c r="P44" s="215" t="s">
        <v>178</v>
      </c>
      <c r="Q44" s="214"/>
      <c r="R44" s="217" t="s">
        <v>178</v>
      </c>
      <c r="S44" s="215" t="s">
        <v>178</v>
      </c>
      <c r="T44" s="216" t="str">
        <f t="shared" si="6"/>
        <v/>
      </c>
      <c r="U44" s="216" t="str">
        <f t="shared" si="7"/>
        <v/>
      </c>
      <c r="V44" s="219" t="s">
        <v>178</v>
      </c>
      <c r="W44" s="252" t="s">
        <v>178</v>
      </c>
      <c r="X44" s="215" t="s">
        <v>178</v>
      </c>
      <c r="Y44" s="215" t="s">
        <v>178</v>
      </c>
      <c r="Z44" s="215" t="s">
        <v>178</v>
      </c>
      <c r="AA44" s="215" t="s">
        <v>178</v>
      </c>
      <c r="AB44" s="215" t="s">
        <v>178</v>
      </c>
      <c r="AC44" s="215" t="s">
        <v>178</v>
      </c>
      <c r="AD44" s="216" t="str">
        <f t="shared" si="8"/>
        <v/>
      </c>
      <c r="AE44" s="215" t="s">
        <v>178</v>
      </c>
      <c r="AF44" s="215" t="s">
        <v>178</v>
      </c>
      <c r="AG44" s="215" t="s">
        <v>178</v>
      </c>
      <c r="AH44" s="215" t="s">
        <v>178</v>
      </c>
      <c r="AI44" s="216" t="str">
        <f t="shared" si="9"/>
        <v/>
      </c>
      <c r="AJ44" s="215" t="s">
        <v>178</v>
      </c>
      <c r="AK44" s="215" t="s">
        <v>178</v>
      </c>
      <c r="AL44" s="215" t="s">
        <v>178</v>
      </c>
      <c r="AM44" s="215" t="s">
        <v>178</v>
      </c>
      <c r="AN44" s="214" t="s">
        <v>178</v>
      </c>
      <c r="AO44" s="214"/>
      <c r="AP44" s="214" t="s">
        <v>178</v>
      </c>
      <c r="AQ44" s="214" t="s">
        <v>178</v>
      </c>
      <c r="AR44" s="248" t="s">
        <v>178</v>
      </c>
      <c r="AS44" s="218" t="s">
        <v>178</v>
      </c>
    </row>
    <row r="45" spans="2:45" ht="16" customHeight="1" x14ac:dyDescent="0.2">
      <c r="B45" s="220" t="s">
        <v>178</v>
      </c>
      <c r="C45" s="238" t="s">
        <v>178</v>
      </c>
      <c r="D45" s="214" t="s">
        <v>178</v>
      </c>
      <c r="E45" s="214" t="s">
        <v>178</v>
      </c>
      <c r="F45" s="214" t="s">
        <v>178</v>
      </c>
      <c r="G45" s="214"/>
      <c r="H45" s="214" t="s">
        <v>178</v>
      </c>
      <c r="I45" s="214" t="s">
        <v>178</v>
      </c>
      <c r="J45" s="214" t="s">
        <v>178</v>
      </c>
      <c r="K45" s="214" t="s">
        <v>178</v>
      </c>
      <c r="L45" s="214" t="s">
        <v>178</v>
      </c>
      <c r="M45" s="215" t="s">
        <v>178</v>
      </c>
      <c r="N45" s="215" t="s">
        <v>178</v>
      </c>
      <c r="O45" s="216" t="str">
        <f t="shared" si="5"/>
        <v/>
      </c>
      <c r="P45" s="215" t="s">
        <v>178</v>
      </c>
      <c r="Q45" s="214" t="s">
        <v>178</v>
      </c>
      <c r="R45" s="217" t="s">
        <v>178</v>
      </c>
      <c r="S45" s="215" t="s">
        <v>178</v>
      </c>
      <c r="T45" s="216" t="str">
        <f t="shared" si="6"/>
        <v/>
      </c>
      <c r="U45" s="216" t="str">
        <f t="shared" si="7"/>
        <v/>
      </c>
      <c r="V45" s="219" t="s">
        <v>178</v>
      </c>
      <c r="W45" s="252" t="s">
        <v>178</v>
      </c>
      <c r="X45" s="215" t="s">
        <v>178</v>
      </c>
      <c r="Y45" s="215" t="s">
        <v>178</v>
      </c>
      <c r="Z45" s="215" t="s">
        <v>178</v>
      </c>
      <c r="AA45" s="215" t="s">
        <v>178</v>
      </c>
      <c r="AB45" s="215" t="s">
        <v>178</v>
      </c>
      <c r="AC45" s="215" t="s">
        <v>178</v>
      </c>
      <c r="AD45" s="216" t="str">
        <f t="shared" si="8"/>
        <v/>
      </c>
      <c r="AE45" s="215" t="s">
        <v>178</v>
      </c>
      <c r="AF45" s="215" t="s">
        <v>178</v>
      </c>
      <c r="AG45" s="215" t="s">
        <v>178</v>
      </c>
      <c r="AH45" s="215" t="s">
        <v>178</v>
      </c>
      <c r="AI45" s="216" t="str">
        <f t="shared" si="9"/>
        <v/>
      </c>
      <c r="AJ45" s="215" t="s">
        <v>178</v>
      </c>
      <c r="AK45" s="215" t="s">
        <v>178</v>
      </c>
      <c r="AL45" s="215" t="s">
        <v>178</v>
      </c>
      <c r="AM45" s="215" t="s">
        <v>178</v>
      </c>
      <c r="AN45" s="214" t="s">
        <v>178</v>
      </c>
      <c r="AO45" s="214"/>
      <c r="AP45" s="214" t="s">
        <v>178</v>
      </c>
      <c r="AQ45" s="214" t="s">
        <v>178</v>
      </c>
      <c r="AR45" s="248" t="s">
        <v>178</v>
      </c>
      <c r="AS45" s="218" t="s">
        <v>178</v>
      </c>
    </row>
    <row r="46" spans="2:45" ht="16" customHeight="1" x14ac:dyDescent="0.2">
      <c r="B46" s="220" t="s">
        <v>178</v>
      </c>
      <c r="C46" s="238" t="s">
        <v>178</v>
      </c>
      <c r="D46" s="214" t="s">
        <v>178</v>
      </c>
      <c r="E46" s="214" t="s">
        <v>178</v>
      </c>
      <c r="F46" s="214" t="s">
        <v>178</v>
      </c>
      <c r="G46" s="214"/>
      <c r="H46" s="214" t="s">
        <v>178</v>
      </c>
      <c r="I46" s="214" t="s">
        <v>178</v>
      </c>
      <c r="J46" s="214" t="s">
        <v>178</v>
      </c>
      <c r="K46" s="214" t="s">
        <v>178</v>
      </c>
      <c r="L46" s="214" t="s">
        <v>178</v>
      </c>
      <c r="M46" s="215" t="s">
        <v>178</v>
      </c>
      <c r="N46" s="215" t="s">
        <v>178</v>
      </c>
      <c r="O46" s="216" t="str">
        <f t="shared" si="5"/>
        <v/>
      </c>
      <c r="P46" s="215" t="s">
        <v>178</v>
      </c>
      <c r="Q46" s="214" t="s">
        <v>178</v>
      </c>
      <c r="R46" s="217" t="s">
        <v>178</v>
      </c>
      <c r="S46" s="215" t="s">
        <v>178</v>
      </c>
      <c r="T46" s="216" t="str">
        <f t="shared" si="6"/>
        <v/>
      </c>
      <c r="U46" s="216" t="str">
        <f t="shared" si="7"/>
        <v/>
      </c>
      <c r="V46" s="219" t="s">
        <v>178</v>
      </c>
      <c r="W46" s="252" t="s">
        <v>178</v>
      </c>
      <c r="X46" s="215" t="s">
        <v>178</v>
      </c>
      <c r="Y46" s="215" t="s">
        <v>178</v>
      </c>
      <c r="Z46" s="215" t="s">
        <v>178</v>
      </c>
      <c r="AA46" s="215" t="s">
        <v>178</v>
      </c>
      <c r="AB46" s="215" t="s">
        <v>178</v>
      </c>
      <c r="AC46" s="215" t="s">
        <v>178</v>
      </c>
      <c r="AD46" s="216" t="str">
        <f t="shared" si="8"/>
        <v/>
      </c>
      <c r="AE46" s="215" t="s">
        <v>178</v>
      </c>
      <c r="AF46" s="215" t="s">
        <v>178</v>
      </c>
      <c r="AG46" s="215" t="s">
        <v>178</v>
      </c>
      <c r="AH46" s="215" t="s">
        <v>178</v>
      </c>
      <c r="AI46" s="216" t="str">
        <f t="shared" si="9"/>
        <v/>
      </c>
      <c r="AJ46" s="215" t="s">
        <v>178</v>
      </c>
      <c r="AK46" s="215" t="s">
        <v>178</v>
      </c>
      <c r="AL46" s="215" t="s">
        <v>178</v>
      </c>
      <c r="AM46" s="215" t="s">
        <v>178</v>
      </c>
      <c r="AN46" s="214" t="s">
        <v>178</v>
      </c>
      <c r="AO46" s="214"/>
      <c r="AP46" s="214" t="s">
        <v>178</v>
      </c>
      <c r="AQ46" s="214" t="s">
        <v>178</v>
      </c>
      <c r="AR46" s="248" t="s">
        <v>178</v>
      </c>
      <c r="AS46" s="218" t="s">
        <v>178</v>
      </c>
    </row>
    <row r="47" spans="2:45" ht="16" customHeight="1" x14ac:dyDescent="0.2">
      <c r="B47" s="220" t="s">
        <v>178</v>
      </c>
      <c r="C47" s="238" t="s">
        <v>178</v>
      </c>
      <c r="D47" s="214" t="s">
        <v>178</v>
      </c>
      <c r="E47" s="214" t="s">
        <v>178</v>
      </c>
      <c r="F47" s="214" t="s">
        <v>178</v>
      </c>
      <c r="G47" s="214"/>
      <c r="H47" s="214" t="s">
        <v>178</v>
      </c>
      <c r="I47" s="214" t="s">
        <v>178</v>
      </c>
      <c r="J47" s="214" t="s">
        <v>178</v>
      </c>
      <c r="K47" s="214" t="s">
        <v>178</v>
      </c>
      <c r="L47" s="214" t="s">
        <v>178</v>
      </c>
      <c r="M47" s="215" t="s">
        <v>178</v>
      </c>
      <c r="N47" s="215" t="s">
        <v>178</v>
      </c>
      <c r="O47" s="216" t="str">
        <f t="shared" si="5"/>
        <v/>
      </c>
      <c r="P47" s="215" t="s">
        <v>178</v>
      </c>
      <c r="Q47" s="214" t="s">
        <v>178</v>
      </c>
      <c r="R47" s="217" t="s">
        <v>178</v>
      </c>
      <c r="S47" s="215" t="s">
        <v>178</v>
      </c>
      <c r="T47" s="216" t="str">
        <f t="shared" si="6"/>
        <v/>
      </c>
      <c r="U47" s="216" t="str">
        <f t="shared" si="7"/>
        <v/>
      </c>
      <c r="V47" s="219" t="s">
        <v>178</v>
      </c>
      <c r="W47" s="252" t="s">
        <v>178</v>
      </c>
      <c r="X47" s="215" t="s">
        <v>178</v>
      </c>
      <c r="Y47" s="215" t="s">
        <v>178</v>
      </c>
      <c r="Z47" s="215" t="s">
        <v>178</v>
      </c>
      <c r="AA47" s="215" t="s">
        <v>178</v>
      </c>
      <c r="AB47" s="215" t="s">
        <v>178</v>
      </c>
      <c r="AC47" s="215" t="s">
        <v>178</v>
      </c>
      <c r="AD47" s="216" t="str">
        <f t="shared" si="8"/>
        <v/>
      </c>
      <c r="AE47" s="215" t="s">
        <v>178</v>
      </c>
      <c r="AF47" s="215" t="s">
        <v>178</v>
      </c>
      <c r="AG47" s="215" t="s">
        <v>178</v>
      </c>
      <c r="AH47" s="215" t="s">
        <v>178</v>
      </c>
      <c r="AI47" s="216" t="str">
        <f t="shared" si="9"/>
        <v/>
      </c>
      <c r="AJ47" s="215" t="s">
        <v>178</v>
      </c>
      <c r="AK47" s="215" t="s">
        <v>178</v>
      </c>
      <c r="AL47" s="215" t="s">
        <v>178</v>
      </c>
      <c r="AM47" s="215" t="s">
        <v>178</v>
      </c>
      <c r="AN47" s="214" t="s">
        <v>178</v>
      </c>
      <c r="AO47" s="214"/>
      <c r="AP47" s="214" t="s">
        <v>178</v>
      </c>
      <c r="AQ47" s="214" t="s">
        <v>178</v>
      </c>
      <c r="AR47" s="248" t="s">
        <v>178</v>
      </c>
      <c r="AS47" s="218" t="s">
        <v>178</v>
      </c>
    </row>
    <row r="48" spans="2:45" ht="16" customHeight="1" x14ac:dyDescent="0.2">
      <c r="B48" s="220" t="s">
        <v>178</v>
      </c>
      <c r="C48" s="238" t="s">
        <v>178</v>
      </c>
      <c r="D48" s="214" t="s">
        <v>178</v>
      </c>
      <c r="E48" s="214" t="s">
        <v>178</v>
      </c>
      <c r="F48" s="214" t="s">
        <v>178</v>
      </c>
      <c r="G48" s="214"/>
      <c r="H48" s="214" t="s">
        <v>178</v>
      </c>
      <c r="I48" s="214" t="s">
        <v>178</v>
      </c>
      <c r="J48" s="214" t="s">
        <v>178</v>
      </c>
      <c r="K48" s="214" t="s">
        <v>178</v>
      </c>
      <c r="L48" s="214" t="s">
        <v>178</v>
      </c>
      <c r="M48" s="215" t="s">
        <v>178</v>
      </c>
      <c r="N48" s="215" t="s">
        <v>178</v>
      </c>
      <c r="O48" s="216" t="str">
        <f t="shared" si="5"/>
        <v/>
      </c>
      <c r="P48" s="215" t="s">
        <v>178</v>
      </c>
      <c r="Q48" s="214" t="s">
        <v>178</v>
      </c>
      <c r="R48" s="217" t="s">
        <v>178</v>
      </c>
      <c r="S48" s="215" t="s">
        <v>178</v>
      </c>
      <c r="T48" s="216" t="str">
        <f t="shared" si="6"/>
        <v/>
      </c>
      <c r="U48" s="216" t="str">
        <f t="shared" si="7"/>
        <v/>
      </c>
      <c r="V48" s="219" t="s">
        <v>178</v>
      </c>
      <c r="W48" s="252" t="s">
        <v>178</v>
      </c>
      <c r="X48" s="215" t="s">
        <v>178</v>
      </c>
      <c r="Y48" s="215" t="s">
        <v>178</v>
      </c>
      <c r="Z48" s="215" t="s">
        <v>178</v>
      </c>
      <c r="AA48" s="215" t="s">
        <v>178</v>
      </c>
      <c r="AB48" s="215" t="s">
        <v>178</v>
      </c>
      <c r="AC48" s="215" t="s">
        <v>178</v>
      </c>
      <c r="AD48" s="216" t="str">
        <f t="shared" si="8"/>
        <v/>
      </c>
      <c r="AE48" s="215" t="s">
        <v>178</v>
      </c>
      <c r="AF48" s="215" t="s">
        <v>178</v>
      </c>
      <c r="AG48" s="215" t="s">
        <v>178</v>
      </c>
      <c r="AH48" s="215" t="s">
        <v>178</v>
      </c>
      <c r="AI48" s="216" t="str">
        <f t="shared" si="9"/>
        <v/>
      </c>
      <c r="AJ48" s="215" t="s">
        <v>178</v>
      </c>
      <c r="AK48" s="215" t="s">
        <v>178</v>
      </c>
      <c r="AL48" s="215" t="s">
        <v>178</v>
      </c>
      <c r="AM48" s="215" t="s">
        <v>178</v>
      </c>
      <c r="AN48" s="214" t="s">
        <v>178</v>
      </c>
      <c r="AO48" s="214"/>
      <c r="AP48" s="214" t="s">
        <v>178</v>
      </c>
      <c r="AQ48" s="214" t="s">
        <v>178</v>
      </c>
      <c r="AR48" s="248" t="s">
        <v>178</v>
      </c>
      <c r="AS48" s="218" t="s">
        <v>178</v>
      </c>
    </row>
    <row r="49" spans="2:45" ht="16" customHeight="1" x14ac:dyDescent="0.2">
      <c r="B49" s="220" t="s">
        <v>178</v>
      </c>
      <c r="C49" s="238" t="s">
        <v>178</v>
      </c>
      <c r="D49" s="214" t="s">
        <v>178</v>
      </c>
      <c r="E49" s="214" t="s">
        <v>178</v>
      </c>
      <c r="F49" s="214" t="s">
        <v>178</v>
      </c>
      <c r="G49" s="214"/>
      <c r="H49" s="214" t="s">
        <v>178</v>
      </c>
      <c r="I49" s="214" t="s">
        <v>178</v>
      </c>
      <c r="J49" s="214" t="s">
        <v>178</v>
      </c>
      <c r="K49" s="214" t="s">
        <v>178</v>
      </c>
      <c r="L49" s="214" t="s">
        <v>178</v>
      </c>
      <c r="M49" s="215" t="s">
        <v>178</v>
      </c>
      <c r="N49" s="215" t="s">
        <v>178</v>
      </c>
      <c r="O49" s="216" t="str">
        <f t="shared" si="5"/>
        <v/>
      </c>
      <c r="P49" s="215" t="s">
        <v>178</v>
      </c>
      <c r="Q49" s="214" t="s">
        <v>178</v>
      </c>
      <c r="R49" s="217" t="s">
        <v>178</v>
      </c>
      <c r="S49" s="215" t="s">
        <v>178</v>
      </c>
      <c r="T49" s="216" t="str">
        <f t="shared" si="6"/>
        <v/>
      </c>
      <c r="U49" s="216" t="str">
        <f t="shared" si="7"/>
        <v/>
      </c>
      <c r="V49" s="219" t="s">
        <v>178</v>
      </c>
      <c r="W49" s="252" t="s">
        <v>178</v>
      </c>
      <c r="X49" s="215" t="s">
        <v>178</v>
      </c>
      <c r="Y49" s="215" t="s">
        <v>178</v>
      </c>
      <c r="Z49" s="215" t="s">
        <v>178</v>
      </c>
      <c r="AA49" s="215" t="s">
        <v>178</v>
      </c>
      <c r="AB49" s="215" t="s">
        <v>178</v>
      </c>
      <c r="AC49" s="215" t="s">
        <v>178</v>
      </c>
      <c r="AD49" s="216" t="str">
        <f t="shared" si="8"/>
        <v/>
      </c>
      <c r="AE49" s="215" t="s">
        <v>178</v>
      </c>
      <c r="AF49" s="215" t="s">
        <v>178</v>
      </c>
      <c r="AG49" s="215" t="s">
        <v>178</v>
      </c>
      <c r="AH49" s="215" t="s">
        <v>178</v>
      </c>
      <c r="AI49" s="216" t="str">
        <f t="shared" si="9"/>
        <v/>
      </c>
      <c r="AJ49" s="215" t="s">
        <v>178</v>
      </c>
      <c r="AK49" s="215" t="s">
        <v>178</v>
      </c>
      <c r="AL49" s="215" t="s">
        <v>178</v>
      </c>
      <c r="AM49" s="215" t="s">
        <v>178</v>
      </c>
      <c r="AN49" s="214" t="s">
        <v>178</v>
      </c>
      <c r="AO49" s="214"/>
      <c r="AP49" s="214" t="s">
        <v>178</v>
      </c>
      <c r="AQ49" s="214" t="s">
        <v>178</v>
      </c>
      <c r="AR49" s="248" t="s">
        <v>178</v>
      </c>
      <c r="AS49" s="218" t="s">
        <v>178</v>
      </c>
    </row>
    <row r="50" spans="2:45" ht="16" customHeight="1" x14ac:dyDescent="0.2">
      <c r="B50" s="220" t="s">
        <v>178</v>
      </c>
      <c r="C50" s="238" t="s">
        <v>178</v>
      </c>
      <c r="D50" s="214" t="s">
        <v>178</v>
      </c>
      <c r="E50" s="214" t="s">
        <v>178</v>
      </c>
      <c r="F50" s="214" t="s">
        <v>178</v>
      </c>
      <c r="G50" s="214"/>
      <c r="H50" s="214" t="s">
        <v>178</v>
      </c>
      <c r="I50" s="214" t="s">
        <v>178</v>
      </c>
      <c r="J50" s="214" t="s">
        <v>178</v>
      </c>
      <c r="K50" s="214" t="s">
        <v>178</v>
      </c>
      <c r="L50" s="214" t="s">
        <v>178</v>
      </c>
      <c r="M50" s="215" t="s">
        <v>178</v>
      </c>
      <c r="N50" s="215" t="s">
        <v>178</v>
      </c>
      <c r="O50" s="216" t="str">
        <f t="shared" si="5"/>
        <v/>
      </c>
      <c r="P50" s="215" t="s">
        <v>178</v>
      </c>
      <c r="Q50" s="214" t="s">
        <v>178</v>
      </c>
      <c r="R50" s="217" t="s">
        <v>178</v>
      </c>
      <c r="S50" s="215" t="s">
        <v>178</v>
      </c>
      <c r="T50" s="216" t="str">
        <f t="shared" si="6"/>
        <v/>
      </c>
      <c r="U50" s="216" t="str">
        <f t="shared" si="7"/>
        <v/>
      </c>
      <c r="V50" s="219" t="s">
        <v>178</v>
      </c>
      <c r="W50" s="252" t="s">
        <v>178</v>
      </c>
      <c r="X50" s="215" t="s">
        <v>178</v>
      </c>
      <c r="Y50" s="215" t="s">
        <v>178</v>
      </c>
      <c r="Z50" s="215" t="s">
        <v>178</v>
      </c>
      <c r="AA50" s="215" t="s">
        <v>178</v>
      </c>
      <c r="AB50" s="215" t="s">
        <v>178</v>
      </c>
      <c r="AC50" s="215" t="s">
        <v>178</v>
      </c>
      <c r="AD50" s="216" t="str">
        <f t="shared" si="8"/>
        <v/>
      </c>
      <c r="AE50" s="215" t="s">
        <v>178</v>
      </c>
      <c r="AF50" s="215" t="s">
        <v>178</v>
      </c>
      <c r="AG50" s="215" t="s">
        <v>178</v>
      </c>
      <c r="AH50" s="215" t="s">
        <v>178</v>
      </c>
      <c r="AI50" s="216" t="str">
        <f t="shared" si="9"/>
        <v/>
      </c>
      <c r="AJ50" s="215" t="s">
        <v>178</v>
      </c>
      <c r="AK50" s="215" t="s">
        <v>178</v>
      </c>
      <c r="AL50" s="215" t="s">
        <v>178</v>
      </c>
      <c r="AM50" s="215" t="s">
        <v>178</v>
      </c>
      <c r="AN50" s="214" t="s">
        <v>178</v>
      </c>
      <c r="AO50" s="214"/>
      <c r="AP50" s="214" t="s">
        <v>178</v>
      </c>
      <c r="AQ50" s="214" t="s">
        <v>178</v>
      </c>
      <c r="AR50" s="248" t="s">
        <v>178</v>
      </c>
      <c r="AS50" s="218" t="s">
        <v>178</v>
      </c>
    </row>
    <row r="51" spans="2:45" ht="16" customHeight="1" x14ac:dyDescent="0.2">
      <c r="B51" s="220" t="s">
        <v>178</v>
      </c>
      <c r="C51" s="238" t="s">
        <v>178</v>
      </c>
      <c r="D51" s="214" t="s">
        <v>178</v>
      </c>
      <c r="E51" s="214" t="s">
        <v>178</v>
      </c>
      <c r="F51" s="214" t="s">
        <v>178</v>
      </c>
      <c r="G51" s="214"/>
      <c r="H51" s="214" t="s">
        <v>178</v>
      </c>
      <c r="I51" s="214" t="s">
        <v>178</v>
      </c>
      <c r="J51" s="214" t="s">
        <v>178</v>
      </c>
      <c r="K51" s="214" t="s">
        <v>178</v>
      </c>
      <c r="L51" s="214" t="s">
        <v>178</v>
      </c>
      <c r="M51" s="215" t="s">
        <v>178</v>
      </c>
      <c r="N51" s="215" t="s">
        <v>178</v>
      </c>
      <c r="O51" s="216" t="str">
        <f t="shared" si="5"/>
        <v/>
      </c>
      <c r="P51" s="215" t="s">
        <v>178</v>
      </c>
      <c r="Q51" s="214" t="s">
        <v>178</v>
      </c>
      <c r="R51" s="217" t="s">
        <v>178</v>
      </c>
      <c r="S51" s="215" t="s">
        <v>178</v>
      </c>
      <c r="T51" s="216" t="str">
        <f t="shared" si="6"/>
        <v/>
      </c>
      <c r="U51" s="216" t="str">
        <f t="shared" si="7"/>
        <v/>
      </c>
      <c r="V51" s="219" t="s">
        <v>178</v>
      </c>
      <c r="W51" s="252" t="s">
        <v>178</v>
      </c>
      <c r="X51" s="215" t="s">
        <v>178</v>
      </c>
      <c r="Y51" s="215" t="s">
        <v>178</v>
      </c>
      <c r="Z51" s="215" t="s">
        <v>178</v>
      </c>
      <c r="AA51" s="215" t="s">
        <v>178</v>
      </c>
      <c r="AB51" s="215" t="s">
        <v>178</v>
      </c>
      <c r="AC51" s="215" t="s">
        <v>178</v>
      </c>
      <c r="AD51" s="216" t="str">
        <f t="shared" si="8"/>
        <v/>
      </c>
      <c r="AE51" s="215" t="s">
        <v>178</v>
      </c>
      <c r="AF51" s="215" t="s">
        <v>178</v>
      </c>
      <c r="AG51" s="215" t="s">
        <v>178</v>
      </c>
      <c r="AH51" s="215" t="s">
        <v>178</v>
      </c>
      <c r="AI51" s="216" t="str">
        <f t="shared" si="9"/>
        <v/>
      </c>
      <c r="AJ51" s="215" t="s">
        <v>178</v>
      </c>
      <c r="AK51" s="215" t="s">
        <v>178</v>
      </c>
      <c r="AL51" s="215" t="s">
        <v>178</v>
      </c>
      <c r="AM51" s="215" t="s">
        <v>178</v>
      </c>
      <c r="AN51" s="214" t="s">
        <v>178</v>
      </c>
      <c r="AO51" s="214"/>
      <c r="AP51" s="214" t="s">
        <v>178</v>
      </c>
      <c r="AQ51" s="214" t="s">
        <v>178</v>
      </c>
      <c r="AR51" s="248" t="s">
        <v>178</v>
      </c>
      <c r="AS51" s="218" t="s">
        <v>178</v>
      </c>
    </row>
    <row r="52" spans="2:45" ht="16" customHeight="1" x14ac:dyDescent="0.2">
      <c r="B52" s="220" t="s">
        <v>178</v>
      </c>
      <c r="C52" s="238" t="s">
        <v>178</v>
      </c>
      <c r="D52" s="214" t="s">
        <v>178</v>
      </c>
      <c r="E52" s="214" t="s">
        <v>178</v>
      </c>
      <c r="F52" s="214" t="s">
        <v>178</v>
      </c>
      <c r="G52" s="214"/>
      <c r="H52" s="214" t="s">
        <v>178</v>
      </c>
      <c r="I52" s="214" t="s">
        <v>178</v>
      </c>
      <c r="J52" s="214" t="s">
        <v>178</v>
      </c>
      <c r="K52" s="214" t="s">
        <v>178</v>
      </c>
      <c r="L52" s="214" t="s">
        <v>178</v>
      </c>
      <c r="M52" s="215" t="s">
        <v>178</v>
      </c>
      <c r="N52" s="215" t="s">
        <v>178</v>
      </c>
      <c r="O52" s="216" t="str">
        <f t="shared" si="5"/>
        <v/>
      </c>
      <c r="P52" s="215" t="s">
        <v>178</v>
      </c>
      <c r="Q52" s="214" t="s">
        <v>178</v>
      </c>
      <c r="R52" s="217" t="s">
        <v>178</v>
      </c>
      <c r="S52" s="215" t="s">
        <v>178</v>
      </c>
      <c r="T52" s="216" t="str">
        <f t="shared" si="6"/>
        <v/>
      </c>
      <c r="U52" s="216" t="str">
        <f t="shared" si="7"/>
        <v/>
      </c>
      <c r="V52" s="219" t="s">
        <v>178</v>
      </c>
      <c r="W52" s="252" t="s">
        <v>178</v>
      </c>
      <c r="X52" s="215" t="s">
        <v>178</v>
      </c>
      <c r="Y52" s="215" t="s">
        <v>178</v>
      </c>
      <c r="Z52" s="215" t="s">
        <v>178</v>
      </c>
      <c r="AA52" s="215" t="s">
        <v>178</v>
      </c>
      <c r="AB52" s="215" t="s">
        <v>178</v>
      </c>
      <c r="AC52" s="215" t="s">
        <v>178</v>
      </c>
      <c r="AD52" s="216" t="str">
        <f t="shared" si="8"/>
        <v/>
      </c>
      <c r="AE52" s="215" t="s">
        <v>178</v>
      </c>
      <c r="AF52" s="215" t="s">
        <v>178</v>
      </c>
      <c r="AG52" s="215" t="s">
        <v>178</v>
      </c>
      <c r="AH52" s="215" t="s">
        <v>178</v>
      </c>
      <c r="AI52" s="216" t="str">
        <f t="shared" si="9"/>
        <v/>
      </c>
      <c r="AJ52" s="215" t="s">
        <v>178</v>
      </c>
      <c r="AK52" s="215" t="s">
        <v>178</v>
      </c>
      <c r="AL52" s="215" t="s">
        <v>178</v>
      </c>
      <c r="AM52" s="215" t="s">
        <v>178</v>
      </c>
      <c r="AN52" s="214" t="s">
        <v>178</v>
      </c>
      <c r="AO52" s="214"/>
      <c r="AP52" s="214" t="s">
        <v>178</v>
      </c>
      <c r="AQ52" s="214" t="s">
        <v>178</v>
      </c>
      <c r="AR52" s="248" t="s">
        <v>178</v>
      </c>
      <c r="AS52" s="218" t="s">
        <v>178</v>
      </c>
    </row>
    <row r="53" spans="2:45" ht="16" customHeight="1" x14ac:dyDescent="0.2">
      <c r="B53" s="220" t="s">
        <v>178</v>
      </c>
      <c r="C53" s="238" t="s">
        <v>178</v>
      </c>
      <c r="D53" s="214" t="s">
        <v>178</v>
      </c>
      <c r="E53" s="214" t="s">
        <v>178</v>
      </c>
      <c r="F53" s="214" t="s">
        <v>178</v>
      </c>
      <c r="G53" s="214"/>
      <c r="H53" s="214" t="s">
        <v>178</v>
      </c>
      <c r="I53" s="214" t="s">
        <v>178</v>
      </c>
      <c r="J53" s="214" t="s">
        <v>178</v>
      </c>
      <c r="K53" s="214" t="s">
        <v>178</v>
      </c>
      <c r="L53" s="214" t="s">
        <v>178</v>
      </c>
      <c r="M53" s="215" t="s">
        <v>178</v>
      </c>
      <c r="N53" s="215" t="s">
        <v>178</v>
      </c>
      <c r="O53" s="216" t="str">
        <f t="shared" si="5"/>
        <v/>
      </c>
      <c r="P53" s="215" t="s">
        <v>178</v>
      </c>
      <c r="Q53" s="214" t="s">
        <v>178</v>
      </c>
      <c r="R53" s="217" t="s">
        <v>178</v>
      </c>
      <c r="S53" s="215" t="s">
        <v>178</v>
      </c>
      <c r="T53" s="216" t="str">
        <f t="shared" si="6"/>
        <v/>
      </c>
      <c r="U53" s="216" t="str">
        <f t="shared" si="7"/>
        <v/>
      </c>
      <c r="V53" s="219" t="s">
        <v>178</v>
      </c>
      <c r="W53" s="252" t="s">
        <v>178</v>
      </c>
      <c r="X53" s="215" t="s">
        <v>178</v>
      </c>
      <c r="Y53" s="215" t="s">
        <v>178</v>
      </c>
      <c r="Z53" s="215" t="s">
        <v>178</v>
      </c>
      <c r="AA53" s="215" t="s">
        <v>178</v>
      </c>
      <c r="AB53" s="215" t="s">
        <v>178</v>
      </c>
      <c r="AC53" s="215" t="s">
        <v>178</v>
      </c>
      <c r="AD53" s="216" t="str">
        <f t="shared" si="8"/>
        <v/>
      </c>
      <c r="AE53" s="215" t="s">
        <v>178</v>
      </c>
      <c r="AF53" s="215" t="s">
        <v>178</v>
      </c>
      <c r="AG53" s="215" t="s">
        <v>178</v>
      </c>
      <c r="AH53" s="215" t="s">
        <v>178</v>
      </c>
      <c r="AI53" s="216" t="str">
        <f t="shared" si="9"/>
        <v/>
      </c>
      <c r="AJ53" s="215" t="s">
        <v>178</v>
      </c>
      <c r="AK53" s="215" t="s">
        <v>178</v>
      </c>
      <c r="AL53" s="215" t="s">
        <v>178</v>
      </c>
      <c r="AM53" s="215" t="s">
        <v>178</v>
      </c>
      <c r="AN53" s="214" t="s">
        <v>178</v>
      </c>
      <c r="AO53" s="214"/>
      <c r="AP53" s="214" t="s">
        <v>178</v>
      </c>
      <c r="AQ53" s="214" t="s">
        <v>178</v>
      </c>
      <c r="AR53" s="248" t="s">
        <v>178</v>
      </c>
      <c r="AS53" s="218" t="s">
        <v>178</v>
      </c>
    </row>
    <row r="54" spans="2:45" ht="16" customHeight="1" x14ac:dyDescent="0.2">
      <c r="B54" s="220" t="s">
        <v>178</v>
      </c>
      <c r="C54" s="238" t="s">
        <v>178</v>
      </c>
      <c r="D54" s="214" t="s">
        <v>178</v>
      </c>
      <c r="E54" s="214" t="s">
        <v>178</v>
      </c>
      <c r="F54" s="214" t="s">
        <v>178</v>
      </c>
      <c r="G54" s="214"/>
      <c r="H54" s="214" t="s">
        <v>178</v>
      </c>
      <c r="I54" s="214" t="s">
        <v>178</v>
      </c>
      <c r="J54" s="214" t="s">
        <v>178</v>
      </c>
      <c r="K54" s="214" t="s">
        <v>178</v>
      </c>
      <c r="L54" s="214" t="s">
        <v>178</v>
      </c>
      <c r="M54" s="215" t="s">
        <v>178</v>
      </c>
      <c r="N54" s="215" t="s">
        <v>178</v>
      </c>
      <c r="O54" s="216" t="str">
        <f t="shared" si="5"/>
        <v/>
      </c>
      <c r="P54" s="215" t="s">
        <v>178</v>
      </c>
      <c r="Q54" s="214" t="s">
        <v>178</v>
      </c>
      <c r="R54" s="217" t="s">
        <v>178</v>
      </c>
      <c r="S54" s="215" t="s">
        <v>178</v>
      </c>
      <c r="T54" s="216" t="str">
        <f t="shared" si="6"/>
        <v/>
      </c>
      <c r="U54" s="216" t="str">
        <f t="shared" si="7"/>
        <v/>
      </c>
      <c r="V54" s="219" t="s">
        <v>178</v>
      </c>
      <c r="W54" s="252" t="s">
        <v>178</v>
      </c>
      <c r="X54" s="215" t="s">
        <v>178</v>
      </c>
      <c r="Y54" s="215" t="s">
        <v>178</v>
      </c>
      <c r="Z54" s="215" t="s">
        <v>178</v>
      </c>
      <c r="AA54" s="215" t="s">
        <v>178</v>
      </c>
      <c r="AB54" s="215" t="s">
        <v>178</v>
      </c>
      <c r="AC54" s="215" t="s">
        <v>178</v>
      </c>
      <c r="AD54" s="216" t="str">
        <f t="shared" si="8"/>
        <v/>
      </c>
      <c r="AE54" s="215" t="s">
        <v>178</v>
      </c>
      <c r="AF54" s="215" t="s">
        <v>178</v>
      </c>
      <c r="AG54" s="215" t="s">
        <v>178</v>
      </c>
      <c r="AH54" s="215" t="s">
        <v>178</v>
      </c>
      <c r="AI54" s="216" t="str">
        <f t="shared" si="9"/>
        <v/>
      </c>
      <c r="AJ54" s="215" t="s">
        <v>178</v>
      </c>
      <c r="AK54" s="215" t="s">
        <v>178</v>
      </c>
      <c r="AL54" s="215" t="s">
        <v>178</v>
      </c>
      <c r="AM54" s="215" t="s">
        <v>178</v>
      </c>
      <c r="AN54" s="214" t="s">
        <v>178</v>
      </c>
      <c r="AO54" s="214"/>
      <c r="AP54" s="214" t="s">
        <v>178</v>
      </c>
      <c r="AQ54" s="214" t="s">
        <v>178</v>
      </c>
      <c r="AR54" s="248" t="s">
        <v>178</v>
      </c>
      <c r="AS54" s="218" t="s">
        <v>178</v>
      </c>
    </row>
    <row r="55" spans="2:45" ht="16" customHeight="1" x14ac:dyDescent="0.2">
      <c r="B55" s="220" t="s">
        <v>178</v>
      </c>
      <c r="C55" s="238" t="s">
        <v>178</v>
      </c>
      <c r="D55" s="214" t="s">
        <v>178</v>
      </c>
      <c r="E55" s="214" t="s">
        <v>178</v>
      </c>
      <c r="F55" s="214" t="s">
        <v>178</v>
      </c>
      <c r="G55" s="214"/>
      <c r="H55" s="214" t="s">
        <v>178</v>
      </c>
      <c r="I55" s="214" t="s">
        <v>178</v>
      </c>
      <c r="J55" s="214" t="s">
        <v>178</v>
      </c>
      <c r="K55" s="214" t="s">
        <v>178</v>
      </c>
      <c r="L55" s="214" t="s">
        <v>178</v>
      </c>
      <c r="M55" s="215" t="s">
        <v>178</v>
      </c>
      <c r="N55" s="215" t="s">
        <v>178</v>
      </c>
      <c r="O55" s="216" t="str">
        <f t="shared" si="5"/>
        <v/>
      </c>
      <c r="P55" s="215" t="s">
        <v>178</v>
      </c>
      <c r="Q55" s="214" t="s">
        <v>178</v>
      </c>
      <c r="R55" s="217" t="s">
        <v>178</v>
      </c>
      <c r="S55" s="215" t="s">
        <v>178</v>
      </c>
      <c r="T55" s="216" t="str">
        <f t="shared" si="6"/>
        <v/>
      </c>
      <c r="U55" s="216" t="str">
        <f t="shared" si="7"/>
        <v/>
      </c>
      <c r="V55" s="219" t="s">
        <v>178</v>
      </c>
      <c r="W55" s="252" t="s">
        <v>178</v>
      </c>
      <c r="X55" s="215" t="s">
        <v>178</v>
      </c>
      <c r="Y55" s="215" t="s">
        <v>178</v>
      </c>
      <c r="Z55" s="215" t="s">
        <v>178</v>
      </c>
      <c r="AA55" s="215" t="s">
        <v>178</v>
      </c>
      <c r="AB55" s="215" t="s">
        <v>178</v>
      </c>
      <c r="AC55" s="215" t="s">
        <v>178</v>
      </c>
      <c r="AD55" s="216" t="str">
        <f t="shared" si="8"/>
        <v/>
      </c>
      <c r="AE55" s="215" t="s">
        <v>178</v>
      </c>
      <c r="AF55" s="215" t="s">
        <v>178</v>
      </c>
      <c r="AG55" s="215" t="s">
        <v>178</v>
      </c>
      <c r="AH55" s="215" t="s">
        <v>178</v>
      </c>
      <c r="AI55" s="216" t="str">
        <f t="shared" si="9"/>
        <v/>
      </c>
      <c r="AJ55" s="215" t="s">
        <v>178</v>
      </c>
      <c r="AK55" s="215" t="s">
        <v>178</v>
      </c>
      <c r="AL55" s="215" t="s">
        <v>178</v>
      </c>
      <c r="AM55" s="215" t="s">
        <v>178</v>
      </c>
      <c r="AN55" s="214" t="s">
        <v>178</v>
      </c>
      <c r="AO55" s="214"/>
      <c r="AP55" s="214" t="s">
        <v>178</v>
      </c>
      <c r="AQ55" s="214" t="s">
        <v>178</v>
      </c>
      <c r="AR55" s="248" t="s">
        <v>178</v>
      </c>
      <c r="AS55" s="218" t="s">
        <v>178</v>
      </c>
    </row>
    <row r="56" spans="2:45" ht="16" customHeight="1" x14ac:dyDescent="0.2">
      <c r="B56" s="220" t="s">
        <v>178</v>
      </c>
      <c r="C56" s="238" t="s">
        <v>178</v>
      </c>
      <c r="D56" s="214" t="s">
        <v>178</v>
      </c>
      <c r="E56" s="214" t="s">
        <v>178</v>
      </c>
      <c r="F56" s="214" t="s">
        <v>178</v>
      </c>
      <c r="G56" s="214"/>
      <c r="H56" s="214" t="s">
        <v>178</v>
      </c>
      <c r="I56" s="214" t="s">
        <v>178</v>
      </c>
      <c r="J56" s="214" t="s">
        <v>178</v>
      </c>
      <c r="K56" s="214" t="s">
        <v>178</v>
      </c>
      <c r="L56" s="214" t="s">
        <v>178</v>
      </c>
      <c r="M56" s="215" t="s">
        <v>178</v>
      </c>
      <c r="N56" s="215" t="s">
        <v>178</v>
      </c>
      <c r="O56" s="216" t="str">
        <f t="shared" si="5"/>
        <v/>
      </c>
      <c r="P56" s="215" t="s">
        <v>178</v>
      </c>
      <c r="Q56" s="214" t="s">
        <v>178</v>
      </c>
      <c r="R56" s="217" t="s">
        <v>178</v>
      </c>
      <c r="S56" s="215" t="s">
        <v>178</v>
      </c>
      <c r="T56" s="216" t="str">
        <f t="shared" si="6"/>
        <v/>
      </c>
      <c r="U56" s="216" t="str">
        <f t="shared" si="7"/>
        <v/>
      </c>
      <c r="V56" s="219" t="s">
        <v>178</v>
      </c>
      <c r="W56" s="252" t="s">
        <v>178</v>
      </c>
      <c r="X56" s="215" t="s">
        <v>178</v>
      </c>
      <c r="Y56" s="215" t="s">
        <v>178</v>
      </c>
      <c r="Z56" s="215" t="s">
        <v>178</v>
      </c>
      <c r="AA56" s="215" t="s">
        <v>178</v>
      </c>
      <c r="AB56" s="215" t="s">
        <v>178</v>
      </c>
      <c r="AC56" s="215" t="s">
        <v>178</v>
      </c>
      <c r="AD56" s="216" t="str">
        <f t="shared" si="8"/>
        <v/>
      </c>
      <c r="AE56" s="215" t="s">
        <v>178</v>
      </c>
      <c r="AF56" s="215" t="s">
        <v>178</v>
      </c>
      <c r="AG56" s="215" t="s">
        <v>178</v>
      </c>
      <c r="AH56" s="215" t="s">
        <v>178</v>
      </c>
      <c r="AI56" s="216" t="str">
        <f t="shared" si="9"/>
        <v/>
      </c>
      <c r="AJ56" s="215" t="s">
        <v>178</v>
      </c>
      <c r="AK56" s="215" t="s">
        <v>178</v>
      </c>
      <c r="AL56" s="215" t="s">
        <v>178</v>
      </c>
      <c r="AM56" s="215" t="s">
        <v>178</v>
      </c>
      <c r="AN56" s="214" t="s">
        <v>178</v>
      </c>
      <c r="AO56" s="214"/>
      <c r="AP56" s="214" t="s">
        <v>178</v>
      </c>
      <c r="AQ56" s="214" t="s">
        <v>178</v>
      </c>
      <c r="AR56" s="248" t="s">
        <v>178</v>
      </c>
      <c r="AS56" s="218" t="s">
        <v>178</v>
      </c>
    </row>
    <row r="57" spans="2:45" ht="16" customHeight="1" x14ac:dyDescent="0.2">
      <c r="B57" s="220" t="s">
        <v>178</v>
      </c>
      <c r="C57" s="238" t="s">
        <v>178</v>
      </c>
      <c r="D57" s="214" t="s">
        <v>178</v>
      </c>
      <c r="E57" s="214" t="s">
        <v>178</v>
      </c>
      <c r="F57" s="214" t="s">
        <v>178</v>
      </c>
      <c r="G57" s="214"/>
      <c r="H57" s="214" t="s">
        <v>178</v>
      </c>
      <c r="I57" s="214" t="s">
        <v>178</v>
      </c>
      <c r="J57" s="214" t="s">
        <v>178</v>
      </c>
      <c r="K57" s="214" t="s">
        <v>178</v>
      </c>
      <c r="L57" s="214" t="s">
        <v>178</v>
      </c>
      <c r="M57" s="215" t="s">
        <v>178</v>
      </c>
      <c r="N57" s="215" t="s">
        <v>178</v>
      </c>
      <c r="O57" s="216" t="str">
        <f t="shared" si="5"/>
        <v/>
      </c>
      <c r="P57" s="215" t="s">
        <v>178</v>
      </c>
      <c r="Q57" s="214" t="s">
        <v>178</v>
      </c>
      <c r="R57" s="217" t="s">
        <v>178</v>
      </c>
      <c r="S57" s="215" t="s">
        <v>178</v>
      </c>
      <c r="T57" s="216" t="str">
        <f t="shared" si="6"/>
        <v/>
      </c>
      <c r="U57" s="216" t="str">
        <f t="shared" si="7"/>
        <v/>
      </c>
      <c r="V57" s="219" t="s">
        <v>178</v>
      </c>
      <c r="W57" s="252" t="s">
        <v>178</v>
      </c>
      <c r="X57" s="215" t="s">
        <v>178</v>
      </c>
      <c r="Y57" s="215" t="s">
        <v>178</v>
      </c>
      <c r="Z57" s="215" t="s">
        <v>178</v>
      </c>
      <c r="AA57" s="215" t="s">
        <v>178</v>
      </c>
      <c r="AB57" s="215" t="s">
        <v>178</v>
      </c>
      <c r="AC57" s="215" t="s">
        <v>178</v>
      </c>
      <c r="AD57" s="216" t="str">
        <f t="shared" si="8"/>
        <v/>
      </c>
      <c r="AE57" s="215" t="s">
        <v>178</v>
      </c>
      <c r="AF57" s="215" t="s">
        <v>178</v>
      </c>
      <c r="AG57" s="215" t="s">
        <v>178</v>
      </c>
      <c r="AH57" s="215" t="s">
        <v>178</v>
      </c>
      <c r="AI57" s="216" t="str">
        <f t="shared" si="9"/>
        <v/>
      </c>
      <c r="AJ57" s="215" t="s">
        <v>178</v>
      </c>
      <c r="AK57" s="215" t="s">
        <v>178</v>
      </c>
      <c r="AL57" s="215" t="s">
        <v>178</v>
      </c>
      <c r="AM57" s="215" t="s">
        <v>178</v>
      </c>
      <c r="AN57" s="214" t="s">
        <v>178</v>
      </c>
      <c r="AO57" s="214"/>
      <c r="AP57" s="214" t="s">
        <v>178</v>
      </c>
      <c r="AQ57" s="214" t="s">
        <v>178</v>
      </c>
      <c r="AR57" s="248" t="s">
        <v>178</v>
      </c>
      <c r="AS57" s="218" t="s">
        <v>178</v>
      </c>
    </row>
    <row r="58" spans="2:45" ht="16" customHeight="1" x14ac:dyDescent="0.2">
      <c r="B58" s="220" t="s">
        <v>178</v>
      </c>
      <c r="C58" s="238" t="s">
        <v>178</v>
      </c>
      <c r="D58" s="214" t="s">
        <v>178</v>
      </c>
      <c r="E58" s="214" t="s">
        <v>178</v>
      </c>
      <c r="F58" s="214" t="s">
        <v>178</v>
      </c>
      <c r="G58" s="214"/>
      <c r="H58" s="214" t="s">
        <v>178</v>
      </c>
      <c r="I58" s="214" t="s">
        <v>178</v>
      </c>
      <c r="J58" s="214" t="s">
        <v>178</v>
      </c>
      <c r="K58" s="214" t="s">
        <v>178</v>
      </c>
      <c r="L58" s="214" t="s">
        <v>178</v>
      </c>
      <c r="M58" s="215" t="s">
        <v>178</v>
      </c>
      <c r="N58" s="215" t="s">
        <v>178</v>
      </c>
      <c r="O58" s="216" t="str">
        <f t="shared" si="5"/>
        <v/>
      </c>
      <c r="P58" s="215" t="s">
        <v>178</v>
      </c>
      <c r="Q58" s="214" t="s">
        <v>178</v>
      </c>
      <c r="R58" s="217" t="s">
        <v>178</v>
      </c>
      <c r="S58" s="215" t="s">
        <v>178</v>
      </c>
      <c r="T58" s="216" t="str">
        <f t="shared" si="6"/>
        <v/>
      </c>
      <c r="U58" s="216" t="str">
        <f t="shared" si="7"/>
        <v/>
      </c>
      <c r="V58" s="219" t="s">
        <v>178</v>
      </c>
      <c r="W58" s="252" t="s">
        <v>178</v>
      </c>
      <c r="X58" s="215" t="s">
        <v>178</v>
      </c>
      <c r="Y58" s="215" t="s">
        <v>178</v>
      </c>
      <c r="Z58" s="215" t="s">
        <v>178</v>
      </c>
      <c r="AA58" s="215" t="s">
        <v>178</v>
      </c>
      <c r="AB58" s="215" t="s">
        <v>178</v>
      </c>
      <c r="AC58" s="215" t="s">
        <v>178</v>
      </c>
      <c r="AD58" s="216" t="str">
        <f t="shared" si="8"/>
        <v/>
      </c>
      <c r="AE58" s="215" t="s">
        <v>178</v>
      </c>
      <c r="AF58" s="215" t="s">
        <v>178</v>
      </c>
      <c r="AG58" s="215" t="s">
        <v>178</v>
      </c>
      <c r="AH58" s="215" t="s">
        <v>178</v>
      </c>
      <c r="AI58" s="216" t="str">
        <f t="shared" si="9"/>
        <v/>
      </c>
      <c r="AJ58" s="215" t="s">
        <v>178</v>
      </c>
      <c r="AK58" s="215" t="s">
        <v>178</v>
      </c>
      <c r="AL58" s="215" t="s">
        <v>178</v>
      </c>
      <c r="AM58" s="215" t="s">
        <v>178</v>
      </c>
      <c r="AN58" s="214" t="s">
        <v>178</v>
      </c>
      <c r="AO58" s="214"/>
      <c r="AP58" s="214" t="s">
        <v>178</v>
      </c>
      <c r="AQ58" s="214" t="s">
        <v>178</v>
      </c>
      <c r="AR58" s="248" t="s">
        <v>178</v>
      </c>
      <c r="AS58" s="218" t="s">
        <v>178</v>
      </c>
    </row>
    <row r="59" spans="2:45" ht="16" customHeight="1" x14ac:dyDescent="0.2">
      <c r="B59" s="220" t="s">
        <v>178</v>
      </c>
      <c r="C59" s="238" t="s">
        <v>178</v>
      </c>
      <c r="D59" s="214" t="s">
        <v>178</v>
      </c>
      <c r="E59" s="214" t="s">
        <v>178</v>
      </c>
      <c r="F59" s="214" t="s">
        <v>178</v>
      </c>
      <c r="G59" s="214"/>
      <c r="H59" s="214" t="s">
        <v>178</v>
      </c>
      <c r="I59" s="214" t="s">
        <v>178</v>
      </c>
      <c r="J59" s="214" t="s">
        <v>178</v>
      </c>
      <c r="K59" s="214" t="s">
        <v>178</v>
      </c>
      <c r="L59" s="214" t="s">
        <v>178</v>
      </c>
      <c r="M59" s="215" t="s">
        <v>178</v>
      </c>
      <c r="N59" s="215" t="s">
        <v>178</v>
      </c>
      <c r="O59" s="216" t="str">
        <f t="shared" si="5"/>
        <v/>
      </c>
      <c r="P59" s="215" t="s">
        <v>178</v>
      </c>
      <c r="Q59" s="214" t="s">
        <v>178</v>
      </c>
      <c r="R59" s="217" t="s">
        <v>178</v>
      </c>
      <c r="S59" s="215" t="s">
        <v>178</v>
      </c>
      <c r="T59" s="216" t="str">
        <f t="shared" si="6"/>
        <v/>
      </c>
      <c r="U59" s="216" t="str">
        <f t="shared" si="7"/>
        <v/>
      </c>
      <c r="V59" s="219" t="s">
        <v>178</v>
      </c>
      <c r="W59" s="252" t="s">
        <v>178</v>
      </c>
      <c r="X59" s="215" t="s">
        <v>178</v>
      </c>
      <c r="Y59" s="215" t="s">
        <v>178</v>
      </c>
      <c r="Z59" s="215" t="s">
        <v>178</v>
      </c>
      <c r="AA59" s="215" t="s">
        <v>178</v>
      </c>
      <c r="AB59" s="215" t="s">
        <v>178</v>
      </c>
      <c r="AC59" s="215" t="s">
        <v>178</v>
      </c>
      <c r="AD59" s="216" t="str">
        <f t="shared" si="8"/>
        <v/>
      </c>
      <c r="AE59" s="215" t="s">
        <v>178</v>
      </c>
      <c r="AF59" s="215" t="s">
        <v>178</v>
      </c>
      <c r="AG59" s="215" t="s">
        <v>178</v>
      </c>
      <c r="AH59" s="215" t="s">
        <v>178</v>
      </c>
      <c r="AI59" s="216" t="str">
        <f t="shared" si="9"/>
        <v/>
      </c>
      <c r="AJ59" s="215" t="s">
        <v>178</v>
      </c>
      <c r="AK59" s="215" t="s">
        <v>178</v>
      </c>
      <c r="AL59" s="215" t="s">
        <v>178</v>
      </c>
      <c r="AM59" s="215" t="s">
        <v>178</v>
      </c>
      <c r="AN59" s="214" t="s">
        <v>178</v>
      </c>
      <c r="AO59" s="214"/>
      <c r="AP59" s="214" t="s">
        <v>178</v>
      </c>
      <c r="AQ59" s="214" t="s">
        <v>178</v>
      </c>
      <c r="AR59" s="248" t="s">
        <v>178</v>
      </c>
      <c r="AS59" s="218" t="s">
        <v>178</v>
      </c>
    </row>
    <row r="60" spans="2:45" ht="16" customHeight="1" x14ac:dyDescent="0.2">
      <c r="B60" s="220" t="s">
        <v>178</v>
      </c>
      <c r="C60" s="238" t="s">
        <v>178</v>
      </c>
      <c r="D60" s="214" t="s">
        <v>178</v>
      </c>
      <c r="E60" s="214" t="s">
        <v>178</v>
      </c>
      <c r="F60" s="214" t="s">
        <v>178</v>
      </c>
      <c r="G60" s="214"/>
      <c r="H60" s="214" t="s">
        <v>178</v>
      </c>
      <c r="I60" s="214" t="s">
        <v>178</v>
      </c>
      <c r="J60" s="214" t="s">
        <v>178</v>
      </c>
      <c r="K60" s="214" t="s">
        <v>178</v>
      </c>
      <c r="L60" s="214" t="s">
        <v>178</v>
      </c>
      <c r="M60" s="215" t="s">
        <v>178</v>
      </c>
      <c r="N60" s="215" t="s">
        <v>178</v>
      </c>
      <c r="O60" s="216" t="str">
        <f t="shared" si="5"/>
        <v/>
      </c>
      <c r="P60" s="215" t="s">
        <v>178</v>
      </c>
      <c r="Q60" s="214" t="s">
        <v>178</v>
      </c>
      <c r="R60" s="217" t="s">
        <v>178</v>
      </c>
      <c r="S60" s="215" t="s">
        <v>178</v>
      </c>
      <c r="T60" s="216" t="str">
        <f t="shared" si="6"/>
        <v/>
      </c>
      <c r="U60" s="216" t="str">
        <f t="shared" si="7"/>
        <v/>
      </c>
      <c r="V60" s="219" t="s">
        <v>178</v>
      </c>
      <c r="W60" s="252" t="s">
        <v>178</v>
      </c>
      <c r="X60" s="215" t="s">
        <v>178</v>
      </c>
      <c r="Y60" s="215" t="s">
        <v>178</v>
      </c>
      <c r="Z60" s="215" t="s">
        <v>178</v>
      </c>
      <c r="AA60" s="215" t="s">
        <v>178</v>
      </c>
      <c r="AB60" s="215" t="s">
        <v>178</v>
      </c>
      <c r="AC60" s="215" t="s">
        <v>178</v>
      </c>
      <c r="AD60" s="216" t="str">
        <f t="shared" si="8"/>
        <v/>
      </c>
      <c r="AE60" s="215" t="s">
        <v>178</v>
      </c>
      <c r="AF60" s="215" t="s">
        <v>178</v>
      </c>
      <c r="AG60" s="215" t="s">
        <v>178</v>
      </c>
      <c r="AH60" s="215" t="s">
        <v>178</v>
      </c>
      <c r="AI60" s="216" t="str">
        <f t="shared" si="9"/>
        <v/>
      </c>
      <c r="AJ60" s="215" t="s">
        <v>178</v>
      </c>
      <c r="AK60" s="215" t="s">
        <v>178</v>
      </c>
      <c r="AL60" s="215" t="s">
        <v>178</v>
      </c>
      <c r="AM60" s="215" t="s">
        <v>178</v>
      </c>
      <c r="AN60" s="214" t="s">
        <v>178</v>
      </c>
      <c r="AO60" s="214"/>
      <c r="AP60" s="214" t="s">
        <v>178</v>
      </c>
      <c r="AQ60" s="214" t="s">
        <v>178</v>
      </c>
      <c r="AR60" s="248" t="s">
        <v>178</v>
      </c>
      <c r="AS60" s="218" t="s">
        <v>178</v>
      </c>
    </row>
    <row r="61" spans="2:45" ht="16" customHeight="1" x14ac:dyDescent="0.2">
      <c r="B61" s="220" t="s">
        <v>178</v>
      </c>
      <c r="C61" s="238" t="s">
        <v>178</v>
      </c>
      <c r="D61" s="214" t="s">
        <v>178</v>
      </c>
      <c r="E61" s="214" t="s">
        <v>178</v>
      </c>
      <c r="F61" s="214" t="s">
        <v>178</v>
      </c>
      <c r="G61" s="214"/>
      <c r="H61" s="214" t="s">
        <v>178</v>
      </c>
      <c r="I61" s="214" t="s">
        <v>178</v>
      </c>
      <c r="J61" s="214" t="s">
        <v>178</v>
      </c>
      <c r="K61" s="214" t="s">
        <v>178</v>
      </c>
      <c r="L61" s="214" t="s">
        <v>178</v>
      </c>
      <c r="M61" s="215" t="s">
        <v>178</v>
      </c>
      <c r="N61" s="215" t="s">
        <v>178</v>
      </c>
      <c r="O61" s="216" t="str">
        <f t="shared" si="5"/>
        <v/>
      </c>
      <c r="P61" s="215" t="s">
        <v>178</v>
      </c>
      <c r="Q61" s="214" t="s">
        <v>178</v>
      </c>
      <c r="R61" s="217" t="s">
        <v>178</v>
      </c>
      <c r="S61" s="215" t="s">
        <v>178</v>
      </c>
      <c r="T61" s="216" t="str">
        <f t="shared" si="6"/>
        <v/>
      </c>
      <c r="U61" s="216" t="str">
        <f t="shared" si="7"/>
        <v/>
      </c>
      <c r="V61" s="219" t="s">
        <v>178</v>
      </c>
      <c r="W61" s="252" t="s">
        <v>178</v>
      </c>
      <c r="X61" s="215" t="s">
        <v>178</v>
      </c>
      <c r="Y61" s="215" t="s">
        <v>178</v>
      </c>
      <c r="Z61" s="215" t="s">
        <v>178</v>
      </c>
      <c r="AA61" s="215" t="s">
        <v>178</v>
      </c>
      <c r="AB61" s="215" t="s">
        <v>178</v>
      </c>
      <c r="AC61" s="215" t="s">
        <v>178</v>
      </c>
      <c r="AD61" s="216" t="str">
        <f t="shared" si="8"/>
        <v/>
      </c>
      <c r="AE61" s="215" t="s">
        <v>178</v>
      </c>
      <c r="AF61" s="215" t="s">
        <v>178</v>
      </c>
      <c r="AG61" s="215" t="s">
        <v>178</v>
      </c>
      <c r="AH61" s="215" t="s">
        <v>178</v>
      </c>
      <c r="AI61" s="216" t="str">
        <f t="shared" si="9"/>
        <v/>
      </c>
      <c r="AJ61" s="215" t="s">
        <v>178</v>
      </c>
      <c r="AK61" s="215" t="s">
        <v>178</v>
      </c>
      <c r="AL61" s="215" t="s">
        <v>178</v>
      </c>
      <c r="AM61" s="215" t="s">
        <v>178</v>
      </c>
      <c r="AN61" s="214" t="s">
        <v>178</v>
      </c>
      <c r="AO61" s="214"/>
      <c r="AP61" s="214" t="s">
        <v>178</v>
      </c>
      <c r="AQ61" s="214" t="s">
        <v>178</v>
      </c>
      <c r="AR61" s="248" t="s">
        <v>178</v>
      </c>
      <c r="AS61" s="218" t="s">
        <v>178</v>
      </c>
    </row>
    <row r="62" spans="2:45" ht="16" customHeight="1" x14ac:dyDescent="0.2">
      <c r="B62" s="220" t="s">
        <v>178</v>
      </c>
      <c r="C62" s="238" t="s">
        <v>178</v>
      </c>
      <c r="D62" s="214" t="s">
        <v>178</v>
      </c>
      <c r="E62" s="214" t="s">
        <v>178</v>
      </c>
      <c r="F62" s="214" t="s">
        <v>178</v>
      </c>
      <c r="G62" s="214"/>
      <c r="H62" s="214" t="s">
        <v>178</v>
      </c>
      <c r="I62" s="214" t="s">
        <v>178</v>
      </c>
      <c r="J62" s="214" t="s">
        <v>178</v>
      </c>
      <c r="K62" s="214" t="s">
        <v>178</v>
      </c>
      <c r="L62" s="214" t="s">
        <v>178</v>
      </c>
      <c r="M62" s="215" t="s">
        <v>178</v>
      </c>
      <c r="N62" s="215" t="s">
        <v>178</v>
      </c>
      <c r="O62" s="216" t="str">
        <f t="shared" si="5"/>
        <v/>
      </c>
      <c r="P62" s="215" t="s">
        <v>178</v>
      </c>
      <c r="Q62" s="214" t="s">
        <v>178</v>
      </c>
      <c r="R62" s="217" t="s">
        <v>178</v>
      </c>
      <c r="S62" s="215" t="s">
        <v>178</v>
      </c>
      <c r="T62" s="216" t="str">
        <f t="shared" si="6"/>
        <v/>
      </c>
      <c r="U62" s="216" t="str">
        <f t="shared" si="7"/>
        <v/>
      </c>
      <c r="V62" s="219" t="s">
        <v>178</v>
      </c>
      <c r="W62" s="252" t="s">
        <v>178</v>
      </c>
      <c r="X62" s="215" t="s">
        <v>178</v>
      </c>
      <c r="Y62" s="215" t="s">
        <v>178</v>
      </c>
      <c r="Z62" s="215" t="s">
        <v>178</v>
      </c>
      <c r="AA62" s="215" t="s">
        <v>178</v>
      </c>
      <c r="AB62" s="215" t="s">
        <v>178</v>
      </c>
      <c r="AC62" s="215" t="s">
        <v>178</v>
      </c>
      <c r="AD62" s="216" t="str">
        <f t="shared" si="8"/>
        <v/>
      </c>
      <c r="AE62" s="215" t="s">
        <v>178</v>
      </c>
      <c r="AF62" s="215" t="s">
        <v>178</v>
      </c>
      <c r="AG62" s="215" t="s">
        <v>178</v>
      </c>
      <c r="AH62" s="215" t="s">
        <v>178</v>
      </c>
      <c r="AI62" s="216" t="str">
        <f t="shared" si="9"/>
        <v/>
      </c>
      <c r="AJ62" s="215" t="s">
        <v>178</v>
      </c>
      <c r="AK62" s="215" t="s">
        <v>178</v>
      </c>
      <c r="AL62" s="215" t="s">
        <v>178</v>
      </c>
      <c r="AM62" s="215" t="s">
        <v>178</v>
      </c>
      <c r="AN62" s="214" t="s">
        <v>178</v>
      </c>
      <c r="AO62" s="214"/>
      <c r="AP62" s="214" t="s">
        <v>178</v>
      </c>
      <c r="AQ62" s="214" t="s">
        <v>178</v>
      </c>
      <c r="AR62" s="248" t="s">
        <v>178</v>
      </c>
      <c r="AS62" s="218" t="s">
        <v>178</v>
      </c>
    </row>
    <row r="63" spans="2:45" ht="16" customHeight="1" x14ac:dyDescent="0.2">
      <c r="B63" s="220" t="s">
        <v>178</v>
      </c>
      <c r="C63" s="238" t="s">
        <v>178</v>
      </c>
      <c r="D63" s="214" t="s">
        <v>178</v>
      </c>
      <c r="E63" s="214" t="s">
        <v>178</v>
      </c>
      <c r="F63" s="214" t="s">
        <v>178</v>
      </c>
      <c r="G63" s="214"/>
      <c r="H63" s="214" t="s">
        <v>178</v>
      </c>
      <c r="I63" s="214" t="s">
        <v>178</v>
      </c>
      <c r="J63" s="214" t="s">
        <v>178</v>
      </c>
      <c r="K63" s="214" t="s">
        <v>178</v>
      </c>
      <c r="L63" s="214" t="s">
        <v>178</v>
      </c>
      <c r="M63" s="215" t="s">
        <v>178</v>
      </c>
      <c r="N63" s="215" t="s">
        <v>178</v>
      </c>
      <c r="O63" s="216" t="str">
        <f t="shared" si="5"/>
        <v/>
      </c>
      <c r="P63" s="215" t="s">
        <v>178</v>
      </c>
      <c r="Q63" s="214" t="s">
        <v>178</v>
      </c>
      <c r="R63" s="217" t="s">
        <v>178</v>
      </c>
      <c r="S63" s="215" t="s">
        <v>178</v>
      </c>
      <c r="T63" s="216" t="str">
        <f t="shared" si="6"/>
        <v/>
      </c>
      <c r="U63" s="216" t="str">
        <f t="shared" si="7"/>
        <v/>
      </c>
      <c r="V63" s="219" t="s">
        <v>178</v>
      </c>
      <c r="W63" s="252" t="s">
        <v>178</v>
      </c>
      <c r="X63" s="215" t="s">
        <v>178</v>
      </c>
      <c r="Y63" s="215" t="s">
        <v>178</v>
      </c>
      <c r="Z63" s="215" t="s">
        <v>178</v>
      </c>
      <c r="AA63" s="215" t="s">
        <v>178</v>
      </c>
      <c r="AB63" s="215" t="s">
        <v>178</v>
      </c>
      <c r="AC63" s="215" t="s">
        <v>178</v>
      </c>
      <c r="AD63" s="216" t="str">
        <f t="shared" si="8"/>
        <v/>
      </c>
      <c r="AE63" s="215" t="s">
        <v>178</v>
      </c>
      <c r="AF63" s="215" t="s">
        <v>178</v>
      </c>
      <c r="AG63" s="215" t="s">
        <v>178</v>
      </c>
      <c r="AH63" s="215" t="s">
        <v>178</v>
      </c>
      <c r="AI63" s="216" t="str">
        <f t="shared" si="9"/>
        <v/>
      </c>
      <c r="AJ63" s="215" t="s">
        <v>178</v>
      </c>
      <c r="AK63" s="215" t="s">
        <v>178</v>
      </c>
      <c r="AL63" s="215" t="s">
        <v>178</v>
      </c>
      <c r="AM63" s="215" t="s">
        <v>178</v>
      </c>
      <c r="AN63" s="214" t="s">
        <v>178</v>
      </c>
      <c r="AO63" s="214"/>
      <c r="AP63" s="214" t="s">
        <v>178</v>
      </c>
      <c r="AQ63" s="214" t="s">
        <v>178</v>
      </c>
      <c r="AR63" s="248" t="s">
        <v>178</v>
      </c>
      <c r="AS63" s="218" t="s">
        <v>178</v>
      </c>
    </row>
    <row r="64" spans="2:45" ht="16" customHeight="1" x14ac:dyDescent="0.2">
      <c r="B64" s="220" t="s">
        <v>178</v>
      </c>
      <c r="C64" s="238" t="s">
        <v>178</v>
      </c>
      <c r="D64" s="214" t="s">
        <v>178</v>
      </c>
      <c r="E64" s="214" t="s">
        <v>178</v>
      </c>
      <c r="F64" s="214" t="s">
        <v>178</v>
      </c>
      <c r="G64" s="214"/>
      <c r="H64" s="214" t="s">
        <v>178</v>
      </c>
      <c r="I64" s="214" t="s">
        <v>178</v>
      </c>
      <c r="J64" s="214" t="s">
        <v>178</v>
      </c>
      <c r="K64" s="214" t="s">
        <v>178</v>
      </c>
      <c r="L64" s="214" t="s">
        <v>178</v>
      </c>
      <c r="M64" s="215" t="s">
        <v>178</v>
      </c>
      <c r="N64" s="215" t="s">
        <v>178</v>
      </c>
      <c r="O64" s="216" t="str">
        <f t="shared" si="5"/>
        <v/>
      </c>
      <c r="P64" s="215" t="s">
        <v>178</v>
      </c>
      <c r="Q64" s="214" t="s">
        <v>178</v>
      </c>
      <c r="R64" s="217" t="s">
        <v>178</v>
      </c>
      <c r="S64" s="215" t="s">
        <v>178</v>
      </c>
      <c r="T64" s="216" t="str">
        <f t="shared" si="6"/>
        <v/>
      </c>
      <c r="U64" s="216" t="str">
        <f t="shared" si="7"/>
        <v/>
      </c>
      <c r="V64" s="219" t="s">
        <v>178</v>
      </c>
      <c r="W64" s="252" t="s">
        <v>178</v>
      </c>
      <c r="X64" s="215" t="s">
        <v>178</v>
      </c>
      <c r="Y64" s="215" t="s">
        <v>178</v>
      </c>
      <c r="Z64" s="215" t="s">
        <v>178</v>
      </c>
      <c r="AA64" s="215" t="s">
        <v>178</v>
      </c>
      <c r="AB64" s="215" t="s">
        <v>178</v>
      </c>
      <c r="AC64" s="215" t="s">
        <v>178</v>
      </c>
      <c r="AD64" s="216" t="str">
        <f t="shared" si="8"/>
        <v/>
      </c>
      <c r="AE64" s="215" t="s">
        <v>178</v>
      </c>
      <c r="AF64" s="215" t="s">
        <v>178</v>
      </c>
      <c r="AG64" s="215" t="s">
        <v>178</v>
      </c>
      <c r="AH64" s="215" t="s">
        <v>178</v>
      </c>
      <c r="AI64" s="216" t="str">
        <f t="shared" si="9"/>
        <v/>
      </c>
      <c r="AJ64" s="215" t="s">
        <v>178</v>
      </c>
      <c r="AK64" s="215" t="s">
        <v>178</v>
      </c>
      <c r="AL64" s="215" t="s">
        <v>178</v>
      </c>
      <c r="AM64" s="215" t="s">
        <v>178</v>
      </c>
      <c r="AN64" s="214" t="s">
        <v>178</v>
      </c>
      <c r="AO64" s="214"/>
      <c r="AP64" s="214" t="s">
        <v>178</v>
      </c>
      <c r="AQ64" s="214" t="s">
        <v>178</v>
      </c>
      <c r="AR64" s="248" t="s">
        <v>178</v>
      </c>
      <c r="AS64" s="218" t="s">
        <v>178</v>
      </c>
    </row>
    <row r="65" spans="2:45" ht="16" customHeight="1" x14ac:dyDescent="0.2">
      <c r="B65" s="220" t="s">
        <v>178</v>
      </c>
      <c r="C65" s="238" t="s">
        <v>178</v>
      </c>
      <c r="D65" s="214" t="s">
        <v>178</v>
      </c>
      <c r="E65" s="214" t="s">
        <v>178</v>
      </c>
      <c r="F65" s="214" t="s">
        <v>178</v>
      </c>
      <c r="G65" s="214"/>
      <c r="H65" s="214" t="s">
        <v>178</v>
      </c>
      <c r="I65" s="214" t="s">
        <v>178</v>
      </c>
      <c r="J65" s="214" t="s">
        <v>178</v>
      </c>
      <c r="K65" s="214" t="s">
        <v>178</v>
      </c>
      <c r="L65" s="214" t="s">
        <v>178</v>
      </c>
      <c r="M65" s="215" t="s">
        <v>178</v>
      </c>
      <c r="N65" s="215" t="s">
        <v>178</v>
      </c>
      <c r="O65" s="216" t="str">
        <f t="shared" si="5"/>
        <v/>
      </c>
      <c r="P65" s="215" t="s">
        <v>178</v>
      </c>
      <c r="Q65" s="214" t="s">
        <v>178</v>
      </c>
      <c r="R65" s="217" t="s">
        <v>178</v>
      </c>
      <c r="S65" s="215" t="s">
        <v>178</v>
      </c>
      <c r="T65" s="216" t="str">
        <f t="shared" si="6"/>
        <v/>
      </c>
      <c r="U65" s="216" t="str">
        <f t="shared" si="7"/>
        <v/>
      </c>
      <c r="V65" s="219" t="s">
        <v>178</v>
      </c>
      <c r="W65" s="252" t="s">
        <v>178</v>
      </c>
      <c r="X65" s="215" t="s">
        <v>178</v>
      </c>
      <c r="Y65" s="215" t="s">
        <v>178</v>
      </c>
      <c r="Z65" s="215" t="s">
        <v>178</v>
      </c>
      <c r="AA65" s="215" t="s">
        <v>178</v>
      </c>
      <c r="AB65" s="215" t="s">
        <v>178</v>
      </c>
      <c r="AC65" s="215" t="s">
        <v>178</v>
      </c>
      <c r="AD65" s="216" t="str">
        <f t="shared" si="8"/>
        <v/>
      </c>
      <c r="AE65" s="215" t="s">
        <v>178</v>
      </c>
      <c r="AF65" s="215" t="s">
        <v>178</v>
      </c>
      <c r="AG65" s="215" t="s">
        <v>178</v>
      </c>
      <c r="AH65" s="215" t="s">
        <v>178</v>
      </c>
      <c r="AI65" s="216" t="str">
        <f t="shared" si="9"/>
        <v/>
      </c>
      <c r="AJ65" s="215" t="s">
        <v>178</v>
      </c>
      <c r="AK65" s="215" t="s">
        <v>178</v>
      </c>
      <c r="AL65" s="215" t="s">
        <v>178</v>
      </c>
      <c r="AM65" s="215" t="s">
        <v>178</v>
      </c>
      <c r="AN65" s="214" t="s">
        <v>178</v>
      </c>
      <c r="AO65" s="214"/>
      <c r="AP65" s="214" t="s">
        <v>178</v>
      </c>
      <c r="AQ65" s="214" t="s">
        <v>178</v>
      </c>
      <c r="AR65" s="248" t="s">
        <v>178</v>
      </c>
      <c r="AS65" s="218" t="s">
        <v>178</v>
      </c>
    </row>
    <row r="66" spans="2:45" ht="16" customHeight="1" x14ac:dyDescent="0.2">
      <c r="B66" s="220" t="s">
        <v>178</v>
      </c>
      <c r="C66" s="238" t="s">
        <v>178</v>
      </c>
      <c r="D66" s="214" t="s">
        <v>178</v>
      </c>
      <c r="E66" s="214" t="s">
        <v>178</v>
      </c>
      <c r="F66" s="214" t="s">
        <v>178</v>
      </c>
      <c r="G66" s="214"/>
      <c r="H66" s="214" t="s">
        <v>178</v>
      </c>
      <c r="I66" s="214" t="s">
        <v>178</v>
      </c>
      <c r="J66" s="214" t="s">
        <v>178</v>
      </c>
      <c r="K66" s="214" t="s">
        <v>178</v>
      </c>
      <c r="L66" s="214" t="s">
        <v>178</v>
      </c>
      <c r="M66" s="215" t="s">
        <v>178</v>
      </c>
      <c r="N66" s="215" t="s">
        <v>178</v>
      </c>
      <c r="O66" s="216" t="str">
        <f t="shared" si="5"/>
        <v/>
      </c>
      <c r="P66" s="215" t="s">
        <v>178</v>
      </c>
      <c r="Q66" s="214" t="s">
        <v>178</v>
      </c>
      <c r="R66" s="217" t="s">
        <v>178</v>
      </c>
      <c r="S66" s="215" t="s">
        <v>178</v>
      </c>
      <c r="T66" s="216" t="str">
        <f t="shared" si="6"/>
        <v/>
      </c>
      <c r="U66" s="216" t="str">
        <f t="shared" si="7"/>
        <v/>
      </c>
      <c r="V66" s="219" t="s">
        <v>178</v>
      </c>
      <c r="W66" s="252" t="s">
        <v>178</v>
      </c>
      <c r="X66" s="215" t="s">
        <v>178</v>
      </c>
      <c r="Y66" s="215" t="s">
        <v>178</v>
      </c>
      <c r="Z66" s="215" t="s">
        <v>178</v>
      </c>
      <c r="AA66" s="215" t="s">
        <v>178</v>
      </c>
      <c r="AB66" s="215" t="s">
        <v>178</v>
      </c>
      <c r="AC66" s="215" t="s">
        <v>178</v>
      </c>
      <c r="AD66" s="216" t="str">
        <f t="shared" si="8"/>
        <v/>
      </c>
      <c r="AE66" s="215" t="s">
        <v>178</v>
      </c>
      <c r="AF66" s="215" t="s">
        <v>178</v>
      </c>
      <c r="AG66" s="215" t="s">
        <v>178</v>
      </c>
      <c r="AH66" s="215" t="s">
        <v>178</v>
      </c>
      <c r="AI66" s="216" t="str">
        <f t="shared" si="9"/>
        <v/>
      </c>
      <c r="AJ66" s="215" t="s">
        <v>178</v>
      </c>
      <c r="AK66" s="215" t="s">
        <v>178</v>
      </c>
      <c r="AL66" s="215" t="s">
        <v>178</v>
      </c>
      <c r="AM66" s="215" t="s">
        <v>178</v>
      </c>
      <c r="AN66" s="214" t="s">
        <v>178</v>
      </c>
      <c r="AO66" s="214"/>
      <c r="AP66" s="214" t="s">
        <v>178</v>
      </c>
      <c r="AQ66" s="214" t="s">
        <v>178</v>
      </c>
      <c r="AR66" s="248" t="s">
        <v>178</v>
      </c>
      <c r="AS66" s="218" t="s">
        <v>178</v>
      </c>
    </row>
    <row r="67" spans="2:45" ht="16" customHeight="1" x14ac:dyDescent="0.2">
      <c r="B67" s="220" t="s">
        <v>178</v>
      </c>
      <c r="C67" s="238" t="s">
        <v>178</v>
      </c>
      <c r="D67" s="214" t="s">
        <v>178</v>
      </c>
      <c r="E67" s="214" t="s">
        <v>178</v>
      </c>
      <c r="F67" s="214" t="s">
        <v>178</v>
      </c>
      <c r="G67" s="214"/>
      <c r="H67" s="214" t="s">
        <v>178</v>
      </c>
      <c r="I67" s="214" t="s">
        <v>178</v>
      </c>
      <c r="J67" s="214" t="s">
        <v>178</v>
      </c>
      <c r="K67" s="214" t="s">
        <v>178</v>
      </c>
      <c r="L67" s="214" t="s">
        <v>178</v>
      </c>
      <c r="M67" s="215" t="s">
        <v>178</v>
      </c>
      <c r="N67" s="215" t="s">
        <v>178</v>
      </c>
      <c r="O67" s="216" t="str">
        <f t="shared" si="5"/>
        <v/>
      </c>
      <c r="P67" s="215" t="s">
        <v>178</v>
      </c>
      <c r="Q67" s="214" t="s">
        <v>178</v>
      </c>
      <c r="R67" s="217" t="s">
        <v>178</v>
      </c>
      <c r="S67" s="215" t="s">
        <v>178</v>
      </c>
      <c r="T67" s="216" t="str">
        <f t="shared" si="6"/>
        <v/>
      </c>
      <c r="U67" s="216" t="str">
        <f t="shared" si="7"/>
        <v/>
      </c>
      <c r="V67" s="219" t="s">
        <v>178</v>
      </c>
      <c r="W67" s="252" t="s">
        <v>178</v>
      </c>
      <c r="X67" s="215" t="s">
        <v>178</v>
      </c>
      <c r="Y67" s="215" t="s">
        <v>178</v>
      </c>
      <c r="Z67" s="215" t="s">
        <v>178</v>
      </c>
      <c r="AA67" s="215" t="s">
        <v>178</v>
      </c>
      <c r="AB67" s="215" t="s">
        <v>178</v>
      </c>
      <c r="AC67" s="215" t="s">
        <v>178</v>
      </c>
      <c r="AD67" s="216" t="str">
        <f t="shared" si="8"/>
        <v/>
      </c>
      <c r="AE67" s="215" t="s">
        <v>178</v>
      </c>
      <c r="AF67" s="215" t="s">
        <v>178</v>
      </c>
      <c r="AG67" s="215" t="s">
        <v>178</v>
      </c>
      <c r="AH67" s="215" t="s">
        <v>178</v>
      </c>
      <c r="AI67" s="216" t="str">
        <f t="shared" si="9"/>
        <v/>
      </c>
      <c r="AJ67" s="215" t="s">
        <v>178</v>
      </c>
      <c r="AK67" s="215" t="s">
        <v>178</v>
      </c>
      <c r="AL67" s="215" t="s">
        <v>178</v>
      </c>
      <c r="AM67" s="215" t="s">
        <v>178</v>
      </c>
      <c r="AN67" s="214" t="s">
        <v>178</v>
      </c>
      <c r="AO67" s="214"/>
      <c r="AP67" s="214" t="s">
        <v>178</v>
      </c>
      <c r="AQ67" s="214" t="s">
        <v>178</v>
      </c>
      <c r="AR67" s="248" t="s">
        <v>178</v>
      </c>
      <c r="AS67" s="218" t="s">
        <v>178</v>
      </c>
    </row>
    <row r="68" spans="2:45" ht="16" customHeight="1" x14ac:dyDescent="0.2">
      <c r="B68" s="220" t="s">
        <v>178</v>
      </c>
      <c r="C68" s="238" t="s">
        <v>178</v>
      </c>
      <c r="D68" s="214" t="s">
        <v>178</v>
      </c>
      <c r="E68" s="214" t="s">
        <v>178</v>
      </c>
      <c r="F68" s="214" t="s">
        <v>178</v>
      </c>
      <c r="G68" s="214"/>
      <c r="H68" s="214" t="s">
        <v>178</v>
      </c>
      <c r="I68" s="214" t="s">
        <v>178</v>
      </c>
      <c r="J68" s="214" t="s">
        <v>178</v>
      </c>
      <c r="K68" s="214" t="s">
        <v>178</v>
      </c>
      <c r="L68" s="214" t="s">
        <v>178</v>
      </c>
      <c r="M68" s="215" t="s">
        <v>178</v>
      </c>
      <c r="N68" s="215" t="s">
        <v>178</v>
      </c>
      <c r="O68" s="216" t="str">
        <f t="shared" si="5"/>
        <v/>
      </c>
      <c r="P68" s="215" t="s">
        <v>178</v>
      </c>
      <c r="Q68" s="214" t="s">
        <v>178</v>
      </c>
      <c r="R68" s="217" t="s">
        <v>178</v>
      </c>
      <c r="S68" s="215" t="s">
        <v>178</v>
      </c>
      <c r="T68" s="216" t="str">
        <f t="shared" si="6"/>
        <v/>
      </c>
      <c r="U68" s="216" t="str">
        <f t="shared" si="7"/>
        <v/>
      </c>
      <c r="V68" s="219" t="s">
        <v>178</v>
      </c>
      <c r="W68" s="252" t="s">
        <v>178</v>
      </c>
      <c r="X68" s="215" t="s">
        <v>178</v>
      </c>
      <c r="Y68" s="215" t="s">
        <v>178</v>
      </c>
      <c r="Z68" s="215" t="s">
        <v>178</v>
      </c>
      <c r="AA68" s="215" t="s">
        <v>178</v>
      </c>
      <c r="AB68" s="215" t="s">
        <v>178</v>
      </c>
      <c r="AC68" s="215" t="s">
        <v>178</v>
      </c>
      <c r="AD68" s="216" t="str">
        <f t="shared" si="8"/>
        <v/>
      </c>
      <c r="AE68" s="215" t="s">
        <v>178</v>
      </c>
      <c r="AF68" s="215" t="s">
        <v>178</v>
      </c>
      <c r="AG68" s="215" t="s">
        <v>178</v>
      </c>
      <c r="AH68" s="215" t="s">
        <v>178</v>
      </c>
      <c r="AI68" s="216" t="str">
        <f t="shared" si="9"/>
        <v/>
      </c>
      <c r="AJ68" s="215" t="s">
        <v>178</v>
      </c>
      <c r="AK68" s="215" t="s">
        <v>178</v>
      </c>
      <c r="AL68" s="215" t="s">
        <v>178</v>
      </c>
      <c r="AM68" s="215" t="s">
        <v>178</v>
      </c>
      <c r="AN68" s="214" t="s">
        <v>178</v>
      </c>
      <c r="AO68" s="214"/>
      <c r="AP68" s="214" t="s">
        <v>178</v>
      </c>
      <c r="AQ68" s="214" t="s">
        <v>178</v>
      </c>
      <c r="AR68" s="248" t="s">
        <v>178</v>
      </c>
      <c r="AS68" s="218" t="s">
        <v>178</v>
      </c>
    </row>
    <row r="69" spans="2:45" ht="16" customHeight="1" x14ac:dyDescent="0.2">
      <c r="B69" s="220" t="s">
        <v>178</v>
      </c>
      <c r="C69" s="238" t="s">
        <v>178</v>
      </c>
      <c r="D69" s="214" t="s">
        <v>178</v>
      </c>
      <c r="E69" s="214" t="s">
        <v>178</v>
      </c>
      <c r="F69" s="214" t="s">
        <v>178</v>
      </c>
      <c r="G69" s="214"/>
      <c r="H69" s="214" t="s">
        <v>178</v>
      </c>
      <c r="I69" s="214" t="s">
        <v>178</v>
      </c>
      <c r="J69" s="214" t="s">
        <v>178</v>
      </c>
      <c r="K69" s="214" t="s">
        <v>178</v>
      </c>
      <c r="L69" s="214" t="s">
        <v>178</v>
      </c>
      <c r="M69" s="215" t="s">
        <v>178</v>
      </c>
      <c r="N69" s="215" t="s">
        <v>178</v>
      </c>
      <c r="O69" s="216" t="str">
        <f t="shared" si="5"/>
        <v/>
      </c>
      <c r="P69" s="215" t="s">
        <v>178</v>
      </c>
      <c r="Q69" s="214" t="s">
        <v>178</v>
      </c>
      <c r="R69" s="217" t="s">
        <v>178</v>
      </c>
      <c r="S69" s="215" t="s">
        <v>178</v>
      </c>
      <c r="T69" s="216" t="str">
        <f t="shared" si="6"/>
        <v/>
      </c>
      <c r="U69" s="216" t="str">
        <f t="shared" si="7"/>
        <v/>
      </c>
      <c r="V69" s="219" t="s">
        <v>178</v>
      </c>
      <c r="W69" s="252" t="s">
        <v>178</v>
      </c>
      <c r="X69" s="215" t="s">
        <v>178</v>
      </c>
      <c r="Y69" s="215" t="s">
        <v>178</v>
      </c>
      <c r="Z69" s="215" t="s">
        <v>178</v>
      </c>
      <c r="AA69" s="215" t="s">
        <v>178</v>
      </c>
      <c r="AB69" s="215" t="s">
        <v>178</v>
      </c>
      <c r="AC69" s="215" t="s">
        <v>178</v>
      </c>
      <c r="AD69" s="216" t="str">
        <f t="shared" si="8"/>
        <v/>
      </c>
      <c r="AE69" s="215" t="s">
        <v>178</v>
      </c>
      <c r="AF69" s="215" t="s">
        <v>178</v>
      </c>
      <c r="AG69" s="215" t="s">
        <v>178</v>
      </c>
      <c r="AH69" s="215" t="s">
        <v>178</v>
      </c>
      <c r="AI69" s="216" t="str">
        <f t="shared" si="9"/>
        <v/>
      </c>
      <c r="AJ69" s="215" t="s">
        <v>178</v>
      </c>
      <c r="AK69" s="215" t="s">
        <v>178</v>
      </c>
      <c r="AL69" s="215" t="s">
        <v>178</v>
      </c>
      <c r="AM69" s="215" t="s">
        <v>178</v>
      </c>
      <c r="AN69" s="214" t="s">
        <v>178</v>
      </c>
      <c r="AO69" s="214"/>
      <c r="AP69" s="214" t="s">
        <v>178</v>
      </c>
      <c r="AQ69" s="214" t="s">
        <v>178</v>
      </c>
      <c r="AR69" s="248" t="s">
        <v>178</v>
      </c>
      <c r="AS69" s="218" t="s">
        <v>178</v>
      </c>
    </row>
    <row r="70" spans="2:45" ht="16" customHeight="1" x14ac:dyDescent="0.2">
      <c r="B70" s="220" t="s">
        <v>178</v>
      </c>
      <c r="C70" s="238" t="s">
        <v>178</v>
      </c>
      <c r="D70" s="214" t="s">
        <v>178</v>
      </c>
      <c r="E70" s="214" t="s">
        <v>178</v>
      </c>
      <c r="F70" s="214" t="s">
        <v>178</v>
      </c>
      <c r="G70" s="214"/>
      <c r="H70" s="214" t="s">
        <v>178</v>
      </c>
      <c r="I70" s="214" t="s">
        <v>178</v>
      </c>
      <c r="J70" s="214" t="s">
        <v>178</v>
      </c>
      <c r="K70" s="214" t="s">
        <v>178</v>
      </c>
      <c r="L70" s="214" t="s">
        <v>178</v>
      </c>
      <c r="M70" s="215" t="s">
        <v>178</v>
      </c>
      <c r="N70" s="215" t="s">
        <v>178</v>
      </c>
      <c r="O70" s="216" t="str">
        <f t="shared" si="5"/>
        <v/>
      </c>
      <c r="P70" s="215" t="s">
        <v>178</v>
      </c>
      <c r="Q70" s="214" t="s">
        <v>178</v>
      </c>
      <c r="R70" s="217" t="s">
        <v>178</v>
      </c>
      <c r="S70" s="215" t="s">
        <v>178</v>
      </c>
      <c r="T70" s="216" t="str">
        <f t="shared" si="6"/>
        <v/>
      </c>
      <c r="U70" s="216" t="str">
        <f t="shared" si="7"/>
        <v/>
      </c>
      <c r="V70" s="219" t="s">
        <v>178</v>
      </c>
      <c r="W70" s="252" t="s">
        <v>178</v>
      </c>
      <c r="X70" s="215" t="s">
        <v>178</v>
      </c>
      <c r="Y70" s="215" t="s">
        <v>178</v>
      </c>
      <c r="Z70" s="215" t="s">
        <v>178</v>
      </c>
      <c r="AA70" s="215" t="s">
        <v>178</v>
      </c>
      <c r="AB70" s="215" t="s">
        <v>178</v>
      </c>
      <c r="AC70" s="215" t="s">
        <v>178</v>
      </c>
      <c r="AD70" s="216" t="str">
        <f t="shared" si="8"/>
        <v/>
      </c>
      <c r="AE70" s="215" t="s">
        <v>178</v>
      </c>
      <c r="AF70" s="215" t="s">
        <v>178</v>
      </c>
      <c r="AG70" s="215" t="s">
        <v>178</v>
      </c>
      <c r="AH70" s="215" t="s">
        <v>178</v>
      </c>
      <c r="AI70" s="216" t="str">
        <f t="shared" si="9"/>
        <v/>
      </c>
      <c r="AJ70" s="215" t="s">
        <v>178</v>
      </c>
      <c r="AK70" s="215" t="s">
        <v>178</v>
      </c>
      <c r="AL70" s="215" t="s">
        <v>178</v>
      </c>
      <c r="AM70" s="215" t="s">
        <v>178</v>
      </c>
      <c r="AN70" s="214" t="s">
        <v>178</v>
      </c>
      <c r="AO70" s="214"/>
      <c r="AP70" s="214" t="s">
        <v>178</v>
      </c>
      <c r="AQ70" s="214" t="s">
        <v>178</v>
      </c>
      <c r="AR70" s="248" t="s">
        <v>178</v>
      </c>
      <c r="AS70" s="218" t="s">
        <v>178</v>
      </c>
    </row>
    <row r="71" spans="2:45" ht="16" customHeight="1" x14ac:dyDescent="0.2">
      <c r="B71" s="220" t="s">
        <v>178</v>
      </c>
      <c r="C71" s="238" t="s">
        <v>178</v>
      </c>
      <c r="D71" s="214" t="s">
        <v>178</v>
      </c>
      <c r="E71" s="214" t="s">
        <v>178</v>
      </c>
      <c r="F71" s="214" t="s">
        <v>178</v>
      </c>
      <c r="G71" s="214"/>
      <c r="H71" s="214" t="s">
        <v>178</v>
      </c>
      <c r="I71" s="214" t="s">
        <v>178</v>
      </c>
      <c r="J71" s="214" t="s">
        <v>178</v>
      </c>
      <c r="K71" s="214" t="s">
        <v>178</v>
      </c>
      <c r="L71" s="214" t="s">
        <v>178</v>
      </c>
      <c r="M71" s="215" t="s">
        <v>178</v>
      </c>
      <c r="N71" s="215" t="s">
        <v>178</v>
      </c>
      <c r="O71" s="216" t="str">
        <f t="shared" si="5"/>
        <v/>
      </c>
      <c r="P71" s="215" t="s">
        <v>178</v>
      </c>
      <c r="Q71" s="214" t="s">
        <v>178</v>
      </c>
      <c r="R71" s="217" t="s">
        <v>178</v>
      </c>
      <c r="S71" s="215" t="s">
        <v>178</v>
      </c>
      <c r="T71" s="216" t="str">
        <f t="shared" si="6"/>
        <v/>
      </c>
      <c r="U71" s="216" t="str">
        <f t="shared" si="7"/>
        <v/>
      </c>
      <c r="V71" s="219" t="s">
        <v>178</v>
      </c>
      <c r="W71" s="252" t="s">
        <v>178</v>
      </c>
      <c r="X71" s="215" t="s">
        <v>178</v>
      </c>
      <c r="Y71" s="215" t="s">
        <v>178</v>
      </c>
      <c r="Z71" s="215" t="s">
        <v>178</v>
      </c>
      <c r="AA71" s="215" t="s">
        <v>178</v>
      </c>
      <c r="AB71" s="215" t="s">
        <v>178</v>
      </c>
      <c r="AC71" s="215" t="s">
        <v>178</v>
      </c>
      <c r="AD71" s="216" t="str">
        <f t="shared" si="8"/>
        <v/>
      </c>
      <c r="AE71" s="215" t="s">
        <v>178</v>
      </c>
      <c r="AF71" s="215" t="s">
        <v>178</v>
      </c>
      <c r="AG71" s="215" t="s">
        <v>178</v>
      </c>
      <c r="AH71" s="215" t="s">
        <v>178</v>
      </c>
      <c r="AI71" s="216" t="str">
        <f t="shared" si="9"/>
        <v/>
      </c>
      <c r="AJ71" s="215" t="s">
        <v>178</v>
      </c>
      <c r="AK71" s="215" t="s">
        <v>178</v>
      </c>
      <c r="AL71" s="215" t="s">
        <v>178</v>
      </c>
      <c r="AM71" s="215" t="s">
        <v>178</v>
      </c>
      <c r="AN71" s="214" t="s">
        <v>178</v>
      </c>
      <c r="AO71" s="214"/>
      <c r="AP71" s="214" t="s">
        <v>178</v>
      </c>
      <c r="AQ71" s="214" t="s">
        <v>178</v>
      </c>
      <c r="AR71" s="248" t="s">
        <v>178</v>
      </c>
      <c r="AS71" s="218" t="s">
        <v>178</v>
      </c>
    </row>
    <row r="72" spans="2:45" ht="16" customHeight="1" x14ac:dyDescent="0.2">
      <c r="B72" s="220" t="s">
        <v>178</v>
      </c>
      <c r="C72" s="238" t="s">
        <v>178</v>
      </c>
      <c r="D72" s="214" t="s">
        <v>178</v>
      </c>
      <c r="E72" s="214" t="s">
        <v>178</v>
      </c>
      <c r="F72" s="214" t="s">
        <v>178</v>
      </c>
      <c r="G72" s="214"/>
      <c r="H72" s="214" t="s">
        <v>178</v>
      </c>
      <c r="I72" s="214" t="s">
        <v>178</v>
      </c>
      <c r="J72" s="214" t="s">
        <v>178</v>
      </c>
      <c r="K72" s="214" t="s">
        <v>178</v>
      </c>
      <c r="L72" s="214" t="s">
        <v>178</v>
      </c>
      <c r="M72" s="215" t="s">
        <v>178</v>
      </c>
      <c r="N72" s="215" t="s">
        <v>178</v>
      </c>
      <c r="O72" s="216" t="str">
        <f t="shared" si="5"/>
        <v/>
      </c>
      <c r="P72" s="215" t="s">
        <v>178</v>
      </c>
      <c r="Q72" s="214" t="s">
        <v>178</v>
      </c>
      <c r="R72" s="217" t="s">
        <v>178</v>
      </c>
      <c r="S72" s="215" t="s">
        <v>178</v>
      </c>
      <c r="T72" s="216" t="str">
        <f t="shared" si="6"/>
        <v/>
      </c>
      <c r="U72" s="216" t="str">
        <f t="shared" si="7"/>
        <v/>
      </c>
      <c r="V72" s="219" t="s">
        <v>178</v>
      </c>
      <c r="W72" s="252" t="s">
        <v>178</v>
      </c>
      <c r="X72" s="215" t="s">
        <v>178</v>
      </c>
      <c r="Y72" s="215" t="s">
        <v>178</v>
      </c>
      <c r="Z72" s="215" t="s">
        <v>178</v>
      </c>
      <c r="AA72" s="215" t="s">
        <v>178</v>
      </c>
      <c r="AB72" s="215" t="s">
        <v>178</v>
      </c>
      <c r="AC72" s="215" t="s">
        <v>178</v>
      </c>
      <c r="AD72" s="216" t="str">
        <f t="shared" si="8"/>
        <v/>
      </c>
      <c r="AE72" s="215" t="s">
        <v>178</v>
      </c>
      <c r="AF72" s="215" t="s">
        <v>178</v>
      </c>
      <c r="AG72" s="215" t="s">
        <v>178</v>
      </c>
      <c r="AH72" s="215" t="s">
        <v>178</v>
      </c>
      <c r="AI72" s="216" t="str">
        <f t="shared" si="9"/>
        <v/>
      </c>
      <c r="AJ72" s="215" t="s">
        <v>178</v>
      </c>
      <c r="AK72" s="215" t="s">
        <v>178</v>
      </c>
      <c r="AL72" s="215" t="s">
        <v>178</v>
      </c>
      <c r="AM72" s="215" t="s">
        <v>178</v>
      </c>
      <c r="AN72" s="214" t="s">
        <v>178</v>
      </c>
      <c r="AO72" s="214"/>
      <c r="AP72" s="214" t="s">
        <v>178</v>
      </c>
      <c r="AQ72" s="214" t="s">
        <v>178</v>
      </c>
      <c r="AR72" s="248" t="s">
        <v>178</v>
      </c>
      <c r="AS72" s="218" t="s">
        <v>178</v>
      </c>
    </row>
    <row r="73" spans="2:45" ht="16" customHeight="1" x14ac:dyDescent="0.2">
      <c r="B73" s="220" t="s">
        <v>178</v>
      </c>
      <c r="C73" s="238" t="s">
        <v>178</v>
      </c>
      <c r="D73" s="214" t="s">
        <v>178</v>
      </c>
      <c r="E73" s="214" t="s">
        <v>178</v>
      </c>
      <c r="F73" s="214" t="s">
        <v>178</v>
      </c>
      <c r="G73" s="214"/>
      <c r="H73" s="214" t="s">
        <v>178</v>
      </c>
      <c r="I73" s="214" t="s">
        <v>178</v>
      </c>
      <c r="J73" s="214" t="s">
        <v>178</v>
      </c>
      <c r="K73" s="214" t="s">
        <v>178</v>
      </c>
      <c r="L73" s="214" t="s">
        <v>178</v>
      </c>
      <c r="M73" s="215" t="s">
        <v>178</v>
      </c>
      <c r="N73" s="215" t="s">
        <v>178</v>
      </c>
      <c r="O73" s="216" t="str">
        <f t="shared" ref="O73:O104" si="10">IF(LEN(B73)&gt;0,"KG","")</f>
        <v/>
      </c>
      <c r="P73" s="215" t="s">
        <v>178</v>
      </c>
      <c r="Q73" s="214" t="s">
        <v>178</v>
      </c>
      <c r="R73" s="217" t="s">
        <v>178</v>
      </c>
      <c r="S73" s="215" t="s">
        <v>178</v>
      </c>
      <c r="T73" s="216" t="str">
        <f t="shared" ref="T73:T104" si="11">IF(S73&lt;&gt;"",MID(S73,1,4),"")</f>
        <v/>
      </c>
      <c r="U73" s="216" t="str">
        <f t="shared" ref="U73:U104" si="12">IF(S73&lt;&gt;"",MID(S73,6,2)&amp;MID(S73,9,3)&amp;MID(S73,13,16),"")</f>
        <v/>
      </c>
      <c r="V73" s="219" t="s">
        <v>178</v>
      </c>
      <c r="W73" s="252" t="s">
        <v>178</v>
      </c>
      <c r="X73" s="215" t="s">
        <v>178</v>
      </c>
      <c r="Y73" s="215" t="s">
        <v>178</v>
      </c>
      <c r="Z73" s="215" t="s">
        <v>178</v>
      </c>
      <c r="AA73" s="215" t="s">
        <v>178</v>
      </c>
      <c r="AB73" s="215" t="s">
        <v>178</v>
      </c>
      <c r="AC73" s="215" t="s">
        <v>178</v>
      </c>
      <c r="AD73" s="216" t="str">
        <f t="shared" ref="AD73:AD104" si="13">IF(LEN(B73)&gt;0,"MM","")</f>
        <v/>
      </c>
      <c r="AE73" s="215" t="s">
        <v>178</v>
      </c>
      <c r="AF73" s="215" t="s">
        <v>178</v>
      </c>
      <c r="AG73" s="215" t="s">
        <v>178</v>
      </c>
      <c r="AH73" s="215" t="s">
        <v>178</v>
      </c>
      <c r="AI73" s="216" t="str">
        <f t="shared" ref="AI73:AI104" si="14">IF(AH73&lt;&gt;"","CHF","")</f>
        <v/>
      </c>
      <c r="AJ73" s="215" t="s">
        <v>178</v>
      </c>
      <c r="AK73" s="215" t="s">
        <v>178</v>
      </c>
      <c r="AL73" s="215" t="s">
        <v>178</v>
      </c>
      <c r="AM73" s="215" t="s">
        <v>178</v>
      </c>
      <c r="AN73" s="214" t="s">
        <v>178</v>
      </c>
      <c r="AO73" s="214"/>
      <c r="AP73" s="214" t="s">
        <v>178</v>
      </c>
      <c r="AQ73" s="214" t="s">
        <v>178</v>
      </c>
      <c r="AR73" s="248" t="s">
        <v>178</v>
      </c>
      <c r="AS73" s="218" t="s">
        <v>178</v>
      </c>
    </row>
    <row r="74" spans="2:45" ht="16" customHeight="1" x14ac:dyDescent="0.2">
      <c r="B74" s="220" t="s">
        <v>178</v>
      </c>
      <c r="C74" s="238" t="s">
        <v>178</v>
      </c>
      <c r="D74" s="214" t="s">
        <v>178</v>
      </c>
      <c r="E74" s="214" t="s">
        <v>178</v>
      </c>
      <c r="F74" s="214" t="s">
        <v>178</v>
      </c>
      <c r="G74" s="214"/>
      <c r="H74" s="214" t="s">
        <v>178</v>
      </c>
      <c r="I74" s="214" t="s">
        <v>178</v>
      </c>
      <c r="J74" s="214" t="s">
        <v>178</v>
      </c>
      <c r="K74" s="214" t="s">
        <v>178</v>
      </c>
      <c r="L74" s="214" t="s">
        <v>178</v>
      </c>
      <c r="M74" s="215" t="s">
        <v>178</v>
      </c>
      <c r="N74" s="215" t="s">
        <v>178</v>
      </c>
      <c r="O74" s="216" t="str">
        <f t="shared" si="10"/>
        <v/>
      </c>
      <c r="P74" s="215" t="s">
        <v>178</v>
      </c>
      <c r="Q74" s="214" t="s">
        <v>178</v>
      </c>
      <c r="R74" s="217" t="s">
        <v>178</v>
      </c>
      <c r="S74" s="215" t="s">
        <v>178</v>
      </c>
      <c r="T74" s="216" t="str">
        <f t="shared" si="11"/>
        <v/>
      </c>
      <c r="U74" s="216" t="str">
        <f t="shared" si="12"/>
        <v/>
      </c>
      <c r="V74" s="219" t="s">
        <v>178</v>
      </c>
      <c r="W74" s="252" t="s">
        <v>178</v>
      </c>
      <c r="X74" s="215" t="s">
        <v>178</v>
      </c>
      <c r="Y74" s="215" t="s">
        <v>178</v>
      </c>
      <c r="Z74" s="215" t="s">
        <v>178</v>
      </c>
      <c r="AA74" s="215" t="s">
        <v>178</v>
      </c>
      <c r="AB74" s="215" t="s">
        <v>178</v>
      </c>
      <c r="AC74" s="215" t="s">
        <v>178</v>
      </c>
      <c r="AD74" s="216" t="str">
        <f t="shared" si="13"/>
        <v/>
      </c>
      <c r="AE74" s="215" t="s">
        <v>178</v>
      </c>
      <c r="AF74" s="215" t="s">
        <v>178</v>
      </c>
      <c r="AG74" s="215" t="s">
        <v>178</v>
      </c>
      <c r="AH74" s="215" t="s">
        <v>178</v>
      </c>
      <c r="AI74" s="216" t="str">
        <f t="shared" si="14"/>
        <v/>
      </c>
      <c r="AJ74" s="215" t="s">
        <v>178</v>
      </c>
      <c r="AK74" s="215" t="s">
        <v>178</v>
      </c>
      <c r="AL74" s="215" t="s">
        <v>178</v>
      </c>
      <c r="AM74" s="215" t="s">
        <v>178</v>
      </c>
      <c r="AN74" s="214" t="s">
        <v>178</v>
      </c>
      <c r="AO74" s="214"/>
      <c r="AP74" s="214" t="s">
        <v>178</v>
      </c>
      <c r="AQ74" s="214" t="s">
        <v>178</v>
      </c>
      <c r="AR74" s="248" t="s">
        <v>178</v>
      </c>
      <c r="AS74" s="218" t="s">
        <v>178</v>
      </c>
    </row>
    <row r="75" spans="2:45" ht="16" customHeight="1" x14ac:dyDescent="0.2">
      <c r="B75" s="220" t="s">
        <v>178</v>
      </c>
      <c r="C75" s="238" t="s">
        <v>178</v>
      </c>
      <c r="D75" s="214" t="s">
        <v>178</v>
      </c>
      <c r="E75" s="214" t="s">
        <v>178</v>
      </c>
      <c r="F75" s="214" t="s">
        <v>178</v>
      </c>
      <c r="G75" s="214"/>
      <c r="H75" s="214" t="s">
        <v>178</v>
      </c>
      <c r="I75" s="214" t="s">
        <v>178</v>
      </c>
      <c r="J75" s="214" t="s">
        <v>178</v>
      </c>
      <c r="K75" s="214" t="s">
        <v>178</v>
      </c>
      <c r="L75" s="214" t="s">
        <v>178</v>
      </c>
      <c r="M75" s="215" t="s">
        <v>178</v>
      </c>
      <c r="N75" s="215" t="s">
        <v>178</v>
      </c>
      <c r="O75" s="216" t="str">
        <f t="shared" si="10"/>
        <v/>
      </c>
      <c r="P75" s="215" t="s">
        <v>178</v>
      </c>
      <c r="Q75" s="214" t="s">
        <v>178</v>
      </c>
      <c r="R75" s="217" t="s">
        <v>178</v>
      </c>
      <c r="S75" s="215" t="s">
        <v>178</v>
      </c>
      <c r="T75" s="216" t="str">
        <f t="shared" si="11"/>
        <v/>
      </c>
      <c r="U75" s="216" t="str">
        <f t="shared" si="12"/>
        <v/>
      </c>
      <c r="V75" s="219" t="s">
        <v>178</v>
      </c>
      <c r="W75" s="252" t="s">
        <v>178</v>
      </c>
      <c r="X75" s="215" t="s">
        <v>178</v>
      </c>
      <c r="Y75" s="215" t="s">
        <v>178</v>
      </c>
      <c r="Z75" s="215" t="s">
        <v>178</v>
      </c>
      <c r="AA75" s="215" t="s">
        <v>178</v>
      </c>
      <c r="AB75" s="215" t="s">
        <v>178</v>
      </c>
      <c r="AC75" s="215" t="s">
        <v>178</v>
      </c>
      <c r="AD75" s="216" t="str">
        <f t="shared" si="13"/>
        <v/>
      </c>
      <c r="AE75" s="215" t="s">
        <v>178</v>
      </c>
      <c r="AF75" s="215" t="s">
        <v>178</v>
      </c>
      <c r="AG75" s="215" t="s">
        <v>178</v>
      </c>
      <c r="AH75" s="215" t="s">
        <v>178</v>
      </c>
      <c r="AI75" s="216" t="str">
        <f t="shared" si="14"/>
        <v/>
      </c>
      <c r="AJ75" s="215" t="s">
        <v>178</v>
      </c>
      <c r="AK75" s="215" t="s">
        <v>178</v>
      </c>
      <c r="AL75" s="215" t="s">
        <v>178</v>
      </c>
      <c r="AM75" s="215" t="s">
        <v>178</v>
      </c>
      <c r="AN75" s="214" t="s">
        <v>178</v>
      </c>
      <c r="AO75" s="214"/>
      <c r="AP75" s="214" t="s">
        <v>178</v>
      </c>
      <c r="AQ75" s="214" t="s">
        <v>178</v>
      </c>
      <c r="AR75" s="248" t="s">
        <v>178</v>
      </c>
      <c r="AS75" s="218" t="s">
        <v>178</v>
      </c>
    </row>
    <row r="76" spans="2:45" ht="16" customHeight="1" x14ac:dyDescent="0.2">
      <c r="B76" s="220" t="s">
        <v>178</v>
      </c>
      <c r="C76" s="238" t="s">
        <v>178</v>
      </c>
      <c r="D76" s="214" t="s">
        <v>178</v>
      </c>
      <c r="E76" s="214" t="s">
        <v>178</v>
      </c>
      <c r="F76" s="214" t="s">
        <v>178</v>
      </c>
      <c r="G76" s="214"/>
      <c r="H76" s="214" t="s">
        <v>178</v>
      </c>
      <c r="I76" s="214" t="s">
        <v>178</v>
      </c>
      <c r="J76" s="214" t="s">
        <v>178</v>
      </c>
      <c r="K76" s="214" t="s">
        <v>178</v>
      </c>
      <c r="L76" s="214" t="s">
        <v>178</v>
      </c>
      <c r="M76" s="215" t="s">
        <v>178</v>
      </c>
      <c r="N76" s="215" t="s">
        <v>178</v>
      </c>
      <c r="O76" s="216" t="str">
        <f t="shared" si="10"/>
        <v/>
      </c>
      <c r="P76" s="215" t="s">
        <v>178</v>
      </c>
      <c r="Q76" s="214" t="s">
        <v>178</v>
      </c>
      <c r="R76" s="217" t="s">
        <v>178</v>
      </c>
      <c r="S76" s="215" t="s">
        <v>178</v>
      </c>
      <c r="T76" s="216" t="str">
        <f t="shared" si="11"/>
        <v/>
      </c>
      <c r="U76" s="216" t="str">
        <f t="shared" si="12"/>
        <v/>
      </c>
      <c r="V76" s="219" t="s">
        <v>178</v>
      </c>
      <c r="W76" s="252" t="s">
        <v>178</v>
      </c>
      <c r="X76" s="215" t="s">
        <v>178</v>
      </c>
      <c r="Y76" s="215" t="s">
        <v>178</v>
      </c>
      <c r="Z76" s="215" t="s">
        <v>178</v>
      </c>
      <c r="AA76" s="215" t="s">
        <v>178</v>
      </c>
      <c r="AB76" s="215" t="s">
        <v>178</v>
      </c>
      <c r="AC76" s="215" t="s">
        <v>178</v>
      </c>
      <c r="AD76" s="216" t="str">
        <f t="shared" si="13"/>
        <v/>
      </c>
      <c r="AE76" s="215" t="s">
        <v>178</v>
      </c>
      <c r="AF76" s="215" t="s">
        <v>178</v>
      </c>
      <c r="AG76" s="215" t="s">
        <v>178</v>
      </c>
      <c r="AH76" s="215" t="s">
        <v>178</v>
      </c>
      <c r="AI76" s="216" t="str">
        <f t="shared" si="14"/>
        <v/>
      </c>
      <c r="AJ76" s="215" t="s">
        <v>178</v>
      </c>
      <c r="AK76" s="215" t="s">
        <v>178</v>
      </c>
      <c r="AL76" s="215" t="s">
        <v>178</v>
      </c>
      <c r="AM76" s="215" t="s">
        <v>178</v>
      </c>
      <c r="AN76" s="214" t="s">
        <v>178</v>
      </c>
      <c r="AO76" s="214"/>
      <c r="AP76" s="214" t="s">
        <v>178</v>
      </c>
      <c r="AQ76" s="214" t="s">
        <v>178</v>
      </c>
      <c r="AR76" s="248" t="s">
        <v>178</v>
      </c>
      <c r="AS76" s="218" t="s">
        <v>178</v>
      </c>
    </row>
    <row r="77" spans="2:45" ht="16" customHeight="1" x14ac:dyDescent="0.2">
      <c r="B77" s="220" t="s">
        <v>178</v>
      </c>
      <c r="C77" s="238" t="s">
        <v>178</v>
      </c>
      <c r="D77" s="214" t="s">
        <v>178</v>
      </c>
      <c r="E77" s="214" t="s">
        <v>178</v>
      </c>
      <c r="F77" s="214" t="s">
        <v>178</v>
      </c>
      <c r="G77" s="214"/>
      <c r="H77" s="214" t="s">
        <v>178</v>
      </c>
      <c r="I77" s="214" t="s">
        <v>178</v>
      </c>
      <c r="J77" s="214" t="s">
        <v>178</v>
      </c>
      <c r="K77" s="214" t="s">
        <v>178</v>
      </c>
      <c r="L77" s="214" t="s">
        <v>178</v>
      </c>
      <c r="M77" s="215" t="s">
        <v>178</v>
      </c>
      <c r="N77" s="215" t="s">
        <v>178</v>
      </c>
      <c r="O77" s="216" t="str">
        <f t="shared" si="10"/>
        <v/>
      </c>
      <c r="P77" s="215" t="s">
        <v>178</v>
      </c>
      <c r="Q77" s="214" t="s">
        <v>178</v>
      </c>
      <c r="R77" s="217" t="s">
        <v>178</v>
      </c>
      <c r="S77" s="215" t="s">
        <v>178</v>
      </c>
      <c r="T77" s="216" t="str">
        <f t="shared" si="11"/>
        <v/>
      </c>
      <c r="U77" s="216" t="str">
        <f t="shared" si="12"/>
        <v/>
      </c>
      <c r="V77" s="219" t="s">
        <v>178</v>
      </c>
      <c r="W77" s="252" t="s">
        <v>178</v>
      </c>
      <c r="X77" s="215" t="s">
        <v>178</v>
      </c>
      <c r="Y77" s="215" t="s">
        <v>178</v>
      </c>
      <c r="Z77" s="215" t="s">
        <v>178</v>
      </c>
      <c r="AA77" s="215" t="s">
        <v>178</v>
      </c>
      <c r="AB77" s="215" t="s">
        <v>178</v>
      </c>
      <c r="AC77" s="215" t="s">
        <v>178</v>
      </c>
      <c r="AD77" s="216" t="str">
        <f t="shared" si="13"/>
        <v/>
      </c>
      <c r="AE77" s="215" t="s">
        <v>178</v>
      </c>
      <c r="AF77" s="215" t="s">
        <v>178</v>
      </c>
      <c r="AG77" s="215" t="s">
        <v>178</v>
      </c>
      <c r="AH77" s="215" t="s">
        <v>178</v>
      </c>
      <c r="AI77" s="216" t="str">
        <f t="shared" si="14"/>
        <v/>
      </c>
      <c r="AJ77" s="215" t="s">
        <v>178</v>
      </c>
      <c r="AK77" s="215" t="s">
        <v>178</v>
      </c>
      <c r="AL77" s="215" t="s">
        <v>178</v>
      </c>
      <c r="AM77" s="215" t="s">
        <v>178</v>
      </c>
      <c r="AN77" s="214" t="s">
        <v>178</v>
      </c>
      <c r="AO77" s="214"/>
      <c r="AP77" s="214" t="s">
        <v>178</v>
      </c>
      <c r="AQ77" s="214" t="s">
        <v>178</v>
      </c>
      <c r="AR77" s="248" t="s">
        <v>178</v>
      </c>
      <c r="AS77" s="218" t="s">
        <v>178</v>
      </c>
    </row>
    <row r="78" spans="2:45" ht="16" customHeight="1" x14ac:dyDescent="0.2">
      <c r="B78" s="220" t="s">
        <v>178</v>
      </c>
      <c r="C78" s="238" t="s">
        <v>178</v>
      </c>
      <c r="D78" s="214" t="s">
        <v>178</v>
      </c>
      <c r="E78" s="214" t="s">
        <v>178</v>
      </c>
      <c r="F78" s="214" t="s">
        <v>178</v>
      </c>
      <c r="G78" s="214"/>
      <c r="H78" s="214" t="s">
        <v>178</v>
      </c>
      <c r="I78" s="214" t="s">
        <v>178</v>
      </c>
      <c r="J78" s="214" t="s">
        <v>178</v>
      </c>
      <c r="K78" s="214" t="s">
        <v>178</v>
      </c>
      <c r="L78" s="214" t="s">
        <v>178</v>
      </c>
      <c r="M78" s="215" t="s">
        <v>178</v>
      </c>
      <c r="N78" s="215" t="s">
        <v>178</v>
      </c>
      <c r="O78" s="216" t="str">
        <f t="shared" si="10"/>
        <v/>
      </c>
      <c r="P78" s="215" t="s">
        <v>178</v>
      </c>
      <c r="Q78" s="214" t="s">
        <v>178</v>
      </c>
      <c r="R78" s="217" t="s">
        <v>178</v>
      </c>
      <c r="S78" s="215" t="s">
        <v>178</v>
      </c>
      <c r="T78" s="216" t="str">
        <f t="shared" si="11"/>
        <v/>
      </c>
      <c r="U78" s="216" t="str">
        <f t="shared" si="12"/>
        <v/>
      </c>
      <c r="V78" s="219" t="s">
        <v>178</v>
      </c>
      <c r="W78" s="252" t="s">
        <v>178</v>
      </c>
      <c r="X78" s="215" t="s">
        <v>178</v>
      </c>
      <c r="Y78" s="215" t="s">
        <v>178</v>
      </c>
      <c r="Z78" s="215" t="s">
        <v>178</v>
      </c>
      <c r="AA78" s="215" t="s">
        <v>178</v>
      </c>
      <c r="AB78" s="215" t="s">
        <v>178</v>
      </c>
      <c r="AC78" s="215" t="s">
        <v>178</v>
      </c>
      <c r="AD78" s="216" t="str">
        <f t="shared" si="13"/>
        <v/>
      </c>
      <c r="AE78" s="215" t="s">
        <v>178</v>
      </c>
      <c r="AF78" s="215" t="s">
        <v>178</v>
      </c>
      <c r="AG78" s="215" t="s">
        <v>178</v>
      </c>
      <c r="AH78" s="215" t="s">
        <v>178</v>
      </c>
      <c r="AI78" s="216" t="str">
        <f t="shared" si="14"/>
        <v/>
      </c>
      <c r="AJ78" s="215" t="s">
        <v>178</v>
      </c>
      <c r="AK78" s="215" t="s">
        <v>178</v>
      </c>
      <c r="AL78" s="215" t="s">
        <v>178</v>
      </c>
      <c r="AM78" s="215" t="s">
        <v>178</v>
      </c>
      <c r="AN78" s="214" t="s">
        <v>178</v>
      </c>
      <c r="AO78" s="214"/>
      <c r="AP78" s="214" t="s">
        <v>178</v>
      </c>
      <c r="AQ78" s="214" t="s">
        <v>178</v>
      </c>
      <c r="AR78" s="248" t="s">
        <v>178</v>
      </c>
      <c r="AS78" s="218" t="s">
        <v>178</v>
      </c>
    </row>
    <row r="79" spans="2:45" ht="16" customHeight="1" x14ac:dyDescent="0.2">
      <c r="B79" s="220" t="s">
        <v>178</v>
      </c>
      <c r="C79" s="238" t="s">
        <v>178</v>
      </c>
      <c r="D79" s="214" t="s">
        <v>178</v>
      </c>
      <c r="E79" s="214" t="s">
        <v>178</v>
      </c>
      <c r="F79" s="214" t="s">
        <v>178</v>
      </c>
      <c r="G79" s="214"/>
      <c r="H79" s="214" t="s">
        <v>178</v>
      </c>
      <c r="I79" s="214" t="s">
        <v>178</v>
      </c>
      <c r="J79" s="214" t="s">
        <v>178</v>
      </c>
      <c r="K79" s="214" t="s">
        <v>178</v>
      </c>
      <c r="L79" s="214" t="s">
        <v>178</v>
      </c>
      <c r="M79" s="215" t="s">
        <v>178</v>
      </c>
      <c r="N79" s="215" t="s">
        <v>178</v>
      </c>
      <c r="O79" s="216" t="str">
        <f t="shared" si="10"/>
        <v/>
      </c>
      <c r="P79" s="215" t="s">
        <v>178</v>
      </c>
      <c r="Q79" s="214" t="s">
        <v>178</v>
      </c>
      <c r="R79" s="217" t="s">
        <v>178</v>
      </c>
      <c r="S79" s="215" t="s">
        <v>178</v>
      </c>
      <c r="T79" s="216" t="str">
        <f t="shared" si="11"/>
        <v/>
      </c>
      <c r="U79" s="216" t="str">
        <f t="shared" si="12"/>
        <v/>
      </c>
      <c r="V79" s="219" t="s">
        <v>178</v>
      </c>
      <c r="W79" s="252" t="s">
        <v>178</v>
      </c>
      <c r="X79" s="215" t="s">
        <v>178</v>
      </c>
      <c r="Y79" s="215" t="s">
        <v>178</v>
      </c>
      <c r="Z79" s="215" t="s">
        <v>178</v>
      </c>
      <c r="AA79" s="215" t="s">
        <v>178</v>
      </c>
      <c r="AB79" s="215" t="s">
        <v>178</v>
      </c>
      <c r="AC79" s="215" t="s">
        <v>178</v>
      </c>
      <c r="AD79" s="216" t="str">
        <f t="shared" si="13"/>
        <v/>
      </c>
      <c r="AE79" s="215" t="s">
        <v>178</v>
      </c>
      <c r="AF79" s="215" t="s">
        <v>178</v>
      </c>
      <c r="AG79" s="215" t="s">
        <v>178</v>
      </c>
      <c r="AH79" s="215" t="s">
        <v>178</v>
      </c>
      <c r="AI79" s="216" t="str">
        <f t="shared" si="14"/>
        <v/>
      </c>
      <c r="AJ79" s="215" t="s">
        <v>178</v>
      </c>
      <c r="AK79" s="215" t="s">
        <v>178</v>
      </c>
      <c r="AL79" s="215" t="s">
        <v>178</v>
      </c>
      <c r="AM79" s="215" t="s">
        <v>178</v>
      </c>
      <c r="AN79" s="214" t="s">
        <v>178</v>
      </c>
      <c r="AO79" s="214"/>
      <c r="AP79" s="214" t="s">
        <v>178</v>
      </c>
      <c r="AQ79" s="214" t="s">
        <v>178</v>
      </c>
      <c r="AR79" s="248" t="s">
        <v>178</v>
      </c>
      <c r="AS79" s="218" t="s">
        <v>178</v>
      </c>
    </row>
    <row r="80" spans="2:45" ht="16" customHeight="1" x14ac:dyDescent="0.2">
      <c r="B80" s="220" t="s">
        <v>178</v>
      </c>
      <c r="C80" s="238" t="s">
        <v>178</v>
      </c>
      <c r="D80" s="214" t="s">
        <v>178</v>
      </c>
      <c r="E80" s="214" t="s">
        <v>178</v>
      </c>
      <c r="F80" s="214" t="s">
        <v>178</v>
      </c>
      <c r="G80" s="214"/>
      <c r="H80" s="214" t="s">
        <v>178</v>
      </c>
      <c r="I80" s="214" t="s">
        <v>178</v>
      </c>
      <c r="J80" s="214" t="s">
        <v>178</v>
      </c>
      <c r="K80" s="214" t="s">
        <v>178</v>
      </c>
      <c r="L80" s="214" t="s">
        <v>178</v>
      </c>
      <c r="M80" s="215" t="s">
        <v>178</v>
      </c>
      <c r="N80" s="215" t="s">
        <v>178</v>
      </c>
      <c r="O80" s="216" t="str">
        <f t="shared" si="10"/>
        <v/>
      </c>
      <c r="P80" s="215" t="s">
        <v>178</v>
      </c>
      <c r="Q80" s="214" t="s">
        <v>178</v>
      </c>
      <c r="R80" s="217" t="s">
        <v>178</v>
      </c>
      <c r="S80" s="215" t="s">
        <v>178</v>
      </c>
      <c r="T80" s="216" t="str">
        <f t="shared" si="11"/>
        <v/>
      </c>
      <c r="U80" s="216" t="str">
        <f t="shared" si="12"/>
        <v/>
      </c>
      <c r="V80" s="219" t="s">
        <v>178</v>
      </c>
      <c r="W80" s="252" t="s">
        <v>178</v>
      </c>
      <c r="X80" s="215" t="s">
        <v>178</v>
      </c>
      <c r="Y80" s="215" t="s">
        <v>178</v>
      </c>
      <c r="Z80" s="215" t="s">
        <v>178</v>
      </c>
      <c r="AA80" s="215" t="s">
        <v>178</v>
      </c>
      <c r="AB80" s="215" t="s">
        <v>178</v>
      </c>
      <c r="AC80" s="215" t="s">
        <v>178</v>
      </c>
      <c r="AD80" s="216" t="str">
        <f t="shared" si="13"/>
        <v/>
      </c>
      <c r="AE80" s="215" t="s">
        <v>178</v>
      </c>
      <c r="AF80" s="215" t="s">
        <v>178</v>
      </c>
      <c r="AG80" s="215" t="s">
        <v>178</v>
      </c>
      <c r="AH80" s="215" t="s">
        <v>178</v>
      </c>
      <c r="AI80" s="216" t="str">
        <f t="shared" si="14"/>
        <v/>
      </c>
      <c r="AJ80" s="215" t="s">
        <v>178</v>
      </c>
      <c r="AK80" s="215" t="s">
        <v>178</v>
      </c>
      <c r="AL80" s="215" t="s">
        <v>178</v>
      </c>
      <c r="AM80" s="215" t="s">
        <v>178</v>
      </c>
      <c r="AN80" s="214" t="s">
        <v>178</v>
      </c>
      <c r="AO80" s="214"/>
      <c r="AP80" s="214" t="s">
        <v>178</v>
      </c>
      <c r="AQ80" s="214" t="s">
        <v>178</v>
      </c>
      <c r="AR80" s="248" t="s">
        <v>178</v>
      </c>
      <c r="AS80" s="218" t="s">
        <v>178</v>
      </c>
    </row>
    <row r="81" spans="2:45" ht="16" customHeight="1" x14ac:dyDescent="0.2">
      <c r="B81" s="220" t="s">
        <v>178</v>
      </c>
      <c r="C81" s="238" t="s">
        <v>178</v>
      </c>
      <c r="D81" s="214" t="s">
        <v>178</v>
      </c>
      <c r="E81" s="214" t="s">
        <v>178</v>
      </c>
      <c r="F81" s="214" t="s">
        <v>178</v>
      </c>
      <c r="G81" s="214"/>
      <c r="H81" s="214" t="s">
        <v>178</v>
      </c>
      <c r="I81" s="214" t="s">
        <v>178</v>
      </c>
      <c r="J81" s="214" t="s">
        <v>178</v>
      </c>
      <c r="K81" s="214" t="s">
        <v>178</v>
      </c>
      <c r="L81" s="214" t="s">
        <v>178</v>
      </c>
      <c r="M81" s="215" t="s">
        <v>178</v>
      </c>
      <c r="N81" s="215" t="s">
        <v>178</v>
      </c>
      <c r="O81" s="216" t="str">
        <f t="shared" si="10"/>
        <v/>
      </c>
      <c r="P81" s="215" t="s">
        <v>178</v>
      </c>
      <c r="Q81" s="214" t="s">
        <v>178</v>
      </c>
      <c r="R81" s="217" t="s">
        <v>178</v>
      </c>
      <c r="S81" s="215" t="s">
        <v>178</v>
      </c>
      <c r="T81" s="216" t="str">
        <f t="shared" si="11"/>
        <v/>
      </c>
      <c r="U81" s="216" t="str">
        <f t="shared" si="12"/>
        <v/>
      </c>
      <c r="V81" s="219" t="s">
        <v>178</v>
      </c>
      <c r="W81" s="252" t="s">
        <v>178</v>
      </c>
      <c r="X81" s="215" t="s">
        <v>178</v>
      </c>
      <c r="Y81" s="215" t="s">
        <v>178</v>
      </c>
      <c r="Z81" s="215" t="s">
        <v>178</v>
      </c>
      <c r="AA81" s="215" t="s">
        <v>178</v>
      </c>
      <c r="AB81" s="215" t="s">
        <v>178</v>
      </c>
      <c r="AC81" s="215" t="s">
        <v>178</v>
      </c>
      <c r="AD81" s="216" t="str">
        <f t="shared" si="13"/>
        <v/>
      </c>
      <c r="AE81" s="215" t="s">
        <v>178</v>
      </c>
      <c r="AF81" s="215" t="s">
        <v>178</v>
      </c>
      <c r="AG81" s="215" t="s">
        <v>178</v>
      </c>
      <c r="AH81" s="215" t="s">
        <v>178</v>
      </c>
      <c r="AI81" s="216" t="str">
        <f t="shared" si="14"/>
        <v/>
      </c>
      <c r="AJ81" s="215" t="s">
        <v>178</v>
      </c>
      <c r="AK81" s="215" t="s">
        <v>178</v>
      </c>
      <c r="AL81" s="215" t="s">
        <v>178</v>
      </c>
      <c r="AM81" s="215" t="s">
        <v>178</v>
      </c>
      <c r="AN81" s="214" t="s">
        <v>178</v>
      </c>
      <c r="AO81" s="214"/>
      <c r="AP81" s="214" t="s">
        <v>178</v>
      </c>
      <c r="AQ81" s="214" t="s">
        <v>178</v>
      </c>
      <c r="AR81" s="248" t="s">
        <v>178</v>
      </c>
      <c r="AS81" s="218" t="s">
        <v>178</v>
      </c>
    </row>
    <row r="82" spans="2:45" ht="16" customHeight="1" x14ac:dyDescent="0.2">
      <c r="B82" s="220" t="s">
        <v>178</v>
      </c>
      <c r="C82" s="238" t="s">
        <v>178</v>
      </c>
      <c r="D82" s="214" t="s">
        <v>178</v>
      </c>
      <c r="E82" s="214" t="s">
        <v>178</v>
      </c>
      <c r="F82" s="214" t="s">
        <v>178</v>
      </c>
      <c r="G82" s="214"/>
      <c r="H82" s="214" t="s">
        <v>178</v>
      </c>
      <c r="I82" s="214" t="s">
        <v>178</v>
      </c>
      <c r="J82" s="214" t="s">
        <v>178</v>
      </c>
      <c r="K82" s="214" t="s">
        <v>178</v>
      </c>
      <c r="L82" s="214" t="s">
        <v>178</v>
      </c>
      <c r="M82" s="215" t="s">
        <v>178</v>
      </c>
      <c r="N82" s="215" t="s">
        <v>178</v>
      </c>
      <c r="O82" s="216" t="str">
        <f t="shared" si="10"/>
        <v/>
      </c>
      <c r="P82" s="215" t="s">
        <v>178</v>
      </c>
      <c r="Q82" s="214" t="s">
        <v>178</v>
      </c>
      <c r="R82" s="217" t="s">
        <v>178</v>
      </c>
      <c r="S82" s="215" t="s">
        <v>178</v>
      </c>
      <c r="T82" s="216" t="str">
        <f t="shared" si="11"/>
        <v/>
      </c>
      <c r="U82" s="216" t="str">
        <f t="shared" si="12"/>
        <v/>
      </c>
      <c r="V82" s="219" t="s">
        <v>178</v>
      </c>
      <c r="W82" s="252" t="s">
        <v>178</v>
      </c>
      <c r="X82" s="215" t="s">
        <v>178</v>
      </c>
      <c r="Y82" s="215" t="s">
        <v>178</v>
      </c>
      <c r="Z82" s="215" t="s">
        <v>178</v>
      </c>
      <c r="AA82" s="215" t="s">
        <v>178</v>
      </c>
      <c r="AB82" s="215" t="s">
        <v>178</v>
      </c>
      <c r="AC82" s="215" t="s">
        <v>178</v>
      </c>
      <c r="AD82" s="216" t="str">
        <f t="shared" si="13"/>
        <v/>
      </c>
      <c r="AE82" s="215" t="s">
        <v>178</v>
      </c>
      <c r="AF82" s="215" t="s">
        <v>178</v>
      </c>
      <c r="AG82" s="215" t="s">
        <v>178</v>
      </c>
      <c r="AH82" s="215" t="s">
        <v>178</v>
      </c>
      <c r="AI82" s="216" t="str">
        <f t="shared" si="14"/>
        <v/>
      </c>
      <c r="AJ82" s="215" t="s">
        <v>178</v>
      </c>
      <c r="AK82" s="215" t="s">
        <v>178</v>
      </c>
      <c r="AL82" s="215" t="s">
        <v>178</v>
      </c>
      <c r="AM82" s="215" t="s">
        <v>178</v>
      </c>
      <c r="AN82" s="214" t="s">
        <v>178</v>
      </c>
      <c r="AO82" s="214"/>
      <c r="AP82" s="214" t="s">
        <v>178</v>
      </c>
      <c r="AQ82" s="214" t="s">
        <v>178</v>
      </c>
      <c r="AR82" s="248" t="s">
        <v>178</v>
      </c>
      <c r="AS82" s="218" t="s">
        <v>178</v>
      </c>
    </row>
    <row r="83" spans="2:45" ht="16" customHeight="1" x14ac:dyDescent="0.2">
      <c r="B83" s="220" t="s">
        <v>178</v>
      </c>
      <c r="C83" s="238" t="s">
        <v>178</v>
      </c>
      <c r="D83" s="214" t="s">
        <v>178</v>
      </c>
      <c r="E83" s="214" t="s">
        <v>178</v>
      </c>
      <c r="F83" s="214" t="s">
        <v>178</v>
      </c>
      <c r="G83" s="214"/>
      <c r="H83" s="214" t="s">
        <v>178</v>
      </c>
      <c r="I83" s="214" t="s">
        <v>178</v>
      </c>
      <c r="J83" s="214" t="s">
        <v>178</v>
      </c>
      <c r="K83" s="214" t="s">
        <v>178</v>
      </c>
      <c r="L83" s="214" t="s">
        <v>178</v>
      </c>
      <c r="M83" s="215" t="s">
        <v>178</v>
      </c>
      <c r="N83" s="215" t="s">
        <v>178</v>
      </c>
      <c r="O83" s="216" t="str">
        <f t="shared" si="10"/>
        <v/>
      </c>
      <c r="P83" s="215" t="s">
        <v>178</v>
      </c>
      <c r="Q83" s="214" t="s">
        <v>178</v>
      </c>
      <c r="R83" s="217" t="s">
        <v>178</v>
      </c>
      <c r="S83" s="215" t="s">
        <v>178</v>
      </c>
      <c r="T83" s="216" t="str">
        <f t="shared" si="11"/>
        <v/>
      </c>
      <c r="U83" s="216" t="str">
        <f t="shared" si="12"/>
        <v/>
      </c>
      <c r="V83" s="219" t="s">
        <v>178</v>
      </c>
      <c r="W83" s="252" t="s">
        <v>178</v>
      </c>
      <c r="X83" s="215" t="s">
        <v>178</v>
      </c>
      <c r="Y83" s="215" t="s">
        <v>178</v>
      </c>
      <c r="Z83" s="215" t="s">
        <v>178</v>
      </c>
      <c r="AA83" s="215" t="s">
        <v>178</v>
      </c>
      <c r="AB83" s="215" t="s">
        <v>178</v>
      </c>
      <c r="AC83" s="215" t="s">
        <v>178</v>
      </c>
      <c r="AD83" s="216" t="str">
        <f t="shared" si="13"/>
        <v/>
      </c>
      <c r="AE83" s="215" t="s">
        <v>178</v>
      </c>
      <c r="AF83" s="215" t="s">
        <v>178</v>
      </c>
      <c r="AG83" s="215" t="s">
        <v>178</v>
      </c>
      <c r="AH83" s="215" t="s">
        <v>178</v>
      </c>
      <c r="AI83" s="216" t="str">
        <f t="shared" si="14"/>
        <v/>
      </c>
      <c r="AJ83" s="215" t="s">
        <v>178</v>
      </c>
      <c r="AK83" s="215" t="s">
        <v>178</v>
      </c>
      <c r="AL83" s="215" t="s">
        <v>178</v>
      </c>
      <c r="AM83" s="215" t="s">
        <v>178</v>
      </c>
      <c r="AN83" s="214" t="s">
        <v>178</v>
      </c>
      <c r="AO83" s="214"/>
      <c r="AP83" s="214" t="s">
        <v>178</v>
      </c>
      <c r="AQ83" s="214" t="s">
        <v>178</v>
      </c>
      <c r="AR83" s="248" t="s">
        <v>178</v>
      </c>
      <c r="AS83" s="218" t="s">
        <v>178</v>
      </c>
    </row>
    <row r="84" spans="2:45" ht="16" customHeight="1" x14ac:dyDescent="0.2">
      <c r="B84" s="220" t="s">
        <v>178</v>
      </c>
      <c r="C84" s="238" t="s">
        <v>178</v>
      </c>
      <c r="D84" s="214" t="s">
        <v>178</v>
      </c>
      <c r="E84" s="214" t="s">
        <v>178</v>
      </c>
      <c r="F84" s="214" t="s">
        <v>178</v>
      </c>
      <c r="G84" s="214"/>
      <c r="H84" s="214" t="s">
        <v>178</v>
      </c>
      <c r="I84" s="214" t="s">
        <v>178</v>
      </c>
      <c r="J84" s="214" t="s">
        <v>178</v>
      </c>
      <c r="K84" s="214" t="s">
        <v>178</v>
      </c>
      <c r="L84" s="214" t="s">
        <v>178</v>
      </c>
      <c r="M84" s="215" t="s">
        <v>178</v>
      </c>
      <c r="N84" s="215" t="s">
        <v>178</v>
      </c>
      <c r="O84" s="216" t="str">
        <f t="shared" si="10"/>
        <v/>
      </c>
      <c r="P84" s="215" t="s">
        <v>178</v>
      </c>
      <c r="Q84" s="214" t="s">
        <v>178</v>
      </c>
      <c r="R84" s="217" t="s">
        <v>178</v>
      </c>
      <c r="S84" s="215" t="s">
        <v>178</v>
      </c>
      <c r="T84" s="216" t="str">
        <f t="shared" si="11"/>
        <v/>
      </c>
      <c r="U84" s="216" t="str">
        <f t="shared" si="12"/>
        <v/>
      </c>
      <c r="V84" s="219" t="s">
        <v>178</v>
      </c>
      <c r="W84" s="252" t="s">
        <v>178</v>
      </c>
      <c r="X84" s="215" t="s">
        <v>178</v>
      </c>
      <c r="Y84" s="215" t="s">
        <v>178</v>
      </c>
      <c r="Z84" s="215" t="s">
        <v>178</v>
      </c>
      <c r="AA84" s="215" t="s">
        <v>178</v>
      </c>
      <c r="AB84" s="215" t="s">
        <v>178</v>
      </c>
      <c r="AC84" s="215" t="s">
        <v>178</v>
      </c>
      <c r="AD84" s="216" t="str">
        <f t="shared" si="13"/>
        <v/>
      </c>
      <c r="AE84" s="215" t="s">
        <v>178</v>
      </c>
      <c r="AF84" s="215" t="s">
        <v>178</v>
      </c>
      <c r="AG84" s="215" t="s">
        <v>178</v>
      </c>
      <c r="AH84" s="215" t="s">
        <v>178</v>
      </c>
      <c r="AI84" s="216" t="str">
        <f t="shared" si="14"/>
        <v/>
      </c>
      <c r="AJ84" s="215" t="s">
        <v>178</v>
      </c>
      <c r="AK84" s="215" t="s">
        <v>178</v>
      </c>
      <c r="AL84" s="215" t="s">
        <v>178</v>
      </c>
      <c r="AM84" s="215" t="s">
        <v>178</v>
      </c>
      <c r="AN84" s="214" t="s">
        <v>178</v>
      </c>
      <c r="AO84" s="214"/>
      <c r="AP84" s="214" t="s">
        <v>178</v>
      </c>
      <c r="AQ84" s="214" t="s">
        <v>178</v>
      </c>
      <c r="AR84" s="248" t="s">
        <v>178</v>
      </c>
      <c r="AS84" s="218" t="s">
        <v>178</v>
      </c>
    </row>
    <row r="85" spans="2:45" ht="16" customHeight="1" x14ac:dyDescent="0.2">
      <c r="B85" s="220" t="s">
        <v>178</v>
      </c>
      <c r="C85" s="238" t="s">
        <v>178</v>
      </c>
      <c r="D85" s="214" t="s">
        <v>178</v>
      </c>
      <c r="E85" s="214" t="s">
        <v>178</v>
      </c>
      <c r="F85" s="214" t="s">
        <v>178</v>
      </c>
      <c r="G85" s="214"/>
      <c r="H85" s="214" t="s">
        <v>178</v>
      </c>
      <c r="I85" s="214" t="s">
        <v>178</v>
      </c>
      <c r="J85" s="214" t="s">
        <v>178</v>
      </c>
      <c r="K85" s="214" t="s">
        <v>178</v>
      </c>
      <c r="L85" s="214" t="s">
        <v>178</v>
      </c>
      <c r="M85" s="215" t="s">
        <v>178</v>
      </c>
      <c r="N85" s="215" t="s">
        <v>178</v>
      </c>
      <c r="O85" s="216" t="str">
        <f t="shared" si="10"/>
        <v/>
      </c>
      <c r="P85" s="215" t="s">
        <v>178</v>
      </c>
      <c r="Q85" s="214" t="s">
        <v>178</v>
      </c>
      <c r="R85" s="217" t="s">
        <v>178</v>
      </c>
      <c r="S85" s="215" t="s">
        <v>178</v>
      </c>
      <c r="T85" s="216" t="str">
        <f t="shared" si="11"/>
        <v/>
      </c>
      <c r="U85" s="216" t="str">
        <f t="shared" si="12"/>
        <v/>
      </c>
      <c r="V85" s="219" t="s">
        <v>178</v>
      </c>
      <c r="W85" s="252" t="s">
        <v>178</v>
      </c>
      <c r="X85" s="215" t="s">
        <v>178</v>
      </c>
      <c r="Y85" s="215" t="s">
        <v>178</v>
      </c>
      <c r="Z85" s="215" t="s">
        <v>178</v>
      </c>
      <c r="AA85" s="215" t="s">
        <v>178</v>
      </c>
      <c r="AB85" s="215" t="s">
        <v>178</v>
      </c>
      <c r="AC85" s="215" t="s">
        <v>178</v>
      </c>
      <c r="AD85" s="216" t="str">
        <f t="shared" si="13"/>
        <v/>
      </c>
      <c r="AE85" s="215" t="s">
        <v>178</v>
      </c>
      <c r="AF85" s="215" t="s">
        <v>178</v>
      </c>
      <c r="AG85" s="215" t="s">
        <v>178</v>
      </c>
      <c r="AH85" s="215" t="s">
        <v>178</v>
      </c>
      <c r="AI85" s="216" t="str">
        <f t="shared" si="14"/>
        <v/>
      </c>
      <c r="AJ85" s="215" t="s">
        <v>178</v>
      </c>
      <c r="AK85" s="215" t="s">
        <v>178</v>
      </c>
      <c r="AL85" s="215" t="s">
        <v>178</v>
      </c>
      <c r="AM85" s="215" t="s">
        <v>178</v>
      </c>
      <c r="AN85" s="214" t="s">
        <v>178</v>
      </c>
      <c r="AO85" s="214"/>
      <c r="AP85" s="214" t="s">
        <v>178</v>
      </c>
      <c r="AQ85" s="214" t="s">
        <v>178</v>
      </c>
      <c r="AR85" s="248" t="s">
        <v>178</v>
      </c>
      <c r="AS85" s="218" t="s">
        <v>178</v>
      </c>
    </row>
    <row r="86" spans="2:45" ht="16" customHeight="1" x14ac:dyDescent="0.2">
      <c r="B86" s="220" t="s">
        <v>178</v>
      </c>
      <c r="C86" s="238" t="s">
        <v>178</v>
      </c>
      <c r="D86" s="214" t="s">
        <v>178</v>
      </c>
      <c r="E86" s="214" t="s">
        <v>178</v>
      </c>
      <c r="F86" s="214" t="s">
        <v>178</v>
      </c>
      <c r="G86" s="214"/>
      <c r="H86" s="214" t="s">
        <v>178</v>
      </c>
      <c r="I86" s="214" t="s">
        <v>178</v>
      </c>
      <c r="J86" s="214" t="s">
        <v>178</v>
      </c>
      <c r="K86" s="214" t="s">
        <v>178</v>
      </c>
      <c r="L86" s="214" t="s">
        <v>178</v>
      </c>
      <c r="M86" s="215" t="s">
        <v>178</v>
      </c>
      <c r="N86" s="215" t="s">
        <v>178</v>
      </c>
      <c r="O86" s="216" t="str">
        <f t="shared" si="10"/>
        <v/>
      </c>
      <c r="P86" s="215" t="s">
        <v>178</v>
      </c>
      <c r="Q86" s="214" t="s">
        <v>178</v>
      </c>
      <c r="R86" s="217" t="s">
        <v>178</v>
      </c>
      <c r="S86" s="215" t="s">
        <v>178</v>
      </c>
      <c r="T86" s="216" t="str">
        <f t="shared" si="11"/>
        <v/>
      </c>
      <c r="U86" s="216" t="str">
        <f t="shared" si="12"/>
        <v/>
      </c>
      <c r="V86" s="219" t="s">
        <v>178</v>
      </c>
      <c r="W86" s="252" t="s">
        <v>178</v>
      </c>
      <c r="X86" s="215" t="s">
        <v>178</v>
      </c>
      <c r="Y86" s="215" t="s">
        <v>178</v>
      </c>
      <c r="Z86" s="215" t="s">
        <v>178</v>
      </c>
      <c r="AA86" s="215" t="s">
        <v>178</v>
      </c>
      <c r="AB86" s="215" t="s">
        <v>178</v>
      </c>
      <c r="AC86" s="215" t="s">
        <v>178</v>
      </c>
      <c r="AD86" s="216" t="str">
        <f t="shared" si="13"/>
        <v/>
      </c>
      <c r="AE86" s="215" t="s">
        <v>178</v>
      </c>
      <c r="AF86" s="215" t="s">
        <v>178</v>
      </c>
      <c r="AG86" s="215" t="s">
        <v>178</v>
      </c>
      <c r="AH86" s="215" t="s">
        <v>178</v>
      </c>
      <c r="AI86" s="216" t="str">
        <f t="shared" si="14"/>
        <v/>
      </c>
      <c r="AJ86" s="215" t="s">
        <v>178</v>
      </c>
      <c r="AK86" s="215" t="s">
        <v>178</v>
      </c>
      <c r="AL86" s="215" t="s">
        <v>178</v>
      </c>
      <c r="AM86" s="215" t="s">
        <v>178</v>
      </c>
      <c r="AN86" s="214" t="s">
        <v>178</v>
      </c>
      <c r="AO86" s="214"/>
      <c r="AP86" s="214" t="s">
        <v>178</v>
      </c>
      <c r="AQ86" s="214" t="s">
        <v>178</v>
      </c>
      <c r="AR86" s="248" t="s">
        <v>178</v>
      </c>
      <c r="AS86" s="218" t="s">
        <v>178</v>
      </c>
    </row>
    <row r="87" spans="2:45" ht="16" customHeight="1" x14ac:dyDescent="0.2">
      <c r="B87" s="220" t="s">
        <v>178</v>
      </c>
      <c r="C87" s="238" t="s">
        <v>178</v>
      </c>
      <c r="D87" s="214" t="s">
        <v>178</v>
      </c>
      <c r="E87" s="214" t="s">
        <v>178</v>
      </c>
      <c r="F87" s="214" t="s">
        <v>178</v>
      </c>
      <c r="G87" s="214"/>
      <c r="H87" s="214" t="s">
        <v>178</v>
      </c>
      <c r="I87" s="214" t="s">
        <v>178</v>
      </c>
      <c r="J87" s="214" t="s">
        <v>178</v>
      </c>
      <c r="K87" s="214" t="s">
        <v>178</v>
      </c>
      <c r="L87" s="214" t="s">
        <v>178</v>
      </c>
      <c r="M87" s="215" t="s">
        <v>178</v>
      </c>
      <c r="N87" s="215" t="s">
        <v>178</v>
      </c>
      <c r="O87" s="216" t="str">
        <f t="shared" si="10"/>
        <v/>
      </c>
      <c r="P87" s="215" t="s">
        <v>178</v>
      </c>
      <c r="Q87" s="214" t="s">
        <v>178</v>
      </c>
      <c r="R87" s="217" t="s">
        <v>178</v>
      </c>
      <c r="S87" s="215" t="s">
        <v>178</v>
      </c>
      <c r="T87" s="216" t="str">
        <f t="shared" si="11"/>
        <v/>
      </c>
      <c r="U87" s="216" t="str">
        <f t="shared" si="12"/>
        <v/>
      </c>
      <c r="V87" s="219" t="s">
        <v>178</v>
      </c>
      <c r="W87" s="252" t="s">
        <v>178</v>
      </c>
      <c r="X87" s="215" t="s">
        <v>178</v>
      </c>
      <c r="Y87" s="215" t="s">
        <v>178</v>
      </c>
      <c r="Z87" s="215" t="s">
        <v>178</v>
      </c>
      <c r="AA87" s="215" t="s">
        <v>178</v>
      </c>
      <c r="AB87" s="215" t="s">
        <v>178</v>
      </c>
      <c r="AC87" s="215" t="s">
        <v>178</v>
      </c>
      <c r="AD87" s="216" t="str">
        <f t="shared" si="13"/>
        <v/>
      </c>
      <c r="AE87" s="215" t="s">
        <v>178</v>
      </c>
      <c r="AF87" s="215" t="s">
        <v>178</v>
      </c>
      <c r="AG87" s="215" t="s">
        <v>178</v>
      </c>
      <c r="AH87" s="215" t="s">
        <v>178</v>
      </c>
      <c r="AI87" s="216" t="str">
        <f t="shared" si="14"/>
        <v/>
      </c>
      <c r="AJ87" s="215" t="s">
        <v>178</v>
      </c>
      <c r="AK87" s="215" t="s">
        <v>178</v>
      </c>
      <c r="AL87" s="215" t="s">
        <v>178</v>
      </c>
      <c r="AM87" s="215" t="s">
        <v>178</v>
      </c>
      <c r="AN87" s="214" t="s">
        <v>178</v>
      </c>
      <c r="AO87" s="214"/>
      <c r="AP87" s="214" t="s">
        <v>178</v>
      </c>
      <c r="AQ87" s="214" t="s">
        <v>178</v>
      </c>
      <c r="AR87" s="248" t="s">
        <v>178</v>
      </c>
      <c r="AS87" s="218" t="s">
        <v>178</v>
      </c>
    </row>
    <row r="88" spans="2:45" ht="16" customHeight="1" x14ac:dyDescent="0.2">
      <c r="B88" s="220" t="s">
        <v>178</v>
      </c>
      <c r="C88" s="238" t="s">
        <v>178</v>
      </c>
      <c r="D88" s="214" t="s">
        <v>178</v>
      </c>
      <c r="E88" s="214" t="s">
        <v>178</v>
      </c>
      <c r="F88" s="214" t="s">
        <v>178</v>
      </c>
      <c r="G88" s="214"/>
      <c r="H88" s="214" t="s">
        <v>178</v>
      </c>
      <c r="I88" s="214" t="s">
        <v>178</v>
      </c>
      <c r="J88" s="214" t="s">
        <v>178</v>
      </c>
      <c r="K88" s="214" t="s">
        <v>178</v>
      </c>
      <c r="L88" s="214" t="s">
        <v>178</v>
      </c>
      <c r="M88" s="215" t="s">
        <v>178</v>
      </c>
      <c r="N88" s="215" t="s">
        <v>178</v>
      </c>
      <c r="O88" s="216" t="str">
        <f t="shared" si="10"/>
        <v/>
      </c>
      <c r="P88" s="215" t="s">
        <v>178</v>
      </c>
      <c r="Q88" s="214" t="s">
        <v>178</v>
      </c>
      <c r="R88" s="217" t="s">
        <v>178</v>
      </c>
      <c r="S88" s="215" t="s">
        <v>178</v>
      </c>
      <c r="T88" s="216" t="str">
        <f t="shared" si="11"/>
        <v/>
      </c>
      <c r="U88" s="216" t="str">
        <f t="shared" si="12"/>
        <v/>
      </c>
      <c r="V88" s="219" t="s">
        <v>178</v>
      </c>
      <c r="W88" s="252" t="s">
        <v>178</v>
      </c>
      <c r="X88" s="215" t="s">
        <v>178</v>
      </c>
      <c r="Y88" s="215" t="s">
        <v>178</v>
      </c>
      <c r="Z88" s="215" t="s">
        <v>178</v>
      </c>
      <c r="AA88" s="215" t="s">
        <v>178</v>
      </c>
      <c r="AB88" s="215" t="s">
        <v>178</v>
      </c>
      <c r="AC88" s="215" t="s">
        <v>178</v>
      </c>
      <c r="AD88" s="216" t="str">
        <f t="shared" si="13"/>
        <v/>
      </c>
      <c r="AE88" s="215" t="s">
        <v>178</v>
      </c>
      <c r="AF88" s="215" t="s">
        <v>178</v>
      </c>
      <c r="AG88" s="215" t="s">
        <v>178</v>
      </c>
      <c r="AH88" s="215" t="s">
        <v>178</v>
      </c>
      <c r="AI88" s="216" t="str">
        <f t="shared" si="14"/>
        <v/>
      </c>
      <c r="AJ88" s="215" t="s">
        <v>178</v>
      </c>
      <c r="AK88" s="215" t="s">
        <v>178</v>
      </c>
      <c r="AL88" s="215" t="s">
        <v>178</v>
      </c>
      <c r="AM88" s="215" t="s">
        <v>178</v>
      </c>
      <c r="AN88" s="214" t="s">
        <v>178</v>
      </c>
      <c r="AO88" s="214"/>
      <c r="AP88" s="214" t="s">
        <v>178</v>
      </c>
      <c r="AQ88" s="214" t="s">
        <v>178</v>
      </c>
      <c r="AR88" s="248" t="s">
        <v>178</v>
      </c>
      <c r="AS88" s="218" t="s">
        <v>178</v>
      </c>
    </row>
    <row r="89" spans="2:45" ht="16" customHeight="1" x14ac:dyDescent="0.2">
      <c r="B89" s="220" t="s">
        <v>178</v>
      </c>
      <c r="C89" s="238" t="s">
        <v>178</v>
      </c>
      <c r="D89" s="214" t="s">
        <v>178</v>
      </c>
      <c r="E89" s="214" t="s">
        <v>178</v>
      </c>
      <c r="F89" s="214" t="s">
        <v>178</v>
      </c>
      <c r="G89" s="214"/>
      <c r="H89" s="214" t="s">
        <v>178</v>
      </c>
      <c r="I89" s="214" t="s">
        <v>178</v>
      </c>
      <c r="J89" s="214" t="s">
        <v>178</v>
      </c>
      <c r="K89" s="214" t="s">
        <v>178</v>
      </c>
      <c r="L89" s="214" t="s">
        <v>178</v>
      </c>
      <c r="M89" s="215" t="s">
        <v>178</v>
      </c>
      <c r="N89" s="215" t="s">
        <v>178</v>
      </c>
      <c r="O89" s="216" t="str">
        <f t="shared" si="10"/>
        <v/>
      </c>
      <c r="P89" s="215" t="s">
        <v>178</v>
      </c>
      <c r="Q89" s="214" t="s">
        <v>178</v>
      </c>
      <c r="R89" s="217" t="s">
        <v>178</v>
      </c>
      <c r="S89" s="215" t="s">
        <v>178</v>
      </c>
      <c r="T89" s="216" t="str">
        <f t="shared" si="11"/>
        <v/>
      </c>
      <c r="U89" s="216" t="str">
        <f t="shared" si="12"/>
        <v/>
      </c>
      <c r="V89" s="219" t="s">
        <v>178</v>
      </c>
      <c r="W89" s="252" t="s">
        <v>178</v>
      </c>
      <c r="X89" s="215" t="s">
        <v>178</v>
      </c>
      <c r="Y89" s="215" t="s">
        <v>178</v>
      </c>
      <c r="Z89" s="215" t="s">
        <v>178</v>
      </c>
      <c r="AA89" s="215" t="s">
        <v>178</v>
      </c>
      <c r="AB89" s="215" t="s">
        <v>178</v>
      </c>
      <c r="AC89" s="215" t="s">
        <v>178</v>
      </c>
      <c r="AD89" s="216" t="str">
        <f t="shared" si="13"/>
        <v/>
      </c>
      <c r="AE89" s="215" t="s">
        <v>178</v>
      </c>
      <c r="AF89" s="215" t="s">
        <v>178</v>
      </c>
      <c r="AG89" s="215" t="s">
        <v>178</v>
      </c>
      <c r="AH89" s="215" t="s">
        <v>178</v>
      </c>
      <c r="AI89" s="216" t="str">
        <f t="shared" si="14"/>
        <v/>
      </c>
      <c r="AJ89" s="215" t="s">
        <v>178</v>
      </c>
      <c r="AK89" s="215" t="s">
        <v>178</v>
      </c>
      <c r="AL89" s="215" t="s">
        <v>178</v>
      </c>
      <c r="AM89" s="215" t="s">
        <v>178</v>
      </c>
      <c r="AN89" s="214" t="s">
        <v>178</v>
      </c>
      <c r="AO89" s="214"/>
      <c r="AP89" s="214" t="s">
        <v>178</v>
      </c>
      <c r="AQ89" s="214" t="s">
        <v>178</v>
      </c>
      <c r="AR89" s="248" t="s">
        <v>178</v>
      </c>
      <c r="AS89" s="218" t="s">
        <v>178</v>
      </c>
    </row>
    <row r="90" spans="2:45" ht="16" customHeight="1" x14ac:dyDescent="0.2">
      <c r="B90" s="220" t="s">
        <v>178</v>
      </c>
      <c r="C90" s="238" t="s">
        <v>178</v>
      </c>
      <c r="D90" s="214" t="s">
        <v>178</v>
      </c>
      <c r="E90" s="214" t="s">
        <v>178</v>
      </c>
      <c r="F90" s="214" t="s">
        <v>178</v>
      </c>
      <c r="G90" s="214"/>
      <c r="H90" s="214" t="s">
        <v>178</v>
      </c>
      <c r="I90" s="214" t="s">
        <v>178</v>
      </c>
      <c r="J90" s="214" t="s">
        <v>178</v>
      </c>
      <c r="K90" s="214" t="s">
        <v>178</v>
      </c>
      <c r="L90" s="214" t="s">
        <v>178</v>
      </c>
      <c r="M90" s="215" t="s">
        <v>178</v>
      </c>
      <c r="N90" s="215" t="s">
        <v>178</v>
      </c>
      <c r="O90" s="216" t="str">
        <f t="shared" si="10"/>
        <v/>
      </c>
      <c r="P90" s="215" t="s">
        <v>178</v>
      </c>
      <c r="Q90" s="214" t="s">
        <v>178</v>
      </c>
      <c r="R90" s="217" t="s">
        <v>178</v>
      </c>
      <c r="S90" s="215" t="s">
        <v>178</v>
      </c>
      <c r="T90" s="216" t="str">
        <f t="shared" si="11"/>
        <v/>
      </c>
      <c r="U90" s="216" t="str">
        <f t="shared" si="12"/>
        <v/>
      </c>
      <c r="V90" s="219" t="s">
        <v>178</v>
      </c>
      <c r="W90" s="252" t="s">
        <v>178</v>
      </c>
      <c r="X90" s="215" t="s">
        <v>178</v>
      </c>
      <c r="Y90" s="215" t="s">
        <v>178</v>
      </c>
      <c r="Z90" s="215" t="s">
        <v>178</v>
      </c>
      <c r="AA90" s="215" t="s">
        <v>178</v>
      </c>
      <c r="AB90" s="215" t="s">
        <v>178</v>
      </c>
      <c r="AC90" s="215" t="s">
        <v>178</v>
      </c>
      <c r="AD90" s="216" t="str">
        <f t="shared" si="13"/>
        <v/>
      </c>
      <c r="AE90" s="215" t="s">
        <v>178</v>
      </c>
      <c r="AF90" s="215" t="s">
        <v>178</v>
      </c>
      <c r="AG90" s="215" t="s">
        <v>178</v>
      </c>
      <c r="AH90" s="215" t="s">
        <v>178</v>
      </c>
      <c r="AI90" s="216" t="str">
        <f t="shared" si="14"/>
        <v/>
      </c>
      <c r="AJ90" s="215" t="s">
        <v>178</v>
      </c>
      <c r="AK90" s="215" t="s">
        <v>178</v>
      </c>
      <c r="AL90" s="215" t="s">
        <v>178</v>
      </c>
      <c r="AM90" s="215" t="s">
        <v>178</v>
      </c>
      <c r="AN90" s="214" t="s">
        <v>178</v>
      </c>
      <c r="AO90" s="214"/>
      <c r="AP90" s="214" t="s">
        <v>178</v>
      </c>
      <c r="AQ90" s="214" t="s">
        <v>178</v>
      </c>
      <c r="AR90" s="248" t="s">
        <v>178</v>
      </c>
      <c r="AS90" s="218" t="s">
        <v>178</v>
      </c>
    </row>
    <row r="91" spans="2:45" ht="16" customHeight="1" x14ac:dyDescent="0.2">
      <c r="B91" s="220" t="s">
        <v>178</v>
      </c>
      <c r="C91" s="238" t="s">
        <v>178</v>
      </c>
      <c r="D91" s="214" t="s">
        <v>178</v>
      </c>
      <c r="E91" s="214" t="s">
        <v>178</v>
      </c>
      <c r="F91" s="214" t="s">
        <v>178</v>
      </c>
      <c r="G91" s="214"/>
      <c r="H91" s="214" t="s">
        <v>178</v>
      </c>
      <c r="I91" s="214" t="s">
        <v>178</v>
      </c>
      <c r="J91" s="214" t="s">
        <v>178</v>
      </c>
      <c r="K91" s="214" t="s">
        <v>178</v>
      </c>
      <c r="L91" s="214" t="s">
        <v>178</v>
      </c>
      <c r="M91" s="215" t="s">
        <v>178</v>
      </c>
      <c r="N91" s="215" t="s">
        <v>178</v>
      </c>
      <c r="O91" s="216" t="str">
        <f t="shared" si="10"/>
        <v/>
      </c>
      <c r="P91" s="215" t="s">
        <v>178</v>
      </c>
      <c r="Q91" s="214" t="s">
        <v>178</v>
      </c>
      <c r="R91" s="217" t="s">
        <v>178</v>
      </c>
      <c r="S91" s="215" t="s">
        <v>178</v>
      </c>
      <c r="T91" s="216" t="str">
        <f t="shared" si="11"/>
        <v/>
      </c>
      <c r="U91" s="216" t="str">
        <f t="shared" si="12"/>
        <v/>
      </c>
      <c r="V91" s="219" t="s">
        <v>178</v>
      </c>
      <c r="W91" s="252" t="s">
        <v>178</v>
      </c>
      <c r="X91" s="215" t="s">
        <v>178</v>
      </c>
      <c r="Y91" s="215" t="s">
        <v>178</v>
      </c>
      <c r="Z91" s="215" t="s">
        <v>178</v>
      </c>
      <c r="AA91" s="215" t="s">
        <v>178</v>
      </c>
      <c r="AB91" s="215" t="s">
        <v>178</v>
      </c>
      <c r="AC91" s="215" t="s">
        <v>178</v>
      </c>
      <c r="AD91" s="216" t="str">
        <f t="shared" si="13"/>
        <v/>
      </c>
      <c r="AE91" s="215" t="s">
        <v>178</v>
      </c>
      <c r="AF91" s="215" t="s">
        <v>178</v>
      </c>
      <c r="AG91" s="215" t="s">
        <v>178</v>
      </c>
      <c r="AH91" s="215" t="s">
        <v>178</v>
      </c>
      <c r="AI91" s="216" t="str">
        <f t="shared" si="14"/>
        <v/>
      </c>
      <c r="AJ91" s="215" t="s">
        <v>178</v>
      </c>
      <c r="AK91" s="215" t="s">
        <v>178</v>
      </c>
      <c r="AL91" s="215" t="s">
        <v>178</v>
      </c>
      <c r="AM91" s="215" t="s">
        <v>178</v>
      </c>
      <c r="AN91" s="214" t="s">
        <v>178</v>
      </c>
      <c r="AO91" s="214"/>
      <c r="AP91" s="214" t="s">
        <v>178</v>
      </c>
      <c r="AQ91" s="214" t="s">
        <v>178</v>
      </c>
      <c r="AR91" s="248" t="s">
        <v>178</v>
      </c>
      <c r="AS91" s="218" t="s">
        <v>178</v>
      </c>
    </row>
    <row r="92" spans="2:45" ht="16" customHeight="1" x14ac:dyDescent="0.2">
      <c r="B92" s="220" t="s">
        <v>178</v>
      </c>
      <c r="C92" s="238" t="s">
        <v>178</v>
      </c>
      <c r="D92" s="214" t="s">
        <v>178</v>
      </c>
      <c r="E92" s="214" t="s">
        <v>178</v>
      </c>
      <c r="F92" s="214" t="s">
        <v>178</v>
      </c>
      <c r="G92" s="214"/>
      <c r="H92" s="214" t="s">
        <v>178</v>
      </c>
      <c r="I92" s="214" t="s">
        <v>178</v>
      </c>
      <c r="J92" s="214" t="s">
        <v>178</v>
      </c>
      <c r="K92" s="214" t="s">
        <v>178</v>
      </c>
      <c r="L92" s="214" t="s">
        <v>178</v>
      </c>
      <c r="M92" s="215" t="s">
        <v>178</v>
      </c>
      <c r="N92" s="215" t="s">
        <v>178</v>
      </c>
      <c r="O92" s="216" t="str">
        <f t="shared" si="10"/>
        <v/>
      </c>
      <c r="P92" s="215" t="s">
        <v>178</v>
      </c>
      <c r="Q92" s="214" t="s">
        <v>178</v>
      </c>
      <c r="R92" s="217" t="s">
        <v>178</v>
      </c>
      <c r="S92" s="215" t="s">
        <v>178</v>
      </c>
      <c r="T92" s="216" t="str">
        <f t="shared" si="11"/>
        <v/>
      </c>
      <c r="U92" s="216" t="str">
        <f t="shared" si="12"/>
        <v/>
      </c>
      <c r="V92" s="219" t="s">
        <v>178</v>
      </c>
      <c r="W92" s="252" t="s">
        <v>178</v>
      </c>
      <c r="X92" s="215" t="s">
        <v>178</v>
      </c>
      <c r="Y92" s="215" t="s">
        <v>178</v>
      </c>
      <c r="Z92" s="215" t="s">
        <v>178</v>
      </c>
      <c r="AA92" s="215" t="s">
        <v>178</v>
      </c>
      <c r="AB92" s="215" t="s">
        <v>178</v>
      </c>
      <c r="AC92" s="215" t="s">
        <v>178</v>
      </c>
      <c r="AD92" s="216" t="str">
        <f t="shared" si="13"/>
        <v/>
      </c>
      <c r="AE92" s="215" t="s">
        <v>178</v>
      </c>
      <c r="AF92" s="215" t="s">
        <v>178</v>
      </c>
      <c r="AG92" s="215" t="s">
        <v>178</v>
      </c>
      <c r="AH92" s="215" t="s">
        <v>178</v>
      </c>
      <c r="AI92" s="216" t="str">
        <f t="shared" si="14"/>
        <v/>
      </c>
      <c r="AJ92" s="215" t="s">
        <v>178</v>
      </c>
      <c r="AK92" s="215" t="s">
        <v>178</v>
      </c>
      <c r="AL92" s="215" t="s">
        <v>178</v>
      </c>
      <c r="AM92" s="215" t="s">
        <v>178</v>
      </c>
      <c r="AN92" s="214" t="s">
        <v>178</v>
      </c>
      <c r="AO92" s="214"/>
      <c r="AP92" s="214" t="s">
        <v>178</v>
      </c>
      <c r="AQ92" s="214" t="s">
        <v>178</v>
      </c>
      <c r="AR92" s="248" t="s">
        <v>178</v>
      </c>
      <c r="AS92" s="218" t="s">
        <v>178</v>
      </c>
    </row>
    <row r="93" spans="2:45" ht="16" customHeight="1" x14ac:dyDescent="0.2">
      <c r="B93" s="220" t="s">
        <v>178</v>
      </c>
      <c r="C93" s="238" t="s">
        <v>178</v>
      </c>
      <c r="D93" s="214" t="s">
        <v>178</v>
      </c>
      <c r="E93" s="214" t="s">
        <v>178</v>
      </c>
      <c r="F93" s="214" t="s">
        <v>178</v>
      </c>
      <c r="G93" s="214"/>
      <c r="H93" s="214" t="s">
        <v>178</v>
      </c>
      <c r="I93" s="214" t="s">
        <v>178</v>
      </c>
      <c r="J93" s="214" t="s">
        <v>178</v>
      </c>
      <c r="K93" s="214" t="s">
        <v>178</v>
      </c>
      <c r="L93" s="214" t="s">
        <v>178</v>
      </c>
      <c r="M93" s="215" t="s">
        <v>178</v>
      </c>
      <c r="N93" s="215" t="s">
        <v>178</v>
      </c>
      <c r="O93" s="216" t="str">
        <f t="shared" si="10"/>
        <v/>
      </c>
      <c r="P93" s="215" t="s">
        <v>178</v>
      </c>
      <c r="Q93" s="214" t="s">
        <v>178</v>
      </c>
      <c r="R93" s="217" t="s">
        <v>178</v>
      </c>
      <c r="S93" s="215" t="s">
        <v>178</v>
      </c>
      <c r="T93" s="216" t="str">
        <f t="shared" si="11"/>
        <v/>
      </c>
      <c r="U93" s="216" t="str">
        <f t="shared" si="12"/>
        <v/>
      </c>
      <c r="V93" s="219" t="s">
        <v>178</v>
      </c>
      <c r="W93" s="252" t="s">
        <v>178</v>
      </c>
      <c r="X93" s="215" t="s">
        <v>178</v>
      </c>
      <c r="Y93" s="215" t="s">
        <v>178</v>
      </c>
      <c r="Z93" s="215" t="s">
        <v>178</v>
      </c>
      <c r="AA93" s="215" t="s">
        <v>178</v>
      </c>
      <c r="AB93" s="215" t="s">
        <v>178</v>
      </c>
      <c r="AC93" s="215" t="s">
        <v>178</v>
      </c>
      <c r="AD93" s="216" t="str">
        <f t="shared" si="13"/>
        <v/>
      </c>
      <c r="AE93" s="215" t="s">
        <v>178</v>
      </c>
      <c r="AF93" s="215" t="s">
        <v>178</v>
      </c>
      <c r="AG93" s="215" t="s">
        <v>178</v>
      </c>
      <c r="AH93" s="215" t="s">
        <v>178</v>
      </c>
      <c r="AI93" s="216" t="str">
        <f t="shared" si="14"/>
        <v/>
      </c>
      <c r="AJ93" s="215" t="s">
        <v>178</v>
      </c>
      <c r="AK93" s="215" t="s">
        <v>178</v>
      </c>
      <c r="AL93" s="215" t="s">
        <v>178</v>
      </c>
      <c r="AM93" s="215" t="s">
        <v>178</v>
      </c>
      <c r="AN93" s="214" t="s">
        <v>178</v>
      </c>
      <c r="AO93" s="214"/>
      <c r="AP93" s="214" t="s">
        <v>178</v>
      </c>
      <c r="AQ93" s="214" t="s">
        <v>178</v>
      </c>
      <c r="AR93" s="248" t="s">
        <v>178</v>
      </c>
      <c r="AS93" s="218" t="s">
        <v>178</v>
      </c>
    </row>
    <row r="94" spans="2:45" ht="16" customHeight="1" x14ac:dyDescent="0.2">
      <c r="B94" s="220" t="s">
        <v>178</v>
      </c>
      <c r="C94" s="238" t="s">
        <v>178</v>
      </c>
      <c r="D94" s="214" t="s">
        <v>178</v>
      </c>
      <c r="E94" s="214" t="s">
        <v>178</v>
      </c>
      <c r="F94" s="214" t="s">
        <v>178</v>
      </c>
      <c r="G94" s="214"/>
      <c r="H94" s="214" t="s">
        <v>178</v>
      </c>
      <c r="I94" s="214" t="s">
        <v>178</v>
      </c>
      <c r="J94" s="214" t="s">
        <v>178</v>
      </c>
      <c r="K94" s="214" t="s">
        <v>178</v>
      </c>
      <c r="L94" s="214" t="s">
        <v>178</v>
      </c>
      <c r="M94" s="215" t="s">
        <v>178</v>
      </c>
      <c r="N94" s="215" t="s">
        <v>178</v>
      </c>
      <c r="O94" s="216" t="str">
        <f t="shared" si="10"/>
        <v/>
      </c>
      <c r="P94" s="215" t="s">
        <v>178</v>
      </c>
      <c r="Q94" s="214" t="s">
        <v>178</v>
      </c>
      <c r="R94" s="217" t="s">
        <v>178</v>
      </c>
      <c r="S94" s="215" t="s">
        <v>178</v>
      </c>
      <c r="T94" s="216" t="str">
        <f t="shared" si="11"/>
        <v/>
      </c>
      <c r="U94" s="216" t="str">
        <f t="shared" si="12"/>
        <v/>
      </c>
      <c r="V94" s="219" t="s">
        <v>178</v>
      </c>
      <c r="W94" s="252" t="s">
        <v>178</v>
      </c>
      <c r="X94" s="215" t="s">
        <v>178</v>
      </c>
      <c r="Y94" s="215" t="s">
        <v>178</v>
      </c>
      <c r="Z94" s="215" t="s">
        <v>178</v>
      </c>
      <c r="AA94" s="215" t="s">
        <v>178</v>
      </c>
      <c r="AB94" s="215" t="s">
        <v>178</v>
      </c>
      <c r="AC94" s="215" t="s">
        <v>178</v>
      </c>
      <c r="AD94" s="216" t="str">
        <f t="shared" si="13"/>
        <v/>
      </c>
      <c r="AE94" s="215" t="s">
        <v>178</v>
      </c>
      <c r="AF94" s="215" t="s">
        <v>178</v>
      </c>
      <c r="AG94" s="215" t="s">
        <v>178</v>
      </c>
      <c r="AH94" s="215" t="s">
        <v>178</v>
      </c>
      <c r="AI94" s="216" t="str">
        <f t="shared" si="14"/>
        <v/>
      </c>
      <c r="AJ94" s="215" t="s">
        <v>178</v>
      </c>
      <c r="AK94" s="215" t="s">
        <v>178</v>
      </c>
      <c r="AL94" s="215" t="s">
        <v>178</v>
      </c>
      <c r="AM94" s="215" t="s">
        <v>178</v>
      </c>
      <c r="AN94" s="214" t="s">
        <v>178</v>
      </c>
      <c r="AO94" s="214"/>
      <c r="AP94" s="214" t="s">
        <v>178</v>
      </c>
      <c r="AQ94" s="214" t="s">
        <v>178</v>
      </c>
      <c r="AR94" s="248" t="s">
        <v>178</v>
      </c>
      <c r="AS94" s="218" t="s">
        <v>178</v>
      </c>
    </row>
    <row r="95" spans="2:45" ht="16" customHeight="1" x14ac:dyDescent="0.2">
      <c r="B95" s="220" t="s">
        <v>178</v>
      </c>
      <c r="C95" s="238" t="s">
        <v>178</v>
      </c>
      <c r="D95" s="214" t="s">
        <v>178</v>
      </c>
      <c r="E95" s="214" t="s">
        <v>178</v>
      </c>
      <c r="F95" s="214" t="s">
        <v>178</v>
      </c>
      <c r="G95" s="214"/>
      <c r="H95" s="214" t="s">
        <v>178</v>
      </c>
      <c r="I95" s="214" t="s">
        <v>178</v>
      </c>
      <c r="J95" s="214" t="s">
        <v>178</v>
      </c>
      <c r="K95" s="214" t="s">
        <v>178</v>
      </c>
      <c r="L95" s="214" t="s">
        <v>178</v>
      </c>
      <c r="M95" s="215" t="s">
        <v>178</v>
      </c>
      <c r="N95" s="215" t="s">
        <v>178</v>
      </c>
      <c r="O95" s="216" t="str">
        <f t="shared" si="10"/>
        <v/>
      </c>
      <c r="P95" s="215" t="s">
        <v>178</v>
      </c>
      <c r="Q95" s="214" t="s">
        <v>178</v>
      </c>
      <c r="R95" s="217" t="s">
        <v>178</v>
      </c>
      <c r="S95" s="215" t="s">
        <v>178</v>
      </c>
      <c r="T95" s="216" t="str">
        <f t="shared" si="11"/>
        <v/>
      </c>
      <c r="U95" s="216" t="str">
        <f t="shared" si="12"/>
        <v/>
      </c>
      <c r="V95" s="219" t="s">
        <v>178</v>
      </c>
      <c r="W95" s="252" t="s">
        <v>178</v>
      </c>
      <c r="X95" s="215" t="s">
        <v>178</v>
      </c>
      <c r="Y95" s="215" t="s">
        <v>178</v>
      </c>
      <c r="Z95" s="215" t="s">
        <v>178</v>
      </c>
      <c r="AA95" s="215" t="s">
        <v>178</v>
      </c>
      <c r="AB95" s="215" t="s">
        <v>178</v>
      </c>
      <c r="AC95" s="215" t="s">
        <v>178</v>
      </c>
      <c r="AD95" s="216" t="str">
        <f t="shared" si="13"/>
        <v/>
      </c>
      <c r="AE95" s="215" t="s">
        <v>178</v>
      </c>
      <c r="AF95" s="215" t="s">
        <v>178</v>
      </c>
      <c r="AG95" s="215" t="s">
        <v>178</v>
      </c>
      <c r="AH95" s="215" t="s">
        <v>178</v>
      </c>
      <c r="AI95" s="216" t="str">
        <f t="shared" si="14"/>
        <v/>
      </c>
      <c r="AJ95" s="215" t="s">
        <v>178</v>
      </c>
      <c r="AK95" s="215" t="s">
        <v>178</v>
      </c>
      <c r="AL95" s="215" t="s">
        <v>178</v>
      </c>
      <c r="AM95" s="215" t="s">
        <v>178</v>
      </c>
      <c r="AN95" s="214" t="s">
        <v>178</v>
      </c>
      <c r="AO95" s="214"/>
      <c r="AP95" s="214" t="s">
        <v>178</v>
      </c>
      <c r="AQ95" s="214" t="s">
        <v>178</v>
      </c>
      <c r="AR95" s="248" t="s">
        <v>178</v>
      </c>
      <c r="AS95" s="218" t="s">
        <v>178</v>
      </c>
    </row>
    <row r="96" spans="2:45" ht="16" customHeight="1" x14ac:dyDescent="0.2">
      <c r="B96" s="220" t="s">
        <v>178</v>
      </c>
      <c r="C96" s="238" t="s">
        <v>178</v>
      </c>
      <c r="D96" s="214" t="s">
        <v>178</v>
      </c>
      <c r="E96" s="214" t="s">
        <v>178</v>
      </c>
      <c r="F96" s="214" t="s">
        <v>178</v>
      </c>
      <c r="G96" s="214"/>
      <c r="H96" s="214" t="s">
        <v>178</v>
      </c>
      <c r="I96" s="214" t="s">
        <v>178</v>
      </c>
      <c r="J96" s="214" t="s">
        <v>178</v>
      </c>
      <c r="K96" s="214" t="s">
        <v>178</v>
      </c>
      <c r="L96" s="214" t="s">
        <v>178</v>
      </c>
      <c r="M96" s="215" t="s">
        <v>178</v>
      </c>
      <c r="N96" s="215" t="s">
        <v>178</v>
      </c>
      <c r="O96" s="216" t="str">
        <f t="shared" si="10"/>
        <v/>
      </c>
      <c r="P96" s="215" t="s">
        <v>178</v>
      </c>
      <c r="Q96" s="214" t="s">
        <v>178</v>
      </c>
      <c r="R96" s="217" t="s">
        <v>178</v>
      </c>
      <c r="S96" s="215" t="s">
        <v>178</v>
      </c>
      <c r="T96" s="216" t="str">
        <f t="shared" si="11"/>
        <v/>
      </c>
      <c r="U96" s="216" t="str">
        <f t="shared" si="12"/>
        <v/>
      </c>
      <c r="V96" s="219" t="s">
        <v>178</v>
      </c>
      <c r="W96" s="252" t="s">
        <v>178</v>
      </c>
      <c r="X96" s="215" t="s">
        <v>178</v>
      </c>
      <c r="Y96" s="215" t="s">
        <v>178</v>
      </c>
      <c r="Z96" s="215" t="s">
        <v>178</v>
      </c>
      <c r="AA96" s="215" t="s">
        <v>178</v>
      </c>
      <c r="AB96" s="215" t="s">
        <v>178</v>
      </c>
      <c r="AC96" s="215" t="s">
        <v>178</v>
      </c>
      <c r="AD96" s="216" t="str">
        <f t="shared" si="13"/>
        <v/>
      </c>
      <c r="AE96" s="215" t="s">
        <v>178</v>
      </c>
      <c r="AF96" s="215" t="s">
        <v>178</v>
      </c>
      <c r="AG96" s="215" t="s">
        <v>178</v>
      </c>
      <c r="AH96" s="215" t="s">
        <v>178</v>
      </c>
      <c r="AI96" s="216" t="str">
        <f t="shared" si="14"/>
        <v/>
      </c>
      <c r="AJ96" s="215" t="s">
        <v>178</v>
      </c>
      <c r="AK96" s="215" t="s">
        <v>178</v>
      </c>
      <c r="AL96" s="215" t="s">
        <v>178</v>
      </c>
      <c r="AM96" s="215" t="s">
        <v>178</v>
      </c>
      <c r="AN96" s="214" t="s">
        <v>178</v>
      </c>
      <c r="AO96" s="214"/>
      <c r="AP96" s="214" t="s">
        <v>178</v>
      </c>
      <c r="AQ96" s="214" t="s">
        <v>178</v>
      </c>
      <c r="AR96" s="248" t="s">
        <v>178</v>
      </c>
      <c r="AS96" s="218" t="s">
        <v>178</v>
      </c>
    </row>
    <row r="97" spans="2:45" ht="16" customHeight="1" x14ac:dyDescent="0.2">
      <c r="B97" s="220" t="s">
        <v>178</v>
      </c>
      <c r="C97" s="238" t="s">
        <v>178</v>
      </c>
      <c r="D97" s="214" t="s">
        <v>178</v>
      </c>
      <c r="E97" s="214" t="s">
        <v>178</v>
      </c>
      <c r="F97" s="214" t="s">
        <v>178</v>
      </c>
      <c r="G97" s="214"/>
      <c r="H97" s="214" t="s">
        <v>178</v>
      </c>
      <c r="I97" s="214" t="s">
        <v>178</v>
      </c>
      <c r="J97" s="214" t="s">
        <v>178</v>
      </c>
      <c r="K97" s="214" t="s">
        <v>178</v>
      </c>
      <c r="L97" s="214" t="s">
        <v>178</v>
      </c>
      <c r="M97" s="215" t="s">
        <v>178</v>
      </c>
      <c r="N97" s="215" t="s">
        <v>178</v>
      </c>
      <c r="O97" s="216" t="str">
        <f t="shared" si="10"/>
        <v/>
      </c>
      <c r="P97" s="215" t="s">
        <v>178</v>
      </c>
      <c r="Q97" s="214" t="s">
        <v>178</v>
      </c>
      <c r="R97" s="217" t="s">
        <v>178</v>
      </c>
      <c r="S97" s="215" t="s">
        <v>178</v>
      </c>
      <c r="T97" s="216" t="str">
        <f t="shared" si="11"/>
        <v/>
      </c>
      <c r="U97" s="216" t="str">
        <f t="shared" si="12"/>
        <v/>
      </c>
      <c r="V97" s="219" t="s">
        <v>178</v>
      </c>
      <c r="W97" s="252" t="s">
        <v>178</v>
      </c>
      <c r="X97" s="215" t="s">
        <v>178</v>
      </c>
      <c r="Y97" s="215" t="s">
        <v>178</v>
      </c>
      <c r="Z97" s="215" t="s">
        <v>178</v>
      </c>
      <c r="AA97" s="215" t="s">
        <v>178</v>
      </c>
      <c r="AB97" s="215" t="s">
        <v>178</v>
      </c>
      <c r="AC97" s="215" t="s">
        <v>178</v>
      </c>
      <c r="AD97" s="216" t="str">
        <f t="shared" si="13"/>
        <v/>
      </c>
      <c r="AE97" s="215" t="s">
        <v>178</v>
      </c>
      <c r="AF97" s="215" t="s">
        <v>178</v>
      </c>
      <c r="AG97" s="215" t="s">
        <v>178</v>
      </c>
      <c r="AH97" s="215" t="s">
        <v>178</v>
      </c>
      <c r="AI97" s="216" t="str">
        <f t="shared" si="14"/>
        <v/>
      </c>
      <c r="AJ97" s="215" t="s">
        <v>178</v>
      </c>
      <c r="AK97" s="215" t="s">
        <v>178</v>
      </c>
      <c r="AL97" s="215" t="s">
        <v>178</v>
      </c>
      <c r="AM97" s="215" t="s">
        <v>178</v>
      </c>
      <c r="AN97" s="214" t="s">
        <v>178</v>
      </c>
      <c r="AO97" s="214"/>
      <c r="AP97" s="214" t="s">
        <v>178</v>
      </c>
      <c r="AQ97" s="214" t="s">
        <v>178</v>
      </c>
      <c r="AR97" s="248" t="s">
        <v>178</v>
      </c>
      <c r="AS97" s="218" t="s">
        <v>178</v>
      </c>
    </row>
    <row r="98" spans="2:45" ht="16" customHeight="1" x14ac:dyDescent="0.2">
      <c r="B98" s="220" t="s">
        <v>178</v>
      </c>
      <c r="C98" s="238" t="s">
        <v>178</v>
      </c>
      <c r="D98" s="214" t="s">
        <v>178</v>
      </c>
      <c r="E98" s="214" t="s">
        <v>178</v>
      </c>
      <c r="F98" s="214" t="s">
        <v>178</v>
      </c>
      <c r="G98" s="214"/>
      <c r="H98" s="214" t="s">
        <v>178</v>
      </c>
      <c r="I98" s="214" t="s">
        <v>178</v>
      </c>
      <c r="J98" s="214" t="s">
        <v>178</v>
      </c>
      <c r="K98" s="214" t="s">
        <v>178</v>
      </c>
      <c r="L98" s="214" t="s">
        <v>178</v>
      </c>
      <c r="M98" s="215" t="s">
        <v>178</v>
      </c>
      <c r="N98" s="215" t="s">
        <v>178</v>
      </c>
      <c r="O98" s="216" t="str">
        <f t="shared" si="10"/>
        <v/>
      </c>
      <c r="P98" s="215" t="s">
        <v>178</v>
      </c>
      <c r="Q98" s="214" t="s">
        <v>178</v>
      </c>
      <c r="R98" s="217" t="s">
        <v>178</v>
      </c>
      <c r="S98" s="215" t="s">
        <v>178</v>
      </c>
      <c r="T98" s="216" t="str">
        <f t="shared" si="11"/>
        <v/>
      </c>
      <c r="U98" s="216" t="str">
        <f t="shared" si="12"/>
        <v/>
      </c>
      <c r="V98" s="219" t="s">
        <v>178</v>
      </c>
      <c r="W98" s="252" t="s">
        <v>178</v>
      </c>
      <c r="X98" s="215" t="s">
        <v>178</v>
      </c>
      <c r="Y98" s="215" t="s">
        <v>178</v>
      </c>
      <c r="Z98" s="215" t="s">
        <v>178</v>
      </c>
      <c r="AA98" s="215" t="s">
        <v>178</v>
      </c>
      <c r="AB98" s="215" t="s">
        <v>178</v>
      </c>
      <c r="AC98" s="215" t="s">
        <v>178</v>
      </c>
      <c r="AD98" s="216" t="str">
        <f t="shared" si="13"/>
        <v/>
      </c>
      <c r="AE98" s="215" t="s">
        <v>178</v>
      </c>
      <c r="AF98" s="215" t="s">
        <v>178</v>
      </c>
      <c r="AG98" s="215" t="s">
        <v>178</v>
      </c>
      <c r="AH98" s="215" t="s">
        <v>178</v>
      </c>
      <c r="AI98" s="216" t="str">
        <f t="shared" si="14"/>
        <v/>
      </c>
      <c r="AJ98" s="215" t="s">
        <v>178</v>
      </c>
      <c r="AK98" s="215" t="s">
        <v>178</v>
      </c>
      <c r="AL98" s="215" t="s">
        <v>178</v>
      </c>
      <c r="AM98" s="215" t="s">
        <v>178</v>
      </c>
      <c r="AN98" s="214" t="s">
        <v>178</v>
      </c>
      <c r="AO98" s="214"/>
      <c r="AP98" s="214" t="s">
        <v>178</v>
      </c>
      <c r="AQ98" s="214" t="s">
        <v>178</v>
      </c>
      <c r="AR98" s="248" t="s">
        <v>178</v>
      </c>
      <c r="AS98" s="218" t="s">
        <v>178</v>
      </c>
    </row>
    <row r="99" spans="2:45" ht="16" customHeight="1" x14ac:dyDescent="0.2">
      <c r="B99" s="220" t="s">
        <v>178</v>
      </c>
      <c r="C99" s="238" t="s">
        <v>178</v>
      </c>
      <c r="D99" s="214" t="s">
        <v>178</v>
      </c>
      <c r="E99" s="214" t="s">
        <v>178</v>
      </c>
      <c r="F99" s="214" t="s">
        <v>178</v>
      </c>
      <c r="G99" s="214"/>
      <c r="H99" s="214" t="s">
        <v>178</v>
      </c>
      <c r="I99" s="214" t="s">
        <v>178</v>
      </c>
      <c r="J99" s="214" t="s">
        <v>178</v>
      </c>
      <c r="K99" s="214" t="s">
        <v>178</v>
      </c>
      <c r="L99" s="214" t="s">
        <v>178</v>
      </c>
      <c r="M99" s="215" t="s">
        <v>178</v>
      </c>
      <c r="N99" s="215" t="s">
        <v>178</v>
      </c>
      <c r="O99" s="216" t="str">
        <f t="shared" si="10"/>
        <v/>
      </c>
      <c r="P99" s="215" t="s">
        <v>178</v>
      </c>
      <c r="Q99" s="214" t="s">
        <v>178</v>
      </c>
      <c r="R99" s="217" t="s">
        <v>178</v>
      </c>
      <c r="S99" s="215" t="s">
        <v>178</v>
      </c>
      <c r="T99" s="216" t="str">
        <f t="shared" si="11"/>
        <v/>
      </c>
      <c r="U99" s="216" t="str">
        <f t="shared" si="12"/>
        <v/>
      </c>
      <c r="V99" s="219" t="s">
        <v>178</v>
      </c>
      <c r="W99" s="252" t="s">
        <v>178</v>
      </c>
      <c r="X99" s="215" t="s">
        <v>178</v>
      </c>
      <c r="Y99" s="215" t="s">
        <v>178</v>
      </c>
      <c r="Z99" s="215" t="s">
        <v>178</v>
      </c>
      <c r="AA99" s="215" t="s">
        <v>178</v>
      </c>
      <c r="AB99" s="215" t="s">
        <v>178</v>
      </c>
      <c r="AC99" s="215" t="s">
        <v>178</v>
      </c>
      <c r="AD99" s="216" t="str">
        <f t="shared" si="13"/>
        <v/>
      </c>
      <c r="AE99" s="215" t="s">
        <v>178</v>
      </c>
      <c r="AF99" s="215" t="s">
        <v>178</v>
      </c>
      <c r="AG99" s="215" t="s">
        <v>178</v>
      </c>
      <c r="AH99" s="215" t="s">
        <v>178</v>
      </c>
      <c r="AI99" s="216" t="str">
        <f t="shared" si="14"/>
        <v/>
      </c>
      <c r="AJ99" s="215" t="s">
        <v>178</v>
      </c>
      <c r="AK99" s="215" t="s">
        <v>178</v>
      </c>
      <c r="AL99" s="215" t="s">
        <v>178</v>
      </c>
      <c r="AM99" s="215" t="s">
        <v>178</v>
      </c>
      <c r="AN99" s="214" t="s">
        <v>178</v>
      </c>
      <c r="AO99" s="214"/>
      <c r="AP99" s="214" t="s">
        <v>178</v>
      </c>
      <c r="AQ99" s="214" t="s">
        <v>178</v>
      </c>
      <c r="AR99" s="248" t="s">
        <v>178</v>
      </c>
      <c r="AS99" s="218" t="s">
        <v>178</v>
      </c>
    </row>
    <row r="100" spans="2:45" ht="16" customHeight="1" x14ac:dyDescent="0.2">
      <c r="B100" s="220" t="s">
        <v>178</v>
      </c>
      <c r="C100" s="238" t="s">
        <v>178</v>
      </c>
      <c r="D100" s="214" t="s">
        <v>178</v>
      </c>
      <c r="E100" s="214" t="s">
        <v>178</v>
      </c>
      <c r="F100" s="214" t="s">
        <v>178</v>
      </c>
      <c r="G100" s="214"/>
      <c r="H100" s="214" t="s">
        <v>178</v>
      </c>
      <c r="I100" s="214" t="s">
        <v>178</v>
      </c>
      <c r="J100" s="214" t="s">
        <v>178</v>
      </c>
      <c r="K100" s="214" t="s">
        <v>178</v>
      </c>
      <c r="L100" s="214" t="s">
        <v>178</v>
      </c>
      <c r="M100" s="215" t="s">
        <v>178</v>
      </c>
      <c r="N100" s="215" t="s">
        <v>178</v>
      </c>
      <c r="O100" s="216" t="str">
        <f t="shared" si="10"/>
        <v/>
      </c>
      <c r="P100" s="215" t="s">
        <v>178</v>
      </c>
      <c r="Q100" s="214" t="s">
        <v>178</v>
      </c>
      <c r="R100" s="217" t="s">
        <v>178</v>
      </c>
      <c r="S100" s="215" t="s">
        <v>178</v>
      </c>
      <c r="T100" s="216" t="str">
        <f t="shared" si="11"/>
        <v/>
      </c>
      <c r="U100" s="216" t="str">
        <f t="shared" si="12"/>
        <v/>
      </c>
      <c r="V100" s="219" t="s">
        <v>178</v>
      </c>
      <c r="W100" s="252" t="s">
        <v>178</v>
      </c>
      <c r="X100" s="215" t="s">
        <v>178</v>
      </c>
      <c r="Y100" s="215" t="s">
        <v>178</v>
      </c>
      <c r="Z100" s="215" t="s">
        <v>178</v>
      </c>
      <c r="AA100" s="215" t="s">
        <v>178</v>
      </c>
      <c r="AB100" s="215" t="s">
        <v>178</v>
      </c>
      <c r="AC100" s="215" t="s">
        <v>178</v>
      </c>
      <c r="AD100" s="216" t="str">
        <f t="shared" si="13"/>
        <v/>
      </c>
      <c r="AE100" s="215" t="s">
        <v>178</v>
      </c>
      <c r="AF100" s="215" t="s">
        <v>178</v>
      </c>
      <c r="AG100" s="215" t="s">
        <v>178</v>
      </c>
      <c r="AH100" s="215" t="s">
        <v>178</v>
      </c>
      <c r="AI100" s="216" t="str">
        <f t="shared" si="14"/>
        <v/>
      </c>
      <c r="AJ100" s="215" t="s">
        <v>178</v>
      </c>
      <c r="AK100" s="215" t="s">
        <v>178</v>
      </c>
      <c r="AL100" s="215" t="s">
        <v>178</v>
      </c>
      <c r="AM100" s="215" t="s">
        <v>178</v>
      </c>
      <c r="AN100" s="214" t="s">
        <v>178</v>
      </c>
      <c r="AO100" s="214"/>
      <c r="AP100" s="214" t="s">
        <v>178</v>
      </c>
      <c r="AQ100" s="214" t="s">
        <v>178</v>
      </c>
      <c r="AR100" s="248" t="s">
        <v>178</v>
      </c>
      <c r="AS100" s="218" t="s">
        <v>178</v>
      </c>
    </row>
    <row r="101" spans="2:45" ht="16" customHeight="1" x14ac:dyDescent="0.2">
      <c r="B101" s="220" t="s">
        <v>178</v>
      </c>
      <c r="C101" s="238" t="s">
        <v>178</v>
      </c>
      <c r="D101" s="214" t="s">
        <v>178</v>
      </c>
      <c r="E101" s="214" t="s">
        <v>178</v>
      </c>
      <c r="F101" s="214" t="s">
        <v>178</v>
      </c>
      <c r="G101" s="214"/>
      <c r="H101" s="214" t="s">
        <v>178</v>
      </c>
      <c r="I101" s="214" t="s">
        <v>178</v>
      </c>
      <c r="J101" s="214" t="s">
        <v>178</v>
      </c>
      <c r="K101" s="214" t="s">
        <v>178</v>
      </c>
      <c r="L101" s="214" t="s">
        <v>178</v>
      </c>
      <c r="M101" s="215" t="s">
        <v>178</v>
      </c>
      <c r="N101" s="215" t="s">
        <v>178</v>
      </c>
      <c r="O101" s="216" t="str">
        <f t="shared" si="10"/>
        <v/>
      </c>
      <c r="P101" s="215" t="s">
        <v>178</v>
      </c>
      <c r="Q101" s="214" t="s">
        <v>178</v>
      </c>
      <c r="R101" s="217" t="s">
        <v>178</v>
      </c>
      <c r="S101" s="215" t="s">
        <v>178</v>
      </c>
      <c r="T101" s="216" t="str">
        <f t="shared" si="11"/>
        <v/>
      </c>
      <c r="U101" s="216" t="str">
        <f t="shared" si="12"/>
        <v/>
      </c>
      <c r="V101" s="219" t="s">
        <v>178</v>
      </c>
      <c r="W101" s="252" t="s">
        <v>178</v>
      </c>
      <c r="X101" s="215" t="s">
        <v>178</v>
      </c>
      <c r="Y101" s="215" t="s">
        <v>178</v>
      </c>
      <c r="Z101" s="215" t="s">
        <v>178</v>
      </c>
      <c r="AA101" s="215" t="s">
        <v>178</v>
      </c>
      <c r="AB101" s="215" t="s">
        <v>178</v>
      </c>
      <c r="AC101" s="215" t="s">
        <v>178</v>
      </c>
      <c r="AD101" s="216" t="str">
        <f t="shared" si="13"/>
        <v/>
      </c>
      <c r="AE101" s="215" t="s">
        <v>178</v>
      </c>
      <c r="AF101" s="215" t="s">
        <v>178</v>
      </c>
      <c r="AG101" s="215" t="s">
        <v>178</v>
      </c>
      <c r="AH101" s="215" t="s">
        <v>178</v>
      </c>
      <c r="AI101" s="216" t="str">
        <f t="shared" si="14"/>
        <v/>
      </c>
      <c r="AJ101" s="215" t="s">
        <v>178</v>
      </c>
      <c r="AK101" s="215" t="s">
        <v>178</v>
      </c>
      <c r="AL101" s="215" t="s">
        <v>178</v>
      </c>
      <c r="AM101" s="215" t="s">
        <v>178</v>
      </c>
      <c r="AN101" s="214" t="s">
        <v>178</v>
      </c>
      <c r="AO101" s="214"/>
      <c r="AP101" s="214" t="s">
        <v>178</v>
      </c>
      <c r="AQ101" s="214" t="s">
        <v>178</v>
      </c>
      <c r="AR101" s="248" t="s">
        <v>178</v>
      </c>
      <c r="AS101" s="218" t="s">
        <v>178</v>
      </c>
    </row>
    <row r="102" spans="2:45" ht="16" customHeight="1" x14ac:dyDescent="0.2">
      <c r="B102" s="220" t="s">
        <v>178</v>
      </c>
      <c r="C102" s="238" t="s">
        <v>178</v>
      </c>
      <c r="D102" s="214" t="s">
        <v>178</v>
      </c>
      <c r="E102" s="214" t="s">
        <v>178</v>
      </c>
      <c r="F102" s="214" t="s">
        <v>178</v>
      </c>
      <c r="G102" s="214"/>
      <c r="H102" s="214" t="s">
        <v>178</v>
      </c>
      <c r="I102" s="214" t="s">
        <v>178</v>
      </c>
      <c r="J102" s="214" t="s">
        <v>178</v>
      </c>
      <c r="K102" s="214" t="s">
        <v>178</v>
      </c>
      <c r="L102" s="214" t="s">
        <v>178</v>
      </c>
      <c r="M102" s="215" t="s">
        <v>178</v>
      </c>
      <c r="N102" s="215" t="s">
        <v>178</v>
      </c>
      <c r="O102" s="216" t="str">
        <f t="shared" si="10"/>
        <v/>
      </c>
      <c r="P102" s="215" t="s">
        <v>178</v>
      </c>
      <c r="Q102" s="214" t="s">
        <v>178</v>
      </c>
      <c r="R102" s="217" t="s">
        <v>178</v>
      </c>
      <c r="S102" s="215" t="s">
        <v>178</v>
      </c>
      <c r="T102" s="216" t="str">
        <f t="shared" si="11"/>
        <v/>
      </c>
      <c r="U102" s="216" t="str">
        <f t="shared" si="12"/>
        <v/>
      </c>
      <c r="V102" s="219" t="s">
        <v>178</v>
      </c>
      <c r="W102" s="252" t="s">
        <v>178</v>
      </c>
      <c r="X102" s="215" t="s">
        <v>178</v>
      </c>
      <c r="Y102" s="215" t="s">
        <v>178</v>
      </c>
      <c r="Z102" s="215" t="s">
        <v>178</v>
      </c>
      <c r="AA102" s="215" t="s">
        <v>178</v>
      </c>
      <c r="AB102" s="215" t="s">
        <v>178</v>
      </c>
      <c r="AC102" s="215" t="s">
        <v>178</v>
      </c>
      <c r="AD102" s="216" t="str">
        <f t="shared" si="13"/>
        <v/>
      </c>
      <c r="AE102" s="215" t="s">
        <v>178</v>
      </c>
      <c r="AF102" s="215" t="s">
        <v>178</v>
      </c>
      <c r="AG102" s="215" t="s">
        <v>178</v>
      </c>
      <c r="AH102" s="215" t="s">
        <v>178</v>
      </c>
      <c r="AI102" s="216" t="str">
        <f t="shared" si="14"/>
        <v/>
      </c>
      <c r="AJ102" s="215" t="s">
        <v>178</v>
      </c>
      <c r="AK102" s="215" t="s">
        <v>178</v>
      </c>
      <c r="AL102" s="215" t="s">
        <v>178</v>
      </c>
      <c r="AM102" s="215" t="s">
        <v>178</v>
      </c>
      <c r="AN102" s="214" t="s">
        <v>178</v>
      </c>
      <c r="AO102" s="214"/>
      <c r="AP102" s="214" t="s">
        <v>178</v>
      </c>
      <c r="AQ102" s="214" t="s">
        <v>178</v>
      </c>
      <c r="AR102" s="248" t="s">
        <v>178</v>
      </c>
      <c r="AS102" s="218" t="s">
        <v>178</v>
      </c>
    </row>
    <row r="103" spans="2:45" ht="16" customHeight="1" x14ac:dyDescent="0.2">
      <c r="B103" s="220" t="s">
        <v>178</v>
      </c>
      <c r="C103" s="238" t="s">
        <v>178</v>
      </c>
      <c r="D103" s="214" t="s">
        <v>178</v>
      </c>
      <c r="E103" s="214" t="s">
        <v>178</v>
      </c>
      <c r="F103" s="214" t="s">
        <v>178</v>
      </c>
      <c r="G103" s="214"/>
      <c r="H103" s="214" t="s">
        <v>178</v>
      </c>
      <c r="I103" s="214" t="s">
        <v>178</v>
      </c>
      <c r="J103" s="214" t="s">
        <v>178</v>
      </c>
      <c r="K103" s="214" t="s">
        <v>178</v>
      </c>
      <c r="L103" s="214" t="s">
        <v>178</v>
      </c>
      <c r="M103" s="215" t="s">
        <v>178</v>
      </c>
      <c r="N103" s="215" t="s">
        <v>178</v>
      </c>
      <c r="O103" s="216" t="str">
        <f t="shared" si="10"/>
        <v/>
      </c>
      <c r="P103" s="215" t="s">
        <v>178</v>
      </c>
      <c r="Q103" s="214" t="s">
        <v>178</v>
      </c>
      <c r="R103" s="217" t="s">
        <v>178</v>
      </c>
      <c r="S103" s="215" t="s">
        <v>178</v>
      </c>
      <c r="T103" s="216" t="str">
        <f t="shared" si="11"/>
        <v/>
      </c>
      <c r="U103" s="216" t="str">
        <f t="shared" si="12"/>
        <v/>
      </c>
      <c r="V103" s="219" t="s">
        <v>178</v>
      </c>
      <c r="W103" s="252" t="s">
        <v>178</v>
      </c>
      <c r="X103" s="215" t="s">
        <v>178</v>
      </c>
      <c r="Y103" s="215" t="s">
        <v>178</v>
      </c>
      <c r="Z103" s="215" t="s">
        <v>178</v>
      </c>
      <c r="AA103" s="215" t="s">
        <v>178</v>
      </c>
      <c r="AB103" s="215" t="s">
        <v>178</v>
      </c>
      <c r="AC103" s="215" t="s">
        <v>178</v>
      </c>
      <c r="AD103" s="216" t="str">
        <f t="shared" si="13"/>
        <v/>
      </c>
      <c r="AE103" s="215" t="s">
        <v>178</v>
      </c>
      <c r="AF103" s="215" t="s">
        <v>178</v>
      </c>
      <c r="AG103" s="215" t="s">
        <v>178</v>
      </c>
      <c r="AH103" s="215" t="s">
        <v>178</v>
      </c>
      <c r="AI103" s="216" t="str">
        <f t="shared" si="14"/>
        <v/>
      </c>
      <c r="AJ103" s="215" t="s">
        <v>178</v>
      </c>
      <c r="AK103" s="215" t="s">
        <v>178</v>
      </c>
      <c r="AL103" s="215" t="s">
        <v>178</v>
      </c>
      <c r="AM103" s="215" t="s">
        <v>178</v>
      </c>
      <c r="AN103" s="214" t="s">
        <v>178</v>
      </c>
      <c r="AO103" s="214"/>
      <c r="AP103" s="214" t="s">
        <v>178</v>
      </c>
      <c r="AQ103" s="214" t="s">
        <v>178</v>
      </c>
      <c r="AR103" s="248" t="s">
        <v>178</v>
      </c>
      <c r="AS103" s="218" t="s">
        <v>178</v>
      </c>
    </row>
    <row r="104" spans="2:45" ht="16" customHeight="1" x14ac:dyDescent="0.2">
      <c r="B104" s="220" t="s">
        <v>178</v>
      </c>
      <c r="C104" s="238" t="s">
        <v>178</v>
      </c>
      <c r="D104" s="214" t="s">
        <v>178</v>
      </c>
      <c r="E104" s="214" t="s">
        <v>178</v>
      </c>
      <c r="F104" s="214" t="s">
        <v>178</v>
      </c>
      <c r="G104" s="214"/>
      <c r="H104" s="214" t="s">
        <v>178</v>
      </c>
      <c r="I104" s="214" t="s">
        <v>178</v>
      </c>
      <c r="J104" s="214" t="s">
        <v>178</v>
      </c>
      <c r="K104" s="214" t="s">
        <v>178</v>
      </c>
      <c r="L104" s="214" t="s">
        <v>178</v>
      </c>
      <c r="M104" s="215" t="s">
        <v>178</v>
      </c>
      <c r="N104" s="215" t="s">
        <v>178</v>
      </c>
      <c r="O104" s="216" t="str">
        <f t="shared" si="10"/>
        <v/>
      </c>
      <c r="P104" s="215" t="s">
        <v>178</v>
      </c>
      <c r="Q104" s="214" t="s">
        <v>178</v>
      </c>
      <c r="R104" s="217" t="s">
        <v>178</v>
      </c>
      <c r="S104" s="215" t="s">
        <v>178</v>
      </c>
      <c r="T104" s="216" t="str">
        <f t="shared" si="11"/>
        <v/>
      </c>
      <c r="U104" s="216" t="str">
        <f t="shared" si="12"/>
        <v/>
      </c>
      <c r="V104" s="219" t="s">
        <v>178</v>
      </c>
      <c r="W104" s="252" t="s">
        <v>178</v>
      </c>
      <c r="X104" s="215" t="s">
        <v>178</v>
      </c>
      <c r="Y104" s="215" t="s">
        <v>178</v>
      </c>
      <c r="Z104" s="215" t="s">
        <v>178</v>
      </c>
      <c r="AA104" s="215" t="s">
        <v>178</v>
      </c>
      <c r="AB104" s="215" t="s">
        <v>178</v>
      </c>
      <c r="AC104" s="215" t="s">
        <v>178</v>
      </c>
      <c r="AD104" s="216" t="str">
        <f t="shared" si="13"/>
        <v/>
      </c>
      <c r="AE104" s="215" t="s">
        <v>178</v>
      </c>
      <c r="AF104" s="215" t="s">
        <v>178</v>
      </c>
      <c r="AG104" s="215" t="s">
        <v>178</v>
      </c>
      <c r="AH104" s="215" t="s">
        <v>178</v>
      </c>
      <c r="AI104" s="216" t="str">
        <f t="shared" si="14"/>
        <v/>
      </c>
      <c r="AJ104" s="215" t="s">
        <v>178</v>
      </c>
      <c r="AK104" s="215" t="s">
        <v>178</v>
      </c>
      <c r="AL104" s="215" t="s">
        <v>178</v>
      </c>
      <c r="AM104" s="215" t="s">
        <v>178</v>
      </c>
      <c r="AN104" s="214" t="s">
        <v>178</v>
      </c>
      <c r="AO104" s="214"/>
      <c r="AP104" s="214" t="s">
        <v>178</v>
      </c>
      <c r="AQ104" s="214" t="s">
        <v>178</v>
      </c>
      <c r="AR104" s="248" t="s">
        <v>178</v>
      </c>
      <c r="AS104" s="218" t="s">
        <v>178</v>
      </c>
    </row>
    <row r="105" spans="2:45" ht="16" customHeight="1" x14ac:dyDescent="0.2">
      <c r="B105" s="220" t="s">
        <v>178</v>
      </c>
      <c r="C105" s="238" t="s">
        <v>178</v>
      </c>
      <c r="D105" s="214" t="s">
        <v>178</v>
      </c>
      <c r="E105" s="214" t="s">
        <v>178</v>
      </c>
      <c r="F105" s="214" t="s">
        <v>178</v>
      </c>
      <c r="G105" s="214"/>
      <c r="H105" s="214" t="s">
        <v>178</v>
      </c>
      <c r="I105" s="214" t="s">
        <v>178</v>
      </c>
      <c r="J105" s="214" t="s">
        <v>178</v>
      </c>
      <c r="K105" s="214" t="s">
        <v>178</v>
      </c>
      <c r="L105" s="214" t="s">
        <v>178</v>
      </c>
      <c r="M105" s="215" t="s">
        <v>178</v>
      </c>
      <c r="N105" s="215" t="s">
        <v>178</v>
      </c>
      <c r="O105" s="216" t="str">
        <f t="shared" ref="O105:O136" si="15">IF(LEN(B105)&gt;0,"KG","")</f>
        <v/>
      </c>
      <c r="P105" s="215" t="s">
        <v>178</v>
      </c>
      <c r="Q105" s="214" t="s">
        <v>178</v>
      </c>
      <c r="R105" s="217" t="s">
        <v>178</v>
      </c>
      <c r="S105" s="215" t="s">
        <v>178</v>
      </c>
      <c r="T105" s="216" t="str">
        <f t="shared" ref="T105:T136" si="16">IF(S105&lt;&gt;"",MID(S105,1,4),"")</f>
        <v/>
      </c>
      <c r="U105" s="216" t="str">
        <f t="shared" ref="U105:U136" si="17">IF(S105&lt;&gt;"",MID(S105,6,2)&amp;MID(S105,9,3)&amp;MID(S105,13,16),"")</f>
        <v/>
      </c>
      <c r="V105" s="219" t="s">
        <v>178</v>
      </c>
      <c r="W105" s="252" t="s">
        <v>178</v>
      </c>
      <c r="X105" s="215" t="s">
        <v>178</v>
      </c>
      <c r="Y105" s="215" t="s">
        <v>178</v>
      </c>
      <c r="Z105" s="215" t="s">
        <v>178</v>
      </c>
      <c r="AA105" s="215" t="s">
        <v>178</v>
      </c>
      <c r="AB105" s="215" t="s">
        <v>178</v>
      </c>
      <c r="AC105" s="215" t="s">
        <v>178</v>
      </c>
      <c r="AD105" s="216" t="str">
        <f t="shared" ref="AD105:AD136" si="18">IF(LEN(B105)&gt;0,"MM","")</f>
        <v/>
      </c>
      <c r="AE105" s="215" t="s">
        <v>178</v>
      </c>
      <c r="AF105" s="215" t="s">
        <v>178</v>
      </c>
      <c r="AG105" s="215" t="s">
        <v>178</v>
      </c>
      <c r="AH105" s="215" t="s">
        <v>178</v>
      </c>
      <c r="AI105" s="216" t="str">
        <f t="shared" ref="AI105:AI136" si="19">IF(AH105&lt;&gt;"","CHF","")</f>
        <v/>
      </c>
      <c r="AJ105" s="215" t="s">
        <v>178</v>
      </c>
      <c r="AK105" s="215" t="s">
        <v>178</v>
      </c>
      <c r="AL105" s="215" t="s">
        <v>178</v>
      </c>
      <c r="AM105" s="215" t="s">
        <v>178</v>
      </c>
      <c r="AN105" s="214" t="s">
        <v>178</v>
      </c>
      <c r="AO105" s="214"/>
      <c r="AP105" s="214" t="s">
        <v>178</v>
      </c>
      <c r="AQ105" s="214" t="s">
        <v>178</v>
      </c>
      <c r="AR105" s="248" t="s">
        <v>178</v>
      </c>
      <c r="AS105" s="218" t="s">
        <v>178</v>
      </c>
    </row>
    <row r="106" spans="2:45" ht="16" customHeight="1" x14ac:dyDescent="0.2">
      <c r="B106" s="220" t="s">
        <v>178</v>
      </c>
      <c r="C106" s="238" t="s">
        <v>178</v>
      </c>
      <c r="D106" s="214" t="s">
        <v>178</v>
      </c>
      <c r="E106" s="214" t="s">
        <v>178</v>
      </c>
      <c r="F106" s="214" t="s">
        <v>178</v>
      </c>
      <c r="G106" s="214"/>
      <c r="H106" s="214" t="s">
        <v>178</v>
      </c>
      <c r="I106" s="214" t="s">
        <v>178</v>
      </c>
      <c r="J106" s="214" t="s">
        <v>178</v>
      </c>
      <c r="K106" s="214" t="s">
        <v>178</v>
      </c>
      <c r="L106" s="214" t="s">
        <v>178</v>
      </c>
      <c r="M106" s="215" t="s">
        <v>178</v>
      </c>
      <c r="N106" s="215" t="s">
        <v>178</v>
      </c>
      <c r="O106" s="216" t="str">
        <f t="shared" si="15"/>
        <v/>
      </c>
      <c r="P106" s="215" t="s">
        <v>178</v>
      </c>
      <c r="Q106" s="214" t="s">
        <v>178</v>
      </c>
      <c r="R106" s="217" t="s">
        <v>178</v>
      </c>
      <c r="S106" s="215" t="s">
        <v>178</v>
      </c>
      <c r="T106" s="216" t="str">
        <f t="shared" si="16"/>
        <v/>
      </c>
      <c r="U106" s="216" t="str">
        <f t="shared" si="17"/>
        <v/>
      </c>
      <c r="V106" s="219" t="s">
        <v>178</v>
      </c>
      <c r="W106" s="252" t="s">
        <v>178</v>
      </c>
      <c r="X106" s="215" t="s">
        <v>178</v>
      </c>
      <c r="Y106" s="215" t="s">
        <v>178</v>
      </c>
      <c r="Z106" s="215" t="s">
        <v>178</v>
      </c>
      <c r="AA106" s="215" t="s">
        <v>178</v>
      </c>
      <c r="AB106" s="215" t="s">
        <v>178</v>
      </c>
      <c r="AC106" s="215" t="s">
        <v>178</v>
      </c>
      <c r="AD106" s="216" t="str">
        <f t="shared" si="18"/>
        <v/>
      </c>
      <c r="AE106" s="215" t="s">
        <v>178</v>
      </c>
      <c r="AF106" s="215" t="s">
        <v>178</v>
      </c>
      <c r="AG106" s="215" t="s">
        <v>178</v>
      </c>
      <c r="AH106" s="215" t="s">
        <v>178</v>
      </c>
      <c r="AI106" s="216" t="str">
        <f t="shared" si="19"/>
        <v/>
      </c>
      <c r="AJ106" s="215" t="s">
        <v>178</v>
      </c>
      <c r="AK106" s="215" t="s">
        <v>178</v>
      </c>
      <c r="AL106" s="215" t="s">
        <v>178</v>
      </c>
      <c r="AM106" s="215" t="s">
        <v>178</v>
      </c>
      <c r="AN106" s="214" t="s">
        <v>178</v>
      </c>
      <c r="AO106" s="214"/>
      <c r="AP106" s="214" t="s">
        <v>178</v>
      </c>
      <c r="AQ106" s="214" t="s">
        <v>178</v>
      </c>
      <c r="AR106" s="248" t="s">
        <v>178</v>
      </c>
      <c r="AS106" s="218" t="s">
        <v>178</v>
      </c>
    </row>
    <row r="107" spans="2:45" ht="16" customHeight="1" x14ac:dyDescent="0.2">
      <c r="B107" s="220" t="s">
        <v>178</v>
      </c>
      <c r="C107" s="238" t="s">
        <v>178</v>
      </c>
      <c r="D107" s="214" t="s">
        <v>178</v>
      </c>
      <c r="E107" s="214" t="s">
        <v>178</v>
      </c>
      <c r="F107" s="214" t="s">
        <v>178</v>
      </c>
      <c r="G107" s="214"/>
      <c r="H107" s="214" t="s">
        <v>178</v>
      </c>
      <c r="I107" s="214" t="s">
        <v>178</v>
      </c>
      <c r="J107" s="214" t="s">
        <v>178</v>
      </c>
      <c r="K107" s="214" t="s">
        <v>178</v>
      </c>
      <c r="L107" s="214" t="s">
        <v>178</v>
      </c>
      <c r="M107" s="215" t="s">
        <v>178</v>
      </c>
      <c r="N107" s="215" t="s">
        <v>178</v>
      </c>
      <c r="O107" s="216" t="str">
        <f t="shared" si="15"/>
        <v/>
      </c>
      <c r="P107" s="215" t="s">
        <v>178</v>
      </c>
      <c r="Q107" s="214" t="s">
        <v>178</v>
      </c>
      <c r="R107" s="217" t="s">
        <v>178</v>
      </c>
      <c r="S107" s="215" t="s">
        <v>178</v>
      </c>
      <c r="T107" s="216" t="str">
        <f t="shared" si="16"/>
        <v/>
      </c>
      <c r="U107" s="216" t="str">
        <f t="shared" si="17"/>
        <v/>
      </c>
      <c r="V107" s="219" t="s">
        <v>178</v>
      </c>
      <c r="W107" s="252" t="s">
        <v>178</v>
      </c>
      <c r="X107" s="215" t="s">
        <v>178</v>
      </c>
      <c r="Y107" s="215" t="s">
        <v>178</v>
      </c>
      <c r="Z107" s="215" t="s">
        <v>178</v>
      </c>
      <c r="AA107" s="215" t="s">
        <v>178</v>
      </c>
      <c r="AB107" s="215" t="s">
        <v>178</v>
      </c>
      <c r="AC107" s="215" t="s">
        <v>178</v>
      </c>
      <c r="AD107" s="216" t="str">
        <f t="shared" si="18"/>
        <v/>
      </c>
      <c r="AE107" s="215" t="s">
        <v>178</v>
      </c>
      <c r="AF107" s="215" t="s">
        <v>178</v>
      </c>
      <c r="AG107" s="215" t="s">
        <v>178</v>
      </c>
      <c r="AH107" s="215" t="s">
        <v>178</v>
      </c>
      <c r="AI107" s="216" t="str">
        <f t="shared" si="19"/>
        <v/>
      </c>
      <c r="AJ107" s="215" t="s">
        <v>178</v>
      </c>
      <c r="AK107" s="215" t="s">
        <v>178</v>
      </c>
      <c r="AL107" s="215" t="s">
        <v>178</v>
      </c>
      <c r="AM107" s="215" t="s">
        <v>178</v>
      </c>
      <c r="AN107" s="214" t="s">
        <v>178</v>
      </c>
      <c r="AO107" s="214"/>
      <c r="AP107" s="214" t="s">
        <v>178</v>
      </c>
      <c r="AQ107" s="214" t="s">
        <v>178</v>
      </c>
      <c r="AR107" s="248" t="s">
        <v>178</v>
      </c>
      <c r="AS107" s="218" t="s">
        <v>178</v>
      </c>
    </row>
    <row r="108" spans="2:45" ht="16" customHeight="1" x14ac:dyDescent="0.2">
      <c r="B108" s="220" t="s">
        <v>178</v>
      </c>
      <c r="C108" s="238" t="s">
        <v>178</v>
      </c>
      <c r="D108" s="214" t="s">
        <v>178</v>
      </c>
      <c r="E108" s="214" t="s">
        <v>178</v>
      </c>
      <c r="F108" s="214" t="s">
        <v>178</v>
      </c>
      <c r="G108" s="214"/>
      <c r="H108" s="214" t="s">
        <v>178</v>
      </c>
      <c r="I108" s="214" t="s">
        <v>178</v>
      </c>
      <c r="J108" s="214" t="s">
        <v>178</v>
      </c>
      <c r="K108" s="214" t="s">
        <v>178</v>
      </c>
      <c r="L108" s="214" t="s">
        <v>178</v>
      </c>
      <c r="M108" s="215" t="s">
        <v>178</v>
      </c>
      <c r="N108" s="215" t="s">
        <v>178</v>
      </c>
      <c r="O108" s="216" t="str">
        <f t="shared" si="15"/>
        <v/>
      </c>
      <c r="P108" s="215" t="s">
        <v>178</v>
      </c>
      <c r="Q108" s="214" t="s">
        <v>178</v>
      </c>
      <c r="R108" s="217" t="s">
        <v>178</v>
      </c>
      <c r="S108" s="215" t="s">
        <v>178</v>
      </c>
      <c r="T108" s="216" t="str">
        <f t="shared" si="16"/>
        <v/>
      </c>
      <c r="U108" s="216" t="str">
        <f t="shared" si="17"/>
        <v/>
      </c>
      <c r="V108" s="219" t="s">
        <v>178</v>
      </c>
      <c r="W108" s="252" t="s">
        <v>178</v>
      </c>
      <c r="X108" s="215" t="s">
        <v>178</v>
      </c>
      <c r="Y108" s="215" t="s">
        <v>178</v>
      </c>
      <c r="Z108" s="215" t="s">
        <v>178</v>
      </c>
      <c r="AA108" s="215" t="s">
        <v>178</v>
      </c>
      <c r="AB108" s="215" t="s">
        <v>178</v>
      </c>
      <c r="AC108" s="215" t="s">
        <v>178</v>
      </c>
      <c r="AD108" s="216" t="str">
        <f t="shared" si="18"/>
        <v/>
      </c>
      <c r="AE108" s="215" t="s">
        <v>178</v>
      </c>
      <c r="AF108" s="215" t="s">
        <v>178</v>
      </c>
      <c r="AG108" s="215" t="s">
        <v>178</v>
      </c>
      <c r="AH108" s="215" t="s">
        <v>178</v>
      </c>
      <c r="AI108" s="216" t="str">
        <f t="shared" si="19"/>
        <v/>
      </c>
      <c r="AJ108" s="215" t="s">
        <v>178</v>
      </c>
      <c r="AK108" s="215" t="s">
        <v>178</v>
      </c>
      <c r="AL108" s="215" t="s">
        <v>178</v>
      </c>
      <c r="AM108" s="215" t="s">
        <v>178</v>
      </c>
      <c r="AN108" s="214" t="s">
        <v>178</v>
      </c>
      <c r="AO108" s="214"/>
      <c r="AP108" s="214" t="s">
        <v>178</v>
      </c>
      <c r="AQ108" s="214" t="s">
        <v>178</v>
      </c>
      <c r="AR108" s="248" t="s">
        <v>178</v>
      </c>
      <c r="AS108" s="218" t="s">
        <v>178</v>
      </c>
    </row>
    <row r="109" spans="2:45" ht="16" customHeight="1" x14ac:dyDescent="0.2">
      <c r="B109" s="220" t="s">
        <v>178</v>
      </c>
      <c r="C109" s="238" t="s">
        <v>178</v>
      </c>
      <c r="D109" s="214" t="s">
        <v>178</v>
      </c>
      <c r="E109" s="214" t="s">
        <v>178</v>
      </c>
      <c r="F109" s="214" t="s">
        <v>178</v>
      </c>
      <c r="G109" s="214"/>
      <c r="H109" s="214" t="s">
        <v>178</v>
      </c>
      <c r="I109" s="214" t="s">
        <v>178</v>
      </c>
      <c r="J109" s="214" t="s">
        <v>178</v>
      </c>
      <c r="K109" s="214" t="s">
        <v>178</v>
      </c>
      <c r="L109" s="214" t="s">
        <v>178</v>
      </c>
      <c r="M109" s="215" t="s">
        <v>178</v>
      </c>
      <c r="N109" s="215" t="s">
        <v>178</v>
      </c>
      <c r="O109" s="216" t="str">
        <f t="shared" si="15"/>
        <v/>
      </c>
      <c r="P109" s="215" t="s">
        <v>178</v>
      </c>
      <c r="Q109" s="214" t="s">
        <v>178</v>
      </c>
      <c r="R109" s="217" t="s">
        <v>178</v>
      </c>
      <c r="S109" s="215" t="s">
        <v>178</v>
      </c>
      <c r="T109" s="216" t="str">
        <f t="shared" si="16"/>
        <v/>
      </c>
      <c r="U109" s="216" t="str">
        <f t="shared" si="17"/>
        <v/>
      </c>
      <c r="V109" s="219" t="s">
        <v>178</v>
      </c>
      <c r="W109" s="252" t="s">
        <v>178</v>
      </c>
      <c r="X109" s="215" t="s">
        <v>178</v>
      </c>
      <c r="Y109" s="215" t="s">
        <v>178</v>
      </c>
      <c r="Z109" s="215" t="s">
        <v>178</v>
      </c>
      <c r="AA109" s="215" t="s">
        <v>178</v>
      </c>
      <c r="AB109" s="215" t="s">
        <v>178</v>
      </c>
      <c r="AC109" s="215" t="s">
        <v>178</v>
      </c>
      <c r="AD109" s="216" t="str">
        <f t="shared" si="18"/>
        <v/>
      </c>
      <c r="AE109" s="215" t="s">
        <v>178</v>
      </c>
      <c r="AF109" s="215" t="s">
        <v>178</v>
      </c>
      <c r="AG109" s="215" t="s">
        <v>178</v>
      </c>
      <c r="AH109" s="215" t="s">
        <v>178</v>
      </c>
      <c r="AI109" s="216" t="str">
        <f t="shared" si="19"/>
        <v/>
      </c>
      <c r="AJ109" s="215" t="s">
        <v>178</v>
      </c>
      <c r="AK109" s="215" t="s">
        <v>178</v>
      </c>
      <c r="AL109" s="215" t="s">
        <v>178</v>
      </c>
      <c r="AM109" s="215" t="s">
        <v>178</v>
      </c>
      <c r="AN109" s="214" t="s">
        <v>178</v>
      </c>
      <c r="AO109" s="214"/>
      <c r="AP109" s="214" t="s">
        <v>178</v>
      </c>
      <c r="AQ109" s="214" t="s">
        <v>178</v>
      </c>
      <c r="AR109" s="248" t="s">
        <v>178</v>
      </c>
      <c r="AS109" s="218" t="s">
        <v>178</v>
      </c>
    </row>
    <row r="110" spans="2:45" ht="16" customHeight="1" x14ac:dyDescent="0.2">
      <c r="B110" s="220" t="s">
        <v>178</v>
      </c>
      <c r="C110" s="238" t="s">
        <v>178</v>
      </c>
      <c r="D110" s="214" t="s">
        <v>178</v>
      </c>
      <c r="E110" s="214" t="s">
        <v>178</v>
      </c>
      <c r="F110" s="214" t="s">
        <v>178</v>
      </c>
      <c r="G110" s="214"/>
      <c r="H110" s="214" t="s">
        <v>178</v>
      </c>
      <c r="I110" s="214" t="s">
        <v>178</v>
      </c>
      <c r="J110" s="214" t="s">
        <v>178</v>
      </c>
      <c r="K110" s="214" t="s">
        <v>178</v>
      </c>
      <c r="L110" s="214" t="s">
        <v>178</v>
      </c>
      <c r="M110" s="215" t="s">
        <v>178</v>
      </c>
      <c r="N110" s="215" t="s">
        <v>178</v>
      </c>
      <c r="O110" s="216" t="str">
        <f t="shared" si="15"/>
        <v/>
      </c>
      <c r="P110" s="215" t="s">
        <v>178</v>
      </c>
      <c r="Q110" s="214" t="s">
        <v>178</v>
      </c>
      <c r="R110" s="217" t="s">
        <v>178</v>
      </c>
      <c r="S110" s="215" t="s">
        <v>178</v>
      </c>
      <c r="T110" s="216" t="str">
        <f t="shared" si="16"/>
        <v/>
      </c>
      <c r="U110" s="216" t="str">
        <f t="shared" si="17"/>
        <v/>
      </c>
      <c r="V110" s="219" t="s">
        <v>178</v>
      </c>
      <c r="W110" s="252" t="s">
        <v>178</v>
      </c>
      <c r="X110" s="215" t="s">
        <v>178</v>
      </c>
      <c r="Y110" s="215" t="s">
        <v>178</v>
      </c>
      <c r="Z110" s="215" t="s">
        <v>178</v>
      </c>
      <c r="AA110" s="215" t="s">
        <v>178</v>
      </c>
      <c r="AB110" s="215" t="s">
        <v>178</v>
      </c>
      <c r="AC110" s="215" t="s">
        <v>178</v>
      </c>
      <c r="AD110" s="216" t="str">
        <f t="shared" si="18"/>
        <v/>
      </c>
      <c r="AE110" s="215" t="s">
        <v>178</v>
      </c>
      <c r="AF110" s="215" t="s">
        <v>178</v>
      </c>
      <c r="AG110" s="215" t="s">
        <v>178</v>
      </c>
      <c r="AH110" s="215" t="s">
        <v>178</v>
      </c>
      <c r="AI110" s="216" t="str">
        <f t="shared" si="19"/>
        <v/>
      </c>
      <c r="AJ110" s="215" t="s">
        <v>178</v>
      </c>
      <c r="AK110" s="215" t="s">
        <v>178</v>
      </c>
      <c r="AL110" s="215" t="s">
        <v>178</v>
      </c>
      <c r="AM110" s="215" t="s">
        <v>178</v>
      </c>
      <c r="AN110" s="214" t="s">
        <v>178</v>
      </c>
      <c r="AO110" s="214"/>
      <c r="AP110" s="214" t="s">
        <v>178</v>
      </c>
      <c r="AQ110" s="214" t="s">
        <v>178</v>
      </c>
      <c r="AR110" s="248" t="s">
        <v>178</v>
      </c>
      <c r="AS110" s="218" t="s">
        <v>178</v>
      </c>
    </row>
    <row r="111" spans="2:45" ht="16" customHeight="1" x14ac:dyDescent="0.2">
      <c r="B111" s="220" t="s">
        <v>178</v>
      </c>
      <c r="C111" s="238" t="s">
        <v>178</v>
      </c>
      <c r="D111" s="214" t="s">
        <v>178</v>
      </c>
      <c r="E111" s="214" t="s">
        <v>178</v>
      </c>
      <c r="F111" s="214" t="s">
        <v>178</v>
      </c>
      <c r="G111" s="214"/>
      <c r="H111" s="214" t="s">
        <v>178</v>
      </c>
      <c r="I111" s="214" t="s">
        <v>178</v>
      </c>
      <c r="J111" s="214" t="s">
        <v>178</v>
      </c>
      <c r="K111" s="214" t="s">
        <v>178</v>
      </c>
      <c r="L111" s="214" t="s">
        <v>178</v>
      </c>
      <c r="M111" s="215" t="s">
        <v>178</v>
      </c>
      <c r="N111" s="215" t="s">
        <v>178</v>
      </c>
      <c r="O111" s="216" t="str">
        <f t="shared" si="15"/>
        <v/>
      </c>
      <c r="P111" s="215" t="s">
        <v>178</v>
      </c>
      <c r="Q111" s="214" t="s">
        <v>178</v>
      </c>
      <c r="R111" s="217" t="s">
        <v>178</v>
      </c>
      <c r="S111" s="215" t="s">
        <v>178</v>
      </c>
      <c r="T111" s="216" t="str">
        <f t="shared" si="16"/>
        <v/>
      </c>
      <c r="U111" s="216" t="str">
        <f t="shared" si="17"/>
        <v/>
      </c>
      <c r="V111" s="219" t="s">
        <v>178</v>
      </c>
      <c r="W111" s="252" t="s">
        <v>178</v>
      </c>
      <c r="X111" s="215" t="s">
        <v>178</v>
      </c>
      <c r="Y111" s="215" t="s">
        <v>178</v>
      </c>
      <c r="Z111" s="215" t="s">
        <v>178</v>
      </c>
      <c r="AA111" s="215" t="s">
        <v>178</v>
      </c>
      <c r="AB111" s="215" t="s">
        <v>178</v>
      </c>
      <c r="AC111" s="215" t="s">
        <v>178</v>
      </c>
      <c r="AD111" s="216" t="str">
        <f t="shared" si="18"/>
        <v/>
      </c>
      <c r="AE111" s="215" t="s">
        <v>178</v>
      </c>
      <c r="AF111" s="215" t="s">
        <v>178</v>
      </c>
      <c r="AG111" s="215" t="s">
        <v>178</v>
      </c>
      <c r="AH111" s="215" t="s">
        <v>178</v>
      </c>
      <c r="AI111" s="216" t="str">
        <f t="shared" si="19"/>
        <v/>
      </c>
      <c r="AJ111" s="215" t="s">
        <v>178</v>
      </c>
      <c r="AK111" s="215" t="s">
        <v>178</v>
      </c>
      <c r="AL111" s="215" t="s">
        <v>178</v>
      </c>
      <c r="AM111" s="215" t="s">
        <v>178</v>
      </c>
      <c r="AN111" s="214" t="s">
        <v>178</v>
      </c>
      <c r="AO111" s="214"/>
      <c r="AP111" s="214" t="s">
        <v>178</v>
      </c>
      <c r="AQ111" s="214" t="s">
        <v>178</v>
      </c>
      <c r="AR111" s="248" t="s">
        <v>178</v>
      </c>
      <c r="AS111" s="218" t="s">
        <v>178</v>
      </c>
    </row>
    <row r="112" spans="2:45" ht="16" customHeight="1" x14ac:dyDescent="0.2">
      <c r="B112" s="220" t="s">
        <v>178</v>
      </c>
      <c r="C112" s="238" t="s">
        <v>178</v>
      </c>
      <c r="D112" s="214" t="s">
        <v>178</v>
      </c>
      <c r="E112" s="214" t="s">
        <v>178</v>
      </c>
      <c r="F112" s="214" t="s">
        <v>178</v>
      </c>
      <c r="G112" s="214"/>
      <c r="H112" s="214" t="s">
        <v>178</v>
      </c>
      <c r="I112" s="214" t="s">
        <v>178</v>
      </c>
      <c r="J112" s="214" t="s">
        <v>178</v>
      </c>
      <c r="K112" s="214" t="s">
        <v>178</v>
      </c>
      <c r="L112" s="214" t="s">
        <v>178</v>
      </c>
      <c r="M112" s="215" t="s">
        <v>178</v>
      </c>
      <c r="N112" s="215" t="s">
        <v>178</v>
      </c>
      <c r="O112" s="216" t="str">
        <f t="shared" si="15"/>
        <v/>
      </c>
      <c r="P112" s="215" t="s">
        <v>178</v>
      </c>
      <c r="Q112" s="214" t="s">
        <v>178</v>
      </c>
      <c r="R112" s="217" t="s">
        <v>178</v>
      </c>
      <c r="S112" s="215" t="s">
        <v>178</v>
      </c>
      <c r="T112" s="216" t="str">
        <f t="shared" si="16"/>
        <v/>
      </c>
      <c r="U112" s="216" t="str">
        <f t="shared" si="17"/>
        <v/>
      </c>
      <c r="V112" s="219" t="s">
        <v>178</v>
      </c>
      <c r="W112" s="252" t="s">
        <v>178</v>
      </c>
      <c r="X112" s="215" t="s">
        <v>178</v>
      </c>
      <c r="Y112" s="215" t="s">
        <v>178</v>
      </c>
      <c r="Z112" s="215" t="s">
        <v>178</v>
      </c>
      <c r="AA112" s="215" t="s">
        <v>178</v>
      </c>
      <c r="AB112" s="215" t="s">
        <v>178</v>
      </c>
      <c r="AC112" s="215" t="s">
        <v>178</v>
      </c>
      <c r="AD112" s="216" t="str">
        <f t="shared" si="18"/>
        <v/>
      </c>
      <c r="AE112" s="215" t="s">
        <v>178</v>
      </c>
      <c r="AF112" s="215" t="s">
        <v>178</v>
      </c>
      <c r="AG112" s="215" t="s">
        <v>178</v>
      </c>
      <c r="AH112" s="215" t="s">
        <v>178</v>
      </c>
      <c r="AI112" s="216" t="str">
        <f t="shared" si="19"/>
        <v/>
      </c>
      <c r="AJ112" s="215" t="s">
        <v>178</v>
      </c>
      <c r="AK112" s="215" t="s">
        <v>178</v>
      </c>
      <c r="AL112" s="215" t="s">
        <v>178</v>
      </c>
      <c r="AM112" s="215" t="s">
        <v>178</v>
      </c>
      <c r="AN112" s="214" t="s">
        <v>178</v>
      </c>
      <c r="AO112" s="214"/>
      <c r="AP112" s="214" t="s">
        <v>178</v>
      </c>
      <c r="AQ112" s="214" t="s">
        <v>178</v>
      </c>
      <c r="AR112" s="248" t="s">
        <v>178</v>
      </c>
      <c r="AS112" s="218" t="s">
        <v>178</v>
      </c>
    </row>
    <row r="113" spans="2:45" ht="16" customHeight="1" x14ac:dyDescent="0.2">
      <c r="B113" s="220" t="s">
        <v>178</v>
      </c>
      <c r="C113" s="238" t="s">
        <v>178</v>
      </c>
      <c r="D113" s="214" t="s">
        <v>178</v>
      </c>
      <c r="E113" s="214" t="s">
        <v>178</v>
      </c>
      <c r="F113" s="214" t="s">
        <v>178</v>
      </c>
      <c r="G113" s="214"/>
      <c r="H113" s="214" t="s">
        <v>178</v>
      </c>
      <c r="I113" s="214" t="s">
        <v>178</v>
      </c>
      <c r="J113" s="214" t="s">
        <v>178</v>
      </c>
      <c r="K113" s="214" t="s">
        <v>178</v>
      </c>
      <c r="L113" s="214" t="s">
        <v>178</v>
      </c>
      <c r="M113" s="215" t="s">
        <v>178</v>
      </c>
      <c r="N113" s="215" t="s">
        <v>178</v>
      </c>
      <c r="O113" s="216" t="str">
        <f t="shared" si="15"/>
        <v/>
      </c>
      <c r="P113" s="215" t="s">
        <v>178</v>
      </c>
      <c r="Q113" s="214" t="s">
        <v>178</v>
      </c>
      <c r="R113" s="217" t="s">
        <v>178</v>
      </c>
      <c r="S113" s="215" t="s">
        <v>178</v>
      </c>
      <c r="T113" s="216" t="str">
        <f t="shared" si="16"/>
        <v/>
      </c>
      <c r="U113" s="216" t="str">
        <f t="shared" si="17"/>
        <v/>
      </c>
      <c r="V113" s="219" t="s">
        <v>178</v>
      </c>
      <c r="W113" s="252" t="s">
        <v>178</v>
      </c>
      <c r="X113" s="215" t="s">
        <v>178</v>
      </c>
      <c r="Y113" s="215" t="s">
        <v>178</v>
      </c>
      <c r="Z113" s="215" t="s">
        <v>178</v>
      </c>
      <c r="AA113" s="215" t="s">
        <v>178</v>
      </c>
      <c r="AB113" s="215" t="s">
        <v>178</v>
      </c>
      <c r="AC113" s="215" t="s">
        <v>178</v>
      </c>
      <c r="AD113" s="216" t="str">
        <f t="shared" si="18"/>
        <v/>
      </c>
      <c r="AE113" s="215" t="s">
        <v>178</v>
      </c>
      <c r="AF113" s="215" t="s">
        <v>178</v>
      </c>
      <c r="AG113" s="215" t="s">
        <v>178</v>
      </c>
      <c r="AH113" s="215" t="s">
        <v>178</v>
      </c>
      <c r="AI113" s="216" t="str">
        <f t="shared" si="19"/>
        <v/>
      </c>
      <c r="AJ113" s="215" t="s">
        <v>178</v>
      </c>
      <c r="AK113" s="215" t="s">
        <v>178</v>
      </c>
      <c r="AL113" s="215" t="s">
        <v>178</v>
      </c>
      <c r="AM113" s="215" t="s">
        <v>178</v>
      </c>
      <c r="AN113" s="214" t="s">
        <v>178</v>
      </c>
      <c r="AO113" s="214"/>
      <c r="AP113" s="214" t="s">
        <v>178</v>
      </c>
      <c r="AQ113" s="214" t="s">
        <v>178</v>
      </c>
      <c r="AR113" s="248" t="s">
        <v>178</v>
      </c>
      <c r="AS113" s="218" t="s">
        <v>178</v>
      </c>
    </row>
    <row r="114" spans="2:45" ht="16" customHeight="1" x14ac:dyDescent="0.2">
      <c r="B114" s="220" t="s">
        <v>178</v>
      </c>
      <c r="C114" s="238" t="s">
        <v>178</v>
      </c>
      <c r="D114" s="214" t="s">
        <v>178</v>
      </c>
      <c r="E114" s="214" t="s">
        <v>178</v>
      </c>
      <c r="F114" s="214" t="s">
        <v>178</v>
      </c>
      <c r="G114" s="214"/>
      <c r="H114" s="214" t="s">
        <v>178</v>
      </c>
      <c r="I114" s="214" t="s">
        <v>178</v>
      </c>
      <c r="J114" s="214" t="s">
        <v>178</v>
      </c>
      <c r="K114" s="214" t="s">
        <v>178</v>
      </c>
      <c r="L114" s="214" t="s">
        <v>178</v>
      </c>
      <c r="M114" s="215" t="s">
        <v>178</v>
      </c>
      <c r="N114" s="215" t="s">
        <v>178</v>
      </c>
      <c r="O114" s="216" t="str">
        <f t="shared" si="15"/>
        <v/>
      </c>
      <c r="P114" s="215" t="s">
        <v>178</v>
      </c>
      <c r="Q114" s="214" t="s">
        <v>178</v>
      </c>
      <c r="R114" s="217" t="s">
        <v>178</v>
      </c>
      <c r="S114" s="215" t="s">
        <v>178</v>
      </c>
      <c r="T114" s="216" t="str">
        <f t="shared" si="16"/>
        <v/>
      </c>
      <c r="U114" s="216" t="str">
        <f t="shared" si="17"/>
        <v/>
      </c>
      <c r="V114" s="219" t="s">
        <v>178</v>
      </c>
      <c r="W114" s="252" t="s">
        <v>178</v>
      </c>
      <c r="X114" s="215" t="s">
        <v>178</v>
      </c>
      <c r="Y114" s="215" t="s">
        <v>178</v>
      </c>
      <c r="Z114" s="215" t="s">
        <v>178</v>
      </c>
      <c r="AA114" s="215" t="s">
        <v>178</v>
      </c>
      <c r="AB114" s="215" t="s">
        <v>178</v>
      </c>
      <c r="AC114" s="215" t="s">
        <v>178</v>
      </c>
      <c r="AD114" s="216" t="str">
        <f t="shared" si="18"/>
        <v/>
      </c>
      <c r="AE114" s="215" t="s">
        <v>178</v>
      </c>
      <c r="AF114" s="215" t="s">
        <v>178</v>
      </c>
      <c r="AG114" s="215" t="s">
        <v>178</v>
      </c>
      <c r="AH114" s="215" t="s">
        <v>178</v>
      </c>
      <c r="AI114" s="216" t="str">
        <f t="shared" si="19"/>
        <v/>
      </c>
      <c r="AJ114" s="215" t="s">
        <v>178</v>
      </c>
      <c r="AK114" s="215" t="s">
        <v>178</v>
      </c>
      <c r="AL114" s="215" t="s">
        <v>178</v>
      </c>
      <c r="AM114" s="215" t="s">
        <v>178</v>
      </c>
      <c r="AN114" s="214" t="s">
        <v>178</v>
      </c>
      <c r="AO114" s="214"/>
      <c r="AP114" s="214" t="s">
        <v>178</v>
      </c>
      <c r="AQ114" s="214" t="s">
        <v>178</v>
      </c>
      <c r="AR114" s="248" t="s">
        <v>178</v>
      </c>
      <c r="AS114" s="218" t="s">
        <v>178</v>
      </c>
    </row>
    <row r="115" spans="2:45" ht="16" customHeight="1" x14ac:dyDescent="0.2">
      <c r="B115" s="220" t="s">
        <v>178</v>
      </c>
      <c r="C115" s="238" t="s">
        <v>178</v>
      </c>
      <c r="D115" s="214" t="s">
        <v>178</v>
      </c>
      <c r="E115" s="214" t="s">
        <v>178</v>
      </c>
      <c r="F115" s="214" t="s">
        <v>178</v>
      </c>
      <c r="G115" s="214"/>
      <c r="H115" s="214" t="s">
        <v>178</v>
      </c>
      <c r="I115" s="214" t="s">
        <v>178</v>
      </c>
      <c r="J115" s="214" t="s">
        <v>178</v>
      </c>
      <c r="K115" s="214" t="s">
        <v>178</v>
      </c>
      <c r="L115" s="214" t="s">
        <v>178</v>
      </c>
      <c r="M115" s="215" t="s">
        <v>178</v>
      </c>
      <c r="N115" s="215" t="s">
        <v>178</v>
      </c>
      <c r="O115" s="216" t="str">
        <f t="shared" si="15"/>
        <v/>
      </c>
      <c r="P115" s="215" t="s">
        <v>178</v>
      </c>
      <c r="Q115" s="214" t="s">
        <v>178</v>
      </c>
      <c r="R115" s="217" t="s">
        <v>178</v>
      </c>
      <c r="S115" s="215" t="s">
        <v>178</v>
      </c>
      <c r="T115" s="216" t="str">
        <f t="shared" si="16"/>
        <v/>
      </c>
      <c r="U115" s="216" t="str">
        <f t="shared" si="17"/>
        <v/>
      </c>
      <c r="V115" s="219" t="s">
        <v>178</v>
      </c>
      <c r="W115" s="252" t="s">
        <v>178</v>
      </c>
      <c r="X115" s="215" t="s">
        <v>178</v>
      </c>
      <c r="Y115" s="215" t="s">
        <v>178</v>
      </c>
      <c r="Z115" s="215" t="s">
        <v>178</v>
      </c>
      <c r="AA115" s="215" t="s">
        <v>178</v>
      </c>
      <c r="AB115" s="215" t="s">
        <v>178</v>
      </c>
      <c r="AC115" s="215" t="s">
        <v>178</v>
      </c>
      <c r="AD115" s="216" t="str">
        <f t="shared" si="18"/>
        <v/>
      </c>
      <c r="AE115" s="215" t="s">
        <v>178</v>
      </c>
      <c r="AF115" s="215" t="s">
        <v>178</v>
      </c>
      <c r="AG115" s="215" t="s">
        <v>178</v>
      </c>
      <c r="AH115" s="215" t="s">
        <v>178</v>
      </c>
      <c r="AI115" s="216" t="str">
        <f t="shared" si="19"/>
        <v/>
      </c>
      <c r="AJ115" s="215" t="s">
        <v>178</v>
      </c>
      <c r="AK115" s="215" t="s">
        <v>178</v>
      </c>
      <c r="AL115" s="215" t="s">
        <v>178</v>
      </c>
      <c r="AM115" s="215" t="s">
        <v>178</v>
      </c>
      <c r="AN115" s="214" t="s">
        <v>178</v>
      </c>
      <c r="AO115" s="214"/>
      <c r="AP115" s="214" t="s">
        <v>178</v>
      </c>
      <c r="AQ115" s="214" t="s">
        <v>178</v>
      </c>
      <c r="AR115" s="248" t="s">
        <v>178</v>
      </c>
      <c r="AS115" s="218" t="s">
        <v>178</v>
      </c>
    </row>
    <row r="116" spans="2:45" ht="16" customHeight="1" x14ac:dyDescent="0.2">
      <c r="B116" s="220" t="s">
        <v>178</v>
      </c>
      <c r="C116" s="238" t="s">
        <v>178</v>
      </c>
      <c r="D116" s="214" t="s">
        <v>178</v>
      </c>
      <c r="E116" s="214" t="s">
        <v>178</v>
      </c>
      <c r="F116" s="214" t="s">
        <v>178</v>
      </c>
      <c r="G116" s="214"/>
      <c r="H116" s="214" t="s">
        <v>178</v>
      </c>
      <c r="I116" s="214" t="s">
        <v>178</v>
      </c>
      <c r="J116" s="214" t="s">
        <v>178</v>
      </c>
      <c r="K116" s="214" t="s">
        <v>178</v>
      </c>
      <c r="L116" s="214" t="s">
        <v>178</v>
      </c>
      <c r="M116" s="215" t="s">
        <v>178</v>
      </c>
      <c r="N116" s="215" t="s">
        <v>178</v>
      </c>
      <c r="O116" s="216" t="str">
        <f t="shared" si="15"/>
        <v/>
      </c>
      <c r="P116" s="215" t="s">
        <v>178</v>
      </c>
      <c r="Q116" s="214" t="s">
        <v>178</v>
      </c>
      <c r="R116" s="217" t="s">
        <v>178</v>
      </c>
      <c r="S116" s="215" t="s">
        <v>178</v>
      </c>
      <c r="T116" s="216" t="str">
        <f t="shared" si="16"/>
        <v/>
      </c>
      <c r="U116" s="216" t="str">
        <f t="shared" si="17"/>
        <v/>
      </c>
      <c r="V116" s="219" t="s">
        <v>178</v>
      </c>
      <c r="W116" s="252" t="s">
        <v>178</v>
      </c>
      <c r="X116" s="215" t="s">
        <v>178</v>
      </c>
      <c r="Y116" s="215" t="s">
        <v>178</v>
      </c>
      <c r="Z116" s="215" t="s">
        <v>178</v>
      </c>
      <c r="AA116" s="215" t="s">
        <v>178</v>
      </c>
      <c r="AB116" s="215" t="s">
        <v>178</v>
      </c>
      <c r="AC116" s="215" t="s">
        <v>178</v>
      </c>
      <c r="AD116" s="216" t="str">
        <f t="shared" si="18"/>
        <v/>
      </c>
      <c r="AE116" s="215" t="s">
        <v>178</v>
      </c>
      <c r="AF116" s="215" t="s">
        <v>178</v>
      </c>
      <c r="AG116" s="215" t="s">
        <v>178</v>
      </c>
      <c r="AH116" s="215" t="s">
        <v>178</v>
      </c>
      <c r="AI116" s="216" t="str">
        <f t="shared" si="19"/>
        <v/>
      </c>
      <c r="AJ116" s="215" t="s">
        <v>178</v>
      </c>
      <c r="AK116" s="215" t="s">
        <v>178</v>
      </c>
      <c r="AL116" s="215" t="s">
        <v>178</v>
      </c>
      <c r="AM116" s="215" t="s">
        <v>178</v>
      </c>
      <c r="AN116" s="214" t="s">
        <v>178</v>
      </c>
      <c r="AO116" s="214"/>
      <c r="AP116" s="214" t="s">
        <v>178</v>
      </c>
      <c r="AQ116" s="214" t="s">
        <v>178</v>
      </c>
      <c r="AR116" s="248" t="s">
        <v>178</v>
      </c>
      <c r="AS116" s="218" t="s">
        <v>178</v>
      </c>
    </row>
    <row r="117" spans="2:45" ht="16" customHeight="1" x14ac:dyDescent="0.2">
      <c r="B117" s="220" t="s">
        <v>178</v>
      </c>
      <c r="C117" s="238" t="s">
        <v>178</v>
      </c>
      <c r="D117" s="214" t="s">
        <v>178</v>
      </c>
      <c r="E117" s="214" t="s">
        <v>178</v>
      </c>
      <c r="F117" s="214" t="s">
        <v>178</v>
      </c>
      <c r="G117" s="214"/>
      <c r="H117" s="214" t="s">
        <v>178</v>
      </c>
      <c r="I117" s="214" t="s">
        <v>178</v>
      </c>
      <c r="J117" s="214" t="s">
        <v>178</v>
      </c>
      <c r="K117" s="214" t="s">
        <v>178</v>
      </c>
      <c r="L117" s="214" t="s">
        <v>178</v>
      </c>
      <c r="M117" s="215" t="s">
        <v>178</v>
      </c>
      <c r="N117" s="215" t="s">
        <v>178</v>
      </c>
      <c r="O117" s="216" t="str">
        <f t="shared" si="15"/>
        <v/>
      </c>
      <c r="P117" s="215" t="s">
        <v>178</v>
      </c>
      <c r="Q117" s="214" t="s">
        <v>178</v>
      </c>
      <c r="R117" s="217" t="s">
        <v>178</v>
      </c>
      <c r="S117" s="215" t="s">
        <v>178</v>
      </c>
      <c r="T117" s="216" t="str">
        <f t="shared" si="16"/>
        <v/>
      </c>
      <c r="U117" s="216" t="str">
        <f t="shared" si="17"/>
        <v/>
      </c>
      <c r="V117" s="219" t="s">
        <v>178</v>
      </c>
      <c r="W117" s="252" t="s">
        <v>178</v>
      </c>
      <c r="X117" s="215" t="s">
        <v>178</v>
      </c>
      <c r="Y117" s="215" t="s">
        <v>178</v>
      </c>
      <c r="Z117" s="215" t="s">
        <v>178</v>
      </c>
      <c r="AA117" s="215" t="s">
        <v>178</v>
      </c>
      <c r="AB117" s="215" t="s">
        <v>178</v>
      </c>
      <c r="AC117" s="215" t="s">
        <v>178</v>
      </c>
      <c r="AD117" s="216" t="str">
        <f t="shared" si="18"/>
        <v/>
      </c>
      <c r="AE117" s="215" t="s">
        <v>178</v>
      </c>
      <c r="AF117" s="215" t="s">
        <v>178</v>
      </c>
      <c r="AG117" s="215" t="s">
        <v>178</v>
      </c>
      <c r="AH117" s="215" t="s">
        <v>178</v>
      </c>
      <c r="AI117" s="216" t="str">
        <f t="shared" si="19"/>
        <v/>
      </c>
      <c r="AJ117" s="215" t="s">
        <v>178</v>
      </c>
      <c r="AK117" s="215" t="s">
        <v>178</v>
      </c>
      <c r="AL117" s="215" t="s">
        <v>178</v>
      </c>
      <c r="AM117" s="215" t="s">
        <v>178</v>
      </c>
      <c r="AN117" s="214" t="s">
        <v>178</v>
      </c>
      <c r="AO117" s="214"/>
      <c r="AP117" s="214" t="s">
        <v>178</v>
      </c>
      <c r="AQ117" s="214" t="s">
        <v>178</v>
      </c>
      <c r="AR117" s="248" t="s">
        <v>178</v>
      </c>
      <c r="AS117" s="218" t="s">
        <v>178</v>
      </c>
    </row>
    <row r="118" spans="2:45" ht="16" customHeight="1" x14ac:dyDescent="0.2">
      <c r="B118" s="220" t="s">
        <v>178</v>
      </c>
      <c r="C118" s="238" t="s">
        <v>178</v>
      </c>
      <c r="D118" s="214" t="s">
        <v>178</v>
      </c>
      <c r="E118" s="214" t="s">
        <v>178</v>
      </c>
      <c r="F118" s="214" t="s">
        <v>178</v>
      </c>
      <c r="G118" s="214"/>
      <c r="H118" s="214" t="s">
        <v>178</v>
      </c>
      <c r="I118" s="214" t="s">
        <v>178</v>
      </c>
      <c r="J118" s="214" t="s">
        <v>178</v>
      </c>
      <c r="K118" s="214" t="s">
        <v>178</v>
      </c>
      <c r="L118" s="214" t="s">
        <v>178</v>
      </c>
      <c r="M118" s="215" t="s">
        <v>178</v>
      </c>
      <c r="N118" s="215" t="s">
        <v>178</v>
      </c>
      <c r="O118" s="216" t="str">
        <f t="shared" si="15"/>
        <v/>
      </c>
      <c r="P118" s="215" t="s">
        <v>178</v>
      </c>
      <c r="Q118" s="214" t="s">
        <v>178</v>
      </c>
      <c r="R118" s="217" t="s">
        <v>178</v>
      </c>
      <c r="S118" s="215" t="s">
        <v>178</v>
      </c>
      <c r="T118" s="216" t="str">
        <f t="shared" si="16"/>
        <v/>
      </c>
      <c r="U118" s="216" t="str">
        <f t="shared" si="17"/>
        <v/>
      </c>
      <c r="V118" s="219" t="s">
        <v>178</v>
      </c>
      <c r="W118" s="252" t="s">
        <v>178</v>
      </c>
      <c r="X118" s="215" t="s">
        <v>178</v>
      </c>
      <c r="Y118" s="215" t="s">
        <v>178</v>
      </c>
      <c r="Z118" s="215" t="s">
        <v>178</v>
      </c>
      <c r="AA118" s="215" t="s">
        <v>178</v>
      </c>
      <c r="AB118" s="215" t="s">
        <v>178</v>
      </c>
      <c r="AC118" s="215" t="s">
        <v>178</v>
      </c>
      <c r="AD118" s="216" t="str">
        <f t="shared" si="18"/>
        <v/>
      </c>
      <c r="AE118" s="215" t="s">
        <v>178</v>
      </c>
      <c r="AF118" s="215" t="s">
        <v>178</v>
      </c>
      <c r="AG118" s="215" t="s">
        <v>178</v>
      </c>
      <c r="AH118" s="215" t="s">
        <v>178</v>
      </c>
      <c r="AI118" s="216" t="str">
        <f t="shared" si="19"/>
        <v/>
      </c>
      <c r="AJ118" s="215" t="s">
        <v>178</v>
      </c>
      <c r="AK118" s="215" t="s">
        <v>178</v>
      </c>
      <c r="AL118" s="215" t="s">
        <v>178</v>
      </c>
      <c r="AM118" s="215" t="s">
        <v>178</v>
      </c>
      <c r="AN118" s="214" t="s">
        <v>178</v>
      </c>
      <c r="AO118" s="214"/>
      <c r="AP118" s="214" t="s">
        <v>178</v>
      </c>
      <c r="AQ118" s="214" t="s">
        <v>178</v>
      </c>
      <c r="AR118" s="248" t="s">
        <v>178</v>
      </c>
      <c r="AS118" s="218" t="s">
        <v>178</v>
      </c>
    </row>
    <row r="119" spans="2:45" ht="16" customHeight="1" x14ac:dyDescent="0.2">
      <c r="B119" s="220" t="s">
        <v>178</v>
      </c>
      <c r="C119" s="238" t="s">
        <v>178</v>
      </c>
      <c r="D119" s="214" t="s">
        <v>178</v>
      </c>
      <c r="E119" s="214" t="s">
        <v>178</v>
      </c>
      <c r="F119" s="214" t="s">
        <v>178</v>
      </c>
      <c r="G119" s="214"/>
      <c r="H119" s="214" t="s">
        <v>178</v>
      </c>
      <c r="I119" s="214" t="s">
        <v>178</v>
      </c>
      <c r="J119" s="214" t="s">
        <v>178</v>
      </c>
      <c r="K119" s="214" t="s">
        <v>178</v>
      </c>
      <c r="L119" s="214" t="s">
        <v>178</v>
      </c>
      <c r="M119" s="215" t="s">
        <v>178</v>
      </c>
      <c r="N119" s="215" t="s">
        <v>178</v>
      </c>
      <c r="O119" s="216" t="str">
        <f t="shared" si="15"/>
        <v/>
      </c>
      <c r="P119" s="215" t="s">
        <v>178</v>
      </c>
      <c r="Q119" s="214" t="s">
        <v>178</v>
      </c>
      <c r="R119" s="217" t="s">
        <v>178</v>
      </c>
      <c r="S119" s="215" t="s">
        <v>178</v>
      </c>
      <c r="T119" s="216" t="str">
        <f t="shared" si="16"/>
        <v/>
      </c>
      <c r="U119" s="216" t="str">
        <f t="shared" si="17"/>
        <v/>
      </c>
      <c r="V119" s="219" t="s">
        <v>178</v>
      </c>
      <c r="W119" s="252" t="s">
        <v>178</v>
      </c>
      <c r="X119" s="215" t="s">
        <v>178</v>
      </c>
      <c r="Y119" s="215" t="s">
        <v>178</v>
      </c>
      <c r="Z119" s="215" t="s">
        <v>178</v>
      </c>
      <c r="AA119" s="215" t="s">
        <v>178</v>
      </c>
      <c r="AB119" s="215" t="s">
        <v>178</v>
      </c>
      <c r="AC119" s="215" t="s">
        <v>178</v>
      </c>
      <c r="AD119" s="216" t="str">
        <f t="shared" si="18"/>
        <v/>
      </c>
      <c r="AE119" s="215" t="s">
        <v>178</v>
      </c>
      <c r="AF119" s="215" t="s">
        <v>178</v>
      </c>
      <c r="AG119" s="215" t="s">
        <v>178</v>
      </c>
      <c r="AH119" s="215" t="s">
        <v>178</v>
      </c>
      <c r="AI119" s="216" t="str">
        <f t="shared" si="19"/>
        <v/>
      </c>
      <c r="AJ119" s="215" t="s">
        <v>178</v>
      </c>
      <c r="AK119" s="215" t="s">
        <v>178</v>
      </c>
      <c r="AL119" s="215" t="s">
        <v>178</v>
      </c>
      <c r="AM119" s="215" t="s">
        <v>178</v>
      </c>
      <c r="AN119" s="214" t="s">
        <v>178</v>
      </c>
      <c r="AO119" s="214"/>
      <c r="AP119" s="214" t="s">
        <v>178</v>
      </c>
      <c r="AQ119" s="214" t="s">
        <v>178</v>
      </c>
      <c r="AR119" s="248" t="s">
        <v>178</v>
      </c>
      <c r="AS119" s="218" t="s">
        <v>178</v>
      </c>
    </row>
    <row r="120" spans="2:45" ht="16" customHeight="1" x14ac:dyDescent="0.2">
      <c r="B120" s="220" t="s">
        <v>178</v>
      </c>
      <c r="C120" s="238" t="s">
        <v>178</v>
      </c>
      <c r="D120" s="214" t="s">
        <v>178</v>
      </c>
      <c r="E120" s="214" t="s">
        <v>178</v>
      </c>
      <c r="F120" s="214" t="s">
        <v>178</v>
      </c>
      <c r="G120" s="214"/>
      <c r="H120" s="214" t="s">
        <v>178</v>
      </c>
      <c r="I120" s="214" t="s">
        <v>178</v>
      </c>
      <c r="J120" s="214" t="s">
        <v>178</v>
      </c>
      <c r="K120" s="214" t="s">
        <v>178</v>
      </c>
      <c r="L120" s="214" t="s">
        <v>178</v>
      </c>
      <c r="M120" s="215" t="s">
        <v>178</v>
      </c>
      <c r="N120" s="215" t="s">
        <v>178</v>
      </c>
      <c r="O120" s="216" t="str">
        <f t="shared" si="15"/>
        <v/>
      </c>
      <c r="P120" s="215" t="s">
        <v>178</v>
      </c>
      <c r="Q120" s="214" t="s">
        <v>178</v>
      </c>
      <c r="R120" s="217" t="s">
        <v>178</v>
      </c>
      <c r="S120" s="215" t="s">
        <v>178</v>
      </c>
      <c r="T120" s="216" t="str">
        <f t="shared" si="16"/>
        <v/>
      </c>
      <c r="U120" s="216" t="str">
        <f t="shared" si="17"/>
        <v/>
      </c>
      <c r="V120" s="219" t="s">
        <v>178</v>
      </c>
      <c r="W120" s="252" t="s">
        <v>178</v>
      </c>
      <c r="X120" s="215" t="s">
        <v>178</v>
      </c>
      <c r="Y120" s="215" t="s">
        <v>178</v>
      </c>
      <c r="Z120" s="215" t="s">
        <v>178</v>
      </c>
      <c r="AA120" s="215" t="s">
        <v>178</v>
      </c>
      <c r="AB120" s="215" t="s">
        <v>178</v>
      </c>
      <c r="AC120" s="215" t="s">
        <v>178</v>
      </c>
      <c r="AD120" s="216" t="str">
        <f t="shared" si="18"/>
        <v/>
      </c>
      <c r="AE120" s="215" t="s">
        <v>178</v>
      </c>
      <c r="AF120" s="215" t="s">
        <v>178</v>
      </c>
      <c r="AG120" s="215" t="s">
        <v>178</v>
      </c>
      <c r="AH120" s="215" t="s">
        <v>178</v>
      </c>
      <c r="AI120" s="216" t="str">
        <f t="shared" si="19"/>
        <v/>
      </c>
      <c r="AJ120" s="215" t="s">
        <v>178</v>
      </c>
      <c r="AK120" s="215" t="s">
        <v>178</v>
      </c>
      <c r="AL120" s="215" t="s">
        <v>178</v>
      </c>
      <c r="AM120" s="215" t="s">
        <v>178</v>
      </c>
      <c r="AN120" s="214" t="s">
        <v>178</v>
      </c>
      <c r="AO120" s="214"/>
      <c r="AP120" s="214" t="s">
        <v>178</v>
      </c>
      <c r="AQ120" s="214" t="s">
        <v>178</v>
      </c>
      <c r="AR120" s="248" t="s">
        <v>178</v>
      </c>
      <c r="AS120" s="218" t="s">
        <v>178</v>
      </c>
    </row>
    <row r="121" spans="2:45" ht="16" customHeight="1" x14ac:dyDescent="0.2">
      <c r="B121" s="220" t="s">
        <v>178</v>
      </c>
      <c r="C121" s="238" t="s">
        <v>178</v>
      </c>
      <c r="D121" s="214" t="s">
        <v>178</v>
      </c>
      <c r="E121" s="214" t="s">
        <v>178</v>
      </c>
      <c r="F121" s="214" t="s">
        <v>178</v>
      </c>
      <c r="G121" s="214"/>
      <c r="H121" s="214" t="s">
        <v>178</v>
      </c>
      <c r="I121" s="214" t="s">
        <v>178</v>
      </c>
      <c r="J121" s="214" t="s">
        <v>178</v>
      </c>
      <c r="K121" s="214" t="s">
        <v>178</v>
      </c>
      <c r="L121" s="214" t="s">
        <v>178</v>
      </c>
      <c r="M121" s="215" t="s">
        <v>178</v>
      </c>
      <c r="N121" s="215" t="s">
        <v>178</v>
      </c>
      <c r="O121" s="216" t="str">
        <f t="shared" si="15"/>
        <v/>
      </c>
      <c r="P121" s="215" t="s">
        <v>178</v>
      </c>
      <c r="Q121" s="214" t="s">
        <v>178</v>
      </c>
      <c r="R121" s="217" t="s">
        <v>178</v>
      </c>
      <c r="S121" s="215" t="s">
        <v>178</v>
      </c>
      <c r="T121" s="216" t="str">
        <f t="shared" si="16"/>
        <v/>
      </c>
      <c r="U121" s="216" t="str">
        <f t="shared" si="17"/>
        <v/>
      </c>
      <c r="V121" s="219" t="s">
        <v>178</v>
      </c>
      <c r="W121" s="252" t="s">
        <v>178</v>
      </c>
      <c r="X121" s="215" t="s">
        <v>178</v>
      </c>
      <c r="Y121" s="215" t="s">
        <v>178</v>
      </c>
      <c r="Z121" s="215" t="s">
        <v>178</v>
      </c>
      <c r="AA121" s="215" t="s">
        <v>178</v>
      </c>
      <c r="AB121" s="215" t="s">
        <v>178</v>
      </c>
      <c r="AC121" s="215" t="s">
        <v>178</v>
      </c>
      <c r="AD121" s="216" t="str">
        <f t="shared" si="18"/>
        <v/>
      </c>
      <c r="AE121" s="215" t="s">
        <v>178</v>
      </c>
      <c r="AF121" s="215" t="s">
        <v>178</v>
      </c>
      <c r="AG121" s="215" t="s">
        <v>178</v>
      </c>
      <c r="AH121" s="215" t="s">
        <v>178</v>
      </c>
      <c r="AI121" s="216" t="str">
        <f t="shared" si="19"/>
        <v/>
      </c>
      <c r="AJ121" s="215" t="s">
        <v>178</v>
      </c>
      <c r="AK121" s="215" t="s">
        <v>178</v>
      </c>
      <c r="AL121" s="215" t="s">
        <v>178</v>
      </c>
      <c r="AM121" s="215" t="s">
        <v>178</v>
      </c>
      <c r="AN121" s="214" t="s">
        <v>178</v>
      </c>
      <c r="AO121" s="214"/>
      <c r="AP121" s="214" t="s">
        <v>178</v>
      </c>
      <c r="AQ121" s="214" t="s">
        <v>178</v>
      </c>
      <c r="AR121" s="248" t="s">
        <v>178</v>
      </c>
      <c r="AS121" s="218" t="s">
        <v>178</v>
      </c>
    </row>
    <row r="122" spans="2:45" ht="16" customHeight="1" x14ac:dyDescent="0.2">
      <c r="B122" s="220" t="s">
        <v>178</v>
      </c>
      <c r="C122" s="238" t="s">
        <v>178</v>
      </c>
      <c r="D122" s="214" t="s">
        <v>178</v>
      </c>
      <c r="E122" s="214" t="s">
        <v>178</v>
      </c>
      <c r="F122" s="214" t="s">
        <v>178</v>
      </c>
      <c r="G122" s="214"/>
      <c r="H122" s="214" t="s">
        <v>178</v>
      </c>
      <c r="I122" s="214" t="s">
        <v>178</v>
      </c>
      <c r="J122" s="214" t="s">
        <v>178</v>
      </c>
      <c r="K122" s="214" t="s">
        <v>178</v>
      </c>
      <c r="L122" s="214" t="s">
        <v>178</v>
      </c>
      <c r="M122" s="215" t="s">
        <v>178</v>
      </c>
      <c r="N122" s="215" t="s">
        <v>178</v>
      </c>
      <c r="O122" s="216" t="str">
        <f t="shared" si="15"/>
        <v/>
      </c>
      <c r="P122" s="215" t="s">
        <v>178</v>
      </c>
      <c r="Q122" s="214" t="s">
        <v>178</v>
      </c>
      <c r="R122" s="217" t="s">
        <v>178</v>
      </c>
      <c r="S122" s="215" t="s">
        <v>178</v>
      </c>
      <c r="T122" s="216" t="str">
        <f t="shared" si="16"/>
        <v/>
      </c>
      <c r="U122" s="216" t="str">
        <f t="shared" si="17"/>
        <v/>
      </c>
      <c r="V122" s="219" t="s">
        <v>178</v>
      </c>
      <c r="W122" s="252" t="s">
        <v>178</v>
      </c>
      <c r="X122" s="215" t="s">
        <v>178</v>
      </c>
      <c r="Y122" s="215" t="s">
        <v>178</v>
      </c>
      <c r="Z122" s="215" t="s">
        <v>178</v>
      </c>
      <c r="AA122" s="215" t="s">
        <v>178</v>
      </c>
      <c r="AB122" s="215" t="s">
        <v>178</v>
      </c>
      <c r="AC122" s="215" t="s">
        <v>178</v>
      </c>
      <c r="AD122" s="216" t="str">
        <f t="shared" si="18"/>
        <v/>
      </c>
      <c r="AE122" s="215" t="s">
        <v>178</v>
      </c>
      <c r="AF122" s="215" t="s">
        <v>178</v>
      </c>
      <c r="AG122" s="215" t="s">
        <v>178</v>
      </c>
      <c r="AH122" s="215" t="s">
        <v>178</v>
      </c>
      <c r="AI122" s="216" t="str">
        <f t="shared" si="19"/>
        <v/>
      </c>
      <c r="AJ122" s="215" t="s">
        <v>178</v>
      </c>
      <c r="AK122" s="215" t="s">
        <v>178</v>
      </c>
      <c r="AL122" s="215" t="s">
        <v>178</v>
      </c>
      <c r="AM122" s="215" t="s">
        <v>178</v>
      </c>
      <c r="AN122" s="214" t="s">
        <v>178</v>
      </c>
      <c r="AO122" s="214"/>
      <c r="AP122" s="214" t="s">
        <v>178</v>
      </c>
      <c r="AQ122" s="214" t="s">
        <v>178</v>
      </c>
      <c r="AR122" s="248" t="s">
        <v>178</v>
      </c>
      <c r="AS122" s="218" t="s">
        <v>178</v>
      </c>
    </row>
    <row r="123" spans="2:45" ht="16" customHeight="1" x14ac:dyDescent="0.2">
      <c r="B123" s="220" t="s">
        <v>178</v>
      </c>
      <c r="C123" s="238" t="s">
        <v>178</v>
      </c>
      <c r="D123" s="214" t="s">
        <v>178</v>
      </c>
      <c r="E123" s="214" t="s">
        <v>178</v>
      </c>
      <c r="F123" s="214" t="s">
        <v>178</v>
      </c>
      <c r="G123" s="214"/>
      <c r="H123" s="214" t="s">
        <v>178</v>
      </c>
      <c r="I123" s="214" t="s">
        <v>178</v>
      </c>
      <c r="J123" s="214" t="s">
        <v>178</v>
      </c>
      <c r="K123" s="214" t="s">
        <v>178</v>
      </c>
      <c r="L123" s="214" t="s">
        <v>178</v>
      </c>
      <c r="M123" s="215" t="s">
        <v>178</v>
      </c>
      <c r="N123" s="215" t="s">
        <v>178</v>
      </c>
      <c r="O123" s="216" t="str">
        <f t="shared" si="15"/>
        <v/>
      </c>
      <c r="P123" s="215" t="s">
        <v>178</v>
      </c>
      <c r="Q123" s="214" t="s">
        <v>178</v>
      </c>
      <c r="R123" s="217" t="s">
        <v>178</v>
      </c>
      <c r="S123" s="215" t="s">
        <v>178</v>
      </c>
      <c r="T123" s="216" t="str">
        <f t="shared" si="16"/>
        <v/>
      </c>
      <c r="U123" s="216" t="str">
        <f t="shared" si="17"/>
        <v/>
      </c>
      <c r="V123" s="219" t="s">
        <v>178</v>
      </c>
      <c r="W123" s="252" t="s">
        <v>178</v>
      </c>
      <c r="X123" s="215" t="s">
        <v>178</v>
      </c>
      <c r="Y123" s="215" t="s">
        <v>178</v>
      </c>
      <c r="Z123" s="215" t="s">
        <v>178</v>
      </c>
      <c r="AA123" s="215" t="s">
        <v>178</v>
      </c>
      <c r="AB123" s="215" t="s">
        <v>178</v>
      </c>
      <c r="AC123" s="215" t="s">
        <v>178</v>
      </c>
      <c r="AD123" s="216" t="str">
        <f t="shared" si="18"/>
        <v/>
      </c>
      <c r="AE123" s="215" t="s">
        <v>178</v>
      </c>
      <c r="AF123" s="215" t="s">
        <v>178</v>
      </c>
      <c r="AG123" s="215" t="s">
        <v>178</v>
      </c>
      <c r="AH123" s="215" t="s">
        <v>178</v>
      </c>
      <c r="AI123" s="216" t="str">
        <f t="shared" si="19"/>
        <v/>
      </c>
      <c r="AJ123" s="215" t="s">
        <v>178</v>
      </c>
      <c r="AK123" s="215" t="s">
        <v>178</v>
      </c>
      <c r="AL123" s="215" t="s">
        <v>178</v>
      </c>
      <c r="AM123" s="215" t="s">
        <v>178</v>
      </c>
      <c r="AN123" s="214" t="s">
        <v>178</v>
      </c>
      <c r="AO123" s="214"/>
      <c r="AP123" s="214" t="s">
        <v>178</v>
      </c>
      <c r="AQ123" s="214" t="s">
        <v>178</v>
      </c>
      <c r="AR123" s="248" t="s">
        <v>178</v>
      </c>
      <c r="AS123" s="218" t="s">
        <v>178</v>
      </c>
    </row>
    <row r="124" spans="2:45" ht="16" customHeight="1" x14ac:dyDescent="0.2">
      <c r="B124" s="220" t="s">
        <v>178</v>
      </c>
      <c r="C124" s="238" t="s">
        <v>178</v>
      </c>
      <c r="D124" s="214" t="s">
        <v>178</v>
      </c>
      <c r="E124" s="214" t="s">
        <v>178</v>
      </c>
      <c r="F124" s="214" t="s">
        <v>178</v>
      </c>
      <c r="G124" s="214"/>
      <c r="H124" s="214" t="s">
        <v>178</v>
      </c>
      <c r="I124" s="214" t="s">
        <v>178</v>
      </c>
      <c r="J124" s="214" t="s">
        <v>178</v>
      </c>
      <c r="K124" s="214" t="s">
        <v>178</v>
      </c>
      <c r="L124" s="214" t="s">
        <v>178</v>
      </c>
      <c r="M124" s="215" t="s">
        <v>178</v>
      </c>
      <c r="N124" s="215" t="s">
        <v>178</v>
      </c>
      <c r="O124" s="216" t="str">
        <f t="shared" si="15"/>
        <v/>
      </c>
      <c r="P124" s="215" t="s">
        <v>178</v>
      </c>
      <c r="Q124" s="214" t="s">
        <v>178</v>
      </c>
      <c r="R124" s="217" t="s">
        <v>178</v>
      </c>
      <c r="S124" s="215" t="s">
        <v>178</v>
      </c>
      <c r="T124" s="216" t="str">
        <f t="shared" si="16"/>
        <v/>
      </c>
      <c r="U124" s="216" t="str">
        <f t="shared" si="17"/>
        <v/>
      </c>
      <c r="V124" s="219" t="s">
        <v>178</v>
      </c>
      <c r="W124" s="252" t="s">
        <v>178</v>
      </c>
      <c r="X124" s="215" t="s">
        <v>178</v>
      </c>
      <c r="Y124" s="215" t="s">
        <v>178</v>
      </c>
      <c r="Z124" s="215" t="s">
        <v>178</v>
      </c>
      <c r="AA124" s="215" t="s">
        <v>178</v>
      </c>
      <c r="AB124" s="215" t="s">
        <v>178</v>
      </c>
      <c r="AC124" s="215" t="s">
        <v>178</v>
      </c>
      <c r="AD124" s="216" t="str">
        <f t="shared" si="18"/>
        <v/>
      </c>
      <c r="AE124" s="215" t="s">
        <v>178</v>
      </c>
      <c r="AF124" s="215" t="s">
        <v>178</v>
      </c>
      <c r="AG124" s="215" t="s">
        <v>178</v>
      </c>
      <c r="AH124" s="215" t="s">
        <v>178</v>
      </c>
      <c r="AI124" s="216" t="str">
        <f t="shared" si="19"/>
        <v/>
      </c>
      <c r="AJ124" s="215" t="s">
        <v>178</v>
      </c>
      <c r="AK124" s="215" t="s">
        <v>178</v>
      </c>
      <c r="AL124" s="215" t="s">
        <v>178</v>
      </c>
      <c r="AM124" s="215" t="s">
        <v>178</v>
      </c>
      <c r="AN124" s="214" t="s">
        <v>178</v>
      </c>
      <c r="AO124" s="214"/>
      <c r="AP124" s="214" t="s">
        <v>178</v>
      </c>
      <c r="AQ124" s="214" t="s">
        <v>178</v>
      </c>
      <c r="AR124" s="248" t="s">
        <v>178</v>
      </c>
      <c r="AS124" s="218" t="s">
        <v>178</v>
      </c>
    </row>
    <row r="125" spans="2:45" ht="16" customHeight="1" x14ac:dyDescent="0.2">
      <c r="B125" s="220" t="s">
        <v>178</v>
      </c>
      <c r="C125" s="238" t="s">
        <v>178</v>
      </c>
      <c r="D125" s="214" t="s">
        <v>178</v>
      </c>
      <c r="E125" s="214" t="s">
        <v>178</v>
      </c>
      <c r="F125" s="214" t="s">
        <v>178</v>
      </c>
      <c r="G125" s="214"/>
      <c r="H125" s="214" t="s">
        <v>178</v>
      </c>
      <c r="I125" s="214" t="s">
        <v>178</v>
      </c>
      <c r="J125" s="214" t="s">
        <v>178</v>
      </c>
      <c r="K125" s="214" t="s">
        <v>178</v>
      </c>
      <c r="L125" s="214" t="s">
        <v>178</v>
      </c>
      <c r="M125" s="215" t="s">
        <v>178</v>
      </c>
      <c r="N125" s="215" t="s">
        <v>178</v>
      </c>
      <c r="O125" s="216" t="str">
        <f t="shared" si="15"/>
        <v/>
      </c>
      <c r="P125" s="215" t="s">
        <v>178</v>
      </c>
      <c r="Q125" s="214" t="s">
        <v>178</v>
      </c>
      <c r="R125" s="217" t="s">
        <v>178</v>
      </c>
      <c r="S125" s="215" t="s">
        <v>178</v>
      </c>
      <c r="T125" s="216" t="str">
        <f t="shared" si="16"/>
        <v/>
      </c>
      <c r="U125" s="216" t="str">
        <f t="shared" si="17"/>
        <v/>
      </c>
      <c r="V125" s="219" t="s">
        <v>178</v>
      </c>
      <c r="W125" s="252" t="s">
        <v>178</v>
      </c>
      <c r="X125" s="215" t="s">
        <v>178</v>
      </c>
      <c r="Y125" s="215" t="s">
        <v>178</v>
      </c>
      <c r="Z125" s="215" t="s">
        <v>178</v>
      </c>
      <c r="AA125" s="215" t="s">
        <v>178</v>
      </c>
      <c r="AB125" s="215" t="s">
        <v>178</v>
      </c>
      <c r="AC125" s="215" t="s">
        <v>178</v>
      </c>
      <c r="AD125" s="216" t="str">
        <f t="shared" si="18"/>
        <v/>
      </c>
      <c r="AE125" s="215" t="s">
        <v>178</v>
      </c>
      <c r="AF125" s="215" t="s">
        <v>178</v>
      </c>
      <c r="AG125" s="215" t="s">
        <v>178</v>
      </c>
      <c r="AH125" s="215" t="s">
        <v>178</v>
      </c>
      <c r="AI125" s="216" t="str">
        <f t="shared" si="19"/>
        <v/>
      </c>
      <c r="AJ125" s="215" t="s">
        <v>178</v>
      </c>
      <c r="AK125" s="215" t="s">
        <v>178</v>
      </c>
      <c r="AL125" s="215" t="s">
        <v>178</v>
      </c>
      <c r="AM125" s="215" t="s">
        <v>178</v>
      </c>
      <c r="AN125" s="214" t="s">
        <v>178</v>
      </c>
      <c r="AO125" s="214"/>
      <c r="AP125" s="214" t="s">
        <v>178</v>
      </c>
      <c r="AQ125" s="214" t="s">
        <v>178</v>
      </c>
      <c r="AR125" s="248" t="s">
        <v>178</v>
      </c>
      <c r="AS125" s="218" t="s">
        <v>178</v>
      </c>
    </row>
    <row r="126" spans="2:45" ht="16" customHeight="1" x14ac:dyDescent="0.2">
      <c r="B126" s="220" t="s">
        <v>178</v>
      </c>
      <c r="C126" s="238" t="s">
        <v>178</v>
      </c>
      <c r="D126" s="214" t="s">
        <v>178</v>
      </c>
      <c r="E126" s="214" t="s">
        <v>178</v>
      </c>
      <c r="F126" s="214" t="s">
        <v>178</v>
      </c>
      <c r="G126" s="214"/>
      <c r="H126" s="214" t="s">
        <v>178</v>
      </c>
      <c r="I126" s="214" t="s">
        <v>178</v>
      </c>
      <c r="J126" s="214" t="s">
        <v>178</v>
      </c>
      <c r="K126" s="214" t="s">
        <v>178</v>
      </c>
      <c r="L126" s="214" t="s">
        <v>178</v>
      </c>
      <c r="M126" s="215" t="s">
        <v>178</v>
      </c>
      <c r="N126" s="215" t="s">
        <v>178</v>
      </c>
      <c r="O126" s="216" t="str">
        <f t="shared" si="15"/>
        <v/>
      </c>
      <c r="P126" s="215" t="s">
        <v>178</v>
      </c>
      <c r="Q126" s="214" t="s">
        <v>178</v>
      </c>
      <c r="R126" s="217" t="s">
        <v>178</v>
      </c>
      <c r="S126" s="215" t="s">
        <v>178</v>
      </c>
      <c r="T126" s="216" t="str">
        <f t="shared" si="16"/>
        <v/>
      </c>
      <c r="U126" s="216" t="str">
        <f t="shared" si="17"/>
        <v/>
      </c>
      <c r="V126" s="219" t="s">
        <v>178</v>
      </c>
      <c r="W126" s="252" t="s">
        <v>178</v>
      </c>
      <c r="X126" s="215" t="s">
        <v>178</v>
      </c>
      <c r="Y126" s="215" t="s">
        <v>178</v>
      </c>
      <c r="Z126" s="215" t="s">
        <v>178</v>
      </c>
      <c r="AA126" s="215" t="s">
        <v>178</v>
      </c>
      <c r="AB126" s="215" t="s">
        <v>178</v>
      </c>
      <c r="AC126" s="215" t="s">
        <v>178</v>
      </c>
      <c r="AD126" s="216" t="str">
        <f t="shared" si="18"/>
        <v/>
      </c>
      <c r="AE126" s="215" t="s">
        <v>178</v>
      </c>
      <c r="AF126" s="215" t="s">
        <v>178</v>
      </c>
      <c r="AG126" s="215" t="s">
        <v>178</v>
      </c>
      <c r="AH126" s="215" t="s">
        <v>178</v>
      </c>
      <c r="AI126" s="216" t="str">
        <f t="shared" si="19"/>
        <v/>
      </c>
      <c r="AJ126" s="215" t="s">
        <v>178</v>
      </c>
      <c r="AK126" s="215" t="s">
        <v>178</v>
      </c>
      <c r="AL126" s="215" t="s">
        <v>178</v>
      </c>
      <c r="AM126" s="215" t="s">
        <v>178</v>
      </c>
      <c r="AN126" s="214" t="s">
        <v>178</v>
      </c>
      <c r="AO126" s="214"/>
      <c r="AP126" s="214" t="s">
        <v>178</v>
      </c>
      <c r="AQ126" s="214" t="s">
        <v>178</v>
      </c>
      <c r="AR126" s="248" t="s">
        <v>178</v>
      </c>
      <c r="AS126" s="218" t="s">
        <v>178</v>
      </c>
    </row>
    <row r="127" spans="2:45" ht="16" customHeight="1" x14ac:dyDescent="0.2">
      <c r="B127" s="220" t="s">
        <v>178</v>
      </c>
      <c r="C127" s="238" t="s">
        <v>178</v>
      </c>
      <c r="D127" s="214" t="s">
        <v>178</v>
      </c>
      <c r="E127" s="214" t="s">
        <v>178</v>
      </c>
      <c r="F127" s="214" t="s">
        <v>178</v>
      </c>
      <c r="G127" s="214"/>
      <c r="H127" s="214" t="s">
        <v>178</v>
      </c>
      <c r="I127" s="214" t="s">
        <v>178</v>
      </c>
      <c r="J127" s="214" t="s">
        <v>178</v>
      </c>
      <c r="K127" s="214" t="s">
        <v>178</v>
      </c>
      <c r="L127" s="214" t="s">
        <v>178</v>
      </c>
      <c r="M127" s="215" t="s">
        <v>178</v>
      </c>
      <c r="N127" s="215" t="s">
        <v>178</v>
      </c>
      <c r="O127" s="216" t="str">
        <f t="shared" si="15"/>
        <v/>
      </c>
      <c r="P127" s="215" t="s">
        <v>178</v>
      </c>
      <c r="Q127" s="214" t="s">
        <v>178</v>
      </c>
      <c r="R127" s="217" t="s">
        <v>178</v>
      </c>
      <c r="S127" s="215" t="s">
        <v>178</v>
      </c>
      <c r="T127" s="216" t="str">
        <f t="shared" si="16"/>
        <v/>
      </c>
      <c r="U127" s="216" t="str">
        <f t="shared" si="17"/>
        <v/>
      </c>
      <c r="V127" s="219" t="s">
        <v>178</v>
      </c>
      <c r="W127" s="252" t="s">
        <v>178</v>
      </c>
      <c r="X127" s="215" t="s">
        <v>178</v>
      </c>
      <c r="Y127" s="215" t="s">
        <v>178</v>
      </c>
      <c r="Z127" s="215" t="s">
        <v>178</v>
      </c>
      <c r="AA127" s="215" t="s">
        <v>178</v>
      </c>
      <c r="AB127" s="215" t="s">
        <v>178</v>
      </c>
      <c r="AC127" s="215" t="s">
        <v>178</v>
      </c>
      <c r="AD127" s="216" t="str">
        <f t="shared" si="18"/>
        <v/>
      </c>
      <c r="AE127" s="215" t="s">
        <v>178</v>
      </c>
      <c r="AF127" s="215" t="s">
        <v>178</v>
      </c>
      <c r="AG127" s="215" t="s">
        <v>178</v>
      </c>
      <c r="AH127" s="215" t="s">
        <v>178</v>
      </c>
      <c r="AI127" s="216" t="str">
        <f t="shared" si="19"/>
        <v/>
      </c>
      <c r="AJ127" s="215" t="s">
        <v>178</v>
      </c>
      <c r="AK127" s="215" t="s">
        <v>178</v>
      </c>
      <c r="AL127" s="215" t="s">
        <v>178</v>
      </c>
      <c r="AM127" s="215" t="s">
        <v>178</v>
      </c>
      <c r="AN127" s="214" t="s">
        <v>178</v>
      </c>
      <c r="AO127" s="214"/>
      <c r="AP127" s="214" t="s">
        <v>178</v>
      </c>
      <c r="AQ127" s="214" t="s">
        <v>178</v>
      </c>
      <c r="AR127" s="248" t="s">
        <v>178</v>
      </c>
      <c r="AS127" s="218" t="s">
        <v>178</v>
      </c>
    </row>
    <row r="128" spans="2:45" ht="16" customHeight="1" x14ac:dyDescent="0.2">
      <c r="B128" s="220" t="s">
        <v>178</v>
      </c>
      <c r="C128" s="238" t="s">
        <v>178</v>
      </c>
      <c r="D128" s="214" t="s">
        <v>178</v>
      </c>
      <c r="E128" s="214" t="s">
        <v>178</v>
      </c>
      <c r="F128" s="214" t="s">
        <v>178</v>
      </c>
      <c r="G128" s="214"/>
      <c r="H128" s="214" t="s">
        <v>178</v>
      </c>
      <c r="I128" s="214" t="s">
        <v>178</v>
      </c>
      <c r="J128" s="214" t="s">
        <v>178</v>
      </c>
      <c r="K128" s="214" t="s">
        <v>178</v>
      </c>
      <c r="L128" s="214" t="s">
        <v>178</v>
      </c>
      <c r="M128" s="215" t="s">
        <v>178</v>
      </c>
      <c r="N128" s="215" t="s">
        <v>178</v>
      </c>
      <c r="O128" s="216" t="str">
        <f t="shared" si="15"/>
        <v/>
      </c>
      <c r="P128" s="215" t="s">
        <v>178</v>
      </c>
      <c r="Q128" s="214" t="s">
        <v>178</v>
      </c>
      <c r="R128" s="217" t="s">
        <v>178</v>
      </c>
      <c r="S128" s="215" t="s">
        <v>178</v>
      </c>
      <c r="T128" s="216" t="str">
        <f t="shared" si="16"/>
        <v/>
      </c>
      <c r="U128" s="216" t="str">
        <f t="shared" si="17"/>
        <v/>
      </c>
      <c r="V128" s="219" t="s">
        <v>178</v>
      </c>
      <c r="W128" s="252" t="s">
        <v>178</v>
      </c>
      <c r="X128" s="215" t="s">
        <v>178</v>
      </c>
      <c r="Y128" s="215" t="s">
        <v>178</v>
      </c>
      <c r="Z128" s="215" t="s">
        <v>178</v>
      </c>
      <c r="AA128" s="215" t="s">
        <v>178</v>
      </c>
      <c r="AB128" s="215" t="s">
        <v>178</v>
      </c>
      <c r="AC128" s="215" t="s">
        <v>178</v>
      </c>
      <c r="AD128" s="216" t="str">
        <f t="shared" si="18"/>
        <v/>
      </c>
      <c r="AE128" s="215" t="s">
        <v>178</v>
      </c>
      <c r="AF128" s="215" t="s">
        <v>178</v>
      </c>
      <c r="AG128" s="215" t="s">
        <v>178</v>
      </c>
      <c r="AH128" s="215" t="s">
        <v>178</v>
      </c>
      <c r="AI128" s="216" t="str">
        <f t="shared" si="19"/>
        <v/>
      </c>
      <c r="AJ128" s="215" t="s">
        <v>178</v>
      </c>
      <c r="AK128" s="215" t="s">
        <v>178</v>
      </c>
      <c r="AL128" s="215" t="s">
        <v>178</v>
      </c>
      <c r="AM128" s="215" t="s">
        <v>178</v>
      </c>
      <c r="AN128" s="214" t="s">
        <v>178</v>
      </c>
      <c r="AO128" s="214"/>
      <c r="AP128" s="214" t="s">
        <v>178</v>
      </c>
      <c r="AQ128" s="214" t="s">
        <v>178</v>
      </c>
      <c r="AR128" s="248" t="s">
        <v>178</v>
      </c>
      <c r="AS128" s="218" t="s">
        <v>178</v>
      </c>
    </row>
    <row r="129" spans="2:45" ht="16" customHeight="1" x14ac:dyDescent="0.2">
      <c r="B129" s="220" t="s">
        <v>178</v>
      </c>
      <c r="C129" s="238" t="s">
        <v>178</v>
      </c>
      <c r="D129" s="214" t="s">
        <v>178</v>
      </c>
      <c r="E129" s="214" t="s">
        <v>178</v>
      </c>
      <c r="F129" s="214" t="s">
        <v>178</v>
      </c>
      <c r="G129" s="214"/>
      <c r="H129" s="214" t="s">
        <v>178</v>
      </c>
      <c r="I129" s="214" t="s">
        <v>178</v>
      </c>
      <c r="J129" s="214" t="s">
        <v>178</v>
      </c>
      <c r="K129" s="214" t="s">
        <v>178</v>
      </c>
      <c r="L129" s="214" t="s">
        <v>178</v>
      </c>
      <c r="M129" s="215" t="s">
        <v>178</v>
      </c>
      <c r="N129" s="215" t="s">
        <v>178</v>
      </c>
      <c r="O129" s="216" t="str">
        <f t="shared" si="15"/>
        <v/>
      </c>
      <c r="P129" s="215" t="s">
        <v>178</v>
      </c>
      <c r="Q129" s="214" t="s">
        <v>178</v>
      </c>
      <c r="R129" s="217" t="s">
        <v>178</v>
      </c>
      <c r="S129" s="215" t="s">
        <v>178</v>
      </c>
      <c r="T129" s="216" t="str">
        <f t="shared" si="16"/>
        <v/>
      </c>
      <c r="U129" s="216" t="str">
        <f t="shared" si="17"/>
        <v/>
      </c>
      <c r="V129" s="219" t="s">
        <v>178</v>
      </c>
      <c r="W129" s="252" t="s">
        <v>178</v>
      </c>
      <c r="X129" s="215" t="s">
        <v>178</v>
      </c>
      <c r="Y129" s="215" t="s">
        <v>178</v>
      </c>
      <c r="Z129" s="215" t="s">
        <v>178</v>
      </c>
      <c r="AA129" s="215" t="s">
        <v>178</v>
      </c>
      <c r="AB129" s="215" t="s">
        <v>178</v>
      </c>
      <c r="AC129" s="215" t="s">
        <v>178</v>
      </c>
      <c r="AD129" s="216" t="str">
        <f t="shared" si="18"/>
        <v/>
      </c>
      <c r="AE129" s="215" t="s">
        <v>178</v>
      </c>
      <c r="AF129" s="215" t="s">
        <v>178</v>
      </c>
      <c r="AG129" s="215" t="s">
        <v>178</v>
      </c>
      <c r="AH129" s="215" t="s">
        <v>178</v>
      </c>
      <c r="AI129" s="216" t="str">
        <f t="shared" si="19"/>
        <v/>
      </c>
      <c r="AJ129" s="215" t="s">
        <v>178</v>
      </c>
      <c r="AK129" s="215" t="s">
        <v>178</v>
      </c>
      <c r="AL129" s="215" t="s">
        <v>178</v>
      </c>
      <c r="AM129" s="215" t="s">
        <v>178</v>
      </c>
      <c r="AN129" s="214" t="s">
        <v>178</v>
      </c>
      <c r="AO129" s="214"/>
      <c r="AP129" s="214" t="s">
        <v>178</v>
      </c>
      <c r="AQ129" s="214" t="s">
        <v>178</v>
      </c>
      <c r="AR129" s="248" t="s">
        <v>178</v>
      </c>
      <c r="AS129" s="218" t="s">
        <v>178</v>
      </c>
    </row>
    <row r="130" spans="2:45" ht="16" customHeight="1" x14ac:dyDescent="0.2">
      <c r="B130" s="220" t="s">
        <v>178</v>
      </c>
      <c r="C130" s="238" t="s">
        <v>178</v>
      </c>
      <c r="D130" s="214" t="s">
        <v>178</v>
      </c>
      <c r="E130" s="214" t="s">
        <v>178</v>
      </c>
      <c r="F130" s="214" t="s">
        <v>178</v>
      </c>
      <c r="G130" s="214"/>
      <c r="H130" s="214" t="s">
        <v>178</v>
      </c>
      <c r="I130" s="214" t="s">
        <v>178</v>
      </c>
      <c r="J130" s="214" t="s">
        <v>178</v>
      </c>
      <c r="K130" s="214" t="s">
        <v>178</v>
      </c>
      <c r="L130" s="214" t="s">
        <v>178</v>
      </c>
      <c r="M130" s="215" t="s">
        <v>178</v>
      </c>
      <c r="N130" s="215" t="s">
        <v>178</v>
      </c>
      <c r="O130" s="216" t="str">
        <f t="shared" si="15"/>
        <v/>
      </c>
      <c r="P130" s="215" t="s">
        <v>178</v>
      </c>
      <c r="Q130" s="214" t="s">
        <v>178</v>
      </c>
      <c r="R130" s="217" t="s">
        <v>178</v>
      </c>
      <c r="S130" s="215" t="s">
        <v>178</v>
      </c>
      <c r="T130" s="216" t="str">
        <f t="shared" si="16"/>
        <v/>
      </c>
      <c r="U130" s="216" t="str">
        <f t="shared" si="17"/>
        <v/>
      </c>
      <c r="V130" s="219" t="s">
        <v>178</v>
      </c>
      <c r="W130" s="252" t="s">
        <v>178</v>
      </c>
      <c r="X130" s="215" t="s">
        <v>178</v>
      </c>
      <c r="Y130" s="215" t="s">
        <v>178</v>
      </c>
      <c r="Z130" s="215" t="s">
        <v>178</v>
      </c>
      <c r="AA130" s="215" t="s">
        <v>178</v>
      </c>
      <c r="AB130" s="215" t="s">
        <v>178</v>
      </c>
      <c r="AC130" s="215" t="s">
        <v>178</v>
      </c>
      <c r="AD130" s="216" t="str">
        <f t="shared" si="18"/>
        <v/>
      </c>
      <c r="AE130" s="215" t="s">
        <v>178</v>
      </c>
      <c r="AF130" s="215" t="s">
        <v>178</v>
      </c>
      <c r="AG130" s="215" t="s">
        <v>178</v>
      </c>
      <c r="AH130" s="215" t="s">
        <v>178</v>
      </c>
      <c r="AI130" s="216" t="str">
        <f t="shared" si="19"/>
        <v/>
      </c>
      <c r="AJ130" s="215" t="s">
        <v>178</v>
      </c>
      <c r="AK130" s="215" t="s">
        <v>178</v>
      </c>
      <c r="AL130" s="215" t="s">
        <v>178</v>
      </c>
      <c r="AM130" s="215" t="s">
        <v>178</v>
      </c>
      <c r="AN130" s="214" t="s">
        <v>178</v>
      </c>
      <c r="AO130" s="214"/>
      <c r="AP130" s="214" t="s">
        <v>178</v>
      </c>
      <c r="AQ130" s="214" t="s">
        <v>178</v>
      </c>
      <c r="AR130" s="248" t="s">
        <v>178</v>
      </c>
      <c r="AS130" s="218" t="s">
        <v>178</v>
      </c>
    </row>
    <row r="131" spans="2:45" ht="16" customHeight="1" x14ac:dyDescent="0.2">
      <c r="B131" s="220" t="s">
        <v>178</v>
      </c>
      <c r="C131" s="238" t="s">
        <v>178</v>
      </c>
      <c r="D131" s="214" t="s">
        <v>178</v>
      </c>
      <c r="E131" s="214" t="s">
        <v>178</v>
      </c>
      <c r="F131" s="214" t="s">
        <v>178</v>
      </c>
      <c r="G131" s="214"/>
      <c r="H131" s="214" t="s">
        <v>178</v>
      </c>
      <c r="I131" s="214" t="s">
        <v>178</v>
      </c>
      <c r="J131" s="214" t="s">
        <v>178</v>
      </c>
      <c r="K131" s="214" t="s">
        <v>178</v>
      </c>
      <c r="L131" s="214" t="s">
        <v>178</v>
      </c>
      <c r="M131" s="215" t="s">
        <v>178</v>
      </c>
      <c r="N131" s="215" t="s">
        <v>178</v>
      </c>
      <c r="O131" s="216" t="str">
        <f t="shared" si="15"/>
        <v/>
      </c>
      <c r="P131" s="215" t="s">
        <v>178</v>
      </c>
      <c r="Q131" s="214" t="s">
        <v>178</v>
      </c>
      <c r="R131" s="217" t="s">
        <v>178</v>
      </c>
      <c r="S131" s="215" t="s">
        <v>178</v>
      </c>
      <c r="T131" s="216" t="str">
        <f t="shared" si="16"/>
        <v/>
      </c>
      <c r="U131" s="216" t="str">
        <f t="shared" si="17"/>
        <v/>
      </c>
      <c r="V131" s="219" t="s">
        <v>178</v>
      </c>
      <c r="W131" s="252" t="s">
        <v>178</v>
      </c>
      <c r="X131" s="215" t="s">
        <v>178</v>
      </c>
      <c r="Y131" s="215" t="s">
        <v>178</v>
      </c>
      <c r="Z131" s="215" t="s">
        <v>178</v>
      </c>
      <c r="AA131" s="215" t="s">
        <v>178</v>
      </c>
      <c r="AB131" s="215" t="s">
        <v>178</v>
      </c>
      <c r="AC131" s="215" t="s">
        <v>178</v>
      </c>
      <c r="AD131" s="216" t="str">
        <f t="shared" si="18"/>
        <v/>
      </c>
      <c r="AE131" s="215" t="s">
        <v>178</v>
      </c>
      <c r="AF131" s="215" t="s">
        <v>178</v>
      </c>
      <c r="AG131" s="215" t="s">
        <v>178</v>
      </c>
      <c r="AH131" s="215" t="s">
        <v>178</v>
      </c>
      <c r="AI131" s="216" t="str">
        <f t="shared" si="19"/>
        <v/>
      </c>
      <c r="AJ131" s="215" t="s">
        <v>178</v>
      </c>
      <c r="AK131" s="215" t="s">
        <v>178</v>
      </c>
      <c r="AL131" s="215" t="s">
        <v>178</v>
      </c>
      <c r="AM131" s="215" t="s">
        <v>178</v>
      </c>
      <c r="AN131" s="214" t="s">
        <v>178</v>
      </c>
      <c r="AO131" s="214"/>
      <c r="AP131" s="214" t="s">
        <v>178</v>
      </c>
      <c r="AQ131" s="214" t="s">
        <v>178</v>
      </c>
      <c r="AR131" s="248" t="s">
        <v>178</v>
      </c>
      <c r="AS131" s="218" t="s">
        <v>178</v>
      </c>
    </row>
    <row r="132" spans="2:45" ht="16" customHeight="1" x14ac:dyDescent="0.2">
      <c r="B132" s="220" t="s">
        <v>178</v>
      </c>
      <c r="C132" s="238" t="s">
        <v>178</v>
      </c>
      <c r="D132" s="214" t="s">
        <v>178</v>
      </c>
      <c r="E132" s="214" t="s">
        <v>178</v>
      </c>
      <c r="F132" s="214" t="s">
        <v>178</v>
      </c>
      <c r="G132" s="214"/>
      <c r="H132" s="214" t="s">
        <v>178</v>
      </c>
      <c r="I132" s="214" t="s">
        <v>178</v>
      </c>
      <c r="J132" s="214" t="s">
        <v>178</v>
      </c>
      <c r="K132" s="214" t="s">
        <v>178</v>
      </c>
      <c r="L132" s="214" t="s">
        <v>178</v>
      </c>
      <c r="M132" s="215" t="s">
        <v>178</v>
      </c>
      <c r="N132" s="215" t="s">
        <v>178</v>
      </c>
      <c r="O132" s="216" t="str">
        <f t="shared" si="15"/>
        <v/>
      </c>
      <c r="P132" s="215" t="s">
        <v>178</v>
      </c>
      <c r="Q132" s="214" t="s">
        <v>178</v>
      </c>
      <c r="R132" s="217" t="s">
        <v>178</v>
      </c>
      <c r="S132" s="215" t="s">
        <v>178</v>
      </c>
      <c r="T132" s="216" t="str">
        <f t="shared" si="16"/>
        <v/>
      </c>
      <c r="U132" s="216" t="str">
        <f t="shared" si="17"/>
        <v/>
      </c>
      <c r="V132" s="219" t="s">
        <v>178</v>
      </c>
      <c r="W132" s="252" t="s">
        <v>178</v>
      </c>
      <c r="X132" s="215" t="s">
        <v>178</v>
      </c>
      <c r="Y132" s="215" t="s">
        <v>178</v>
      </c>
      <c r="Z132" s="215" t="s">
        <v>178</v>
      </c>
      <c r="AA132" s="215" t="s">
        <v>178</v>
      </c>
      <c r="AB132" s="215" t="s">
        <v>178</v>
      </c>
      <c r="AC132" s="215" t="s">
        <v>178</v>
      </c>
      <c r="AD132" s="216" t="str">
        <f t="shared" si="18"/>
        <v/>
      </c>
      <c r="AE132" s="215" t="s">
        <v>178</v>
      </c>
      <c r="AF132" s="215" t="s">
        <v>178</v>
      </c>
      <c r="AG132" s="215" t="s">
        <v>178</v>
      </c>
      <c r="AH132" s="215" t="s">
        <v>178</v>
      </c>
      <c r="AI132" s="216" t="str">
        <f t="shared" si="19"/>
        <v/>
      </c>
      <c r="AJ132" s="215" t="s">
        <v>178</v>
      </c>
      <c r="AK132" s="215" t="s">
        <v>178</v>
      </c>
      <c r="AL132" s="215" t="s">
        <v>178</v>
      </c>
      <c r="AM132" s="215" t="s">
        <v>178</v>
      </c>
      <c r="AN132" s="214" t="s">
        <v>178</v>
      </c>
      <c r="AO132" s="214"/>
      <c r="AP132" s="214" t="s">
        <v>178</v>
      </c>
      <c r="AQ132" s="214" t="s">
        <v>178</v>
      </c>
      <c r="AR132" s="248" t="s">
        <v>178</v>
      </c>
      <c r="AS132" s="218" t="s">
        <v>178</v>
      </c>
    </row>
    <row r="133" spans="2:45" ht="16" customHeight="1" x14ac:dyDescent="0.2">
      <c r="B133" s="220" t="s">
        <v>178</v>
      </c>
      <c r="C133" s="238" t="s">
        <v>178</v>
      </c>
      <c r="D133" s="214" t="s">
        <v>178</v>
      </c>
      <c r="E133" s="214" t="s">
        <v>178</v>
      </c>
      <c r="F133" s="214" t="s">
        <v>178</v>
      </c>
      <c r="G133" s="214"/>
      <c r="H133" s="214" t="s">
        <v>178</v>
      </c>
      <c r="I133" s="214" t="s">
        <v>178</v>
      </c>
      <c r="J133" s="214" t="s">
        <v>178</v>
      </c>
      <c r="K133" s="214" t="s">
        <v>178</v>
      </c>
      <c r="L133" s="214" t="s">
        <v>178</v>
      </c>
      <c r="M133" s="215" t="s">
        <v>178</v>
      </c>
      <c r="N133" s="215" t="s">
        <v>178</v>
      </c>
      <c r="O133" s="216" t="str">
        <f t="shared" si="15"/>
        <v/>
      </c>
      <c r="P133" s="215" t="s">
        <v>178</v>
      </c>
      <c r="Q133" s="214" t="s">
        <v>178</v>
      </c>
      <c r="R133" s="217" t="s">
        <v>178</v>
      </c>
      <c r="S133" s="215" t="s">
        <v>178</v>
      </c>
      <c r="T133" s="216" t="str">
        <f t="shared" si="16"/>
        <v/>
      </c>
      <c r="U133" s="216" t="str">
        <f t="shared" si="17"/>
        <v/>
      </c>
      <c r="V133" s="219" t="s">
        <v>178</v>
      </c>
      <c r="W133" s="252" t="s">
        <v>178</v>
      </c>
      <c r="X133" s="215" t="s">
        <v>178</v>
      </c>
      <c r="Y133" s="215" t="s">
        <v>178</v>
      </c>
      <c r="Z133" s="215" t="s">
        <v>178</v>
      </c>
      <c r="AA133" s="215" t="s">
        <v>178</v>
      </c>
      <c r="AB133" s="215" t="s">
        <v>178</v>
      </c>
      <c r="AC133" s="215" t="s">
        <v>178</v>
      </c>
      <c r="AD133" s="216" t="str">
        <f t="shared" si="18"/>
        <v/>
      </c>
      <c r="AE133" s="215" t="s">
        <v>178</v>
      </c>
      <c r="AF133" s="215" t="s">
        <v>178</v>
      </c>
      <c r="AG133" s="215" t="s">
        <v>178</v>
      </c>
      <c r="AH133" s="215" t="s">
        <v>178</v>
      </c>
      <c r="AI133" s="216" t="str">
        <f t="shared" si="19"/>
        <v/>
      </c>
      <c r="AJ133" s="215" t="s">
        <v>178</v>
      </c>
      <c r="AK133" s="215" t="s">
        <v>178</v>
      </c>
      <c r="AL133" s="215" t="s">
        <v>178</v>
      </c>
      <c r="AM133" s="215" t="s">
        <v>178</v>
      </c>
      <c r="AN133" s="214" t="s">
        <v>178</v>
      </c>
      <c r="AO133" s="214"/>
      <c r="AP133" s="214" t="s">
        <v>178</v>
      </c>
      <c r="AQ133" s="214" t="s">
        <v>178</v>
      </c>
      <c r="AR133" s="248" t="s">
        <v>178</v>
      </c>
      <c r="AS133" s="218" t="s">
        <v>178</v>
      </c>
    </row>
    <row r="134" spans="2:45" ht="16" customHeight="1" x14ac:dyDescent="0.2">
      <c r="B134" s="220" t="s">
        <v>178</v>
      </c>
      <c r="C134" s="238" t="s">
        <v>178</v>
      </c>
      <c r="D134" s="214" t="s">
        <v>178</v>
      </c>
      <c r="E134" s="214" t="s">
        <v>178</v>
      </c>
      <c r="F134" s="214" t="s">
        <v>178</v>
      </c>
      <c r="G134" s="214"/>
      <c r="H134" s="214" t="s">
        <v>178</v>
      </c>
      <c r="I134" s="214" t="s">
        <v>178</v>
      </c>
      <c r="J134" s="214" t="s">
        <v>178</v>
      </c>
      <c r="K134" s="214" t="s">
        <v>178</v>
      </c>
      <c r="L134" s="214" t="s">
        <v>178</v>
      </c>
      <c r="M134" s="215" t="s">
        <v>178</v>
      </c>
      <c r="N134" s="215" t="s">
        <v>178</v>
      </c>
      <c r="O134" s="216" t="str">
        <f t="shared" si="15"/>
        <v/>
      </c>
      <c r="P134" s="215" t="s">
        <v>178</v>
      </c>
      <c r="Q134" s="214" t="s">
        <v>178</v>
      </c>
      <c r="R134" s="217" t="s">
        <v>178</v>
      </c>
      <c r="S134" s="215" t="s">
        <v>178</v>
      </c>
      <c r="T134" s="216" t="str">
        <f t="shared" si="16"/>
        <v/>
      </c>
      <c r="U134" s="216" t="str">
        <f t="shared" si="17"/>
        <v/>
      </c>
      <c r="V134" s="219" t="s">
        <v>178</v>
      </c>
      <c r="W134" s="252" t="s">
        <v>178</v>
      </c>
      <c r="X134" s="215" t="s">
        <v>178</v>
      </c>
      <c r="Y134" s="215" t="s">
        <v>178</v>
      </c>
      <c r="Z134" s="215" t="s">
        <v>178</v>
      </c>
      <c r="AA134" s="215" t="s">
        <v>178</v>
      </c>
      <c r="AB134" s="215" t="s">
        <v>178</v>
      </c>
      <c r="AC134" s="215" t="s">
        <v>178</v>
      </c>
      <c r="AD134" s="216" t="str">
        <f t="shared" si="18"/>
        <v/>
      </c>
      <c r="AE134" s="215" t="s">
        <v>178</v>
      </c>
      <c r="AF134" s="215" t="s">
        <v>178</v>
      </c>
      <c r="AG134" s="215" t="s">
        <v>178</v>
      </c>
      <c r="AH134" s="215" t="s">
        <v>178</v>
      </c>
      <c r="AI134" s="216" t="str">
        <f t="shared" si="19"/>
        <v/>
      </c>
      <c r="AJ134" s="215" t="s">
        <v>178</v>
      </c>
      <c r="AK134" s="215" t="s">
        <v>178</v>
      </c>
      <c r="AL134" s="215" t="s">
        <v>178</v>
      </c>
      <c r="AM134" s="215" t="s">
        <v>178</v>
      </c>
      <c r="AN134" s="214" t="s">
        <v>178</v>
      </c>
      <c r="AO134" s="214"/>
      <c r="AP134" s="214" t="s">
        <v>178</v>
      </c>
      <c r="AQ134" s="214" t="s">
        <v>178</v>
      </c>
      <c r="AR134" s="248" t="s">
        <v>178</v>
      </c>
      <c r="AS134" s="218" t="s">
        <v>178</v>
      </c>
    </row>
    <row r="135" spans="2:45" ht="16" customHeight="1" x14ac:dyDescent="0.2">
      <c r="B135" s="220" t="s">
        <v>178</v>
      </c>
      <c r="C135" s="238" t="s">
        <v>178</v>
      </c>
      <c r="D135" s="214" t="s">
        <v>178</v>
      </c>
      <c r="E135" s="214" t="s">
        <v>178</v>
      </c>
      <c r="F135" s="214" t="s">
        <v>178</v>
      </c>
      <c r="G135" s="214"/>
      <c r="H135" s="214" t="s">
        <v>178</v>
      </c>
      <c r="I135" s="214" t="s">
        <v>178</v>
      </c>
      <c r="J135" s="214" t="s">
        <v>178</v>
      </c>
      <c r="K135" s="214" t="s">
        <v>178</v>
      </c>
      <c r="L135" s="214" t="s">
        <v>178</v>
      </c>
      <c r="M135" s="215" t="s">
        <v>178</v>
      </c>
      <c r="N135" s="215" t="s">
        <v>178</v>
      </c>
      <c r="O135" s="216" t="str">
        <f t="shared" si="15"/>
        <v/>
      </c>
      <c r="P135" s="215" t="s">
        <v>178</v>
      </c>
      <c r="Q135" s="214" t="s">
        <v>178</v>
      </c>
      <c r="R135" s="217" t="s">
        <v>178</v>
      </c>
      <c r="S135" s="215" t="s">
        <v>178</v>
      </c>
      <c r="T135" s="216" t="str">
        <f t="shared" si="16"/>
        <v/>
      </c>
      <c r="U135" s="216" t="str">
        <f t="shared" si="17"/>
        <v/>
      </c>
      <c r="V135" s="219" t="s">
        <v>178</v>
      </c>
      <c r="W135" s="252" t="s">
        <v>178</v>
      </c>
      <c r="X135" s="215" t="s">
        <v>178</v>
      </c>
      <c r="Y135" s="215" t="s">
        <v>178</v>
      </c>
      <c r="Z135" s="215" t="s">
        <v>178</v>
      </c>
      <c r="AA135" s="215" t="s">
        <v>178</v>
      </c>
      <c r="AB135" s="215" t="s">
        <v>178</v>
      </c>
      <c r="AC135" s="215" t="s">
        <v>178</v>
      </c>
      <c r="AD135" s="216" t="str">
        <f t="shared" si="18"/>
        <v/>
      </c>
      <c r="AE135" s="215" t="s">
        <v>178</v>
      </c>
      <c r="AF135" s="215" t="s">
        <v>178</v>
      </c>
      <c r="AG135" s="215" t="s">
        <v>178</v>
      </c>
      <c r="AH135" s="215" t="s">
        <v>178</v>
      </c>
      <c r="AI135" s="216" t="str">
        <f t="shared" si="19"/>
        <v/>
      </c>
      <c r="AJ135" s="215" t="s">
        <v>178</v>
      </c>
      <c r="AK135" s="215" t="s">
        <v>178</v>
      </c>
      <c r="AL135" s="215" t="s">
        <v>178</v>
      </c>
      <c r="AM135" s="215" t="s">
        <v>178</v>
      </c>
      <c r="AN135" s="214" t="s">
        <v>178</v>
      </c>
      <c r="AO135" s="214"/>
      <c r="AP135" s="214" t="s">
        <v>178</v>
      </c>
      <c r="AQ135" s="214" t="s">
        <v>178</v>
      </c>
      <c r="AR135" s="248" t="s">
        <v>178</v>
      </c>
      <c r="AS135" s="218" t="s">
        <v>178</v>
      </c>
    </row>
    <row r="136" spans="2:45" ht="16" customHeight="1" x14ac:dyDescent="0.2">
      <c r="B136" s="220" t="s">
        <v>178</v>
      </c>
      <c r="C136" s="238" t="s">
        <v>178</v>
      </c>
      <c r="D136" s="214" t="s">
        <v>178</v>
      </c>
      <c r="E136" s="214" t="s">
        <v>178</v>
      </c>
      <c r="F136" s="214" t="s">
        <v>178</v>
      </c>
      <c r="G136" s="214"/>
      <c r="H136" s="214" t="s">
        <v>178</v>
      </c>
      <c r="I136" s="214" t="s">
        <v>178</v>
      </c>
      <c r="J136" s="214" t="s">
        <v>178</v>
      </c>
      <c r="K136" s="214" t="s">
        <v>178</v>
      </c>
      <c r="L136" s="214" t="s">
        <v>178</v>
      </c>
      <c r="M136" s="215" t="s">
        <v>178</v>
      </c>
      <c r="N136" s="215" t="s">
        <v>178</v>
      </c>
      <c r="O136" s="216" t="str">
        <f t="shared" si="15"/>
        <v/>
      </c>
      <c r="P136" s="215" t="s">
        <v>178</v>
      </c>
      <c r="Q136" s="214" t="s">
        <v>178</v>
      </c>
      <c r="R136" s="217" t="s">
        <v>178</v>
      </c>
      <c r="S136" s="215" t="s">
        <v>178</v>
      </c>
      <c r="T136" s="216" t="str">
        <f t="shared" si="16"/>
        <v/>
      </c>
      <c r="U136" s="216" t="str">
        <f t="shared" si="17"/>
        <v/>
      </c>
      <c r="V136" s="219" t="s">
        <v>178</v>
      </c>
      <c r="W136" s="252" t="s">
        <v>178</v>
      </c>
      <c r="X136" s="215" t="s">
        <v>178</v>
      </c>
      <c r="Y136" s="215" t="s">
        <v>178</v>
      </c>
      <c r="Z136" s="215" t="s">
        <v>178</v>
      </c>
      <c r="AA136" s="215" t="s">
        <v>178</v>
      </c>
      <c r="AB136" s="215" t="s">
        <v>178</v>
      </c>
      <c r="AC136" s="215" t="s">
        <v>178</v>
      </c>
      <c r="AD136" s="216" t="str">
        <f t="shared" si="18"/>
        <v/>
      </c>
      <c r="AE136" s="215" t="s">
        <v>178</v>
      </c>
      <c r="AF136" s="215" t="s">
        <v>178</v>
      </c>
      <c r="AG136" s="215" t="s">
        <v>178</v>
      </c>
      <c r="AH136" s="215" t="s">
        <v>178</v>
      </c>
      <c r="AI136" s="216" t="str">
        <f t="shared" si="19"/>
        <v/>
      </c>
      <c r="AJ136" s="215" t="s">
        <v>178</v>
      </c>
      <c r="AK136" s="215" t="s">
        <v>178</v>
      </c>
      <c r="AL136" s="215" t="s">
        <v>178</v>
      </c>
      <c r="AM136" s="215" t="s">
        <v>178</v>
      </c>
      <c r="AN136" s="214" t="s">
        <v>178</v>
      </c>
      <c r="AO136" s="214"/>
      <c r="AP136" s="214" t="s">
        <v>178</v>
      </c>
      <c r="AQ136" s="214" t="s">
        <v>178</v>
      </c>
      <c r="AR136" s="248" t="s">
        <v>178</v>
      </c>
      <c r="AS136" s="218" t="s">
        <v>178</v>
      </c>
    </row>
    <row r="137" spans="2:45" ht="16" customHeight="1" x14ac:dyDescent="0.2">
      <c r="B137" s="220" t="s">
        <v>178</v>
      </c>
      <c r="C137" s="238" t="s">
        <v>178</v>
      </c>
      <c r="D137" s="214" t="s">
        <v>178</v>
      </c>
      <c r="E137" s="214" t="s">
        <v>178</v>
      </c>
      <c r="F137" s="214" t="s">
        <v>178</v>
      </c>
      <c r="G137" s="214"/>
      <c r="H137" s="214" t="s">
        <v>178</v>
      </c>
      <c r="I137" s="214" t="s">
        <v>178</v>
      </c>
      <c r="J137" s="214" t="s">
        <v>178</v>
      </c>
      <c r="K137" s="214" t="s">
        <v>178</v>
      </c>
      <c r="L137" s="214" t="s">
        <v>178</v>
      </c>
      <c r="M137" s="215" t="s">
        <v>178</v>
      </c>
      <c r="N137" s="215" t="s">
        <v>178</v>
      </c>
      <c r="O137" s="216" t="str">
        <f t="shared" ref="O137:O158" si="20">IF(LEN(B137)&gt;0,"KG","")</f>
        <v/>
      </c>
      <c r="P137" s="215" t="s">
        <v>178</v>
      </c>
      <c r="Q137" s="214" t="s">
        <v>178</v>
      </c>
      <c r="R137" s="217" t="s">
        <v>178</v>
      </c>
      <c r="S137" s="215" t="s">
        <v>178</v>
      </c>
      <c r="T137" s="216" t="str">
        <f t="shared" ref="T137:T158" si="21">IF(S137&lt;&gt;"",MID(S137,1,4),"")</f>
        <v/>
      </c>
      <c r="U137" s="216" t="str">
        <f t="shared" ref="U137:U158" si="22">IF(S137&lt;&gt;"",MID(S137,6,2)&amp;MID(S137,9,3)&amp;MID(S137,13,16),"")</f>
        <v/>
      </c>
      <c r="V137" s="219" t="s">
        <v>178</v>
      </c>
      <c r="W137" s="252" t="s">
        <v>178</v>
      </c>
      <c r="X137" s="215" t="s">
        <v>178</v>
      </c>
      <c r="Y137" s="215" t="s">
        <v>178</v>
      </c>
      <c r="Z137" s="215" t="s">
        <v>178</v>
      </c>
      <c r="AA137" s="215" t="s">
        <v>178</v>
      </c>
      <c r="AB137" s="215" t="s">
        <v>178</v>
      </c>
      <c r="AC137" s="215" t="s">
        <v>178</v>
      </c>
      <c r="AD137" s="216" t="str">
        <f t="shared" ref="AD137:AD158" si="23">IF(LEN(B137)&gt;0,"MM","")</f>
        <v/>
      </c>
      <c r="AE137" s="215" t="s">
        <v>178</v>
      </c>
      <c r="AF137" s="215" t="s">
        <v>178</v>
      </c>
      <c r="AG137" s="215" t="s">
        <v>178</v>
      </c>
      <c r="AH137" s="215" t="s">
        <v>178</v>
      </c>
      <c r="AI137" s="216" t="str">
        <f t="shared" ref="AI137:AI158" si="24">IF(AH137&lt;&gt;"","CHF","")</f>
        <v/>
      </c>
      <c r="AJ137" s="215" t="s">
        <v>178</v>
      </c>
      <c r="AK137" s="215" t="s">
        <v>178</v>
      </c>
      <c r="AL137" s="215" t="s">
        <v>178</v>
      </c>
      <c r="AM137" s="215" t="s">
        <v>178</v>
      </c>
      <c r="AN137" s="214" t="s">
        <v>178</v>
      </c>
      <c r="AO137" s="214"/>
      <c r="AP137" s="214" t="s">
        <v>178</v>
      </c>
      <c r="AQ137" s="214" t="s">
        <v>178</v>
      </c>
      <c r="AR137" s="248" t="s">
        <v>178</v>
      </c>
      <c r="AS137" s="218" t="s">
        <v>178</v>
      </c>
    </row>
    <row r="138" spans="2:45" ht="16" customHeight="1" x14ac:dyDescent="0.2">
      <c r="B138" s="220" t="s">
        <v>178</v>
      </c>
      <c r="C138" s="238" t="s">
        <v>178</v>
      </c>
      <c r="D138" s="214" t="s">
        <v>178</v>
      </c>
      <c r="E138" s="214" t="s">
        <v>178</v>
      </c>
      <c r="F138" s="214" t="s">
        <v>178</v>
      </c>
      <c r="G138" s="214"/>
      <c r="H138" s="214" t="s">
        <v>178</v>
      </c>
      <c r="I138" s="214" t="s">
        <v>178</v>
      </c>
      <c r="J138" s="214" t="s">
        <v>178</v>
      </c>
      <c r="K138" s="214" t="s">
        <v>178</v>
      </c>
      <c r="L138" s="214" t="s">
        <v>178</v>
      </c>
      <c r="M138" s="215" t="s">
        <v>178</v>
      </c>
      <c r="N138" s="215" t="s">
        <v>178</v>
      </c>
      <c r="O138" s="216" t="str">
        <f t="shared" si="20"/>
        <v/>
      </c>
      <c r="P138" s="215" t="s">
        <v>178</v>
      </c>
      <c r="Q138" s="214" t="s">
        <v>178</v>
      </c>
      <c r="R138" s="217" t="s">
        <v>178</v>
      </c>
      <c r="S138" s="215" t="s">
        <v>178</v>
      </c>
      <c r="T138" s="216" t="str">
        <f t="shared" si="21"/>
        <v/>
      </c>
      <c r="U138" s="216" t="str">
        <f t="shared" si="22"/>
        <v/>
      </c>
      <c r="V138" s="219" t="s">
        <v>178</v>
      </c>
      <c r="W138" s="252" t="s">
        <v>178</v>
      </c>
      <c r="X138" s="215" t="s">
        <v>178</v>
      </c>
      <c r="Y138" s="215" t="s">
        <v>178</v>
      </c>
      <c r="Z138" s="215" t="s">
        <v>178</v>
      </c>
      <c r="AA138" s="215" t="s">
        <v>178</v>
      </c>
      <c r="AB138" s="215" t="s">
        <v>178</v>
      </c>
      <c r="AC138" s="215" t="s">
        <v>178</v>
      </c>
      <c r="AD138" s="216" t="str">
        <f t="shared" si="23"/>
        <v/>
      </c>
      <c r="AE138" s="215" t="s">
        <v>178</v>
      </c>
      <c r="AF138" s="215" t="s">
        <v>178</v>
      </c>
      <c r="AG138" s="215" t="s">
        <v>178</v>
      </c>
      <c r="AH138" s="215" t="s">
        <v>178</v>
      </c>
      <c r="AI138" s="216" t="str">
        <f t="shared" si="24"/>
        <v/>
      </c>
      <c r="AJ138" s="215" t="s">
        <v>178</v>
      </c>
      <c r="AK138" s="215" t="s">
        <v>178</v>
      </c>
      <c r="AL138" s="215" t="s">
        <v>178</v>
      </c>
      <c r="AM138" s="215" t="s">
        <v>178</v>
      </c>
      <c r="AN138" s="214" t="s">
        <v>178</v>
      </c>
      <c r="AO138" s="214"/>
      <c r="AP138" s="214" t="s">
        <v>178</v>
      </c>
      <c r="AQ138" s="214" t="s">
        <v>178</v>
      </c>
      <c r="AR138" s="248" t="s">
        <v>178</v>
      </c>
      <c r="AS138" s="218" t="s">
        <v>178</v>
      </c>
    </row>
    <row r="139" spans="2:45" ht="16" customHeight="1" x14ac:dyDescent="0.2">
      <c r="B139" s="220" t="s">
        <v>178</v>
      </c>
      <c r="C139" s="238" t="s">
        <v>178</v>
      </c>
      <c r="D139" s="214" t="s">
        <v>178</v>
      </c>
      <c r="E139" s="214" t="s">
        <v>178</v>
      </c>
      <c r="F139" s="214" t="s">
        <v>178</v>
      </c>
      <c r="G139" s="214"/>
      <c r="H139" s="214" t="s">
        <v>178</v>
      </c>
      <c r="I139" s="214" t="s">
        <v>178</v>
      </c>
      <c r="J139" s="214" t="s">
        <v>178</v>
      </c>
      <c r="K139" s="214" t="s">
        <v>178</v>
      </c>
      <c r="L139" s="214" t="s">
        <v>178</v>
      </c>
      <c r="M139" s="215" t="s">
        <v>178</v>
      </c>
      <c r="N139" s="215" t="s">
        <v>178</v>
      </c>
      <c r="O139" s="216" t="str">
        <f t="shared" si="20"/>
        <v/>
      </c>
      <c r="P139" s="215" t="s">
        <v>178</v>
      </c>
      <c r="Q139" s="214" t="s">
        <v>178</v>
      </c>
      <c r="R139" s="217" t="s">
        <v>178</v>
      </c>
      <c r="S139" s="215" t="s">
        <v>178</v>
      </c>
      <c r="T139" s="216" t="str">
        <f t="shared" si="21"/>
        <v/>
      </c>
      <c r="U139" s="216" t="str">
        <f t="shared" si="22"/>
        <v/>
      </c>
      <c r="V139" s="219" t="s">
        <v>178</v>
      </c>
      <c r="W139" s="252" t="s">
        <v>178</v>
      </c>
      <c r="X139" s="215" t="s">
        <v>178</v>
      </c>
      <c r="Y139" s="215" t="s">
        <v>178</v>
      </c>
      <c r="Z139" s="215" t="s">
        <v>178</v>
      </c>
      <c r="AA139" s="215" t="s">
        <v>178</v>
      </c>
      <c r="AB139" s="215" t="s">
        <v>178</v>
      </c>
      <c r="AC139" s="215" t="s">
        <v>178</v>
      </c>
      <c r="AD139" s="216" t="str">
        <f t="shared" si="23"/>
        <v/>
      </c>
      <c r="AE139" s="215" t="s">
        <v>178</v>
      </c>
      <c r="AF139" s="215" t="s">
        <v>178</v>
      </c>
      <c r="AG139" s="215" t="s">
        <v>178</v>
      </c>
      <c r="AH139" s="215" t="s">
        <v>178</v>
      </c>
      <c r="AI139" s="216" t="str">
        <f t="shared" si="24"/>
        <v/>
      </c>
      <c r="AJ139" s="215" t="s">
        <v>178</v>
      </c>
      <c r="AK139" s="215" t="s">
        <v>178</v>
      </c>
      <c r="AL139" s="215" t="s">
        <v>178</v>
      </c>
      <c r="AM139" s="215" t="s">
        <v>178</v>
      </c>
      <c r="AN139" s="214" t="s">
        <v>178</v>
      </c>
      <c r="AO139" s="214"/>
      <c r="AP139" s="214" t="s">
        <v>178</v>
      </c>
      <c r="AQ139" s="214" t="s">
        <v>178</v>
      </c>
      <c r="AR139" s="248" t="s">
        <v>178</v>
      </c>
      <c r="AS139" s="218" t="s">
        <v>178</v>
      </c>
    </row>
    <row r="140" spans="2:45" ht="16" customHeight="1" x14ac:dyDescent="0.2">
      <c r="B140" s="220" t="s">
        <v>178</v>
      </c>
      <c r="C140" s="238" t="s">
        <v>178</v>
      </c>
      <c r="D140" s="214" t="s">
        <v>178</v>
      </c>
      <c r="E140" s="214" t="s">
        <v>178</v>
      </c>
      <c r="F140" s="214" t="s">
        <v>178</v>
      </c>
      <c r="G140" s="214"/>
      <c r="H140" s="214" t="s">
        <v>178</v>
      </c>
      <c r="I140" s="214" t="s">
        <v>178</v>
      </c>
      <c r="J140" s="214" t="s">
        <v>178</v>
      </c>
      <c r="K140" s="214" t="s">
        <v>178</v>
      </c>
      <c r="L140" s="214" t="s">
        <v>178</v>
      </c>
      <c r="M140" s="215" t="s">
        <v>178</v>
      </c>
      <c r="N140" s="215" t="s">
        <v>178</v>
      </c>
      <c r="O140" s="216" t="str">
        <f t="shared" si="20"/>
        <v/>
      </c>
      <c r="P140" s="215" t="s">
        <v>178</v>
      </c>
      <c r="Q140" s="214" t="s">
        <v>178</v>
      </c>
      <c r="R140" s="217" t="s">
        <v>178</v>
      </c>
      <c r="S140" s="215" t="s">
        <v>178</v>
      </c>
      <c r="T140" s="216" t="str">
        <f t="shared" si="21"/>
        <v/>
      </c>
      <c r="U140" s="216" t="str">
        <f t="shared" si="22"/>
        <v/>
      </c>
      <c r="V140" s="219" t="s">
        <v>178</v>
      </c>
      <c r="W140" s="252" t="s">
        <v>178</v>
      </c>
      <c r="X140" s="215" t="s">
        <v>178</v>
      </c>
      <c r="Y140" s="215" t="s">
        <v>178</v>
      </c>
      <c r="Z140" s="215" t="s">
        <v>178</v>
      </c>
      <c r="AA140" s="215" t="s">
        <v>178</v>
      </c>
      <c r="AB140" s="215" t="s">
        <v>178</v>
      </c>
      <c r="AC140" s="215" t="s">
        <v>178</v>
      </c>
      <c r="AD140" s="216" t="str">
        <f t="shared" si="23"/>
        <v/>
      </c>
      <c r="AE140" s="215" t="s">
        <v>178</v>
      </c>
      <c r="AF140" s="215" t="s">
        <v>178</v>
      </c>
      <c r="AG140" s="215" t="s">
        <v>178</v>
      </c>
      <c r="AH140" s="215" t="s">
        <v>178</v>
      </c>
      <c r="AI140" s="216" t="str">
        <f t="shared" si="24"/>
        <v/>
      </c>
      <c r="AJ140" s="215" t="s">
        <v>178</v>
      </c>
      <c r="AK140" s="215" t="s">
        <v>178</v>
      </c>
      <c r="AL140" s="215" t="s">
        <v>178</v>
      </c>
      <c r="AM140" s="215" t="s">
        <v>178</v>
      </c>
      <c r="AN140" s="214" t="s">
        <v>178</v>
      </c>
      <c r="AO140" s="214"/>
      <c r="AP140" s="214" t="s">
        <v>178</v>
      </c>
      <c r="AQ140" s="214" t="s">
        <v>178</v>
      </c>
      <c r="AR140" s="248" t="s">
        <v>178</v>
      </c>
      <c r="AS140" s="218" t="s">
        <v>178</v>
      </c>
    </row>
    <row r="141" spans="2:45" ht="16" customHeight="1" x14ac:dyDescent="0.2">
      <c r="B141" s="220" t="s">
        <v>178</v>
      </c>
      <c r="C141" s="238" t="s">
        <v>178</v>
      </c>
      <c r="D141" s="214" t="s">
        <v>178</v>
      </c>
      <c r="E141" s="214" t="s">
        <v>178</v>
      </c>
      <c r="F141" s="214" t="s">
        <v>178</v>
      </c>
      <c r="G141" s="214"/>
      <c r="H141" s="214" t="s">
        <v>178</v>
      </c>
      <c r="I141" s="214" t="s">
        <v>178</v>
      </c>
      <c r="J141" s="214" t="s">
        <v>178</v>
      </c>
      <c r="K141" s="214" t="s">
        <v>178</v>
      </c>
      <c r="L141" s="214" t="s">
        <v>178</v>
      </c>
      <c r="M141" s="215" t="s">
        <v>178</v>
      </c>
      <c r="N141" s="215" t="s">
        <v>178</v>
      </c>
      <c r="O141" s="216" t="str">
        <f t="shared" si="20"/>
        <v/>
      </c>
      <c r="P141" s="215" t="s">
        <v>178</v>
      </c>
      <c r="Q141" s="214" t="s">
        <v>178</v>
      </c>
      <c r="R141" s="217" t="s">
        <v>178</v>
      </c>
      <c r="S141" s="215" t="s">
        <v>178</v>
      </c>
      <c r="T141" s="216" t="str">
        <f t="shared" si="21"/>
        <v/>
      </c>
      <c r="U141" s="216" t="str">
        <f t="shared" si="22"/>
        <v/>
      </c>
      <c r="V141" s="219" t="s">
        <v>178</v>
      </c>
      <c r="W141" s="252" t="s">
        <v>178</v>
      </c>
      <c r="X141" s="215" t="s">
        <v>178</v>
      </c>
      <c r="Y141" s="215" t="s">
        <v>178</v>
      </c>
      <c r="Z141" s="215" t="s">
        <v>178</v>
      </c>
      <c r="AA141" s="215" t="s">
        <v>178</v>
      </c>
      <c r="AB141" s="215" t="s">
        <v>178</v>
      </c>
      <c r="AC141" s="215" t="s">
        <v>178</v>
      </c>
      <c r="AD141" s="216" t="str">
        <f t="shared" si="23"/>
        <v/>
      </c>
      <c r="AE141" s="215" t="s">
        <v>178</v>
      </c>
      <c r="AF141" s="215" t="s">
        <v>178</v>
      </c>
      <c r="AG141" s="215" t="s">
        <v>178</v>
      </c>
      <c r="AH141" s="215" t="s">
        <v>178</v>
      </c>
      <c r="AI141" s="216" t="str">
        <f t="shared" si="24"/>
        <v/>
      </c>
      <c r="AJ141" s="215" t="s">
        <v>178</v>
      </c>
      <c r="AK141" s="215" t="s">
        <v>178</v>
      </c>
      <c r="AL141" s="215" t="s">
        <v>178</v>
      </c>
      <c r="AM141" s="215" t="s">
        <v>178</v>
      </c>
      <c r="AN141" s="214" t="s">
        <v>178</v>
      </c>
      <c r="AO141" s="214"/>
      <c r="AP141" s="214" t="s">
        <v>178</v>
      </c>
      <c r="AQ141" s="214" t="s">
        <v>178</v>
      </c>
      <c r="AR141" s="248" t="s">
        <v>178</v>
      </c>
      <c r="AS141" s="218" t="s">
        <v>178</v>
      </c>
    </row>
    <row r="142" spans="2:45" ht="16" customHeight="1" x14ac:dyDescent="0.2">
      <c r="B142" s="220" t="s">
        <v>178</v>
      </c>
      <c r="C142" s="238" t="s">
        <v>178</v>
      </c>
      <c r="D142" s="214" t="s">
        <v>178</v>
      </c>
      <c r="E142" s="214" t="s">
        <v>178</v>
      </c>
      <c r="F142" s="214" t="s">
        <v>178</v>
      </c>
      <c r="G142" s="214"/>
      <c r="H142" s="214" t="s">
        <v>178</v>
      </c>
      <c r="I142" s="214" t="s">
        <v>178</v>
      </c>
      <c r="J142" s="214" t="s">
        <v>178</v>
      </c>
      <c r="K142" s="214" t="s">
        <v>178</v>
      </c>
      <c r="L142" s="214" t="s">
        <v>178</v>
      </c>
      <c r="M142" s="215" t="s">
        <v>178</v>
      </c>
      <c r="N142" s="215" t="s">
        <v>178</v>
      </c>
      <c r="O142" s="216" t="str">
        <f t="shared" si="20"/>
        <v/>
      </c>
      <c r="P142" s="215" t="s">
        <v>178</v>
      </c>
      <c r="Q142" s="214" t="s">
        <v>178</v>
      </c>
      <c r="R142" s="217" t="s">
        <v>178</v>
      </c>
      <c r="S142" s="215" t="s">
        <v>178</v>
      </c>
      <c r="T142" s="216" t="str">
        <f t="shared" si="21"/>
        <v/>
      </c>
      <c r="U142" s="216" t="str">
        <f t="shared" si="22"/>
        <v/>
      </c>
      <c r="V142" s="219" t="s">
        <v>178</v>
      </c>
      <c r="W142" s="252" t="s">
        <v>178</v>
      </c>
      <c r="X142" s="215" t="s">
        <v>178</v>
      </c>
      <c r="Y142" s="215" t="s">
        <v>178</v>
      </c>
      <c r="Z142" s="215" t="s">
        <v>178</v>
      </c>
      <c r="AA142" s="215" t="s">
        <v>178</v>
      </c>
      <c r="AB142" s="215" t="s">
        <v>178</v>
      </c>
      <c r="AC142" s="215" t="s">
        <v>178</v>
      </c>
      <c r="AD142" s="216" t="str">
        <f t="shared" si="23"/>
        <v/>
      </c>
      <c r="AE142" s="215" t="s">
        <v>178</v>
      </c>
      <c r="AF142" s="215" t="s">
        <v>178</v>
      </c>
      <c r="AG142" s="215" t="s">
        <v>178</v>
      </c>
      <c r="AH142" s="215" t="s">
        <v>178</v>
      </c>
      <c r="AI142" s="216" t="str">
        <f t="shared" si="24"/>
        <v/>
      </c>
      <c r="AJ142" s="215" t="s">
        <v>178</v>
      </c>
      <c r="AK142" s="215" t="s">
        <v>178</v>
      </c>
      <c r="AL142" s="215" t="s">
        <v>178</v>
      </c>
      <c r="AM142" s="215" t="s">
        <v>178</v>
      </c>
      <c r="AN142" s="214" t="s">
        <v>178</v>
      </c>
      <c r="AO142" s="214"/>
      <c r="AP142" s="214" t="s">
        <v>178</v>
      </c>
      <c r="AQ142" s="214" t="s">
        <v>178</v>
      </c>
      <c r="AR142" s="248" t="s">
        <v>178</v>
      </c>
      <c r="AS142" s="218" t="s">
        <v>178</v>
      </c>
    </row>
    <row r="143" spans="2:45" ht="16" customHeight="1" x14ac:dyDescent="0.2">
      <c r="B143" s="220" t="s">
        <v>178</v>
      </c>
      <c r="C143" s="238" t="s">
        <v>178</v>
      </c>
      <c r="D143" s="214" t="s">
        <v>178</v>
      </c>
      <c r="E143" s="214" t="s">
        <v>178</v>
      </c>
      <c r="F143" s="214" t="s">
        <v>178</v>
      </c>
      <c r="G143" s="214"/>
      <c r="H143" s="214" t="s">
        <v>178</v>
      </c>
      <c r="I143" s="214" t="s">
        <v>178</v>
      </c>
      <c r="J143" s="214" t="s">
        <v>178</v>
      </c>
      <c r="K143" s="214" t="s">
        <v>178</v>
      </c>
      <c r="L143" s="214" t="s">
        <v>178</v>
      </c>
      <c r="M143" s="215" t="s">
        <v>178</v>
      </c>
      <c r="N143" s="215" t="s">
        <v>178</v>
      </c>
      <c r="O143" s="216" t="str">
        <f t="shared" si="20"/>
        <v/>
      </c>
      <c r="P143" s="215" t="s">
        <v>178</v>
      </c>
      <c r="Q143" s="214" t="s">
        <v>178</v>
      </c>
      <c r="R143" s="217" t="s">
        <v>178</v>
      </c>
      <c r="S143" s="215" t="s">
        <v>178</v>
      </c>
      <c r="T143" s="216" t="str">
        <f t="shared" si="21"/>
        <v/>
      </c>
      <c r="U143" s="216" t="str">
        <f t="shared" si="22"/>
        <v/>
      </c>
      <c r="V143" s="219" t="s">
        <v>178</v>
      </c>
      <c r="W143" s="252" t="s">
        <v>178</v>
      </c>
      <c r="X143" s="215" t="s">
        <v>178</v>
      </c>
      <c r="Y143" s="215" t="s">
        <v>178</v>
      </c>
      <c r="Z143" s="215" t="s">
        <v>178</v>
      </c>
      <c r="AA143" s="215" t="s">
        <v>178</v>
      </c>
      <c r="AB143" s="215" t="s">
        <v>178</v>
      </c>
      <c r="AC143" s="215" t="s">
        <v>178</v>
      </c>
      <c r="AD143" s="216" t="str">
        <f t="shared" si="23"/>
        <v/>
      </c>
      <c r="AE143" s="215" t="s">
        <v>178</v>
      </c>
      <c r="AF143" s="215" t="s">
        <v>178</v>
      </c>
      <c r="AG143" s="215" t="s">
        <v>178</v>
      </c>
      <c r="AH143" s="215" t="s">
        <v>178</v>
      </c>
      <c r="AI143" s="216" t="str">
        <f t="shared" si="24"/>
        <v/>
      </c>
      <c r="AJ143" s="215" t="s">
        <v>178</v>
      </c>
      <c r="AK143" s="215" t="s">
        <v>178</v>
      </c>
      <c r="AL143" s="215" t="s">
        <v>178</v>
      </c>
      <c r="AM143" s="215" t="s">
        <v>178</v>
      </c>
      <c r="AN143" s="214" t="s">
        <v>178</v>
      </c>
      <c r="AO143" s="214"/>
      <c r="AP143" s="214" t="s">
        <v>178</v>
      </c>
      <c r="AQ143" s="214" t="s">
        <v>178</v>
      </c>
      <c r="AR143" s="248" t="s">
        <v>178</v>
      </c>
      <c r="AS143" s="218" t="s">
        <v>178</v>
      </c>
    </row>
    <row r="144" spans="2:45" ht="16" customHeight="1" x14ac:dyDescent="0.2">
      <c r="B144" s="220" t="s">
        <v>178</v>
      </c>
      <c r="C144" s="238" t="s">
        <v>178</v>
      </c>
      <c r="D144" s="214" t="s">
        <v>178</v>
      </c>
      <c r="E144" s="214" t="s">
        <v>178</v>
      </c>
      <c r="F144" s="214" t="s">
        <v>178</v>
      </c>
      <c r="G144" s="214"/>
      <c r="H144" s="214" t="s">
        <v>178</v>
      </c>
      <c r="I144" s="214" t="s">
        <v>178</v>
      </c>
      <c r="J144" s="214" t="s">
        <v>178</v>
      </c>
      <c r="K144" s="214" t="s">
        <v>178</v>
      </c>
      <c r="L144" s="214" t="s">
        <v>178</v>
      </c>
      <c r="M144" s="215" t="s">
        <v>178</v>
      </c>
      <c r="N144" s="215" t="s">
        <v>178</v>
      </c>
      <c r="O144" s="216" t="str">
        <f t="shared" si="20"/>
        <v/>
      </c>
      <c r="P144" s="215" t="s">
        <v>178</v>
      </c>
      <c r="Q144" s="214" t="s">
        <v>178</v>
      </c>
      <c r="R144" s="217" t="s">
        <v>178</v>
      </c>
      <c r="S144" s="215" t="s">
        <v>178</v>
      </c>
      <c r="T144" s="216" t="str">
        <f t="shared" si="21"/>
        <v/>
      </c>
      <c r="U144" s="216" t="str">
        <f t="shared" si="22"/>
        <v/>
      </c>
      <c r="V144" s="219" t="s">
        <v>178</v>
      </c>
      <c r="W144" s="252" t="s">
        <v>178</v>
      </c>
      <c r="X144" s="215" t="s">
        <v>178</v>
      </c>
      <c r="Y144" s="215" t="s">
        <v>178</v>
      </c>
      <c r="Z144" s="215" t="s">
        <v>178</v>
      </c>
      <c r="AA144" s="215" t="s">
        <v>178</v>
      </c>
      <c r="AB144" s="215" t="s">
        <v>178</v>
      </c>
      <c r="AC144" s="215" t="s">
        <v>178</v>
      </c>
      <c r="AD144" s="216" t="str">
        <f t="shared" si="23"/>
        <v/>
      </c>
      <c r="AE144" s="215" t="s">
        <v>178</v>
      </c>
      <c r="AF144" s="215" t="s">
        <v>178</v>
      </c>
      <c r="AG144" s="215" t="s">
        <v>178</v>
      </c>
      <c r="AH144" s="215" t="s">
        <v>178</v>
      </c>
      <c r="AI144" s="216" t="str">
        <f t="shared" si="24"/>
        <v/>
      </c>
      <c r="AJ144" s="215" t="s">
        <v>178</v>
      </c>
      <c r="AK144" s="215" t="s">
        <v>178</v>
      </c>
      <c r="AL144" s="215" t="s">
        <v>178</v>
      </c>
      <c r="AM144" s="215" t="s">
        <v>178</v>
      </c>
      <c r="AN144" s="214" t="s">
        <v>178</v>
      </c>
      <c r="AO144" s="214"/>
      <c r="AP144" s="214" t="s">
        <v>178</v>
      </c>
      <c r="AQ144" s="214" t="s">
        <v>178</v>
      </c>
      <c r="AR144" s="248" t="s">
        <v>178</v>
      </c>
      <c r="AS144" s="218" t="s">
        <v>178</v>
      </c>
    </row>
    <row r="145" spans="2:45" ht="16" customHeight="1" x14ac:dyDescent="0.2">
      <c r="B145" s="220" t="s">
        <v>178</v>
      </c>
      <c r="C145" s="238" t="s">
        <v>178</v>
      </c>
      <c r="D145" s="214" t="s">
        <v>178</v>
      </c>
      <c r="E145" s="214" t="s">
        <v>178</v>
      </c>
      <c r="F145" s="214" t="s">
        <v>178</v>
      </c>
      <c r="G145" s="214"/>
      <c r="H145" s="214" t="s">
        <v>178</v>
      </c>
      <c r="I145" s="214" t="s">
        <v>178</v>
      </c>
      <c r="J145" s="214" t="s">
        <v>178</v>
      </c>
      <c r="K145" s="214" t="s">
        <v>178</v>
      </c>
      <c r="L145" s="214" t="s">
        <v>178</v>
      </c>
      <c r="M145" s="215" t="s">
        <v>178</v>
      </c>
      <c r="N145" s="215" t="s">
        <v>178</v>
      </c>
      <c r="O145" s="216" t="str">
        <f t="shared" si="20"/>
        <v/>
      </c>
      <c r="P145" s="215" t="s">
        <v>178</v>
      </c>
      <c r="Q145" s="214" t="s">
        <v>178</v>
      </c>
      <c r="R145" s="217" t="s">
        <v>178</v>
      </c>
      <c r="S145" s="215" t="s">
        <v>178</v>
      </c>
      <c r="T145" s="216" t="str">
        <f t="shared" si="21"/>
        <v/>
      </c>
      <c r="U145" s="216" t="str">
        <f t="shared" si="22"/>
        <v/>
      </c>
      <c r="V145" s="219" t="s">
        <v>178</v>
      </c>
      <c r="W145" s="252" t="s">
        <v>178</v>
      </c>
      <c r="X145" s="215" t="s">
        <v>178</v>
      </c>
      <c r="Y145" s="215" t="s">
        <v>178</v>
      </c>
      <c r="Z145" s="215" t="s">
        <v>178</v>
      </c>
      <c r="AA145" s="215" t="s">
        <v>178</v>
      </c>
      <c r="AB145" s="215" t="s">
        <v>178</v>
      </c>
      <c r="AC145" s="215" t="s">
        <v>178</v>
      </c>
      <c r="AD145" s="216" t="str">
        <f t="shared" si="23"/>
        <v/>
      </c>
      <c r="AE145" s="215" t="s">
        <v>178</v>
      </c>
      <c r="AF145" s="215" t="s">
        <v>178</v>
      </c>
      <c r="AG145" s="215" t="s">
        <v>178</v>
      </c>
      <c r="AH145" s="215" t="s">
        <v>178</v>
      </c>
      <c r="AI145" s="216" t="str">
        <f t="shared" si="24"/>
        <v/>
      </c>
      <c r="AJ145" s="215" t="s">
        <v>178</v>
      </c>
      <c r="AK145" s="215" t="s">
        <v>178</v>
      </c>
      <c r="AL145" s="215" t="s">
        <v>178</v>
      </c>
      <c r="AM145" s="215" t="s">
        <v>178</v>
      </c>
      <c r="AN145" s="214" t="s">
        <v>178</v>
      </c>
      <c r="AO145" s="214"/>
      <c r="AP145" s="214" t="s">
        <v>178</v>
      </c>
      <c r="AQ145" s="214" t="s">
        <v>178</v>
      </c>
      <c r="AR145" s="248" t="s">
        <v>178</v>
      </c>
      <c r="AS145" s="218" t="s">
        <v>178</v>
      </c>
    </row>
    <row r="146" spans="2:45" ht="16" customHeight="1" x14ac:dyDescent="0.2">
      <c r="B146" s="220" t="s">
        <v>178</v>
      </c>
      <c r="C146" s="238" t="s">
        <v>178</v>
      </c>
      <c r="D146" s="214" t="s">
        <v>178</v>
      </c>
      <c r="E146" s="214" t="s">
        <v>178</v>
      </c>
      <c r="F146" s="214" t="s">
        <v>178</v>
      </c>
      <c r="G146" s="214"/>
      <c r="H146" s="214" t="s">
        <v>178</v>
      </c>
      <c r="I146" s="214" t="s">
        <v>178</v>
      </c>
      <c r="J146" s="214" t="s">
        <v>178</v>
      </c>
      <c r="K146" s="214" t="s">
        <v>178</v>
      </c>
      <c r="L146" s="214" t="s">
        <v>178</v>
      </c>
      <c r="M146" s="215" t="s">
        <v>178</v>
      </c>
      <c r="N146" s="215" t="s">
        <v>178</v>
      </c>
      <c r="O146" s="216" t="str">
        <f t="shared" si="20"/>
        <v/>
      </c>
      <c r="P146" s="215" t="s">
        <v>178</v>
      </c>
      <c r="Q146" s="214" t="s">
        <v>178</v>
      </c>
      <c r="R146" s="217" t="s">
        <v>178</v>
      </c>
      <c r="S146" s="215" t="s">
        <v>178</v>
      </c>
      <c r="T146" s="216" t="str">
        <f t="shared" si="21"/>
        <v/>
      </c>
      <c r="U146" s="216" t="str">
        <f t="shared" si="22"/>
        <v/>
      </c>
      <c r="V146" s="219" t="s">
        <v>178</v>
      </c>
      <c r="W146" s="252" t="s">
        <v>178</v>
      </c>
      <c r="X146" s="215" t="s">
        <v>178</v>
      </c>
      <c r="Y146" s="215" t="s">
        <v>178</v>
      </c>
      <c r="Z146" s="215" t="s">
        <v>178</v>
      </c>
      <c r="AA146" s="215" t="s">
        <v>178</v>
      </c>
      <c r="AB146" s="215" t="s">
        <v>178</v>
      </c>
      <c r="AC146" s="215" t="s">
        <v>178</v>
      </c>
      <c r="AD146" s="216" t="str">
        <f t="shared" si="23"/>
        <v/>
      </c>
      <c r="AE146" s="215" t="s">
        <v>178</v>
      </c>
      <c r="AF146" s="215" t="s">
        <v>178</v>
      </c>
      <c r="AG146" s="215" t="s">
        <v>178</v>
      </c>
      <c r="AH146" s="215" t="s">
        <v>178</v>
      </c>
      <c r="AI146" s="216" t="str">
        <f t="shared" si="24"/>
        <v/>
      </c>
      <c r="AJ146" s="215" t="s">
        <v>178</v>
      </c>
      <c r="AK146" s="215" t="s">
        <v>178</v>
      </c>
      <c r="AL146" s="215" t="s">
        <v>178</v>
      </c>
      <c r="AM146" s="215" t="s">
        <v>178</v>
      </c>
      <c r="AN146" s="214" t="s">
        <v>178</v>
      </c>
      <c r="AO146" s="214"/>
      <c r="AP146" s="214" t="s">
        <v>178</v>
      </c>
      <c r="AQ146" s="214" t="s">
        <v>178</v>
      </c>
      <c r="AR146" s="248" t="s">
        <v>178</v>
      </c>
      <c r="AS146" s="218" t="s">
        <v>178</v>
      </c>
    </row>
    <row r="147" spans="2:45" ht="16" customHeight="1" x14ac:dyDescent="0.2">
      <c r="B147" s="220" t="s">
        <v>178</v>
      </c>
      <c r="C147" s="238" t="s">
        <v>178</v>
      </c>
      <c r="D147" s="214" t="s">
        <v>178</v>
      </c>
      <c r="E147" s="214" t="s">
        <v>178</v>
      </c>
      <c r="F147" s="214" t="s">
        <v>178</v>
      </c>
      <c r="G147" s="214"/>
      <c r="H147" s="214" t="s">
        <v>178</v>
      </c>
      <c r="I147" s="214" t="s">
        <v>178</v>
      </c>
      <c r="J147" s="214" t="s">
        <v>178</v>
      </c>
      <c r="K147" s="214" t="s">
        <v>178</v>
      </c>
      <c r="L147" s="214" t="s">
        <v>178</v>
      </c>
      <c r="M147" s="215" t="s">
        <v>178</v>
      </c>
      <c r="N147" s="215" t="s">
        <v>178</v>
      </c>
      <c r="O147" s="216" t="str">
        <f t="shared" si="20"/>
        <v/>
      </c>
      <c r="P147" s="215" t="s">
        <v>178</v>
      </c>
      <c r="Q147" s="214" t="s">
        <v>178</v>
      </c>
      <c r="R147" s="217" t="s">
        <v>178</v>
      </c>
      <c r="S147" s="215" t="s">
        <v>178</v>
      </c>
      <c r="T147" s="216" t="str">
        <f t="shared" si="21"/>
        <v/>
      </c>
      <c r="U147" s="216" t="str">
        <f t="shared" si="22"/>
        <v/>
      </c>
      <c r="V147" s="219" t="s">
        <v>178</v>
      </c>
      <c r="W147" s="252" t="s">
        <v>178</v>
      </c>
      <c r="X147" s="215" t="s">
        <v>178</v>
      </c>
      <c r="Y147" s="215" t="s">
        <v>178</v>
      </c>
      <c r="Z147" s="215" t="s">
        <v>178</v>
      </c>
      <c r="AA147" s="215" t="s">
        <v>178</v>
      </c>
      <c r="AB147" s="215" t="s">
        <v>178</v>
      </c>
      <c r="AC147" s="215" t="s">
        <v>178</v>
      </c>
      <c r="AD147" s="216" t="str">
        <f t="shared" si="23"/>
        <v/>
      </c>
      <c r="AE147" s="215" t="s">
        <v>178</v>
      </c>
      <c r="AF147" s="215" t="s">
        <v>178</v>
      </c>
      <c r="AG147" s="215" t="s">
        <v>178</v>
      </c>
      <c r="AH147" s="215" t="s">
        <v>178</v>
      </c>
      <c r="AI147" s="216" t="str">
        <f t="shared" si="24"/>
        <v/>
      </c>
      <c r="AJ147" s="215" t="s">
        <v>178</v>
      </c>
      <c r="AK147" s="215" t="s">
        <v>178</v>
      </c>
      <c r="AL147" s="215" t="s">
        <v>178</v>
      </c>
      <c r="AM147" s="215" t="s">
        <v>178</v>
      </c>
      <c r="AN147" s="214" t="s">
        <v>178</v>
      </c>
      <c r="AO147" s="214"/>
      <c r="AP147" s="214" t="s">
        <v>178</v>
      </c>
      <c r="AQ147" s="214" t="s">
        <v>178</v>
      </c>
      <c r="AR147" s="248" t="s">
        <v>178</v>
      </c>
      <c r="AS147" s="218" t="s">
        <v>178</v>
      </c>
    </row>
    <row r="148" spans="2:45" ht="16" customHeight="1" x14ac:dyDescent="0.2">
      <c r="B148" s="220" t="s">
        <v>178</v>
      </c>
      <c r="C148" s="238" t="s">
        <v>178</v>
      </c>
      <c r="D148" s="214" t="s">
        <v>178</v>
      </c>
      <c r="E148" s="214" t="s">
        <v>178</v>
      </c>
      <c r="F148" s="214" t="s">
        <v>178</v>
      </c>
      <c r="G148" s="214"/>
      <c r="H148" s="214" t="s">
        <v>178</v>
      </c>
      <c r="I148" s="214" t="s">
        <v>178</v>
      </c>
      <c r="J148" s="214" t="s">
        <v>178</v>
      </c>
      <c r="K148" s="214" t="s">
        <v>178</v>
      </c>
      <c r="L148" s="214" t="s">
        <v>178</v>
      </c>
      <c r="M148" s="215" t="s">
        <v>178</v>
      </c>
      <c r="N148" s="215" t="s">
        <v>178</v>
      </c>
      <c r="O148" s="216" t="str">
        <f t="shared" si="20"/>
        <v/>
      </c>
      <c r="P148" s="215" t="s">
        <v>178</v>
      </c>
      <c r="Q148" s="214" t="s">
        <v>178</v>
      </c>
      <c r="R148" s="217" t="s">
        <v>178</v>
      </c>
      <c r="S148" s="215" t="s">
        <v>178</v>
      </c>
      <c r="T148" s="216" t="str">
        <f t="shared" si="21"/>
        <v/>
      </c>
      <c r="U148" s="216" t="str">
        <f t="shared" si="22"/>
        <v/>
      </c>
      <c r="V148" s="219" t="s">
        <v>178</v>
      </c>
      <c r="W148" s="252" t="s">
        <v>178</v>
      </c>
      <c r="X148" s="215" t="s">
        <v>178</v>
      </c>
      <c r="Y148" s="215" t="s">
        <v>178</v>
      </c>
      <c r="Z148" s="215" t="s">
        <v>178</v>
      </c>
      <c r="AA148" s="215" t="s">
        <v>178</v>
      </c>
      <c r="AB148" s="215" t="s">
        <v>178</v>
      </c>
      <c r="AC148" s="215" t="s">
        <v>178</v>
      </c>
      <c r="AD148" s="216" t="str">
        <f t="shared" si="23"/>
        <v/>
      </c>
      <c r="AE148" s="215" t="s">
        <v>178</v>
      </c>
      <c r="AF148" s="215" t="s">
        <v>178</v>
      </c>
      <c r="AG148" s="215" t="s">
        <v>178</v>
      </c>
      <c r="AH148" s="215" t="s">
        <v>178</v>
      </c>
      <c r="AI148" s="216" t="str">
        <f t="shared" si="24"/>
        <v/>
      </c>
      <c r="AJ148" s="215" t="s">
        <v>178</v>
      </c>
      <c r="AK148" s="215" t="s">
        <v>178</v>
      </c>
      <c r="AL148" s="215" t="s">
        <v>178</v>
      </c>
      <c r="AM148" s="215" t="s">
        <v>178</v>
      </c>
      <c r="AN148" s="214" t="s">
        <v>178</v>
      </c>
      <c r="AO148" s="214"/>
      <c r="AP148" s="214" t="s">
        <v>178</v>
      </c>
      <c r="AQ148" s="214" t="s">
        <v>178</v>
      </c>
      <c r="AR148" s="248" t="s">
        <v>178</v>
      </c>
      <c r="AS148" s="218" t="s">
        <v>178</v>
      </c>
    </row>
    <row r="149" spans="2:45" ht="16" customHeight="1" x14ac:dyDescent="0.2">
      <c r="B149" s="220" t="s">
        <v>178</v>
      </c>
      <c r="C149" s="238" t="s">
        <v>178</v>
      </c>
      <c r="D149" s="214" t="s">
        <v>178</v>
      </c>
      <c r="E149" s="214" t="s">
        <v>178</v>
      </c>
      <c r="F149" s="214" t="s">
        <v>178</v>
      </c>
      <c r="G149" s="214"/>
      <c r="H149" s="214" t="s">
        <v>178</v>
      </c>
      <c r="I149" s="214" t="s">
        <v>178</v>
      </c>
      <c r="J149" s="214" t="s">
        <v>178</v>
      </c>
      <c r="K149" s="214" t="s">
        <v>178</v>
      </c>
      <c r="L149" s="214" t="s">
        <v>178</v>
      </c>
      <c r="M149" s="215" t="s">
        <v>178</v>
      </c>
      <c r="N149" s="215" t="s">
        <v>178</v>
      </c>
      <c r="O149" s="216" t="str">
        <f t="shared" si="20"/>
        <v/>
      </c>
      <c r="P149" s="215" t="s">
        <v>178</v>
      </c>
      <c r="Q149" s="214" t="s">
        <v>178</v>
      </c>
      <c r="R149" s="217" t="s">
        <v>178</v>
      </c>
      <c r="S149" s="215" t="s">
        <v>178</v>
      </c>
      <c r="T149" s="216" t="str">
        <f t="shared" si="21"/>
        <v/>
      </c>
      <c r="U149" s="216" t="str">
        <f t="shared" si="22"/>
        <v/>
      </c>
      <c r="V149" s="219" t="s">
        <v>178</v>
      </c>
      <c r="W149" s="252" t="s">
        <v>178</v>
      </c>
      <c r="X149" s="215" t="s">
        <v>178</v>
      </c>
      <c r="Y149" s="215" t="s">
        <v>178</v>
      </c>
      <c r="Z149" s="215" t="s">
        <v>178</v>
      </c>
      <c r="AA149" s="215" t="s">
        <v>178</v>
      </c>
      <c r="AB149" s="215" t="s">
        <v>178</v>
      </c>
      <c r="AC149" s="215" t="s">
        <v>178</v>
      </c>
      <c r="AD149" s="216" t="str">
        <f t="shared" si="23"/>
        <v/>
      </c>
      <c r="AE149" s="215" t="s">
        <v>178</v>
      </c>
      <c r="AF149" s="215" t="s">
        <v>178</v>
      </c>
      <c r="AG149" s="215" t="s">
        <v>178</v>
      </c>
      <c r="AH149" s="215" t="s">
        <v>178</v>
      </c>
      <c r="AI149" s="216" t="str">
        <f t="shared" si="24"/>
        <v/>
      </c>
      <c r="AJ149" s="215" t="s">
        <v>178</v>
      </c>
      <c r="AK149" s="215" t="s">
        <v>178</v>
      </c>
      <c r="AL149" s="215" t="s">
        <v>178</v>
      </c>
      <c r="AM149" s="215" t="s">
        <v>178</v>
      </c>
      <c r="AN149" s="214" t="s">
        <v>178</v>
      </c>
      <c r="AO149" s="214"/>
      <c r="AP149" s="214" t="s">
        <v>178</v>
      </c>
      <c r="AQ149" s="214" t="s">
        <v>178</v>
      </c>
      <c r="AR149" s="248" t="s">
        <v>178</v>
      </c>
      <c r="AS149" s="218" t="s">
        <v>178</v>
      </c>
    </row>
    <row r="150" spans="2:45" ht="16" customHeight="1" x14ac:dyDescent="0.2">
      <c r="B150" s="220" t="s">
        <v>178</v>
      </c>
      <c r="C150" s="238" t="s">
        <v>178</v>
      </c>
      <c r="D150" s="214" t="s">
        <v>178</v>
      </c>
      <c r="E150" s="214" t="s">
        <v>178</v>
      </c>
      <c r="F150" s="214" t="s">
        <v>178</v>
      </c>
      <c r="G150" s="214"/>
      <c r="H150" s="214" t="s">
        <v>178</v>
      </c>
      <c r="I150" s="214" t="s">
        <v>178</v>
      </c>
      <c r="J150" s="214" t="s">
        <v>178</v>
      </c>
      <c r="K150" s="214" t="s">
        <v>178</v>
      </c>
      <c r="L150" s="214" t="s">
        <v>178</v>
      </c>
      <c r="M150" s="215" t="s">
        <v>178</v>
      </c>
      <c r="N150" s="215" t="s">
        <v>178</v>
      </c>
      <c r="O150" s="216" t="str">
        <f t="shared" si="20"/>
        <v/>
      </c>
      <c r="P150" s="215" t="s">
        <v>178</v>
      </c>
      <c r="Q150" s="214" t="s">
        <v>178</v>
      </c>
      <c r="R150" s="217" t="s">
        <v>178</v>
      </c>
      <c r="S150" s="215" t="s">
        <v>178</v>
      </c>
      <c r="T150" s="216" t="str">
        <f t="shared" si="21"/>
        <v/>
      </c>
      <c r="U150" s="216" t="str">
        <f t="shared" si="22"/>
        <v/>
      </c>
      <c r="V150" s="219" t="s">
        <v>178</v>
      </c>
      <c r="W150" s="252" t="s">
        <v>178</v>
      </c>
      <c r="X150" s="215" t="s">
        <v>178</v>
      </c>
      <c r="Y150" s="215" t="s">
        <v>178</v>
      </c>
      <c r="Z150" s="215" t="s">
        <v>178</v>
      </c>
      <c r="AA150" s="215" t="s">
        <v>178</v>
      </c>
      <c r="AB150" s="215" t="s">
        <v>178</v>
      </c>
      <c r="AC150" s="215" t="s">
        <v>178</v>
      </c>
      <c r="AD150" s="216" t="str">
        <f t="shared" si="23"/>
        <v/>
      </c>
      <c r="AE150" s="215" t="s">
        <v>178</v>
      </c>
      <c r="AF150" s="215" t="s">
        <v>178</v>
      </c>
      <c r="AG150" s="215" t="s">
        <v>178</v>
      </c>
      <c r="AH150" s="215" t="s">
        <v>178</v>
      </c>
      <c r="AI150" s="216" t="str">
        <f t="shared" si="24"/>
        <v/>
      </c>
      <c r="AJ150" s="215" t="s">
        <v>178</v>
      </c>
      <c r="AK150" s="215" t="s">
        <v>178</v>
      </c>
      <c r="AL150" s="215" t="s">
        <v>178</v>
      </c>
      <c r="AM150" s="215" t="s">
        <v>178</v>
      </c>
      <c r="AN150" s="214" t="s">
        <v>178</v>
      </c>
      <c r="AO150" s="214"/>
      <c r="AP150" s="214" t="s">
        <v>178</v>
      </c>
      <c r="AQ150" s="214" t="s">
        <v>178</v>
      </c>
      <c r="AR150" s="248" t="s">
        <v>178</v>
      </c>
      <c r="AS150" s="218" t="s">
        <v>178</v>
      </c>
    </row>
    <row r="151" spans="2:45" ht="16" customHeight="1" x14ac:dyDescent="0.2">
      <c r="B151" s="220" t="s">
        <v>178</v>
      </c>
      <c r="C151" s="238" t="s">
        <v>178</v>
      </c>
      <c r="D151" s="214" t="s">
        <v>178</v>
      </c>
      <c r="E151" s="214" t="s">
        <v>178</v>
      </c>
      <c r="F151" s="214" t="s">
        <v>178</v>
      </c>
      <c r="G151" s="214"/>
      <c r="H151" s="214" t="s">
        <v>178</v>
      </c>
      <c r="I151" s="214" t="s">
        <v>178</v>
      </c>
      <c r="J151" s="214" t="s">
        <v>178</v>
      </c>
      <c r="K151" s="214" t="s">
        <v>178</v>
      </c>
      <c r="L151" s="214" t="s">
        <v>178</v>
      </c>
      <c r="M151" s="215" t="s">
        <v>178</v>
      </c>
      <c r="N151" s="215" t="s">
        <v>178</v>
      </c>
      <c r="O151" s="216" t="str">
        <f t="shared" si="20"/>
        <v/>
      </c>
      <c r="P151" s="215" t="s">
        <v>178</v>
      </c>
      <c r="Q151" s="214" t="s">
        <v>178</v>
      </c>
      <c r="R151" s="217" t="s">
        <v>178</v>
      </c>
      <c r="S151" s="215" t="s">
        <v>178</v>
      </c>
      <c r="T151" s="216" t="str">
        <f t="shared" si="21"/>
        <v/>
      </c>
      <c r="U151" s="216" t="str">
        <f t="shared" si="22"/>
        <v/>
      </c>
      <c r="V151" s="219" t="s">
        <v>178</v>
      </c>
      <c r="W151" s="252" t="s">
        <v>178</v>
      </c>
      <c r="X151" s="215" t="s">
        <v>178</v>
      </c>
      <c r="Y151" s="215" t="s">
        <v>178</v>
      </c>
      <c r="Z151" s="215" t="s">
        <v>178</v>
      </c>
      <c r="AA151" s="215" t="s">
        <v>178</v>
      </c>
      <c r="AB151" s="215" t="s">
        <v>178</v>
      </c>
      <c r="AC151" s="215" t="s">
        <v>178</v>
      </c>
      <c r="AD151" s="216" t="str">
        <f t="shared" si="23"/>
        <v/>
      </c>
      <c r="AE151" s="215" t="s">
        <v>178</v>
      </c>
      <c r="AF151" s="215" t="s">
        <v>178</v>
      </c>
      <c r="AG151" s="215" t="s">
        <v>178</v>
      </c>
      <c r="AH151" s="215" t="s">
        <v>178</v>
      </c>
      <c r="AI151" s="216" t="str">
        <f t="shared" si="24"/>
        <v/>
      </c>
      <c r="AJ151" s="215" t="s">
        <v>178</v>
      </c>
      <c r="AK151" s="215" t="s">
        <v>178</v>
      </c>
      <c r="AL151" s="215" t="s">
        <v>178</v>
      </c>
      <c r="AM151" s="215" t="s">
        <v>178</v>
      </c>
      <c r="AN151" s="214" t="s">
        <v>178</v>
      </c>
      <c r="AO151" s="214"/>
      <c r="AP151" s="214" t="s">
        <v>178</v>
      </c>
      <c r="AQ151" s="214" t="s">
        <v>178</v>
      </c>
      <c r="AR151" s="248" t="s">
        <v>178</v>
      </c>
      <c r="AS151" s="218" t="s">
        <v>178</v>
      </c>
    </row>
    <row r="152" spans="2:45" ht="16" customHeight="1" x14ac:dyDescent="0.2">
      <c r="B152" s="220" t="s">
        <v>178</v>
      </c>
      <c r="C152" s="238" t="s">
        <v>178</v>
      </c>
      <c r="D152" s="214" t="s">
        <v>178</v>
      </c>
      <c r="E152" s="214" t="s">
        <v>178</v>
      </c>
      <c r="F152" s="214" t="s">
        <v>178</v>
      </c>
      <c r="G152" s="214"/>
      <c r="H152" s="214" t="s">
        <v>178</v>
      </c>
      <c r="I152" s="214" t="s">
        <v>178</v>
      </c>
      <c r="J152" s="214" t="s">
        <v>178</v>
      </c>
      <c r="K152" s="214" t="s">
        <v>178</v>
      </c>
      <c r="L152" s="214" t="s">
        <v>178</v>
      </c>
      <c r="M152" s="215" t="s">
        <v>178</v>
      </c>
      <c r="N152" s="215" t="s">
        <v>178</v>
      </c>
      <c r="O152" s="216" t="str">
        <f t="shared" si="20"/>
        <v/>
      </c>
      <c r="P152" s="215" t="s">
        <v>178</v>
      </c>
      <c r="Q152" s="214" t="s">
        <v>178</v>
      </c>
      <c r="R152" s="217" t="s">
        <v>178</v>
      </c>
      <c r="S152" s="215" t="s">
        <v>178</v>
      </c>
      <c r="T152" s="216" t="str">
        <f t="shared" si="21"/>
        <v/>
      </c>
      <c r="U152" s="216" t="str">
        <f t="shared" si="22"/>
        <v/>
      </c>
      <c r="V152" s="219" t="s">
        <v>178</v>
      </c>
      <c r="W152" s="252" t="s">
        <v>178</v>
      </c>
      <c r="X152" s="215" t="s">
        <v>178</v>
      </c>
      <c r="Y152" s="215" t="s">
        <v>178</v>
      </c>
      <c r="Z152" s="215" t="s">
        <v>178</v>
      </c>
      <c r="AA152" s="215" t="s">
        <v>178</v>
      </c>
      <c r="AB152" s="215" t="s">
        <v>178</v>
      </c>
      <c r="AC152" s="215" t="s">
        <v>178</v>
      </c>
      <c r="AD152" s="216" t="str">
        <f t="shared" si="23"/>
        <v/>
      </c>
      <c r="AE152" s="215" t="s">
        <v>178</v>
      </c>
      <c r="AF152" s="215" t="s">
        <v>178</v>
      </c>
      <c r="AG152" s="215" t="s">
        <v>178</v>
      </c>
      <c r="AH152" s="215" t="s">
        <v>178</v>
      </c>
      <c r="AI152" s="216" t="str">
        <f t="shared" si="24"/>
        <v/>
      </c>
      <c r="AJ152" s="215" t="s">
        <v>178</v>
      </c>
      <c r="AK152" s="215" t="s">
        <v>178</v>
      </c>
      <c r="AL152" s="215" t="s">
        <v>178</v>
      </c>
      <c r="AM152" s="215" t="s">
        <v>178</v>
      </c>
      <c r="AN152" s="214" t="s">
        <v>178</v>
      </c>
      <c r="AO152" s="214"/>
      <c r="AP152" s="214" t="s">
        <v>178</v>
      </c>
      <c r="AQ152" s="214" t="s">
        <v>178</v>
      </c>
      <c r="AR152" s="248" t="s">
        <v>178</v>
      </c>
      <c r="AS152" s="218" t="s">
        <v>178</v>
      </c>
    </row>
    <row r="153" spans="2:45" ht="16" customHeight="1" x14ac:dyDescent="0.2">
      <c r="B153" s="220" t="s">
        <v>178</v>
      </c>
      <c r="C153" s="238" t="s">
        <v>178</v>
      </c>
      <c r="D153" s="214" t="s">
        <v>178</v>
      </c>
      <c r="E153" s="214" t="s">
        <v>178</v>
      </c>
      <c r="F153" s="214" t="s">
        <v>178</v>
      </c>
      <c r="G153" s="214"/>
      <c r="H153" s="214" t="s">
        <v>178</v>
      </c>
      <c r="I153" s="214" t="s">
        <v>178</v>
      </c>
      <c r="J153" s="214" t="s">
        <v>178</v>
      </c>
      <c r="K153" s="214" t="s">
        <v>178</v>
      </c>
      <c r="L153" s="214" t="s">
        <v>178</v>
      </c>
      <c r="M153" s="215" t="s">
        <v>178</v>
      </c>
      <c r="N153" s="215" t="s">
        <v>178</v>
      </c>
      <c r="O153" s="216" t="str">
        <f t="shared" si="20"/>
        <v/>
      </c>
      <c r="P153" s="215" t="s">
        <v>178</v>
      </c>
      <c r="Q153" s="214" t="s">
        <v>178</v>
      </c>
      <c r="R153" s="217" t="s">
        <v>178</v>
      </c>
      <c r="S153" s="215" t="s">
        <v>178</v>
      </c>
      <c r="T153" s="216" t="str">
        <f t="shared" si="21"/>
        <v/>
      </c>
      <c r="U153" s="216" t="str">
        <f t="shared" si="22"/>
        <v/>
      </c>
      <c r="V153" s="219" t="s">
        <v>178</v>
      </c>
      <c r="W153" s="252" t="s">
        <v>178</v>
      </c>
      <c r="X153" s="215" t="s">
        <v>178</v>
      </c>
      <c r="Y153" s="215" t="s">
        <v>178</v>
      </c>
      <c r="Z153" s="215" t="s">
        <v>178</v>
      </c>
      <c r="AA153" s="215" t="s">
        <v>178</v>
      </c>
      <c r="AB153" s="215" t="s">
        <v>178</v>
      </c>
      <c r="AC153" s="215" t="s">
        <v>178</v>
      </c>
      <c r="AD153" s="216" t="str">
        <f t="shared" si="23"/>
        <v/>
      </c>
      <c r="AE153" s="215" t="s">
        <v>178</v>
      </c>
      <c r="AF153" s="215" t="s">
        <v>178</v>
      </c>
      <c r="AG153" s="215" t="s">
        <v>178</v>
      </c>
      <c r="AH153" s="215" t="s">
        <v>178</v>
      </c>
      <c r="AI153" s="216" t="str">
        <f t="shared" si="24"/>
        <v/>
      </c>
      <c r="AJ153" s="215" t="s">
        <v>178</v>
      </c>
      <c r="AK153" s="215" t="s">
        <v>178</v>
      </c>
      <c r="AL153" s="215" t="s">
        <v>178</v>
      </c>
      <c r="AM153" s="215" t="s">
        <v>178</v>
      </c>
      <c r="AN153" s="214" t="s">
        <v>178</v>
      </c>
      <c r="AO153" s="214"/>
      <c r="AP153" s="214" t="s">
        <v>178</v>
      </c>
      <c r="AQ153" s="214" t="s">
        <v>178</v>
      </c>
      <c r="AR153" s="248" t="s">
        <v>178</v>
      </c>
      <c r="AS153" s="218" t="s">
        <v>178</v>
      </c>
    </row>
    <row r="154" spans="2:45" ht="16" customHeight="1" x14ac:dyDescent="0.2">
      <c r="B154" s="220" t="s">
        <v>178</v>
      </c>
      <c r="C154" s="238" t="s">
        <v>178</v>
      </c>
      <c r="D154" s="214" t="s">
        <v>178</v>
      </c>
      <c r="E154" s="214" t="s">
        <v>178</v>
      </c>
      <c r="F154" s="214" t="s">
        <v>178</v>
      </c>
      <c r="G154" s="214"/>
      <c r="H154" s="214" t="s">
        <v>178</v>
      </c>
      <c r="I154" s="214" t="s">
        <v>178</v>
      </c>
      <c r="J154" s="214" t="s">
        <v>178</v>
      </c>
      <c r="K154" s="214" t="s">
        <v>178</v>
      </c>
      <c r="L154" s="214" t="s">
        <v>178</v>
      </c>
      <c r="M154" s="215" t="s">
        <v>178</v>
      </c>
      <c r="N154" s="215" t="s">
        <v>178</v>
      </c>
      <c r="O154" s="216" t="str">
        <f t="shared" si="20"/>
        <v/>
      </c>
      <c r="P154" s="215" t="s">
        <v>178</v>
      </c>
      <c r="Q154" s="214" t="s">
        <v>178</v>
      </c>
      <c r="R154" s="217" t="s">
        <v>178</v>
      </c>
      <c r="S154" s="215" t="s">
        <v>178</v>
      </c>
      <c r="T154" s="216" t="str">
        <f t="shared" si="21"/>
        <v/>
      </c>
      <c r="U154" s="216" t="str">
        <f t="shared" si="22"/>
        <v/>
      </c>
      <c r="V154" s="219" t="s">
        <v>178</v>
      </c>
      <c r="W154" s="252" t="s">
        <v>178</v>
      </c>
      <c r="X154" s="215" t="s">
        <v>178</v>
      </c>
      <c r="Y154" s="215" t="s">
        <v>178</v>
      </c>
      <c r="Z154" s="215" t="s">
        <v>178</v>
      </c>
      <c r="AA154" s="215" t="s">
        <v>178</v>
      </c>
      <c r="AB154" s="215" t="s">
        <v>178</v>
      </c>
      <c r="AC154" s="215" t="s">
        <v>178</v>
      </c>
      <c r="AD154" s="216" t="str">
        <f t="shared" si="23"/>
        <v/>
      </c>
      <c r="AE154" s="215" t="s">
        <v>178</v>
      </c>
      <c r="AF154" s="215" t="s">
        <v>178</v>
      </c>
      <c r="AG154" s="215" t="s">
        <v>178</v>
      </c>
      <c r="AH154" s="215" t="s">
        <v>178</v>
      </c>
      <c r="AI154" s="216" t="str">
        <f t="shared" si="24"/>
        <v/>
      </c>
      <c r="AJ154" s="215" t="s">
        <v>178</v>
      </c>
      <c r="AK154" s="215" t="s">
        <v>178</v>
      </c>
      <c r="AL154" s="215" t="s">
        <v>178</v>
      </c>
      <c r="AM154" s="215" t="s">
        <v>178</v>
      </c>
      <c r="AN154" s="214" t="s">
        <v>178</v>
      </c>
      <c r="AO154" s="214"/>
      <c r="AP154" s="214" t="s">
        <v>178</v>
      </c>
      <c r="AQ154" s="214" t="s">
        <v>178</v>
      </c>
      <c r="AR154" s="248" t="s">
        <v>178</v>
      </c>
      <c r="AS154" s="218" t="s">
        <v>178</v>
      </c>
    </row>
    <row r="155" spans="2:45" ht="16" customHeight="1" x14ac:dyDescent="0.2">
      <c r="B155" s="220" t="s">
        <v>178</v>
      </c>
      <c r="C155" s="238" t="s">
        <v>178</v>
      </c>
      <c r="D155" s="214" t="s">
        <v>178</v>
      </c>
      <c r="E155" s="214" t="s">
        <v>178</v>
      </c>
      <c r="F155" s="214" t="s">
        <v>178</v>
      </c>
      <c r="G155" s="214"/>
      <c r="H155" s="214" t="s">
        <v>178</v>
      </c>
      <c r="I155" s="214" t="s">
        <v>178</v>
      </c>
      <c r="J155" s="214" t="s">
        <v>178</v>
      </c>
      <c r="K155" s="214" t="s">
        <v>178</v>
      </c>
      <c r="L155" s="214" t="s">
        <v>178</v>
      </c>
      <c r="M155" s="215" t="s">
        <v>178</v>
      </c>
      <c r="N155" s="215" t="s">
        <v>178</v>
      </c>
      <c r="O155" s="216" t="str">
        <f t="shared" si="20"/>
        <v/>
      </c>
      <c r="P155" s="215" t="s">
        <v>178</v>
      </c>
      <c r="Q155" s="214" t="s">
        <v>178</v>
      </c>
      <c r="R155" s="217" t="s">
        <v>178</v>
      </c>
      <c r="S155" s="215" t="s">
        <v>178</v>
      </c>
      <c r="T155" s="216" t="str">
        <f t="shared" si="21"/>
        <v/>
      </c>
      <c r="U155" s="216" t="str">
        <f t="shared" si="22"/>
        <v/>
      </c>
      <c r="V155" s="219" t="s">
        <v>178</v>
      </c>
      <c r="W155" s="252" t="s">
        <v>178</v>
      </c>
      <c r="X155" s="215" t="s">
        <v>178</v>
      </c>
      <c r="Y155" s="215" t="s">
        <v>178</v>
      </c>
      <c r="Z155" s="215" t="s">
        <v>178</v>
      </c>
      <c r="AA155" s="215" t="s">
        <v>178</v>
      </c>
      <c r="AB155" s="215" t="s">
        <v>178</v>
      </c>
      <c r="AC155" s="215" t="s">
        <v>178</v>
      </c>
      <c r="AD155" s="216" t="str">
        <f t="shared" si="23"/>
        <v/>
      </c>
      <c r="AE155" s="215" t="s">
        <v>178</v>
      </c>
      <c r="AF155" s="215" t="s">
        <v>178</v>
      </c>
      <c r="AG155" s="215" t="s">
        <v>178</v>
      </c>
      <c r="AH155" s="215" t="s">
        <v>178</v>
      </c>
      <c r="AI155" s="216" t="str">
        <f t="shared" si="24"/>
        <v/>
      </c>
      <c r="AJ155" s="215" t="s">
        <v>178</v>
      </c>
      <c r="AK155" s="215" t="s">
        <v>178</v>
      </c>
      <c r="AL155" s="215" t="s">
        <v>178</v>
      </c>
      <c r="AM155" s="215" t="s">
        <v>178</v>
      </c>
      <c r="AN155" s="214" t="s">
        <v>178</v>
      </c>
      <c r="AO155" s="214"/>
      <c r="AP155" s="214" t="s">
        <v>178</v>
      </c>
      <c r="AQ155" s="214" t="s">
        <v>178</v>
      </c>
      <c r="AR155" s="248" t="s">
        <v>178</v>
      </c>
      <c r="AS155" s="218" t="s">
        <v>178</v>
      </c>
    </row>
    <row r="156" spans="2:45" ht="16" customHeight="1" x14ac:dyDescent="0.2">
      <c r="B156" s="220" t="s">
        <v>178</v>
      </c>
      <c r="C156" s="238" t="s">
        <v>178</v>
      </c>
      <c r="D156" s="214" t="s">
        <v>178</v>
      </c>
      <c r="E156" s="214" t="s">
        <v>178</v>
      </c>
      <c r="F156" s="214" t="s">
        <v>178</v>
      </c>
      <c r="G156" s="214"/>
      <c r="H156" s="214" t="s">
        <v>178</v>
      </c>
      <c r="I156" s="214" t="s">
        <v>178</v>
      </c>
      <c r="J156" s="214" t="s">
        <v>178</v>
      </c>
      <c r="K156" s="214" t="s">
        <v>178</v>
      </c>
      <c r="L156" s="214" t="s">
        <v>178</v>
      </c>
      <c r="M156" s="215" t="s">
        <v>178</v>
      </c>
      <c r="N156" s="215" t="s">
        <v>178</v>
      </c>
      <c r="O156" s="216" t="str">
        <f t="shared" si="20"/>
        <v/>
      </c>
      <c r="P156" s="215" t="s">
        <v>178</v>
      </c>
      <c r="Q156" s="214" t="s">
        <v>178</v>
      </c>
      <c r="R156" s="217" t="s">
        <v>178</v>
      </c>
      <c r="S156" s="215" t="s">
        <v>178</v>
      </c>
      <c r="T156" s="216" t="str">
        <f t="shared" si="21"/>
        <v/>
      </c>
      <c r="U156" s="216" t="str">
        <f t="shared" si="22"/>
        <v/>
      </c>
      <c r="V156" s="219" t="s">
        <v>178</v>
      </c>
      <c r="W156" s="252" t="s">
        <v>178</v>
      </c>
      <c r="X156" s="215" t="s">
        <v>178</v>
      </c>
      <c r="Y156" s="215" t="s">
        <v>178</v>
      </c>
      <c r="Z156" s="215" t="s">
        <v>178</v>
      </c>
      <c r="AA156" s="215" t="s">
        <v>178</v>
      </c>
      <c r="AB156" s="215" t="s">
        <v>178</v>
      </c>
      <c r="AC156" s="215" t="s">
        <v>178</v>
      </c>
      <c r="AD156" s="216" t="str">
        <f t="shared" si="23"/>
        <v/>
      </c>
      <c r="AE156" s="215" t="s">
        <v>178</v>
      </c>
      <c r="AF156" s="215" t="s">
        <v>178</v>
      </c>
      <c r="AG156" s="215" t="s">
        <v>178</v>
      </c>
      <c r="AH156" s="215" t="s">
        <v>178</v>
      </c>
      <c r="AI156" s="216" t="str">
        <f t="shared" si="24"/>
        <v/>
      </c>
      <c r="AJ156" s="215" t="s">
        <v>178</v>
      </c>
      <c r="AK156" s="215" t="s">
        <v>178</v>
      </c>
      <c r="AL156" s="215" t="s">
        <v>178</v>
      </c>
      <c r="AM156" s="215" t="s">
        <v>178</v>
      </c>
      <c r="AN156" s="214" t="s">
        <v>178</v>
      </c>
      <c r="AO156" s="214"/>
      <c r="AP156" s="214" t="s">
        <v>178</v>
      </c>
      <c r="AQ156" s="214" t="s">
        <v>178</v>
      </c>
      <c r="AR156" s="248" t="s">
        <v>178</v>
      </c>
      <c r="AS156" s="218" t="s">
        <v>178</v>
      </c>
    </row>
    <row r="157" spans="2:45" ht="16" customHeight="1" x14ac:dyDescent="0.2">
      <c r="B157" s="220" t="s">
        <v>178</v>
      </c>
      <c r="C157" s="238" t="s">
        <v>178</v>
      </c>
      <c r="D157" s="214" t="s">
        <v>178</v>
      </c>
      <c r="E157" s="214" t="s">
        <v>178</v>
      </c>
      <c r="F157" s="214" t="s">
        <v>178</v>
      </c>
      <c r="G157" s="214"/>
      <c r="H157" s="214" t="s">
        <v>178</v>
      </c>
      <c r="I157" s="214" t="s">
        <v>178</v>
      </c>
      <c r="J157" s="214" t="s">
        <v>178</v>
      </c>
      <c r="K157" s="214" t="s">
        <v>178</v>
      </c>
      <c r="L157" s="214" t="s">
        <v>178</v>
      </c>
      <c r="M157" s="215" t="s">
        <v>178</v>
      </c>
      <c r="N157" s="215" t="s">
        <v>178</v>
      </c>
      <c r="O157" s="216" t="str">
        <f t="shared" si="20"/>
        <v/>
      </c>
      <c r="P157" s="215" t="s">
        <v>178</v>
      </c>
      <c r="Q157" s="214" t="s">
        <v>178</v>
      </c>
      <c r="R157" s="217" t="s">
        <v>178</v>
      </c>
      <c r="S157" s="215" t="s">
        <v>178</v>
      </c>
      <c r="T157" s="216" t="str">
        <f t="shared" si="21"/>
        <v/>
      </c>
      <c r="U157" s="216" t="str">
        <f t="shared" si="22"/>
        <v/>
      </c>
      <c r="V157" s="219" t="s">
        <v>178</v>
      </c>
      <c r="W157" s="252" t="s">
        <v>178</v>
      </c>
      <c r="X157" s="215" t="s">
        <v>178</v>
      </c>
      <c r="Y157" s="215" t="s">
        <v>178</v>
      </c>
      <c r="Z157" s="215" t="s">
        <v>178</v>
      </c>
      <c r="AA157" s="215" t="s">
        <v>178</v>
      </c>
      <c r="AB157" s="215" t="s">
        <v>178</v>
      </c>
      <c r="AC157" s="215" t="s">
        <v>178</v>
      </c>
      <c r="AD157" s="216" t="str">
        <f t="shared" si="23"/>
        <v/>
      </c>
      <c r="AE157" s="215" t="s">
        <v>178</v>
      </c>
      <c r="AF157" s="215" t="s">
        <v>178</v>
      </c>
      <c r="AG157" s="215" t="s">
        <v>178</v>
      </c>
      <c r="AH157" s="215" t="s">
        <v>178</v>
      </c>
      <c r="AI157" s="216" t="str">
        <f t="shared" si="24"/>
        <v/>
      </c>
      <c r="AJ157" s="215" t="s">
        <v>178</v>
      </c>
      <c r="AK157" s="215" t="s">
        <v>178</v>
      </c>
      <c r="AL157" s="215" t="s">
        <v>178</v>
      </c>
      <c r="AM157" s="215" t="s">
        <v>178</v>
      </c>
      <c r="AN157" s="214" t="s">
        <v>178</v>
      </c>
      <c r="AO157" s="214"/>
      <c r="AP157" s="214" t="s">
        <v>178</v>
      </c>
      <c r="AQ157" s="214" t="s">
        <v>178</v>
      </c>
      <c r="AR157" s="248" t="s">
        <v>178</v>
      </c>
      <c r="AS157" s="218" t="s">
        <v>178</v>
      </c>
    </row>
    <row r="158" spans="2:45" ht="16" customHeight="1" thickBot="1" x14ac:dyDescent="0.25">
      <c r="B158" s="220" t="s">
        <v>178</v>
      </c>
      <c r="C158" s="239" t="s">
        <v>178</v>
      </c>
      <c r="D158" s="221" t="s">
        <v>178</v>
      </c>
      <c r="E158" s="221" t="s">
        <v>178</v>
      </c>
      <c r="F158" s="221" t="s">
        <v>178</v>
      </c>
      <c r="G158" s="221"/>
      <c r="H158" s="221" t="s">
        <v>178</v>
      </c>
      <c r="I158" s="221" t="s">
        <v>178</v>
      </c>
      <c r="J158" s="221" t="s">
        <v>178</v>
      </c>
      <c r="K158" s="221" t="s">
        <v>178</v>
      </c>
      <c r="L158" s="221" t="s">
        <v>178</v>
      </c>
      <c r="M158" s="222" t="s">
        <v>178</v>
      </c>
      <c r="N158" s="222" t="s">
        <v>178</v>
      </c>
      <c r="O158" s="223" t="str">
        <f t="shared" si="20"/>
        <v/>
      </c>
      <c r="P158" s="222" t="s">
        <v>178</v>
      </c>
      <c r="Q158" s="221" t="s">
        <v>178</v>
      </c>
      <c r="R158" s="224" t="s">
        <v>178</v>
      </c>
      <c r="S158" s="222" t="s">
        <v>178</v>
      </c>
      <c r="T158" s="223" t="str">
        <f t="shared" si="21"/>
        <v/>
      </c>
      <c r="U158" s="223" t="str">
        <f t="shared" si="22"/>
        <v/>
      </c>
      <c r="V158" s="225" t="s">
        <v>178</v>
      </c>
      <c r="W158" s="253" t="s">
        <v>178</v>
      </c>
      <c r="X158" s="222" t="s">
        <v>178</v>
      </c>
      <c r="Y158" s="222" t="s">
        <v>178</v>
      </c>
      <c r="Z158" s="222" t="s">
        <v>178</v>
      </c>
      <c r="AA158" s="222" t="s">
        <v>178</v>
      </c>
      <c r="AB158" s="222" t="s">
        <v>178</v>
      </c>
      <c r="AC158" s="222" t="s">
        <v>178</v>
      </c>
      <c r="AD158" s="223" t="str">
        <f t="shared" si="23"/>
        <v/>
      </c>
      <c r="AE158" s="222" t="s">
        <v>178</v>
      </c>
      <c r="AF158" s="222" t="s">
        <v>178</v>
      </c>
      <c r="AG158" s="222" t="s">
        <v>178</v>
      </c>
      <c r="AH158" s="222" t="s">
        <v>178</v>
      </c>
      <c r="AI158" s="223" t="str">
        <f t="shared" si="24"/>
        <v/>
      </c>
      <c r="AJ158" s="222" t="s">
        <v>178</v>
      </c>
      <c r="AK158" s="222" t="s">
        <v>178</v>
      </c>
      <c r="AL158" s="222" t="s">
        <v>178</v>
      </c>
      <c r="AM158" s="222" t="s">
        <v>178</v>
      </c>
      <c r="AN158" s="221" t="s">
        <v>178</v>
      </c>
      <c r="AO158" s="221"/>
      <c r="AP158" s="221" t="s">
        <v>178</v>
      </c>
      <c r="AQ158" s="221" t="s">
        <v>178</v>
      </c>
      <c r="AR158" s="249" t="s">
        <v>178</v>
      </c>
      <c r="AS158" s="226" t="s">
        <v>178</v>
      </c>
    </row>
    <row r="159" spans="2:45" ht="13.5" customHeight="1" x14ac:dyDescent="0.2">
      <c r="B159" s="201"/>
      <c r="C159" s="240"/>
      <c r="D159" s="201"/>
      <c r="E159" s="201"/>
      <c r="F159" s="201"/>
      <c r="G159" s="201"/>
      <c r="H159" s="201"/>
      <c r="I159" s="201"/>
      <c r="J159" s="201"/>
      <c r="K159" s="201"/>
      <c r="L159" s="201"/>
      <c r="M159" s="201"/>
      <c r="N159" s="201"/>
      <c r="O159" s="288"/>
      <c r="P159" s="201"/>
      <c r="Q159" s="201"/>
      <c r="R159" s="201"/>
      <c r="S159" s="201"/>
      <c r="T159" s="288"/>
      <c r="U159" s="288"/>
      <c r="V159" s="201"/>
      <c r="W159" s="201"/>
      <c r="X159" s="201"/>
      <c r="Y159" s="201"/>
      <c r="Z159" s="201"/>
      <c r="AA159" s="201"/>
      <c r="AB159" s="201"/>
      <c r="AC159" s="201"/>
      <c r="AD159" s="288"/>
      <c r="AE159" s="201"/>
      <c r="AF159" s="201"/>
      <c r="AG159" s="201"/>
      <c r="AH159" s="201"/>
      <c r="AI159" s="288"/>
      <c r="AJ159" s="201"/>
      <c r="AK159" s="201"/>
      <c r="AL159" s="201"/>
      <c r="AM159" s="201"/>
      <c r="AN159" s="201"/>
      <c r="AO159" s="201"/>
      <c r="AP159" s="201"/>
      <c r="AQ159" s="201"/>
      <c r="AR159" s="201"/>
      <c r="AS159" s="201"/>
    </row>
    <row r="165" spans="9:9" ht="13.5" customHeight="1" thickBot="1" x14ac:dyDescent="0.25"/>
    <row r="166" spans="9:9" ht="13.5" customHeight="1" x14ac:dyDescent="0.2">
      <c r="I166" s="287"/>
    </row>
  </sheetData>
  <phoneticPr fontId="23" type="noConversion"/>
  <conditionalFormatting sqref="B6:AS6">
    <cfRule type="cellIs" dxfId="36" priority="54" operator="equal">
      <formula>"?"</formula>
    </cfRule>
    <cfRule type="cellIs" dxfId="35" priority="55" operator="equal">
      <formula>"Muss"</formula>
    </cfRule>
    <cfRule type="cellIs" dxfId="34" priority="56" operator="equal">
      <formula>"Kann"</formula>
    </cfRule>
  </conditionalFormatting>
  <conditionalFormatting sqref="C9:BE158">
    <cfRule type="expression" dxfId="33" priority="46">
      <formula>LEN(C9)&gt;40</formula>
    </cfRule>
    <cfRule type="expression" dxfId="32" priority="50">
      <formula>IF(C$4&lt;&gt;1,FALSE,IF($B9="",FALSE,C9="?"))</formula>
    </cfRule>
    <cfRule type="expression" dxfId="31" priority="67">
      <formula>IF(C$4&lt;&gt;1,FALSE,IF($B9="",FALSE,C9=""))</formula>
    </cfRule>
  </conditionalFormatting>
  <conditionalFormatting sqref="D1">
    <cfRule type="expression" dxfId="30" priority="1">
      <formula>(D1="Systemname")</formula>
    </cfRule>
    <cfRule type="expression" dxfId="29" priority="2">
      <formula>(D1="")</formula>
    </cfRule>
  </conditionalFormatting>
  <conditionalFormatting sqref="S9:S158 V9:AD158 AR9:AR158">
    <cfRule type="expression" dxfId="28" priority="57">
      <formula>LEN(S9)&gt;30</formula>
    </cfRule>
  </conditionalFormatting>
  <conditionalFormatting sqref="AH9:AH158">
    <cfRule type="expression" dxfId="27" priority="58">
      <formula>AND(LEN(B9)&gt;0,AH9&lt;0.01)</formula>
    </cfRule>
  </conditionalFormatting>
  <conditionalFormatting sqref="AM7">
    <cfRule type="expression" dxfId="26" priority="360">
      <formula>AND(LEN(#REF!)&gt;0,AM1048179="",V1048179="")</formula>
    </cfRule>
  </conditionalFormatting>
  <conditionalFormatting sqref="AN9:AQ158">
    <cfRule type="expression" dxfId="25" priority="367">
      <formula>IF($B9="",FALSE,IF(AN$4&lt;&gt;1,FALSE,IF($AM9&lt;&gt;"",FALSE,AN9="")))</formula>
    </cfRule>
  </conditionalFormatting>
  <conditionalFormatting sqref="AR7">
    <cfRule type="expression" dxfId="24" priority="359">
      <formula>AND(LEN(#REF!)&gt;0,AR1048179="",S1048179="")</formula>
    </cfRule>
  </conditionalFormatting>
  <dataValidations count="18">
    <dataValidation type="textLength" errorStyle="warning" operator="lessThanOrEqual" allowBlank="1" showErrorMessage="1" errorTitle="Text zu lang!" error="Max. 40 Zeichen sind erlaubt. Längere Zeichenfolgen werden beim Import in SAP MDG am Ende gekürzt. " sqref="C9:F158" xr:uid="{00000000-0002-0000-0100-000000000000}">
      <formula1>40</formula1>
    </dataValidation>
    <dataValidation type="textLength" errorStyle="warning" operator="lessThanOrEqual" allowBlank="1" showInputMessage="1" showErrorMessage="1" errorTitle="Text zu lang!" error="Max. 40 Zeichen sind erlaubt. Längere Zeichenfolgen werden beim IMport in SAP MDG am Ende gekürzt." sqref="E9:F9 E12:F158" xr:uid="{00000000-0002-0000-0100-000001000000}">
      <formula1>40</formula1>
    </dataValidation>
    <dataValidation type="custom" allowBlank="1" showInputMessage="1" showErrorMessage="1" errorTitle="Fehler" error="nur Zahlen zulassen!" sqref="AD9:AG158 T9:U158 N9:P158 Q10:Q158" xr:uid="{00000000-0002-0000-0100-000002000000}">
      <formula1>ISNUMBER(N9)</formula1>
    </dataValidation>
    <dataValidation type="whole" operator="greaterThanOrEqual" allowBlank="1" showInputMessage="1" showErrorMessage="1" errorTitle="Fehler" error="Nur ganze Zahlen (= Anzahl Tage) erlaubt" sqref="AC9:AD158 AK9:AK158" xr:uid="{00000000-0002-0000-0100-000005000000}">
      <formula1>0</formula1>
    </dataValidation>
    <dataValidation type="decimal" allowBlank="1" showInputMessage="1" showErrorMessage="1" errorTitle="Eingabefehler" error="Nur Zahlen zwischen 0.01 und 99'999'999.00 erlaubt" sqref="AH9:AH158" xr:uid="{00000000-0002-0000-0100-000006000000}">
      <formula1>0.01</formula1>
      <formula2>99999999</formula2>
    </dataValidation>
    <dataValidation type="textLength" operator="equal" allowBlank="1" showInputMessage="1" showErrorMessage="1" errorTitle="Eingabefehler" error="Länge für CAGE-Code = 5 Stellen" sqref="AM9:AM158" xr:uid="{00000000-0002-0000-0100-000007000000}">
      <formula1>5</formula1>
    </dataValidation>
    <dataValidation type="textLength" operator="equal" allowBlank="1" showInputMessage="1" showErrorMessage="1" errorTitle="Falsches Format für NSN" error="Eingabe = 1234-12-123-1234" sqref="S9:S158" xr:uid="{00000000-0002-0000-0100-000008000000}">
      <formula1>16</formula1>
    </dataValidation>
    <dataValidation type="textLength" operator="lessThanOrEqual" allowBlank="1" showInputMessage="1" showErrorMessage="1" sqref="AR9:AR158" xr:uid="{00000000-0002-0000-0100-000009000000}">
      <formula1>30</formula1>
    </dataValidation>
    <dataValidation type="list" operator="greaterThanOrEqual" allowBlank="1" showInputMessage="1" showErrorMessage="1" errorTitle="Fehler" sqref="AD9:AD158" xr:uid="{00000000-0002-0000-0100-00000A000000}">
      <formula1>"0,1,2,3"</formula1>
    </dataValidation>
    <dataValidation type="textLength" operator="equal" allowBlank="1" showInputMessage="1" showErrorMessage="1" errorTitle="Falsches Format für EAN-Code" error="Eingabe = 13 Stellen" sqref="R9:R158 T9:U158 AD9:AD158" xr:uid="{00000000-0002-0000-0100-00000C000000}">
      <formula1>13</formula1>
    </dataValidation>
    <dataValidation type="decimal" operator="greaterThan" allowBlank="1" showDropDown="1" showInputMessage="1" showErrorMessage="1" errorTitle="Fehler" error="Nur positive Zahlen ( &gt;0 ) erlaubt" sqref="AJ9:AJ158" xr:uid="{D0739333-4CB9-4C34-BD94-8B57276404C7}">
      <formula1>0</formula1>
    </dataValidation>
    <dataValidation type="list" allowBlank="1" showDropDown="1" showInputMessage="1" showErrorMessage="1" sqref="M9:M114" xr:uid="{4259D4F5-785C-4A0F-95D3-436FA6F5D556}">
      <formula1>"ST,M,KG,PAA,L,LE,T,STD,JHR,GLL,GLI,TO,G,MG,ML,CM,MM,M2,DM2,CM2,M3,CDM,CCM,PT,OZ,LB"</formula1>
    </dataValidation>
    <dataValidation type="list" allowBlank="1" showDropDown="1" showInputMessage="1" showErrorMessage="1" errorTitle="Fehler" error="Erlaubte Werte: 'ST', 'M', 'KG', 'PAA', 'L', 'LE', 'T', 'STD', 'JHR', 'GLL', 'GLI', 'TO', 'G', 'MG', 'ML', 'CM', 'MM', 'M2', 'DM2', 'CM2', 'M3', 'CDM', 'CCM', 'PT', 'OZ', 'LB'." sqref="M115:M158" xr:uid="{7E739A0D-5BE5-43F6-8FDA-BF2273BEA588}">
      <formula1>"ST,M,KG,PAA,L,LE,T,STD,JHR,GLL,GLI,TO,G,MG,ML,CM,MM,M2,DM2,CM2,M3,CDM,CCM,PT,OZ,LB"</formula1>
    </dataValidation>
    <dataValidation type="list" allowBlank="1" showDropDown="1" showInputMessage="1" showErrorMessage="1" errorTitle="Eingabefehler" error="Nur Eingabe = X oder N erlaubt" sqref="AD9:AD158" xr:uid="{D455F788-4929-4C03-9C4B-AA6D3CF41E0E}">
      <formula1>"X,N"</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AD9:AD158" xr:uid="{35AFEB67-C317-44B9-9994-DB6624517E62}">
      <formula1>30</formula1>
    </dataValidation>
    <dataValidation type="whole" operator="greaterThanOrEqual" allowBlank="1" showInputMessage="1" showErrorMessage="1" errorTitle="Fehler" error="Nur ganze Zahlen erlaubt" sqref="AD9:AD158 AA9:AB158" xr:uid="{00000000-0002-0000-0100-000003000000}">
      <formula1>0</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W9:W158" xr:uid="{4CF8ED32-4FF9-4387-8D5C-B12B533272A6}">
      <formula1>18</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V9:V158" xr:uid="{74BA2370-624E-4AA1-83D1-7A35AF731188}">
      <formula1>40</formula1>
    </dataValidation>
  </dataValidations>
  <hyperlinks>
    <hyperlink ref="H5" location="'Beschreibung'!A7" display="Grunddatentext DE - 2. Zeile" xr:uid="{00000000-0004-0000-0100-000000000000}"/>
    <hyperlink ref="G5" location="'Beschreibung'!A6" display="Grunddatentext DE - 1. Zeile" xr:uid="{00000000-0004-0000-0100-000001000000}"/>
    <hyperlink ref="M5" location="'Beschreibung'!A8" display="'Beschreibung '!A8" xr:uid="{00000000-0004-0000-0100-000002000000}"/>
    <hyperlink ref="N5" location="'Beschreibung'!A9" display="'Beschreibung '!A9" xr:uid="{00000000-0004-0000-0100-000003000000}"/>
    <hyperlink ref="P5" location="'Beschreibung'!A10" display="'Beschreibung '!A10" xr:uid="{00000000-0004-0000-0100-000004000000}"/>
    <hyperlink ref="O5" location="'Beschreibung'!A11" display="'Beschreibung '!A11" xr:uid="{00000000-0004-0000-0100-000005000000}"/>
    <hyperlink ref="AE5" location="'Beschreibung'!A12" display="Länge" xr:uid="{00000000-0004-0000-0100-000006000000}"/>
    <hyperlink ref="AF5" location="'Beschreibung'!A13" display="Breite" xr:uid="{00000000-0004-0000-0100-000007000000}"/>
    <hyperlink ref="AG5" location="'Beschreibung'!A14" display="Höhe" xr:uid="{00000000-0004-0000-0100-000008000000}"/>
    <hyperlink ref="AD5" location="'Beschreibung'!A15" display="'Beschreibung '!A15" xr:uid="{00000000-0004-0000-0100-000009000000}"/>
    <hyperlink ref="AH5" location="'Beschreibung'!A17" display="Preis" xr:uid="{00000000-0004-0000-0100-00000A000000}"/>
    <hyperlink ref="AI5" location="'Beschreibung'!A18" display="Währung" xr:uid="{00000000-0004-0000-0100-00000B000000}"/>
    <hyperlink ref="AJ5" location="'Beschreibung'!A19" display="'Beschreibung '!A19" xr:uid="{00000000-0004-0000-0100-00000C000000}"/>
    <hyperlink ref="AN5" location="'Beschreibung'!A20" display="Hersteller Name" xr:uid="{00000000-0004-0000-0100-00000D000000}"/>
    <hyperlink ref="AO5" location="'Beschreibung'!A21" display="Hersteller Adresse" xr:uid="{00000000-0004-0000-0100-00000E000000}"/>
    <hyperlink ref="AP5" location="'Beschreibung'!A22" display="Hersteller PLZ " xr:uid="{00000000-0004-0000-0100-00000F000000}"/>
    <hyperlink ref="AQ5" location="'Beschreibung'!A23" display="Hersteller Ort" xr:uid="{00000000-0004-0000-0100-000010000000}"/>
    <hyperlink ref="V5" location="'Beschreibung'!A25" display="Herstellerteilenummer" xr:uid="{00000000-0004-0000-0100-000011000000}"/>
    <hyperlink ref="U5" location="'Beschreibung'!A29" display="'Beschreibung '!A29" xr:uid="{00000000-0004-0000-0100-000012000000}"/>
    <hyperlink ref="R5" location="'Beschreibung'!A30" display="EAN / UPC Code" xr:uid="{00000000-0004-0000-0100-000013000000}"/>
    <hyperlink ref="X5" location="'Beschreibung'!A31" display="Gefahrstoff" xr:uid="{00000000-0004-0000-0100-000014000000}"/>
    <hyperlink ref="Q5" location="'Beschreibung'!A16" display="Grösse / Abmessung" xr:uid="{00000000-0004-0000-0100-000015000000}"/>
    <hyperlink ref="I5" location="'Beschreibung'!A6" display="Grunddatentext FR - 1. Zeile" xr:uid="{00000000-0004-0000-0100-000016000000}"/>
    <hyperlink ref="J5" location="'Beschreibung'!A7" display="Grunddatentext FR - 2. Zeile" xr:uid="{00000000-0004-0000-0100-000018000000}"/>
    <hyperlink ref="E5" location="'Beschreibung'!A5" display="Kurztext FR" xr:uid="{00000000-0004-0000-0100-000019000000}"/>
    <hyperlink ref="W5" location="'Beschreibung'!A39" display="Normbezeichnung" xr:uid="{00000000-0004-0000-0100-00001A000000}"/>
    <hyperlink ref="AC5" location="'Beschreibung'!A38" display="Lieferzeit" xr:uid="{00000000-0004-0000-0100-00001B000000}"/>
    <hyperlink ref="AB5" location="'Beschreibung'!A37" display="'Beschreibung '!A37" xr:uid="{00000000-0004-0000-0100-00001C000000}"/>
    <hyperlink ref="AA5" location="'Beschreibung'!A36" display="'Beschreibung '!A36" xr:uid="{00000000-0004-0000-0100-00001D000000}"/>
    <hyperlink ref="AL5" location="'Beschreibung'!A35" display="'Beschreibung '!A35" xr:uid="{00000000-0004-0000-0100-00001E000000}"/>
    <hyperlink ref="Z5" location="'Beschreibung'!A34" display="'Beschreibung '!A34" xr:uid="{00000000-0004-0000-0100-00001F000000}"/>
    <hyperlink ref="Y5" location="'Beschreibung'!A33" display="'Beschreibung '!A33" xr:uid="{00000000-0004-0000-0100-000020000000}"/>
    <hyperlink ref="AK5" location="'Beschreibung'!A32" display="Lagerfähigkeit" xr:uid="{00000000-0004-0000-0100-000021000000}"/>
    <hyperlink ref="B5" location="'Beschreibung'!A3" display="Positions-Nr." xr:uid="{00000000-0004-0000-0100-000022000000}"/>
    <hyperlink ref="AM5" location="'Beschreibung'!A24" display="CAGE Code" xr:uid="{00000000-0004-0000-0100-000024000000}"/>
    <hyperlink ref="T5" location="'Beschreibung'!A28" display="'Beschreibung '!A28" xr:uid="{00000000-0004-0000-0100-000025000000}"/>
    <hyperlink ref="F5" location="'Beschreibung'!A5" display="Kurztext EN" xr:uid="{00000000-0004-0000-0100-000026000000}"/>
    <hyperlink ref="K5" location="'Beschreibung'!A6" display="Grunddatentext EN - 1. Zeile" xr:uid="{00000000-0004-0000-0100-000027000000}"/>
    <hyperlink ref="L5" location="'Beschreibung'!A7" display="Grunddatentext EN - 2. Zeile" xr:uid="{00000000-0004-0000-0100-000028000000}"/>
    <hyperlink ref="AR5" location="'Beschreibung'!A26" display="Revision" xr:uid="{00000000-0004-0000-0100-000029000000}"/>
    <hyperlink ref="S5" location="'Beschreibung'!A27" display="'Beschreibung '!A27" xr:uid="{00000000-0004-0000-0100-00002A000000}"/>
    <hyperlink ref="AS5" location="'Beschreibung'!A40" display="Bemerkung" xr:uid="{00000000-0004-0000-0100-00002B000000}"/>
    <hyperlink ref="C5" location="'Beschreibung'!A4" display="'Beschreibung '!A4" xr:uid="{00000000-0004-0000-0100-000023000000}"/>
    <hyperlink ref="D5" location="Beschreibung!A5" display="Kurztext DE" xr:uid="{E64285B1-0D10-4493-859C-2DD68335BE35}"/>
  </hyperlinks>
  <pageMargins left="0.7" right="0.7" top="0.78740157499999996" bottom="0.78740157499999996" header="0.3" footer="0.3"/>
  <pageSetup orientation="portrait" r:id="rId1"/>
  <customProperties>
    <customPr name="EpmWorksheetKeyString_GUID" r:id="rId2"/>
  </customProperties>
  <extLst>
    <ext xmlns:x14="http://schemas.microsoft.com/office/spreadsheetml/2009/9/main" uri="{CCE6A557-97BC-4b89-ADB6-D9C93CAAB3DF}">
      <x14:dataValidations xmlns:xm="http://schemas.microsoft.com/office/excel/2006/main" count="2">
        <x14:dataValidation type="list" allowBlank="1" showInputMessage="1" showErrorMessage="1" errorTitle="Eingabefehler" error="Nur Eingabe = X oder N erlaubt" xr:uid="{4C5E1309-BBA1-4511-B653-A5DD51886D03}">
          <x14:formula1>
            <xm:f>Admin!$AI$2:$AI$3</xm:f>
          </x14:formula1>
          <xm:sqref>Y9:Z158 AL9:AL158</xm:sqref>
        </x14:dataValidation>
        <x14:dataValidation type="list" operator="greaterThanOrEqual" allowBlank="1" showInputMessage="1" showErrorMessage="1" errorTitle="Fehler" xr:uid="{8D935D93-44E5-47D9-BAAD-1DC438D4C6AE}">
          <x14:formula1>
            <xm:f>Admin!$AS$2:$AS$4</xm:f>
          </x14:formula1>
          <xm:sqref>X9:X158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X134"/>
  <sheetViews>
    <sheetView showZeros="0" zoomScale="125" zoomScaleNormal="125" workbookViewId="0">
      <pane xSplit="4" ySplit="8" topLeftCell="E9" activePane="bottomRight" state="frozen"/>
      <selection activeCell="W8" sqref="W8"/>
      <selection pane="topRight" activeCell="W8" sqref="W8"/>
      <selection pane="bottomLeft" activeCell="W8" sqref="W8"/>
      <selection pane="bottomRight" activeCell="A9" sqref="A9"/>
    </sheetView>
  </sheetViews>
  <sheetFormatPr baseColWidth="10" defaultColWidth="11.33203125" defaultRowHeight="17.25" customHeight="1" x14ac:dyDescent="0.2"/>
  <cols>
    <col min="1" max="2" width="14.33203125" customWidth="1"/>
    <col min="3" max="3" width="11.33203125" style="23"/>
    <col min="4" max="4" width="14.33203125" style="23" customWidth="1"/>
    <col min="5" max="16384" width="11.33203125" style="23"/>
  </cols>
  <sheetData>
    <row r="1" spans="1:24" customFormat="1" ht="25" hidden="1" customHeight="1" x14ac:dyDescent="0.2">
      <c r="A1" s="271"/>
      <c r="B1" s="271"/>
      <c r="C1" s="271" t="s">
        <v>33399</v>
      </c>
      <c r="D1" s="271" t="s">
        <v>33399</v>
      </c>
      <c r="E1" s="271" t="s">
        <v>33399</v>
      </c>
      <c r="F1" s="271" t="s">
        <v>33399</v>
      </c>
      <c r="G1" s="271" t="s">
        <v>33399</v>
      </c>
      <c r="H1" s="271" t="s">
        <v>33399</v>
      </c>
      <c r="I1" s="271" t="s">
        <v>33399</v>
      </c>
      <c r="J1" s="271" t="s">
        <v>33399</v>
      </c>
      <c r="K1" s="271" t="s">
        <v>33399</v>
      </c>
      <c r="L1" s="271"/>
      <c r="M1" s="271" t="s">
        <v>33399</v>
      </c>
      <c r="N1" s="271" t="s">
        <v>33377</v>
      </c>
      <c r="O1" s="271" t="s">
        <v>33399</v>
      </c>
      <c r="P1" s="271" t="s">
        <v>33377</v>
      </c>
      <c r="Q1" s="271" t="s">
        <v>33399</v>
      </c>
      <c r="R1" s="271" t="s">
        <v>33399</v>
      </c>
      <c r="S1" s="271" t="s">
        <v>33377</v>
      </c>
      <c r="T1" s="271" t="s">
        <v>33377</v>
      </c>
    </row>
    <row r="2" spans="1:24" customFormat="1" ht="17.25" hidden="1" customHeight="1" x14ac:dyDescent="0.2">
      <c r="A2" s="272"/>
      <c r="B2" s="272"/>
      <c r="C2" s="272" t="s">
        <v>2</v>
      </c>
      <c r="D2" s="272" t="s">
        <v>2</v>
      </c>
      <c r="E2" s="272" t="s">
        <v>2</v>
      </c>
      <c r="F2" s="272" t="s">
        <v>2</v>
      </c>
      <c r="G2" s="272" t="s">
        <v>2</v>
      </c>
      <c r="H2" s="272" t="s">
        <v>2</v>
      </c>
      <c r="I2" s="272" t="s">
        <v>23</v>
      </c>
      <c r="J2" s="272" t="s">
        <v>2</v>
      </c>
      <c r="K2" s="272" t="s">
        <v>2</v>
      </c>
      <c r="L2" s="272"/>
      <c r="M2" s="272" t="s">
        <v>33378</v>
      </c>
      <c r="N2" s="272" t="s">
        <v>33490</v>
      </c>
      <c r="O2" s="272" t="s">
        <v>33379</v>
      </c>
      <c r="P2" s="272" t="s">
        <v>33491</v>
      </c>
      <c r="Q2" s="272" t="s">
        <v>33379</v>
      </c>
      <c r="R2" s="272" t="s">
        <v>33380</v>
      </c>
      <c r="S2" s="272" t="s">
        <v>33381</v>
      </c>
      <c r="T2" s="272" t="s">
        <v>33382</v>
      </c>
    </row>
    <row r="3" spans="1:24" customFormat="1" ht="17.25" hidden="1" customHeight="1" x14ac:dyDescent="0.2">
      <c r="A3" s="272"/>
      <c r="B3" s="272"/>
      <c r="C3" s="272" t="s">
        <v>166</v>
      </c>
      <c r="D3" s="272" t="s">
        <v>4</v>
      </c>
      <c r="E3" s="272"/>
      <c r="F3" s="272"/>
      <c r="G3" s="272"/>
      <c r="H3" s="272"/>
      <c r="I3" s="272"/>
      <c r="J3" s="272"/>
      <c r="K3" s="272" t="s">
        <v>18</v>
      </c>
      <c r="L3" s="272"/>
      <c r="M3" s="272" t="s">
        <v>33383</v>
      </c>
      <c r="N3" s="272"/>
      <c r="O3" s="272" t="s">
        <v>215</v>
      </c>
      <c r="P3" s="272"/>
      <c r="Q3" s="272" t="s">
        <v>214</v>
      </c>
      <c r="R3" s="272" t="s">
        <v>259</v>
      </c>
      <c r="S3" s="272"/>
      <c r="T3" s="272"/>
    </row>
    <row r="4" spans="1:24" customFormat="1" ht="17.25" hidden="1" customHeight="1" x14ac:dyDescent="0.2">
      <c r="A4" s="272"/>
      <c r="B4" s="272"/>
      <c r="C4" s="272">
        <v>1</v>
      </c>
      <c r="D4" s="272">
        <v>1</v>
      </c>
      <c r="E4" s="272">
        <v>1</v>
      </c>
      <c r="F4" s="272">
        <v>1</v>
      </c>
      <c r="G4" s="272">
        <v>1</v>
      </c>
      <c r="H4" s="272">
        <v>0</v>
      </c>
      <c r="I4" s="272">
        <v>0</v>
      </c>
      <c r="J4" s="272">
        <v>1</v>
      </c>
      <c r="K4" s="272">
        <v>1</v>
      </c>
      <c r="L4" s="272"/>
      <c r="M4" s="272">
        <v>1</v>
      </c>
      <c r="N4" s="272">
        <v>0</v>
      </c>
      <c r="O4" s="272">
        <v>0</v>
      </c>
      <c r="P4" s="272">
        <v>0</v>
      </c>
      <c r="Q4" s="272">
        <v>0</v>
      </c>
      <c r="R4" s="272">
        <v>0</v>
      </c>
      <c r="S4" s="272">
        <v>0</v>
      </c>
      <c r="T4" s="272">
        <v>0</v>
      </c>
    </row>
    <row r="5" spans="1:24" s="334" customFormat="1" ht="64" x14ac:dyDescent="0.2">
      <c r="A5" s="280" t="s">
        <v>32684</v>
      </c>
      <c r="B5" s="241" t="s">
        <v>181</v>
      </c>
      <c r="C5" s="241" t="s">
        <v>166</v>
      </c>
      <c r="D5" s="280" t="s">
        <v>33528</v>
      </c>
      <c r="E5" s="241" t="s">
        <v>189</v>
      </c>
      <c r="F5" s="241" t="s">
        <v>33384</v>
      </c>
      <c r="G5" s="241" t="s">
        <v>33385</v>
      </c>
      <c r="H5" s="241" t="s">
        <v>32812</v>
      </c>
      <c r="I5" s="241" t="s">
        <v>130</v>
      </c>
      <c r="J5" s="280" t="s">
        <v>33386</v>
      </c>
      <c r="K5" s="280" t="s">
        <v>32690</v>
      </c>
      <c r="L5" s="280" t="s">
        <v>33495</v>
      </c>
      <c r="M5" s="280" t="s">
        <v>32771</v>
      </c>
      <c r="N5" s="280" t="s">
        <v>33387</v>
      </c>
      <c r="O5" s="280" t="s">
        <v>32679</v>
      </c>
      <c r="P5" s="280" t="s">
        <v>33388</v>
      </c>
      <c r="Q5" s="280" t="s">
        <v>32678</v>
      </c>
      <c r="R5" s="280" t="s">
        <v>258</v>
      </c>
      <c r="S5" s="280" t="s">
        <v>33389</v>
      </c>
      <c r="T5" s="280" t="s">
        <v>33390</v>
      </c>
    </row>
    <row r="6" spans="1:24" customFormat="1" ht="15" x14ac:dyDescent="0.2">
      <c r="A6" s="273"/>
      <c r="B6" s="273"/>
      <c r="C6" s="273" t="s">
        <v>113</v>
      </c>
      <c r="D6" s="273" t="s">
        <v>113</v>
      </c>
      <c r="E6" s="273" t="s">
        <v>113</v>
      </c>
      <c r="F6" s="273" t="s">
        <v>113</v>
      </c>
      <c r="G6" s="273" t="s">
        <v>113</v>
      </c>
      <c r="H6" s="335" t="s">
        <v>114</v>
      </c>
      <c r="I6" s="335" t="s">
        <v>114</v>
      </c>
      <c r="J6" s="273" t="s">
        <v>113</v>
      </c>
      <c r="K6" s="273" t="s">
        <v>113</v>
      </c>
      <c r="L6" s="273" t="s">
        <v>113</v>
      </c>
      <c r="M6" s="273" t="s">
        <v>113</v>
      </c>
      <c r="N6" s="335" t="s">
        <v>114</v>
      </c>
      <c r="O6" s="335" t="s">
        <v>114</v>
      </c>
      <c r="P6" s="335" t="s">
        <v>114</v>
      </c>
      <c r="Q6" s="335" t="s">
        <v>114</v>
      </c>
      <c r="R6" s="335" t="s">
        <v>114</v>
      </c>
      <c r="S6" s="335" t="s">
        <v>114</v>
      </c>
      <c r="T6" s="335" t="s">
        <v>114</v>
      </c>
    </row>
    <row r="7" spans="1:24" s="35" customFormat="1" ht="54" customHeight="1" x14ac:dyDescent="0.2">
      <c r="A7" s="274"/>
      <c r="B7" s="274"/>
      <c r="C7" s="274" t="s">
        <v>2</v>
      </c>
      <c r="D7" s="274" t="s">
        <v>2</v>
      </c>
      <c r="E7" s="274" t="s">
        <v>2</v>
      </c>
      <c r="F7" s="274" t="s">
        <v>2</v>
      </c>
      <c r="G7" s="274" t="s">
        <v>2</v>
      </c>
      <c r="H7" s="274" t="s">
        <v>2</v>
      </c>
      <c r="I7" s="274" t="s">
        <v>2</v>
      </c>
      <c r="J7" s="274" t="s">
        <v>2</v>
      </c>
      <c r="K7" s="274" t="s">
        <v>2</v>
      </c>
      <c r="L7" s="274" t="s">
        <v>2</v>
      </c>
      <c r="M7" s="274" t="s">
        <v>2</v>
      </c>
      <c r="N7" s="274" t="s">
        <v>33391</v>
      </c>
      <c r="O7" s="274" t="s">
        <v>2</v>
      </c>
      <c r="P7" s="274" t="s">
        <v>33392</v>
      </c>
      <c r="Q7" s="274" t="s">
        <v>2</v>
      </c>
      <c r="R7" s="274" t="s">
        <v>2</v>
      </c>
      <c r="S7" s="274" t="s">
        <v>33393</v>
      </c>
      <c r="T7" s="274" t="s">
        <v>33394</v>
      </c>
    </row>
    <row r="8" spans="1:24" s="336" customFormat="1" ht="16" customHeight="1" x14ac:dyDescent="0.15">
      <c r="A8" s="275"/>
      <c r="B8" s="275"/>
      <c r="C8" s="275" t="s">
        <v>166</v>
      </c>
      <c r="D8" s="275" t="s">
        <v>4</v>
      </c>
      <c r="E8" s="275" t="s">
        <v>32835</v>
      </c>
      <c r="F8" s="275" t="s">
        <v>32804</v>
      </c>
      <c r="G8" s="275" t="s">
        <v>32816</v>
      </c>
      <c r="H8" s="275" t="s">
        <v>32813</v>
      </c>
      <c r="I8" s="275" t="s">
        <v>24</v>
      </c>
      <c r="J8" s="275" t="s">
        <v>22</v>
      </c>
      <c r="K8" s="275" t="s">
        <v>18</v>
      </c>
      <c r="L8" s="275" t="s">
        <v>5</v>
      </c>
      <c r="M8" s="275" t="s">
        <v>272</v>
      </c>
      <c r="N8" s="275" t="s">
        <v>33396</v>
      </c>
      <c r="O8" s="275" t="s">
        <v>215</v>
      </c>
      <c r="P8" s="275" t="s">
        <v>33522</v>
      </c>
      <c r="Q8" s="275" t="s">
        <v>214</v>
      </c>
      <c r="R8" s="275" t="s">
        <v>269</v>
      </c>
      <c r="S8" s="275" t="s">
        <v>33397</v>
      </c>
      <c r="T8" s="275" t="s">
        <v>33398</v>
      </c>
    </row>
    <row r="9" spans="1:24" ht="16" customHeight="1" x14ac:dyDescent="0.2">
      <c r="A9" s="276" t="str">
        <f>Input_Lieferant!B9&amp;""</f>
        <v>1</v>
      </c>
      <c r="B9" s="276" t="str">
        <f>Input_Lieferant!D9</f>
        <v>Kurztext DE XYZ</v>
      </c>
      <c r="C9" s="245">
        <v>3000</v>
      </c>
      <c r="D9" s="246" t="s">
        <v>33534</v>
      </c>
      <c r="E9" s="246" t="s">
        <v>33549</v>
      </c>
      <c r="F9" s="245" t="s">
        <v>33709</v>
      </c>
      <c r="G9" s="246">
        <v>1</v>
      </c>
      <c r="H9" s="246"/>
      <c r="I9" s="244" t="s">
        <v>33559</v>
      </c>
      <c r="J9" s="244">
        <v>6</v>
      </c>
      <c r="K9" s="23" t="s">
        <v>33713</v>
      </c>
      <c r="L9" s="23" t="s">
        <v>33747</v>
      </c>
      <c r="M9" s="246" t="s">
        <v>201</v>
      </c>
      <c r="N9" s="246" t="s">
        <v>33581</v>
      </c>
      <c r="O9" s="246">
        <v>1.111</v>
      </c>
      <c r="P9" s="246"/>
      <c r="Q9" s="246" t="s">
        <v>209</v>
      </c>
      <c r="R9" s="246"/>
      <c r="S9" s="246" t="s">
        <v>200</v>
      </c>
      <c r="T9" s="246" t="s">
        <v>198</v>
      </c>
      <c r="U9" s="246"/>
      <c r="V9" s="246"/>
      <c r="W9" s="246"/>
      <c r="X9" s="246"/>
    </row>
    <row r="10" spans="1:24" ht="16" customHeight="1" x14ac:dyDescent="0.2">
      <c r="A10" s="276" t="str">
        <f>Input_Lieferant!B10&amp;""</f>
        <v>2</v>
      </c>
      <c r="B10" s="276" t="str">
        <f>Input_Lieferant!D10</f>
        <v>Kurztext DE 2</v>
      </c>
      <c r="C10" s="245">
        <v>3000</v>
      </c>
      <c r="D10" s="244" t="s">
        <v>33534</v>
      </c>
      <c r="E10" s="246" t="s">
        <v>33549</v>
      </c>
      <c r="F10" s="245" t="s">
        <v>33710</v>
      </c>
      <c r="G10" s="246">
        <v>1</v>
      </c>
      <c r="H10" s="246"/>
      <c r="I10" s="246" t="s">
        <v>33559</v>
      </c>
      <c r="J10" s="246">
        <v>6</v>
      </c>
      <c r="K10" s="23" t="s">
        <v>33713</v>
      </c>
      <c r="L10" s="23" t="s">
        <v>33747</v>
      </c>
      <c r="M10" s="246" t="s">
        <v>233</v>
      </c>
      <c r="N10" s="246"/>
      <c r="O10" s="246">
        <v>2.222</v>
      </c>
      <c r="P10" s="246">
        <v>0.99</v>
      </c>
      <c r="Q10" s="246"/>
      <c r="R10" s="246"/>
      <c r="S10" s="246" t="s">
        <v>200</v>
      </c>
      <c r="T10" s="246"/>
      <c r="U10" s="244"/>
      <c r="V10" s="244"/>
      <c r="W10" s="244"/>
      <c r="X10" s="244"/>
    </row>
    <row r="11" spans="1:24" ht="16" customHeight="1" x14ac:dyDescent="0.2">
      <c r="A11" s="276" t="str">
        <f>Input_Lieferant!B11&amp;""</f>
        <v>3</v>
      </c>
      <c r="B11" s="276" t="str">
        <f>Input_Lieferant!D11</f>
        <v>Kurztext DE 3</v>
      </c>
      <c r="C11" s="245">
        <v>3000</v>
      </c>
      <c r="D11" s="244" t="s">
        <v>33534</v>
      </c>
      <c r="E11" s="246" t="s">
        <v>33549</v>
      </c>
      <c r="F11" s="245" t="s">
        <v>33711</v>
      </c>
      <c r="G11" s="246">
        <v>1</v>
      </c>
      <c r="H11" s="246"/>
      <c r="I11" s="246"/>
      <c r="J11" s="246">
        <v>6</v>
      </c>
      <c r="K11" s="23" t="s">
        <v>33713</v>
      </c>
      <c r="L11" s="23" t="s">
        <v>33747</v>
      </c>
      <c r="M11" s="246" t="s">
        <v>198</v>
      </c>
      <c r="N11" s="246">
        <v>54321</v>
      </c>
      <c r="O11" s="246"/>
      <c r="P11" s="246">
        <v>1.01</v>
      </c>
      <c r="Q11" s="246" t="s">
        <v>209</v>
      </c>
      <c r="R11" s="246"/>
      <c r="S11" s="246"/>
      <c r="T11" s="246"/>
      <c r="U11" s="244"/>
      <c r="V11" s="244"/>
      <c r="W11" s="244"/>
      <c r="X11" s="244"/>
    </row>
    <row r="12" spans="1:24" ht="16" customHeight="1" x14ac:dyDescent="0.2">
      <c r="A12" s="276" t="str">
        <f>Input_Lieferant!B12&amp;""</f>
        <v>4</v>
      </c>
      <c r="B12" s="276" t="str">
        <f>Input_Lieferant!D12</f>
        <v>asdfasdfasdfasdf</v>
      </c>
      <c r="C12" s="245">
        <v>3000</v>
      </c>
      <c r="D12" s="244" t="s">
        <v>33534</v>
      </c>
      <c r="E12" s="246" t="s">
        <v>33549</v>
      </c>
      <c r="F12" s="245" t="s">
        <v>33712</v>
      </c>
      <c r="G12" s="246">
        <v>1</v>
      </c>
      <c r="H12" s="246"/>
      <c r="I12" s="246" t="s">
        <v>281</v>
      </c>
      <c r="J12" s="246">
        <v>6</v>
      </c>
      <c r="K12" s="23" t="s">
        <v>33713</v>
      </c>
      <c r="L12" s="23" t="s">
        <v>33747</v>
      </c>
      <c r="M12" s="246" t="s">
        <v>201</v>
      </c>
      <c r="N12" s="246"/>
      <c r="O12" s="246">
        <v>4.444</v>
      </c>
      <c r="P12" s="246"/>
      <c r="Q12" s="246"/>
      <c r="R12" s="246"/>
      <c r="S12" s="246"/>
      <c r="T12" s="246"/>
      <c r="U12" s="244"/>
      <c r="V12" s="244"/>
      <c r="W12" s="244"/>
      <c r="X12" s="244"/>
    </row>
    <row r="13" spans="1:24" ht="16" customHeight="1" x14ac:dyDescent="0.2">
      <c r="A13" s="276" t="str">
        <f>Input_Lieferant!B13&amp;""</f>
        <v/>
      </c>
      <c r="B13" s="276" t="str">
        <f>Input_Lieferant!D13</f>
        <v/>
      </c>
      <c r="C13" s="245"/>
      <c r="D13" s="244"/>
      <c r="E13" s="246"/>
      <c r="F13" s="245"/>
      <c r="G13" s="246"/>
      <c r="H13" s="246"/>
      <c r="I13" s="246"/>
      <c r="J13" s="246"/>
      <c r="K13" s="246"/>
      <c r="L13" s="246"/>
      <c r="M13" s="246"/>
      <c r="N13" s="246"/>
      <c r="O13" s="246"/>
      <c r="P13" s="246"/>
      <c r="Q13" s="246"/>
      <c r="R13" s="246"/>
      <c r="S13" s="246"/>
      <c r="T13" s="246"/>
      <c r="U13" s="244"/>
      <c r="V13" s="244"/>
      <c r="W13" s="244"/>
      <c r="X13" s="244"/>
    </row>
    <row r="14" spans="1:24" ht="16" customHeight="1" x14ac:dyDescent="0.2">
      <c r="A14" s="276" t="str">
        <f>Input_Lieferant!B14&amp;""</f>
        <v/>
      </c>
      <c r="B14" s="276" t="str">
        <f>Input_Lieferant!D14</f>
        <v/>
      </c>
      <c r="C14" s="245"/>
      <c r="D14" s="244"/>
      <c r="E14" s="246"/>
      <c r="F14" s="245"/>
      <c r="G14" s="246"/>
      <c r="H14" s="246"/>
      <c r="I14" s="246"/>
      <c r="J14" s="246"/>
      <c r="K14" s="246"/>
      <c r="L14" s="246"/>
      <c r="M14" s="246"/>
      <c r="N14" s="246"/>
      <c r="O14" s="246"/>
      <c r="P14" s="246"/>
      <c r="Q14" s="246"/>
      <c r="R14" s="246"/>
      <c r="S14" s="246"/>
      <c r="T14" s="246"/>
      <c r="U14" s="244"/>
      <c r="V14" s="244"/>
      <c r="W14" s="244"/>
      <c r="X14" s="244"/>
    </row>
    <row r="15" spans="1:24" ht="16" customHeight="1" x14ac:dyDescent="0.2">
      <c r="A15" s="276" t="str">
        <f>Input_Lieferant!B15&amp;""</f>
        <v/>
      </c>
      <c r="B15" s="276" t="str">
        <f>Input_Lieferant!D15</f>
        <v/>
      </c>
      <c r="C15" s="245"/>
      <c r="D15" s="244"/>
      <c r="E15" s="246"/>
      <c r="F15" s="245"/>
      <c r="G15" s="246"/>
      <c r="H15" s="246"/>
      <c r="I15" s="246"/>
      <c r="J15" s="246"/>
      <c r="K15" s="246"/>
      <c r="L15" s="246"/>
      <c r="M15" s="246"/>
      <c r="N15" s="246"/>
      <c r="O15" s="246"/>
      <c r="P15" s="246"/>
      <c r="Q15" s="246"/>
      <c r="R15" s="246"/>
      <c r="S15" s="246"/>
      <c r="T15" s="246"/>
      <c r="U15" s="244"/>
      <c r="V15" s="244"/>
      <c r="W15" s="244"/>
      <c r="X15" s="244"/>
    </row>
    <row r="16" spans="1:24" ht="16" customHeight="1" x14ac:dyDescent="0.2">
      <c r="A16" s="276" t="str">
        <f>Input_Lieferant!B16&amp;""</f>
        <v/>
      </c>
      <c r="B16" s="276" t="str">
        <f>Input_Lieferant!D16</f>
        <v/>
      </c>
      <c r="C16" s="245"/>
      <c r="D16" s="244"/>
      <c r="E16" s="246"/>
      <c r="F16" s="245"/>
      <c r="G16" s="246"/>
      <c r="H16" s="246"/>
      <c r="I16" s="246"/>
      <c r="J16" s="246"/>
      <c r="K16" s="246"/>
      <c r="L16" s="246"/>
      <c r="M16" s="246"/>
      <c r="N16" s="246"/>
      <c r="O16" s="246"/>
      <c r="P16" s="246"/>
      <c r="Q16" s="246"/>
      <c r="R16" s="246"/>
      <c r="S16" s="246"/>
      <c r="T16" s="246"/>
      <c r="U16" s="244"/>
      <c r="V16" s="244"/>
      <c r="W16" s="244"/>
      <c r="X16" s="244"/>
    </row>
    <row r="17" spans="1:24" ht="16" customHeight="1" x14ac:dyDescent="0.2">
      <c r="A17" s="276" t="str">
        <f>Input_Lieferant!B17&amp;""</f>
        <v/>
      </c>
      <c r="B17" s="276" t="str">
        <f>Input_Lieferant!D17</f>
        <v/>
      </c>
      <c r="C17" s="245"/>
      <c r="D17" s="244"/>
      <c r="E17" s="246"/>
      <c r="F17" s="245"/>
      <c r="G17" s="246"/>
      <c r="H17" s="246"/>
      <c r="I17" s="246"/>
      <c r="J17" s="246"/>
      <c r="K17" s="246"/>
      <c r="L17" s="246"/>
      <c r="M17" s="246"/>
      <c r="N17" s="246"/>
      <c r="O17" s="246"/>
      <c r="P17" s="246"/>
      <c r="Q17" s="246"/>
      <c r="R17" s="246"/>
      <c r="S17" s="246"/>
      <c r="T17" s="246"/>
      <c r="U17" s="244"/>
      <c r="V17" s="244"/>
      <c r="W17" s="244"/>
      <c r="X17" s="244"/>
    </row>
    <row r="18" spans="1:24" ht="16" customHeight="1" x14ac:dyDescent="0.2">
      <c r="A18" s="276" t="str">
        <f>Input_Lieferant!B18&amp;""</f>
        <v/>
      </c>
      <c r="B18" s="276" t="str">
        <f>Input_Lieferant!D18</f>
        <v/>
      </c>
      <c r="C18" s="245"/>
      <c r="D18" s="244"/>
      <c r="E18" s="246"/>
      <c r="F18" s="245"/>
      <c r="G18" s="246"/>
      <c r="H18" s="246"/>
      <c r="I18" s="246"/>
      <c r="J18" s="246"/>
      <c r="K18" s="246"/>
      <c r="L18" s="246"/>
      <c r="M18" s="246"/>
      <c r="N18" s="246"/>
      <c r="O18" s="246"/>
      <c r="P18" s="246"/>
      <c r="Q18" s="246"/>
      <c r="R18" s="246"/>
      <c r="S18" s="246"/>
      <c r="T18" s="246"/>
      <c r="U18" s="244"/>
      <c r="V18" s="244"/>
      <c r="W18" s="244"/>
      <c r="X18" s="244"/>
    </row>
    <row r="19" spans="1:24" ht="16" customHeight="1" x14ac:dyDescent="0.2">
      <c r="A19" s="276" t="str">
        <f>Input_Lieferant!B19&amp;""</f>
        <v/>
      </c>
      <c r="B19" s="276" t="str">
        <f>Input_Lieferant!D19</f>
        <v/>
      </c>
      <c r="C19" s="245"/>
      <c r="D19" s="244"/>
      <c r="E19" s="246"/>
      <c r="F19" s="245"/>
      <c r="G19" s="246"/>
      <c r="H19" s="246"/>
      <c r="I19" s="246"/>
      <c r="J19" s="246"/>
      <c r="K19" s="246"/>
      <c r="L19" s="246"/>
      <c r="M19" s="246"/>
      <c r="N19" s="246"/>
      <c r="O19" s="246"/>
      <c r="P19" s="246"/>
      <c r="Q19" s="246"/>
      <c r="R19" s="246"/>
      <c r="S19" s="246"/>
      <c r="T19" s="246"/>
      <c r="U19" s="244"/>
      <c r="V19" s="244"/>
      <c r="W19" s="244"/>
      <c r="X19" s="244"/>
    </row>
    <row r="20" spans="1:24" ht="16" customHeight="1" x14ac:dyDescent="0.2">
      <c r="A20" s="276" t="str">
        <f>Input_Lieferant!B20&amp;""</f>
        <v/>
      </c>
      <c r="B20" s="276" t="str">
        <f>Input_Lieferant!D20</f>
        <v/>
      </c>
      <c r="C20" s="245"/>
      <c r="D20" s="244"/>
      <c r="E20" s="246"/>
      <c r="F20" s="245"/>
      <c r="G20" s="246"/>
      <c r="H20" s="246"/>
      <c r="I20" s="246"/>
      <c r="J20" s="246"/>
      <c r="K20" s="246"/>
      <c r="L20" s="246"/>
      <c r="M20" s="246"/>
      <c r="N20" s="246"/>
      <c r="O20" s="246"/>
      <c r="P20" s="246"/>
      <c r="Q20" s="246"/>
      <c r="R20" s="246"/>
      <c r="S20" s="246"/>
      <c r="T20" s="246"/>
      <c r="U20" s="244"/>
      <c r="V20" s="244"/>
      <c r="W20" s="244"/>
      <c r="X20" s="244"/>
    </row>
    <row r="21" spans="1:24" ht="16" customHeight="1" x14ac:dyDescent="0.2">
      <c r="A21" s="276" t="str">
        <f>Input_Lieferant!B21&amp;""</f>
        <v/>
      </c>
      <c r="B21" s="276" t="str">
        <f>Input_Lieferant!D21</f>
        <v/>
      </c>
      <c r="C21" s="245"/>
      <c r="D21" s="244"/>
      <c r="E21" s="246"/>
      <c r="F21" s="245"/>
      <c r="G21" s="246"/>
      <c r="H21" s="246"/>
      <c r="I21" s="246"/>
      <c r="J21" s="246"/>
      <c r="K21" s="246"/>
      <c r="L21" s="246"/>
      <c r="M21" s="246"/>
      <c r="N21" s="246"/>
      <c r="O21" s="246"/>
      <c r="P21" s="246"/>
      <c r="Q21" s="246"/>
      <c r="R21" s="246"/>
      <c r="S21" s="246"/>
      <c r="T21" s="246"/>
      <c r="U21" s="244"/>
      <c r="V21" s="244"/>
      <c r="W21" s="244"/>
      <c r="X21" s="244"/>
    </row>
    <row r="22" spans="1:24" ht="16" customHeight="1" x14ac:dyDescent="0.2">
      <c r="A22" s="276" t="str">
        <f>Input_Lieferant!B22&amp;""</f>
        <v/>
      </c>
      <c r="B22" s="276" t="str">
        <f>Input_Lieferant!D22</f>
        <v/>
      </c>
      <c r="C22" s="245"/>
      <c r="D22" s="244"/>
      <c r="E22" s="246"/>
      <c r="F22" s="245"/>
      <c r="G22" s="246"/>
      <c r="H22" s="246"/>
      <c r="I22" s="246"/>
      <c r="J22" s="246"/>
      <c r="K22" s="246"/>
      <c r="L22" s="246"/>
      <c r="M22" s="246"/>
      <c r="N22" s="246"/>
      <c r="O22" s="246"/>
      <c r="P22" s="246"/>
      <c r="Q22" s="246"/>
      <c r="R22" s="246"/>
      <c r="S22" s="246"/>
      <c r="T22" s="246"/>
      <c r="U22" s="244"/>
      <c r="V22" s="244"/>
      <c r="W22" s="244"/>
      <c r="X22" s="244"/>
    </row>
    <row r="23" spans="1:24" ht="16" customHeight="1" x14ac:dyDescent="0.2">
      <c r="A23" s="276" t="str">
        <f>Input_Lieferant!B23&amp;""</f>
        <v/>
      </c>
      <c r="B23" s="276" t="str">
        <f>Input_Lieferant!D23</f>
        <v/>
      </c>
      <c r="C23" s="245"/>
      <c r="D23" s="244"/>
      <c r="E23" s="246"/>
      <c r="F23" s="245"/>
      <c r="G23" s="246"/>
      <c r="H23" s="246"/>
      <c r="I23" s="246"/>
      <c r="J23" s="246"/>
      <c r="K23" s="246"/>
      <c r="L23" s="246"/>
      <c r="M23" s="246"/>
      <c r="N23" s="246"/>
      <c r="O23" s="246"/>
      <c r="P23" s="246"/>
      <c r="Q23" s="246"/>
      <c r="R23" s="246"/>
      <c r="S23" s="246"/>
      <c r="T23" s="246"/>
      <c r="U23" s="244"/>
      <c r="V23" s="244"/>
      <c r="W23" s="244"/>
      <c r="X23" s="244"/>
    </row>
    <row r="24" spans="1:24" ht="16" customHeight="1" x14ac:dyDescent="0.2">
      <c r="A24" s="276" t="str">
        <f>Input_Lieferant!B24&amp;""</f>
        <v/>
      </c>
      <c r="B24" s="276" t="str">
        <f>Input_Lieferant!D24</f>
        <v/>
      </c>
      <c r="C24" s="245"/>
      <c r="D24" s="244"/>
      <c r="E24" s="246"/>
      <c r="F24" s="245"/>
      <c r="G24" s="246"/>
      <c r="H24" s="246"/>
      <c r="I24" s="246"/>
      <c r="J24" s="246"/>
      <c r="K24" s="246"/>
      <c r="L24" s="246"/>
      <c r="M24" s="246"/>
      <c r="N24" s="246"/>
      <c r="O24" s="246"/>
      <c r="P24" s="246"/>
      <c r="Q24" s="246"/>
      <c r="R24" s="246"/>
      <c r="S24" s="246"/>
      <c r="T24" s="246"/>
      <c r="U24" s="244"/>
      <c r="V24" s="244"/>
      <c r="W24" s="244"/>
      <c r="X24" s="244"/>
    </row>
    <row r="25" spans="1:24" ht="16" customHeight="1" x14ac:dyDescent="0.2">
      <c r="A25" s="276" t="str">
        <f>Input_Lieferant!B25&amp;""</f>
        <v/>
      </c>
      <c r="B25" s="276" t="str">
        <f>Input_Lieferant!D25</f>
        <v/>
      </c>
      <c r="C25" s="245"/>
      <c r="D25" s="244"/>
      <c r="E25" s="246"/>
      <c r="F25" s="245"/>
      <c r="G25" s="246"/>
      <c r="H25" s="246"/>
      <c r="I25" s="246"/>
      <c r="J25" s="246"/>
      <c r="K25" s="246"/>
      <c r="L25" s="246"/>
      <c r="M25" s="246"/>
      <c r="N25" s="246"/>
      <c r="O25" s="246"/>
      <c r="P25" s="246"/>
      <c r="Q25" s="246"/>
      <c r="R25" s="246"/>
      <c r="S25" s="246"/>
      <c r="T25" s="246"/>
      <c r="U25" s="244"/>
      <c r="V25" s="244"/>
      <c r="W25" s="244"/>
      <c r="X25" s="244"/>
    </row>
    <row r="26" spans="1:24" ht="16" customHeight="1" x14ac:dyDescent="0.2">
      <c r="A26" s="276" t="str">
        <f>Input_Lieferant!B26&amp;""</f>
        <v/>
      </c>
      <c r="B26" s="276" t="str">
        <f>Input_Lieferant!D26</f>
        <v/>
      </c>
      <c r="C26" s="245"/>
      <c r="D26" s="244"/>
      <c r="E26" s="246"/>
      <c r="F26" s="245"/>
      <c r="G26" s="246"/>
      <c r="H26" s="246"/>
      <c r="I26" s="246"/>
      <c r="J26" s="246"/>
      <c r="K26" s="246"/>
      <c r="L26" s="246"/>
      <c r="M26" s="246"/>
      <c r="N26" s="246"/>
      <c r="O26" s="246"/>
      <c r="P26" s="246"/>
      <c r="Q26" s="246"/>
      <c r="R26" s="246"/>
      <c r="S26" s="246"/>
      <c r="T26" s="246"/>
      <c r="U26" s="244"/>
      <c r="V26" s="244"/>
      <c r="W26" s="244"/>
      <c r="X26" s="244"/>
    </row>
    <row r="27" spans="1:24" ht="16" customHeight="1" x14ac:dyDescent="0.2">
      <c r="A27" s="276" t="str">
        <f>Input_Lieferant!B27&amp;""</f>
        <v/>
      </c>
      <c r="B27" s="276" t="str">
        <f>Input_Lieferant!D27</f>
        <v/>
      </c>
      <c r="C27" s="245"/>
      <c r="D27" s="244"/>
      <c r="E27" s="246"/>
      <c r="F27" s="245"/>
      <c r="G27" s="246"/>
      <c r="H27" s="246"/>
      <c r="I27" s="246"/>
      <c r="J27" s="246"/>
      <c r="K27" s="246"/>
      <c r="L27" s="246"/>
      <c r="M27" s="246"/>
      <c r="N27" s="246"/>
      <c r="O27" s="246"/>
      <c r="P27" s="246"/>
      <c r="Q27" s="246"/>
      <c r="R27" s="246"/>
      <c r="S27" s="246"/>
      <c r="T27" s="246"/>
      <c r="U27" s="244"/>
      <c r="V27" s="244"/>
      <c r="W27" s="244"/>
      <c r="X27" s="244"/>
    </row>
    <row r="28" spans="1:24" ht="16" customHeight="1" x14ac:dyDescent="0.2">
      <c r="A28" s="276" t="str">
        <f>Input_Lieferant!B28&amp;""</f>
        <v/>
      </c>
      <c r="B28" s="276" t="str">
        <f>Input_Lieferant!D28</f>
        <v/>
      </c>
      <c r="C28" s="245"/>
      <c r="D28" s="244"/>
      <c r="E28" s="246"/>
      <c r="F28" s="245"/>
      <c r="G28" s="246"/>
      <c r="H28" s="246"/>
      <c r="I28" s="246"/>
      <c r="J28" s="246"/>
      <c r="K28" s="246"/>
      <c r="L28" s="246"/>
      <c r="M28" s="246"/>
      <c r="N28" s="246"/>
      <c r="O28" s="246"/>
      <c r="P28" s="246"/>
      <c r="Q28" s="246"/>
      <c r="R28" s="246"/>
      <c r="S28" s="246"/>
      <c r="T28" s="246"/>
      <c r="U28" s="244"/>
      <c r="V28" s="244"/>
      <c r="W28" s="244"/>
      <c r="X28" s="244"/>
    </row>
    <row r="29" spans="1:24" ht="16" customHeight="1" x14ac:dyDescent="0.2">
      <c r="A29" s="276" t="str">
        <f>Input_Lieferant!B29&amp;""</f>
        <v/>
      </c>
      <c r="B29" s="276" t="str">
        <f>Input_Lieferant!D29</f>
        <v/>
      </c>
      <c r="C29" s="245"/>
      <c r="D29" s="244"/>
      <c r="E29" s="246"/>
      <c r="F29" s="245"/>
      <c r="G29" s="246"/>
      <c r="H29" s="246"/>
      <c r="I29" s="246"/>
      <c r="J29" s="246"/>
      <c r="K29" s="246"/>
      <c r="L29" s="246"/>
      <c r="M29" s="246"/>
      <c r="N29" s="246"/>
      <c r="O29" s="246"/>
      <c r="P29" s="246"/>
      <c r="Q29" s="246"/>
      <c r="R29" s="246"/>
      <c r="S29" s="246"/>
      <c r="T29" s="246"/>
      <c r="U29" s="244"/>
      <c r="V29" s="244"/>
      <c r="W29" s="244"/>
      <c r="X29" s="244"/>
    </row>
    <row r="30" spans="1:24" ht="16" customHeight="1" x14ac:dyDescent="0.2">
      <c r="A30" s="276" t="str">
        <f>Input_Lieferant!B30&amp;""</f>
        <v/>
      </c>
      <c r="B30" s="276" t="str">
        <f>Input_Lieferant!D30</f>
        <v/>
      </c>
      <c r="C30" s="245"/>
      <c r="D30" s="244"/>
      <c r="E30" s="246"/>
      <c r="F30" s="245"/>
      <c r="G30" s="246"/>
      <c r="H30" s="246"/>
      <c r="I30" s="246"/>
      <c r="J30" s="246"/>
      <c r="K30" s="246"/>
      <c r="L30" s="246"/>
      <c r="M30" s="246"/>
      <c r="N30" s="246"/>
      <c r="O30" s="246"/>
      <c r="P30" s="246"/>
      <c r="Q30" s="246"/>
      <c r="R30" s="246"/>
      <c r="S30" s="246"/>
      <c r="T30" s="246"/>
      <c r="U30" s="244"/>
      <c r="V30" s="244"/>
      <c r="W30" s="244"/>
      <c r="X30" s="244"/>
    </row>
    <row r="31" spans="1:24" ht="16" customHeight="1" x14ac:dyDescent="0.2">
      <c r="A31" s="276" t="str">
        <f>Input_Lieferant!B31&amp;""</f>
        <v/>
      </c>
      <c r="B31" s="276" t="str">
        <f>Input_Lieferant!D31</f>
        <v/>
      </c>
      <c r="C31" s="245"/>
      <c r="D31" s="244"/>
      <c r="E31" s="246"/>
      <c r="F31" s="245"/>
      <c r="G31" s="246"/>
      <c r="H31" s="246"/>
      <c r="I31" s="246"/>
      <c r="J31" s="246"/>
      <c r="K31" s="246"/>
      <c r="L31" s="246"/>
      <c r="M31" s="246"/>
      <c r="N31" s="246"/>
      <c r="O31" s="246"/>
      <c r="P31" s="246"/>
      <c r="Q31" s="246"/>
      <c r="R31" s="246"/>
      <c r="S31" s="246"/>
      <c r="T31" s="246"/>
      <c r="U31" s="244"/>
      <c r="V31" s="244"/>
      <c r="W31" s="244"/>
      <c r="X31" s="244"/>
    </row>
    <row r="32" spans="1:24" ht="16" customHeight="1" x14ac:dyDescent="0.2">
      <c r="A32" s="276" t="str">
        <f>Input_Lieferant!B32&amp;""</f>
        <v/>
      </c>
      <c r="B32" s="276" t="str">
        <f>Input_Lieferant!D32</f>
        <v/>
      </c>
      <c r="C32" s="245"/>
      <c r="D32" s="244"/>
      <c r="E32" s="246"/>
      <c r="F32" s="245"/>
      <c r="G32" s="246"/>
      <c r="H32" s="246"/>
      <c r="I32" s="246"/>
      <c r="J32" s="246"/>
      <c r="K32" s="246"/>
      <c r="L32" s="246"/>
      <c r="M32" s="246"/>
      <c r="N32" s="246"/>
      <c r="O32" s="246"/>
      <c r="P32" s="246"/>
      <c r="Q32" s="246"/>
      <c r="R32" s="246"/>
      <c r="S32" s="246"/>
      <c r="T32" s="246"/>
      <c r="U32" s="244"/>
      <c r="V32" s="244"/>
      <c r="W32" s="244"/>
      <c r="X32" s="244"/>
    </row>
    <row r="33" spans="1:24" ht="16" customHeight="1" x14ac:dyDescent="0.2">
      <c r="A33" s="276" t="str">
        <f>Input_Lieferant!B33&amp;""</f>
        <v/>
      </c>
      <c r="B33" s="276" t="str">
        <f>Input_Lieferant!D33</f>
        <v/>
      </c>
      <c r="C33" s="245"/>
      <c r="D33" s="244"/>
      <c r="E33" s="246"/>
      <c r="F33" s="245"/>
      <c r="G33" s="246"/>
      <c r="H33" s="246"/>
      <c r="I33" s="246"/>
      <c r="J33" s="246"/>
      <c r="K33" s="246"/>
      <c r="L33" s="246"/>
      <c r="M33" s="246"/>
      <c r="N33" s="246"/>
      <c r="O33" s="246"/>
      <c r="P33" s="246"/>
      <c r="Q33" s="246"/>
      <c r="R33" s="246"/>
      <c r="S33" s="246"/>
      <c r="T33" s="246"/>
      <c r="U33" s="244"/>
      <c r="V33" s="244"/>
      <c r="W33" s="244"/>
      <c r="X33" s="244"/>
    </row>
    <row r="34" spans="1:24" ht="16" customHeight="1" x14ac:dyDescent="0.2">
      <c r="A34" s="276" t="str">
        <f>Input_Lieferant!B34&amp;""</f>
        <v/>
      </c>
      <c r="B34" s="276" t="str">
        <f>Input_Lieferant!D34</f>
        <v/>
      </c>
      <c r="C34" s="245"/>
      <c r="D34" s="244"/>
      <c r="E34" s="246"/>
      <c r="F34" s="245"/>
      <c r="G34" s="246"/>
      <c r="H34" s="246"/>
      <c r="I34" s="246"/>
      <c r="J34" s="246"/>
      <c r="K34" s="246"/>
      <c r="L34" s="246"/>
      <c r="M34" s="246"/>
      <c r="N34" s="246"/>
      <c r="O34" s="246"/>
      <c r="P34" s="246"/>
      <c r="Q34" s="246"/>
      <c r="R34" s="246"/>
      <c r="S34" s="246"/>
      <c r="T34" s="246"/>
      <c r="U34" s="244"/>
      <c r="V34" s="244"/>
      <c r="W34" s="244"/>
      <c r="X34" s="244"/>
    </row>
    <row r="35" spans="1:24" ht="16" customHeight="1" x14ac:dyDescent="0.2">
      <c r="A35" s="276" t="str">
        <f>Input_Lieferant!B35&amp;""</f>
        <v/>
      </c>
      <c r="B35" s="276" t="str">
        <f>Input_Lieferant!D35</f>
        <v/>
      </c>
      <c r="C35" s="245"/>
      <c r="D35" s="244"/>
      <c r="E35" s="246"/>
      <c r="F35" s="245"/>
      <c r="G35" s="246"/>
      <c r="H35" s="246"/>
      <c r="I35" s="246"/>
      <c r="J35" s="246"/>
      <c r="K35" s="246"/>
      <c r="L35" s="246"/>
      <c r="M35" s="246"/>
      <c r="N35" s="246"/>
      <c r="O35" s="246"/>
      <c r="P35" s="246"/>
      <c r="Q35" s="246"/>
      <c r="R35" s="246"/>
      <c r="S35" s="246"/>
      <c r="T35" s="246"/>
      <c r="U35" s="244"/>
      <c r="V35" s="244"/>
      <c r="W35" s="244"/>
      <c r="X35" s="244"/>
    </row>
    <row r="36" spans="1:24" ht="16" customHeight="1" x14ac:dyDescent="0.2">
      <c r="A36" s="276" t="str">
        <f>Input_Lieferant!B36&amp;""</f>
        <v/>
      </c>
      <c r="B36" s="276" t="str">
        <f>Input_Lieferant!D36</f>
        <v/>
      </c>
      <c r="C36" s="245"/>
      <c r="D36" s="244"/>
      <c r="E36" s="246"/>
      <c r="F36" s="245"/>
      <c r="G36" s="246"/>
      <c r="H36" s="246"/>
      <c r="I36" s="246"/>
      <c r="J36" s="246"/>
      <c r="K36" s="246"/>
      <c r="L36" s="246"/>
      <c r="M36" s="246"/>
      <c r="N36" s="246"/>
      <c r="O36" s="246"/>
      <c r="P36" s="246"/>
      <c r="Q36" s="246"/>
      <c r="R36" s="246"/>
      <c r="S36" s="246"/>
      <c r="T36" s="246"/>
      <c r="U36" s="244"/>
      <c r="V36" s="244"/>
      <c r="W36" s="244"/>
      <c r="X36" s="244"/>
    </row>
    <row r="37" spans="1:24" ht="16" customHeight="1" x14ac:dyDescent="0.2">
      <c r="A37" s="276" t="str">
        <f>Input_Lieferant!B37&amp;""</f>
        <v/>
      </c>
      <c r="B37" s="276" t="str">
        <f>Input_Lieferant!D37</f>
        <v/>
      </c>
      <c r="C37" s="245"/>
      <c r="D37" s="244"/>
      <c r="E37" s="246"/>
      <c r="F37" s="245"/>
      <c r="G37" s="246"/>
      <c r="H37" s="246"/>
      <c r="I37" s="246"/>
      <c r="J37" s="246"/>
      <c r="K37" s="246"/>
      <c r="L37" s="246"/>
      <c r="M37" s="246"/>
      <c r="N37" s="246"/>
      <c r="O37" s="246"/>
      <c r="P37" s="246"/>
      <c r="Q37" s="246"/>
      <c r="R37" s="246"/>
      <c r="S37" s="246"/>
      <c r="T37" s="246"/>
      <c r="U37" s="244"/>
      <c r="V37" s="244"/>
      <c r="W37" s="244"/>
      <c r="X37" s="244"/>
    </row>
    <row r="38" spans="1:24" ht="16" customHeight="1" x14ac:dyDescent="0.2">
      <c r="A38" s="276" t="str">
        <f>Input_Lieferant!B38&amp;""</f>
        <v/>
      </c>
      <c r="B38" s="276" t="str">
        <f>Input_Lieferant!D38</f>
        <v/>
      </c>
      <c r="C38" s="245"/>
      <c r="D38" s="244"/>
      <c r="E38" s="246"/>
      <c r="F38" s="245"/>
      <c r="G38" s="246"/>
      <c r="H38" s="246"/>
      <c r="I38" s="246"/>
      <c r="J38" s="246"/>
      <c r="K38" s="246"/>
      <c r="L38" s="246"/>
      <c r="M38" s="246"/>
      <c r="N38" s="246"/>
      <c r="O38" s="246"/>
      <c r="P38" s="246"/>
      <c r="Q38" s="246"/>
      <c r="R38" s="246"/>
      <c r="S38" s="246"/>
      <c r="T38" s="246"/>
      <c r="U38" s="244"/>
      <c r="V38" s="244"/>
      <c r="W38" s="244"/>
      <c r="X38" s="244"/>
    </row>
    <row r="39" spans="1:24" ht="16" customHeight="1" x14ac:dyDescent="0.2">
      <c r="A39" s="276" t="str">
        <f>Input_Lieferant!B39&amp;""</f>
        <v/>
      </c>
      <c r="B39" s="276" t="str">
        <f>Input_Lieferant!D39</f>
        <v/>
      </c>
      <c r="C39" s="245"/>
      <c r="D39" s="244"/>
      <c r="E39" s="246"/>
      <c r="F39" s="245"/>
      <c r="G39" s="246"/>
      <c r="H39" s="246"/>
      <c r="I39" s="246"/>
      <c r="J39" s="246"/>
      <c r="K39" s="246"/>
      <c r="L39" s="246"/>
      <c r="M39" s="246"/>
      <c r="N39" s="246"/>
      <c r="O39" s="246"/>
      <c r="P39" s="246"/>
      <c r="Q39" s="246"/>
      <c r="R39" s="246"/>
      <c r="S39" s="246"/>
      <c r="T39" s="246"/>
      <c r="U39" s="244"/>
      <c r="V39" s="244"/>
      <c r="W39" s="244"/>
      <c r="X39" s="244"/>
    </row>
    <row r="40" spans="1:24" ht="16" customHeight="1" x14ac:dyDescent="0.2">
      <c r="A40" s="276" t="str">
        <f>Input_Lieferant!B40&amp;""</f>
        <v/>
      </c>
      <c r="B40" s="276" t="str">
        <f>Input_Lieferant!D40</f>
        <v/>
      </c>
      <c r="C40" s="245"/>
      <c r="D40" s="244"/>
      <c r="E40" s="246"/>
      <c r="F40" s="245"/>
      <c r="G40" s="246"/>
      <c r="H40" s="246"/>
      <c r="I40" s="246"/>
      <c r="J40" s="246"/>
      <c r="K40" s="246"/>
      <c r="L40" s="246"/>
      <c r="M40" s="246"/>
      <c r="N40" s="246"/>
      <c r="O40" s="246"/>
      <c r="P40" s="246"/>
      <c r="Q40" s="246"/>
      <c r="R40" s="246"/>
      <c r="S40" s="246"/>
      <c r="T40" s="246"/>
      <c r="U40" s="244"/>
      <c r="V40" s="244"/>
      <c r="W40" s="244"/>
      <c r="X40" s="244"/>
    </row>
    <row r="41" spans="1:24" ht="16" customHeight="1" x14ac:dyDescent="0.2">
      <c r="A41" s="276" t="str">
        <f>Input_Lieferant!B41&amp;""</f>
        <v/>
      </c>
      <c r="B41" s="276" t="str">
        <f>Input_Lieferant!D41</f>
        <v/>
      </c>
      <c r="C41" s="245"/>
      <c r="D41" s="244"/>
      <c r="E41" s="246"/>
      <c r="F41" s="245"/>
      <c r="G41" s="246"/>
      <c r="H41" s="246"/>
      <c r="I41" s="246"/>
      <c r="J41" s="246"/>
      <c r="K41" s="246"/>
      <c r="L41" s="246"/>
      <c r="M41" s="246"/>
      <c r="N41" s="246"/>
      <c r="O41" s="246"/>
      <c r="P41" s="246"/>
      <c r="Q41" s="246"/>
      <c r="R41" s="246"/>
      <c r="S41" s="246"/>
      <c r="T41" s="246"/>
      <c r="U41" s="244"/>
      <c r="V41" s="244"/>
      <c r="W41" s="244"/>
      <c r="X41" s="244"/>
    </row>
    <row r="42" spans="1:24" ht="16" customHeight="1" x14ac:dyDescent="0.2">
      <c r="A42" s="276" t="str">
        <f>Input_Lieferant!B42&amp;""</f>
        <v/>
      </c>
      <c r="B42" s="276" t="str">
        <f>Input_Lieferant!D42</f>
        <v/>
      </c>
      <c r="C42" s="245"/>
      <c r="D42" s="244"/>
      <c r="E42" s="246"/>
      <c r="F42" s="245"/>
      <c r="G42" s="246"/>
      <c r="H42" s="246"/>
      <c r="I42" s="246"/>
      <c r="J42" s="246"/>
      <c r="K42" s="246"/>
      <c r="L42" s="246"/>
      <c r="M42" s="246"/>
      <c r="N42" s="246"/>
      <c r="O42" s="246"/>
      <c r="P42" s="246"/>
      <c r="Q42" s="246"/>
      <c r="R42" s="246"/>
      <c r="S42" s="246"/>
      <c r="T42" s="246"/>
      <c r="U42" s="244"/>
      <c r="V42" s="244"/>
      <c r="W42" s="244"/>
      <c r="X42" s="244"/>
    </row>
    <row r="43" spans="1:24" ht="16" customHeight="1" x14ac:dyDescent="0.2">
      <c r="A43" s="276" t="str">
        <f>Input_Lieferant!B43&amp;""</f>
        <v/>
      </c>
      <c r="B43" s="276" t="str">
        <f>Input_Lieferant!D43</f>
        <v/>
      </c>
      <c r="C43" s="245"/>
      <c r="D43" s="244"/>
      <c r="E43" s="246"/>
      <c r="F43" s="245"/>
      <c r="G43" s="246"/>
      <c r="H43" s="246"/>
      <c r="I43" s="246"/>
      <c r="J43" s="246"/>
      <c r="K43" s="246"/>
      <c r="L43" s="246"/>
      <c r="M43" s="246"/>
      <c r="N43" s="246"/>
      <c r="O43" s="246"/>
      <c r="P43" s="246"/>
      <c r="Q43" s="246"/>
      <c r="R43" s="246"/>
      <c r="S43" s="246"/>
      <c r="T43" s="246"/>
      <c r="U43" s="244"/>
      <c r="V43" s="244"/>
      <c r="W43" s="244"/>
      <c r="X43" s="244"/>
    </row>
    <row r="44" spans="1:24" ht="16" customHeight="1" x14ac:dyDescent="0.2">
      <c r="A44" s="276" t="str">
        <f>Input_Lieferant!B44&amp;""</f>
        <v/>
      </c>
      <c r="B44" s="276" t="str">
        <f>Input_Lieferant!D44</f>
        <v/>
      </c>
      <c r="C44" s="245"/>
      <c r="D44" s="244"/>
      <c r="E44" s="246"/>
      <c r="F44" s="245"/>
      <c r="G44" s="246"/>
      <c r="H44" s="246"/>
      <c r="I44" s="246"/>
      <c r="J44" s="246"/>
      <c r="K44" s="246"/>
      <c r="L44" s="246"/>
      <c r="M44" s="246"/>
      <c r="N44" s="246"/>
      <c r="O44" s="246"/>
      <c r="P44" s="246"/>
      <c r="Q44" s="246"/>
      <c r="R44" s="246"/>
      <c r="S44" s="246"/>
      <c r="T44" s="246"/>
      <c r="U44" s="244"/>
      <c r="V44" s="244"/>
      <c r="W44" s="244"/>
      <c r="X44" s="244"/>
    </row>
    <row r="45" spans="1:24" ht="16" customHeight="1" x14ac:dyDescent="0.2">
      <c r="A45" s="276" t="str">
        <f>Input_Lieferant!B45&amp;""</f>
        <v/>
      </c>
      <c r="B45" s="276" t="str">
        <f>Input_Lieferant!D45</f>
        <v/>
      </c>
      <c r="C45" s="245"/>
      <c r="D45" s="244"/>
      <c r="E45" s="246"/>
      <c r="F45" s="245"/>
      <c r="G45" s="246"/>
      <c r="H45" s="246"/>
      <c r="I45" s="246"/>
      <c r="J45" s="246"/>
      <c r="K45" s="246"/>
      <c r="L45" s="246"/>
      <c r="M45" s="246"/>
      <c r="N45" s="246"/>
      <c r="O45" s="246"/>
      <c r="P45" s="246"/>
      <c r="Q45" s="246"/>
      <c r="R45" s="246"/>
      <c r="S45" s="246"/>
      <c r="T45" s="246"/>
      <c r="U45" s="244"/>
      <c r="V45" s="244"/>
      <c r="W45" s="244"/>
      <c r="X45" s="244"/>
    </row>
    <row r="46" spans="1:24" ht="16" customHeight="1" x14ac:dyDescent="0.2">
      <c r="A46" s="276" t="str">
        <f>Input_Lieferant!B46&amp;""</f>
        <v/>
      </c>
      <c r="B46" s="276" t="str">
        <f>Input_Lieferant!D46</f>
        <v/>
      </c>
      <c r="C46" s="245"/>
      <c r="D46" s="244"/>
      <c r="E46" s="246"/>
      <c r="F46" s="245"/>
      <c r="G46" s="246"/>
      <c r="H46" s="246"/>
      <c r="I46" s="246"/>
      <c r="J46" s="246"/>
      <c r="K46" s="246"/>
      <c r="L46" s="246"/>
      <c r="M46" s="246"/>
      <c r="N46" s="246"/>
      <c r="O46" s="246"/>
      <c r="P46" s="246"/>
      <c r="Q46" s="246"/>
      <c r="R46" s="246"/>
      <c r="S46" s="246"/>
      <c r="T46" s="246"/>
      <c r="U46" s="244"/>
      <c r="V46" s="244"/>
      <c r="W46" s="244"/>
      <c r="X46" s="244"/>
    </row>
    <row r="47" spans="1:24" ht="16" customHeight="1" x14ac:dyDescent="0.2">
      <c r="A47" s="276" t="str">
        <f>Input_Lieferant!B47&amp;""</f>
        <v/>
      </c>
      <c r="B47" s="276" t="str">
        <f>Input_Lieferant!D47</f>
        <v/>
      </c>
      <c r="C47" s="245"/>
      <c r="D47" s="244"/>
      <c r="E47" s="246"/>
      <c r="F47" s="245"/>
      <c r="G47" s="246"/>
      <c r="H47" s="246"/>
      <c r="I47" s="246"/>
      <c r="J47" s="246"/>
      <c r="K47" s="246"/>
      <c r="L47" s="246"/>
      <c r="M47" s="246"/>
      <c r="N47" s="246"/>
      <c r="O47" s="246"/>
      <c r="P47" s="246"/>
      <c r="Q47" s="246"/>
      <c r="R47" s="246"/>
      <c r="S47" s="246"/>
      <c r="T47" s="246"/>
      <c r="U47" s="244"/>
      <c r="V47" s="244"/>
      <c r="W47" s="244"/>
      <c r="X47" s="244"/>
    </row>
    <row r="48" spans="1:24" ht="16" customHeight="1" x14ac:dyDescent="0.2">
      <c r="A48" s="276" t="str">
        <f>Input_Lieferant!B48&amp;""</f>
        <v/>
      </c>
      <c r="B48" s="276" t="str">
        <f>Input_Lieferant!D48</f>
        <v/>
      </c>
      <c r="C48" s="245"/>
      <c r="D48" s="244"/>
      <c r="E48" s="246"/>
      <c r="F48" s="245"/>
      <c r="G48" s="246"/>
      <c r="H48" s="246"/>
      <c r="I48" s="246"/>
      <c r="J48" s="246"/>
      <c r="K48" s="246"/>
      <c r="L48" s="246"/>
      <c r="M48" s="246"/>
      <c r="N48" s="246"/>
      <c r="O48" s="246"/>
      <c r="P48" s="246"/>
      <c r="Q48" s="246"/>
      <c r="R48" s="246"/>
      <c r="S48" s="246"/>
      <c r="T48" s="246"/>
      <c r="U48" s="244"/>
      <c r="V48" s="244"/>
      <c r="W48" s="244"/>
      <c r="X48" s="244"/>
    </row>
    <row r="49" spans="1:24" ht="16" customHeight="1" x14ac:dyDescent="0.2">
      <c r="A49" s="276" t="str">
        <f>Input_Lieferant!B49&amp;""</f>
        <v/>
      </c>
      <c r="B49" s="276" t="str">
        <f>Input_Lieferant!D49</f>
        <v/>
      </c>
      <c r="C49" s="245"/>
      <c r="D49" s="244"/>
      <c r="E49" s="246"/>
      <c r="F49" s="245"/>
      <c r="G49" s="246"/>
      <c r="H49" s="246"/>
      <c r="I49" s="246"/>
      <c r="J49" s="246"/>
      <c r="K49" s="246"/>
      <c r="L49" s="246"/>
      <c r="M49" s="246"/>
      <c r="N49" s="246"/>
      <c r="O49" s="246"/>
      <c r="P49" s="246"/>
      <c r="Q49" s="246"/>
      <c r="R49" s="246"/>
      <c r="S49" s="246"/>
      <c r="T49" s="246"/>
      <c r="U49" s="244"/>
      <c r="V49" s="244"/>
      <c r="W49" s="244"/>
      <c r="X49" s="244"/>
    </row>
    <row r="50" spans="1:24" ht="16" customHeight="1" x14ac:dyDescent="0.2">
      <c r="A50" s="276" t="str">
        <f>Input_Lieferant!B50&amp;""</f>
        <v/>
      </c>
      <c r="B50" s="276" t="str">
        <f>Input_Lieferant!D50</f>
        <v/>
      </c>
      <c r="C50" s="245"/>
      <c r="D50" s="244"/>
      <c r="E50" s="246"/>
      <c r="F50" s="245"/>
      <c r="G50" s="246"/>
      <c r="H50" s="246"/>
      <c r="I50" s="246"/>
      <c r="J50" s="246"/>
      <c r="K50" s="246"/>
      <c r="L50" s="246"/>
      <c r="M50" s="246"/>
      <c r="N50" s="246"/>
      <c r="O50" s="246"/>
      <c r="P50" s="246"/>
      <c r="Q50" s="246"/>
      <c r="R50" s="246"/>
      <c r="S50" s="246"/>
      <c r="T50" s="246"/>
      <c r="U50" s="244"/>
      <c r="V50" s="244"/>
      <c r="W50" s="244"/>
      <c r="X50" s="244"/>
    </row>
    <row r="51" spans="1:24" ht="16" customHeight="1" x14ac:dyDescent="0.2">
      <c r="A51" s="276" t="str">
        <f>Input_Lieferant!B51&amp;""</f>
        <v/>
      </c>
      <c r="B51" s="276" t="str">
        <f>Input_Lieferant!D51</f>
        <v/>
      </c>
      <c r="C51" s="245"/>
      <c r="D51" s="244"/>
      <c r="E51" s="246"/>
      <c r="F51" s="245"/>
      <c r="G51" s="246"/>
      <c r="H51" s="246"/>
      <c r="I51" s="246"/>
      <c r="J51" s="246"/>
      <c r="K51" s="246"/>
      <c r="L51" s="246"/>
      <c r="M51" s="246"/>
      <c r="N51" s="246"/>
      <c r="O51" s="246"/>
      <c r="P51" s="246"/>
      <c r="Q51" s="246"/>
      <c r="R51" s="246"/>
      <c r="S51" s="246"/>
      <c r="T51" s="246"/>
      <c r="U51" s="244"/>
      <c r="V51" s="244"/>
      <c r="W51" s="244"/>
      <c r="X51" s="244"/>
    </row>
    <row r="52" spans="1:24" ht="16" customHeight="1" x14ac:dyDescent="0.2">
      <c r="A52" s="276" t="str">
        <f>Input_Lieferant!B52&amp;""</f>
        <v/>
      </c>
      <c r="B52" s="276" t="str">
        <f>Input_Lieferant!D52</f>
        <v/>
      </c>
      <c r="C52" s="245"/>
      <c r="D52" s="244"/>
      <c r="E52" s="246"/>
      <c r="F52" s="245"/>
      <c r="G52" s="246"/>
      <c r="H52" s="246"/>
      <c r="I52" s="246"/>
      <c r="J52" s="246"/>
      <c r="K52" s="246"/>
      <c r="L52" s="246"/>
      <c r="M52" s="246"/>
      <c r="N52" s="246"/>
      <c r="O52" s="246"/>
      <c r="P52" s="246"/>
      <c r="Q52" s="246"/>
      <c r="R52" s="246"/>
      <c r="S52" s="246"/>
      <c r="T52" s="246"/>
      <c r="U52" s="244"/>
      <c r="V52" s="244"/>
      <c r="W52" s="244"/>
      <c r="X52" s="244"/>
    </row>
    <row r="53" spans="1:24" ht="16" customHeight="1" x14ac:dyDescent="0.2">
      <c r="A53" s="276" t="str">
        <f>Input_Lieferant!B53&amp;""</f>
        <v/>
      </c>
      <c r="B53" s="276" t="str">
        <f>Input_Lieferant!D53</f>
        <v/>
      </c>
      <c r="C53" s="245"/>
      <c r="D53" s="244"/>
      <c r="E53" s="246"/>
      <c r="F53" s="245"/>
      <c r="G53" s="246"/>
      <c r="H53" s="246"/>
      <c r="I53" s="246"/>
      <c r="J53" s="246"/>
      <c r="K53" s="246"/>
      <c r="L53" s="246"/>
      <c r="M53" s="246"/>
      <c r="N53" s="246"/>
      <c r="O53" s="246"/>
      <c r="P53" s="246"/>
      <c r="Q53" s="246"/>
      <c r="R53" s="246"/>
      <c r="S53" s="246"/>
      <c r="T53" s="246"/>
      <c r="U53" s="244"/>
      <c r="V53" s="244"/>
      <c r="W53" s="244"/>
      <c r="X53" s="244"/>
    </row>
    <row r="54" spans="1:24" ht="16" customHeight="1" x14ac:dyDescent="0.2">
      <c r="A54" s="276" t="str">
        <f>Input_Lieferant!B54&amp;""</f>
        <v/>
      </c>
      <c r="B54" s="276" t="str">
        <f>Input_Lieferant!D54</f>
        <v/>
      </c>
      <c r="C54" s="245"/>
      <c r="D54" s="244"/>
      <c r="E54" s="246"/>
      <c r="F54" s="245"/>
      <c r="G54" s="246"/>
      <c r="H54" s="246"/>
      <c r="I54" s="246"/>
      <c r="J54" s="246"/>
      <c r="K54" s="246"/>
      <c r="L54" s="246"/>
      <c r="M54" s="246"/>
      <c r="N54" s="246"/>
      <c r="O54" s="246"/>
      <c r="P54" s="246"/>
      <c r="Q54" s="246"/>
      <c r="R54" s="246"/>
      <c r="S54" s="246"/>
      <c r="T54" s="246"/>
      <c r="U54" s="244"/>
      <c r="V54" s="244"/>
      <c r="W54" s="244"/>
      <c r="X54" s="244"/>
    </row>
    <row r="55" spans="1:24" ht="16" customHeight="1" x14ac:dyDescent="0.2">
      <c r="A55" s="276" t="str">
        <f>Input_Lieferant!B55&amp;""</f>
        <v/>
      </c>
      <c r="B55" s="276" t="str">
        <f>Input_Lieferant!D55</f>
        <v/>
      </c>
      <c r="C55" s="245"/>
      <c r="D55" s="244"/>
      <c r="E55" s="246"/>
      <c r="F55" s="245"/>
      <c r="G55" s="246"/>
      <c r="H55" s="246"/>
      <c r="I55" s="246"/>
      <c r="J55" s="246"/>
      <c r="K55" s="246"/>
      <c r="L55" s="246"/>
      <c r="M55" s="246"/>
      <c r="N55" s="246"/>
      <c r="O55" s="246"/>
      <c r="P55" s="246"/>
      <c r="Q55" s="246"/>
      <c r="R55" s="246"/>
      <c r="S55" s="246"/>
      <c r="T55" s="246"/>
      <c r="U55" s="244"/>
      <c r="V55" s="244"/>
      <c r="W55" s="244"/>
      <c r="X55" s="244"/>
    </row>
    <row r="56" spans="1:24" ht="16" customHeight="1" x14ac:dyDescent="0.2">
      <c r="A56" s="276" t="str">
        <f>Input_Lieferant!B56&amp;""</f>
        <v/>
      </c>
      <c r="B56" s="276" t="str">
        <f>Input_Lieferant!D56</f>
        <v/>
      </c>
      <c r="C56" s="245"/>
      <c r="D56" s="244"/>
      <c r="E56" s="246"/>
      <c r="F56" s="245"/>
      <c r="G56" s="246"/>
      <c r="H56" s="246"/>
      <c r="I56" s="246"/>
      <c r="J56" s="246"/>
      <c r="K56" s="246"/>
      <c r="L56" s="246"/>
      <c r="M56" s="246"/>
      <c r="N56" s="246"/>
      <c r="O56" s="246"/>
      <c r="P56" s="246"/>
      <c r="Q56" s="246"/>
      <c r="R56" s="246"/>
      <c r="S56" s="246"/>
      <c r="T56" s="246"/>
      <c r="U56" s="244"/>
      <c r="V56" s="244"/>
      <c r="W56" s="244"/>
      <c r="X56" s="244"/>
    </row>
    <row r="57" spans="1:24" ht="16" customHeight="1" x14ac:dyDescent="0.2">
      <c r="A57" s="276" t="str">
        <f>Input_Lieferant!B57&amp;""</f>
        <v/>
      </c>
      <c r="B57" s="276" t="str">
        <f>Input_Lieferant!D57</f>
        <v/>
      </c>
      <c r="C57" s="245"/>
      <c r="D57" s="244"/>
      <c r="E57" s="246"/>
      <c r="F57" s="245"/>
      <c r="G57" s="246"/>
      <c r="H57" s="246"/>
      <c r="I57" s="246"/>
      <c r="J57" s="246"/>
      <c r="K57" s="246"/>
      <c r="L57" s="246"/>
      <c r="M57" s="246"/>
      <c r="N57" s="246"/>
      <c r="O57" s="246"/>
      <c r="P57" s="246"/>
      <c r="Q57" s="246"/>
      <c r="R57" s="246"/>
      <c r="S57" s="246"/>
      <c r="T57" s="246"/>
      <c r="U57" s="244"/>
      <c r="V57" s="244"/>
      <c r="W57" s="244"/>
      <c r="X57" s="244"/>
    </row>
    <row r="58" spans="1:24" ht="16" customHeight="1" x14ac:dyDescent="0.2">
      <c r="A58" s="276" t="str">
        <f>Input_Lieferant!B58&amp;""</f>
        <v/>
      </c>
      <c r="B58" s="276" t="str">
        <f>Input_Lieferant!D58</f>
        <v/>
      </c>
      <c r="C58" s="245"/>
      <c r="D58" s="244"/>
      <c r="E58" s="246"/>
      <c r="F58" s="245"/>
      <c r="G58" s="246"/>
      <c r="H58" s="246"/>
      <c r="I58" s="246"/>
      <c r="J58" s="246"/>
      <c r="K58" s="246"/>
      <c r="L58" s="246"/>
      <c r="M58" s="246"/>
      <c r="N58" s="246"/>
      <c r="O58" s="246"/>
      <c r="P58" s="246"/>
      <c r="Q58" s="246"/>
      <c r="R58" s="246"/>
      <c r="S58" s="246"/>
      <c r="T58" s="246"/>
      <c r="U58" s="244"/>
      <c r="V58" s="244"/>
      <c r="W58" s="244"/>
      <c r="X58" s="244"/>
    </row>
    <row r="59" spans="1:24" ht="16" customHeight="1" x14ac:dyDescent="0.2">
      <c r="A59" s="276" t="str">
        <f>Input_Lieferant!B59&amp;""</f>
        <v/>
      </c>
      <c r="B59" s="276" t="str">
        <f>Input_Lieferant!D59</f>
        <v/>
      </c>
      <c r="C59" s="245"/>
      <c r="D59" s="244"/>
      <c r="E59" s="246"/>
      <c r="F59" s="245"/>
      <c r="G59" s="246"/>
      <c r="H59" s="246"/>
      <c r="I59" s="246"/>
      <c r="J59" s="246"/>
      <c r="K59" s="246"/>
      <c r="L59" s="246"/>
      <c r="M59" s="246"/>
      <c r="N59" s="246"/>
      <c r="O59" s="246"/>
      <c r="P59" s="246"/>
      <c r="Q59" s="246"/>
      <c r="R59" s="246"/>
      <c r="S59" s="246"/>
      <c r="T59" s="246"/>
      <c r="U59" s="244"/>
      <c r="V59" s="244"/>
      <c r="W59" s="244"/>
      <c r="X59" s="244"/>
    </row>
    <row r="60" spans="1:24" ht="16" customHeight="1" x14ac:dyDescent="0.2">
      <c r="A60" s="276" t="str">
        <f>Input_Lieferant!B60&amp;""</f>
        <v/>
      </c>
      <c r="B60" s="276" t="str">
        <f>Input_Lieferant!D60</f>
        <v/>
      </c>
      <c r="C60" s="245"/>
      <c r="D60" s="244"/>
      <c r="E60" s="246"/>
      <c r="F60" s="245"/>
      <c r="G60" s="246"/>
      <c r="H60" s="246"/>
      <c r="I60" s="246"/>
      <c r="J60" s="246"/>
      <c r="K60" s="246"/>
      <c r="L60" s="246"/>
      <c r="M60" s="246"/>
      <c r="N60" s="246"/>
      <c r="O60" s="246"/>
      <c r="P60" s="246"/>
      <c r="Q60" s="246"/>
      <c r="R60" s="246"/>
      <c r="S60" s="246"/>
      <c r="T60" s="246"/>
      <c r="U60" s="244"/>
      <c r="V60" s="244"/>
      <c r="W60" s="244"/>
      <c r="X60" s="244"/>
    </row>
    <row r="61" spans="1:24" ht="16" customHeight="1" x14ac:dyDescent="0.2">
      <c r="A61" s="276" t="str">
        <f>Input_Lieferant!B61&amp;""</f>
        <v/>
      </c>
      <c r="B61" s="276" t="str">
        <f>Input_Lieferant!D61</f>
        <v/>
      </c>
      <c r="C61" s="245"/>
      <c r="D61" s="244"/>
      <c r="E61" s="246"/>
      <c r="F61" s="245"/>
      <c r="G61" s="246"/>
      <c r="H61" s="246"/>
      <c r="I61" s="246"/>
      <c r="J61" s="246"/>
      <c r="K61" s="246"/>
      <c r="L61" s="246"/>
      <c r="M61" s="246"/>
      <c r="N61" s="246"/>
      <c r="O61" s="246"/>
      <c r="P61" s="246"/>
      <c r="Q61" s="246"/>
      <c r="R61" s="246"/>
      <c r="S61" s="246"/>
      <c r="T61" s="246"/>
      <c r="U61" s="244"/>
      <c r="V61" s="244"/>
      <c r="W61" s="244"/>
      <c r="X61" s="244"/>
    </row>
    <row r="62" spans="1:24" ht="16" customHeight="1" x14ac:dyDescent="0.2">
      <c r="A62" s="276" t="str">
        <f>Input_Lieferant!B62&amp;""</f>
        <v/>
      </c>
      <c r="B62" s="276" t="str">
        <f>Input_Lieferant!D62</f>
        <v/>
      </c>
      <c r="C62" s="245"/>
      <c r="D62" s="244"/>
      <c r="E62" s="246"/>
      <c r="F62" s="245"/>
      <c r="G62" s="246"/>
      <c r="H62" s="246"/>
      <c r="I62" s="246"/>
      <c r="J62" s="246"/>
      <c r="K62" s="246"/>
      <c r="L62" s="246"/>
      <c r="M62" s="246"/>
      <c r="N62" s="246"/>
      <c r="O62" s="246"/>
      <c r="P62" s="246"/>
      <c r="Q62" s="246"/>
      <c r="R62" s="246"/>
      <c r="S62" s="246"/>
      <c r="T62" s="246"/>
      <c r="U62" s="244"/>
      <c r="V62" s="244"/>
      <c r="W62" s="244"/>
      <c r="X62" s="244"/>
    </row>
    <row r="63" spans="1:24" ht="16" customHeight="1" x14ac:dyDescent="0.2">
      <c r="A63" s="276" t="str">
        <f>Input_Lieferant!B63&amp;""</f>
        <v/>
      </c>
      <c r="B63" s="276" t="str">
        <f>Input_Lieferant!D63</f>
        <v/>
      </c>
      <c r="C63" s="245"/>
      <c r="D63" s="244"/>
      <c r="E63" s="246"/>
      <c r="F63" s="245"/>
      <c r="G63" s="246"/>
      <c r="H63" s="246"/>
      <c r="I63" s="246"/>
      <c r="J63" s="246"/>
      <c r="K63" s="246"/>
      <c r="L63" s="246"/>
      <c r="M63" s="246"/>
      <c r="N63" s="246"/>
      <c r="O63" s="246"/>
      <c r="P63" s="246"/>
      <c r="Q63" s="246"/>
      <c r="R63" s="246"/>
      <c r="S63" s="246"/>
      <c r="T63" s="246"/>
      <c r="U63" s="244"/>
      <c r="V63" s="244"/>
      <c r="W63" s="244"/>
      <c r="X63" s="244"/>
    </row>
    <row r="64" spans="1:24" ht="16" customHeight="1" x14ac:dyDescent="0.2">
      <c r="A64" s="276" t="str">
        <f>Input_Lieferant!B64&amp;""</f>
        <v/>
      </c>
      <c r="B64" s="276" t="str">
        <f>Input_Lieferant!D64</f>
        <v/>
      </c>
      <c r="C64" s="245"/>
      <c r="D64" s="244"/>
      <c r="E64" s="246"/>
      <c r="F64" s="245"/>
      <c r="G64" s="246"/>
      <c r="H64" s="246"/>
      <c r="I64" s="246"/>
      <c r="J64" s="246"/>
      <c r="K64" s="246"/>
      <c r="L64" s="246"/>
      <c r="M64" s="246"/>
      <c r="N64" s="246"/>
      <c r="O64" s="246"/>
      <c r="P64" s="246"/>
      <c r="Q64" s="246"/>
      <c r="R64" s="246"/>
      <c r="S64" s="246"/>
      <c r="T64" s="246"/>
      <c r="U64" s="244"/>
      <c r="V64" s="244"/>
      <c r="W64" s="244"/>
      <c r="X64" s="244"/>
    </row>
    <row r="65" spans="1:24" ht="16" customHeight="1" x14ac:dyDescent="0.2">
      <c r="A65" s="276" t="str">
        <f>Input_Lieferant!B65&amp;""</f>
        <v/>
      </c>
      <c r="B65" s="276" t="str">
        <f>Input_Lieferant!D65</f>
        <v/>
      </c>
      <c r="C65" s="245"/>
      <c r="D65" s="244"/>
      <c r="E65" s="246"/>
      <c r="F65" s="245"/>
      <c r="G65" s="246"/>
      <c r="H65" s="246"/>
      <c r="I65" s="246"/>
      <c r="J65" s="246"/>
      <c r="K65" s="246"/>
      <c r="L65" s="246"/>
      <c r="M65" s="246"/>
      <c r="N65" s="246"/>
      <c r="O65" s="246"/>
      <c r="P65" s="246"/>
      <c r="Q65" s="246"/>
      <c r="R65" s="246"/>
      <c r="S65" s="246"/>
      <c r="T65" s="246"/>
      <c r="U65" s="244"/>
      <c r="V65" s="244"/>
      <c r="W65" s="244"/>
      <c r="X65" s="244"/>
    </row>
    <row r="66" spans="1:24" ht="16" customHeight="1" x14ac:dyDescent="0.2">
      <c r="A66" s="276" t="str">
        <f>Input_Lieferant!B66&amp;""</f>
        <v/>
      </c>
      <c r="B66" s="276" t="str">
        <f>Input_Lieferant!D66</f>
        <v/>
      </c>
      <c r="C66" s="245"/>
      <c r="D66" s="244"/>
      <c r="E66" s="246"/>
      <c r="F66" s="245"/>
      <c r="G66" s="246"/>
      <c r="H66" s="246"/>
      <c r="I66" s="246"/>
      <c r="J66" s="246"/>
      <c r="K66" s="246"/>
      <c r="L66" s="246"/>
      <c r="M66" s="246"/>
      <c r="N66" s="246"/>
      <c r="O66" s="246"/>
      <c r="P66" s="246"/>
      <c r="Q66" s="246"/>
      <c r="R66" s="246"/>
      <c r="S66" s="246"/>
      <c r="T66" s="246"/>
      <c r="U66" s="244"/>
      <c r="V66" s="244"/>
      <c r="W66" s="244"/>
      <c r="X66" s="244"/>
    </row>
    <row r="67" spans="1:24" ht="16" customHeight="1" x14ac:dyDescent="0.2">
      <c r="A67" s="276" t="str">
        <f>Input_Lieferant!B67&amp;""</f>
        <v/>
      </c>
      <c r="B67" s="276" t="str">
        <f>Input_Lieferant!D67</f>
        <v/>
      </c>
      <c r="C67" s="245"/>
      <c r="D67" s="244"/>
      <c r="E67" s="246"/>
      <c r="F67" s="245"/>
      <c r="G67" s="246"/>
      <c r="H67" s="246"/>
      <c r="I67" s="246"/>
      <c r="J67" s="246"/>
      <c r="K67" s="246"/>
      <c r="L67" s="246"/>
      <c r="M67" s="246"/>
      <c r="N67" s="246"/>
      <c r="O67" s="246"/>
      <c r="P67" s="246"/>
      <c r="Q67" s="246"/>
      <c r="R67" s="246"/>
      <c r="S67" s="246"/>
      <c r="T67" s="246"/>
      <c r="U67" s="244"/>
      <c r="V67" s="244"/>
      <c r="W67" s="244"/>
      <c r="X67" s="244"/>
    </row>
    <row r="68" spans="1:24" ht="16" customHeight="1" x14ac:dyDescent="0.2">
      <c r="A68" s="276" t="str">
        <f>Input_Lieferant!B68&amp;""</f>
        <v/>
      </c>
      <c r="B68" s="276" t="str">
        <f>Input_Lieferant!D68</f>
        <v/>
      </c>
      <c r="C68" s="245"/>
      <c r="D68" s="244"/>
      <c r="E68" s="246"/>
      <c r="F68" s="245"/>
      <c r="G68" s="246"/>
      <c r="H68" s="246"/>
      <c r="I68" s="246"/>
      <c r="J68" s="246"/>
      <c r="K68" s="246"/>
      <c r="L68" s="246"/>
      <c r="M68" s="246"/>
      <c r="N68" s="246"/>
      <c r="O68" s="246"/>
      <c r="P68" s="246"/>
      <c r="Q68" s="246"/>
      <c r="R68" s="246"/>
      <c r="S68" s="246"/>
      <c r="T68" s="246"/>
      <c r="U68" s="244"/>
      <c r="V68" s="244"/>
      <c r="W68" s="244"/>
      <c r="X68" s="244"/>
    </row>
    <row r="69" spans="1:24" ht="16" customHeight="1" x14ac:dyDescent="0.2">
      <c r="A69" s="276" t="str">
        <f>Input_Lieferant!B69&amp;""</f>
        <v/>
      </c>
      <c r="B69" s="276" t="str">
        <f>Input_Lieferant!D69</f>
        <v/>
      </c>
      <c r="C69" s="245"/>
      <c r="D69" s="244"/>
      <c r="E69" s="246"/>
      <c r="F69" s="245"/>
      <c r="G69" s="246"/>
      <c r="H69" s="246"/>
      <c r="I69" s="246"/>
      <c r="J69" s="246"/>
      <c r="K69" s="246"/>
      <c r="L69" s="246"/>
      <c r="M69" s="246"/>
      <c r="N69" s="246"/>
      <c r="O69" s="246"/>
      <c r="P69" s="246"/>
      <c r="Q69" s="246"/>
      <c r="R69" s="246"/>
      <c r="S69" s="246"/>
      <c r="T69" s="246"/>
      <c r="U69" s="244"/>
      <c r="V69" s="244"/>
      <c r="W69" s="244"/>
      <c r="X69" s="244"/>
    </row>
    <row r="70" spans="1:24" ht="16" customHeight="1" x14ac:dyDescent="0.2">
      <c r="A70" s="276" t="str">
        <f>Input_Lieferant!B70&amp;""</f>
        <v/>
      </c>
      <c r="B70" s="276" t="str">
        <f>Input_Lieferant!D70</f>
        <v/>
      </c>
      <c r="C70" s="245"/>
      <c r="D70" s="244"/>
      <c r="E70" s="246"/>
      <c r="F70" s="245"/>
      <c r="G70" s="246"/>
      <c r="H70" s="246"/>
      <c r="I70" s="246"/>
      <c r="J70" s="246"/>
      <c r="K70" s="246"/>
      <c r="L70" s="246"/>
      <c r="M70" s="246"/>
      <c r="N70" s="246"/>
      <c r="O70" s="246"/>
      <c r="P70" s="246"/>
      <c r="Q70" s="246"/>
      <c r="R70" s="246"/>
      <c r="S70" s="246"/>
      <c r="T70" s="246"/>
      <c r="U70" s="244"/>
      <c r="V70" s="244"/>
      <c r="W70" s="244"/>
      <c r="X70" s="244"/>
    </row>
    <row r="71" spans="1:24" ht="16" customHeight="1" x14ac:dyDescent="0.2">
      <c r="A71" s="276" t="str">
        <f>Input_Lieferant!B71&amp;""</f>
        <v/>
      </c>
      <c r="B71" s="276" t="str">
        <f>Input_Lieferant!D71</f>
        <v/>
      </c>
      <c r="C71" s="245"/>
      <c r="D71" s="244"/>
      <c r="E71" s="246"/>
      <c r="F71" s="245"/>
      <c r="G71" s="246"/>
      <c r="H71" s="246"/>
      <c r="I71" s="246"/>
      <c r="J71" s="246"/>
      <c r="K71" s="246"/>
      <c r="L71" s="246"/>
      <c r="M71" s="246"/>
      <c r="N71" s="246"/>
      <c r="O71" s="246"/>
      <c r="P71" s="246"/>
      <c r="Q71" s="246"/>
      <c r="R71" s="246"/>
      <c r="S71" s="246"/>
      <c r="T71" s="246"/>
      <c r="U71" s="244"/>
      <c r="V71" s="244"/>
      <c r="W71" s="244"/>
      <c r="X71" s="244"/>
    </row>
    <row r="72" spans="1:24" ht="16" customHeight="1" x14ac:dyDescent="0.2">
      <c r="A72" s="276" t="str">
        <f>Input_Lieferant!B72&amp;""</f>
        <v/>
      </c>
      <c r="B72" s="276" t="str">
        <f>Input_Lieferant!D72</f>
        <v/>
      </c>
      <c r="C72" s="245"/>
      <c r="D72" s="244"/>
      <c r="E72" s="246"/>
      <c r="F72" s="245"/>
      <c r="G72" s="246"/>
      <c r="H72" s="246"/>
      <c r="I72" s="246"/>
      <c r="J72" s="246"/>
      <c r="K72" s="246"/>
      <c r="L72" s="246"/>
      <c r="M72" s="246"/>
      <c r="N72" s="246"/>
      <c r="O72" s="246"/>
      <c r="P72" s="246"/>
      <c r="Q72" s="246"/>
      <c r="R72" s="246"/>
      <c r="S72" s="246"/>
      <c r="T72" s="246"/>
      <c r="U72" s="244"/>
      <c r="V72" s="244"/>
      <c r="W72" s="244"/>
      <c r="X72" s="244"/>
    </row>
    <row r="73" spans="1:24" ht="16" customHeight="1" x14ac:dyDescent="0.2">
      <c r="A73" s="276" t="str">
        <f>Input_Lieferant!B73&amp;""</f>
        <v/>
      </c>
      <c r="B73" s="276" t="str">
        <f>Input_Lieferant!D73</f>
        <v/>
      </c>
      <c r="C73" s="245"/>
      <c r="D73" s="244"/>
      <c r="E73" s="246"/>
      <c r="F73" s="245"/>
      <c r="G73" s="246"/>
      <c r="H73" s="246"/>
      <c r="I73" s="246"/>
      <c r="J73" s="246"/>
      <c r="K73" s="246"/>
      <c r="L73" s="246"/>
      <c r="M73" s="246"/>
      <c r="N73" s="246"/>
      <c r="O73" s="246"/>
      <c r="P73" s="246"/>
      <c r="Q73" s="246"/>
      <c r="R73" s="246"/>
      <c r="S73" s="246"/>
      <c r="T73" s="246"/>
      <c r="U73" s="244"/>
      <c r="V73" s="244"/>
      <c r="W73" s="244"/>
      <c r="X73" s="244"/>
    </row>
    <row r="74" spans="1:24" ht="16" customHeight="1" x14ac:dyDescent="0.2">
      <c r="A74" s="276" t="str">
        <f>Input_Lieferant!B74&amp;""</f>
        <v/>
      </c>
      <c r="B74" s="276" t="str">
        <f>Input_Lieferant!D74</f>
        <v/>
      </c>
      <c r="C74" s="245"/>
      <c r="D74" s="244"/>
      <c r="E74" s="246"/>
      <c r="F74" s="245"/>
      <c r="G74" s="246"/>
      <c r="H74" s="246"/>
      <c r="I74" s="246"/>
      <c r="J74" s="246"/>
      <c r="K74" s="246"/>
      <c r="L74" s="246"/>
      <c r="M74" s="246"/>
      <c r="N74" s="246"/>
      <c r="O74" s="246"/>
      <c r="P74" s="246"/>
      <c r="Q74" s="246"/>
      <c r="R74" s="246"/>
      <c r="S74" s="246"/>
      <c r="T74" s="246"/>
      <c r="U74" s="244"/>
      <c r="V74" s="244"/>
      <c r="W74" s="244"/>
      <c r="X74" s="244"/>
    </row>
    <row r="75" spans="1:24" ht="16" customHeight="1" x14ac:dyDescent="0.2">
      <c r="A75" s="276" t="str">
        <f>Input_Lieferant!B75&amp;""</f>
        <v/>
      </c>
      <c r="B75" s="276" t="str">
        <f>Input_Lieferant!D75</f>
        <v/>
      </c>
      <c r="C75" s="245"/>
      <c r="D75" s="244"/>
      <c r="E75" s="246"/>
      <c r="F75" s="245"/>
      <c r="G75" s="246"/>
      <c r="H75" s="246"/>
      <c r="I75" s="246"/>
      <c r="J75" s="246"/>
      <c r="K75" s="246"/>
      <c r="L75" s="246"/>
      <c r="M75" s="246"/>
      <c r="N75" s="246"/>
      <c r="O75" s="246"/>
      <c r="P75" s="246"/>
      <c r="Q75" s="246"/>
      <c r="R75" s="246"/>
      <c r="S75" s="246"/>
      <c r="T75" s="246"/>
      <c r="U75" s="244"/>
      <c r="V75" s="244"/>
      <c r="W75" s="244"/>
      <c r="X75" s="244"/>
    </row>
    <row r="76" spans="1:24" ht="16" customHeight="1" x14ac:dyDescent="0.2">
      <c r="A76" s="276" t="str">
        <f>Input_Lieferant!B76&amp;""</f>
        <v/>
      </c>
      <c r="B76" s="276" t="str">
        <f>Input_Lieferant!D76</f>
        <v/>
      </c>
      <c r="C76" s="245"/>
      <c r="D76" s="244"/>
      <c r="E76" s="246"/>
      <c r="F76" s="245"/>
      <c r="G76" s="246"/>
      <c r="H76" s="246"/>
      <c r="I76" s="246"/>
      <c r="J76" s="246"/>
      <c r="K76" s="246"/>
      <c r="L76" s="246"/>
      <c r="M76" s="246"/>
      <c r="N76" s="246"/>
      <c r="O76" s="246"/>
      <c r="P76" s="246"/>
      <c r="Q76" s="246"/>
      <c r="R76" s="246"/>
      <c r="S76" s="246"/>
      <c r="T76" s="246"/>
      <c r="U76" s="244"/>
      <c r="V76" s="244"/>
      <c r="W76" s="244"/>
      <c r="X76" s="244"/>
    </row>
    <row r="77" spans="1:24" ht="16" customHeight="1" x14ac:dyDescent="0.2">
      <c r="A77" s="276" t="str">
        <f>Input_Lieferant!B77&amp;""</f>
        <v/>
      </c>
      <c r="B77" s="276" t="str">
        <f>Input_Lieferant!D77</f>
        <v/>
      </c>
      <c r="C77" s="245"/>
      <c r="D77" s="244"/>
      <c r="E77" s="246"/>
      <c r="F77" s="245"/>
      <c r="G77" s="246"/>
      <c r="H77" s="246"/>
      <c r="I77" s="246"/>
      <c r="J77" s="246"/>
      <c r="K77" s="246"/>
      <c r="L77" s="246"/>
      <c r="M77" s="246"/>
      <c r="N77" s="246"/>
      <c r="O77" s="246"/>
      <c r="P77" s="246"/>
      <c r="Q77" s="246"/>
      <c r="R77" s="246"/>
      <c r="S77" s="246"/>
      <c r="T77" s="246"/>
      <c r="U77" s="244"/>
      <c r="V77" s="244"/>
      <c r="W77" s="244"/>
      <c r="X77" s="244"/>
    </row>
    <row r="78" spans="1:24" ht="16" customHeight="1" x14ac:dyDescent="0.2">
      <c r="A78" s="276" t="str">
        <f>Input_Lieferant!B78&amp;""</f>
        <v/>
      </c>
      <c r="B78" s="276" t="str">
        <f>Input_Lieferant!D78</f>
        <v/>
      </c>
      <c r="C78" s="245"/>
      <c r="D78" s="244"/>
      <c r="E78" s="246"/>
      <c r="F78" s="245"/>
      <c r="G78" s="246"/>
      <c r="H78" s="246"/>
      <c r="I78" s="246"/>
      <c r="J78" s="246"/>
      <c r="K78" s="246"/>
      <c r="L78" s="246"/>
      <c r="M78" s="246"/>
      <c r="N78" s="246"/>
      <c r="O78" s="246"/>
      <c r="P78" s="246"/>
      <c r="Q78" s="246"/>
      <c r="R78" s="246"/>
      <c r="S78" s="246"/>
      <c r="T78" s="246"/>
      <c r="U78" s="244"/>
      <c r="V78" s="244"/>
      <c r="W78" s="244"/>
      <c r="X78" s="244"/>
    </row>
    <row r="79" spans="1:24" ht="16" customHeight="1" x14ac:dyDescent="0.2">
      <c r="A79" s="276" t="str">
        <f>Input_Lieferant!B79&amp;""</f>
        <v/>
      </c>
      <c r="B79" s="276" t="str">
        <f>Input_Lieferant!D79</f>
        <v/>
      </c>
      <c r="C79" s="245"/>
      <c r="D79" s="244"/>
      <c r="E79" s="246"/>
      <c r="F79" s="245"/>
      <c r="G79" s="246"/>
      <c r="H79" s="246"/>
      <c r="I79" s="246"/>
      <c r="J79" s="246"/>
      <c r="K79" s="246"/>
      <c r="L79" s="246"/>
      <c r="M79" s="246"/>
      <c r="N79" s="246"/>
      <c r="O79" s="246"/>
      <c r="P79" s="246"/>
      <c r="Q79" s="246"/>
      <c r="R79" s="246"/>
      <c r="S79" s="246"/>
      <c r="T79" s="246"/>
      <c r="U79" s="244"/>
      <c r="V79" s="244"/>
      <c r="W79" s="244"/>
      <c r="X79" s="244"/>
    </row>
    <row r="80" spans="1:24" ht="16" customHeight="1" x14ac:dyDescent="0.2">
      <c r="A80" s="276" t="str">
        <f>Input_Lieferant!B80&amp;""</f>
        <v/>
      </c>
      <c r="B80" s="276" t="str">
        <f>Input_Lieferant!D80</f>
        <v/>
      </c>
      <c r="C80" s="245"/>
      <c r="D80" s="244"/>
      <c r="E80" s="246"/>
      <c r="F80" s="245"/>
      <c r="G80" s="246"/>
      <c r="H80" s="246"/>
      <c r="I80" s="246"/>
      <c r="J80" s="246"/>
      <c r="K80" s="246"/>
      <c r="L80" s="246"/>
      <c r="M80" s="246"/>
      <c r="N80" s="246"/>
      <c r="O80" s="246"/>
      <c r="P80" s="246"/>
      <c r="Q80" s="246"/>
      <c r="R80" s="246"/>
      <c r="S80" s="246"/>
      <c r="T80" s="246"/>
      <c r="U80" s="244"/>
      <c r="V80" s="244"/>
      <c r="W80" s="244"/>
      <c r="X80" s="244"/>
    </row>
    <row r="81" spans="1:24" ht="16" customHeight="1" x14ac:dyDescent="0.2">
      <c r="A81" s="276" t="str">
        <f>Input_Lieferant!B81&amp;""</f>
        <v/>
      </c>
      <c r="B81" s="276" t="str">
        <f>Input_Lieferant!D81</f>
        <v/>
      </c>
      <c r="C81" s="245"/>
      <c r="D81" s="244"/>
      <c r="E81" s="246"/>
      <c r="F81" s="245"/>
      <c r="G81" s="246"/>
      <c r="H81" s="246"/>
      <c r="I81" s="246"/>
      <c r="J81" s="246"/>
      <c r="K81" s="246"/>
      <c r="L81" s="246"/>
      <c r="M81" s="246"/>
      <c r="N81" s="246"/>
      <c r="O81" s="246"/>
      <c r="P81" s="246"/>
      <c r="Q81" s="246"/>
      <c r="R81" s="246"/>
      <c r="S81" s="246"/>
      <c r="T81" s="246"/>
      <c r="U81" s="244"/>
      <c r="V81" s="244"/>
      <c r="W81" s="244"/>
      <c r="X81" s="244"/>
    </row>
    <row r="82" spans="1:24" ht="16" customHeight="1" x14ac:dyDescent="0.2">
      <c r="A82" s="276" t="str">
        <f>Input_Lieferant!B82&amp;""</f>
        <v/>
      </c>
      <c r="B82" s="276" t="str">
        <f>Input_Lieferant!D82</f>
        <v/>
      </c>
      <c r="C82" s="245"/>
      <c r="D82" s="244"/>
      <c r="E82" s="246"/>
      <c r="F82" s="245"/>
      <c r="G82" s="246"/>
      <c r="H82" s="246"/>
      <c r="I82" s="246"/>
      <c r="J82" s="246"/>
      <c r="K82" s="246"/>
      <c r="L82" s="246"/>
      <c r="M82" s="246"/>
      <c r="N82" s="246"/>
      <c r="O82" s="246"/>
      <c r="P82" s="246"/>
      <c r="Q82" s="246"/>
      <c r="R82" s="246"/>
      <c r="S82" s="246"/>
      <c r="T82" s="246"/>
      <c r="U82" s="244"/>
      <c r="V82" s="244"/>
      <c r="W82" s="244"/>
      <c r="X82" s="244"/>
    </row>
    <row r="83" spans="1:24" ht="16" customHeight="1" x14ac:dyDescent="0.2">
      <c r="A83" s="276" t="str">
        <f>Input_Lieferant!B83&amp;""</f>
        <v/>
      </c>
      <c r="B83" s="276" t="str">
        <f>Input_Lieferant!D83</f>
        <v/>
      </c>
      <c r="C83" s="245"/>
      <c r="D83" s="244"/>
      <c r="E83" s="246"/>
      <c r="F83" s="245"/>
      <c r="G83" s="246"/>
      <c r="H83" s="246"/>
      <c r="I83" s="246"/>
      <c r="J83" s="246"/>
      <c r="K83" s="246"/>
      <c r="L83" s="246"/>
      <c r="M83" s="246"/>
      <c r="N83" s="246"/>
      <c r="O83" s="246"/>
      <c r="P83" s="246"/>
      <c r="Q83" s="246"/>
      <c r="R83" s="246"/>
      <c r="S83" s="246"/>
      <c r="T83" s="246"/>
      <c r="U83" s="244"/>
      <c r="V83" s="244"/>
      <c r="W83" s="244"/>
      <c r="X83" s="244"/>
    </row>
    <row r="84" spans="1:24" ht="16" customHeight="1" x14ac:dyDescent="0.2">
      <c r="A84" s="276" t="str">
        <f>Input_Lieferant!B84&amp;""</f>
        <v/>
      </c>
      <c r="B84" s="276" t="str">
        <f>Input_Lieferant!D84</f>
        <v/>
      </c>
      <c r="C84" s="245"/>
      <c r="D84" s="244"/>
      <c r="E84" s="246"/>
      <c r="F84" s="245"/>
      <c r="G84" s="246"/>
      <c r="H84" s="246"/>
      <c r="I84" s="246"/>
      <c r="J84" s="246"/>
      <c r="K84" s="246"/>
      <c r="L84" s="246"/>
      <c r="M84" s="246"/>
      <c r="N84" s="246"/>
      <c r="O84" s="246"/>
      <c r="P84" s="246"/>
      <c r="Q84" s="246"/>
      <c r="R84" s="246"/>
      <c r="S84" s="246"/>
      <c r="T84" s="246"/>
      <c r="U84" s="244"/>
      <c r="V84" s="244"/>
      <c r="W84" s="244"/>
      <c r="X84" s="244"/>
    </row>
    <row r="85" spans="1:24" ht="16" customHeight="1" x14ac:dyDescent="0.2">
      <c r="A85" s="276" t="str">
        <f>Input_Lieferant!B85&amp;""</f>
        <v/>
      </c>
      <c r="B85" s="276" t="str">
        <f>Input_Lieferant!D85</f>
        <v/>
      </c>
      <c r="C85" s="245"/>
      <c r="D85" s="244"/>
      <c r="E85" s="246"/>
      <c r="F85" s="245"/>
      <c r="G85" s="246"/>
      <c r="H85" s="246"/>
      <c r="I85" s="246"/>
      <c r="J85" s="246"/>
      <c r="K85" s="246"/>
      <c r="L85" s="246"/>
      <c r="M85" s="246"/>
      <c r="N85" s="246"/>
      <c r="O85" s="246"/>
      <c r="P85" s="246"/>
      <c r="Q85" s="246"/>
      <c r="R85" s="246"/>
      <c r="S85" s="246"/>
      <c r="T85" s="246"/>
      <c r="U85" s="244"/>
      <c r="V85" s="244"/>
      <c r="W85" s="244"/>
      <c r="X85" s="244"/>
    </row>
    <row r="86" spans="1:24" ht="16" customHeight="1" x14ac:dyDescent="0.2">
      <c r="A86" s="276" t="str">
        <f>Input_Lieferant!B86&amp;""</f>
        <v/>
      </c>
      <c r="B86" s="276" t="str">
        <f>Input_Lieferant!D86</f>
        <v/>
      </c>
      <c r="C86" s="245"/>
      <c r="D86" s="244"/>
      <c r="E86" s="246"/>
      <c r="F86" s="245"/>
      <c r="G86" s="246"/>
      <c r="H86" s="246"/>
      <c r="I86" s="246"/>
      <c r="J86" s="246"/>
      <c r="K86" s="246"/>
      <c r="L86" s="246"/>
      <c r="M86" s="246"/>
      <c r="N86" s="246"/>
      <c r="O86" s="246"/>
      <c r="P86" s="246"/>
      <c r="Q86" s="246"/>
      <c r="R86" s="246"/>
      <c r="S86" s="246"/>
      <c r="T86" s="246"/>
      <c r="U86" s="244"/>
      <c r="V86" s="244"/>
      <c r="W86" s="244"/>
      <c r="X86" s="244"/>
    </row>
    <row r="87" spans="1:24" ht="16" customHeight="1" x14ac:dyDescent="0.2">
      <c r="A87" s="276" t="str">
        <f>Input_Lieferant!B87&amp;""</f>
        <v/>
      </c>
      <c r="B87" s="276" t="str">
        <f>Input_Lieferant!D87</f>
        <v/>
      </c>
      <c r="C87" s="245"/>
      <c r="D87" s="244"/>
      <c r="E87" s="246"/>
      <c r="F87" s="245"/>
      <c r="G87" s="246"/>
      <c r="H87" s="246"/>
      <c r="I87" s="246"/>
      <c r="J87" s="246"/>
      <c r="K87" s="246"/>
      <c r="L87" s="246"/>
      <c r="M87" s="246"/>
      <c r="N87" s="246"/>
      <c r="O87" s="246"/>
      <c r="P87" s="246"/>
      <c r="Q87" s="246"/>
      <c r="R87" s="246"/>
      <c r="S87" s="246"/>
      <c r="T87" s="246"/>
      <c r="U87" s="244"/>
      <c r="V87" s="244"/>
      <c r="W87" s="244"/>
      <c r="X87" s="244"/>
    </row>
    <row r="88" spans="1:24" ht="16" customHeight="1" x14ac:dyDescent="0.2">
      <c r="A88" s="276" t="str">
        <f>Input_Lieferant!B88&amp;""</f>
        <v/>
      </c>
      <c r="B88" s="276" t="str">
        <f>Input_Lieferant!D88</f>
        <v/>
      </c>
      <c r="C88" s="245"/>
      <c r="D88" s="244"/>
      <c r="E88" s="246"/>
      <c r="F88" s="245"/>
      <c r="G88" s="246"/>
      <c r="H88" s="246"/>
      <c r="I88" s="246"/>
      <c r="J88" s="246"/>
      <c r="K88" s="246"/>
      <c r="L88" s="246"/>
      <c r="M88" s="246"/>
      <c r="N88" s="246"/>
      <c r="O88" s="246"/>
      <c r="P88" s="246"/>
      <c r="Q88" s="246"/>
      <c r="R88" s="246"/>
      <c r="S88" s="246"/>
      <c r="T88" s="246"/>
      <c r="U88" s="244"/>
      <c r="V88" s="244"/>
      <c r="W88" s="244"/>
      <c r="X88" s="244"/>
    </row>
    <row r="89" spans="1:24" ht="16" customHeight="1" x14ac:dyDescent="0.2">
      <c r="A89" s="276" t="str">
        <f>Input_Lieferant!B89&amp;""</f>
        <v/>
      </c>
      <c r="B89" s="276" t="str">
        <f>Input_Lieferant!D89</f>
        <v/>
      </c>
      <c r="C89" s="245"/>
      <c r="D89" s="244"/>
      <c r="E89" s="246"/>
      <c r="F89" s="245"/>
      <c r="G89" s="246"/>
      <c r="H89" s="246"/>
      <c r="I89" s="246"/>
      <c r="J89" s="246"/>
      <c r="K89" s="246"/>
      <c r="L89" s="246"/>
      <c r="M89" s="246"/>
      <c r="N89" s="246"/>
      <c r="O89" s="246"/>
      <c r="P89" s="246"/>
      <c r="Q89" s="246"/>
      <c r="R89" s="246"/>
      <c r="S89" s="246"/>
      <c r="T89" s="246"/>
      <c r="U89" s="244"/>
      <c r="V89" s="244"/>
      <c r="W89" s="244"/>
      <c r="X89" s="244"/>
    </row>
    <row r="90" spans="1:24" ht="16" customHeight="1" x14ac:dyDescent="0.2">
      <c r="A90" s="276" t="str">
        <f>Input_Lieferant!B90&amp;""</f>
        <v/>
      </c>
      <c r="B90" s="276" t="str">
        <f>Input_Lieferant!D90</f>
        <v/>
      </c>
      <c r="C90" s="245"/>
      <c r="D90" s="244"/>
      <c r="E90" s="246"/>
      <c r="F90" s="245"/>
      <c r="G90" s="246"/>
      <c r="H90" s="246"/>
      <c r="I90" s="246"/>
      <c r="J90" s="246"/>
      <c r="K90" s="246"/>
      <c r="L90" s="246"/>
      <c r="M90" s="246"/>
      <c r="N90" s="246"/>
      <c r="O90" s="246"/>
      <c r="P90" s="246"/>
      <c r="Q90" s="246"/>
      <c r="R90" s="246"/>
      <c r="S90" s="246"/>
      <c r="T90" s="246"/>
      <c r="U90" s="244"/>
      <c r="V90" s="244"/>
      <c r="W90" s="244"/>
      <c r="X90" s="244"/>
    </row>
    <row r="91" spans="1:24" ht="16" customHeight="1" x14ac:dyDescent="0.2">
      <c r="A91" s="276" t="str">
        <f>Input_Lieferant!B91&amp;""</f>
        <v/>
      </c>
      <c r="B91" s="276" t="str">
        <f>Input_Lieferant!D91</f>
        <v/>
      </c>
      <c r="C91" s="245"/>
      <c r="D91" s="244"/>
      <c r="E91" s="246"/>
      <c r="F91" s="245"/>
      <c r="G91" s="246"/>
      <c r="H91" s="246"/>
      <c r="I91" s="246"/>
      <c r="J91" s="246"/>
      <c r="K91" s="246"/>
      <c r="L91" s="246"/>
      <c r="M91" s="246"/>
      <c r="N91" s="246"/>
      <c r="O91" s="246"/>
      <c r="P91" s="246"/>
      <c r="Q91" s="246"/>
      <c r="R91" s="246"/>
      <c r="S91" s="246"/>
      <c r="T91" s="246"/>
      <c r="U91" s="244"/>
      <c r="V91" s="244"/>
      <c r="W91" s="244"/>
      <c r="X91" s="244"/>
    </row>
    <row r="92" spans="1:24" ht="16" customHeight="1" x14ac:dyDescent="0.2">
      <c r="A92" s="276" t="str">
        <f>Input_Lieferant!B92&amp;""</f>
        <v/>
      </c>
      <c r="B92" s="276" t="str">
        <f>Input_Lieferant!D92</f>
        <v/>
      </c>
      <c r="C92" s="245"/>
      <c r="D92" s="244"/>
      <c r="E92" s="246"/>
      <c r="F92" s="245"/>
      <c r="G92" s="246"/>
      <c r="H92" s="246"/>
      <c r="I92" s="246"/>
      <c r="J92" s="246"/>
      <c r="K92" s="246"/>
      <c r="L92" s="246"/>
      <c r="M92" s="246"/>
      <c r="N92" s="246"/>
      <c r="O92" s="246"/>
      <c r="P92" s="246"/>
      <c r="Q92" s="246"/>
      <c r="R92" s="246"/>
      <c r="S92" s="246"/>
      <c r="T92" s="246"/>
      <c r="U92" s="244"/>
      <c r="V92" s="244"/>
      <c r="W92" s="244"/>
      <c r="X92" s="244"/>
    </row>
    <row r="93" spans="1:24" ht="16" customHeight="1" x14ac:dyDescent="0.2">
      <c r="A93" s="276" t="str">
        <f>Input_Lieferant!B93&amp;""</f>
        <v/>
      </c>
      <c r="B93" s="276" t="str">
        <f>Input_Lieferant!D93</f>
        <v/>
      </c>
      <c r="C93" s="245"/>
      <c r="D93" s="244"/>
      <c r="E93" s="246"/>
      <c r="F93" s="245"/>
      <c r="G93" s="246"/>
      <c r="H93" s="246"/>
      <c r="I93" s="246"/>
      <c r="J93" s="246"/>
      <c r="K93" s="246"/>
      <c r="L93" s="246"/>
      <c r="M93" s="246"/>
      <c r="N93" s="246"/>
      <c r="O93" s="246"/>
      <c r="P93" s="246"/>
      <c r="Q93" s="246"/>
      <c r="R93" s="246"/>
      <c r="S93" s="246"/>
      <c r="T93" s="246"/>
      <c r="U93" s="244"/>
      <c r="V93" s="244"/>
      <c r="W93" s="244"/>
      <c r="X93" s="244"/>
    </row>
    <row r="94" spans="1:24" ht="16" customHeight="1" x14ac:dyDescent="0.2">
      <c r="A94" s="276" t="str">
        <f>Input_Lieferant!B94&amp;""</f>
        <v/>
      </c>
      <c r="B94" s="276" t="str">
        <f>Input_Lieferant!D94</f>
        <v/>
      </c>
      <c r="C94" s="245"/>
      <c r="D94" s="244"/>
      <c r="E94" s="246"/>
      <c r="F94" s="245"/>
      <c r="G94" s="246"/>
      <c r="H94" s="246"/>
      <c r="I94" s="246"/>
      <c r="J94" s="246"/>
      <c r="K94" s="246"/>
      <c r="L94" s="246"/>
      <c r="M94" s="246"/>
      <c r="N94" s="246"/>
      <c r="O94" s="246"/>
      <c r="P94" s="246"/>
      <c r="Q94" s="246"/>
      <c r="R94" s="246"/>
      <c r="S94" s="246"/>
      <c r="T94" s="246"/>
      <c r="U94" s="244"/>
      <c r="V94" s="244"/>
      <c r="W94" s="244"/>
      <c r="X94" s="244"/>
    </row>
    <row r="95" spans="1:24" ht="16" customHeight="1" x14ac:dyDescent="0.2">
      <c r="A95" s="276" t="str">
        <f>Input_Lieferant!B95&amp;""</f>
        <v/>
      </c>
      <c r="B95" s="276" t="str">
        <f>Input_Lieferant!D95</f>
        <v/>
      </c>
      <c r="C95" s="245"/>
      <c r="D95" s="244"/>
      <c r="E95" s="246"/>
      <c r="F95" s="245"/>
      <c r="G95" s="246"/>
      <c r="H95" s="246"/>
      <c r="I95" s="246"/>
      <c r="J95" s="246"/>
      <c r="K95" s="246"/>
      <c r="L95" s="246"/>
      <c r="M95" s="246"/>
      <c r="N95" s="246"/>
      <c r="O95" s="246"/>
      <c r="P95" s="246"/>
      <c r="Q95" s="246"/>
      <c r="R95" s="246"/>
      <c r="S95" s="246"/>
      <c r="T95" s="246"/>
      <c r="U95" s="244"/>
      <c r="V95" s="244"/>
      <c r="W95" s="244"/>
      <c r="X95" s="244"/>
    </row>
    <row r="96" spans="1:24" ht="16" customHeight="1" x14ac:dyDescent="0.2">
      <c r="A96" s="276" t="str">
        <f>Input_Lieferant!B96&amp;""</f>
        <v/>
      </c>
      <c r="B96" s="276" t="str">
        <f>Input_Lieferant!D96</f>
        <v/>
      </c>
      <c r="C96" s="245"/>
      <c r="D96" s="244"/>
      <c r="E96" s="246"/>
      <c r="F96" s="245"/>
      <c r="G96" s="246"/>
      <c r="H96" s="246"/>
      <c r="I96" s="246"/>
      <c r="J96" s="246"/>
      <c r="K96" s="246"/>
      <c r="L96" s="246"/>
      <c r="M96" s="246"/>
      <c r="N96" s="246"/>
      <c r="O96" s="246"/>
      <c r="P96" s="246"/>
      <c r="Q96" s="246"/>
      <c r="R96" s="246"/>
      <c r="S96" s="246"/>
      <c r="T96" s="246"/>
      <c r="U96" s="244"/>
      <c r="V96" s="244"/>
      <c r="W96" s="244"/>
      <c r="X96" s="244"/>
    </row>
    <row r="97" spans="1:24" ht="16" customHeight="1" x14ac:dyDescent="0.2">
      <c r="A97" s="276" t="str">
        <f>Input_Lieferant!B97&amp;""</f>
        <v/>
      </c>
      <c r="B97" s="276" t="str">
        <f>Input_Lieferant!D97</f>
        <v/>
      </c>
      <c r="C97" s="245"/>
      <c r="D97" s="244"/>
      <c r="E97" s="246"/>
      <c r="F97" s="245"/>
      <c r="G97" s="246"/>
      <c r="H97" s="246"/>
      <c r="I97" s="246"/>
      <c r="J97" s="246"/>
      <c r="K97" s="246"/>
      <c r="L97" s="246"/>
      <c r="M97" s="246"/>
      <c r="N97" s="246"/>
      <c r="O97" s="246"/>
      <c r="P97" s="246"/>
      <c r="Q97" s="246"/>
      <c r="R97" s="246"/>
      <c r="S97" s="246"/>
      <c r="T97" s="246"/>
      <c r="U97" s="244"/>
      <c r="V97" s="244"/>
      <c r="W97" s="244"/>
      <c r="X97" s="244"/>
    </row>
    <row r="98" spans="1:24" ht="16" customHeight="1" x14ac:dyDescent="0.2">
      <c r="A98" s="276" t="str">
        <f>Input_Lieferant!B98&amp;""</f>
        <v/>
      </c>
      <c r="B98" s="276" t="str">
        <f>Input_Lieferant!D98</f>
        <v/>
      </c>
      <c r="C98" s="245"/>
      <c r="D98" s="244"/>
      <c r="E98" s="246"/>
      <c r="F98" s="245"/>
      <c r="G98" s="246"/>
      <c r="H98" s="246"/>
      <c r="I98" s="246"/>
      <c r="J98" s="246"/>
      <c r="K98" s="246"/>
      <c r="L98" s="246"/>
      <c r="M98" s="246"/>
      <c r="N98" s="246"/>
      <c r="O98" s="246"/>
      <c r="P98" s="246"/>
      <c r="Q98" s="246"/>
      <c r="R98" s="246"/>
      <c r="S98" s="246"/>
      <c r="T98" s="246"/>
      <c r="U98" s="244"/>
      <c r="V98" s="244"/>
      <c r="W98" s="244"/>
      <c r="X98" s="244"/>
    </row>
    <row r="99" spans="1:24" ht="16" customHeight="1" x14ac:dyDescent="0.2">
      <c r="A99" s="276" t="str">
        <f>Input_Lieferant!B99&amp;""</f>
        <v/>
      </c>
      <c r="B99" s="276" t="str">
        <f>Input_Lieferant!D99</f>
        <v/>
      </c>
      <c r="C99" s="245"/>
      <c r="D99" s="244"/>
      <c r="E99" s="246"/>
      <c r="F99" s="245"/>
      <c r="G99" s="246"/>
      <c r="H99" s="246"/>
      <c r="I99" s="246"/>
      <c r="J99" s="246"/>
      <c r="K99" s="246"/>
      <c r="L99" s="246"/>
      <c r="M99" s="246"/>
      <c r="N99" s="246"/>
      <c r="O99" s="246"/>
      <c r="P99" s="246"/>
      <c r="Q99" s="246"/>
      <c r="R99" s="246"/>
      <c r="S99" s="246"/>
      <c r="T99" s="246"/>
      <c r="U99" s="244"/>
      <c r="V99" s="244"/>
      <c r="W99" s="244"/>
      <c r="X99" s="244"/>
    </row>
    <row r="100" spans="1:24" ht="16" customHeight="1" x14ac:dyDescent="0.2">
      <c r="A100" s="276" t="str">
        <f>Input_Lieferant!B100&amp;""</f>
        <v/>
      </c>
      <c r="B100" s="276" t="str">
        <f>Input_Lieferant!D100</f>
        <v/>
      </c>
      <c r="C100" s="245"/>
      <c r="D100" s="244"/>
      <c r="E100" s="246"/>
      <c r="F100" s="245"/>
      <c r="G100" s="246"/>
      <c r="H100" s="246"/>
      <c r="I100" s="246"/>
      <c r="J100" s="246"/>
      <c r="K100" s="246"/>
      <c r="L100" s="246"/>
      <c r="M100" s="246"/>
      <c r="N100" s="246"/>
      <c r="O100" s="246"/>
      <c r="P100" s="246"/>
      <c r="Q100" s="246"/>
      <c r="R100" s="246"/>
      <c r="S100" s="246"/>
      <c r="T100" s="246"/>
      <c r="U100" s="244"/>
      <c r="V100" s="244"/>
      <c r="W100" s="244"/>
      <c r="X100" s="244"/>
    </row>
    <row r="101" spans="1:24" ht="16" customHeight="1" x14ac:dyDescent="0.2">
      <c r="A101" s="276" t="str">
        <f>Input_Lieferant!B101&amp;""</f>
        <v/>
      </c>
      <c r="B101" s="276" t="str">
        <f>Input_Lieferant!D101</f>
        <v/>
      </c>
      <c r="C101" s="245"/>
      <c r="D101" s="244"/>
      <c r="E101" s="246"/>
      <c r="F101" s="245"/>
      <c r="G101" s="246"/>
      <c r="H101" s="246"/>
      <c r="I101" s="246"/>
      <c r="J101" s="246"/>
      <c r="K101" s="246"/>
      <c r="L101" s="246"/>
      <c r="M101" s="246"/>
      <c r="N101" s="246"/>
      <c r="O101" s="246"/>
      <c r="P101" s="246"/>
      <c r="Q101" s="246"/>
      <c r="R101" s="246"/>
      <c r="S101" s="246"/>
      <c r="T101" s="246"/>
      <c r="U101" s="244"/>
      <c r="V101" s="244"/>
      <c r="W101" s="244"/>
      <c r="X101" s="244"/>
    </row>
    <row r="102" spans="1:24" ht="16" customHeight="1" x14ac:dyDescent="0.2">
      <c r="A102" s="276" t="str">
        <f>Input_Lieferant!B102&amp;""</f>
        <v/>
      </c>
      <c r="B102" s="276" t="str">
        <f>Input_Lieferant!D102</f>
        <v/>
      </c>
      <c r="C102" s="245"/>
      <c r="D102" s="244"/>
      <c r="E102" s="246"/>
      <c r="F102" s="245"/>
      <c r="G102" s="246"/>
      <c r="H102" s="246"/>
      <c r="I102" s="246"/>
      <c r="J102" s="246"/>
      <c r="K102" s="246"/>
      <c r="L102" s="246"/>
      <c r="M102" s="246"/>
      <c r="N102" s="246"/>
      <c r="O102" s="246"/>
      <c r="P102" s="246"/>
      <c r="Q102" s="246"/>
      <c r="R102" s="246"/>
      <c r="S102" s="246"/>
      <c r="T102" s="246"/>
      <c r="U102" s="244"/>
      <c r="V102" s="244"/>
      <c r="W102" s="244"/>
      <c r="X102" s="244"/>
    </row>
    <row r="103" spans="1:24" ht="16" customHeight="1" x14ac:dyDescent="0.2">
      <c r="A103" s="276" t="str">
        <f>Input_Lieferant!B103&amp;""</f>
        <v/>
      </c>
      <c r="B103" s="276" t="str">
        <f>Input_Lieferant!D103</f>
        <v/>
      </c>
      <c r="C103" s="245"/>
      <c r="D103" s="244"/>
      <c r="E103" s="246"/>
      <c r="F103" s="245"/>
      <c r="G103" s="246"/>
      <c r="H103" s="246"/>
      <c r="I103" s="246"/>
      <c r="J103" s="246"/>
      <c r="K103" s="246"/>
      <c r="L103" s="246"/>
      <c r="M103" s="246"/>
      <c r="N103" s="246"/>
      <c r="O103" s="246"/>
      <c r="P103" s="246"/>
      <c r="Q103" s="246"/>
      <c r="R103" s="246"/>
      <c r="S103" s="246"/>
      <c r="T103" s="246"/>
      <c r="U103" s="244"/>
      <c r="V103" s="244"/>
      <c r="W103" s="244"/>
      <c r="X103" s="244"/>
    </row>
    <row r="104" spans="1:24" ht="16" customHeight="1" x14ac:dyDescent="0.2">
      <c r="A104" s="276" t="str">
        <f>Input_Lieferant!B104&amp;""</f>
        <v/>
      </c>
      <c r="B104" s="276" t="str">
        <f>Input_Lieferant!D104</f>
        <v/>
      </c>
      <c r="C104" s="245"/>
      <c r="D104" s="244"/>
      <c r="E104" s="246"/>
      <c r="F104" s="245"/>
      <c r="G104" s="246"/>
      <c r="H104" s="246"/>
      <c r="I104" s="246"/>
      <c r="J104" s="246"/>
      <c r="K104" s="246"/>
      <c r="L104" s="246"/>
      <c r="M104" s="246"/>
      <c r="N104" s="246"/>
      <c r="O104" s="246"/>
      <c r="P104" s="246"/>
      <c r="Q104" s="246"/>
      <c r="R104" s="246"/>
      <c r="S104" s="246"/>
      <c r="T104" s="246"/>
      <c r="U104" s="244"/>
      <c r="V104" s="244"/>
      <c r="W104" s="244"/>
      <c r="X104" s="244"/>
    </row>
    <row r="105" spans="1:24" ht="16" customHeight="1" x14ac:dyDescent="0.2">
      <c r="A105" s="276" t="str">
        <f>Input_Lieferant!B105&amp;""</f>
        <v/>
      </c>
      <c r="B105" s="276" t="str">
        <f>Input_Lieferant!D105</f>
        <v/>
      </c>
      <c r="C105" s="245"/>
      <c r="D105" s="244"/>
      <c r="E105" s="246"/>
      <c r="F105" s="245"/>
      <c r="G105" s="246"/>
      <c r="H105" s="246"/>
      <c r="I105" s="246"/>
      <c r="J105" s="246"/>
      <c r="K105" s="246"/>
      <c r="L105" s="246"/>
      <c r="M105" s="246"/>
      <c r="N105" s="246"/>
      <c r="O105" s="246"/>
      <c r="P105" s="246"/>
      <c r="Q105" s="246"/>
      <c r="R105" s="246"/>
      <c r="S105" s="246"/>
      <c r="T105" s="246"/>
      <c r="U105" s="244"/>
      <c r="V105" s="244"/>
      <c r="W105" s="244"/>
      <c r="X105" s="244"/>
    </row>
    <row r="106" spans="1:24" ht="16" customHeight="1" x14ac:dyDescent="0.2">
      <c r="A106" s="276" t="str">
        <f>Input_Lieferant!B106&amp;""</f>
        <v/>
      </c>
      <c r="B106" s="276" t="str">
        <f>Input_Lieferant!D106</f>
        <v/>
      </c>
      <c r="C106" s="245"/>
      <c r="D106" s="244"/>
      <c r="E106" s="246"/>
      <c r="F106" s="245"/>
      <c r="G106" s="246"/>
      <c r="H106" s="246"/>
      <c r="I106" s="246"/>
      <c r="J106" s="246"/>
      <c r="K106" s="246"/>
      <c r="L106" s="246"/>
      <c r="M106" s="246"/>
      <c r="N106" s="246"/>
      <c r="O106" s="246"/>
      <c r="P106" s="246"/>
      <c r="Q106" s="246"/>
      <c r="R106" s="246"/>
      <c r="S106" s="246"/>
      <c r="T106" s="246"/>
      <c r="U106" s="244"/>
      <c r="V106" s="244"/>
      <c r="W106" s="244"/>
      <c r="X106" s="244"/>
    </row>
    <row r="107" spans="1:24" ht="16" customHeight="1" x14ac:dyDescent="0.2">
      <c r="A107" s="276" t="str">
        <f>Input_Lieferant!B107&amp;""</f>
        <v/>
      </c>
      <c r="B107" s="276" t="str">
        <f>Input_Lieferant!D107</f>
        <v/>
      </c>
      <c r="C107" s="245"/>
      <c r="D107" s="244"/>
      <c r="E107" s="246"/>
      <c r="F107" s="245"/>
      <c r="G107" s="246"/>
      <c r="H107" s="246"/>
      <c r="I107" s="246"/>
      <c r="J107" s="246"/>
      <c r="K107" s="246"/>
      <c r="L107" s="246"/>
      <c r="M107" s="246"/>
      <c r="N107" s="246"/>
      <c r="O107" s="246"/>
      <c r="P107" s="246"/>
      <c r="Q107" s="246"/>
      <c r="R107" s="246"/>
      <c r="S107" s="246"/>
      <c r="T107" s="246"/>
      <c r="U107" s="244"/>
      <c r="V107" s="244"/>
      <c r="W107" s="244"/>
      <c r="X107" s="244"/>
    </row>
    <row r="108" spans="1:24" ht="16" customHeight="1" x14ac:dyDescent="0.2">
      <c r="A108" s="276" t="str">
        <f>Input_Lieferant!B108&amp;""</f>
        <v/>
      </c>
      <c r="B108" s="276" t="str">
        <f>Input_Lieferant!D108</f>
        <v/>
      </c>
      <c r="C108" s="245"/>
      <c r="D108" s="244"/>
      <c r="E108" s="246"/>
      <c r="F108" s="245"/>
      <c r="G108" s="246"/>
      <c r="H108" s="246"/>
      <c r="I108" s="246"/>
      <c r="J108" s="246"/>
      <c r="K108" s="246"/>
      <c r="L108" s="246"/>
      <c r="M108" s="246"/>
      <c r="N108" s="246"/>
      <c r="O108" s="246"/>
      <c r="P108" s="246"/>
      <c r="Q108" s="246"/>
      <c r="R108" s="246"/>
      <c r="S108" s="246"/>
      <c r="T108" s="246"/>
      <c r="U108" s="244"/>
      <c r="V108" s="244"/>
      <c r="W108" s="244"/>
      <c r="X108" s="244"/>
    </row>
    <row r="109" spans="1:24" ht="16" customHeight="1" x14ac:dyDescent="0.2">
      <c r="A109" s="276" t="str">
        <f>Input_Lieferant!B109&amp;""</f>
        <v/>
      </c>
      <c r="B109" s="276" t="str">
        <f>Input_Lieferant!D109</f>
        <v/>
      </c>
      <c r="C109" s="245"/>
      <c r="D109" s="244"/>
      <c r="E109" s="246"/>
      <c r="F109" s="245"/>
      <c r="G109" s="246"/>
      <c r="H109" s="246"/>
      <c r="I109" s="246"/>
      <c r="J109" s="246"/>
      <c r="K109" s="246"/>
      <c r="L109" s="246"/>
      <c r="M109" s="246"/>
      <c r="N109" s="246"/>
      <c r="O109" s="246"/>
      <c r="P109" s="246"/>
      <c r="Q109" s="246"/>
      <c r="R109" s="246"/>
      <c r="S109" s="246"/>
      <c r="T109" s="246"/>
      <c r="U109" s="244"/>
      <c r="V109" s="244"/>
      <c r="W109" s="244"/>
      <c r="X109" s="244"/>
    </row>
    <row r="110" spans="1:24" ht="16" customHeight="1" x14ac:dyDescent="0.2">
      <c r="A110" s="276" t="str">
        <f>Input_Lieferant!B110&amp;""</f>
        <v/>
      </c>
      <c r="B110" s="276" t="str">
        <f>Input_Lieferant!D110</f>
        <v/>
      </c>
      <c r="C110" s="245"/>
      <c r="D110" s="244"/>
      <c r="E110" s="246"/>
      <c r="F110" s="245"/>
      <c r="G110" s="246"/>
      <c r="H110" s="246"/>
      <c r="I110" s="246"/>
      <c r="J110" s="246"/>
      <c r="K110" s="246"/>
      <c r="L110" s="246"/>
      <c r="M110" s="246"/>
      <c r="N110" s="246"/>
      <c r="O110" s="246"/>
      <c r="P110" s="246"/>
      <c r="Q110" s="246"/>
      <c r="R110" s="246"/>
      <c r="S110" s="246"/>
      <c r="T110" s="246"/>
      <c r="U110" s="244"/>
      <c r="V110" s="244"/>
      <c r="W110" s="244"/>
      <c r="X110" s="244"/>
    </row>
    <row r="111" spans="1:24" ht="16" customHeight="1" x14ac:dyDescent="0.2">
      <c r="A111" s="276" t="str">
        <f>Input_Lieferant!B111&amp;""</f>
        <v/>
      </c>
      <c r="B111" s="276" t="str">
        <f>Input_Lieferant!D111</f>
        <v/>
      </c>
      <c r="C111" s="245"/>
      <c r="D111" s="244"/>
      <c r="E111" s="246"/>
      <c r="F111" s="245"/>
      <c r="G111" s="246"/>
      <c r="H111" s="246"/>
      <c r="I111" s="246"/>
      <c r="J111" s="246"/>
      <c r="K111" s="246"/>
      <c r="L111" s="246"/>
      <c r="M111" s="246"/>
      <c r="N111" s="246"/>
      <c r="O111" s="246"/>
      <c r="P111" s="246"/>
      <c r="Q111" s="246"/>
      <c r="R111" s="246"/>
      <c r="S111" s="246"/>
      <c r="T111" s="246"/>
      <c r="U111" s="244"/>
      <c r="V111" s="244"/>
      <c r="W111" s="244"/>
      <c r="X111" s="244"/>
    </row>
    <row r="112" spans="1:24" ht="16" customHeight="1" x14ac:dyDescent="0.2">
      <c r="A112" s="276" t="str">
        <f>Input_Lieferant!B112&amp;""</f>
        <v/>
      </c>
      <c r="B112" s="276" t="str">
        <f>Input_Lieferant!D112</f>
        <v/>
      </c>
      <c r="C112" s="245"/>
      <c r="D112" s="244"/>
      <c r="E112" s="246"/>
      <c r="F112" s="245"/>
      <c r="G112" s="246"/>
      <c r="H112" s="246"/>
      <c r="I112" s="246"/>
      <c r="J112" s="246"/>
      <c r="K112" s="246"/>
      <c r="L112" s="246"/>
      <c r="M112" s="246"/>
      <c r="N112" s="246"/>
      <c r="O112" s="246"/>
      <c r="P112" s="246"/>
      <c r="Q112" s="246"/>
      <c r="R112" s="246"/>
      <c r="S112" s="246"/>
      <c r="T112" s="246"/>
      <c r="U112" s="244"/>
      <c r="V112" s="244"/>
      <c r="W112" s="244"/>
      <c r="X112" s="244"/>
    </row>
    <row r="113" spans="1:24" ht="16" customHeight="1" x14ac:dyDescent="0.2">
      <c r="A113" s="276" t="str">
        <f>Input_Lieferant!B113&amp;""</f>
        <v/>
      </c>
      <c r="B113" s="276" t="str">
        <f>Input_Lieferant!D113</f>
        <v/>
      </c>
      <c r="C113" s="245"/>
      <c r="D113" s="244"/>
      <c r="E113" s="246"/>
      <c r="F113" s="245"/>
      <c r="G113" s="246"/>
      <c r="H113" s="246"/>
      <c r="I113" s="246"/>
      <c r="J113" s="246"/>
      <c r="K113" s="246"/>
      <c r="L113" s="246"/>
      <c r="M113" s="246"/>
      <c r="N113" s="246"/>
      <c r="O113" s="246"/>
      <c r="P113" s="246"/>
      <c r="Q113" s="246"/>
      <c r="R113" s="246"/>
      <c r="S113" s="246"/>
      <c r="T113" s="246"/>
      <c r="U113" s="244"/>
      <c r="V113" s="244"/>
      <c r="W113" s="244"/>
      <c r="X113" s="244"/>
    </row>
    <row r="114" spans="1:24" ht="16" customHeight="1" x14ac:dyDescent="0.2">
      <c r="A114" s="276" t="str">
        <f>Input_Lieferant!B114&amp;""</f>
        <v/>
      </c>
      <c r="B114" s="276" t="str">
        <f>Input_Lieferant!D114</f>
        <v/>
      </c>
      <c r="C114" s="245"/>
      <c r="D114" s="244"/>
      <c r="E114" s="246"/>
      <c r="F114" s="245"/>
      <c r="G114" s="246"/>
      <c r="H114" s="246"/>
      <c r="I114" s="246"/>
      <c r="J114" s="246"/>
      <c r="K114" s="246"/>
      <c r="L114" s="246"/>
      <c r="M114" s="246"/>
      <c r="N114" s="246"/>
      <c r="O114" s="246"/>
      <c r="P114" s="246"/>
      <c r="Q114" s="246"/>
      <c r="R114" s="246"/>
      <c r="S114" s="246"/>
      <c r="T114" s="246"/>
      <c r="U114" s="244"/>
      <c r="V114" s="244"/>
      <c r="W114" s="244"/>
      <c r="X114" s="244"/>
    </row>
    <row r="115" spans="1:24" ht="16" customHeight="1" x14ac:dyDescent="0.2">
      <c r="A115" s="276" t="str">
        <f>Input_Lieferant!B115&amp;""</f>
        <v/>
      </c>
      <c r="B115" s="276" t="str">
        <f>Input_Lieferant!D115</f>
        <v/>
      </c>
      <c r="C115" s="245"/>
      <c r="D115" s="244"/>
      <c r="E115" s="246"/>
      <c r="F115" s="245"/>
      <c r="G115" s="246"/>
      <c r="H115" s="246"/>
      <c r="I115" s="246"/>
      <c r="J115" s="246"/>
      <c r="K115" s="246"/>
      <c r="L115" s="246"/>
      <c r="M115" s="246"/>
      <c r="N115" s="246"/>
      <c r="O115" s="246"/>
      <c r="P115" s="246"/>
      <c r="Q115" s="246"/>
      <c r="R115" s="246"/>
      <c r="S115" s="246"/>
      <c r="T115" s="246"/>
      <c r="U115" s="244"/>
      <c r="V115" s="244"/>
      <c r="W115" s="244"/>
      <c r="X115" s="244"/>
    </row>
    <row r="116" spans="1:24" ht="16" customHeight="1" x14ac:dyDescent="0.2">
      <c r="A116" s="276" t="str">
        <f>Input_Lieferant!B116&amp;""</f>
        <v/>
      </c>
      <c r="B116" s="276" t="str">
        <f>Input_Lieferant!D116</f>
        <v/>
      </c>
      <c r="C116" s="245"/>
      <c r="D116" s="244"/>
      <c r="E116" s="246"/>
      <c r="F116" s="245"/>
      <c r="G116" s="246"/>
      <c r="H116" s="246"/>
      <c r="I116" s="246"/>
      <c r="J116" s="246"/>
      <c r="K116" s="246"/>
      <c r="L116" s="246"/>
      <c r="M116" s="246"/>
      <c r="N116" s="246"/>
      <c r="O116" s="246"/>
      <c r="P116" s="246"/>
      <c r="Q116" s="246"/>
      <c r="R116" s="246"/>
      <c r="S116" s="246"/>
      <c r="T116" s="246"/>
      <c r="U116" s="244"/>
      <c r="V116" s="244"/>
      <c r="W116" s="244"/>
      <c r="X116" s="244"/>
    </row>
    <row r="117" spans="1:24" ht="16" customHeight="1" x14ac:dyDescent="0.2">
      <c r="A117" s="276" t="str">
        <f>Input_Lieferant!B117&amp;""</f>
        <v/>
      </c>
      <c r="B117" s="276" t="str">
        <f>Input_Lieferant!D117</f>
        <v/>
      </c>
      <c r="C117" s="245"/>
      <c r="D117" s="244"/>
      <c r="E117" s="246"/>
      <c r="F117" s="245"/>
      <c r="G117" s="246"/>
      <c r="H117" s="246"/>
      <c r="I117" s="246"/>
      <c r="J117" s="246"/>
      <c r="K117" s="246"/>
      <c r="L117" s="246"/>
      <c r="M117" s="246"/>
      <c r="N117" s="246"/>
      <c r="O117" s="246"/>
      <c r="P117" s="246"/>
      <c r="Q117" s="246"/>
      <c r="R117" s="246"/>
      <c r="S117" s="246"/>
      <c r="T117" s="246"/>
      <c r="U117" s="244"/>
      <c r="V117" s="244"/>
      <c r="W117" s="244"/>
      <c r="X117" s="244"/>
    </row>
    <row r="118" spans="1:24" ht="16" customHeight="1" x14ac:dyDescent="0.2">
      <c r="A118" s="276" t="str">
        <f>Input_Lieferant!B118&amp;""</f>
        <v/>
      </c>
      <c r="B118" s="276" t="str">
        <f>Input_Lieferant!D118</f>
        <v/>
      </c>
      <c r="C118" s="245"/>
      <c r="D118" s="244"/>
      <c r="E118" s="246"/>
      <c r="F118" s="245"/>
      <c r="G118" s="246"/>
      <c r="H118" s="246"/>
      <c r="I118" s="246"/>
      <c r="J118" s="246"/>
      <c r="K118" s="246"/>
      <c r="L118" s="246"/>
      <c r="M118" s="246"/>
      <c r="N118" s="246"/>
      <c r="O118" s="246"/>
      <c r="P118" s="246"/>
      <c r="Q118" s="246"/>
      <c r="R118" s="246"/>
      <c r="S118" s="246"/>
      <c r="T118" s="246"/>
      <c r="U118" s="244"/>
      <c r="V118" s="244"/>
      <c r="W118" s="244"/>
      <c r="X118" s="244"/>
    </row>
    <row r="119" spans="1:24" ht="16" customHeight="1" x14ac:dyDescent="0.2">
      <c r="A119" s="276" t="str">
        <f>Input_Lieferant!B119&amp;""</f>
        <v/>
      </c>
      <c r="B119" s="276" t="str">
        <f>Input_Lieferant!D119</f>
        <v/>
      </c>
      <c r="C119" s="245"/>
      <c r="D119" s="244"/>
      <c r="E119" s="246"/>
      <c r="F119" s="245"/>
      <c r="G119" s="246"/>
      <c r="H119" s="246"/>
      <c r="I119" s="246"/>
      <c r="J119" s="246"/>
      <c r="K119" s="246"/>
      <c r="L119" s="246"/>
      <c r="M119" s="246"/>
      <c r="N119" s="246"/>
      <c r="O119" s="246"/>
      <c r="P119" s="246"/>
      <c r="Q119" s="246"/>
      <c r="R119" s="246"/>
      <c r="S119" s="246"/>
      <c r="T119" s="246"/>
      <c r="U119" s="244"/>
      <c r="V119" s="244"/>
      <c r="W119" s="244"/>
      <c r="X119" s="244"/>
    </row>
    <row r="120" spans="1:24" ht="16" customHeight="1" x14ac:dyDescent="0.2">
      <c r="A120" s="276" t="str">
        <f>Input_Lieferant!B120&amp;""</f>
        <v/>
      </c>
      <c r="B120" s="276" t="str">
        <f>Input_Lieferant!D120</f>
        <v/>
      </c>
      <c r="C120" s="245"/>
      <c r="D120" s="244"/>
      <c r="E120" s="246"/>
      <c r="F120" s="245"/>
      <c r="G120" s="246"/>
      <c r="H120" s="246"/>
      <c r="I120" s="246"/>
      <c r="J120" s="246"/>
      <c r="K120" s="246"/>
      <c r="L120" s="246"/>
      <c r="M120" s="246"/>
      <c r="N120" s="246"/>
      <c r="O120" s="246"/>
      <c r="P120" s="246"/>
      <c r="Q120" s="246"/>
      <c r="R120" s="246"/>
      <c r="S120" s="246"/>
      <c r="T120" s="246"/>
      <c r="U120" s="244"/>
      <c r="V120" s="244"/>
      <c r="W120" s="244"/>
      <c r="X120" s="244"/>
    </row>
    <row r="121" spans="1:24" ht="16" customHeight="1" x14ac:dyDescent="0.2">
      <c r="A121" s="276" t="str">
        <f>Input_Lieferant!B121&amp;""</f>
        <v/>
      </c>
      <c r="B121" s="276" t="str">
        <f>Input_Lieferant!D121</f>
        <v/>
      </c>
      <c r="C121" s="245"/>
      <c r="D121" s="244"/>
      <c r="E121" s="246"/>
      <c r="F121" s="245"/>
      <c r="G121" s="246"/>
      <c r="H121" s="246"/>
      <c r="I121" s="246"/>
      <c r="J121" s="246"/>
      <c r="K121" s="246"/>
      <c r="L121" s="246"/>
      <c r="M121" s="246"/>
      <c r="N121" s="246"/>
      <c r="O121" s="246"/>
      <c r="P121" s="246"/>
      <c r="Q121" s="246"/>
      <c r="R121" s="246"/>
      <c r="S121" s="246"/>
      <c r="T121" s="246"/>
      <c r="U121" s="244"/>
      <c r="V121" s="244"/>
      <c r="W121" s="244"/>
      <c r="X121" s="244"/>
    </row>
    <row r="122" spans="1:24" ht="16" customHeight="1" x14ac:dyDescent="0.2">
      <c r="A122" s="276" t="str">
        <f>Input_Lieferant!B122&amp;""</f>
        <v/>
      </c>
      <c r="B122" s="276" t="str">
        <f>Input_Lieferant!D122</f>
        <v/>
      </c>
      <c r="C122" s="245"/>
      <c r="D122" s="244"/>
      <c r="E122" s="246"/>
      <c r="F122" s="245"/>
      <c r="G122" s="246"/>
      <c r="H122" s="246"/>
      <c r="I122" s="246"/>
      <c r="J122" s="246"/>
      <c r="K122" s="246"/>
      <c r="L122" s="246"/>
      <c r="M122" s="246"/>
      <c r="N122" s="246"/>
      <c r="O122" s="246"/>
      <c r="P122" s="246"/>
      <c r="Q122" s="246"/>
      <c r="R122" s="246"/>
      <c r="S122" s="246"/>
      <c r="T122" s="246"/>
      <c r="U122" s="244"/>
      <c r="V122" s="244"/>
      <c r="W122" s="244"/>
      <c r="X122" s="244"/>
    </row>
    <row r="123" spans="1:24" ht="16" customHeight="1" x14ac:dyDescent="0.2">
      <c r="A123" s="276" t="str">
        <f>Input_Lieferant!B123&amp;""</f>
        <v/>
      </c>
      <c r="B123" s="276" t="str">
        <f>Input_Lieferant!D123</f>
        <v/>
      </c>
      <c r="C123" s="245"/>
      <c r="D123" s="244"/>
      <c r="E123" s="246"/>
      <c r="F123" s="245"/>
      <c r="G123" s="246"/>
      <c r="H123" s="246"/>
      <c r="I123" s="246"/>
      <c r="J123" s="246"/>
      <c r="K123" s="246"/>
      <c r="L123" s="246"/>
      <c r="M123" s="246"/>
      <c r="N123" s="246"/>
      <c r="O123" s="246"/>
      <c r="P123" s="246"/>
      <c r="Q123" s="246"/>
      <c r="R123" s="246"/>
      <c r="S123" s="246"/>
      <c r="T123" s="246"/>
      <c r="U123" s="244"/>
      <c r="V123" s="244"/>
      <c r="W123" s="244"/>
      <c r="X123" s="244"/>
    </row>
    <row r="124" spans="1:24" ht="16" customHeight="1" x14ac:dyDescent="0.2">
      <c r="A124" s="276" t="str">
        <f>Input_Lieferant!B124&amp;""</f>
        <v/>
      </c>
      <c r="B124" s="276" t="str">
        <f>Input_Lieferant!D124</f>
        <v/>
      </c>
      <c r="C124" s="245"/>
      <c r="D124" s="244"/>
      <c r="E124" s="246"/>
      <c r="F124" s="245"/>
      <c r="G124" s="246"/>
      <c r="H124" s="246"/>
      <c r="I124" s="246"/>
      <c r="J124" s="246"/>
      <c r="K124" s="246"/>
      <c r="L124" s="246"/>
      <c r="M124" s="246"/>
      <c r="N124" s="246"/>
      <c r="O124" s="246"/>
      <c r="P124" s="246"/>
      <c r="Q124" s="246"/>
      <c r="R124" s="246"/>
      <c r="S124" s="246"/>
      <c r="T124" s="246"/>
      <c r="U124" s="244"/>
      <c r="V124" s="244"/>
      <c r="W124" s="244"/>
      <c r="X124" s="244"/>
    </row>
    <row r="125" spans="1:24" ht="16" customHeight="1" x14ac:dyDescent="0.2">
      <c r="A125" s="276" t="str">
        <f>Input_Lieferant!B125&amp;""</f>
        <v/>
      </c>
      <c r="B125" s="276" t="str">
        <f>Input_Lieferant!D125</f>
        <v/>
      </c>
      <c r="C125" s="245"/>
      <c r="D125" s="244"/>
      <c r="E125" s="246"/>
      <c r="F125" s="245"/>
      <c r="G125" s="246"/>
      <c r="H125" s="246"/>
      <c r="I125" s="246"/>
      <c r="J125" s="246"/>
      <c r="K125" s="246"/>
      <c r="L125" s="246"/>
      <c r="M125" s="246"/>
      <c r="N125" s="246"/>
      <c r="O125" s="246"/>
      <c r="P125" s="246"/>
      <c r="Q125" s="246"/>
      <c r="R125" s="246"/>
      <c r="S125" s="246"/>
      <c r="T125" s="246"/>
      <c r="U125" s="244"/>
      <c r="V125" s="244"/>
      <c r="W125" s="244"/>
      <c r="X125" s="244"/>
    </row>
    <row r="126" spans="1:24" ht="16" customHeight="1" x14ac:dyDescent="0.2">
      <c r="A126" s="276" t="str">
        <f>Input_Lieferant!B126&amp;""</f>
        <v/>
      </c>
      <c r="B126" s="276" t="str">
        <f>Input_Lieferant!D126</f>
        <v/>
      </c>
      <c r="C126" s="245"/>
      <c r="D126" s="244"/>
      <c r="E126" s="246"/>
      <c r="F126" s="245"/>
      <c r="G126" s="246"/>
      <c r="H126" s="246"/>
      <c r="I126" s="246"/>
      <c r="J126" s="246"/>
      <c r="K126" s="246"/>
      <c r="L126" s="246"/>
      <c r="M126" s="246"/>
      <c r="N126" s="246"/>
      <c r="O126" s="246"/>
      <c r="P126" s="246"/>
      <c r="Q126" s="246"/>
      <c r="R126" s="246"/>
      <c r="S126" s="246"/>
      <c r="T126" s="246"/>
      <c r="U126" s="244"/>
      <c r="V126" s="244"/>
      <c r="W126" s="244"/>
      <c r="X126" s="244"/>
    </row>
    <row r="127" spans="1:24" ht="16" customHeight="1" x14ac:dyDescent="0.2">
      <c r="A127" s="276" t="str">
        <f>Input_Lieferant!B127&amp;""</f>
        <v/>
      </c>
      <c r="B127" s="276" t="str">
        <f>Input_Lieferant!D127</f>
        <v/>
      </c>
      <c r="C127" s="245"/>
      <c r="D127" s="244"/>
      <c r="E127" s="246"/>
      <c r="F127" s="245"/>
      <c r="G127" s="246"/>
      <c r="H127" s="246"/>
      <c r="I127" s="246"/>
      <c r="J127" s="246"/>
      <c r="K127" s="246"/>
      <c r="L127" s="246"/>
      <c r="M127" s="246"/>
      <c r="N127" s="246"/>
      <c r="O127" s="246"/>
      <c r="P127" s="246"/>
      <c r="Q127" s="246"/>
      <c r="R127" s="246"/>
      <c r="S127" s="246"/>
      <c r="T127" s="246"/>
      <c r="U127" s="244"/>
      <c r="V127" s="244"/>
      <c r="W127" s="244"/>
      <c r="X127" s="244"/>
    </row>
    <row r="128" spans="1:24" ht="16" customHeight="1" x14ac:dyDescent="0.2">
      <c r="A128" s="276" t="str">
        <f>Input_Lieferant!B128&amp;""</f>
        <v/>
      </c>
      <c r="B128" s="276" t="str">
        <f>Input_Lieferant!D128</f>
        <v/>
      </c>
      <c r="C128" s="245"/>
      <c r="D128" s="244"/>
      <c r="E128" s="246"/>
      <c r="F128" s="245"/>
      <c r="G128" s="246"/>
      <c r="H128" s="246"/>
      <c r="I128" s="246"/>
      <c r="J128" s="246"/>
      <c r="K128" s="246"/>
      <c r="L128" s="246"/>
      <c r="M128" s="246"/>
      <c r="N128" s="246"/>
      <c r="O128" s="246"/>
      <c r="P128" s="246"/>
      <c r="Q128" s="246"/>
      <c r="R128" s="246"/>
      <c r="S128" s="246"/>
      <c r="T128" s="246"/>
      <c r="U128" s="244"/>
      <c r="V128" s="244"/>
      <c r="W128" s="244"/>
      <c r="X128" s="244"/>
    </row>
    <row r="129" spans="1:24" ht="16" customHeight="1" x14ac:dyDescent="0.2">
      <c r="A129" s="276" t="str">
        <f>Input_Lieferant!B129&amp;""</f>
        <v/>
      </c>
      <c r="B129" s="276" t="str">
        <f>Input_Lieferant!D129</f>
        <v/>
      </c>
      <c r="C129" s="245"/>
      <c r="D129" s="244"/>
      <c r="E129" s="246"/>
      <c r="F129" s="245"/>
      <c r="G129" s="246"/>
      <c r="H129" s="246"/>
      <c r="I129" s="246"/>
      <c r="J129" s="246"/>
      <c r="K129" s="246"/>
      <c r="L129" s="246"/>
      <c r="M129" s="246"/>
      <c r="N129" s="246"/>
      <c r="O129" s="246"/>
      <c r="P129" s="246"/>
      <c r="Q129" s="246"/>
      <c r="R129" s="246"/>
      <c r="S129" s="246"/>
      <c r="T129" s="246"/>
      <c r="U129" s="244"/>
      <c r="V129" s="244"/>
      <c r="W129" s="244"/>
      <c r="X129" s="244"/>
    </row>
    <row r="130" spans="1:24" ht="16" customHeight="1" x14ac:dyDescent="0.2">
      <c r="A130" s="276" t="str">
        <f>Input_Lieferant!B130&amp;""</f>
        <v/>
      </c>
      <c r="B130" s="276" t="str">
        <f>Input_Lieferant!D130</f>
        <v/>
      </c>
      <c r="C130" s="245"/>
      <c r="D130" s="244"/>
      <c r="E130" s="246"/>
      <c r="F130" s="245"/>
      <c r="G130" s="246"/>
      <c r="H130" s="246"/>
      <c r="I130" s="246"/>
      <c r="J130" s="246"/>
      <c r="K130" s="246"/>
      <c r="L130" s="246"/>
      <c r="M130" s="246"/>
      <c r="N130" s="246"/>
      <c r="O130" s="246"/>
      <c r="P130" s="246"/>
      <c r="Q130" s="246"/>
      <c r="R130" s="246"/>
      <c r="S130" s="246"/>
      <c r="T130" s="246"/>
      <c r="U130" s="244"/>
      <c r="V130" s="244"/>
      <c r="W130" s="244"/>
      <c r="X130" s="244"/>
    </row>
    <row r="131" spans="1:24" ht="16" customHeight="1" x14ac:dyDescent="0.2">
      <c r="A131" s="276" t="str">
        <f>Input_Lieferant!B131&amp;""</f>
        <v/>
      </c>
      <c r="B131" s="276" t="str">
        <f>Input_Lieferant!D131</f>
        <v/>
      </c>
      <c r="C131" s="245"/>
      <c r="D131" s="244"/>
      <c r="E131" s="246"/>
      <c r="F131" s="245"/>
      <c r="G131" s="246"/>
      <c r="H131" s="246"/>
      <c r="I131" s="246"/>
      <c r="J131" s="246"/>
      <c r="K131" s="246"/>
      <c r="L131" s="246"/>
      <c r="M131" s="246"/>
      <c r="N131" s="246"/>
      <c r="O131" s="246"/>
      <c r="P131" s="246"/>
      <c r="Q131" s="246"/>
      <c r="R131" s="246"/>
      <c r="S131" s="246"/>
      <c r="T131" s="246"/>
      <c r="U131" s="244"/>
      <c r="V131" s="244"/>
      <c r="W131" s="244"/>
      <c r="X131" s="244"/>
    </row>
    <row r="132" spans="1:24" ht="16" customHeight="1" x14ac:dyDescent="0.2">
      <c r="A132" s="276" t="str">
        <f>Input_Lieferant!B132&amp;""</f>
        <v/>
      </c>
      <c r="B132" s="276" t="str">
        <f>Input_Lieferant!D132</f>
        <v/>
      </c>
      <c r="C132" s="245"/>
      <c r="D132" s="244"/>
      <c r="E132" s="246"/>
      <c r="F132" s="245"/>
      <c r="G132" s="246"/>
      <c r="H132" s="246"/>
      <c r="I132" s="246"/>
      <c r="J132" s="246"/>
      <c r="K132" s="246"/>
      <c r="L132" s="246"/>
      <c r="M132" s="246"/>
      <c r="N132" s="246"/>
      <c r="O132" s="246"/>
      <c r="P132" s="246"/>
      <c r="Q132" s="246"/>
      <c r="R132" s="246"/>
      <c r="S132" s="246"/>
      <c r="T132" s="246"/>
      <c r="U132" s="244"/>
      <c r="V132" s="244"/>
      <c r="W132" s="244"/>
      <c r="X132" s="244"/>
    </row>
    <row r="133" spans="1:24" ht="16" customHeight="1" x14ac:dyDescent="0.2">
      <c r="A133" s="276" t="str">
        <f>Input_Lieferant!B133&amp;""</f>
        <v/>
      </c>
      <c r="B133" s="276" t="str">
        <f>Input_Lieferant!D133</f>
        <v/>
      </c>
      <c r="C133" s="245"/>
      <c r="D133" s="244"/>
      <c r="E133" s="246"/>
      <c r="F133" s="245"/>
      <c r="G133" s="246"/>
      <c r="H133" s="246"/>
      <c r="I133" s="246"/>
      <c r="J133" s="246"/>
      <c r="K133" s="246"/>
      <c r="L133" s="246"/>
      <c r="M133" s="246"/>
      <c r="N133" s="246"/>
      <c r="O133" s="246"/>
      <c r="P133" s="246"/>
      <c r="Q133" s="246"/>
      <c r="R133" s="246"/>
      <c r="S133" s="246"/>
      <c r="T133" s="246"/>
      <c r="U133" s="244"/>
      <c r="V133" s="244"/>
      <c r="W133" s="244"/>
      <c r="X133" s="244"/>
    </row>
    <row r="134" spans="1:24" ht="16" customHeight="1" x14ac:dyDescent="0.2">
      <c r="A134" s="277"/>
      <c r="B134" s="277"/>
      <c r="C134" s="279"/>
      <c r="D134" s="279"/>
      <c r="E134" s="279"/>
      <c r="F134" s="279"/>
      <c r="G134" s="279"/>
      <c r="H134" s="279"/>
      <c r="I134" s="279"/>
      <c r="J134" s="279"/>
      <c r="K134" s="279"/>
      <c r="L134" s="279"/>
      <c r="M134" s="279"/>
      <c r="N134" s="279"/>
      <c r="O134" s="279"/>
      <c r="P134" s="279"/>
      <c r="Q134" s="279"/>
      <c r="R134" s="279"/>
      <c r="S134" s="279"/>
      <c r="T134" s="279"/>
      <c r="U134" s="242"/>
      <c r="V134" s="242"/>
      <c r="W134" s="242"/>
      <c r="X134" s="242"/>
    </row>
  </sheetData>
  <dataConsolidate/>
  <conditionalFormatting sqref="C9:T133">
    <cfRule type="expression" dxfId="23" priority="35">
      <formula>IF(C$4&lt;&gt;1,FALSE,IF($A9="",FALSE,C9=""))</formula>
    </cfRule>
  </conditionalFormatting>
  <conditionalFormatting sqref="D9 C9:C133 E9:T133">
    <cfRule type="expression" dxfId="22" priority="36">
      <formula>IF(C$4&lt;&gt;1,FALSE,IF($B9="",FALSE,C9="?"))</formula>
    </cfRule>
    <cfRule type="expression" dxfId="21" priority="37">
      <formula>LEN(C9)&gt;40</formula>
    </cfRule>
  </conditionalFormatting>
  <conditionalFormatting sqref="I9">
    <cfRule type="expression" dxfId="20" priority="28">
      <formula>IF(I$4&lt;&gt;1,FALSE,IF(#REF!="",FALSE,ISBLANK(I9)))</formula>
    </cfRule>
    <cfRule type="expression" dxfId="19" priority="29">
      <formula>IF(#REF!="J",IF(ISBLANK($B10),TRUE,FALSE),FALSE)</formula>
    </cfRule>
    <cfRule type="expression" dxfId="18" priority="30">
      <formula>IF(#REF!="J",IF(ISBLANK($B10),TRUE,FALSE),FALSE)</formula>
    </cfRule>
  </conditionalFormatting>
  <dataValidations count="5">
    <dataValidation type="textLength" operator="equal" allowBlank="1" showInputMessage="1" showErrorMessage="1" errorTitle="Achtung!" error="Dieser Feld muss 5 Zeichen haben." sqref="N9:N133" xr:uid="{6379D41D-87B6-4C8A-BDD5-00E69B6AC54A}">
      <formula1>5</formula1>
    </dataValidation>
    <dataValidation type="textLength" operator="equal" allowBlank="1" showInputMessage="1" showErrorMessage="1" errorTitle="Formatfehler" error="Input muss 4 Zeichen haben." sqref="F9:F133" xr:uid="{6AB4B821-09BD-4A66-A619-6F10096B100E}">
      <formula1>4</formula1>
    </dataValidation>
    <dataValidation type="textLength" operator="equal" allowBlank="1" showInputMessage="1" showErrorMessage="1" errorTitle="Formatfehler" error="Input muss nicht &gt;10 Zeichen haben." sqref="K9:K133" xr:uid="{3810E29B-7B5B-4A12-B8D0-4D59185ACD25}">
      <formula1>10</formula1>
    </dataValidation>
    <dataValidation type="textLength" operator="equal" allowBlank="1" showInputMessage="1" showErrorMessage="1" errorTitle="Formatfehler" error="Input muss 9 Zeichen haben." sqref="L9:L133" xr:uid="{3B78A43D-4386-4CEA-B77F-059C779DF445}">
      <formula1>9</formula1>
    </dataValidation>
    <dataValidation type="textLength" operator="lessThanOrEqual" allowBlank="1" showInputMessage="1" showErrorMessage="1" errorTitle="Formatfehler" error="Input muss nicht &gt;10 Zeichen haben." sqref="O9:P133" xr:uid="{DAF43A15-678F-485A-886A-4C7EEDCE8294}">
      <formula1>10</formula1>
    </dataValidation>
  </dataValidations>
  <hyperlinks>
    <hyperlink ref="D5" location="Beschreibung!A45" display="Beschreibung!A45" xr:uid="{F0642724-A17A-41C0-9D1D-B8CA2B4CD775}"/>
    <hyperlink ref="A5" location="Beschreibung!A3" display="Positions-Nr." xr:uid="{63E739BB-700B-47C6-8602-812ECAC18F84}"/>
    <hyperlink ref="C5" location="'Beschreibung'!A47" display="BEGRU / Kompetenzgr." xr:uid="{CF9E8B87-7DA8-49DC-822A-E2D66CF1BDD0}"/>
    <hyperlink ref="E5" location="Beschreibung!A89" display="Sparte" xr:uid="{6B591C63-BA20-4897-B1A7-4D2F97580A19}"/>
    <hyperlink ref="F5" location="Beschreibung!A62" display="Produkthierarchie" xr:uid="{D51537B7-77D4-4431-938E-F61557284158}"/>
    <hyperlink ref="H5" location="Beschreibung!A71" display="Rückführungscode" xr:uid="{EBD55BE2-BCED-4C51-82DB-25DD2F25D0BE}"/>
    <hyperlink ref="I5" location="Beschreibung!A66" display="Serialnummerprofil" xr:uid="{D0D92383-DCFA-4B3F-9D06-343B962136C1}"/>
    <hyperlink ref="K5" location="'Beschreibung'!A43" display="'Beschreibung '!A43" xr:uid="{36451486-33D9-4E67-8997-F2AD1AED79C3}"/>
    <hyperlink ref="O5" location="'Beschreibung'!A56" display="'Beschreibung '!A56" xr:uid="{1ED6C20D-35EC-4445-833E-44D0F88B8C62}"/>
    <hyperlink ref="Q5" location="Beschreibung!A55" display="Beschreibung!A55" xr:uid="{221662C4-D735-477B-8345-B7F375433D8D}"/>
    <hyperlink ref="R5" location="'Beschreibung'!A54" display="A-Nummer" xr:uid="{06C31C5F-8C54-4339-88DB-769EDF8EDEAE}"/>
    <hyperlink ref="G5" location="'MAKT - Beschreibung'!A71" display="Materialzustandsverwaltung" xr:uid="{9AE54BB5-107E-4112-9BBF-51515443294E}"/>
    <hyperlink ref="J5" location="Beschreibung!A70" display="Spare Part Class Code" xr:uid="{2E672D53-021D-4E1F-BB55-6ADD53DF7937}"/>
    <hyperlink ref="M5" location="Beschreibung!A42" display="UEBERSETZUNGSSTATUS" xr:uid="{7BAFCD7E-DC67-4D04-BFA6-F35E85E3B5DF}"/>
    <hyperlink ref="B5" location="Beschreibung!A5" display="Kurztext DE" xr:uid="{B06AD83C-C3DA-4D77-A056-2E6F4A3AAF7E}"/>
    <hyperlink ref="L5" location="Beschreibung!A46" display="Warengruppe " xr:uid="{B2D0E033-688E-44E0-A09E-3613D21F091A}"/>
  </hyperlinks>
  <pageMargins left="0.7" right="0.7" top="0.78740157499999996" bottom="0.78740157499999996" header="0.3" footer="0.3"/>
  <pageSetup orientation="portrait" r:id="rId1"/>
  <extLst>
    <ext xmlns:x14="http://schemas.microsoft.com/office/spreadsheetml/2009/9/main" uri="{CCE6A557-97BC-4b89-ADB6-D9C93CAAB3DF}">
      <x14:dataValidations xmlns:xm="http://schemas.microsoft.com/office/excel/2006/main" count="11">
        <x14:dataValidation type="list" allowBlank="1" showInputMessage="1" showErrorMessage="1" errorTitle="Eingebefehler" error="Der Text muss nicht länger als 10 Zeichen sein." xr:uid="{0FCCB850-CF41-45CA-80A6-3E1140D6BFEC}">
          <x14:formula1>
            <xm:f>Admin!$K$2</xm:f>
          </x14:formula1>
          <xm:sqref>N9:N133</xm:sqref>
        </x14:dataValidation>
        <x14:dataValidation type="list" allowBlank="1" showInputMessage="1" showErrorMessage="1" xr:uid="{4E7A10FE-2255-4ABC-BA05-93378870C843}">
          <x14:formula1>
            <xm:f>Admin!$I$2</xm:f>
          </x14:formula1>
          <xm:sqref>Q9:Q133</xm:sqref>
        </x14:dataValidation>
        <x14:dataValidation type="list" showInputMessage="1" showErrorMessage="1" xr:uid="{F26944AC-09B5-4EA2-9C5E-F1DA83F787AE}">
          <x14:formula1>
            <xm:f>Admin!$E$2:$E$4</xm:f>
          </x14:formula1>
          <xm:sqref>M9:M133</xm:sqref>
        </x14:dataValidation>
        <x14:dataValidation type="list" showInputMessage="1" showErrorMessage="1" xr:uid="{D94AD941-A198-49E1-A783-E703132CB497}">
          <x14:formula1>
            <xm:f>Admin!$O$2:$O$3</xm:f>
          </x14:formula1>
          <xm:sqref>G9:G133</xm:sqref>
        </x14:dataValidation>
        <x14:dataValidation type="list" showInputMessage="1" showErrorMessage="1" xr:uid="{8833DD0D-ED30-4D0C-9D6D-085E757E958A}">
          <x14:formula1>
            <xm:f>Admin!$C$2:$C$8</xm:f>
          </x14:formula1>
          <xm:sqref>C9:C133</xm:sqref>
        </x14:dataValidation>
        <x14:dataValidation type="list" allowBlank="1" showInputMessage="1" showErrorMessage="1" xr:uid="{2650D352-D56E-489B-A9FB-3F7793D3DAE2}">
          <x14:formula1>
            <xm:f>Admin!$AI$2:$AI$3</xm:f>
          </x14:formula1>
          <xm:sqref>S9:T133</xm:sqref>
        </x14:dataValidation>
        <x14:dataValidation type="list" allowBlank="1" showInputMessage="1" showErrorMessage="1" xr:uid="{608F2C30-2D48-4C7B-9EB0-AA1EF29DDAE6}">
          <x14:formula1>
            <xm:f>Admin!$A$2:$A$18</xm:f>
          </x14:formula1>
          <xm:sqref>D9:D133</xm:sqref>
        </x14:dataValidation>
        <x14:dataValidation type="list" showInputMessage="1" showErrorMessage="1" xr:uid="{1E38BF67-98FB-41ED-8B5A-0D6BC9D5246C}">
          <x14:formula1>
            <xm:f>Admin!$M$2:$M$10</xm:f>
          </x14:formula1>
          <xm:sqref>E9:E133</xm:sqref>
        </x14:dataValidation>
        <x14:dataValidation type="list" showInputMessage="1" showErrorMessage="1" xr:uid="{C0E22D85-198B-45C7-8823-83FB92362EE1}">
          <x14:formula1>
            <xm:f>Admin!$Q$2:$Q$4</xm:f>
          </x14:formula1>
          <xm:sqref>H9:H133</xm:sqref>
        </x14:dataValidation>
        <x14:dataValidation type="list" showInputMessage="1" showErrorMessage="1" xr:uid="{74925C73-A039-4C32-B173-2A2B92D5A1A7}">
          <x14:formula1>
            <xm:f>Admin!$S$2:$S$5</xm:f>
          </x14:formula1>
          <xm:sqref>I9:I133</xm:sqref>
        </x14:dataValidation>
        <x14:dataValidation type="list" showInputMessage="1" showErrorMessage="1" xr:uid="{6A9AF70B-9B7C-4EFF-A133-FB99321E1841}">
          <x14:formula1>
            <xm:f>Admin!$U$2:$U$5</xm:f>
          </x14:formula1>
          <xm:sqref>J9:J133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A134"/>
  <sheetViews>
    <sheetView showZeros="0" tabSelected="1" zoomScale="125" zoomScaleNormal="125" workbookViewId="0">
      <pane xSplit="2" ySplit="8" topLeftCell="S9" activePane="bottomRight" state="frozen"/>
      <selection activeCell="W8" sqref="W8"/>
      <selection pane="topRight" activeCell="W8" sqref="W8"/>
      <selection pane="bottomLeft" activeCell="W8" sqref="W8"/>
      <selection pane="bottomRight" activeCell="AA9" sqref="AA9"/>
    </sheetView>
  </sheetViews>
  <sheetFormatPr baseColWidth="10" defaultColWidth="11.33203125" defaultRowHeight="17.25" customHeight="1" x14ac:dyDescent="0.2"/>
  <cols>
    <col min="1" max="2" width="14.33203125" customWidth="1"/>
    <col min="3" max="7" width="14.33203125" style="23" customWidth="1"/>
    <col min="8" max="8" width="14.33203125" customWidth="1"/>
    <col min="9" max="9" width="14.33203125" style="23" customWidth="1"/>
    <col min="10" max="10" width="13.83203125" style="23" customWidth="1"/>
    <col min="11" max="12" width="14.83203125" style="23" customWidth="1"/>
    <col min="13" max="13" width="12.5" style="23" customWidth="1"/>
    <col min="14" max="15" width="14.83203125" style="23" customWidth="1"/>
    <col min="16" max="17" width="11.33203125" style="23"/>
    <col min="18" max="18" width="19.33203125" style="23" customWidth="1"/>
    <col min="19" max="21" width="14.83203125" style="23" customWidth="1"/>
    <col min="22" max="22" width="24" style="23" bestFit="1" customWidth="1"/>
    <col min="23" max="24" width="24" style="23" customWidth="1"/>
    <col min="25" max="27" width="26.83203125" style="23" bestFit="1" customWidth="1"/>
    <col min="28" max="16384" width="11.33203125" style="23"/>
  </cols>
  <sheetData>
    <row r="1" spans="1:27" customFormat="1" ht="25" hidden="1" customHeight="1" x14ac:dyDescent="0.2">
      <c r="A1" s="271"/>
      <c r="B1" s="271"/>
      <c r="C1" s="271" t="s">
        <v>33399</v>
      </c>
      <c r="D1" s="271"/>
      <c r="E1" s="271"/>
      <c r="F1" s="271"/>
      <c r="G1" s="271" t="s">
        <v>33399</v>
      </c>
      <c r="H1" s="271"/>
      <c r="I1" s="271"/>
      <c r="J1" s="271" t="s">
        <v>33399</v>
      </c>
      <c r="K1" s="271" t="s">
        <v>33399</v>
      </c>
      <c r="L1" s="271" t="s">
        <v>33399</v>
      </c>
      <c r="M1" s="271" t="s">
        <v>33399</v>
      </c>
      <c r="N1" s="271" t="s">
        <v>33399</v>
      </c>
      <c r="O1" s="271" t="s">
        <v>33399</v>
      </c>
      <c r="P1" s="271" t="s">
        <v>33399</v>
      </c>
      <c r="Q1" s="271" t="s">
        <v>33399</v>
      </c>
      <c r="R1" s="342"/>
      <c r="S1" s="342"/>
      <c r="T1" s="342"/>
      <c r="U1" s="342"/>
      <c r="V1" s="342"/>
      <c r="W1" s="342"/>
      <c r="X1" s="342"/>
      <c r="Y1" s="342"/>
      <c r="Z1" s="342"/>
      <c r="AA1" s="342"/>
    </row>
    <row r="2" spans="1:27" customFormat="1" ht="17.25" hidden="1" customHeight="1" x14ac:dyDescent="0.2">
      <c r="A2" s="272"/>
      <c r="B2" s="272"/>
      <c r="C2" s="272"/>
      <c r="D2" s="272"/>
      <c r="E2" s="272"/>
      <c r="F2" s="272"/>
      <c r="G2" s="272"/>
      <c r="H2" s="272"/>
      <c r="I2" s="272"/>
      <c r="J2" s="272"/>
      <c r="K2" s="272"/>
      <c r="L2" s="272"/>
      <c r="N2" s="272"/>
      <c r="O2" s="272"/>
      <c r="R2" s="272"/>
      <c r="S2" s="272"/>
      <c r="T2" s="272"/>
      <c r="U2" s="272" t="s">
        <v>32687</v>
      </c>
      <c r="V2" s="272"/>
      <c r="W2" s="272"/>
      <c r="X2" s="272"/>
      <c r="Y2" s="272"/>
      <c r="Z2" s="272"/>
      <c r="AA2" s="272"/>
    </row>
    <row r="3" spans="1:27" customFormat="1" ht="17.25" hidden="1" customHeight="1" x14ac:dyDescent="0.2">
      <c r="A3" s="272"/>
      <c r="B3" s="272"/>
      <c r="C3" s="272"/>
      <c r="D3" s="272"/>
      <c r="E3" s="272"/>
      <c r="F3" s="272"/>
      <c r="G3" s="272"/>
      <c r="H3" s="272"/>
      <c r="I3" s="272"/>
      <c r="J3" s="272"/>
      <c r="K3" s="272"/>
      <c r="L3" s="272"/>
      <c r="N3" s="272"/>
      <c r="O3" s="272"/>
      <c r="R3" s="272"/>
      <c r="S3" s="272"/>
      <c r="T3" s="272"/>
      <c r="U3" s="272"/>
      <c r="V3" s="272"/>
      <c r="W3" s="272"/>
      <c r="X3" s="272"/>
      <c r="Y3" s="272"/>
      <c r="Z3" s="272"/>
      <c r="AA3" s="272"/>
    </row>
    <row r="4" spans="1:27" customFormat="1" ht="17.25" hidden="1" customHeight="1" x14ac:dyDescent="0.2">
      <c r="A4" s="272"/>
      <c r="B4" s="272"/>
      <c r="C4" s="272">
        <v>1</v>
      </c>
      <c r="D4" s="272"/>
      <c r="E4" s="272"/>
      <c r="F4" s="272"/>
      <c r="G4" s="272">
        <v>1</v>
      </c>
      <c r="H4" s="272">
        <v>1</v>
      </c>
      <c r="I4" s="272">
        <v>1</v>
      </c>
      <c r="J4" s="272"/>
      <c r="K4" s="272">
        <v>1</v>
      </c>
      <c r="L4" s="272">
        <v>1</v>
      </c>
      <c r="M4" s="272"/>
      <c r="N4" s="272"/>
      <c r="O4" s="272"/>
      <c r="Q4" s="272">
        <v>1</v>
      </c>
      <c r="R4" s="272"/>
      <c r="S4" s="272">
        <v>1</v>
      </c>
      <c r="T4" s="272">
        <v>1</v>
      </c>
      <c r="U4" s="272"/>
      <c r="V4" s="272"/>
      <c r="W4" s="272"/>
      <c r="X4" s="272"/>
      <c r="Y4" s="272"/>
      <c r="Z4" s="272">
        <v>1</v>
      </c>
      <c r="AA4" s="272">
        <v>1</v>
      </c>
    </row>
    <row r="5" spans="1:27" s="334" customFormat="1" ht="48" x14ac:dyDescent="0.2">
      <c r="A5" s="280" t="s">
        <v>32684</v>
      </c>
      <c r="B5" s="241" t="s">
        <v>181</v>
      </c>
      <c r="C5" s="241" t="s">
        <v>33822</v>
      </c>
      <c r="D5" s="241" t="s">
        <v>33823</v>
      </c>
      <c r="E5" s="241" t="s">
        <v>33824</v>
      </c>
      <c r="F5" s="241" t="s">
        <v>33825</v>
      </c>
      <c r="G5" s="241" t="s">
        <v>33588</v>
      </c>
      <c r="H5" s="241" t="s">
        <v>33820</v>
      </c>
      <c r="I5" s="241" t="s">
        <v>33821</v>
      </c>
      <c r="J5" s="280" t="s">
        <v>33400</v>
      </c>
      <c r="K5" s="280" t="s">
        <v>33401</v>
      </c>
      <c r="L5" s="280" t="s">
        <v>33402</v>
      </c>
      <c r="M5" s="280" t="s">
        <v>32833</v>
      </c>
      <c r="N5" s="280" t="s">
        <v>33580</v>
      </c>
      <c r="O5" s="280" t="s">
        <v>187</v>
      </c>
      <c r="P5" s="280" t="s">
        <v>33403</v>
      </c>
      <c r="Q5" s="280" t="s">
        <v>32831</v>
      </c>
      <c r="R5" s="280" t="s">
        <v>32866</v>
      </c>
      <c r="S5" s="280" t="s">
        <v>32686</v>
      </c>
      <c r="T5" s="280" t="s">
        <v>188</v>
      </c>
      <c r="U5" s="280" t="s">
        <v>32687</v>
      </c>
      <c r="V5" s="280" t="s">
        <v>33404</v>
      </c>
      <c r="W5" s="280" t="s">
        <v>203</v>
      </c>
      <c r="X5" s="280" t="s">
        <v>204</v>
      </c>
      <c r="Y5" s="280" t="s">
        <v>205</v>
      </c>
      <c r="Z5" s="280" t="s">
        <v>33827</v>
      </c>
      <c r="AA5" s="280" t="s">
        <v>33835</v>
      </c>
    </row>
    <row r="6" spans="1:27" customFormat="1" ht="24" x14ac:dyDescent="0.2">
      <c r="A6" s="273"/>
      <c r="B6" s="273"/>
      <c r="C6" s="273" t="s">
        <v>113</v>
      </c>
      <c r="D6" s="335" t="s">
        <v>114</v>
      </c>
      <c r="E6" s="335" t="s">
        <v>114</v>
      </c>
      <c r="F6" s="335" t="s">
        <v>114</v>
      </c>
      <c r="G6" s="273" t="s">
        <v>113</v>
      </c>
      <c r="H6" s="273" t="s">
        <v>113</v>
      </c>
      <c r="I6" s="273" t="s">
        <v>113</v>
      </c>
      <c r="J6" s="335" t="s">
        <v>114</v>
      </c>
      <c r="K6" s="337" t="s">
        <v>33405</v>
      </c>
      <c r="L6" s="273" t="s">
        <v>113</v>
      </c>
      <c r="M6" s="338" t="s">
        <v>33406</v>
      </c>
      <c r="N6" s="335" t="s">
        <v>114</v>
      </c>
      <c r="O6" s="335" t="s">
        <v>114</v>
      </c>
      <c r="P6" s="335" t="s">
        <v>114</v>
      </c>
      <c r="Q6" s="273" t="s">
        <v>113</v>
      </c>
      <c r="R6" s="339" t="s">
        <v>33407</v>
      </c>
      <c r="S6" s="338" t="s">
        <v>33408</v>
      </c>
      <c r="T6" s="337" t="s">
        <v>33405</v>
      </c>
      <c r="U6" s="335" t="s">
        <v>114</v>
      </c>
      <c r="V6" s="335" t="s">
        <v>114</v>
      </c>
      <c r="W6" s="335" t="s">
        <v>114</v>
      </c>
      <c r="X6" s="335" t="s">
        <v>114</v>
      </c>
      <c r="Y6" s="335" t="s">
        <v>114</v>
      </c>
      <c r="Z6" s="273" t="s">
        <v>113</v>
      </c>
      <c r="AA6" s="273" t="s">
        <v>113</v>
      </c>
    </row>
    <row r="7" spans="1:27" s="35" customFormat="1" ht="54" customHeight="1" x14ac:dyDescent="0.2">
      <c r="A7" s="274"/>
      <c r="B7" s="274"/>
      <c r="C7" s="340" t="s">
        <v>2</v>
      </c>
      <c r="D7" s="340" t="s">
        <v>2</v>
      </c>
      <c r="E7" s="340" t="s">
        <v>2</v>
      </c>
      <c r="F7" s="340" t="s">
        <v>2</v>
      </c>
      <c r="G7" s="274" t="s">
        <v>23</v>
      </c>
      <c r="H7" s="274" t="s">
        <v>33746</v>
      </c>
      <c r="I7" s="274" t="s">
        <v>33746</v>
      </c>
      <c r="J7" s="274" t="s">
        <v>33529</v>
      </c>
      <c r="K7" s="274" t="s">
        <v>2</v>
      </c>
      <c r="L7" s="274" t="s">
        <v>33530</v>
      </c>
      <c r="M7" s="274" t="s">
        <v>23</v>
      </c>
      <c r="N7" s="274" t="s">
        <v>23</v>
      </c>
      <c r="O7" s="274" t="s">
        <v>2</v>
      </c>
      <c r="P7" s="274" t="s">
        <v>2</v>
      </c>
      <c r="Q7" s="274" t="s">
        <v>37</v>
      </c>
      <c r="R7" s="274" t="s">
        <v>33379</v>
      </c>
      <c r="S7" s="274" t="s">
        <v>33379</v>
      </c>
      <c r="T7" s="274" t="s">
        <v>33379</v>
      </c>
      <c r="U7" s="274" t="s">
        <v>33379</v>
      </c>
      <c r="V7" s="274" t="s">
        <v>33379</v>
      </c>
      <c r="W7" s="274" t="s">
        <v>33409</v>
      </c>
      <c r="X7" s="274" t="s">
        <v>33409</v>
      </c>
      <c r="Y7" s="274" t="s">
        <v>33409</v>
      </c>
      <c r="Z7" s="274" t="s">
        <v>33829</v>
      </c>
      <c r="AA7" s="274" t="s">
        <v>33830</v>
      </c>
    </row>
    <row r="8" spans="1:27" s="336" customFormat="1" ht="16" customHeight="1" x14ac:dyDescent="0.15">
      <c r="A8" s="275"/>
      <c r="B8" s="275"/>
      <c r="C8" s="275" t="s">
        <v>33838</v>
      </c>
      <c r="D8" s="275" t="s">
        <v>33839</v>
      </c>
      <c r="E8" s="275" t="s">
        <v>33840</v>
      </c>
      <c r="F8" s="275" t="s">
        <v>33841</v>
      </c>
      <c r="G8" s="275" t="s">
        <v>33411</v>
      </c>
      <c r="H8" s="275" t="s">
        <v>33430</v>
      </c>
      <c r="I8" s="275" t="s">
        <v>33429</v>
      </c>
      <c r="J8" s="275" t="s">
        <v>33412</v>
      </c>
      <c r="K8" s="275" t="s">
        <v>33413</v>
      </c>
      <c r="L8" s="275" t="s">
        <v>33414</v>
      </c>
      <c r="M8" s="275" t="s">
        <v>208</v>
      </c>
      <c r="N8" s="275" t="s">
        <v>33415</v>
      </c>
      <c r="O8" s="275" t="s">
        <v>32818</v>
      </c>
      <c r="P8" s="275" t="s">
        <v>33416</v>
      </c>
      <c r="Q8" s="275" t="s">
        <v>32832</v>
      </c>
      <c r="R8" s="275" t="s">
        <v>33417</v>
      </c>
      <c r="S8" s="275" t="s">
        <v>33418</v>
      </c>
      <c r="T8" s="275" t="s">
        <v>33419</v>
      </c>
      <c r="U8" s="275" t="s">
        <v>33420</v>
      </c>
      <c r="V8" s="275" t="s">
        <v>33421</v>
      </c>
      <c r="W8" s="275" t="s">
        <v>211</v>
      </c>
      <c r="X8" s="275" t="s">
        <v>212</v>
      </c>
      <c r="Y8" s="275" t="s">
        <v>213</v>
      </c>
      <c r="Z8" s="275" t="s">
        <v>33827</v>
      </c>
      <c r="AA8" s="275" t="s">
        <v>33835</v>
      </c>
    </row>
    <row r="9" spans="1:27" ht="16" customHeight="1" x14ac:dyDescent="0.2">
      <c r="A9" s="276" t="str">
        <f>Input_Lieferant!B9&amp;""</f>
        <v>1</v>
      </c>
      <c r="B9" s="276" t="str">
        <f>Input_Lieferant!D9</f>
        <v>Kurztext DE XYZ</v>
      </c>
      <c r="C9" s="244" t="s">
        <v>33464</v>
      </c>
      <c r="D9" s="244" t="s">
        <v>33465</v>
      </c>
      <c r="E9" s="244"/>
      <c r="F9" s="244"/>
      <c r="G9" s="244" t="s">
        <v>33772</v>
      </c>
      <c r="H9" s="276" t="str">
        <f>IF(A9&lt;&gt;"", IF(C9="0800", "A100", "M100"), "")</f>
        <v>M100</v>
      </c>
      <c r="I9" s="244" t="s">
        <v>33550</v>
      </c>
      <c r="J9" s="243"/>
      <c r="K9" s="244" t="s">
        <v>230</v>
      </c>
      <c r="L9" s="278" t="s">
        <v>33766</v>
      </c>
      <c r="M9" s="244" t="s">
        <v>392</v>
      </c>
      <c r="N9" s="244" t="s">
        <v>200</v>
      </c>
      <c r="O9" s="244" t="s">
        <v>198</v>
      </c>
      <c r="P9" s="244" t="s">
        <v>33480</v>
      </c>
      <c r="Q9" s="244" t="s">
        <v>33422</v>
      </c>
      <c r="R9" s="244" t="s">
        <v>33423</v>
      </c>
      <c r="S9" s="244" t="s">
        <v>1515</v>
      </c>
      <c r="T9" s="244" t="s">
        <v>200</v>
      </c>
      <c r="U9" s="244" t="s">
        <v>33424</v>
      </c>
      <c r="V9" s="245" t="s">
        <v>33425</v>
      </c>
      <c r="W9" s="245" t="s">
        <v>200</v>
      </c>
      <c r="X9" s="245" t="s">
        <v>200</v>
      </c>
      <c r="Y9" s="245" t="s">
        <v>200</v>
      </c>
      <c r="Z9" s="245" t="s">
        <v>33832</v>
      </c>
      <c r="AA9" s="245" t="s">
        <v>33481</v>
      </c>
    </row>
    <row r="10" spans="1:27" ht="16" customHeight="1" x14ac:dyDescent="0.2">
      <c r="A10" s="276" t="str">
        <f>Input_Lieferant!B10&amp;""</f>
        <v>2</v>
      </c>
      <c r="B10" s="276" t="str">
        <f>Input_Lieferant!D10</f>
        <v>Kurztext DE 2</v>
      </c>
      <c r="C10" s="244" t="s">
        <v>33464</v>
      </c>
      <c r="D10" s="244" t="s">
        <v>33465</v>
      </c>
      <c r="E10" s="244"/>
      <c r="F10" s="244"/>
      <c r="G10" s="244" t="s">
        <v>33772</v>
      </c>
      <c r="H10" s="276" t="str">
        <f t="shared" ref="H10:H73" si="0">IF(A10&lt;&gt;"", IF(C10="0800", "A100", "M100"), "")</f>
        <v>M100</v>
      </c>
      <c r="I10" s="244" t="s">
        <v>33550</v>
      </c>
      <c r="J10" s="243"/>
      <c r="K10" s="244" t="s">
        <v>33496</v>
      </c>
      <c r="L10" s="278" t="s">
        <v>33767</v>
      </c>
      <c r="M10" s="244"/>
      <c r="N10" s="244"/>
      <c r="O10" s="244"/>
      <c r="P10" s="244"/>
      <c r="Q10" s="244" t="s">
        <v>33422</v>
      </c>
      <c r="R10" s="244"/>
      <c r="S10" s="244" t="s">
        <v>1515</v>
      </c>
      <c r="T10" s="244"/>
      <c r="U10" s="244"/>
      <c r="V10" s="245"/>
      <c r="W10" s="244"/>
      <c r="X10" s="244"/>
      <c r="Y10" s="244"/>
      <c r="Z10" s="244" t="s">
        <v>33833</v>
      </c>
      <c r="AA10" s="244" t="s">
        <v>33480</v>
      </c>
    </row>
    <row r="11" spans="1:27" ht="16" customHeight="1" x14ac:dyDescent="0.2">
      <c r="A11" s="276" t="str">
        <f>Input_Lieferant!B11&amp;""</f>
        <v>3</v>
      </c>
      <c r="B11" s="276" t="str">
        <f>Input_Lieferant!D11</f>
        <v>Kurztext DE 3</v>
      </c>
      <c r="C11" s="244" t="s">
        <v>33464</v>
      </c>
      <c r="D11" s="244" t="s">
        <v>33466</v>
      </c>
      <c r="E11" s="244" t="s">
        <v>33467</v>
      </c>
      <c r="F11" s="244"/>
      <c r="G11" s="244" t="s">
        <v>33772</v>
      </c>
      <c r="H11" s="276" t="str">
        <f t="shared" si="0"/>
        <v>M100</v>
      </c>
      <c r="I11" s="244" t="s">
        <v>33550</v>
      </c>
      <c r="J11" s="243"/>
      <c r="K11" s="244" t="s">
        <v>198</v>
      </c>
      <c r="L11" s="278" t="s">
        <v>33768</v>
      </c>
      <c r="M11" s="244" t="s">
        <v>33497</v>
      </c>
      <c r="N11" s="244" t="s">
        <v>200</v>
      </c>
      <c r="O11" s="244" t="s">
        <v>54</v>
      </c>
      <c r="P11" s="244" t="s">
        <v>33479</v>
      </c>
      <c r="Q11" s="244" t="s">
        <v>33422</v>
      </c>
      <c r="R11" s="244"/>
      <c r="S11" s="244" t="s">
        <v>1515</v>
      </c>
      <c r="T11" s="244" t="s">
        <v>200</v>
      </c>
      <c r="U11" s="244"/>
      <c r="V11" s="245"/>
      <c r="W11" s="244" t="s">
        <v>200</v>
      </c>
      <c r="X11" s="244"/>
      <c r="Y11" s="244"/>
      <c r="Z11" s="244" t="s">
        <v>33831</v>
      </c>
      <c r="AA11" s="244" t="s">
        <v>33482</v>
      </c>
    </row>
    <row r="12" spans="1:27" ht="16" customHeight="1" x14ac:dyDescent="0.2">
      <c r="A12" s="276" t="str">
        <f>Input_Lieferant!B12&amp;""</f>
        <v>4</v>
      </c>
      <c r="B12" s="276" t="str">
        <f>Input_Lieferant!D12</f>
        <v>asdfasdfasdfasdf</v>
      </c>
      <c r="C12" s="244" t="s">
        <v>33464</v>
      </c>
      <c r="D12" s="244" t="s">
        <v>33467</v>
      </c>
      <c r="E12" s="244"/>
      <c r="F12" s="244"/>
      <c r="G12" s="244" t="s">
        <v>33772</v>
      </c>
      <c r="H12" s="276" t="str">
        <f t="shared" si="0"/>
        <v>M100</v>
      </c>
      <c r="I12" s="244" t="s">
        <v>33550</v>
      </c>
      <c r="J12" s="243"/>
      <c r="K12" s="244" t="s">
        <v>198</v>
      </c>
      <c r="L12" s="278" t="s">
        <v>33769</v>
      </c>
      <c r="M12" s="244" t="s">
        <v>326</v>
      </c>
      <c r="N12" s="244"/>
      <c r="O12" s="244"/>
      <c r="P12" s="244" t="s">
        <v>33436</v>
      </c>
      <c r="Q12" s="244" t="s">
        <v>33422</v>
      </c>
      <c r="R12" s="244"/>
      <c r="S12" s="244" t="s">
        <v>1515</v>
      </c>
      <c r="T12" s="244" t="s">
        <v>198</v>
      </c>
      <c r="U12" s="244"/>
      <c r="V12" s="245"/>
      <c r="W12" s="244"/>
      <c r="X12" s="244"/>
      <c r="Y12" s="244"/>
      <c r="Z12" s="244" t="s">
        <v>33834</v>
      </c>
      <c r="AA12" s="244" t="s">
        <v>33480</v>
      </c>
    </row>
    <row r="13" spans="1:27" ht="16" customHeight="1" x14ac:dyDescent="0.2">
      <c r="A13" s="276" t="str">
        <f>Input_Lieferant!B13&amp;""</f>
        <v/>
      </c>
      <c r="B13" s="276" t="str">
        <f>Input_Lieferant!D13</f>
        <v/>
      </c>
      <c r="C13" s="244"/>
      <c r="D13" s="244"/>
      <c r="E13" s="244"/>
      <c r="F13" s="244"/>
      <c r="G13" s="244"/>
      <c r="H13" s="276" t="str">
        <f t="shared" si="0"/>
        <v/>
      </c>
      <c r="I13" s="244"/>
      <c r="J13" s="244"/>
      <c r="K13" s="244"/>
      <c r="L13" s="244"/>
      <c r="M13" s="244"/>
      <c r="N13" s="244"/>
      <c r="O13" s="244"/>
      <c r="P13" s="244"/>
      <c r="Q13" s="244"/>
      <c r="R13" s="244"/>
      <c r="S13" s="244"/>
      <c r="T13" s="244"/>
      <c r="U13" s="244"/>
      <c r="V13" s="245"/>
      <c r="W13" s="244"/>
      <c r="X13" s="244"/>
      <c r="Y13" s="244"/>
      <c r="Z13" s="244"/>
      <c r="AA13" s="244"/>
    </row>
    <row r="14" spans="1:27" ht="16" customHeight="1" x14ac:dyDescent="0.2">
      <c r="A14" s="276" t="str">
        <f>Input_Lieferant!B14&amp;""</f>
        <v/>
      </c>
      <c r="B14" s="276" t="str">
        <f>Input_Lieferant!D14</f>
        <v/>
      </c>
      <c r="C14" s="244"/>
      <c r="D14" s="244"/>
      <c r="E14" s="244"/>
      <c r="F14" s="244"/>
      <c r="G14" s="244"/>
      <c r="H14" s="276" t="str">
        <f t="shared" si="0"/>
        <v/>
      </c>
      <c r="I14" s="244"/>
      <c r="J14" s="244"/>
      <c r="K14" s="244"/>
      <c r="L14" s="244"/>
      <c r="M14" s="244"/>
      <c r="N14" s="244"/>
      <c r="O14" s="244"/>
      <c r="P14" s="244"/>
      <c r="Q14" s="244"/>
      <c r="R14" s="244"/>
      <c r="S14" s="244"/>
      <c r="T14" s="244"/>
      <c r="U14" s="244"/>
      <c r="V14" s="245"/>
      <c r="W14" s="244"/>
      <c r="X14" s="244"/>
      <c r="Y14" s="244"/>
      <c r="Z14" s="244"/>
      <c r="AA14" s="244"/>
    </row>
    <row r="15" spans="1:27" ht="16" customHeight="1" x14ac:dyDescent="0.2">
      <c r="A15" s="276" t="str">
        <f>Input_Lieferant!B15&amp;""</f>
        <v/>
      </c>
      <c r="B15" s="276" t="str">
        <f>Input_Lieferant!D15</f>
        <v/>
      </c>
      <c r="C15" s="244"/>
      <c r="D15" s="244"/>
      <c r="E15" s="244"/>
      <c r="F15" s="244"/>
      <c r="G15" s="244"/>
      <c r="H15" s="276" t="str">
        <f t="shared" si="0"/>
        <v/>
      </c>
      <c r="I15" s="244"/>
      <c r="J15" s="244"/>
      <c r="K15" s="244"/>
      <c r="L15" s="244"/>
      <c r="M15" s="244"/>
      <c r="N15" s="244"/>
      <c r="O15" s="244"/>
      <c r="P15" s="244"/>
      <c r="Q15" s="244"/>
      <c r="R15" s="244"/>
      <c r="S15" s="244"/>
      <c r="T15" s="244"/>
      <c r="U15" s="244"/>
      <c r="V15" s="245"/>
      <c r="W15" s="244"/>
      <c r="X15" s="244"/>
      <c r="Y15" s="244"/>
      <c r="Z15" s="244"/>
      <c r="AA15" s="244"/>
    </row>
    <row r="16" spans="1:27" ht="16" customHeight="1" x14ac:dyDescent="0.2">
      <c r="A16" s="276" t="str">
        <f>Input_Lieferant!B16&amp;""</f>
        <v/>
      </c>
      <c r="B16" s="276" t="str">
        <f>Input_Lieferant!D16</f>
        <v/>
      </c>
      <c r="C16" s="244"/>
      <c r="D16" s="244"/>
      <c r="E16" s="244"/>
      <c r="F16" s="244"/>
      <c r="G16" s="244"/>
      <c r="H16" s="276" t="str">
        <f t="shared" si="0"/>
        <v/>
      </c>
      <c r="I16" s="244"/>
      <c r="J16" s="244"/>
      <c r="K16" s="244"/>
      <c r="L16" s="244"/>
      <c r="M16" s="244"/>
      <c r="N16" s="244"/>
      <c r="O16" s="244"/>
      <c r="P16" s="244"/>
      <c r="Q16" s="244"/>
      <c r="R16" s="244"/>
      <c r="S16" s="244"/>
      <c r="T16" s="244"/>
      <c r="U16" s="244"/>
      <c r="V16" s="245"/>
      <c r="W16" s="244"/>
      <c r="X16" s="244"/>
      <c r="Y16" s="244"/>
      <c r="Z16" s="244"/>
      <c r="AA16" s="244"/>
    </row>
    <row r="17" spans="1:27" ht="16" customHeight="1" x14ac:dyDescent="0.2">
      <c r="A17" s="276" t="str">
        <f>Input_Lieferant!B17&amp;""</f>
        <v/>
      </c>
      <c r="B17" s="276" t="str">
        <f>Input_Lieferant!D17</f>
        <v/>
      </c>
      <c r="C17" s="244"/>
      <c r="D17" s="244"/>
      <c r="E17" s="244"/>
      <c r="F17" s="244"/>
      <c r="G17" s="244"/>
      <c r="H17" s="276" t="str">
        <f t="shared" si="0"/>
        <v/>
      </c>
      <c r="I17" s="244"/>
      <c r="J17" s="244"/>
      <c r="K17" s="244"/>
      <c r="L17" s="244"/>
      <c r="M17" s="244"/>
      <c r="N17" s="244"/>
      <c r="O17" s="244"/>
      <c r="P17" s="244"/>
      <c r="Q17" s="244"/>
      <c r="R17" s="244"/>
      <c r="S17" s="244"/>
      <c r="T17" s="244"/>
      <c r="U17" s="244"/>
      <c r="V17" s="245"/>
      <c r="W17" s="244"/>
      <c r="X17" s="244"/>
      <c r="Y17" s="244"/>
      <c r="Z17" s="244"/>
      <c r="AA17" s="244"/>
    </row>
    <row r="18" spans="1:27" ht="16" customHeight="1" x14ac:dyDescent="0.2">
      <c r="A18" s="276" t="str">
        <f>Input_Lieferant!B18&amp;""</f>
        <v/>
      </c>
      <c r="B18" s="276" t="str">
        <f>Input_Lieferant!D18</f>
        <v/>
      </c>
      <c r="C18" s="244"/>
      <c r="D18" s="244"/>
      <c r="E18" s="244"/>
      <c r="F18" s="244"/>
      <c r="G18" s="244"/>
      <c r="H18" s="276" t="str">
        <f t="shared" si="0"/>
        <v/>
      </c>
      <c r="I18" s="244"/>
      <c r="J18" s="244"/>
      <c r="K18" s="244"/>
      <c r="L18" s="244"/>
      <c r="M18" s="244"/>
      <c r="N18" s="244"/>
      <c r="O18" s="244"/>
      <c r="P18" s="244"/>
      <c r="Q18" s="244"/>
      <c r="R18" s="244"/>
      <c r="S18" s="244"/>
      <c r="T18" s="244"/>
      <c r="U18" s="244"/>
      <c r="V18" s="245"/>
      <c r="W18" s="244"/>
      <c r="X18" s="244"/>
      <c r="Y18" s="244"/>
      <c r="Z18" s="244"/>
      <c r="AA18" s="244"/>
    </row>
    <row r="19" spans="1:27" ht="16" customHeight="1" x14ac:dyDescent="0.2">
      <c r="A19" s="276" t="str">
        <f>Input_Lieferant!B19&amp;""</f>
        <v/>
      </c>
      <c r="B19" s="276" t="str">
        <f>Input_Lieferant!D19</f>
        <v/>
      </c>
      <c r="C19" s="244"/>
      <c r="D19" s="244"/>
      <c r="E19" s="244"/>
      <c r="F19" s="244"/>
      <c r="G19" s="244"/>
      <c r="H19" s="276" t="str">
        <f t="shared" si="0"/>
        <v/>
      </c>
      <c r="I19" s="244"/>
      <c r="J19" s="244"/>
      <c r="K19" s="244"/>
      <c r="L19" s="244"/>
      <c r="M19" s="244"/>
      <c r="N19" s="244"/>
      <c r="O19" s="244"/>
      <c r="P19" s="244"/>
      <c r="Q19" s="244"/>
      <c r="R19" s="244"/>
      <c r="S19" s="244"/>
      <c r="T19" s="244"/>
      <c r="U19" s="244"/>
      <c r="V19" s="245"/>
      <c r="W19" s="244"/>
      <c r="X19" s="244"/>
      <c r="Y19" s="244"/>
      <c r="Z19" s="244"/>
      <c r="AA19" s="244"/>
    </row>
    <row r="20" spans="1:27" ht="16" customHeight="1" x14ac:dyDescent="0.2">
      <c r="A20" s="276" t="str">
        <f>Input_Lieferant!B20&amp;""</f>
        <v/>
      </c>
      <c r="B20" s="276" t="str">
        <f>Input_Lieferant!D20</f>
        <v/>
      </c>
      <c r="C20" s="244"/>
      <c r="D20" s="244"/>
      <c r="E20" s="244"/>
      <c r="F20" s="244"/>
      <c r="G20" s="244"/>
      <c r="H20" s="276" t="str">
        <f t="shared" si="0"/>
        <v/>
      </c>
      <c r="I20" s="244"/>
      <c r="J20" s="244"/>
      <c r="K20" s="244"/>
      <c r="L20" s="244"/>
      <c r="M20" s="244"/>
      <c r="N20" s="244"/>
      <c r="O20" s="244"/>
      <c r="P20" s="244"/>
      <c r="Q20" s="244"/>
      <c r="R20" s="244"/>
      <c r="S20" s="244"/>
      <c r="T20" s="244"/>
      <c r="U20" s="244"/>
      <c r="V20" s="245"/>
      <c r="W20" s="244"/>
      <c r="X20" s="244"/>
      <c r="Y20" s="244"/>
      <c r="Z20" s="244"/>
      <c r="AA20" s="244"/>
    </row>
    <row r="21" spans="1:27" ht="16" customHeight="1" x14ac:dyDescent="0.2">
      <c r="A21" s="276" t="str">
        <f>Input_Lieferant!B21&amp;""</f>
        <v/>
      </c>
      <c r="B21" s="276" t="str">
        <f>Input_Lieferant!D21</f>
        <v/>
      </c>
      <c r="C21" s="244"/>
      <c r="D21" s="244"/>
      <c r="E21" s="244"/>
      <c r="F21" s="244"/>
      <c r="G21" s="244"/>
      <c r="H21" s="276" t="str">
        <f t="shared" si="0"/>
        <v/>
      </c>
      <c r="I21" s="244"/>
      <c r="J21" s="244"/>
      <c r="K21" s="244"/>
      <c r="L21" s="244"/>
      <c r="M21" s="244"/>
      <c r="N21" s="244"/>
      <c r="O21" s="244"/>
      <c r="P21" s="244"/>
      <c r="Q21" s="244"/>
      <c r="R21" s="244"/>
      <c r="S21" s="244"/>
      <c r="T21" s="244"/>
      <c r="U21" s="244"/>
      <c r="V21" s="245"/>
      <c r="W21" s="244"/>
      <c r="X21" s="244"/>
      <c r="Y21" s="244"/>
      <c r="Z21" s="244"/>
      <c r="AA21" s="244"/>
    </row>
    <row r="22" spans="1:27" ht="16" customHeight="1" x14ac:dyDescent="0.2">
      <c r="A22" s="276" t="str">
        <f>Input_Lieferant!B22&amp;""</f>
        <v/>
      </c>
      <c r="B22" s="276" t="str">
        <f>Input_Lieferant!D22</f>
        <v/>
      </c>
      <c r="C22" s="244"/>
      <c r="D22" s="244"/>
      <c r="E22" s="244"/>
      <c r="F22" s="244"/>
      <c r="G22" s="244"/>
      <c r="H22" s="276" t="str">
        <f t="shared" si="0"/>
        <v/>
      </c>
      <c r="I22" s="244"/>
      <c r="J22" s="244"/>
      <c r="K22" s="244"/>
      <c r="L22" s="244"/>
      <c r="M22" s="244"/>
      <c r="N22" s="244"/>
      <c r="O22" s="244"/>
      <c r="P22" s="244"/>
      <c r="Q22" s="244"/>
      <c r="R22" s="244"/>
      <c r="S22" s="244"/>
      <c r="T22" s="244"/>
      <c r="U22" s="244"/>
      <c r="V22" s="245"/>
      <c r="W22" s="244"/>
      <c r="X22" s="244"/>
      <c r="Y22" s="244"/>
      <c r="Z22" s="244"/>
      <c r="AA22" s="244"/>
    </row>
    <row r="23" spans="1:27" ht="16" customHeight="1" x14ac:dyDescent="0.2">
      <c r="A23" s="276" t="str">
        <f>Input_Lieferant!B23&amp;""</f>
        <v/>
      </c>
      <c r="B23" s="276" t="str">
        <f>Input_Lieferant!D23</f>
        <v/>
      </c>
      <c r="C23" s="244"/>
      <c r="D23" s="244"/>
      <c r="E23" s="244"/>
      <c r="F23" s="244"/>
      <c r="G23" s="244"/>
      <c r="H23" s="276" t="str">
        <f t="shared" si="0"/>
        <v/>
      </c>
      <c r="I23" s="244"/>
      <c r="J23" s="244"/>
      <c r="K23" s="244"/>
      <c r="L23" s="244"/>
      <c r="M23" s="244"/>
      <c r="N23" s="244"/>
      <c r="O23" s="244"/>
      <c r="P23" s="244"/>
      <c r="Q23" s="244"/>
      <c r="R23" s="244"/>
      <c r="S23" s="244"/>
      <c r="T23" s="244"/>
      <c r="U23" s="244"/>
      <c r="V23" s="245"/>
      <c r="W23" s="244"/>
      <c r="X23" s="244"/>
      <c r="Y23" s="244"/>
      <c r="Z23" s="244"/>
      <c r="AA23" s="244"/>
    </row>
    <row r="24" spans="1:27" ht="16" customHeight="1" x14ac:dyDescent="0.2">
      <c r="A24" s="276" t="str">
        <f>Input_Lieferant!B24&amp;""</f>
        <v/>
      </c>
      <c r="B24" s="276" t="str">
        <f>Input_Lieferant!D24</f>
        <v/>
      </c>
      <c r="C24" s="244"/>
      <c r="D24" s="244"/>
      <c r="E24" s="244"/>
      <c r="F24" s="244"/>
      <c r="G24" s="244"/>
      <c r="H24" s="276" t="str">
        <f t="shared" si="0"/>
        <v/>
      </c>
      <c r="I24" s="244"/>
      <c r="J24" s="244"/>
      <c r="K24" s="244"/>
      <c r="L24" s="244"/>
      <c r="M24" s="244"/>
      <c r="N24" s="244"/>
      <c r="O24" s="244"/>
      <c r="P24" s="244"/>
      <c r="Q24" s="244"/>
      <c r="R24" s="244"/>
      <c r="S24" s="244"/>
      <c r="T24" s="244"/>
      <c r="U24" s="244"/>
      <c r="V24" s="245"/>
      <c r="W24" s="244"/>
      <c r="X24" s="244"/>
      <c r="Y24" s="244"/>
      <c r="Z24" s="244"/>
      <c r="AA24" s="244"/>
    </row>
    <row r="25" spans="1:27" ht="16" customHeight="1" x14ac:dyDescent="0.2">
      <c r="A25" s="276" t="str">
        <f>Input_Lieferant!B25&amp;""</f>
        <v/>
      </c>
      <c r="B25" s="276" t="str">
        <f>Input_Lieferant!D25</f>
        <v/>
      </c>
      <c r="C25" s="244"/>
      <c r="D25" s="244"/>
      <c r="E25" s="244"/>
      <c r="F25" s="244"/>
      <c r="G25" s="244"/>
      <c r="H25" s="276" t="str">
        <f t="shared" si="0"/>
        <v/>
      </c>
      <c r="I25" s="244"/>
      <c r="J25" s="244"/>
      <c r="K25" s="244"/>
      <c r="L25" s="244"/>
      <c r="M25" s="244"/>
      <c r="N25" s="244"/>
      <c r="O25" s="244"/>
      <c r="P25" s="244"/>
      <c r="Q25" s="244"/>
      <c r="R25" s="244"/>
      <c r="S25" s="244"/>
      <c r="T25" s="244"/>
      <c r="U25" s="244"/>
      <c r="V25" s="245"/>
      <c r="W25" s="244"/>
      <c r="X25" s="244"/>
      <c r="Y25" s="244"/>
      <c r="Z25" s="244"/>
      <c r="AA25" s="244"/>
    </row>
    <row r="26" spans="1:27" ht="16" customHeight="1" x14ac:dyDescent="0.2">
      <c r="A26" s="276" t="str">
        <f>Input_Lieferant!B26&amp;""</f>
        <v/>
      </c>
      <c r="B26" s="276" t="str">
        <f>Input_Lieferant!D26</f>
        <v/>
      </c>
      <c r="C26" s="244"/>
      <c r="D26" s="244"/>
      <c r="E26" s="244"/>
      <c r="F26" s="244"/>
      <c r="G26" s="244"/>
      <c r="H26" s="276" t="str">
        <f t="shared" si="0"/>
        <v/>
      </c>
      <c r="I26" s="244"/>
      <c r="J26" s="244"/>
      <c r="K26" s="244"/>
      <c r="L26" s="244"/>
      <c r="M26" s="244"/>
      <c r="N26" s="244"/>
      <c r="O26" s="244"/>
      <c r="P26" s="244"/>
      <c r="Q26" s="244"/>
      <c r="R26" s="244"/>
      <c r="S26" s="244"/>
      <c r="T26" s="244"/>
      <c r="U26" s="244"/>
      <c r="V26" s="245"/>
      <c r="W26" s="244"/>
      <c r="X26" s="244"/>
      <c r="Y26" s="244"/>
      <c r="Z26" s="244"/>
      <c r="AA26" s="244"/>
    </row>
    <row r="27" spans="1:27" ht="16" customHeight="1" x14ac:dyDescent="0.2">
      <c r="A27" s="276" t="str">
        <f>Input_Lieferant!B27&amp;""</f>
        <v/>
      </c>
      <c r="B27" s="276" t="str">
        <f>Input_Lieferant!D27</f>
        <v/>
      </c>
      <c r="C27" s="244"/>
      <c r="D27" s="244"/>
      <c r="E27" s="244"/>
      <c r="F27" s="244"/>
      <c r="G27" s="244"/>
      <c r="H27" s="276" t="str">
        <f t="shared" si="0"/>
        <v/>
      </c>
      <c r="I27" s="244"/>
      <c r="J27" s="244"/>
      <c r="K27" s="244"/>
      <c r="L27" s="244"/>
      <c r="M27" s="244"/>
      <c r="N27" s="244"/>
      <c r="O27" s="244"/>
      <c r="P27" s="244"/>
      <c r="Q27" s="244"/>
      <c r="R27" s="244"/>
      <c r="S27" s="244"/>
      <c r="T27" s="244"/>
      <c r="U27" s="244"/>
      <c r="V27" s="245"/>
      <c r="W27" s="244"/>
      <c r="X27" s="244"/>
      <c r="Y27" s="244"/>
      <c r="Z27" s="244"/>
      <c r="AA27" s="244"/>
    </row>
    <row r="28" spans="1:27" ht="16" customHeight="1" x14ac:dyDescent="0.2">
      <c r="A28" s="276" t="str">
        <f>Input_Lieferant!B28&amp;""</f>
        <v/>
      </c>
      <c r="B28" s="276" t="str">
        <f>Input_Lieferant!D28</f>
        <v/>
      </c>
      <c r="C28" s="244"/>
      <c r="D28" s="244"/>
      <c r="E28" s="244"/>
      <c r="F28" s="244"/>
      <c r="G28" s="244"/>
      <c r="H28" s="276" t="str">
        <f t="shared" si="0"/>
        <v/>
      </c>
      <c r="I28" s="244"/>
      <c r="J28" s="244"/>
      <c r="K28" s="244"/>
      <c r="L28" s="244"/>
      <c r="M28" s="244"/>
      <c r="N28" s="244"/>
      <c r="O28" s="244"/>
      <c r="P28" s="244"/>
      <c r="Q28" s="244"/>
      <c r="R28" s="244"/>
      <c r="S28" s="244"/>
      <c r="T28" s="244"/>
      <c r="U28" s="244"/>
      <c r="V28" s="245"/>
      <c r="W28" s="244"/>
      <c r="X28" s="244"/>
      <c r="Y28" s="244"/>
      <c r="Z28" s="244"/>
      <c r="AA28" s="244"/>
    </row>
    <row r="29" spans="1:27" ht="16" customHeight="1" x14ac:dyDescent="0.2">
      <c r="A29" s="276" t="str">
        <f>Input_Lieferant!B29&amp;""</f>
        <v/>
      </c>
      <c r="B29" s="276" t="str">
        <f>Input_Lieferant!D29</f>
        <v/>
      </c>
      <c r="C29" s="244"/>
      <c r="D29" s="244"/>
      <c r="E29" s="244"/>
      <c r="F29" s="244"/>
      <c r="G29" s="244"/>
      <c r="H29" s="276" t="str">
        <f t="shared" si="0"/>
        <v/>
      </c>
      <c r="I29" s="244"/>
      <c r="J29" s="244"/>
      <c r="K29" s="244"/>
      <c r="L29" s="244"/>
      <c r="M29" s="244"/>
      <c r="N29" s="244"/>
      <c r="O29" s="244"/>
      <c r="P29" s="244"/>
      <c r="Q29" s="244"/>
      <c r="R29" s="244"/>
      <c r="S29" s="244"/>
      <c r="T29" s="244"/>
      <c r="U29" s="244"/>
      <c r="V29" s="245"/>
      <c r="W29" s="244"/>
      <c r="X29" s="244"/>
      <c r="Y29" s="244"/>
      <c r="Z29" s="244"/>
      <c r="AA29" s="244"/>
    </row>
    <row r="30" spans="1:27" ht="16" customHeight="1" x14ac:dyDescent="0.2">
      <c r="A30" s="276" t="str">
        <f>Input_Lieferant!B30&amp;""</f>
        <v/>
      </c>
      <c r="B30" s="276" t="str">
        <f>Input_Lieferant!D30</f>
        <v/>
      </c>
      <c r="C30" s="244"/>
      <c r="D30" s="244"/>
      <c r="E30" s="244"/>
      <c r="F30" s="244"/>
      <c r="G30" s="244"/>
      <c r="H30" s="276" t="str">
        <f t="shared" si="0"/>
        <v/>
      </c>
      <c r="I30" s="244"/>
      <c r="J30" s="244"/>
      <c r="K30" s="244"/>
      <c r="L30" s="244"/>
      <c r="M30" s="244"/>
      <c r="N30" s="244"/>
      <c r="O30" s="244"/>
      <c r="P30" s="244"/>
      <c r="Q30" s="244"/>
      <c r="R30" s="244"/>
      <c r="S30" s="244"/>
      <c r="T30" s="244"/>
      <c r="U30" s="244"/>
      <c r="V30" s="245"/>
      <c r="W30" s="244"/>
      <c r="X30" s="244"/>
      <c r="Y30" s="244"/>
      <c r="Z30" s="244"/>
      <c r="AA30" s="244"/>
    </row>
    <row r="31" spans="1:27" ht="16" customHeight="1" x14ac:dyDescent="0.2">
      <c r="A31" s="276" t="str">
        <f>Input_Lieferant!B31&amp;""</f>
        <v/>
      </c>
      <c r="B31" s="276" t="str">
        <f>Input_Lieferant!D31</f>
        <v/>
      </c>
      <c r="C31" s="244"/>
      <c r="D31" s="244"/>
      <c r="E31" s="244"/>
      <c r="F31" s="244"/>
      <c r="G31" s="244"/>
      <c r="H31" s="276" t="str">
        <f t="shared" si="0"/>
        <v/>
      </c>
      <c r="I31" s="244"/>
      <c r="J31" s="244"/>
      <c r="K31" s="244"/>
      <c r="L31" s="244"/>
      <c r="M31" s="244"/>
      <c r="N31" s="244"/>
      <c r="O31" s="244"/>
      <c r="P31" s="244"/>
      <c r="Q31" s="244"/>
      <c r="R31" s="244"/>
      <c r="S31" s="244"/>
      <c r="T31" s="244"/>
      <c r="U31" s="244"/>
      <c r="V31" s="245"/>
      <c r="W31" s="244"/>
      <c r="X31" s="244"/>
      <c r="Y31" s="244"/>
      <c r="Z31" s="244"/>
      <c r="AA31" s="244"/>
    </row>
    <row r="32" spans="1:27" ht="16" customHeight="1" x14ac:dyDescent="0.2">
      <c r="A32" s="276" t="str">
        <f>Input_Lieferant!B32&amp;""</f>
        <v/>
      </c>
      <c r="B32" s="276" t="str">
        <f>Input_Lieferant!D32</f>
        <v/>
      </c>
      <c r="C32" s="244"/>
      <c r="D32" s="244"/>
      <c r="E32" s="244"/>
      <c r="F32" s="244"/>
      <c r="G32" s="244"/>
      <c r="H32" s="276" t="str">
        <f t="shared" si="0"/>
        <v/>
      </c>
      <c r="I32" s="244"/>
      <c r="J32" s="244"/>
      <c r="K32" s="244"/>
      <c r="L32" s="244"/>
      <c r="M32" s="244"/>
      <c r="N32" s="244"/>
      <c r="O32" s="244"/>
      <c r="P32" s="244"/>
      <c r="Q32" s="244"/>
      <c r="R32" s="244"/>
      <c r="S32" s="244"/>
      <c r="T32" s="244"/>
      <c r="U32" s="244"/>
      <c r="V32" s="245"/>
      <c r="W32" s="244"/>
      <c r="X32" s="244"/>
      <c r="Y32" s="244"/>
      <c r="Z32" s="244"/>
      <c r="AA32" s="244"/>
    </row>
    <row r="33" spans="1:27" ht="16" customHeight="1" x14ac:dyDescent="0.2">
      <c r="A33" s="276" t="str">
        <f>Input_Lieferant!B33&amp;""</f>
        <v/>
      </c>
      <c r="B33" s="276" t="str">
        <f>Input_Lieferant!D33</f>
        <v/>
      </c>
      <c r="C33" s="244"/>
      <c r="D33" s="244"/>
      <c r="E33" s="244"/>
      <c r="F33" s="244"/>
      <c r="G33" s="244"/>
      <c r="H33" s="276" t="str">
        <f t="shared" si="0"/>
        <v/>
      </c>
      <c r="I33" s="244"/>
      <c r="J33" s="244"/>
      <c r="K33" s="244"/>
      <c r="L33" s="244"/>
      <c r="M33" s="244"/>
      <c r="N33" s="244"/>
      <c r="O33" s="244"/>
      <c r="P33" s="244"/>
      <c r="Q33" s="244"/>
      <c r="R33" s="244"/>
      <c r="S33" s="244"/>
      <c r="T33" s="244"/>
      <c r="U33" s="244"/>
      <c r="V33" s="245"/>
      <c r="W33" s="244"/>
      <c r="X33" s="244"/>
      <c r="Y33" s="244"/>
      <c r="Z33" s="244"/>
      <c r="AA33" s="244"/>
    </row>
    <row r="34" spans="1:27" ht="16" customHeight="1" x14ac:dyDescent="0.2">
      <c r="A34" s="276" t="str">
        <f>Input_Lieferant!B34&amp;""</f>
        <v/>
      </c>
      <c r="B34" s="276" t="str">
        <f>Input_Lieferant!D34</f>
        <v/>
      </c>
      <c r="C34" s="244"/>
      <c r="D34" s="244"/>
      <c r="E34" s="244"/>
      <c r="F34" s="244"/>
      <c r="G34" s="244"/>
      <c r="H34" s="276" t="str">
        <f t="shared" si="0"/>
        <v/>
      </c>
      <c r="I34" s="244"/>
      <c r="J34" s="244"/>
      <c r="K34" s="244"/>
      <c r="L34" s="244"/>
      <c r="M34" s="244"/>
      <c r="N34" s="244"/>
      <c r="O34" s="244"/>
      <c r="P34" s="244"/>
      <c r="Q34" s="244"/>
      <c r="R34" s="244"/>
      <c r="S34" s="244"/>
      <c r="T34" s="244"/>
      <c r="U34" s="244"/>
      <c r="V34" s="245"/>
      <c r="W34" s="244"/>
      <c r="X34" s="244"/>
      <c r="Y34" s="244"/>
      <c r="Z34" s="244"/>
      <c r="AA34" s="244"/>
    </row>
    <row r="35" spans="1:27" ht="16" customHeight="1" x14ac:dyDescent="0.2">
      <c r="A35" s="276" t="str">
        <f>Input_Lieferant!B35&amp;""</f>
        <v/>
      </c>
      <c r="B35" s="276" t="str">
        <f>Input_Lieferant!D35</f>
        <v/>
      </c>
      <c r="C35" s="244"/>
      <c r="D35" s="244"/>
      <c r="E35" s="244"/>
      <c r="F35" s="244"/>
      <c r="G35" s="244"/>
      <c r="H35" s="276" t="str">
        <f t="shared" si="0"/>
        <v/>
      </c>
      <c r="I35" s="244"/>
      <c r="J35" s="244"/>
      <c r="K35" s="244"/>
      <c r="L35" s="244"/>
      <c r="M35" s="244"/>
      <c r="N35" s="244"/>
      <c r="O35" s="244"/>
      <c r="P35" s="244"/>
      <c r="Q35" s="244"/>
      <c r="R35" s="244"/>
      <c r="S35" s="244"/>
      <c r="T35" s="244"/>
      <c r="U35" s="244"/>
      <c r="V35" s="245"/>
      <c r="W35" s="244"/>
      <c r="X35" s="244"/>
      <c r="Y35" s="244"/>
      <c r="Z35" s="244"/>
      <c r="AA35" s="244"/>
    </row>
    <row r="36" spans="1:27" ht="16" customHeight="1" x14ac:dyDescent="0.2">
      <c r="A36" s="276" t="str">
        <f>Input_Lieferant!B36&amp;""</f>
        <v/>
      </c>
      <c r="B36" s="276" t="str">
        <f>Input_Lieferant!D36</f>
        <v/>
      </c>
      <c r="C36" s="244"/>
      <c r="D36" s="244"/>
      <c r="E36" s="244"/>
      <c r="F36" s="244"/>
      <c r="G36" s="244"/>
      <c r="H36" s="276" t="str">
        <f t="shared" si="0"/>
        <v/>
      </c>
      <c r="I36" s="244"/>
      <c r="J36" s="244"/>
      <c r="K36" s="244"/>
      <c r="L36" s="244"/>
      <c r="M36" s="244"/>
      <c r="N36" s="244"/>
      <c r="O36" s="244"/>
      <c r="P36" s="244"/>
      <c r="Q36" s="244"/>
      <c r="R36" s="244"/>
      <c r="S36" s="244"/>
      <c r="T36" s="244"/>
      <c r="U36" s="244"/>
      <c r="V36" s="245"/>
      <c r="W36" s="244"/>
      <c r="X36" s="244"/>
      <c r="Y36" s="244"/>
      <c r="Z36" s="244"/>
      <c r="AA36" s="244"/>
    </row>
    <row r="37" spans="1:27" ht="16" customHeight="1" x14ac:dyDescent="0.2">
      <c r="A37" s="276" t="str">
        <f>Input_Lieferant!B37&amp;""</f>
        <v/>
      </c>
      <c r="B37" s="276" t="str">
        <f>Input_Lieferant!D37</f>
        <v/>
      </c>
      <c r="C37" s="244"/>
      <c r="D37" s="244"/>
      <c r="E37" s="244"/>
      <c r="F37" s="244"/>
      <c r="G37" s="244"/>
      <c r="H37" s="276" t="str">
        <f t="shared" si="0"/>
        <v/>
      </c>
      <c r="I37" s="244"/>
      <c r="J37" s="244"/>
      <c r="K37" s="244"/>
      <c r="L37" s="244"/>
      <c r="M37" s="244"/>
      <c r="N37" s="244"/>
      <c r="O37" s="244"/>
      <c r="P37" s="244"/>
      <c r="Q37" s="244"/>
      <c r="R37" s="244"/>
      <c r="S37" s="244"/>
      <c r="T37" s="244"/>
      <c r="U37" s="244"/>
      <c r="V37" s="245"/>
      <c r="W37" s="244"/>
      <c r="X37" s="244"/>
      <c r="Y37" s="244"/>
      <c r="Z37" s="244"/>
      <c r="AA37" s="244"/>
    </row>
    <row r="38" spans="1:27" ht="16" customHeight="1" x14ac:dyDescent="0.2">
      <c r="A38" s="276" t="str">
        <f>Input_Lieferant!B38&amp;""</f>
        <v/>
      </c>
      <c r="B38" s="276" t="str">
        <f>Input_Lieferant!D38</f>
        <v/>
      </c>
      <c r="C38" s="244"/>
      <c r="D38" s="244"/>
      <c r="E38" s="244"/>
      <c r="F38" s="244"/>
      <c r="G38" s="244"/>
      <c r="H38" s="276" t="str">
        <f t="shared" si="0"/>
        <v/>
      </c>
      <c r="I38" s="244"/>
      <c r="J38" s="244"/>
      <c r="K38" s="244"/>
      <c r="L38" s="244"/>
      <c r="M38" s="244"/>
      <c r="N38" s="244"/>
      <c r="O38" s="244"/>
      <c r="P38" s="244"/>
      <c r="Q38" s="244"/>
      <c r="R38" s="244"/>
      <c r="S38" s="244"/>
      <c r="T38" s="244"/>
      <c r="U38" s="244"/>
      <c r="V38" s="245"/>
      <c r="W38" s="244"/>
      <c r="X38" s="244"/>
      <c r="Y38" s="244"/>
      <c r="Z38" s="244"/>
      <c r="AA38" s="244"/>
    </row>
    <row r="39" spans="1:27" ht="16" customHeight="1" x14ac:dyDescent="0.2">
      <c r="A39" s="276" t="str">
        <f>Input_Lieferant!B39&amp;""</f>
        <v/>
      </c>
      <c r="B39" s="276" t="str">
        <f>Input_Lieferant!D39</f>
        <v/>
      </c>
      <c r="C39" s="244"/>
      <c r="D39" s="244"/>
      <c r="E39" s="244"/>
      <c r="F39" s="244"/>
      <c r="G39" s="244"/>
      <c r="H39" s="276" t="str">
        <f t="shared" si="0"/>
        <v/>
      </c>
      <c r="I39" s="244"/>
      <c r="J39" s="244"/>
      <c r="K39" s="244"/>
      <c r="L39" s="244"/>
      <c r="M39" s="244"/>
      <c r="N39" s="244"/>
      <c r="O39" s="244"/>
      <c r="P39" s="244"/>
      <c r="Q39" s="244"/>
      <c r="R39" s="244"/>
      <c r="S39" s="244"/>
      <c r="T39" s="244"/>
      <c r="U39" s="244"/>
      <c r="V39" s="245"/>
      <c r="W39" s="244"/>
      <c r="X39" s="244"/>
      <c r="Y39" s="244"/>
      <c r="Z39" s="244"/>
      <c r="AA39" s="244"/>
    </row>
    <row r="40" spans="1:27" ht="16" customHeight="1" x14ac:dyDescent="0.2">
      <c r="A40" s="276" t="str">
        <f>Input_Lieferant!B40&amp;""</f>
        <v/>
      </c>
      <c r="B40" s="276" t="str">
        <f>Input_Lieferant!D40</f>
        <v/>
      </c>
      <c r="C40" s="244"/>
      <c r="D40" s="244"/>
      <c r="E40" s="244"/>
      <c r="F40" s="244"/>
      <c r="G40" s="244"/>
      <c r="H40" s="276" t="str">
        <f t="shared" si="0"/>
        <v/>
      </c>
      <c r="I40" s="244"/>
      <c r="J40" s="244"/>
      <c r="K40" s="244"/>
      <c r="L40" s="244"/>
      <c r="M40" s="244"/>
      <c r="N40" s="244"/>
      <c r="O40" s="244"/>
      <c r="P40" s="244"/>
      <c r="Q40" s="244"/>
      <c r="R40" s="244"/>
      <c r="S40" s="244"/>
      <c r="T40" s="244"/>
      <c r="U40" s="244"/>
      <c r="V40" s="245"/>
      <c r="W40" s="244"/>
      <c r="X40" s="244"/>
      <c r="Y40" s="244"/>
      <c r="Z40" s="244"/>
      <c r="AA40" s="244"/>
    </row>
    <row r="41" spans="1:27" ht="16" customHeight="1" x14ac:dyDescent="0.2">
      <c r="A41" s="276" t="str">
        <f>Input_Lieferant!B41&amp;""</f>
        <v/>
      </c>
      <c r="B41" s="276" t="str">
        <f>Input_Lieferant!D41</f>
        <v/>
      </c>
      <c r="C41" s="244"/>
      <c r="D41" s="244"/>
      <c r="E41" s="244"/>
      <c r="F41" s="244"/>
      <c r="G41" s="244"/>
      <c r="H41" s="276" t="str">
        <f t="shared" si="0"/>
        <v/>
      </c>
      <c r="I41" s="244"/>
      <c r="J41" s="244"/>
      <c r="K41" s="244"/>
      <c r="L41" s="244"/>
      <c r="M41" s="244"/>
      <c r="N41" s="244"/>
      <c r="O41" s="244"/>
      <c r="P41" s="244"/>
      <c r="Q41" s="244"/>
      <c r="R41" s="244"/>
      <c r="S41" s="244"/>
      <c r="T41" s="244"/>
      <c r="U41" s="244"/>
      <c r="V41" s="245"/>
      <c r="W41" s="244"/>
      <c r="X41" s="244"/>
      <c r="Y41" s="244"/>
      <c r="Z41" s="244"/>
      <c r="AA41" s="244"/>
    </row>
    <row r="42" spans="1:27" ht="16" customHeight="1" x14ac:dyDescent="0.2">
      <c r="A42" s="276" t="str">
        <f>Input_Lieferant!B42&amp;""</f>
        <v/>
      </c>
      <c r="B42" s="276" t="str">
        <f>Input_Lieferant!D42</f>
        <v/>
      </c>
      <c r="C42" s="244"/>
      <c r="D42" s="244"/>
      <c r="E42" s="244"/>
      <c r="F42" s="244"/>
      <c r="G42" s="244"/>
      <c r="H42" s="276" t="str">
        <f t="shared" si="0"/>
        <v/>
      </c>
      <c r="I42" s="244"/>
      <c r="J42" s="244"/>
      <c r="K42" s="244"/>
      <c r="L42" s="244"/>
      <c r="M42" s="244"/>
      <c r="N42" s="244"/>
      <c r="O42" s="244"/>
      <c r="P42" s="244"/>
      <c r="Q42" s="244"/>
      <c r="R42" s="244"/>
      <c r="S42" s="244"/>
      <c r="T42" s="244"/>
      <c r="U42" s="244"/>
      <c r="V42" s="245"/>
      <c r="W42" s="244"/>
      <c r="X42" s="244"/>
      <c r="Y42" s="244"/>
      <c r="Z42" s="244"/>
      <c r="AA42" s="244"/>
    </row>
    <row r="43" spans="1:27" ht="16" customHeight="1" x14ac:dyDescent="0.2">
      <c r="A43" s="276" t="str">
        <f>Input_Lieferant!B43&amp;""</f>
        <v/>
      </c>
      <c r="B43" s="276" t="str">
        <f>Input_Lieferant!D43</f>
        <v/>
      </c>
      <c r="C43" s="244"/>
      <c r="D43" s="244"/>
      <c r="E43" s="244"/>
      <c r="F43" s="244"/>
      <c r="G43" s="244"/>
      <c r="H43" s="276" t="str">
        <f t="shared" si="0"/>
        <v/>
      </c>
      <c r="I43" s="244"/>
      <c r="J43" s="244"/>
      <c r="K43" s="244"/>
      <c r="L43" s="244"/>
      <c r="M43" s="244"/>
      <c r="N43" s="244"/>
      <c r="O43" s="244"/>
      <c r="P43" s="244"/>
      <c r="Q43" s="244"/>
      <c r="R43" s="244"/>
      <c r="S43" s="244"/>
      <c r="T43" s="244"/>
      <c r="U43" s="244"/>
      <c r="V43" s="245"/>
      <c r="W43" s="244"/>
      <c r="X43" s="244"/>
      <c r="Y43" s="244"/>
      <c r="Z43" s="244"/>
      <c r="AA43" s="244"/>
    </row>
    <row r="44" spans="1:27" ht="16" customHeight="1" x14ac:dyDescent="0.2">
      <c r="A44" s="276" t="str">
        <f>Input_Lieferant!B44&amp;""</f>
        <v/>
      </c>
      <c r="B44" s="276" t="str">
        <f>Input_Lieferant!D44</f>
        <v/>
      </c>
      <c r="C44" s="244"/>
      <c r="D44" s="244"/>
      <c r="E44" s="244"/>
      <c r="F44" s="244"/>
      <c r="G44" s="244"/>
      <c r="H44" s="276" t="str">
        <f t="shared" si="0"/>
        <v/>
      </c>
      <c r="I44" s="244"/>
      <c r="J44" s="244"/>
      <c r="K44" s="244"/>
      <c r="L44" s="244"/>
      <c r="M44" s="244"/>
      <c r="N44" s="244"/>
      <c r="O44" s="244"/>
      <c r="P44" s="244"/>
      <c r="Q44" s="244"/>
      <c r="R44" s="244"/>
      <c r="S44" s="244"/>
      <c r="T44" s="244"/>
      <c r="U44" s="244"/>
      <c r="V44" s="245"/>
      <c r="W44" s="244"/>
      <c r="X44" s="244"/>
      <c r="Y44" s="244"/>
      <c r="Z44" s="244"/>
      <c r="AA44" s="244"/>
    </row>
    <row r="45" spans="1:27" ht="16" customHeight="1" x14ac:dyDescent="0.2">
      <c r="A45" s="276" t="str">
        <f>Input_Lieferant!B45&amp;""</f>
        <v/>
      </c>
      <c r="B45" s="276" t="str">
        <f>Input_Lieferant!D45</f>
        <v/>
      </c>
      <c r="C45" s="244"/>
      <c r="D45" s="244"/>
      <c r="E45" s="244"/>
      <c r="F45" s="244"/>
      <c r="G45" s="244"/>
      <c r="H45" s="276" t="str">
        <f t="shared" si="0"/>
        <v/>
      </c>
      <c r="I45" s="244"/>
      <c r="J45" s="244"/>
      <c r="K45" s="244"/>
      <c r="L45" s="244"/>
      <c r="M45" s="244"/>
      <c r="N45" s="244"/>
      <c r="O45" s="244"/>
      <c r="P45" s="244"/>
      <c r="Q45" s="244"/>
      <c r="R45" s="244"/>
      <c r="S45" s="244"/>
      <c r="T45" s="244"/>
      <c r="U45" s="244"/>
      <c r="V45" s="245"/>
      <c r="W45" s="244"/>
      <c r="X45" s="244"/>
      <c r="Y45" s="244"/>
      <c r="Z45" s="244"/>
      <c r="AA45" s="244"/>
    </row>
    <row r="46" spans="1:27" ht="16" customHeight="1" x14ac:dyDescent="0.2">
      <c r="A46" s="276" t="str">
        <f>Input_Lieferant!B46&amp;""</f>
        <v/>
      </c>
      <c r="B46" s="276" t="str">
        <f>Input_Lieferant!D46</f>
        <v/>
      </c>
      <c r="C46" s="244"/>
      <c r="D46" s="244"/>
      <c r="E46" s="244"/>
      <c r="F46" s="244"/>
      <c r="G46" s="244"/>
      <c r="H46" s="276" t="str">
        <f t="shared" si="0"/>
        <v/>
      </c>
      <c r="I46" s="244"/>
      <c r="J46" s="244"/>
      <c r="K46" s="244"/>
      <c r="L46" s="244"/>
      <c r="M46" s="244"/>
      <c r="N46" s="244"/>
      <c r="O46" s="244"/>
      <c r="P46" s="244"/>
      <c r="Q46" s="244"/>
      <c r="R46" s="244"/>
      <c r="S46" s="244"/>
      <c r="T46" s="244"/>
      <c r="U46" s="244"/>
      <c r="V46" s="245"/>
      <c r="W46" s="244"/>
      <c r="X46" s="244"/>
      <c r="Y46" s="244"/>
      <c r="Z46" s="244"/>
      <c r="AA46" s="244"/>
    </row>
    <row r="47" spans="1:27" ht="16" customHeight="1" x14ac:dyDescent="0.2">
      <c r="A47" s="276" t="str">
        <f>Input_Lieferant!B47&amp;""</f>
        <v/>
      </c>
      <c r="B47" s="276" t="str">
        <f>Input_Lieferant!D47</f>
        <v/>
      </c>
      <c r="C47" s="244"/>
      <c r="D47" s="244"/>
      <c r="E47" s="244"/>
      <c r="F47" s="244"/>
      <c r="G47" s="244"/>
      <c r="H47" s="276" t="str">
        <f t="shared" si="0"/>
        <v/>
      </c>
      <c r="I47" s="244"/>
      <c r="J47" s="244"/>
      <c r="K47" s="244"/>
      <c r="L47" s="244"/>
      <c r="M47" s="244"/>
      <c r="N47" s="244"/>
      <c r="O47" s="244"/>
      <c r="P47" s="244"/>
      <c r="Q47" s="244"/>
      <c r="R47" s="244"/>
      <c r="S47" s="244"/>
      <c r="T47" s="244"/>
      <c r="U47" s="244"/>
      <c r="V47" s="245"/>
      <c r="W47" s="244"/>
      <c r="X47" s="244"/>
      <c r="Y47" s="244"/>
      <c r="Z47" s="244"/>
      <c r="AA47" s="244"/>
    </row>
    <row r="48" spans="1:27" ht="16" customHeight="1" x14ac:dyDescent="0.2">
      <c r="A48" s="276" t="str">
        <f>Input_Lieferant!B48&amp;""</f>
        <v/>
      </c>
      <c r="B48" s="276" t="str">
        <f>Input_Lieferant!D48</f>
        <v/>
      </c>
      <c r="C48" s="244"/>
      <c r="D48" s="244"/>
      <c r="E48" s="244"/>
      <c r="F48" s="244"/>
      <c r="G48" s="244"/>
      <c r="H48" s="276" t="str">
        <f t="shared" si="0"/>
        <v/>
      </c>
      <c r="I48" s="244"/>
      <c r="J48" s="244"/>
      <c r="K48" s="244"/>
      <c r="L48" s="244"/>
      <c r="M48" s="244"/>
      <c r="N48" s="244"/>
      <c r="O48" s="244"/>
      <c r="P48" s="244"/>
      <c r="Q48" s="244"/>
      <c r="R48" s="244"/>
      <c r="S48" s="244"/>
      <c r="T48" s="244"/>
      <c r="U48" s="244"/>
      <c r="V48" s="245"/>
      <c r="W48" s="244"/>
      <c r="X48" s="244"/>
      <c r="Y48" s="244"/>
      <c r="Z48" s="244"/>
      <c r="AA48" s="244"/>
    </row>
    <row r="49" spans="1:27" ht="16" customHeight="1" x14ac:dyDescent="0.2">
      <c r="A49" s="276" t="str">
        <f>Input_Lieferant!B49&amp;""</f>
        <v/>
      </c>
      <c r="B49" s="276" t="str">
        <f>Input_Lieferant!D49</f>
        <v/>
      </c>
      <c r="C49" s="244"/>
      <c r="D49" s="244"/>
      <c r="E49" s="244"/>
      <c r="F49" s="244"/>
      <c r="G49" s="244"/>
      <c r="H49" s="276" t="str">
        <f t="shared" si="0"/>
        <v/>
      </c>
      <c r="I49" s="244"/>
      <c r="J49" s="244"/>
      <c r="K49" s="244"/>
      <c r="L49" s="244"/>
      <c r="M49" s="244"/>
      <c r="N49" s="244"/>
      <c r="O49" s="244"/>
      <c r="P49" s="244"/>
      <c r="Q49" s="244"/>
      <c r="R49" s="244"/>
      <c r="S49" s="244"/>
      <c r="T49" s="244"/>
      <c r="U49" s="244"/>
      <c r="V49" s="245"/>
      <c r="W49" s="244"/>
      <c r="X49" s="244"/>
      <c r="Y49" s="244"/>
      <c r="Z49" s="244"/>
      <c r="AA49" s="244"/>
    </row>
    <row r="50" spans="1:27" ht="16" customHeight="1" x14ac:dyDescent="0.2">
      <c r="A50" s="276" t="str">
        <f>Input_Lieferant!B50&amp;""</f>
        <v/>
      </c>
      <c r="B50" s="276" t="str">
        <f>Input_Lieferant!D50</f>
        <v/>
      </c>
      <c r="C50" s="244"/>
      <c r="D50" s="244"/>
      <c r="E50" s="244"/>
      <c r="F50" s="244"/>
      <c r="G50" s="244"/>
      <c r="H50" s="276" t="str">
        <f t="shared" si="0"/>
        <v/>
      </c>
      <c r="I50" s="244"/>
      <c r="J50" s="244"/>
      <c r="K50" s="244"/>
      <c r="L50" s="244"/>
      <c r="M50" s="244"/>
      <c r="N50" s="244"/>
      <c r="O50" s="244"/>
      <c r="P50" s="244"/>
      <c r="Q50" s="244"/>
      <c r="R50" s="244"/>
      <c r="S50" s="244"/>
      <c r="T50" s="244"/>
      <c r="U50" s="244"/>
      <c r="V50" s="245"/>
      <c r="W50" s="244"/>
      <c r="X50" s="244"/>
      <c r="Y50" s="244"/>
      <c r="Z50" s="244"/>
      <c r="AA50" s="244"/>
    </row>
    <row r="51" spans="1:27" ht="16" customHeight="1" x14ac:dyDescent="0.2">
      <c r="A51" s="276" t="str">
        <f>Input_Lieferant!B51&amp;""</f>
        <v/>
      </c>
      <c r="B51" s="276" t="str">
        <f>Input_Lieferant!D51</f>
        <v/>
      </c>
      <c r="C51" s="244"/>
      <c r="D51" s="244"/>
      <c r="E51" s="244"/>
      <c r="F51" s="244"/>
      <c r="G51" s="244"/>
      <c r="H51" s="276" t="str">
        <f t="shared" si="0"/>
        <v/>
      </c>
      <c r="I51" s="244"/>
      <c r="J51" s="244"/>
      <c r="K51" s="244"/>
      <c r="L51" s="244"/>
      <c r="M51" s="244"/>
      <c r="N51" s="244"/>
      <c r="O51" s="244"/>
      <c r="P51" s="244"/>
      <c r="Q51" s="244"/>
      <c r="R51" s="244"/>
      <c r="S51" s="244"/>
      <c r="T51" s="244"/>
      <c r="U51" s="244"/>
      <c r="V51" s="245"/>
      <c r="W51" s="244"/>
      <c r="X51" s="244"/>
      <c r="Y51" s="244"/>
      <c r="Z51" s="244"/>
      <c r="AA51" s="244"/>
    </row>
    <row r="52" spans="1:27" ht="16" customHeight="1" x14ac:dyDescent="0.2">
      <c r="A52" s="276" t="str">
        <f>Input_Lieferant!B52&amp;""</f>
        <v/>
      </c>
      <c r="B52" s="276" t="str">
        <f>Input_Lieferant!D52</f>
        <v/>
      </c>
      <c r="C52" s="244"/>
      <c r="D52" s="244"/>
      <c r="E52" s="244"/>
      <c r="F52" s="244"/>
      <c r="G52" s="244"/>
      <c r="H52" s="276" t="str">
        <f t="shared" si="0"/>
        <v/>
      </c>
      <c r="I52" s="244"/>
      <c r="J52" s="244"/>
      <c r="K52" s="244"/>
      <c r="L52" s="244"/>
      <c r="M52" s="244"/>
      <c r="N52" s="244"/>
      <c r="O52" s="244"/>
      <c r="P52" s="244"/>
      <c r="Q52" s="244"/>
      <c r="R52" s="244"/>
      <c r="S52" s="244"/>
      <c r="T52" s="244"/>
      <c r="U52" s="244"/>
      <c r="V52" s="245"/>
      <c r="W52" s="244"/>
      <c r="X52" s="244"/>
      <c r="Y52" s="244"/>
      <c r="Z52" s="244"/>
      <c r="AA52" s="244"/>
    </row>
    <row r="53" spans="1:27" ht="16" customHeight="1" x14ac:dyDescent="0.2">
      <c r="A53" s="276" t="str">
        <f>Input_Lieferant!B53&amp;""</f>
        <v/>
      </c>
      <c r="B53" s="276" t="str">
        <f>Input_Lieferant!D53</f>
        <v/>
      </c>
      <c r="C53" s="244"/>
      <c r="D53" s="244"/>
      <c r="E53" s="244"/>
      <c r="F53" s="244"/>
      <c r="G53" s="244"/>
      <c r="H53" s="276" t="str">
        <f t="shared" si="0"/>
        <v/>
      </c>
      <c r="I53" s="244"/>
      <c r="J53" s="244"/>
      <c r="K53" s="244"/>
      <c r="L53" s="244"/>
      <c r="M53" s="244"/>
      <c r="N53" s="244"/>
      <c r="O53" s="244"/>
      <c r="P53" s="244"/>
      <c r="Q53" s="244"/>
      <c r="R53" s="244"/>
      <c r="S53" s="244"/>
      <c r="T53" s="244"/>
      <c r="U53" s="244"/>
      <c r="V53" s="245"/>
      <c r="W53" s="244"/>
      <c r="X53" s="244"/>
      <c r="Y53" s="244"/>
      <c r="Z53" s="244"/>
      <c r="AA53" s="244"/>
    </row>
    <row r="54" spans="1:27" ht="16" customHeight="1" x14ac:dyDescent="0.2">
      <c r="A54" s="276" t="str">
        <f>Input_Lieferant!B54&amp;""</f>
        <v/>
      </c>
      <c r="B54" s="276" t="str">
        <f>Input_Lieferant!D54</f>
        <v/>
      </c>
      <c r="C54" s="244"/>
      <c r="D54" s="244"/>
      <c r="E54" s="244"/>
      <c r="F54" s="244"/>
      <c r="G54" s="244"/>
      <c r="H54" s="276" t="str">
        <f t="shared" si="0"/>
        <v/>
      </c>
      <c r="I54" s="244"/>
      <c r="J54" s="244"/>
      <c r="K54" s="244"/>
      <c r="L54" s="244"/>
      <c r="M54" s="244"/>
      <c r="N54" s="244"/>
      <c r="O54" s="244"/>
      <c r="P54" s="244"/>
      <c r="Q54" s="244"/>
      <c r="R54" s="244"/>
      <c r="S54" s="244"/>
      <c r="T54" s="244"/>
      <c r="U54" s="244"/>
      <c r="V54" s="245"/>
      <c r="W54" s="244"/>
      <c r="X54" s="244"/>
      <c r="Y54" s="244"/>
      <c r="Z54" s="244"/>
      <c r="AA54" s="244"/>
    </row>
    <row r="55" spans="1:27" ht="16" customHeight="1" x14ac:dyDescent="0.2">
      <c r="A55" s="276" t="str">
        <f>Input_Lieferant!B55&amp;""</f>
        <v/>
      </c>
      <c r="B55" s="276" t="str">
        <f>Input_Lieferant!D55</f>
        <v/>
      </c>
      <c r="C55" s="244"/>
      <c r="D55" s="244"/>
      <c r="E55" s="244"/>
      <c r="F55" s="244"/>
      <c r="G55" s="244"/>
      <c r="H55" s="276" t="str">
        <f t="shared" si="0"/>
        <v/>
      </c>
      <c r="I55" s="244"/>
      <c r="J55" s="244"/>
      <c r="K55" s="244"/>
      <c r="L55" s="244"/>
      <c r="M55" s="244"/>
      <c r="N55" s="244"/>
      <c r="O55" s="244"/>
      <c r="P55" s="244"/>
      <c r="Q55" s="244"/>
      <c r="R55" s="244"/>
      <c r="S55" s="244"/>
      <c r="T55" s="244"/>
      <c r="U55" s="244"/>
      <c r="V55" s="245"/>
      <c r="W55" s="244"/>
      <c r="X55" s="244"/>
      <c r="Y55" s="244"/>
      <c r="Z55" s="244"/>
      <c r="AA55" s="244"/>
    </row>
    <row r="56" spans="1:27" ht="16" customHeight="1" x14ac:dyDescent="0.2">
      <c r="A56" s="276" t="str">
        <f>Input_Lieferant!B56&amp;""</f>
        <v/>
      </c>
      <c r="B56" s="276" t="str">
        <f>Input_Lieferant!D56</f>
        <v/>
      </c>
      <c r="C56" s="244"/>
      <c r="D56" s="244"/>
      <c r="E56" s="244"/>
      <c r="F56" s="244"/>
      <c r="G56" s="244"/>
      <c r="H56" s="276" t="str">
        <f t="shared" si="0"/>
        <v/>
      </c>
      <c r="I56" s="244"/>
      <c r="J56" s="244"/>
      <c r="K56" s="244"/>
      <c r="L56" s="244"/>
      <c r="M56" s="244"/>
      <c r="N56" s="244"/>
      <c r="O56" s="244"/>
      <c r="P56" s="244"/>
      <c r="Q56" s="244"/>
      <c r="R56" s="244"/>
      <c r="S56" s="244"/>
      <c r="T56" s="244"/>
      <c r="U56" s="244"/>
      <c r="V56" s="245"/>
      <c r="W56" s="244"/>
      <c r="X56" s="244"/>
      <c r="Y56" s="244"/>
      <c r="Z56" s="244"/>
      <c r="AA56" s="244"/>
    </row>
    <row r="57" spans="1:27" ht="16" customHeight="1" x14ac:dyDescent="0.2">
      <c r="A57" s="276" t="str">
        <f>Input_Lieferant!B57&amp;""</f>
        <v/>
      </c>
      <c r="B57" s="276" t="str">
        <f>Input_Lieferant!D57</f>
        <v/>
      </c>
      <c r="C57" s="244"/>
      <c r="D57" s="244"/>
      <c r="E57" s="244"/>
      <c r="F57" s="244"/>
      <c r="G57" s="244"/>
      <c r="H57" s="276" t="str">
        <f t="shared" si="0"/>
        <v/>
      </c>
      <c r="I57" s="244"/>
      <c r="J57" s="244"/>
      <c r="K57" s="244"/>
      <c r="L57" s="244"/>
      <c r="M57" s="244"/>
      <c r="N57" s="244"/>
      <c r="O57" s="244"/>
      <c r="P57" s="244"/>
      <c r="Q57" s="244"/>
      <c r="R57" s="244"/>
      <c r="S57" s="244"/>
      <c r="T57" s="244"/>
      <c r="U57" s="244"/>
      <c r="V57" s="245"/>
      <c r="W57" s="244"/>
      <c r="X57" s="244"/>
      <c r="Y57" s="244"/>
      <c r="Z57" s="244"/>
      <c r="AA57" s="244"/>
    </row>
    <row r="58" spans="1:27" ht="16" customHeight="1" x14ac:dyDescent="0.2">
      <c r="A58" s="276" t="str">
        <f>Input_Lieferant!B58&amp;""</f>
        <v/>
      </c>
      <c r="B58" s="276" t="str">
        <f>Input_Lieferant!D58</f>
        <v/>
      </c>
      <c r="C58" s="244"/>
      <c r="D58" s="244"/>
      <c r="E58" s="244"/>
      <c r="F58" s="244"/>
      <c r="G58" s="244"/>
      <c r="H58" s="276" t="str">
        <f t="shared" si="0"/>
        <v/>
      </c>
      <c r="I58" s="244"/>
      <c r="J58" s="244"/>
      <c r="K58" s="244"/>
      <c r="L58" s="244"/>
      <c r="M58" s="244"/>
      <c r="N58" s="244"/>
      <c r="O58" s="244"/>
      <c r="P58" s="244"/>
      <c r="Q58" s="244"/>
      <c r="R58" s="244"/>
      <c r="S58" s="244"/>
      <c r="T58" s="244"/>
      <c r="U58" s="244"/>
      <c r="V58" s="245"/>
      <c r="W58" s="244"/>
      <c r="X58" s="244"/>
      <c r="Y58" s="244"/>
      <c r="Z58" s="244"/>
      <c r="AA58" s="244"/>
    </row>
    <row r="59" spans="1:27" ht="16" customHeight="1" x14ac:dyDescent="0.2">
      <c r="A59" s="276" t="str">
        <f>Input_Lieferant!B59&amp;""</f>
        <v/>
      </c>
      <c r="B59" s="276" t="str">
        <f>Input_Lieferant!D59</f>
        <v/>
      </c>
      <c r="C59" s="244"/>
      <c r="D59" s="244"/>
      <c r="E59" s="244"/>
      <c r="F59" s="244"/>
      <c r="G59" s="244"/>
      <c r="H59" s="276" t="str">
        <f t="shared" si="0"/>
        <v/>
      </c>
      <c r="I59" s="244"/>
      <c r="J59" s="244"/>
      <c r="K59" s="244"/>
      <c r="L59" s="244"/>
      <c r="M59" s="244"/>
      <c r="N59" s="244"/>
      <c r="O59" s="244"/>
      <c r="P59" s="244"/>
      <c r="Q59" s="244"/>
      <c r="R59" s="244"/>
      <c r="S59" s="244"/>
      <c r="T59" s="244"/>
      <c r="U59" s="244"/>
      <c r="V59" s="245"/>
      <c r="W59" s="244"/>
      <c r="X59" s="244"/>
      <c r="Y59" s="244"/>
      <c r="Z59" s="244"/>
      <c r="AA59" s="244"/>
    </row>
    <row r="60" spans="1:27" ht="16" customHeight="1" x14ac:dyDescent="0.2">
      <c r="A60" s="276" t="str">
        <f>Input_Lieferant!B60&amp;""</f>
        <v/>
      </c>
      <c r="B60" s="276" t="str">
        <f>Input_Lieferant!D60</f>
        <v/>
      </c>
      <c r="C60" s="244"/>
      <c r="D60" s="244"/>
      <c r="E60" s="244"/>
      <c r="F60" s="244"/>
      <c r="G60" s="244"/>
      <c r="H60" s="276" t="str">
        <f t="shared" si="0"/>
        <v/>
      </c>
      <c r="I60" s="244"/>
      <c r="J60" s="244"/>
      <c r="K60" s="244"/>
      <c r="L60" s="244"/>
      <c r="M60" s="244"/>
      <c r="N60" s="244"/>
      <c r="O60" s="244"/>
      <c r="P60" s="244"/>
      <c r="Q60" s="244"/>
      <c r="R60" s="244"/>
      <c r="S60" s="244"/>
      <c r="T60" s="244"/>
      <c r="U60" s="244"/>
      <c r="V60" s="245"/>
      <c r="W60" s="244"/>
      <c r="X60" s="244"/>
      <c r="Y60" s="244"/>
      <c r="Z60" s="244"/>
      <c r="AA60" s="244"/>
    </row>
    <row r="61" spans="1:27" ht="16" customHeight="1" x14ac:dyDescent="0.2">
      <c r="A61" s="276" t="str">
        <f>Input_Lieferant!B61&amp;""</f>
        <v/>
      </c>
      <c r="B61" s="276" t="str">
        <f>Input_Lieferant!D61</f>
        <v/>
      </c>
      <c r="C61" s="244"/>
      <c r="D61" s="244"/>
      <c r="E61" s="244"/>
      <c r="F61" s="244"/>
      <c r="G61" s="244"/>
      <c r="H61" s="276" t="str">
        <f t="shared" si="0"/>
        <v/>
      </c>
      <c r="I61" s="244"/>
      <c r="J61" s="244"/>
      <c r="K61" s="244"/>
      <c r="L61" s="244"/>
      <c r="M61" s="244"/>
      <c r="N61" s="244"/>
      <c r="O61" s="244"/>
      <c r="P61" s="244"/>
      <c r="Q61" s="244"/>
      <c r="R61" s="244"/>
      <c r="S61" s="244"/>
      <c r="T61" s="244"/>
      <c r="U61" s="244"/>
      <c r="V61" s="245"/>
      <c r="W61" s="244"/>
      <c r="X61" s="244"/>
      <c r="Y61" s="244"/>
      <c r="Z61" s="244"/>
      <c r="AA61" s="244"/>
    </row>
    <row r="62" spans="1:27" ht="16" customHeight="1" x14ac:dyDescent="0.2">
      <c r="A62" s="276" t="str">
        <f>Input_Lieferant!B62&amp;""</f>
        <v/>
      </c>
      <c r="B62" s="276" t="str">
        <f>Input_Lieferant!D62</f>
        <v/>
      </c>
      <c r="C62" s="244"/>
      <c r="D62" s="244"/>
      <c r="E62" s="244"/>
      <c r="F62" s="244"/>
      <c r="G62" s="244"/>
      <c r="H62" s="276" t="str">
        <f t="shared" si="0"/>
        <v/>
      </c>
      <c r="I62" s="244"/>
      <c r="J62" s="244"/>
      <c r="K62" s="244"/>
      <c r="L62" s="244"/>
      <c r="M62" s="244"/>
      <c r="N62" s="244"/>
      <c r="O62" s="244"/>
      <c r="P62" s="244"/>
      <c r="Q62" s="244"/>
      <c r="R62" s="244"/>
      <c r="S62" s="244"/>
      <c r="T62" s="244"/>
      <c r="U62" s="244"/>
      <c r="V62" s="245"/>
      <c r="W62" s="244"/>
      <c r="X62" s="244"/>
      <c r="Y62" s="244"/>
      <c r="Z62" s="244"/>
      <c r="AA62" s="244"/>
    </row>
    <row r="63" spans="1:27" ht="16" customHeight="1" x14ac:dyDescent="0.2">
      <c r="A63" s="276" t="str">
        <f>Input_Lieferant!B63&amp;""</f>
        <v/>
      </c>
      <c r="B63" s="276" t="str">
        <f>Input_Lieferant!D63</f>
        <v/>
      </c>
      <c r="C63" s="244"/>
      <c r="D63" s="244"/>
      <c r="E63" s="244"/>
      <c r="F63" s="244"/>
      <c r="G63" s="244"/>
      <c r="H63" s="276" t="str">
        <f t="shared" si="0"/>
        <v/>
      </c>
      <c r="I63" s="244"/>
      <c r="J63" s="244"/>
      <c r="K63" s="244"/>
      <c r="L63" s="244"/>
      <c r="M63" s="244"/>
      <c r="N63" s="244"/>
      <c r="O63" s="244"/>
      <c r="P63" s="244"/>
      <c r="Q63" s="244"/>
      <c r="R63" s="244"/>
      <c r="S63" s="244"/>
      <c r="T63" s="244"/>
      <c r="U63" s="244"/>
      <c r="V63" s="245"/>
      <c r="W63" s="244"/>
      <c r="X63" s="244"/>
      <c r="Y63" s="244"/>
      <c r="Z63" s="244"/>
      <c r="AA63" s="244"/>
    </row>
    <row r="64" spans="1:27" ht="16" customHeight="1" x14ac:dyDescent="0.2">
      <c r="A64" s="276" t="str">
        <f>Input_Lieferant!B64&amp;""</f>
        <v/>
      </c>
      <c r="B64" s="276" t="str">
        <f>Input_Lieferant!D64</f>
        <v/>
      </c>
      <c r="C64" s="244"/>
      <c r="D64" s="244"/>
      <c r="E64" s="244"/>
      <c r="F64" s="244"/>
      <c r="G64" s="244"/>
      <c r="H64" s="276" t="str">
        <f t="shared" si="0"/>
        <v/>
      </c>
      <c r="I64" s="244"/>
      <c r="J64" s="244"/>
      <c r="K64" s="244"/>
      <c r="L64" s="244"/>
      <c r="M64" s="244"/>
      <c r="N64" s="244"/>
      <c r="O64" s="244"/>
      <c r="P64" s="244"/>
      <c r="Q64" s="244"/>
      <c r="R64" s="244"/>
      <c r="S64" s="244"/>
      <c r="T64" s="244"/>
      <c r="U64" s="244"/>
      <c r="V64" s="245"/>
      <c r="W64" s="244"/>
      <c r="X64" s="244"/>
      <c r="Y64" s="244"/>
      <c r="Z64" s="244"/>
      <c r="AA64" s="244"/>
    </row>
    <row r="65" spans="1:27" ht="16" customHeight="1" x14ac:dyDescent="0.2">
      <c r="A65" s="276" t="str">
        <f>Input_Lieferant!B65&amp;""</f>
        <v/>
      </c>
      <c r="B65" s="276" t="str">
        <f>Input_Lieferant!D65</f>
        <v/>
      </c>
      <c r="C65" s="244"/>
      <c r="D65" s="244"/>
      <c r="E65" s="244"/>
      <c r="F65" s="244"/>
      <c r="G65" s="244"/>
      <c r="H65" s="276" t="str">
        <f t="shared" si="0"/>
        <v/>
      </c>
      <c r="I65" s="244"/>
      <c r="J65" s="244"/>
      <c r="K65" s="244"/>
      <c r="L65" s="244"/>
      <c r="M65" s="244"/>
      <c r="N65" s="244"/>
      <c r="O65" s="244"/>
      <c r="P65" s="244"/>
      <c r="Q65" s="244"/>
      <c r="R65" s="244"/>
      <c r="S65" s="244"/>
      <c r="T65" s="244"/>
      <c r="U65" s="244"/>
      <c r="V65" s="245"/>
      <c r="W65" s="244"/>
      <c r="X65" s="244"/>
      <c r="Y65" s="244"/>
      <c r="Z65" s="244"/>
      <c r="AA65" s="244"/>
    </row>
    <row r="66" spans="1:27" ht="16" customHeight="1" x14ac:dyDescent="0.2">
      <c r="A66" s="276" t="str">
        <f>Input_Lieferant!B66&amp;""</f>
        <v/>
      </c>
      <c r="B66" s="276" t="str">
        <f>Input_Lieferant!D66</f>
        <v/>
      </c>
      <c r="C66" s="244"/>
      <c r="D66" s="244"/>
      <c r="E66" s="244"/>
      <c r="F66" s="244"/>
      <c r="G66" s="244"/>
      <c r="H66" s="276" t="str">
        <f t="shared" si="0"/>
        <v/>
      </c>
      <c r="I66" s="244"/>
      <c r="J66" s="244"/>
      <c r="K66" s="244"/>
      <c r="L66" s="244"/>
      <c r="M66" s="244"/>
      <c r="N66" s="244"/>
      <c r="O66" s="244"/>
      <c r="P66" s="244"/>
      <c r="Q66" s="244"/>
      <c r="R66" s="244"/>
      <c r="S66" s="244"/>
      <c r="T66" s="244"/>
      <c r="U66" s="244"/>
      <c r="V66" s="245"/>
      <c r="W66" s="244"/>
      <c r="X66" s="244"/>
      <c r="Y66" s="244"/>
      <c r="Z66" s="244"/>
      <c r="AA66" s="244"/>
    </row>
    <row r="67" spans="1:27" ht="16" customHeight="1" x14ac:dyDescent="0.2">
      <c r="A67" s="276" t="str">
        <f>Input_Lieferant!B67&amp;""</f>
        <v/>
      </c>
      <c r="B67" s="276" t="str">
        <f>Input_Lieferant!D67</f>
        <v/>
      </c>
      <c r="C67" s="244"/>
      <c r="D67" s="244"/>
      <c r="E67" s="244"/>
      <c r="F67" s="244"/>
      <c r="G67" s="244"/>
      <c r="H67" s="276" t="str">
        <f t="shared" si="0"/>
        <v/>
      </c>
      <c r="I67" s="244"/>
      <c r="J67" s="244"/>
      <c r="K67" s="244"/>
      <c r="L67" s="244"/>
      <c r="M67" s="244"/>
      <c r="N67" s="244"/>
      <c r="O67" s="244"/>
      <c r="P67" s="244"/>
      <c r="Q67" s="244"/>
      <c r="R67" s="244"/>
      <c r="S67" s="244"/>
      <c r="T67" s="244"/>
      <c r="U67" s="244"/>
      <c r="V67" s="245"/>
      <c r="W67" s="244"/>
      <c r="X67" s="244"/>
      <c r="Y67" s="244"/>
      <c r="Z67" s="244"/>
      <c r="AA67" s="244"/>
    </row>
    <row r="68" spans="1:27" ht="16" customHeight="1" x14ac:dyDescent="0.2">
      <c r="A68" s="276" t="str">
        <f>Input_Lieferant!B68&amp;""</f>
        <v/>
      </c>
      <c r="B68" s="276" t="str">
        <f>Input_Lieferant!D68</f>
        <v/>
      </c>
      <c r="C68" s="244"/>
      <c r="D68" s="244"/>
      <c r="E68" s="244"/>
      <c r="F68" s="244"/>
      <c r="G68" s="244"/>
      <c r="H68" s="276" t="str">
        <f t="shared" si="0"/>
        <v/>
      </c>
      <c r="I68" s="244"/>
      <c r="J68" s="244"/>
      <c r="K68" s="244"/>
      <c r="L68" s="244"/>
      <c r="M68" s="244"/>
      <c r="N68" s="244"/>
      <c r="O68" s="244"/>
      <c r="P68" s="244"/>
      <c r="Q68" s="244"/>
      <c r="R68" s="244"/>
      <c r="S68" s="244"/>
      <c r="T68" s="244"/>
      <c r="U68" s="244"/>
      <c r="V68" s="245"/>
      <c r="W68" s="244"/>
      <c r="X68" s="244"/>
      <c r="Y68" s="244"/>
      <c r="Z68" s="244"/>
      <c r="AA68" s="244"/>
    </row>
    <row r="69" spans="1:27" ht="16" customHeight="1" x14ac:dyDescent="0.2">
      <c r="A69" s="276" t="str">
        <f>Input_Lieferant!B69&amp;""</f>
        <v/>
      </c>
      <c r="B69" s="276" t="str">
        <f>Input_Lieferant!D69</f>
        <v/>
      </c>
      <c r="C69" s="244"/>
      <c r="D69" s="244"/>
      <c r="E69" s="244"/>
      <c r="F69" s="244"/>
      <c r="G69" s="244"/>
      <c r="H69" s="276" t="str">
        <f t="shared" si="0"/>
        <v/>
      </c>
      <c r="I69" s="244"/>
      <c r="J69" s="244"/>
      <c r="K69" s="244"/>
      <c r="L69" s="244"/>
      <c r="M69" s="244"/>
      <c r="N69" s="244"/>
      <c r="O69" s="244"/>
      <c r="P69" s="244"/>
      <c r="Q69" s="244"/>
      <c r="R69" s="244"/>
      <c r="S69" s="244"/>
      <c r="T69" s="244"/>
      <c r="U69" s="244"/>
      <c r="V69" s="245"/>
      <c r="W69" s="244"/>
      <c r="X69" s="244"/>
      <c r="Y69" s="244"/>
      <c r="Z69" s="244"/>
      <c r="AA69" s="244"/>
    </row>
    <row r="70" spans="1:27" ht="16" customHeight="1" x14ac:dyDescent="0.2">
      <c r="A70" s="276" t="str">
        <f>Input_Lieferant!B70&amp;""</f>
        <v/>
      </c>
      <c r="B70" s="276" t="str">
        <f>Input_Lieferant!D70</f>
        <v/>
      </c>
      <c r="C70" s="244"/>
      <c r="D70" s="244"/>
      <c r="E70" s="244"/>
      <c r="F70" s="244"/>
      <c r="G70" s="244"/>
      <c r="H70" s="276" t="str">
        <f t="shared" si="0"/>
        <v/>
      </c>
      <c r="I70" s="244"/>
      <c r="J70" s="244"/>
      <c r="K70" s="244"/>
      <c r="L70" s="244"/>
      <c r="M70" s="244"/>
      <c r="N70" s="244"/>
      <c r="O70" s="244"/>
      <c r="P70" s="244"/>
      <c r="Q70" s="244"/>
      <c r="R70" s="244"/>
      <c r="S70" s="244"/>
      <c r="T70" s="244"/>
      <c r="U70" s="244"/>
      <c r="V70" s="245"/>
      <c r="W70" s="244"/>
      <c r="X70" s="244"/>
      <c r="Y70" s="244"/>
      <c r="Z70" s="244"/>
      <c r="AA70" s="244"/>
    </row>
    <row r="71" spans="1:27" ht="16" customHeight="1" x14ac:dyDescent="0.2">
      <c r="A71" s="276" t="str">
        <f>Input_Lieferant!B71&amp;""</f>
        <v/>
      </c>
      <c r="B71" s="276" t="str">
        <f>Input_Lieferant!D71</f>
        <v/>
      </c>
      <c r="C71" s="244"/>
      <c r="D71" s="244"/>
      <c r="E71" s="244"/>
      <c r="F71" s="244"/>
      <c r="G71" s="244"/>
      <c r="H71" s="276" t="str">
        <f t="shared" si="0"/>
        <v/>
      </c>
      <c r="I71" s="244"/>
      <c r="J71" s="244"/>
      <c r="K71" s="244"/>
      <c r="L71" s="244"/>
      <c r="M71" s="244"/>
      <c r="N71" s="244"/>
      <c r="O71" s="244"/>
      <c r="P71" s="244"/>
      <c r="Q71" s="244"/>
      <c r="R71" s="244"/>
      <c r="S71" s="244"/>
      <c r="T71" s="244"/>
      <c r="U71" s="244"/>
      <c r="V71" s="245"/>
      <c r="W71" s="244"/>
      <c r="X71" s="244"/>
      <c r="Y71" s="244"/>
      <c r="Z71" s="244"/>
      <c r="AA71" s="244"/>
    </row>
    <row r="72" spans="1:27" ht="16" customHeight="1" x14ac:dyDescent="0.2">
      <c r="A72" s="276" t="str">
        <f>Input_Lieferant!B72&amp;""</f>
        <v/>
      </c>
      <c r="B72" s="276" t="str">
        <f>Input_Lieferant!D72</f>
        <v/>
      </c>
      <c r="C72" s="244"/>
      <c r="D72" s="244"/>
      <c r="E72" s="244"/>
      <c r="F72" s="244"/>
      <c r="G72" s="244"/>
      <c r="H72" s="276" t="str">
        <f t="shared" si="0"/>
        <v/>
      </c>
      <c r="I72" s="244"/>
      <c r="J72" s="244"/>
      <c r="K72" s="244"/>
      <c r="L72" s="244"/>
      <c r="M72" s="244"/>
      <c r="N72" s="244"/>
      <c r="O72" s="244"/>
      <c r="P72" s="244"/>
      <c r="Q72" s="244"/>
      <c r="R72" s="244"/>
      <c r="S72" s="244"/>
      <c r="T72" s="244"/>
      <c r="U72" s="244"/>
      <c r="V72" s="245"/>
      <c r="W72" s="244"/>
      <c r="X72" s="244"/>
      <c r="Y72" s="244"/>
      <c r="Z72" s="244"/>
      <c r="AA72" s="244"/>
    </row>
    <row r="73" spans="1:27" ht="16" customHeight="1" x14ac:dyDescent="0.2">
      <c r="A73" s="276" t="str">
        <f>Input_Lieferant!B73&amp;""</f>
        <v/>
      </c>
      <c r="B73" s="276" t="str">
        <f>Input_Lieferant!D73</f>
        <v/>
      </c>
      <c r="C73" s="244"/>
      <c r="D73" s="244"/>
      <c r="E73" s="244"/>
      <c r="F73" s="244"/>
      <c r="G73" s="244"/>
      <c r="H73" s="276" t="str">
        <f t="shared" si="0"/>
        <v/>
      </c>
      <c r="I73" s="244"/>
      <c r="J73" s="244"/>
      <c r="K73" s="244"/>
      <c r="L73" s="244"/>
      <c r="M73" s="244"/>
      <c r="N73" s="244"/>
      <c r="O73" s="244"/>
      <c r="P73" s="244"/>
      <c r="Q73" s="244"/>
      <c r="R73" s="244"/>
      <c r="S73" s="244"/>
      <c r="T73" s="244"/>
      <c r="U73" s="244"/>
      <c r="V73" s="245"/>
      <c r="W73" s="244"/>
      <c r="X73" s="244"/>
      <c r="Y73" s="244"/>
      <c r="Z73" s="244"/>
      <c r="AA73" s="244"/>
    </row>
    <row r="74" spans="1:27" ht="16" customHeight="1" x14ac:dyDescent="0.2">
      <c r="A74" s="276" t="str">
        <f>Input_Lieferant!B74&amp;""</f>
        <v/>
      </c>
      <c r="B74" s="276" t="str">
        <f>Input_Lieferant!D74</f>
        <v/>
      </c>
      <c r="C74" s="244"/>
      <c r="D74" s="244"/>
      <c r="E74" s="244"/>
      <c r="F74" s="244"/>
      <c r="G74" s="244"/>
      <c r="H74" s="276" t="str">
        <f t="shared" ref="H74:H133" si="1">IF(A74&lt;&gt;"", IF(C74="0800", "A100", "M100"), "")</f>
        <v/>
      </c>
      <c r="I74" s="244"/>
      <c r="J74" s="244"/>
      <c r="K74" s="244"/>
      <c r="L74" s="244"/>
      <c r="M74" s="244"/>
      <c r="N74" s="244"/>
      <c r="O74" s="244"/>
      <c r="P74" s="244"/>
      <c r="Q74" s="244"/>
      <c r="R74" s="244"/>
      <c r="S74" s="244"/>
      <c r="T74" s="244"/>
      <c r="U74" s="244"/>
      <c r="V74" s="245"/>
      <c r="W74" s="244"/>
      <c r="X74" s="244"/>
      <c r="Y74" s="244"/>
      <c r="Z74" s="244"/>
      <c r="AA74" s="244"/>
    </row>
    <row r="75" spans="1:27" ht="16" customHeight="1" x14ac:dyDescent="0.2">
      <c r="A75" s="276" t="str">
        <f>Input_Lieferant!B75&amp;""</f>
        <v/>
      </c>
      <c r="B75" s="276" t="str">
        <f>Input_Lieferant!D75</f>
        <v/>
      </c>
      <c r="C75" s="244"/>
      <c r="D75" s="244"/>
      <c r="E75" s="244"/>
      <c r="F75" s="244"/>
      <c r="G75" s="244"/>
      <c r="H75" s="276" t="str">
        <f t="shared" si="1"/>
        <v/>
      </c>
      <c r="I75" s="244"/>
      <c r="J75" s="244"/>
      <c r="K75" s="244"/>
      <c r="L75" s="244"/>
      <c r="M75" s="244"/>
      <c r="N75" s="244"/>
      <c r="O75" s="244"/>
      <c r="P75" s="244"/>
      <c r="Q75" s="244"/>
      <c r="R75" s="244"/>
      <c r="S75" s="244"/>
      <c r="T75" s="244"/>
      <c r="U75" s="244"/>
      <c r="V75" s="245"/>
      <c r="W75" s="244"/>
      <c r="X75" s="244"/>
      <c r="Y75" s="244"/>
      <c r="Z75" s="244"/>
      <c r="AA75" s="244"/>
    </row>
    <row r="76" spans="1:27" ht="16" customHeight="1" x14ac:dyDescent="0.2">
      <c r="A76" s="276" t="str">
        <f>Input_Lieferant!B76&amp;""</f>
        <v/>
      </c>
      <c r="B76" s="276" t="str">
        <f>Input_Lieferant!D76</f>
        <v/>
      </c>
      <c r="C76" s="244"/>
      <c r="D76" s="244"/>
      <c r="E76" s="244"/>
      <c r="F76" s="244"/>
      <c r="G76" s="244"/>
      <c r="H76" s="276" t="str">
        <f t="shared" si="1"/>
        <v/>
      </c>
      <c r="I76" s="244"/>
      <c r="J76" s="244"/>
      <c r="K76" s="244"/>
      <c r="L76" s="244"/>
      <c r="M76" s="244"/>
      <c r="N76" s="244"/>
      <c r="O76" s="244"/>
      <c r="P76" s="244"/>
      <c r="Q76" s="244"/>
      <c r="R76" s="244"/>
      <c r="S76" s="244"/>
      <c r="T76" s="244"/>
      <c r="U76" s="244"/>
      <c r="V76" s="245"/>
      <c r="W76" s="244"/>
      <c r="X76" s="244"/>
      <c r="Y76" s="244"/>
      <c r="Z76" s="244"/>
      <c r="AA76" s="244"/>
    </row>
    <row r="77" spans="1:27" ht="16" customHeight="1" x14ac:dyDescent="0.2">
      <c r="A77" s="276" t="str">
        <f>Input_Lieferant!B77&amp;""</f>
        <v/>
      </c>
      <c r="B77" s="276" t="str">
        <f>Input_Lieferant!D77</f>
        <v/>
      </c>
      <c r="C77" s="244"/>
      <c r="D77" s="244"/>
      <c r="E77" s="244"/>
      <c r="F77" s="244"/>
      <c r="G77" s="244"/>
      <c r="H77" s="276" t="str">
        <f t="shared" si="1"/>
        <v/>
      </c>
      <c r="I77" s="244"/>
      <c r="J77" s="244"/>
      <c r="K77" s="244"/>
      <c r="L77" s="244"/>
      <c r="M77" s="244"/>
      <c r="N77" s="244"/>
      <c r="O77" s="244"/>
      <c r="P77" s="244"/>
      <c r="Q77" s="244"/>
      <c r="R77" s="244"/>
      <c r="S77" s="244"/>
      <c r="T77" s="244"/>
      <c r="U77" s="244"/>
      <c r="V77" s="245"/>
      <c r="W77" s="244"/>
      <c r="X77" s="244"/>
      <c r="Y77" s="244"/>
      <c r="Z77" s="244"/>
      <c r="AA77" s="244"/>
    </row>
    <row r="78" spans="1:27" ht="16" customHeight="1" x14ac:dyDescent="0.2">
      <c r="A78" s="276" t="str">
        <f>Input_Lieferant!B78&amp;""</f>
        <v/>
      </c>
      <c r="B78" s="276" t="str">
        <f>Input_Lieferant!D78</f>
        <v/>
      </c>
      <c r="C78" s="244"/>
      <c r="D78" s="244"/>
      <c r="E78" s="244"/>
      <c r="F78" s="244"/>
      <c r="G78" s="244"/>
      <c r="H78" s="276" t="str">
        <f t="shared" si="1"/>
        <v/>
      </c>
      <c r="I78" s="244"/>
      <c r="J78" s="244"/>
      <c r="K78" s="244"/>
      <c r="L78" s="244"/>
      <c r="M78" s="244"/>
      <c r="N78" s="244"/>
      <c r="O78" s="244"/>
      <c r="P78" s="244"/>
      <c r="Q78" s="244"/>
      <c r="R78" s="244"/>
      <c r="S78" s="244"/>
      <c r="T78" s="244"/>
      <c r="U78" s="244"/>
      <c r="V78" s="245"/>
      <c r="W78" s="244"/>
      <c r="X78" s="244"/>
      <c r="Y78" s="244"/>
      <c r="Z78" s="244"/>
      <c r="AA78" s="244"/>
    </row>
    <row r="79" spans="1:27" ht="16" customHeight="1" x14ac:dyDescent="0.2">
      <c r="A79" s="276" t="str">
        <f>Input_Lieferant!B79&amp;""</f>
        <v/>
      </c>
      <c r="B79" s="276" t="str">
        <f>Input_Lieferant!D79</f>
        <v/>
      </c>
      <c r="C79" s="244"/>
      <c r="D79" s="244"/>
      <c r="E79" s="244"/>
      <c r="F79" s="244"/>
      <c r="G79" s="244"/>
      <c r="H79" s="276" t="str">
        <f t="shared" si="1"/>
        <v/>
      </c>
      <c r="I79" s="244"/>
      <c r="J79" s="244"/>
      <c r="K79" s="244"/>
      <c r="L79" s="244"/>
      <c r="M79" s="244"/>
      <c r="N79" s="244"/>
      <c r="O79" s="244"/>
      <c r="P79" s="244"/>
      <c r="Q79" s="244"/>
      <c r="R79" s="244"/>
      <c r="S79" s="244"/>
      <c r="T79" s="244"/>
      <c r="U79" s="244"/>
      <c r="V79" s="245"/>
      <c r="W79" s="244"/>
      <c r="X79" s="244"/>
      <c r="Y79" s="244"/>
      <c r="Z79" s="244"/>
      <c r="AA79" s="244"/>
    </row>
    <row r="80" spans="1:27" ht="16" customHeight="1" x14ac:dyDescent="0.2">
      <c r="A80" s="276" t="str">
        <f>Input_Lieferant!B80&amp;""</f>
        <v/>
      </c>
      <c r="B80" s="276" t="str">
        <f>Input_Lieferant!D80</f>
        <v/>
      </c>
      <c r="C80" s="244"/>
      <c r="D80" s="244"/>
      <c r="E80" s="244"/>
      <c r="F80" s="244"/>
      <c r="G80" s="244"/>
      <c r="H80" s="276" t="str">
        <f t="shared" si="1"/>
        <v/>
      </c>
      <c r="I80" s="244"/>
      <c r="J80" s="244"/>
      <c r="K80" s="244"/>
      <c r="L80" s="244"/>
      <c r="M80" s="244"/>
      <c r="N80" s="244"/>
      <c r="O80" s="244"/>
      <c r="P80" s="244"/>
      <c r="Q80" s="244"/>
      <c r="R80" s="244"/>
      <c r="S80" s="244"/>
      <c r="T80" s="244"/>
      <c r="U80" s="244"/>
      <c r="V80" s="245"/>
      <c r="W80" s="244"/>
      <c r="X80" s="244"/>
      <c r="Y80" s="244"/>
      <c r="Z80" s="244"/>
      <c r="AA80" s="244"/>
    </row>
    <row r="81" spans="1:27" ht="16" customHeight="1" x14ac:dyDescent="0.2">
      <c r="A81" s="276" t="str">
        <f>Input_Lieferant!B81&amp;""</f>
        <v/>
      </c>
      <c r="B81" s="276" t="str">
        <f>Input_Lieferant!D81</f>
        <v/>
      </c>
      <c r="C81" s="244"/>
      <c r="D81" s="244"/>
      <c r="E81" s="244"/>
      <c r="F81" s="244"/>
      <c r="G81" s="244"/>
      <c r="H81" s="276" t="str">
        <f t="shared" si="1"/>
        <v/>
      </c>
      <c r="I81" s="244"/>
      <c r="J81" s="244"/>
      <c r="K81" s="244"/>
      <c r="L81" s="244"/>
      <c r="M81" s="244"/>
      <c r="N81" s="244"/>
      <c r="O81" s="244"/>
      <c r="P81" s="244"/>
      <c r="Q81" s="244"/>
      <c r="R81" s="244"/>
      <c r="S81" s="244"/>
      <c r="T81" s="244"/>
      <c r="U81" s="244"/>
      <c r="V81" s="245"/>
      <c r="W81" s="244"/>
      <c r="X81" s="244"/>
      <c r="Y81" s="244"/>
      <c r="Z81" s="244"/>
      <c r="AA81" s="244"/>
    </row>
    <row r="82" spans="1:27" ht="16" customHeight="1" x14ac:dyDescent="0.2">
      <c r="A82" s="276" t="str">
        <f>Input_Lieferant!B82&amp;""</f>
        <v/>
      </c>
      <c r="B82" s="276" t="str">
        <f>Input_Lieferant!D82</f>
        <v/>
      </c>
      <c r="C82" s="244"/>
      <c r="D82" s="244"/>
      <c r="E82" s="244"/>
      <c r="F82" s="244"/>
      <c r="G82" s="244"/>
      <c r="H82" s="276" t="str">
        <f t="shared" si="1"/>
        <v/>
      </c>
      <c r="I82" s="244"/>
      <c r="J82" s="244"/>
      <c r="K82" s="244"/>
      <c r="L82" s="244"/>
      <c r="M82" s="244"/>
      <c r="N82" s="244"/>
      <c r="O82" s="244"/>
      <c r="P82" s="244"/>
      <c r="Q82" s="244"/>
      <c r="R82" s="244"/>
      <c r="S82" s="244"/>
      <c r="T82" s="244"/>
      <c r="U82" s="244"/>
      <c r="V82" s="245"/>
      <c r="W82" s="244"/>
      <c r="X82" s="244"/>
      <c r="Y82" s="244"/>
      <c r="Z82" s="244"/>
      <c r="AA82" s="244"/>
    </row>
    <row r="83" spans="1:27" ht="16" customHeight="1" x14ac:dyDescent="0.2">
      <c r="A83" s="276" t="str">
        <f>Input_Lieferant!B83&amp;""</f>
        <v/>
      </c>
      <c r="B83" s="276" t="str">
        <f>Input_Lieferant!D83</f>
        <v/>
      </c>
      <c r="C83" s="244"/>
      <c r="D83" s="244"/>
      <c r="E83" s="244"/>
      <c r="F83" s="244"/>
      <c r="G83" s="244"/>
      <c r="H83" s="276" t="str">
        <f t="shared" si="1"/>
        <v/>
      </c>
      <c r="I83" s="244"/>
      <c r="J83" s="244"/>
      <c r="K83" s="244"/>
      <c r="L83" s="244"/>
      <c r="M83" s="244"/>
      <c r="N83" s="244"/>
      <c r="O83" s="244"/>
      <c r="P83" s="244"/>
      <c r="Q83" s="244"/>
      <c r="R83" s="244"/>
      <c r="S83" s="244"/>
      <c r="T83" s="244"/>
      <c r="U83" s="244"/>
      <c r="V83" s="245"/>
      <c r="W83" s="244"/>
      <c r="X83" s="244"/>
      <c r="Y83" s="244"/>
      <c r="Z83" s="244"/>
      <c r="AA83" s="244"/>
    </row>
    <row r="84" spans="1:27" ht="16" customHeight="1" x14ac:dyDescent="0.2">
      <c r="A84" s="276" t="str">
        <f>Input_Lieferant!B84&amp;""</f>
        <v/>
      </c>
      <c r="B84" s="276" t="str">
        <f>Input_Lieferant!D84</f>
        <v/>
      </c>
      <c r="C84" s="244"/>
      <c r="D84" s="244"/>
      <c r="E84" s="244"/>
      <c r="F84" s="244"/>
      <c r="G84" s="244"/>
      <c r="H84" s="276" t="str">
        <f t="shared" si="1"/>
        <v/>
      </c>
      <c r="I84" s="244"/>
      <c r="J84" s="244"/>
      <c r="K84" s="244"/>
      <c r="L84" s="244"/>
      <c r="M84" s="244"/>
      <c r="N84" s="244"/>
      <c r="O84" s="244"/>
      <c r="P84" s="244"/>
      <c r="Q84" s="244"/>
      <c r="R84" s="244"/>
      <c r="S84" s="244"/>
      <c r="T84" s="244"/>
      <c r="U84" s="244"/>
      <c r="V84" s="245"/>
      <c r="W84" s="244"/>
      <c r="X84" s="244"/>
      <c r="Y84" s="244"/>
      <c r="Z84" s="244"/>
      <c r="AA84" s="244"/>
    </row>
    <row r="85" spans="1:27" ht="16" customHeight="1" x14ac:dyDescent="0.2">
      <c r="A85" s="276" t="str">
        <f>Input_Lieferant!B85&amp;""</f>
        <v/>
      </c>
      <c r="B85" s="276" t="str">
        <f>Input_Lieferant!D85</f>
        <v/>
      </c>
      <c r="C85" s="244"/>
      <c r="D85" s="244"/>
      <c r="E85" s="244"/>
      <c r="F85" s="244"/>
      <c r="G85" s="244"/>
      <c r="H85" s="276" t="str">
        <f t="shared" si="1"/>
        <v/>
      </c>
      <c r="I85" s="244"/>
      <c r="J85" s="244"/>
      <c r="K85" s="244"/>
      <c r="L85" s="244"/>
      <c r="M85" s="244"/>
      <c r="N85" s="244"/>
      <c r="O85" s="244"/>
      <c r="P85" s="244"/>
      <c r="Q85" s="244"/>
      <c r="R85" s="244"/>
      <c r="S85" s="244"/>
      <c r="T85" s="244"/>
      <c r="U85" s="244"/>
      <c r="V85" s="245"/>
      <c r="W85" s="244"/>
      <c r="X85" s="244"/>
      <c r="Y85" s="244"/>
      <c r="Z85" s="244"/>
      <c r="AA85" s="244"/>
    </row>
    <row r="86" spans="1:27" ht="16" customHeight="1" x14ac:dyDescent="0.2">
      <c r="A86" s="276" t="str">
        <f>Input_Lieferant!B86&amp;""</f>
        <v/>
      </c>
      <c r="B86" s="276" t="str">
        <f>Input_Lieferant!D86</f>
        <v/>
      </c>
      <c r="C86" s="244"/>
      <c r="D86" s="244"/>
      <c r="E86" s="244"/>
      <c r="F86" s="244"/>
      <c r="G86" s="244"/>
      <c r="H86" s="276" t="str">
        <f t="shared" si="1"/>
        <v/>
      </c>
      <c r="I86" s="244"/>
      <c r="J86" s="244"/>
      <c r="K86" s="244"/>
      <c r="L86" s="244"/>
      <c r="M86" s="244"/>
      <c r="N86" s="244"/>
      <c r="O86" s="244"/>
      <c r="P86" s="244"/>
      <c r="Q86" s="244"/>
      <c r="R86" s="244"/>
      <c r="S86" s="244"/>
      <c r="T86" s="244"/>
      <c r="U86" s="244"/>
      <c r="V86" s="245"/>
      <c r="W86" s="244"/>
      <c r="X86" s="244"/>
      <c r="Y86" s="244"/>
      <c r="Z86" s="244"/>
      <c r="AA86" s="244"/>
    </row>
    <row r="87" spans="1:27" ht="16" customHeight="1" x14ac:dyDescent="0.2">
      <c r="A87" s="276" t="str">
        <f>Input_Lieferant!B87&amp;""</f>
        <v/>
      </c>
      <c r="B87" s="276" t="str">
        <f>Input_Lieferant!D87</f>
        <v/>
      </c>
      <c r="C87" s="244"/>
      <c r="D87" s="244"/>
      <c r="E87" s="244"/>
      <c r="F87" s="244"/>
      <c r="G87" s="244"/>
      <c r="H87" s="276" t="str">
        <f t="shared" si="1"/>
        <v/>
      </c>
      <c r="I87" s="244"/>
      <c r="J87" s="244"/>
      <c r="K87" s="244"/>
      <c r="L87" s="244"/>
      <c r="M87" s="244"/>
      <c r="N87" s="244"/>
      <c r="O87" s="244"/>
      <c r="P87" s="244"/>
      <c r="Q87" s="244"/>
      <c r="R87" s="244"/>
      <c r="S87" s="244"/>
      <c r="T87" s="244"/>
      <c r="U87" s="244"/>
      <c r="V87" s="245"/>
      <c r="W87" s="244"/>
      <c r="X87" s="244"/>
      <c r="Y87" s="244"/>
      <c r="Z87" s="244"/>
      <c r="AA87" s="244"/>
    </row>
    <row r="88" spans="1:27" ht="16" customHeight="1" x14ac:dyDescent="0.2">
      <c r="A88" s="276" t="str">
        <f>Input_Lieferant!B88&amp;""</f>
        <v/>
      </c>
      <c r="B88" s="276" t="str">
        <f>Input_Lieferant!D88</f>
        <v/>
      </c>
      <c r="C88" s="244"/>
      <c r="D88" s="244"/>
      <c r="E88" s="244"/>
      <c r="F88" s="244"/>
      <c r="G88" s="244"/>
      <c r="H88" s="276" t="str">
        <f t="shared" si="1"/>
        <v/>
      </c>
      <c r="I88" s="244"/>
      <c r="J88" s="244"/>
      <c r="K88" s="244"/>
      <c r="L88" s="244"/>
      <c r="M88" s="244"/>
      <c r="N88" s="244"/>
      <c r="O88" s="244"/>
      <c r="P88" s="244"/>
      <c r="Q88" s="244"/>
      <c r="R88" s="244"/>
      <c r="S88" s="244"/>
      <c r="T88" s="244"/>
      <c r="U88" s="244"/>
      <c r="V88" s="245"/>
      <c r="W88" s="244"/>
      <c r="X88" s="244"/>
      <c r="Y88" s="244"/>
      <c r="Z88" s="244"/>
      <c r="AA88" s="244"/>
    </row>
    <row r="89" spans="1:27" ht="16" customHeight="1" x14ac:dyDescent="0.2">
      <c r="A89" s="276" t="str">
        <f>Input_Lieferant!B89&amp;""</f>
        <v/>
      </c>
      <c r="B89" s="276" t="str">
        <f>Input_Lieferant!D89</f>
        <v/>
      </c>
      <c r="C89" s="244"/>
      <c r="D89" s="244"/>
      <c r="E89" s="244"/>
      <c r="F89" s="244"/>
      <c r="G89" s="244"/>
      <c r="H89" s="276" t="str">
        <f t="shared" si="1"/>
        <v/>
      </c>
      <c r="I89" s="244"/>
      <c r="J89" s="244"/>
      <c r="K89" s="244"/>
      <c r="L89" s="244"/>
      <c r="M89" s="244"/>
      <c r="N89" s="244"/>
      <c r="O89" s="244"/>
      <c r="P89" s="244"/>
      <c r="Q89" s="244"/>
      <c r="R89" s="244"/>
      <c r="S89" s="244"/>
      <c r="T89" s="244"/>
      <c r="U89" s="244"/>
      <c r="V89" s="245"/>
      <c r="W89" s="244"/>
      <c r="X89" s="244"/>
      <c r="Y89" s="244"/>
      <c r="Z89" s="244"/>
      <c r="AA89" s="244"/>
    </row>
    <row r="90" spans="1:27" ht="16" customHeight="1" x14ac:dyDescent="0.2">
      <c r="A90" s="276" t="str">
        <f>Input_Lieferant!B90&amp;""</f>
        <v/>
      </c>
      <c r="B90" s="276" t="str">
        <f>Input_Lieferant!D90</f>
        <v/>
      </c>
      <c r="C90" s="244"/>
      <c r="D90" s="244"/>
      <c r="E90" s="244"/>
      <c r="F90" s="244"/>
      <c r="G90" s="244"/>
      <c r="H90" s="276" t="str">
        <f t="shared" si="1"/>
        <v/>
      </c>
      <c r="I90" s="244"/>
      <c r="J90" s="244"/>
      <c r="K90" s="244"/>
      <c r="L90" s="244"/>
      <c r="M90" s="244"/>
      <c r="N90" s="244"/>
      <c r="O90" s="244"/>
      <c r="P90" s="244"/>
      <c r="Q90" s="244"/>
      <c r="R90" s="244"/>
      <c r="S90" s="244"/>
      <c r="T90" s="244"/>
      <c r="U90" s="244"/>
      <c r="V90" s="245"/>
      <c r="W90" s="244"/>
      <c r="X90" s="244"/>
      <c r="Y90" s="244"/>
      <c r="Z90" s="244"/>
      <c r="AA90" s="244"/>
    </row>
    <row r="91" spans="1:27" ht="16" customHeight="1" x14ac:dyDescent="0.2">
      <c r="A91" s="276" t="str">
        <f>Input_Lieferant!B91&amp;""</f>
        <v/>
      </c>
      <c r="B91" s="276" t="str">
        <f>Input_Lieferant!D91</f>
        <v/>
      </c>
      <c r="C91" s="244"/>
      <c r="D91" s="244"/>
      <c r="E91" s="244"/>
      <c r="F91" s="244"/>
      <c r="G91" s="244"/>
      <c r="H91" s="276" t="str">
        <f t="shared" si="1"/>
        <v/>
      </c>
      <c r="I91" s="244"/>
      <c r="J91" s="244"/>
      <c r="K91" s="244"/>
      <c r="L91" s="244"/>
      <c r="M91" s="244"/>
      <c r="N91" s="244"/>
      <c r="O91" s="244"/>
      <c r="P91" s="244"/>
      <c r="Q91" s="244"/>
      <c r="R91" s="244"/>
      <c r="S91" s="244"/>
      <c r="T91" s="244"/>
      <c r="U91" s="244"/>
      <c r="V91" s="245"/>
      <c r="W91" s="244"/>
      <c r="X91" s="244"/>
      <c r="Y91" s="244"/>
      <c r="Z91" s="244"/>
      <c r="AA91" s="244"/>
    </row>
    <row r="92" spans="1:27" ht="16" customHeight="1" x14ac:dyDescent="0.2">
      <c r="A92" s="276" t="str">
        <f>Input_Lieferant!B92&amp;""</f>
        <v/>
      </c>
      <c r="B92" s="276" t="str">
        <f>Input_Lieferant!D92</f>
        <v/>
      </c>
      <c r="C92" s="244"/>
      <c r="D92" s="244"/>
      <c r="E92" s="244"/>
      <c r="F92" s="244"/>
      <c r="G92" s="244"/>
      <c r="H92" s="276" t="str">
        <f t="shared" si="1"/>
        <v/>
      </c>
      <c r="I92" s="244"/>
      <c r="J92" s="244"/>
      <c r="K92" s="244"/>
      <c r="L92" s="244"/>
      <c r="M92" s="244"/>
      <c r="N92" s="244"/>
      <c r="O92" s="244"/>
      <c r="P92" s="244"/>
      <c r="Q92" s="244"/>
      <c r="R92" s="244"/>
      <c r="S92" s="244"/>
      <c r="T92" s="244"/>
      <c r="U92" s="244"/>
      <c r="V92" s="245"/>
      <c r="W92" s="244"/>
      <c r="X92" s="244"/>
      <c r="Y92" s="244"/>
      <c r="Z92" s="244"/>
      <c r="AA92" s="244"/>
    </row>
    <row r="93" spans="1:27" ht="16" customHeight="1" x14ac:dyDescent="0.2">
      <c r="A93" s="276" t="str">
        <f>Input_Lieferant!B93&amp;""</f>
        <v/>
      </c>
      <c r="B93" s="276" t="str">
        <f>Input_Lieferant!D93</f>
        <v/>
      </c>
      <c r="C93" s="244"/>
      <c r="D93" s="244"/>
      <c r="E93" s="244"/>
      <c r="F93" s="244"/>
      <c r="G93" s="244"/>
      <c r="H93" s="276" t="str">
        <f t="shared" si="1"/>
        <v/>
      </c>
      <c r="I93" s="244"/>
      <c r="J93" s="244"/>
      <c r="K93" s="244"/>
      <c r="L93" s="244"/>
      <c r="M93" s="244"/>
      <c r="N93" s="244"/>
      <c r="O93" s="244"/>
      <c r="P93" s="244"/>
      <c r="Q93" s="244"/>
      <c r="R93" s="244"/>
      <c r="S93" s="244"/>
      <c r="T93" s="244"/>
      <c r="U93" s="244"/>
      <c r="V93" s="245"/>
      <c r="W93" s="244"/>
      <c r="X93" s="244"/>
      <c r="Y93" s="244"/>
      <c r="Z93" s="244"/>
      <c r="AA93" s="244"/>
    </row>
    <row r="94" spans="1:27" ht="16" customHeight="1" x14ac:dyDescent="0.2">
      <c r="A94" s="276" t="str">
        <f>Input_Lieferant!B94&amp;""</f>
        <v/>
      </c>
      <c r="B94" s="276" t="str">
        <f>Input_Lieferant!D94</f>
        <v/>
      </c>
      <c r="C94" s="244"/>
      <c r="D94" s="244"/>
      <c r="E94" s="244"/>
      <c r="F94" s="244"/>
      <c r="G94" s="244"/>
      <c r="H94" s="276" t="str">
        <f t="shared" si="1"/>
        <v/>
      </c>
      <c r="I94" s="244"/>
      <c r="J94" s="244"/>
      <c r="K94" s="244"/>
      <c r="L94" s="244"/>
      <c r="M94" s="244"/>
      <c r="N94" s="244"/>
      <c r="O94" s="244"/>
      <c r="P94" s="244"/>
      <c r="Q94" s="244"/>
      <c r="R94" s="244"/>
      <c r="S94" s="244"/>
      <c r="T94" s="244"/>
      <c r="U94" s="244"/>
      <c r="V94" s="245"/>
      <c r="W94" s="244"/>
      <c r="X94" s="244"/>
      <c r="Y94" s="244"/>
      <c r="Z94" s="244"/>
      <c r="AA94" s="244"/>
    </row>
    <row r="95" spans="1:27" ht="16" customHeight="1" x14ac:dyDescent="0.2">
      <c r="A95" s="276" t="str">
        <f>Input_Lieferant!B95&amp;""</f>
        <v/>
      </c>
      <c r="B95" s="276" t="str">
        <f>Input_Lieferant!D95</f>
        <v/>
      </c>
      <c r="C95" s="244"/>
      <c r="D95" s="244"/>
      <c r="E95" s="244"/>
      <c r="F95" s="244"/>
      <c r="G95" s="244"/>
      <c r="H95" s="276" t="str">
        <f t="shared" si="1"/>
        <v/>
      </c>
      <c r="I95" s="244"/>
      <c r="J95" s="244"/>
      <c r="K95" s="244"/>
      <c r="L95" s="244"/>
      <c r="M95" s="244"/>
      <c r="N95" s="244"/>
      <c r="O95" s="244"/>
      <c r="P95" s="244"/>
      <c r="Q95" s="244"/>
      <c r="R95" s="244"/>
      <c r="S95" s="244"/>
      <c r="T95" s="244"/>
      <c r="U95" s="244"/>
      <c r="V95" s="245"/>
      <c r="W95" s="244"/>
      <c r="X95" s="244"/>
      <c r="Y95" s="244"/>
      <c r="Z95" s="244"/>
      <c r="AA95" s="244"/>
    </row>
    <row r="96" spans="1:27" ht="16" customHeight="1" x14ac:dyDescent="0.2">
      <c r="A96" s="276" t="str">
        <f>Input_Lieferant!B96&amp;""</f>
        <v/>
      </c>
      <c r="B96" s="276" t="str">
        <f>Input_Lieferant!D96</f>
        <v/>
      </c>
      <c r="C96" s="244"/>
      <c r="D96" s="244"/>
      <c r="E96" s="244"/>
      <c r="F96" s="244"/>
      <c r="G96" s="244"/>
      <c r="H96" s="276" t="str">
        <f t="shared" si="1"/>
        <v/>
      </c>
      <c r="I96" s="244"/>
      <c r="J96" s="244"/>
      <c r="K96" s="244"/>
      <c r="L96" s="244"/>
      <c r="M96" s="244"/>
      <c r="N96" s="244"/>
      <c r="O96" s="244"/>
      <c r="P96" s="244"/>
      <c r="Q96" s="244"/>
      <c r="R96" s="244"/>
      <c r="S96" s="244"/>
      <c r="T96" s="244"/>
      <c r="U96" s="244"/>
      <c r="V96" s="245"/>
      <c r="W96" s="244"/>
      <c r="X96" s="244"/>
      <c r="Y96" s="244"/>
      <c r="Z96" s="244"/>
      <c r="AA96" s="244"/>
    </row>
    <row r="97" spans="1:27" ht="16" customHeight="1" x14ac:dyDescent="0.2">
      <c r="A97" s="276" t="str">
        <f>Input_Lieferant!B97&amp;""</f>
        <v/>
      </c>
      <c r="B97" s="276" t="str">
        <f>Input_Lieferant!D97</f>
        <v/>
      </c>
      <c r="C97" s="244"/>
      <c r="D97" s="244"/>
      <c r="E97" s="244"/>
      <c r="F97" s="244"/>
      <c r="G97" s="244"/>
      <c r="H97" s="276" t="str">
        <f t="shared" si="1"/>
        <v/>
      </c>
      <c r="I97" s="244"/>
      <c r="J97" s="244"/>
      <c r="K97" s="244"/>
      <c r="L97" s="244"/>
      <c r="M97" s="244"/>
      <c r="N97" s="244"/>
      <c r="O97" s="244"/>
      <c r="P97" s="244"/>
      <c r="Q97" s="244"/>
      <c r="R97" s="244"/>
      <c r="S97" s="244"/>
      <c r="T97" s="244"/>
      <c r="U97" s="244"/>
      <c r="V97" s="245"/>
      <c r="W97" s="244"/>
      <c r="X97" s="244"/>
      <c r="Y97" s="244"/>
      <c r="Z97" s="244"/>
      <c r="AA97" s="244"/>
    </row>
    <row r="98" spans="1:27" ht="16" customHeight="1" x14ac:dyDescent="0.2">
      <c r="A98" s="276" t="str">
        <f>Input_Lieferant!B98&amp;""</f>
        <v/>
      </c>
      <c r="B98" s="276" t="str">
        <f>Input_Lieferant!D98</f>
        <v/>
      </c>
      <c r="C98" s="244"/>
      <c r="D98" s="244"/>
      <c r="E98" s="244"/>
      <c r="F98" s="244"/>
      <c r="G98" s="244"/>
      <c r="H98" s="276" t="str">
        <f t="shared" si="1"/>
        <v/>
      </c>
      <c r="I98" s="244"/>
      <c r="J98" s="244"/>
      <c r="K98" s="244"/>
      <c r="L98" s="244"/>
      <c r="M98" s="244"/>
      <c r="N98" s="244"/>
      <c r="O98" s="244"/>
      <c r="P98" s="244"/>
      <c r="Q98" s="244"/>
      <c r="R98" s="244"/>
      <c r="S98" s="244"/>
      <c r="T98" s="244"/>
      <c r="U98" s="244"/>
      <c r="V98" s="245"/>
      <c r="W98" s="244"/>
      <c r="X98" s="244"/>
      <c r="Y98" s="244"/>
      <c r="Z98" s="244"/>
      <c r="AA98" s="244"/>
    </row>
    <row r="99" spans="1:27" ht="16" customHeight="1" x14ac:dyDescent="0.2">
      <c r="A99" s="276" t="str">
        <f>Input_Lieferant!B99&amp;""</f>
        <v/>
      </c>
      <c r="B99" s="276" t="str">
        <f>Input_Lieferant!D99</f>
        <v/>
      </c>
      <c r="C99" s="244"/>
      <c r="D99" s="244"/>
      <c r="E99" s="244"/>
      <c r="F99" s="244"/>
      <c r="G99" s="244"/>
      <c r="H99" s="276" t="str">
        <f t="shared" si="1"/>
        <v/>
      </c>
      <c r="I99" s="244"/>
      <c r="J99" s="244"/>
      <c r="K99" s="244"/>
      <c r="L99" s="244"/>
      <c r="M99" s="244"/>
      <c r="N99" s="244"/>
      <c r="O99" s="244"/>
      <c r="P99" s="244"/>
      <c r="Q99" s="244"/>
      <c r="R99" s="244"/>
      <c r="S99" s="244"/>
      <c r="T99" s="244"/>
      <c r="U99" s="244"/>
      <c r="V99" s="245"/>
      <c r="W99" s="244"/>
      <c r="X99" s="244"/>
      <c r="Y99" s="244"/>
      <c r="Z99" s="244"/>
      <c r="AA99" s="244"/>
    </row>
    <row r="100" spans="1:27" ht="16" customHeight="1" x14ac:dyDescent="0.2">
      <c r="A100" s="276" t="str">
        <f>Input_Lieferant!B100&amp;""</f>
        <v/>
      </c>
      <c r="B100" s="276" t="str">
        <f>Input_Lieferant!D100</f>
        <v/>
      </c>
      <c r="C100" s="244"/>
      <c r="D100" s="244"/>
      <c r="E100" s="244"/>
      <c r="F100" s="244"/>
      <c r="G100" s="244"/>
      <c r="H100" s="276" t="str">
        <f t="shared" si="1"/>
        <v/>
      </c>
      <c r="I100" s="244"/>
      <c r="J100" s="244"/>
      <c r="K100" s="244"/>
      <c r="L100" s="244"/>
      <c r="M100" s="244"/>
      <c r="N100" s="244"/>
      <c r="O100" s="244"/>
      <c r="P100" s="244"/>
      <c r="Q100" s="244"/>
      <c r="R100" s="244"/>
      <c r="S100" s="244"/>
      <c r="T100" s="244"/>
      <c r="U100" s="244"/>
      <c r="V100" s="245"/>
      <c r="W100" s="244"/>
      <c r="X100" s="244"/>
      <c r="Y100" s="244"/>
      <c r="Z100" s="244"/>
      <c r="AA100" s="244"/>
    </row>
    <row r="101" spans="1:27" ht="16" customHeight="1" x14ac:dyDescent="0.2">
      <c r="A101" s="276" t="str">
        <f>Input_Lieferant!B101&amp;""</f>
        <v/>
      </c>
      <c r="B101" s="276" t="str">
        <f>Input_Lieferant!D101</f>
        <v/>
      </c>
      <c r="C101" s="244"/>
      <c r="D101" s="244"/>
      <c r="E101" s="244"/>
      <c r="F101" s="244"/>
      <c r="G101" s="244"/>
      <c r="H101" s="276" t="str">
        <f t="shared" si="1"/>
        <v/>
      </c>
      <c r="I101" s="244"/>
      <c r="J101" s="244"/>
      <c r="K101" s="244"/>
      <c r="L101" s="244"/>
      <c r="M101" s="244"/>
      <c r="N101" s="244"/>
      <c r="O101" s="244"/>
      <c r="P101" s="244"/>
      <c r="Q101" s="244"/>
      <c r="R101" s="244"/>
      <c r="S101" s="244"/>
      <c r="T101" s="244"/>
      <c r="U101" s="244"/>
      <c r="V101" s="245"/>
      <c r="W101" s="244"/>
      <c r="X101" s="244"/>
      <c r="Y101" s="244"/>
      <c r="Z101" s="244"/>
      <c r="AA101" s="244"/>
    </row>
    <row r="102" spans="1:27" ht="16" customHeight="1" x14ac:dyDescent="0.2">
      <c r="A102" s="276" t="str">
        <f>Input_Lieferant!B102&amp;""</f>
        <v/>
      </c>
      <c r="B102" s="276" t="str">
        <f>Input_Lieferant!D102</f>
        <v/>
      </c>
      <c r="C102" s="244"/>
      <c r="D102" s="244"/>
      <c r="E102" s="244"/>
      <c r="F102" s="244"/>
      <c r="G102" s="244"/>
      <c r="H102" s="276" t="str">
        <f t="shared" si="1"/>
        <v/>
      </c>
      <c r="I102" s="244"/>
      <c r="J102" s="244"/>
      <c r="K102" s="244"/>
      <c r="L102" s="244"/>
      <c r="M102" s="244"/>
      <c r="N102" s="244"/>
      <c r="O102" s="244"/>
      <c r="P102" s="244"/>
      <c r="Q102" s="244"/>
      <c r="R102" s="244"/>
      <c r="S102" s="244"/>
      <c r="T102" s="244"/>
      <c r="U102" s="244"/>
      <c r="V102" s="245"/>
      <c r="W102" s="244"/>
      <c r="X102" s="244"/>
      <c r="Y102" s="244"/>
      <c r="Z102" s="244"/>
      <c r="AA102" s="244"/>
    </row>
    <row r="103" spans="1:27" ht="16" customHeight="1" x14ac:dyDescent="0.2">
      <c r="A103" s="276" t="str">
        <f>Input_Lieferant!B103&amp;""</f>
        <v/>
      </c>
      <c r="B103" s="276" t="str">
        <f>Input_Lieferant!D103</f>
        <v/>
      </c>
      <c r="C103" s="244"/>
      <c r="D103" s="244"/>
      <c r="E103" s="244"/>
      <c r="F103" s="244"/>
      <c r="G103" s="244"/>
      <c r="H103" s="276" t="str">
        <f t="shared" si="1"/>
        <v/>
      </c>
      <c r="I103" s="244"/>
      <c r="J103" s="244"/>
      <c r="K103" s="244"/>
      <c r="L103" s="244"/>
      <c r="M103" s="244"/>
      <c r="N103" s="244"/>
      <c r="O103" s="244"/>
      <c r="P103" s="244"/>
      <c r="Q103" s="244"/>
      <c r="R103" s="244"/>
      <c r="S103" s="244"/>
      <c r="T103" s="244"/>
      <c r="U103" s="244"/>
      <c r="V103" s="245"/>
      <c r="W103" s="244"/>
      <c r="X103" s="244"/>
      <c r="Y103" s="244"/>
      <c r="Z103" s="244"/>
      <c r="AA103" s="244"/>
    </row>
    <row r="104" spans="1:27" ht="16" customHeight="1" x14ac:dyDescent="0.2">
      <c r="A104" s="276" t="str">
        <f>Input_Lieferant!B104&amp;""</f>
        <v/>
      </c>
      <c r="B104" s="276" t="str">
        <f>Input_Lieferant!D104</f>
        <v/>
      </c>
      <c r="C104" s="244"/>
      <c r="D104" s="244"/>
      <c r="E104" s="244"/>
      <c r="F104" s="244"/>
      <c r="G104" s="244"/>
      <c r="H104" s="276" t="str">
        <f t="shared" si="1"/>
        <v/>
      </c>
      <c r="I104" s="244"/>
      <c r="J104" s="244"/>
      <c r="K104" s="244"/>
      <c r="L104" s="244"/>
      <c r="M104" s="244"/>
      <c r="N104" s="244"/>
      <c r="O104" s="244"/>
      <c r="P104" s="244"/>
      <c r="Q104" s="244"/>
      <c r="R104" s="244"/>
      <c r="S104" s="244"/>
      <c r="T104" s="244"/>
      <c r="U104" s="244"/>
      <c r="V104" s="245"/>
      <c r="W104" s="244"/>
      <c r="X104" s="244"/>
      <c r="Y104" s="244"/>
      <c r="Z104" s="244"/>
      <c r="AA104" s="244"/>
    </row>
    <row r="105" spans="1:27" ht="16" customHeight="1" x14ac:dyDescent="0.2">
      <c r="A105" s="276" t="str">
        <f>Input_Lieferant!B105&amp;""</f>
        <v/>
      </c>
      <c r="B105" s="276" t="str">
        <f>Input_Lieferant!D105</f>
        <v/>
      </c>
      <c r="C105" s="244"/>
      <c r="D105" s="244"/>
      <c r="E105" s="244"/>
      <c r="F105" s="244"/>
      <c r="G105" s="244"/>
      <c r="H105" s="276" t="str">
        <f t="shared" si="1"/>
        <v/>
      </c>
      <c r="I105" s="244"/>
      <c r="J105" s="244"/>
      <c r="K105" s="244"/>
      <c r="L105" s="244"/>
      <c r="M105" s="244"/>
      <c r="N105" s="244"/>
      <c r="O105" s="244"/>
      <c r="P105" s="244"/>
      <c r="Q105" s="244"/>
      <c r="R105" s="244"/>
      <c r="S105" s="244"/>
      <c r="T105" s="244"/>
      <c r="U105" s="244"/>
      <c r="V105" s="245"/>
      <c r="W105" s="244"/>
      <c r="X105" s="244"/>
      <c r="Y105" s="244"/>
      <c r="Z105" s="244"/>
      <c r="AA105" s="244"/>
    </row>
    <row r="106" spans="1:27" ht="16" customHeight="1" x14ac:dyDescent="0.2">
      <c r="A106" s="276" t="str">
        <f>Input_Lieferant!B106&amp;""</f>
        <v/>
      </c>
      <c r="B106" s="276" t="str">
        <f>Input_Lieferant!D106</f>
        <v/>
      </c>
      <c r="C106" s="244"/>
      <c r="D106" s="244"/>
      <c r="E106" s="244"/>
      <c r="F106" s="244"/>
      <c r="G106" s="244"/>
      <c r="H106" s="276" t="str">
        <f t="shared" si="1"/>
        <v/>
      </c>
      <c r="I106" s="244"/>
      <c r="J106" s="244"/>
      <c r="K106" s="244"/>
      <c r="L106" s="244"/>
      <c r="M106" s="244"/>
      <c r="N106" s="244"/>
      <c r="O106" s="244"/>
      <c r="P106" s="244"/>
      <c r="Q106" s="244"/>
      <c r="R106" s="244"/>
      <c r="S106" s="244"/>
      <c r="T106" s="244"/>
      <c r="U106" s="244"/>
      <c r="V106" s="245"/>
      <c r="W106" s="244"/>
      <c r="X106" s="244"/>
      <c r="Y106" s="244"/>
      <c r="Z106" s="244"/>
      <c r="AA106" s="244"/>
    </row>
    <row r="107" spans="1:27" ht="16" customHeight="1" x14ac:dyDescent="0.2">
      <c r="A107" s="276" t="str">
        <f>Input_Lieferant!B107&amp;""</f>
        <v/>
      </c>
      <c r="B107" s="276" t="str">
        <f>Input_Lieferant!D107</f>
        <v/>
      </c>
      <c r="C107" s="244"/>
      <c r="D107" s="244"/>
      <c r="E107" s="244"/>
      <c r="F107" s="244"/>
      <c r="G107" s="244"/>
      <c r="H107" s="276" t="str">
        <f t="shared" si="1"/>
        <v/>
      </c>
      <c r="I107" s="244"/>
      <c r="J107" s="244"/>
      <c r="K107" s="244"/>
      <c r="L107" s="244"/>
      <c r="M107" s="244"/>
      <c r="N107" s="244"/>
      <c r="O107" s="244"/>
      <c r="P107" s="244"/>
      <c r="Q107" s="244"/>
      <c r="R107" s="244"/>
      <c r="S107" s="244"/>
      <c r="T107" s="244"/>
      <c r="U107" s="244"/>
      <c r="V107" s="245"/>
      <c r="W107" s="244"/>
      <c r="X107" s="244"/>
      <c r="Y107" s="244"/>
      <c r="Z107" s="244"/>
      <c r="AA107" s="244"/>
    </row>
    <row r="108" spans="1:27" ht="16" customHeight="1" x14ac:dyDescent="0.2">
      <c r="A108" s="276" t="str">
        <f>Input_Lieferant!B108&amp;""</f>
        <v/>
      </c>
      <c r="B108" s="276" t="str">
        <f>Input_Lieferant!D108</f>
        <v/>
      </c>
      <c r="C108" s="244"/>
      <c r="D108" s="244"/>
      <c r="E108" s="244"/>
      <c r="F108" s="244"/>
      <c r="G108" s="244"/>
      <c r="H108" s="276" t="str">
        <f t="shared" si="1"/>
        <v/>
      </c>
      <c r="I108" s="244"/>
      <c r="J108" s="244"/>
      <c r="K108" s="244"/>
      <c r="L108" s="244"/>
      <c r="M108" s="244"/>
      <c r="N108" s="244"/>
      <c r="O108" s="244"/>
      <c r="P108" s="244"/>
      <c r="Q108" s="244"/>
      <c r="R108" s="244"/>
      <c r="S108" s="244"/>
      <c r="T108" s="244"/>
      <c r="U108" s="244"/>
      <c r="V108" s="245"/>
      <c r="W108" s="244"/>
      <c r="X108" s="244"/>
      <c r="Y108" s="244"/>
      <c r="Z108" s="244"/>
      <c r="AA108" s="244"/>
    </row>
    <row r="109" spans="1:27" ht="16" customHeight="1" x14ac:dyDescent="0.2">
      <c r="A109" s="276" t="str">
        <f>Input_Lieferant!B109&amp;""</f>
        <v/>
      </c>
      <c r="B109" s="276" t="str">
        <f>Input_Lieferant!D109</f>
        <v/>
      </c>
      <c r="C109" s="244"/>
      <c r="D109" s="244"/>
      <c r="E109" s="244"/>
      <c r="F109" s="244"/>
      <c r="G109" s="244"/>
      <c r="H109" s="276" t="str">
        <f t="shared" si="1"/>
        <v/>
      </c>
      <c r="I109" s="244"/>
      <c r="J109" s="244"/>
      <c r="K109" s="244"/>
      <c r="L109" s="244"/>
      <c r="M109" s="244"/>
      <c r="N109" s="244"/>
      <c r="O109" s="244"/>
      <c r="P109" s="244"/>
      <c r="Q109" s="244"/>
      <c r="R109" s="244"/>
      <c r="S109" s="244"/>
      <c r="T109" s="244"/>
      <c r="U109" s="244"/>
      <c r="V109" s="245"/>
      <c r="W109" s="244"/>
      <c r="X109" s="244"/>
      <c r="Y109" s="244"/>
      <c r="Z109" s="244"/>
      <c r="AA109" s="244"/>
    </row>
    <row r="110" spans="1:27" ht="16" customHeight="1" x14ac:dyDescent="0.2">
      <c r="A110" s="276" t="str">
        <f>Input_Lieferant!B110&amp;""</f>
        <v/>
      </c>
      <c r="B110" s="276" t="str">
        <f>Input_Lieferant!D110</f>
        <v/>
      </c>
      <c r="C110" s="244"/>
      <c r="D110" s="244"/>
      <c r="E110" s="244"/>
      <c r="F110" s="244"/>
      <c r="G110" s="244"/>
      <c r="H110" s="276" t="str">
        <f t="shared" si="1"/>
        <v/>
      </c>
      <c r="I110" s="244"/>
      <c r="J110" s="244"/>
      <c r="K110" s="244"/>
      <c r="L110" s="244"/>
      <c r="M110" s="244"/>
      <c r="N110" s="244"/>
      <c r="O110" s="244"/>
      <c r="P110" s="244"/>
      <c r="Q110" s="244"/>
      <c r="R110" s="244"/>
      <c r="S110" s="244"/>
      <c r="T110" s="244"/>
      <c r="U110" s="244"/>
      <c r="V110" s="245"/>
      <c r="W110" s="244"/>
      <c r="X110" s="244"/>
      <c r="Y110" s="244"/>
      <c r="Z110" s="244"/>
      <c r="AA110" s="244"/>
    </row>
    <row r="111" spans="1:27" ht="16" customHeight="1" x14ac:dyDescent="0.2">
      <c r="A111" s="276" t="str">
        <f>Input_Lieferant!B111&amp;""</f>
        <v/>
      </c>
      <c r="B111" s="276" t="str">
        <f>Input_Lieferant!D111</f>
        <v/>
      </c>
      <c r="C111" s="244"/>
      <c r="D111" s="244"/>
      <c r="E111" s="244"/>
      <c r="F111" s="244"/>
      <c r="G111" s="244"/>
      <c r="H111" s="276" t="str">
        <f t="shared" si="1"/>
        <v/>
      </c>
      <c r="I111" s="244"/>
      <c r="J111" s="244"/>
      <c r="K111" s="244"/>
      <c r="L111" s="244"/>
      <c r="M111" s="244"/>
      <c r="N111" s="244"/>
      <c r="O111" s="244"/>
      <c r="P111" s="244"/>
      <c r="Q111" s="244"/>
      <c r="R111" s="244"/>
      <c r="S111" s="244"/>
      <c r="T111" s="244"/>
      <c r="U111" s="244"/>
      <c r="V111" s="245"/>
      <c r="W111" s="244"/>
      <c r="X111" s="244"/>
      <c r="Y111" s="244"/>
      <c r="Z111" s="244"/>
      <c r="AA111" s="244"/>
    </row>
    <row r="112" spans="1:27" ht="16" customHeight="1" x14ac:dyDescent="0.2">
      <c r="A112" s="276" t="str">
        <f>Input_Lieferant!B112&amp;""</f>
        <v/>
      </c>
      <c r="B112" s="276" t="str">
        <f>Input_Lieferant!D112</f>
        <v/>
      </c>
      <c r="C112" s="244"/>
      <c r="D112" s="244"/>
      <c r="E112" s="244"/>
      <c r="F112" s="244"/>
      <c r="G112" s="244"/>
      <c r="H112" s="276" t="str">
        <f t="shared" si="1"/>
        <v/>
      </c>
      <c r="I112" s="244"/>
      <c r="J112" s="244"/>
      <c r="K112" s="244"/>
      <c r="L112" s="244"/>
      <c r="M112" s="244"/>
      <c r="N112" s="244"/>
      <c r="O112" s="244"/>
      <c r="P112" s="244"/>
      <c r="Q112" s="244"/>
      <c r="R112" s="244"/>
      <c r="S112" s="244"/>
      <c r="T112" s="244"/>
      <c r="U112" s="244"/>
      <c r="V112" s="245"/>
      <c r="W112" s="244"/>
      <c r="X112" s="244"/>
      <c r="Y112" s="244"/>
      <c r="Z112" s="244"/>
      <c r="AA112" s="244"/>
    </row>
    <row r="113" spans="1:27" ht="16" customHeight="1" x14ac:dyDescent="0.2">
      <c r="A113" s="276" t="str">
        <f>Input_Lieferant!B113&amp;""</f>
        <v/>
      </c>
      <c r="B113" s="276" t="str">
        <f>Input_Lieferant!D113</f>
        <v/>
      </c>
      <c r="C113" s="244"/>
      <c r="D113" s="244"/>
      <c r="E113" s="244"/>
      <c r="F113" s="244"/>
      <c r="G113" s="244"/>
      <c r="H113" s="276" t="str">
        <f t="shared" si="1"/>
        <v/>
      </c>
      <c r="I113" s="244"/>
      <c r="J113" s="244"/>
      <c r="K113" s="244"/>
      <c r="L113" s="244"/>
      <c r="M113" s="244"/>
      <c r="N113" s="244"/>
      <c r="O113" s="244"/>
      <c r="P113" s="244"/>
      <c r="Q113" s="244"/>
      <c r="R113" s="244"/>
      <c r="S113" s="244"/>
      <c r="T113" s="244"/>
      <c r="U113" s="244"/>
      <c r="V113" s="245"/>
      <c r="W113" s="244"/>
      <c r="X113" s="244"/>
      <c r="Y113" s="244"/>
      <c r="Z113" s="244"/>
      <c r="AA113" s="244"/>
    </row>
    <row r="114" spans="1:27" ht="16" customHeight="1" x14ac:dyDescent="0.2">
      <c r="A114" s="276" t="str">
        <f>Input_Lieferant!B114&amp;""</f>
        <v/>
      </c>
      <c r="B114" s="276" t="str">
        <f>Input_Lieferant!D114</f>
        <v/>
      </c>
      <c r="C114" s="244"/>
      <c r="D114" s="244"/>
      <c r="E114" s="244"/>
      <c r="F114" s="244"/>
      <c r="G114" s="244"/>
      <c r="H114" s="276" t="str">
        <f t="shared" si="1"/>
        <v/>
      </c>
      <c r="I114" s="244"/>
      <c r="J114" s="244"/>
      <c r="K114" s="244"/>
      <c r="L114" s="244"/>
      <c r="M114" s="244"/>
      <c r="N114" s="244"/>
      <c r="O114" s="244"/>
      <c r="P114" s="244"/>
      <c r="Q114" s="244"/>
      <c r="R114" s="244"/>
      <c r="S114" s="244"/>
      <c r="T114" s="244"/>
      <c r="U114" s="244"/>
      <c r="V114" s="245"/>
      <c r="W114" s="244"/>
      <c r="X114" s="244"/>
      <c r="Y114" s="244"/>
      <c r="Z114" s="244"/>
      <c r="AA114" s="244"/>
    </row>
    <row r="115" spans="1:27" ht="16" customHeight="1" x14ac:dyDescent="0.2">
      <c r="A115" s="276" t="str">
        <f>Input_Lieferant!B115&amp;""</f>
        <v/>
      </c>
      <c r="B115" s="276" t="str">
        <f>Input_Lieferant!D115</f>
        <v/>
      </c>
      <c r="C115" s="244"/>
      <c r="D115" s="244"/>
      <c r="E115" s="244"/>
      <c r="F115" s="244"/>
      <c r="G115" s="244"/>
      <c r="H115" s="276" t="str">
        <f t="shared" si="1"/>
        <v/>
      </c>
      <c r="I115" s="244"/>
      <c r="J115" s="244"/>
      <c r="K115" s="244"/>
      <c r="L115" s="244"/>
      <c r="M115" s="244"/>
      <c r="N115" s="244"/>
      <c r="O115" s="244"/>
      <c r="P115" s="244"/>
      <c r="Q115" s="244"/>
      <c r="R115" s="244"/>
      <c r="S115" s="244"/>
      <c r="T115" s="244"/>
      <c r="U115" s="244"/>
      <c r="V115" s="245"/>
      <c r="W115" s="244"/>
      <c r="X115" s="244"/>
      <c r="Y115" s="244"/>
      <c r="Z115" s="244"/>
      <c r="AA115" s="244"/>
    </row>
    <row r="116" spans="1:27" ht="16" customHeight="1" x14ac:dyDescent="0.2">
      <c r="A116" s="276" t="str">
        <f>Input_Lieferant!B116&amp;""</f>
        <v/>
      </c>
      <c r="B116" s="276" t="str">
        <f>Input_Lieferant!D116</f>
        <v/>
      </c>
      <c r="C116" s="244"/>
      <c r="D116" s="244"/>
      <c r="E116" s="244"/>
      <c r="F116" s="244"/>
      <c r="G116" s="244"/>
      <c r="H116" s="276" t="str">
        <f t="shared" si="1"/>
        <v/>
      </c>
      <c r="I116" s="244"/>
      <c r="J116" s="244"/>
      <c r="K116" s="244"/>
      <c r="L116" s="244"/>
      <c r="M116" s="244"/>
      <c r="N116" s="244"/>
      <c r="O116" s="244"/>
      <c r="P116" s="244"/>
      <c r="Q116" s="244"/>
      <c r="R116" s="244"/>
      <c r="S116" s="244"/>
      <c r="T116" s="244"/>
      <c r="U116" s="244"/>
      <c r="V116" s="245"/>
      <c r="W116" s="244"/>
      <c r="X116" s="244"/>
      <c r="Y116" s="244"/>
      <c r="Z116" s="244"/>
      <c r="AA116" s="244"/>
    </row>
    <row r="117" spans="1:27" ht="16" customHeight="1" x14ac:dyDescent="0.2">
      <c r="A117" s="276" t="str">
        <f>Input_Lieferant!B117&amp;""</f>
        <v/>
      </c>
      <c r="B117" s="276" t="str">
        <f>Input_Lieferant!D117</f>
        <v/>
      </c>
      <c r="C117" s="244"/>
      <c r="D117" s="244"/>
      <c r="E117" s="244"/>
      <c r="F117" s="244"/>
      <c r="G117" s="244"/>
      <c r="H117" s="276" t="str">
        <f t="shared" si="1"/>
        <v/>
      </c>
      <c r="I117" s="244"/>
      <c r="J117" s="244"/>
      <c r="K117" s="244"/>
      <c r="L117" s="244"/>
      <c r="M117" s="244"/>
      <c r="N117" s="244"/>
      <c r="O117" s="244"/>
      <c r="P117" s="244"/>
      <c r="Q117" s="244"/>
      <c r="R117" s="244"/>
      <c r="S117" s="244"/>
      <c r="T117" s="244"/>
      <c r="U117" s="244"/>
      <c r="V117" s="245"/>
      <c r="W117" s="244"/>
      <c r="X117" s="244"/>
      <c r="Y117" s="244"/>
      <c r="Z117" s="244"/>
      <c r="AA117" s="244"/>
    </row>
    <row r="118" spans="1:27" ht="16" customHeight="1" x14ac:dyDescent="0.2">
      <c r="A118" s="276" t="str">
        <f>Input_Lieferant!B118&amp;""</f>
        <v/>
      </c>
      <c r="B118" s="276" t="str">
        <f>Input_Lieferant!D118</f>
        <v/>
      </c>
      <c r="C118" s="244"/>
      <c r="D118" s="244"/>
      <c r="E118" s="244"/>
      <c r="F118" s="244"/>
      <c r="G118" s="244"/>
      <c r="H118" s="276" t="str">
        <f t="shared" si="1"/>
        <v/>
      </c>
      <c r="I118" s="244"/>
      <c r="J118" s="244"/>
      <c r="K118" s="244"/>
      <c r="L118" s="244"/>
      <c r="M118" s="244"/>
      <c r="N118" s="244"/>
      <c r="O118" s="244"/>
      <c r="P118" s="244"/>
      <c r="Q118" s="244"/>
      <c r="R118" s="244"/>
      <c r="S118" s="244"/>
      <c r="T118" s="244"/>
      <c r="U118" s="244"/>
      <c r="V118" s="245"/>
      <c r="W118" s="244"/>
      <c r="X118" s="244"/>
      <c r="Y118" s="244"/>
      <c r="Z118" s="244"/>
      <c r="AA118" s="244"/>
    </row>
    <row r="119" spans="1:27" ht="16" customHeight="1" x14ac:dyDescent="0.2">
      <c r="A119" s="276" t="str">
        <f>Input_Lieferant!B119&amp;""</f>
        <v/>
      </c>
      <c r="B119" s="276" t="str">
        <f>Input_Lieferant!D119</f>
        <v/>
      </c>
      <c r="C119" s="244"/>
      <c r="D119" s="244"/>
      <c r="E119" s="244"/>
      <c r="F119" s="244"/>
      <c r="G119" s="244"/>
      <c r="H119" s="276" t="str">
        <f t="shared" si="1"/>
        <v/>
      </c>
      <c r="I119" s="244"/>
      <c r="J119" s="244"/>
      <c r="K119" s="244"/>
      <c r="L119" s="244"/>
      <c r="M119" s="244"/>
      <c r="N119" s="244"/>
      <c r="O119" s="244"/>
      <c r="P119" s="244"/>
      <c r="Q119" s="244"/>
      <c r="R119" s="244"/>
      <c r="S119" s="244"/>
      <c r="T119" s="244"/>
      <c r="U119" s="244"/>
      <c r="V119" s="245"/>
      <c r="W119" s="244"/>
      <c r="X119" s="244"/>
      <c r="Y119" s="244"/>
      <c r="Z119" s="244"/>
      <c r="AA119" s="244"/>
    </row>
    <row r="120" spans="1:27" ht="16" customHeight="1" x14ac:dyDescent="0.2">
      <c r="A120" s="276" t="str">
        <f>Input_Lieferant!B120&amp;""</f>
        <v/>
      </c>
      <c r="B120" s="276" t="str">
        <f>Input_Lieferant!D120</f>
        <v/>
      </c>
      <c r="C120" s="244"/>
      <c r="D120" s="244"/>
      <c r="E120" s="244"/>
      <c r="F120" s="244"/>
      <c r="G120" s="244"/>
      <c r="H120" s="276" t="str">
        <f t="shared" si="1"/>
        <v/>
      </c>
      <c r="I120" s="244"/>
      <c r="J120" s="244"/>
      <c r="K120" s="244"/>
      <c r="L120" s="244"/>
      <c r="M120" s="244"/>
      <c r="N120" s="244"/>
      <c r="O120" s="244"/>
      <c r="P120" s="244"/>
      <c r="Q120" s="244"/>
      <c r="R120" s="244"/>
      <c r="S120" s="244"/>
      <c r="T120" s="244"/>
      <c r="U120" s="244"/>
      <c r="V120" s="245"/>
      <c r="W120" s="244"/>
      <c r="X120" s="244"/>
      <c r="Y120" s="244"/>
      <c r="Z120" s="244"/>
      <c r="AA120" s="244"/>
    </row>
    <row r="121" spans="1:27" ht="16" customHeight="1" x14ac:dyDescent="0.2">
      <c r="A121" s="276" t="str">
        <f>Input_Lieferant!B121&amp;""</f>
        <v/>
      </c>
      <c r="B121" s="276" t="str">
        <f>Input_Lieferant!D121</f>
        <v/>
      </c>
      <c r="C121" s="244"/>
      <c r="D121" s="244"/>
      <c r="E121" s="244"/>
      <c r="F121" s="244"/>
      <c r="G121" s="244"/>
      <c r="H121" s="276" t="str">
        <f t="shared" si="1"/>
        <v/>
      </c>
      <c r="I121" s="244"/>
      <c r="J121" s="244"/>
      <c r="K121" s="244"/>
      <c r="L121" s="244"/>
      <c r="M121" s="244"/>
      <c r="N121" s="244"/>
      <c r="O121" s="244"/>
      <c r="P121" s="244"/>
      <c r="Q121" s="244"/>
      <c r="R121" s="244"/>
      <c r="S121" s="244"/>
      <c r="T121" s="244"/>
      <c r="U121" s="244"/>
      <c r="V121" s="245"/>
      <c r="W121" s="244"/>
      <c r="X121" s="244"/>
      <c r="Y121" s="244"/>
      <c r="Z121" s="244"/>
      <c r="AA121" s="244"/>
    </row>
    <row r="122" spans="1:27" ht="16" customHeight="1" x14ac:dyDescent="0.2">
      <c r="A122" s="276" t="str">
        <f>Input_Lieferant!B122&amp;""</f>
        <v/>
      </c>
      <c r="B122" s="276" t="str">
        <f>Input_Lieferant!D122</f>
        <v/>
      </c>
      <c r="C122" s="244"/>
      <c r="D122" s="244"/>
      <c r="E122" s="244"/>
      <c r="F122" s="244"/>
      <c r="G122" s="244"/>
      <c r="H122" s="276" t="str">
        <f t="shared" si="1"/>
        <v/>
      </c>
      <c r="I122" s="244"/>
      <c r="J122" s="244"/>
      <c r="K122" s="244"/>
      <c r="L122" s="244"/>
      <c r="M122" s="244"/>
      <c r="N122" s="244"/>
      <c r="O122" s="244"/>
      <c r="P122" s="244"/>
      <c r="Q122" s="244"/>
      <c r="R122" s="244"/>
      <c r="S122" s="244"/>
      <c r="T122" s="244"/>
      <c r="U122" s="244"/>
      <c r="V122" s="245"/>
      <c r="W122" s="244"/>
      <c r="X122" s="244"/>
      <c r="Y122" s="244"/>
      <c r="Z122" s="244"/>
      <c r="AA122" s="244"/>
    </row>
    <row r="123" spans="1:27" ht="16" customHeight="1" x14ac:dyDescent="0.2">
      <c r="A123" s="276" t="str">
        <f>Input_Lieferant!B123&amp;""</f>
        <v/>
      </c>
      <c r="B123" s="276" t="str">
        <f>Input_Lieferant!D123</f>
        <v/>
      </c>
      <c r="C123" s="244"/>
      <c r="D123" s="244"/>
      <c r="E123" s="244"/>
      <c r="F123" s="244"/>
      <c r="G123" s="244"/>
      <c r="H123" s="276" t="str">
        <f t="shared" si="1"/>
        <v/>
      </c>
      <c r="I123" s="244"/>
      <c r="J123" s="244"/>
      <c r="K123" s="244"/>
      <c r="L123" s="244"/>
      <c r="M123" s="244"/>
      <c r="N123" s="244"/>
      <c r="O123" s="244"/>
      <c r="P123" s="244"/>
      <c r="Q123" s="244"/>
      <c r="R123" s="244"/>
      <c r="S123" s="244"/>
      <c r="T123" s="244"/>
      <c r="U123" s="244"/>
      <c r="V123" s="245"/>
      <c r="W123" s="244"/>
      <c r="X123" s="244"/>
      <c r="Y123" s="244"/>
      <c r="Z123" s="244"/>
      <c r="AA123" s="244"/>
    </row>
    <row r="124" spans="1:27" ht="16" customHeight="1" x14ac:dyDescent="0.2">
      <c r="A124" s="276" t="str">
        <f>Input_Lieferant!B124&amp;""</f>
        <v/>
      </c>
      <c r="B124" s="276" t="str">
        <f>Input_Lieferant!D124</f>
        <v/>
      </c>
      <c r="C124" s="244"/>
      <c r="D124" s="244"/>
      <c r="E124" s="244"/>
      <c r="F124" s="244"/>
      <c r="G124" s="244"/>
      <c r="H124" s="276" t="str">
        <f t="shared" si="1"/>
        <v/>
      </c>
      <c r="I124" s="244"/>
      <c r="J124" s="244"/>
      <c r="K124" s="244"/>
      <c r="L124" s="244"/>
      <c r="M124" s="244"/>
      <c r="N124" s="244"/>
      <c r="O124" s="244"/>
      <c r="P124" s="244"/>
      <c r="Q124" s="244"/>
      <c r="R124" s="244"/>
      <c r="S124" s="244"/>
      <c r="T124" s="244"/>
      <c r="U124" s="244"/>
      <c r="V124" s="245"/>
      <c r="W124" s="244"/>
      <c r="X124" s="244"/>
      <c r="Y124" s="244"/>
      <c r="Z124" s="244"/>
      <c r="AA124" s="244"/>
    </row>
    <row r="125" spans="1:27" ht="16" customHeight="1" x14ac:dyDescent="0.2">
      <c r="A125" s="276" t="str">
        <f>Input_Lieferant!B125&amp;""</f>
        <v/>
      </c>
      <c r="B125" s="276" t="str">
        <f>Input_Lieferant!D125</f>
        <v/>
      </c>
      <c r="C125" s="244"/>
      <c r="D125" s="244"/>
      <c r="E125" s="244"/>
      <c r="F125" s="244"/>
      <c r="G125" s="244"/>
      <c r="H125" s="276" t="str">
        <f t="shared" si="1"/>
        <v/>
      </c>
      <c r="I125" s="244"/>
      <c r="J125" s="244"/>
      <c r="K125" s="244"/>
      <c r="L125" s="244"/>
      <c r="M125" s="244"/>
      <c r="N125" s="244"/>
      <c r="O125" s="244"/>
      <c r="P125" s="244"/>
      <c r="Q125" s="244"/>
      <c r="R125" s="244"/>
      <c r="S125" s="244"/>
      <c r="T125" s="244"/>
      <c r="U125" s="244"/>
      <c r="V125" s="245"/>
      <c r="W125" s="244"/>
      <c r="X125" s="244"/>
      <c r="Y125" s="244"/>
      <c r="Z125" s="244"/>
      <c r="AA125" s="244"/>
    </row>
    <row r="126" spans="1:27" ht="16" customHeight="1" x14ac:dyDescent="0.2">
      <c r="A126" s="276" t="str">
        <f>Input_Lieferant!B126&amp;""</f>
        <v/>
      </c>
      <c r="B126" s="276" t="str">
        <f>Input_Lieferant!D126</f>
        <v/>
      </c>
      <c r="C126" s="244"/>
      <c r="D126" s="244"/>
      <c r="E126" s="244"/>
      <c r="F126" s="244"/>
      <c r="G126" s="244"/>
      <c r="H126" s="276" t="str">
        <f t="shared" si="1"/>
        <v/>
      </c>
      <c r="I126" s="244"/>
      <c r="J126" s="244"/>
      <c r="K126" s="244"/>
      <c r="L126" s="244"/>
      <c r="M126" s="244"/>
      <c r="N126" s="244"/>
      <c r="O126" s="244"/>
      <c r="P126" s="244"/>
      <c r="Q126" s="244"/>
      <c r="R126" s="244"/>
      <c r="S126" s="244"/>
      <c r="T126" s="244"/>
      <c r="U126" s="244"/>
      <c r="V126" s="245"/>
      <c r="W126" s="244"/>
      <c r="X126" s="244"/>
      <c r="Y126" s="244"/>
      <c r="Z126" s="244"/>
      <c r="AA126" s="244"/>
    </row>
    <row r="127" spans="1:27" ht="16" customHeight="1" x14ac:dyDescent="0.2">
      <c r="A127" s="276" t="str">
        <f>Input_Lieferant!B127&amp;""</f>
        <v/>
      </c>
      <c r="B127" s="276" t="str">
        <f>Input_Lieferant!D127</f>
        <v/>
      </c>
      <c r="C127" s="244"/>
      <c r="D127" s="244"/>
      <c r="E127" s="244"/>
      <c r="F127" s="244"/>
      <c r="G127" s="244"/>
      <c r="H127" s="276" t="str">
        <f t="shared" si="1"/>
        <v/>
      </c>
      <c r="I127" s="244"/>
      <c r="J127" s="244"/>
      <c r="K127" s="244"/>
      <c r="L127" s="244"/>
      <c r="M127" s="244"/>
      <c r="N127" s="244"/>
      <c r="O127" s="244"/>
      <c r="P127" s="244"/>
      <c r="Q127" s="244"/>
      <c r="R127" s="244"/>
      <c r="S127" s="244"/>
      <c r="T127" s="244"/>
      <c r="U127" s="244"/>
      <c r="V127" s="245"/>
      <c r="W127" s="244"/>
      <c r="X127" s="244"/>
      <c r="Y127" s="244"/>
      <c r="Z127" s="244"/>
      <c r="AA127" s="244"/>
    </row>
    <row r="128" spans="1:27" ht="16" customHeight="1" x14ac:dyDescent="0.2">
      <c r="A128" s="276" t="str">
        <f>Input_Lieferant!B128&amp;""</f>
        <v/>
      </c>
      <c r="B128" s="276" t="str">
        <f>Input_Lieferant!D128</f>
        <v/>
      </c>
      <c r="C128" s="244"/>
      <c r="D128" s="244"/>
      <c r="E128" s="244"/>
      <c r="F128" s="244"/>
      <c r="G128" s="244"/>
      <c r="H128" s="276" t="str">
        <f t="shared" si="1"/>
        <v/>
      </c>
      <c r="I128" s="244"/>
      <c r="J128" s="244"/>
      <c r="K128" s="244"/>
      <c r="L128" s="244"/>
      <c r="M128" s="244"/>
      <c r="N128" s="244"/>
      <c r="O128" s="244"/>
      <c r="P128" s="244"/>
      <c r="Q128" s="244"/>
      <c r="R128" s="244"/>
      <c r="S128" s="244"/>
      <c r="T128" s="244"/>
      <c r="U128" s="244"/>
      <c r="V128" s="245"/>
      <c r="W128" s="244"/>
      <c r="X128" s="244"/>
      <c r="Y128" s="244"/>
      <c r="Z128" s="244"/>
      <c r="AA128" s="244"/>
    </row>
    <row r="129" spans="1:27" ht="16" customHeight="1" x14ac:dyDescent="0.2">
      <c r="A129" s="276" t="str">
        <f>Input_Lieferant!B129&amp;""</f>
        <v/>
      </c>
      <c r="B129" s="276" t="str">
        <f>Input_Lieferant!D129</f>
        <v/>
      </c>
      <c r="C129" s="244"/>
      <c r="D129" s="244"/>
      <c r="E129" s="244"/>
      <c r="F129" s="244"/>
      <c r="G129" s="244"/>
      <c r="H129" s="276" t="str">
        <f t="shared" si="1"/>
        <v/>
      </c>
      <c r="I129" s="244"/>
      <c r="J129" s="244"/>
      <c r="K129" s="244"/>
      <c r="L129" s="244"/>
      <c r="M129" s="244"/>
      <c r="N129" s="244"/>
      <c r="O129" s="244"/>
      <c r="P129" s="244"/>
      <c r="Q129" s="244"/>
      <c r="R129" s="244"/>
      <c r="S129" s="244"/>
      <c r="T129" s="244"/>
      <c r="U129" s="244"/>
      <c r="V129" s="245"/>
      <c r="W129" s="244"/>
      <c r="X129" s="244"/>
      <c r="Y129" s="244"/>
      <c r="Z129" s="244"/>
      <c r="AA129" s="244"/>
    </row>
    <row r="130" spans="1:27" ht="16" customHeight="1" x14ac:dyDescent="0.2">
      <c r="A130" s="276" t="str">
        <f>Input_Lieferant!B130&amp;""</f>
        <v/>
      </c>
      <c r="B130" s="276" t="str">
        <f>Input_Lieferant!D130</f>
        <v/>
      </c>
      <c r="C130" s="244"/>
      <c r="D130" s="244"/>
      <c r="E130" s="244"/>
      <c r="F130" s="244"/>
      <c r="G130" s="244"/>
      <c r="H130" s="276" t="str">
        <f t="shared" si="1"/>
        <v/>
      </c>
      <c r="I130" s="244"/>
      <c r="J130" s="244"/>
      <c r="K130" s="244"/>
      <c r="L130" s="244"/>
      <c r="M130" s="244"/>
      <c r="N130" s="244"/>
      <c r="O130" s="244"/>
      <c r="P130" s="244"/>
      <c r="Q130" s="244"/>
      <c r="R130" s="244"/>
      <c r="S130" s="244"/>
      <c r="T130" s="244"/>
      <c r="U130" s="244"/>
      <c r="V130" s="245"/>
      <c r="W130" s="244"/>
      <c r="X130" s="244"/>
      <c r="Y130" s="244"/>
      <c r="Z130" s="244"/>
      <c r="AA130" s="244"/>
    </row>
    <row r="131" spans="1:27" ht="16" customHeight="1" x14ac:dyDescent="0.2">
      <c r="A131" s="276" t="str">
        <f>Input_Lieferant!B131&amp;""</f>
        <v/>
      </c>
      <c r="B131" s="276" t="str">
        <f>Input_Lieferant!D131</f>
        <v/>
      </c>
      <c r="C131" s="244"/>
      <c r="D131" s="244"/>
      <c r="E131" s="244"/>
      <c r="F131" s="244"/>
      <c r="G131" s="244"/>
      <c r="H131" s="276" t="str">
        <f t="shared" si="1"/>
        <v/>
      </c>
      <c r="I131" s="244"/>
      <c r="J131" s="244"/>
      <c r="K131" s="244"/>
      <c r="L131" s="244"/>
      <c r="M131" s="244"/>
      <c r="N131" s="244"/>
      <c r="O131" s="244"/>
      <c r="P131" s="244"/>
      <c r="Q131" s="244"/>
      <c r="R131" s="244"/>
      <c r="S131" s="244"/>
      <c r="T131" s="244"/>
      <c r="U131" s="244"/>
      <c r="V131" s="245"/>
      <c r="W131" s="244"/>
      <c r="X131" s="244"/>
      <c r="Y131" s="244"/>
      <c r="Z131" s="244"/>
      <c r="AA131" s="244"/>
    </row>
    <row r="132" spans="1:27" ht="16" customHeight="1" x14ac:dyDescent="0.2">
      <c r="A132" s="276" t="str">
        <f>Input_Lieferant!B132&amp;""</f>
        <v/>
      </c>
      <c r="B132" s="276" t="str">
        <f>Input_Lieferant!D132</f>
        <v/>
      </c>
      <c r="C132" s="244"/>
      <c r="D132" s="244"/>
      <c r="E132" s="244"/>
      <c r="F132" s="244"/>
      <c r="G132" s="244"/>
      <c r="H132" s="276" t="str">
        <f t="shared" si="1"/>
        <v/>
      </c>
      <c r="I132" s="244"/>
      <c r="J132" s="244"/>
      <c r="K132" s="244"/>
      <c r="L132" s="244"/>
      <c r="M132" s="244"/>
      <c r="N132" s="244"/>
      <c r="O132" s="244"/>
      <c r="P132" s="244"/>
      <c r="Q132" s="244"/>
      <c r="R132" s="244"/>
      <c r="S132" s="244"/>
      <c r="T132" s="244"/>
      <c r="U132" s="244"/>
      <c r="V132" s="245"/>
      <c r="W132" s="244"/>
      <c r="X132" s="244"/>
      <c r="Y132" s="244"/>
      <c r="Z132" s="244"/>
      <c r="AA132" s="244"/>
    </row>
    <row r="133" spans="1:27" ht="16" customHeight="1" x14ac:dyDescent="0.2">
      <c r="A133" s="276"/>
      <c r="B133" s="276"/>
      <c r="C133" s="244"/>
      <c r="D133" s="244"/>
      <c r="E133" s="244"/>
      <c r="F133" s="244"/>
      <c r="G133" s="244"/>
      <c r="H133" s="276" t="str">
        <f t="shared" si="1"/>
        <v/>
      </c>
      <c r="I133" s="244"/>
      <c r="J133" s="244"/>
      <c r="K133" s="244"/>
      <c r="L133" s="244"/>
      <c r="M133" s="244"/>
      <c r="N133" s="244"/>
      <c r="O133" s="244"/>
      <c r="P133" s="244"/>
      <c r="Q133" s="244"/>
      <c r="R133" s="244"/>
      <c r="S133" s="244"/>
      <c r="T133" s="244"/>
      <c r="U133" s="244"/>
      <c r="V133" s="245"/>
      <c r="W133" s="244"/>
      <c r="X133" s="244"/>
      <c r="Y133" s="244"/>
      <c r="Z133" s="244"/>
      <c r="AA133" s="244"/>
    </row>
    <row r="134" spans="1:27" ht="16" customHeight="1" x14ac:dyDescent="0.2">
      <c r="A134" s="277"/>
      <c r="B134" s="277"/>
      <c r="C134" s="279"/>
      <c r="D134" s="279"/>
      <c r="E134" s="279"/>
      <c r="F134" s="279"/>
      <c r="G134" s="279"/>
      <c r="H134" s="277"/>
      <c r="I134" s="279"/>
      <c r="J134" s="279"/>
      <c r="K134" s="279"/>
      <c r="L134" s="279"/>
      <c r="M134" s="279"/>
      <c r="N134" s="279"/>
      <c r="O134" s="279"/>
      <c r="P134" s="279"/>
      <c r="Q134" s="279"/>
      <c r="R134" s="279"/>
      <c r="S134" s="279"/>
      <c r="T134" s="279"/>
      <c r="U134" s="279"/>
      <c r="V134" s="279"/>
      <c r="W134" s="279"/>
      <c r="X134" s="279"/>
      <c r="Y134" s="279"/>
      <c r="Z134" s="279"/>
      <c r="AA134" s="279"/>
    </row>
  </sheetData>
  <dataConsolidate/>
  <conditionalFormatting sqref="C9:C133 G9:J133 L9:S133 U9:AA133">
    <cfRule type="expression" dxfId="17" priority="1">
      <formula>IF(C$4&lt;&gt;1,FALSE,IF($A9="",FALSE,C9=""))</formula>
    </cfRule>
  </conditionalFormatting>
  <conditionalFormatting sqref="C9:C133">
    <cfRule type="expression" dxfId="16" priority="6">
      <formula>IF(OR(C9=D9,C9=E9,C9=F9),TRUE,FALSE)</formula>
    </cfRule>
  </conditionalFormatting>
  <conditionalFormatting sqref="D9:D133">
    <cfRule type="expression" dxfId="15" priority="7">
      <formula>IF(OR(D9=C9,D9=E9,D9=F9), TRUE, FALSE)</formula>
    </cfRule>
  </conditionalFormatting>
  <conditionalFormatting sqref="E9:E133">
    <cfRule type="expression" dxfId="14" priority="5">
      <formula>IF(OR(E9=C9,E9=D9,E9=F9),TRUE,FALSE)</formula>
    </cfRule>
  </conditionalFormatting>
  <conditionalFormatting sqref="F9:F133">
    <cfRule type="expression" dxfId="13" priority="4">
      <formula>IF(OR(F9=C9,F9=D9,F9=E9),TRUE,FALSE)</formula>
    </cfRule>
  </conditionalFormatting>
  <conditionalFormatting sqref="K9:K133">
    <cfRule type="expression" dxfId="12" priority="390">
      <formula>IF($A9&lt;&gt;"", IF(W9&lt;&gt;"",$K9="",FALSE),FALSE)</formula>
    </cfRule>
  </conditionalFormatting>
  <conditionalFormatting sqref="K7:L7 N7:O7 S7:Y7">
    <cfRule type="expression" dxfId="11" priority="359">
      <formula>AND(LEN(#REF!)&gt;0,#REF!="",#REF!="")</formula>
    </cfRule>
  </conditionalFormatting>
  <conditionalFormatting sqref="T9:T133">
    <cfRule type="expression" dxfId="9" priority="391">
      <formula>IF($A9&lt;&gt;"", IF(W9&lt;&gt;"",$T9="",FALSE),FALSE)</formula>
    </cfRule>
  </conditionalFormatting>
  <conditionalFormatting sqref="Z7:AA7">
    <cfRule type="expression" dxfId="8" priority="9">
      <formula>AND(LEN(#REF!)&gt;0,#REF!="",#REF!="")</formula>
    </cfRule>
  </conditionalFormatting>
  <dataValidations count="4">
    <dataValidation type="custom" allowBlank="1" showInputMessage="1" showErrorMessage="1" errorTitle="Formatfehler" error="Format: NNNNNNN-N" sqref="L9:L133" xr:uid="{3AE94A29-6F0B-4D9E-9DC3-8EA039FF0D7F}">
      <formula1>AND(LEN(L9)=10, FIND("-",L9)=9, ISNUMBER(VALUE(LEFT(L9,FIND("-",L9)-1))), ISNUMBER(VALUE(RIGHT(L9, LEN(L9)-FIND("-",L9)))))</formula1>
    </dataValidation>
    <dataValidation type="custom" allowBlank="1" showInputMessage="1" showErrorMessage="1" errorTitle="Formatfehler" error="Format: NNNN.NNNN" sqref="J9:J133" xr:uid="{12603B22-3DE9-4702-8C5E-C440DCFFD427}">
      <formula1>AND(LEN(J9)=9, FIND(".",J9)=5, ISNUMBER(VALUE(LEFT(J9,FIND(".",J9)-1))), ISNUMBER(VALUE(RIGHT(J9,LEN(J9)-FIND(".",J9)))))</formula1>
    </dataValidation>
    <dataValidation type="textLength" operator="lessThanOrEqual" allowBlank="1" showInputMessage="1" showErrorMessage="1" sqref="U9:V133 S9:S133" xr:uid="{C7B4D5A5-F268-408E-958B-83D67B3EF17A}">
      <formula1>30</formula1>
    </dataValidation>
    <dataValidation type="textLength" operator="lessThanOrEqual" allowBlank="1" showInputMessage="1" showErrorMessage="1" errorTitle="Formatfehler" error="Input muss nicht &gt;30 Zeichen haben." sqref="R9:R133" xr:uid="{2A7E979B-61C9-4838-AC72-64A73607099D}">
      <formula1>30</formula1>
    </dataValidation>
  </dataValidations>
  <hyperlinks>
    <hyperlink ref="W5" location="'Beschreibung'!A51" display="Verteilung APM Kerda" xr:uid="{943B61A8-BF67-449F-B8B4-2FBA6F389D3A}"/>
    <hyperlink ref="X5" location="'Beschreibung'!A52" display="Verteilung SVSAA" xr:uid="{A69611A0-1994-4F87-9F68-D020AE037E9D}"/>
    <hyperlink ref="Y5" location="'Beschreibung'!A53" display="Verteilung CHEOPS" xr:uid="{0D0BBC78-2FB8-4D04-8198-4393ABABBEE4}"/>
    <hyperlink ref="A5" location="Beschreibung!A3" display="Positions-Nr." xr:uid="{70881617-63FE-46BD-B892-0B1F4F30169B}"/>
    <hyperlink ref="M5" location="Beschreibung!A88" display="Fertigungssteuerer" xr:uid="{5FA11145-C763-4F04-9092-B3CE847FDBD9}"/>
    <hyperlink ref="O5" location="Beschreibung!A74" display="Sonderablauf" xr:uid="{1DF8CED9-2A97-4B92-88B0-E6DC1BB65457}"/>
    <hyperlink ref="P5" location="Beschreibung!A75" display="Temperaturbedingung" xr:uid="{E2DD9FB8-D3DE-424F-AE1B-9A856A02E395}"/>
    <hyperlink ref="Q5" location="Beschreibung!A87" display="Bewertungsklasse" xr:uid="{FD3838FC-528C-4852-8796-843A1FED5D40}"/>
    <hyperlink ref="S5" location="Beschreibung!A82" display="Kennziffer BAMF" xr:uid="{C3098926-435C-41D5-A3F1-9E6E50BD7574}"/>
    <hyperlink ref="T5" location="Beschreibung!A68" display="Mietrelevanz" xr:uid="{B1FC4BC6-3D61-4966-AEA2-68EA5D531D16}"/>
    <hyperlink ref="U5" location="Beschreibung!A83" display="Next Higher Assembly" xr:uid="{27677E45-774A-4395-BDB5-E61DA9D3C4FA}"/>
    <hyperlink ref="B5" location="Beschreibung!A5" display="Kurztext DE" xr:uid="{DC8159D4-CE28-4647-8C51-C07771BB6E04}"/>
    <hyperlink ref="G5" location="Beschreibung!A90" display="Allgemeine Positionstypengruppe" xr:uid="{3F17B25E-4EDE-4944-9355-16258A8BC638}"/>
  </hyperlinks>
  <pageMargins left="0.7" right="0.7" top="0.78740157499999996" bottom="0.78740157499999996" header="0.3" footer="0.3"/>
  <pageSetup orientation="portrait" r:id="rId1"/>
  <extLst>
    <ext xmlns:x14="http://schemas.microsoft.com/office/spreadsheetml/2009/9/main" uri="{78C0D931-6437-407d-A8EE-F0AAD7539E65}">
      <x14:conditionalFormattings>
        <x14:conditionalFormatting xmlns:xm="http://schemas.microsoft.com/office/excel/2006/main">
          <x14:cfRule type="expression" priority="392" id="{00000000-000E-0000-0200-000001000000}">
            <xm:f>IF($A9&lt;&gt;"", IF(Grunddaten!R9=6,$M9="",FALSE),FALSE)</xm:f>
            <x14:dxf>
              <fill>
                <patternFill>
                  <bgColor theme="5" tint="0.59996337778862885"/>
                </patternFill>
              </fill>
            </x14:dxf>
          </x14:cfRule>
          <xm:sqref>M9:M133</xm:sqref>
        </x14:conditionalFormatting>
      </x14:conditionalFormattings>
    </ext>
    <ext xmlns:x14="http://schemas.microsoft.com/office/spreadsheetml/2009/9/main" uri="{CCE6A557-97BC-4b89-ADB6-D9C93CAAB3DF}">
      <x14:dataValidations xmlns:xm="http://schemas.microsoft.com/office/excel/2006/main" count="13">
        <x14:dataValidation type="list" allowBlank="1" showInputMessage="1" showErrorMessage="1" xr:uid="{77CD71E4-AB89-4655-A2A9-7ED0EB138C79}">
          <x14:formula1>
            <xm:f>Admin!$K$2</xm:f>
          </x14:formula1>
          <xm:sqref>N9:N133 W9:Y133</xm:sqref>
        </x14:dataValidation>
        <x14:dataValidation type="list" allowBlank="1" showInputMessage="1" showErrorMessage="1" xr:uid="{4077B085-C79A-496A-84EB-96E59121AE7F}">
          <x14:formula1>
            <xm:f>Admin!$AI$2:$AI$3</xm:f>
          </x14:formula1>
          <xm:sqref>T9:T133</xm:sqref>
        </x14:dataValidation>
        <x14:dataValidation type="list" allowBlank="1" showInputMessage="1" showErrorMessage="1" xr:uid="{F4F5506E-1214-47E0-83C6-82FCD259AE38}">
          <x14:formula1>
            <xm:f>Admin!$AM$2:$AM$6</xm:f>
          </x14:formula1>
          <xm:sqref>O9:O133</xm:sqref>
        </x14:dataValidation>
        <x14:dataValidation type="list" allowBlank="1" showInputMessage="1" showErrorMessage="1" xr:uid="{B2940435-96BD-4109-BB02-6049DD202AA5}">
          <x14:formula1>
            <xm:f>Admin!$AO$2:$AO$4</xm:f>
          </x14:formula1>
          <xm:sqref>K9:K133</xm:sqref>
        </x14:dataValidation>
        <x14:dataValidation type="list" allowBlank="1" showInputMessage="1" showErrorMessage="1" xr:uid="{E885AC78-67CB-490C-94EB-EA1BF1041F3D}">
          <x14:formula1>
            <xm:f>Admin!$AQ$2:$AQ$39</xm:f>
          </x14:formula1>
          <xm:sqref>M9:M133</xm:sqref>
        </x14:dataValidation>
        <x14:dataValidation type="list" showInputMessage="1" showErrorMessage="1" xr:uid="{5FC3A45A-D2B1-414D-8ABC-515E379EFBDC}">
          <x14:formula1>
            <xm:f>Admin!$AG$2:$AG$32</xm:f>
          </x14:formula1>
          <xm:sqref>Q9:Q133</xm:sqref>
        </x14:dataValidation>
        <x14:dataValidation type="list" allowBlank="1" showInputMessage="1" showErrorMessage="1" xr:uid="{4E7426D3-015E-43F4-B937-3D4E8DAA3488}">
          <x14:formula1>
            <xm:f>Admin!$AA$2:$AA$5</xm:f>
          </x14:formula1>
          <xm:sqref>C9:C133</xm:sqref>
        </x14:dataValidation>
        <x14:dataValidation type="list" allowBlank="1" showInputMessage="1" showErrorMessage="1" xr:uid="{C996DA65-F013-4AC9-9A24-C0E2D2AD6510}">
          <x14:formula1>
            <xm:f>Admin!$BA$2:$BA$36</xm:f>
          </x14:formula1>
          <xm:sqref>I9:I133</xm:sqref>
        </x14:dataValidation>
        <x14:dataValidation type="list" allowBlank="1" showInputMessage="1" showErrorMessage="1" xr:uid="{B4AFCC27-F190-4E52-9357-7198793C8D17}">
          <x14:formula1>
            <xm:f>Admin!$AE$2:$AE$6</xm:f>
          </x14:formula1>
          <xm:sqref>P9:P133</xm:sqref>
        </x14:dataValidation>
        <x14:dataValidation type="list" allowBlank="1" showInputMessage="1" showErrorMessage="1" xr:uid="{1B47D06A-D734-41CE-98BB-093FA3D2C6EF}">
          <x14:formula1>
            <xm:f>Admin!$AU$2:$AU$53</xm:f>
          </x14:formula1>
          <xm:sqref>G9:G133</xm:sqref>
        </x14:dataValidation>
        <x14:dataValidation type="list" allowBlank="1" showInputMessage="1" showErrorMessage="1" xr:uid="{5DDDA555-1BE0-403C-AD95-DC71CC2CE757}">
          <x14:formula1>
            <xm:f>Admin!$BC$2:$BC$5</xm:f>
          </x14:formula1>
          <xm:sqref>Z9:Z133</xm:sqref>
        </x14:dataValidation>
        <x14:dataValidation type="list" allowBlank="1" showInputMessage="1" showErrorMessage="1" xr:uid="{C8467396-4F00-4B70-BA66-048DE72502CD}">
          <x14:formula1>
            <xm:f>IF($Z9="BM",Admin!$BE$3:$BE$6, IF($Z9="TRP", Admin!$BE$8:$BE$11, IF($Z9="MKZ", Admin!$BE$13:$BE$15, IF($Z9="PRD", Admin!$BE$17:$BE$19,""))))</xm:f>
          </x14:formula1>
          <xm:sqref>AA9:AA133</xm:sqref>
        </x14:dataValidation>
        <x14:dataValidation type="list" allowBlank="1" showInputMessage="1" showErrorMessage="1" xr:uid="{D9567030-2444-4B67-9C5A-50CD3A6C3205}">
          <x14:formula1>
            <xm:f>IF(C9&lt;&gt;"", Admin!$AA$2:$AA$5, "")</xm:f>
          </x14:formula1>
          <xm:sqref>D9:F133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1">
    <tabColor theme="0" tint="-0.14999847407452621"/>
  </sheetPr>
  <dimension ref="A1:AY158"/>
  <sheetViews>
    <sheetView zoomScaleNormal="100" workbookViewId="0">
      <pane xSplit="4" ySplit="7" topLeftCell="E8" activePane="bottomRight" state="frozen"/>
      <selection activeCell="O8" sqref="O8"/>
      <selection pane="topRight" activeCell="O8" sqref="O8"/>
      <selection pane="bottomLeft" activeCell="O8" sqref="O8"/>
      <selection pane="bottomRight"/>
    </sheetView>
  </sheetViews>
  <sheetFormatPr baseColWidth="10" defaultColWidth="11.33203125" defaultRowHeight="13.5" customHeight="1" x14ac:dyDescent="0.2"/>
  <cols>
    <col min="1" max="1" width="11.5" style="58"/>
    <col min="2" max="2" width="14" bestFit="1" customWidth="1"/>
    <col min="3" max="3" width="16.6640625" bestFit="1" customWidth="1"/>
    <col min="4" max="6" width="40.6640625" customWidth="1"/>
    <col min="7" max="14" width="15.6640625" customWidth="1"/>
    <col min="15" max="15" width="22.6640625" customWidth="1"/>
    <col min="16" max="18" width="15.6640625" customWidth="1"/>
    <col min="19" max="20" width="24.6640625" customWidth="1"/>
    <col min="21" max="21" width="15.6640625" customWidth="1"/>
    <col min="22" max="22" width="24.6640625" customWidth="1"/>
    <col min="23" max="23" width="15.6640625" customWidth="1"/>
    <col min="24" max="24" width="30.6640625" customWidth="1"/>
    <col min="25" max="26" width="22.6640625" customWidth="1"/>
    <col min="27" max="28" width="15.6640625" customWidth="1"/>
    <col min="29" max="29" width="22.6640625" style="28" customWidth="1"/>
    <col min="30" max="37" width="15.6640625" customWidth="1"/>
    <col min="38" max="38" width="44.83203125" customWidth="1"/>
    <col min="39" max="45" width="40.6640625" customWidth="1"/>
    <col min="47" max="50" width="14.6640625" style="27" customWidth="1"/>
  </cols>
  <sheetData>
    <row r="1" spans="1:51" ht="15" x14ac:dyDescent="0.2">
      <c r="A1" s="59"/>
      <c r="B1" s="60" t="s">
        <v>223</v>
      </c>
      <c r="C1" s="60" t="s">
        <v>224</v>
      </c>
      <c r="D1" s="60" t="s">
        <v>57</v>
      </c>
      <c r="E1" s="60" t="s">
        <v>210</v>
      </c>
      <c r="F1" s="60" t="s">
        <v>165</v>
      </c>
      <c r="G1" s="60" t="s">
        <v>138</v>
      </c>
      <c r="H1" s="60" t="s">
        <v>225</v>
      </c>
      <c r="I1" s="60" t="s">
        <v>226</v>
      </c>
      <c r="J1" s="60" t="s">
        <v>209</v>
      </c>
      <c r="K1" s="60" t="s">
        <v>227</v>
      </c>
      <c r="L1" s="60" t="s">
        <v>139</v>
      </c>
      <c r="M1" s="60" t="s">
        <v>54</v>
      </c>
      <c r="N1" s="60" t="s">
        <v>198</v>
      </c>
      <c r="O1" s="60" t="s">
        <v>228</v>
      </c>
      <c r="P1" s="60" t="s">
        <v>201</v>
      </c>
      <c r="Q1" s="60" t="s">
        <v>229</v>
      </c>
      <c r="R1" s="60" t="s">
        <v>230</v>
      </c>
      <c r="S1" s="60" t="s">
        <v>231</v>
      </c>
      <c r="T1" s="60" t="s">
        <v>232</v>
      </c>
      <c r="U1" s="60" t="s">
        <v>233</v>
      </c>
      <c r="V1" s="60" t="s">
        <v>199</v>
      </c>
      <c r="W1" s="60" t="s">
        <v>234</v>
      </c>
      <c r="X1" s="60" t="s">
        <v>200</v>
      </c>
      <c r="Y1" s="60" t="s">
        <v>235</v>
      </c>
      <c r="Z1" s="60" t="s">
        <v>236</v>
      </c>
      <c r="AA1" s="60" t="s">
        <v>237</v>
      </c>
      <c r="AB1" s="60" t="s">
        <v>238</v>
      </c>
      <c r="AC1" s="85" t="s">
        <v>239</v>
      </c>
      <c r="AD1" s="60" t="s">
        <v>240</v>
      </c>
      <c r="AE1" s="60" t="s">
        <v>241</v>
      </c>
      <c r="AF1" s="60" t="s">
        <v>242</v>
      </c>
      <c r="AG1" s="60" t="s">
        <v>243</v>
      </c>
      <c r="AH1" s="60" t="s">
        <v>244</v>
      </c>
      <c r="AI1" s="60" t="s">
        <v>245</v>
      </c>
      <c r="AJ1" s="60" t="s">
        <v>246</v>
      </c>
      <c r="AK1" s="60" t="s">
        <v>247</v>
      </c>
      <c r="AL1" s="60" t="s">
        <v>248</v>
      </c>
      <c r="AM1" s="60" t="s">
        <v>249</v>
      </c>
      <c r="AN1" s="60" t="s">
        <v>250</v>
      </c>
      <c r="AO1" s="60" t="s">
        <v>251</v>
      </c>
      <c r="AP1" s="60" t="s">
        <v>252</v>
      </c>
      <c r="AQ1" s="60" t="s">
        <v>253</v>
      </c>
      <c r="AR1" s="60" t="s">
        <v>254</v>
      </c>
      <c r="AS1" s="60" t="s">
        <v>255</v>
      </c>
      <c r="AT1" s="56" t="s">
        <v>254</v>
      </c>
      <c r="AU1" s="56" t="s">
        <v>256</v>
      </c>
      <c r="AV1" s="56" t="s">
        <v>256</v>
      </c>
      <c r="AW1" s="56"/>
      <c r="AX1" s="56"/>
      <c r="AY1" s="56"/>
    </row>
    <row r="2" spans="1:51" ht="13.5" customHeight="1" x14ac:dyDescent="0.2">
      <c r="A2" s="61">
        <v>2</v>
      </c>
      <c r="B2" s="62" t="s">
        <v>98</v>
      </c>
      <c r="C2" s="63" t="str">
        <f t="shared" ref="C2:L11" ca="1" si="0">IF(INDIRECT("Input_Lieferant!"&amp;C$1&amp;$A2)="","",INDIRECT("Input_Lieferant!"&amp;C$1&amp;$A2))</f>
        <v/>
      </c>
      <c r="D2" s="63" t="str">
        <f t="shared" ca="1" si="0"/>
        <v>MAKT</v>
      </c>
      <c r="E2" s="63" t="str">
        <f t="shared" ca="1" si="0"/>
        <v>MAKT</v>
      </c>
      <c r="F2" s="63" t="str">
        <f t="shared" ca="1" si="0"/>
        <v/>
      </c>
      <c r="G2" s="63" t="str">
        <f t="shared" ca="1" si="0"/>
        <v>STXH / STXL</v>
      </c>
      <c r="H2" s="63" t="str">
        <f t="shared" ca="1" si="0"/>
        <v>STXH / STXL</v>
      </c>
      <c r="I2" s="63" t="str">
        <f t="shared" ca="1" si="0"/>
        <v>STXH / STXL</v>
      </c>
      <c r="J2" s="63" t="str">
        <f t="shared" ca="1" si="0"/>
        <v>STXH / STXL</v>
      </c>
      <c r="K2" s="63" t="str">
        <f t="shared" ca="1" si="0"/>
        <v/>
      </c>
      <c r="L2" s="63" t="str">
        <f t="shared" ca="1" si="0"/>
        <v/>
      </c>
      <c r="M2" s="63" t="str">
        <f t="shared" ref="M2:V11" ca="1" si="1">IF(INDIRECT("Input_Lieferant!"&amp;M$1&amp;$A2)="","",INDIRECT("Input_Lieferant!"&amp;M$1&amp;$A2))</f>
        <v>MARA</v>
      </c>
      <c r="N2" s="63" t="str">
        <f t="shared" ca="1" si="1"/>
        <v>MARA</v>
      </c>
      <c r="O2" s="63" t="str">
        <f t="shared" ca="1" si="1"/>
        <v>MARA</v>
      </c>
      <c r="P2" s="63" t="str">
        <f t="shared" ca="1" si="1"/>
        <v>MARA</v>
      </c>
      <c r="Q2" s="63" t="str">
        <f t="shared" ca="1" si="1"/>
        <v>MARA</v>
      </c>
      <c r="R2" s="63" t="str">
        <f t="shared" ca="1" si="1"/>
        <v>MARA</v>
      </c>
      <c r="S2" s="63" t="str">
        <f t="shared" ca="1" si="1"/>
        <v/>
      </c>
      <c r="T2" s="63" t="str">
        <f t="shared" ca="1" si="1"/>
        <v/>
      </c>
      <c r="U2" s="63" t="str">
        <f t="shared" ca="1" si="1"/>
        <v>MARA</v>
      </c>
      <c r="V2" s="63" t="str">
        <f t="shared" ca="1" si="1"/>
        <v>MARA</v>
      </c>
      <c r="W2" s="63" t="str">
        <f t="shared" ref="W2:AF11" ca="1" si="2">IF(INDIRECT("Input_Lieferant!"&amp;W$1&amp;$A2)="","",INDIRECT("Input_Lieferant!"&amp;W$1&amp;$A2))</f>
        <v>MARA</v>
      </c>
      <c r="X2" s="63" t="str">
        <f t="shared" ca="1" si="2"/>
        <v>MARA</v>
      </c>
      <c r="Y2" s="63" t="str">
        <f t="shared" ca="1" si="2"/>
        <v/>
      </c>
      <c r="Z2" s="63" t="str">
        <f t="shared" ca="1" si="2"/>
        <v/>
      </c>
      <c r="AA2" s="63" t="str">
        <f t="shared" ca="1" si="2"/>
        <v/>
      </c>
      <c r="AB2" s="63" t="str">
        <f t="shared" ca="1" si="2"/>
        <v/>
      </c>
      <c r="AC2" s="63" t="str">
        <f t="shared" ca="1" si="2"/>
        <v/>
      </c>
      <c r="AD2" s="63" t="str">
        <f t="shared" ca="1" si="2"/>
        <v>MARA</v>
      </c>
      <c r="AE2" s="63" t="str">
        <f t="shared" ca="1" si="2"/>
        <v>MARA</v>
      </c>
      <c r="AF2" s="63" t="str">
        <f t="shared" ca="1" si="2"/>
        <v>MARA</v>
      </c>
      <c r="AG2" s="63" t="str">
        <f t="shared" ref="AG2:AM11" ca="1" si="3">IF(INDIRECT("Input_Lieferant!"&amp;AG$1&amp;$A2)="","",INDIRECT("Input_Lieferant!"&amp;AG$1&amp;$A2))</f>
        <v>MARA</v>
      </c>
      <c r="AH2" s="63" t="str">
        <f t="shared" ca="1" si="3"/>
        <v>V_ZUSATZDATEN</v>
      </c>
      <c r="AI2" s="63" t="str">
        <f t="shared" ca="1" si="3"/>
        <v>V_ZUSATZDATEN</v>
      </c>
      <c r="AJ2" s="63" t="str">
        <f t="shared" ca="1" si="3"/>
        <v>V_ZUSATZDATEN</v>
      </c>
      <c r="AK2" s="63" t="str">
        <f t="shared" ca="1" si="3"/>
        <v/>
      </c>
      <c r="AL2" s="63" t="str">
        <f t="shared" ca="1" si="3"/>
        <v/>
      </c>
      <c r="AM2" s="63" t="str">
        <f t="shared" ca="1" si="3"/>
        <v/>
      </c>
      <c r="AN2" s="64"/>
      <c r="AO2" s="64"/>
      <c r="AP2" s="64"/>
      <c r="AQ2" s="64"/>
      <c r="AR2" s="64"/>
      <c r="AS2" s="64"/>
    </row>
    <row r="3" spans="1:51" ht="13.5" customHeight="1" x14ac:dyDescent="0.2">
      <c r="A3" s="61">
        <v>3</v>
      </c>
      <c r="B3" s="62" t="s">
        <v>101</v>
      </c>
      <c r="C3" s="63" t="str">
        <f t="shared" ca="1" si="0"/>
        <v/>
      </c>
      <c r="D3" s="63" t="str">
        <f t="shared" ca="1" si="0"/>
        <v>MAKTX</v>
      </c>
      <c r="E3" s="63" t="str">
        <f t="shared" ca="1" si="0"/>
        <v>MAKTX</v>
      </c>
      <c r="F3" s="63" t="str">
        <f t="shared" ca="1" si="0"/>
        <v/>
      </c>
      <c r="G3" s="63" t="str">
        <f t="shared" ca="1" si="0"/>
        <v>TDLINE</v>
      </c>
      <c r="H3" s="63" t="str">
        <f t="shared" ca="1" si="0"/>
        <v>TDLINE</v>
      </c>
      <c r="I3" s="63" t="str">
        <f t="shared" ca="1" si="0"/>
        <v>TDLINE</v>
      </c>
      <c r="J3" s="63" t="str">
        <f t="shared" ca="1" si="0"/>
        <v>TDLINE</v>
      </c>
      <c r="K3" s="63" t="str">
        <f t="shared" ca="1" si="0"/>
        <v/>
      </c>
      <c r="L3" s="63" t="str">
        <f t="shared" ca="1" si="0"/>
        <v/>
      </c>
      <c r="M3" s="63" t="str">
        <f t="shared" ca="1" si="1"/>
        <v>MEINS</v>
      </c>
      <c r="N3" s="63" t="str">
        <f t="shared" ca="1" si="1"/>
        <v>BRGEW</v>
      </c>
      <c r="O3" s="63" t="str">
        <f t="shared" ca="1" si="1"/>
        <v>GEWEI</v>
      </c>
      <c r="P3" s="63" t="str">
        <f t="shared" ca="1" si="1"/>
        <v>NTGEW</v>
      </c>
      <c r="Q3" s="63" t="str">
        <f t="shared" ca="1" si="1"/>
        <v>GROES</v>
      </c>
      <c r="R3" s="63" t="str">
        <f t="shared" ca="1" si="1"/>
        <v>EAN11</v>
      </c>
      <c r="S3" s="63" t="str">
        <f t="shared" ca="1" si="1"/>
        <v/>
      </c>
      <c r="T3" s="63" t="str">
        <f t="shared" ca="1" si="1"/>
        <v/>
      </c>
      <c r="U3" s="63" t="str">
        <f t="shared" ca="1" si="1"/>
        <v>NSNID</v>
      </c>
      <c r="V3" s="63" t="str">
        <f t="shared" ca="1" si="1"/>
        <v>MFRPN</v>
      </c>
      <c r="W3" s="63" t="str">
        <f t="shared" ca="1" si="2"/>
        <v>NORMT</v>
      </c>
      <c r="X3" s="63" t="str">
        <f t="shared" ca="1" si="2"/>
        <v>PROFL</v>
      </c>
      <c r="Y3" s="63" t="str">
        <f t="shared" ca="1" si="2"/>
        <v/>
      </c>
      <c r="Z3" s="63" t="str">
        <f t="shared" ca="1" si="2"/>
        <v/>
      </c>
      <c r="AA3" s="63" t="str">
        <f t="shared" ca="1" si="2"/>
        <v/>
      </c>
      <c r="AB3" s="63" t="str">
        <f t="shared" ca="1" si="2"/>
        <v/>
      </c>
      <c r="AC3" s="63" t="str">
        <f t="shared" ca="1" si="2"/>
        <v/>
      </c>
      <c r="AD3" s="63" t="str">
        <f t="shared" ca="1" si="2"/>
        <v>MEABM</v>
      </c>
      <c r="AE3" s="63" t="str">
        <f t="shared" ca="1" si="2"/>
        <v>LAENG</v>
      </c>
      <c r="AF3" s="63" t="str">
        <f t="shared" ca="1" si="2"/>
        <v>BREIT</v>
      </c>
      <c r="AG3" s="63" t="str">
        <f t="shared" ca="1" si="3"/>
        <v>HOEHE</v>
      </c>
      <c r="AH3" s="63" t="str">
        <f t="shared" ca="1" si="3"/>
        <v>V_BEWERTUNGSPREIS</v>
      </c>
      <c r="AI3" s="63" t="str">
        <f t="shared" ca="1" si="3"/>
        <v>V_WAEHRUNG</v>
      </c>
      <c r="AJ3" s="63" t="str">
        <f t="shared" ca="1" si="3"/>
        <v>V_PREISEINHEIT</v>
      </c>
      <c r="AK3" s="63" t="str">
        <f t="shared" ca="1" si="3"/>
        <v/>
      </c>
      <c r="AL3" s="63" t="str">
        <f t="shared" ca="1" si="3"/>
        <v/>
      </c>
      <c r="AM3" s="63" t="str">
        <f t="shared" ca="1" si="3"/>
        <v/>
      </c>
      <c r="AN3" s="64"/>
      <c r="AO3" s="64"/>
      <c r="AP3" s="64"/>
      <c r="AQ3" s="64"/>
      <c r="AR3" s="64"/>
      <c r="AS3" s="64"/>
    </row>
    <row r="4" spans="1:51" ht="21.75" customHeight="1" x14ac:dyDescent="0.2">
      <c r="A4" s="61">
        <v>4</v>
      </c>
      <c r="B4" s="65"/>
      <c r="C4" s="63">
        <f t="shared" ca="1" si="0"/>
        <v>0</v>
      </c>
      <c r="D4" s="63">
        <f t="shared" ca="1" si="0"/>
        <v>1</v>
      </c>
      <c r="E4" s="63">
        <f t="shared" ca="1" si="0"/>
        <v>1</v>
      </c>
      <c r="F4" s="63">
        <f t="shared" ca="1" si="0"/>
        <v>1</v>
      </c>
      <c r="G4" s="63">
        <f t="shared" ca="1" si="0"/>
        <v>1</v>
      </c>
      <c r="H4" s="63">
        <f t="shared" ca="1" si="0"/>
        <v>0</v>
      </c>
      <c r="I4" s="63">
        <f t="shared" ca="1" si="0"/>
        <v>1</v>
      </c>
      <c r="J4" s="63">
        <f t="shared" ca="1" si="0"/>
        <v>0</v>
      </c>
      <c r="K4" s="63">
        <f t="shared" ca="1" si="0"/>
        <v>1</v>
      </c>
      <c r="L4" s="63">
        <f t="shared" ca="1" si="0"/>
        <v>0</v>
      </c>
      <c r="M4" s="63">
        <f t="shared" ca="1" si="1"/>
        <v>1</v>
      </c>
      <c r="N4" s="63">
        <f t="shared" ca="1" si="1"/>
        <v>1</v>
      </c>
      <c r="O4" s="63">
        <f t="shared" ca="1" si="1"/>
        <v>1</v>
      </c>
      <c r="P4" s="63">
        <f t="shared" ca="1" si="1"/>
        <v>0</v>
      </c>
      <c r="Q4" s="63">
        <f t="shared" ca="1" si="1"/>
        <v>0</v>
      </c>
      <c r="R4" s="63">
        <f t="shared" ca="1" si="1"/>
        <v>0</v>
      </c>
      <c r="S4" s="63">
        <f t="shared" ca="1" si="1"/>
        <v>0</v>
      </c>
      <c r="T4" s="63">
        <f t="shared" ca="1" si="1"/>
        <v>0</v>
      </c>
      <c r="U4" s="63">
        <f t="shared" ca="1" si="1"/>
        <v>0</v>
      </c>
      <c r="V4" s="63">
        <f t="shared" ca="1" si="1"/>
        <v>1</v>
      </c>
      <c r="W4" s="63">
        <f t="shared" ca="1" si="2"/>
        <v>0</v>
      </c>
      <c r="X4" s="63" t="str">
        <f t="shared" ca="1" si="2"/>
        <v/>
      </c>
      <c r="Y4" s="63">
        <f t="shared" ca="1" si="2"/>
        <v>1</v>
      </c>
      <c r="Z4" s="63">
        <f t="shared" ca="1" si="2"/>
        <v>1</v>
      </c>
      <c r="AA4" s="63">
        <f t="shared" ca="1" si="2"/>
        <v>0</v>
      </c>
      <c r="AB4" s="63">
        <f t="shared" ca="1" si="2"/>
        <v>0</v>
      </c>
      <c r="AC4" s="63">
        <f t="shared" ca="1" si="2"/>
        <v>1</v>
      </c>
      <c r="AD4" s="63">
        <f t="shared" ca="1" si="2"/>
        <v>1</v>
      </c>
      <c r="AE4" s="63">
        <f t="shared" ca="1" si="2"/>
        <v>1</v>
      </c>
      <c r="AF4" s="63">
        <f t="shared" ca="1" si="2"/>
        <v>1</v>
      </c>
      <c r="AG4" s="63">
        <f t="shared" ca="1" si="3"/>
        <v>1</v>
      </c>
      <c r="AH4" s="63">
        <f t="shared" ca="1" si="3"/>
        <v>1</v>
      </c>
      <c r="AI4" s="63">
        <f t="shared" ca="1" si="3"/>
        <v>1</v>
      </c>
      <c r="AJ4" s="63">
        <f t="shared" ca="1" si="3"/>
        <v>1</v>
      </c>
      <c r="AK4" s="63">
        <f t="shared" ca="1" si="3"/>
        <v>0</v>
      </c>
      <c r="AL4" s="63">
        <f t="shared" ca="1" si="3"/>
        <v>0</v>
      </c>
      <c r="AM4" s="63">
        <f t="shared" ca="1" si="3"/>
        <v>0</v>
      </c>
      <c r="AN4" s="64"/>
      <c r="AO4" s="64"/>
      <c r="AP4" s="64"/>
      <c r="AQ4" s="64"/>
      <c r="AR4" s="64"/>
      <c r="AS4" s="64"/>
    </row>
    <row r="5" spans="1:51" s="57" customFormat="1" ht="32.25" customHeight="1" x14ac:dyDescent="0.2">
      <c r="A5" s="66">
        <v>5</v>
      </c>
      <c r="B5" s="86" t="s">
        <v>180</v>
      </c>
      <c r="C5" s="67" t="str">
        <f t="shared" ca="1" si="0"/>
        <v>Referenz-Nr.
Lieferant</v>
      </c>
      <c r="D5" s="68" t="str">
        <f t="shared" ca="1" si="0"/>
        <v>Kurztext DE</v>
      </c>
      <c r="E5" s="68" t="str">
        <f t="shared" ca="1" si="0"/>
        <v>Kurztext FR</v>
      </c>
      <c r="F5" s="68" t="str">
        <f t="shared" ca="1" si="0"/>
        <v>Kurztext EN</v>
      </c>
      <c r="G5" s="68" t="str">
        <f t="shared" ca="1" si="0"/>
        <v>Grunddatentext DE - 1. Zeile</v>
      </c>
      <c r="H5" s="68" t="str">
        <f t="shared" ca="1" si="0"/>
        <v>Grunddatentext DE - 2. Zeile</v>
      </c>
      <c r="I5" s="68" t="str">
        <f t="shared" ca="1" si="0"/>
        <v>Grunddatentext FR - 1. Zeile</v>
      </c>
      <c r="J5" s="68" t="str">
        <f t="shared" ca="1" si="0"/>
        <v>Grunddatentext FR - 2. Zeile</v>
      </c>
      <c r="K5" s="68" t="str">
        <f t="shared" ca="1" si="0"/>
        <v>Grunddatentext EN - 1. Zeile</v>
      </c>
      <c r="L5" s="68" t="str">
        <f t="shared" ca="1" si="0"/>
        <v>Grunddatentext EN - 2. Zeile</v>
      </c>
      <c r="M5" s="68" t="str">
        <f t="shared" ca="1" si="1"/>
        <v>Basis-
Mengeneinheit</v>
      </c>
      <c r="N5" s="68" t="str">
        <f t="shared" ca="1" si="1"/>
        <v>Brutto-
gewicht</v>
      </c>
      <c r="O5" s="68" t="str">
        <f t="shared" ca="1" si="1"/>
        <v>Gewichts-
einheit</v>
      </c>
      <c r="P5" s="68" t="str">
        <f t="shared" ca="1" si="1"/>
        <v>Netto-
gewicht</v>
      </c>
      <c r="Q5" s="68" t="str">
        <f t="shared" ca="1" si="1"/>
        <v>Grösse / Abmessung</v>
      </c>
      <c r="R5" s="68" t="str">
        <f t="shared" ca="1" si="1"/>
        <v>EAN / UPC Code</v>
      </c>
      <c r="S5" s="68" t="str">
        <f t="shared" ca="1" si="1"/>
        <v>Nato Stock
Number</v>
      </c>
      <c r="T5" s="68" t="str">
        <f t="shared" ca="1" si="1"/>
        <v>NSN
Gruppe / Klasse</v>
      </c>
      <c r="U5" s="68" t="str">
        <f t="shared" ca="1" si="1"/>
        <v>Nato
Versorgungs-Nr.</v>
      </c>
      <c r="V5" s="68" t="str">
        <f t="shared" ca="1" si="1"/>
        <v>Herstellerteilenummer</v>
      </c>
      <c r="W5" s="68" t="str">
        <f t="shared" ca="1" si="2"/>
        <v>Normbezeichnung</v>
      </c>
      <c r="X5" s="68" t="str">
        <f t="shared" ca="1" si="2"/>
        <v>Gefahrgutkennzeichen</v>
      </c>
      <c r="Y5" s="68" t="str">
        <f t="shared" ca="1" si="2"/>
        <v>Instand-
setzbar</v>
      </c>
      <c r="Z5" s="68" t="str">
        <f t="shared" ca="1" si="2"/>
        <v>Chargen-
pflicht</v>
      </c>
      <c r="AA5" s="68" t="str">
        <f t="shared" ca="1" si="2"/>
        <v>Bestell-
mengeneinheit</v>
      </c>
      <c r="AB5" s="68" t="str">
        <f t="shared" ca="1" si="2"/>
        <v>Mindest-
bestellmenge</v>
      </c>
      <c r="AC5" s="68" t="str">
        <f t="shared" ca="1" si="2"/>
        <v>Lieferzeit</v>
      </c>
      <c r="AD5" s="68" t="str">
        <f t="shared" ca="1" si="2"/>
        <v>Einheit
L / B / H</v>
      </c>
      <c r="AE5" s="68" t="str">
        <f t="shared" ca="1" si="2"/>
        <v>Länge</v>
      </c>
      <c r="AF5" s="68" t="str">
        <f t="shared" ca="1" si="2"/>
        <v>Breite</v>
      </c>
      <c r="AG5" s="68" t="str">
        <f t="shared" ca="1" si="3"/>
        <v>Höhe</v>
      </c>
      <c r="AH5" s="68" t="str">
        <f t="shared" ca="1" si="3"/>
        <v>Preis</v>
      </c>
      <c r="AI5" s="68" t="str">
        <f t="shared" ca="1" si="3"/>
        <v>Währung</v>
      </c>
      <c r="AJ5" s="68" t="str">
        <f t="shared" ca="1" si="3"/>
        <v>Preis-
einheit</v>
      </c>
      <c r="AK5" s="68" t="str">
        <f t="shared" ca="1" si="3"/>
        <v>Lagerfähigkeit</v>
      </c>
      <c r="AL5" s="68" t="str">
        <f t="shared" ca="1" si="3"/>
        <v>Export-
kontrollauflage</v>
      </c>
      <c r="AM5" s="68" t="str">
        <f t="shared" ca="1" si="3"/>
        <v>CAGE Code</v>
      </c>
      <c r="AN5" s="68" t="str">
        <f t="shared" ref="AN5:AR7" ca="1" si="4">IF(INDIRECT("Input_Lieferant!"&amp;AN$1&amp;$A5)="","",INDIRECT("Input_Lieferant!"&amp;AN$1&amp;$A5))</f>
        <v>Hersteller Name</v>
      </c>
      <c r="AO5" s="68" t="str">
        <f t="shared" ca="1" si="4"/>
        <v>Hersteller Adresse</v>
      </c>
      <c r="AP5" s="68" t="str">
        <f t="shared" ca="1" si="4"/>
        <v xml:space="preserve">Hersteller PLZ </v>
      </c>
      <c r="AQ5" s="68" t="str">
        <f t="shared" ca="1" si="4"/>
        <v>Hersteller Ort</v>
      </c>
      <c r="AR5" s="68" t="str">
        <f t="shared" ca="1" si="4"/>
        <v>Revision</v>
      </c>
      <c r="AS5" s="68" t="s">
        <v>190</v>
      </c>
      <c r="AU5" s="87" t="s">
        <v>32712</v>
      </c>
      <c r="AV5" s="87" t="s">
        <v>32665</v>
      </c>
      <c r="AW5" s="87" t="s">
        <v>32666</v>
      </c>
      <c r="AX5" s="87" t="s">
        <v>32714</v>
      </c>
    </row>
    <row r="6" spans="1:51" ht="12.75" customHeight="1" x14ac:dyDescent="0.2">
      <c r="A6" s="61">
        <v>6</v>
      </c>
      <c r="B6" s="69" t="s">
        <v>112</v>
      </c>
      <c r="C6" s="70" t="str">
        <f t="shared" ca="1" si="0"/>
        <v>Kann</v>
      </c>
      <c r="D6" s="70" t="str">
        <f t="shared" ca="1" si="0"/>
        <v>Muss</v>
      </c>
      <c r="E6" s="70" t="str">
        <f t="shared" ca="1" si="0"/>
        <v>Muss</v>
      </c>
      <c r="F6" s="71" t="str">
        <f t="shared" ca="1" si="0"/>
        <v>Muss</v>
      </c>
      <c r="G6" s="70" t="str">
        <f t="shared" ca="1" si="0"/>
        <v>Muss</v>
      </c>
      <c r="H6" s="70" t="str">
        <f t="shared" ca="1" si="0"/>
        <v>Kann</v>
      </c>
      <c r="I6" s="71" t="str">
        <f t="shared" ca="1" si="0"/>
        <v>Muss</v>
      </c>
      <c r="J6" s="70" t="str">
        <f t="shared" ca="1" si="0"/>
        <v>Kann</v>
      </c>
      <c r="K6" s="70" t="str">
        <f t="shared" ca="1" si="0"/>
        <v>Muss</v>
      </c>
      <c r="L6" s="70" t="str">
        <f t="shared" ca="1" si="0"/>
        <v>Kann</v>
      </c>
      <c r="M6" s="70" t="str">
        <f t="shared" ca="1" si="1"/>
        <v>Muss</v>
      </c>
      <c r="N6" s="70" t="str">
        <f t="shared" ca="1" si="1"/>
        <v>Muss</v>
      </c>
      <c r="O6" s="71" t="str">
        <f t="shared" ca="1" si="1"/>
        <v>Muss</v>
      </c>
      <c r="P6" s="70" t="str">
        <f t="shared" ca="1" si="1"/>
        <v>Kann</v>
      </c>
      <c r="Q6" s="70" t="str">
        <f t="shared" ca="1" si="1"/>
        <v>Kann</v>
      </c>
      <c r="R6" s="70" t="str">
        <f t="shared" ca="1" si="1"/>
        <v>Kann</v>
      </c>
      <c r="S6" s="70" t="str">
        <f t="shared" ca="1" si="1"/>
        <v>Kann</v>
      </c>
      <c r="T6" s="71" t="str">
        <f t="shared" ca="1" si="1"/>
        <v>Kann</v>
      </c>
      <c r="U6" s="71" t="str">
        <f t="shared" ca="1" si="1"/>
        <v>Kann</v>
      </c>
      <c r="V6" s="71" t="str">
        <f t="shared" ca="1" si="1"/>
        <v>Muss</v>
      </c>
      <c r="W6" s="71" t="str">
        <f t="shared" ca="1" si="2"/>
        <v>Kann</v>
      </c>
      <c r="X6" s="70" t="str">
        <f t="shared" ca="1" si="2"/>
        <v>Kann</v>
      </c>
      <c r="Y6" s="71" t="str">
        <f t="shared" ca="1" si="2"/>
        <v>Muss</v>
      </c>
      <c r="Z6" s="71" t="str">
        <f t="shared" ca="1" si="2"/>
        <v>Muss</v>
      </c>
      <c r="AA6" s="71" t="str">
        <f t="shared" ca="1" si="2"/>
        <v>Kann</v>
      </c>
      <c r="AB6" s="71" t="str">
        <f t="shared" ca="1" si="2"/>
        <v>Kann</v>
      </c>
      <c r="AC6" s="71" t="str">
        <f t="shared" ca="1" si="2"/>
        <v>Muss</v>
      </c>
      <c r="AD6" s="70" t="str">
        <f t="shared" ca="1" si="2"/>
        <v>Muss</v>
      </c>
      <c r="AE6" s="71" t="str">
        <f t="shared" ca="1" si="2"/>
        <v>Muss</v>
      </c>
      <c r="AF6" s="70" t="str">
        <f t="shared" ca="1" si="2"/>
        <v>Muss</v>
      </c>
      <c r="AG6" s="70" t="str">
        <f t="shared" ca="1" si="3"/>
        <v>Muss</v>
      </c>
      <c r="AH6" s="71" t="str">
        <f t="shared" ca="1" si="3"/>
        <v>Muss</v>
      </c>
      <c r="AI6" s="71" t="str">
        <f t="shared" ca="1" si="3"/>
        <v>Muss</v>
      </c>
      <c r="AJ6" s="71" t="str">
        <f t="shared" ca="1" si="3"/>
        <v>Muss</v>
      </c>
      <c r="AK6" s="70" t="str">
        <f t="shared" ca="1" si="3"/>
        <v>Kann</v>
      </c>
      <c r="AL6" s="71" t="str">
        <f t="shared" ca="1" si="3"/>
        <v>Kann</v>
      </c>
      <c r="AM6" s="70" t="str">
        <f t="shared" ca="1" si="3"/>
        <v>Kann</v>
      </c>
      <c r="AN6" s="70" t="str">
        <f t="shared" ca="1" si="4"/>
        <v>Muss</v>
      </c>
      <c r="AO6" s="71" t="str">
        <f t="shared" ca="1" si="4"/>
        <v>Muss</v>
      </c>
      <c r="AP6" s="71" t="str">
        <f t="shared" ca="1" si="4"/>
        <v>Muss</v>
      </c>
      <c r="AQ6" s="71" t="str">
        <f t="shared" ca="1" si="4"/>
        <v>Muss</v>
      </c>
      <c r="AR6" s="71" t="str">
        <f t="shared" ca="1" si="4"/>
        <v>Kann</v>
      </c>
      <c r="AS6" s="71"/>
    </row>
    <row r="7" spans="1:51" s="81" customFormat="1" ht="59.25" customHeight="1" x14ac:dyDescent="0.15">
      <c r="A7" s="79">
        <v>7</v>
      </c>
      <c r="B7" s="80" t="s">
        <v>103</v>
      </c>
      <c r="C7" s="82" t="str">
        <f t="shared" ca="1" si="0"/>
        <v/>
      </c>
      <c r="D7" s="83" t="str">
        <f t="shared" ca="1" si="0"/>
        <v xml:space="preserve">
Maximal 40 Zeichen
GROSSSCHRIFT
keine Umlaute (Ä, Ö, U)
keine Sonderzeichen</v>
      </c>
      <c r="E7" s="83" t="str">
        <f t="shared" ca="1" si="0"/>
        <v xml:space="preserve">
Maximal 40 Zeichen
GROSSSCHRIFT
keine Umlaute (Ä, Ö, U)
keine Sonderzeichen</v>
      </c>
      <c r="F7" s="83" t="str">
        <f t="shared" ca="1" si="0"/>
        <v xml:space="preserve">
Maximal 40 Zeichen
GROSSSCHRIFT
keine Umlaute (Ä, Ö, U)
keine Sonderzeichen</v>
      </c>
      <c r="G7" s="83" t="str">
        <f t="shared" ca="1" si="0"/>
        <v xml:space="preserve">
Maximal 40 Zeichen
GROSSSCHRIFT
keine Umlaute (Ä, Ö, U)
keine Sonderzeichen</v>
      </c>
      <c r="H7" s="83" t="str">
        <f t="shared" ca="1" si="0"/>
        <v xml:space="preserve">
Maximal 40 Zeichen
GROSSSCHRIFT
keine Umlaute (Ä, Ö, U)
keine Sonderzeichen</v>
      </c>
      <c r="I7" s="83" t="str">
        <f t="shared" ca="1" si="0"/>
        <v xml:space="preserve">
Maximal 40 Zeichen
GROSSSCHRIFT
keine Umlaute (Ä, Ö, U)
keine Sonderzeichen</v>
      </c>
      <c r="J7" s="83" t="str">
        <f t="shared" ca="1" si="0"/>
        <v xml:space="preserve">
Maximal 40 Zeichen
GROSSSCHRIFT
keine Umlaute (Ä, Ö, U)
keine Sonderzeichen</v>
      </c>
      <c r="K7" s="83" t="str">
        <f t="shared" ca="1" si="0"/>
        <v xml:space="preserve">
Maximal 40 Zeichen
GROSSSCHRIFT
keine Umlaute (Ä, Ö, U)
keine Sonderzeichen</v>
      </c>
      <c r="L7" s="83" t="str">
        <f t="shared" ca="1" si="0"/>
        <v xml:space="preserve">
Maximal 40 Zeichen
GROSSSCHRIFT
keine Umlaute (Ä, Ö, U)
keine Sonderzeichen</v>
      </c>
      <c r="M7" s="83" t="str">
        <f t="shared" ca="1" si="1"/>
        <v xml:space="preserve"> 
ST, KG, M, usw.
siehe Anleitung</v>
      </c>
      <c r="N7" s="83" t="str">
        <f t="shared" ca="1" si="1"/>
        <v xml:space="preserve">
Angabe immer
in Kilogramm</v>
      </c>
      <c r="O7" s="83" t="str">
        <f t="shared" ca="1" si="1"/>
        <v xml:space="preserve">
[KG]</v>
      </c>
      <c r="P7" s="83" t="str">
        <f t="shared" ca="1" si="1"/>
        <v xml:space="preserve">
Angabe immer
in Kilogramm</v>
      </c>
      <c r="Q7" s="83" t="str">
        <f t="shared" ca="1" si="1"/>
        <v xml:space="preserve">
Ergänzende Angaben in [mm]
Siehe Anleitung Annex 5</v>
      </c>
      <c r="R7" s="83" t="str">
        <f t="shared" ca="1" si="1"/>
        <v xml:space="preserve">
13 Stellen nummerisch
identisch mit Global Trade Item Number (GTIN)</v>
      </c>
      <c r="S7" s="83" t="str">
        <f t="shared" ca="1" si="1"/>
        <v xml:space="preserve">
NNNN-NN-NNN-NNNN</v>
      </c>
      <c r="T7" s="83" t="str">
        <f t="shared" ca="1" si="1"/>
        <v xml:space="preserve">
Formel</v>
      </c>
      <c r="U7" s="83" t="str">
        <f t="shared" ca="1" si="1"/>
        <v xml:space="preserve">
Formel</v>
      </c>
      <c r="V7" s="83" t="str">
        <f t="shared" ca="1" si="1"/>
        <v xml:space="preserve">
Vollständige Normbezeichnung
Zeichnungsnummer des Herstellers
Artikelnummer OEM</v>
      </c>
      <c r="W7" s="83" t="str">
        <f t="shared" ca="1" si="2"/>
        <v xml:space="preserve">
Nummer der Industrienorm
ohne Spezifikationen
(ISO, DIN, VG, usw.)</v>
      </c>
      <c r="X7" s="83" t="str">
        <f t="shared" ca="1" si="2"/>
        <v xml:space="preserve">
V00 = Unbedenklich
V01 = Gefahrstoff
V02 = Gefahrgut
V03 = Radioaktiv</v>
      </c>
      <c r="Y7" s="83" t="str">
        <f t="shared" ca="1" si="2"/>
        <v xml:space="preserve">
X = Ja
N = Nein</v>
      </c>
      <c r="Z7" s="83" t="str">
        <f t="shared" ca="1" si="2"/>
        <v xml:space="preserve">
X = Ja
N = Nein</v>
      </c>
      <c r="AA7" s="83" t="str">
        <f t="shared" ca="1" si="2"/>
        <v xml:space="preserve">
Sofern für den
Artikel relevant</v>
      </c>
      <c r="AB7" s="83" t="str">
        <f t="shared" ca="1" si="2"/>
        <v xml:space="preserve">
Sofern für den
Artikel relevant</v>
      </c>
      <c r="AC7" s="83" t="str">
        <f t="shared" ca="1" si="2"/>
        <v xml:space="preserve">
[Tage]</v>
      </c>
      <c r="AD7" s="83" t="str">
        <f t="shared" ca="1" si="2"/>
        <v xml:space="preserve">
[MM]</v>
      </c>
      <c r="AE7" s="83" t="str">
        <f t="shared" ca="1" si="2"/>
        <v xml:space="preserve">
Angabe immer
in Milimeter</v>
      </c>
      <c r="AF7" s="83" t="str">
        <f t="shared" ca="1" si="2"/>
        <v xml:space="preserve">
Angabe immer
in Milimeter</v>
      </c>
      <c r="AG7" s="83" t="str">
        <f t="shared" ca="1" si="3"/>
        <v xml:space="preserve">
Angabe immer
in Milimeter</v>
      </c>
      <c r="AH7" s="83" t="str">
        <f t="shared" ca="1" si="3"/>
        <v xml:space="preserve">
[CHF]
exkl. MwSt.</v>
      </c>
      <c r="AI7" s="83" t="str">
        <f t="shared" ca="1" si="3"/>
        <v xml:space="preserve">
[CHF]</v>
      </c>
      <c r="AJ7" s="83" t="str">
        <f t="shared" ca="1" si="3"/>
        <v xml:space="preserve">
1 = pro Einheit
100 = pro 100 Einh
1000 = pro 1000 Einh</v>
      </c>
      <c r="AK7" s="83" t="str">
        <f t="shared" ca="1" si="3"/>
        <v xml:space="preserve">
[Tage]</v>
      </c>
      <c r="AL7" s="83" t="str">
        <f t="shared" ca="1" si="3"/>
        <v xml:space="preserve">
X = Ja
N = Nein</v>
      </c>
      <c r="AM7" s="83" t="str">
        <f t="shared" ca="1" si="3"/>
        <v xml:space="preserve">
Commercial and Government Entity-
Code</v>
      </c>
      <c r="AN7" s="83" t="str">
        <f t="shared" ca="1" si="4"/>
        <v xml:space="preserve">
Firmenname</v>
      </c>
      <c r="AO7" s="83" t="str">
        <f t="shared" ca="1" si="4"/>
        <v xml:space="preserve">
Strasse/Nr.</v>
      </c>
      <c r="AP7" s="83" t="str">
        <f t="shared" ca="1" si="4"/>
        <v xml:space="preserve">
PLZ</v>
      </c>
      <c r="AQ7" s="83" t="str">
        <f t="shared" ca="1" si="4"/>
        <v xml:space="preserve">
Ort</v>
      </c>
      <c r="AR7" s="83" t="str">
        <f t="shared" ca="1" si="4"/>
        <v xml:space="preserve"> 
 Aktuelle Version der Herstellerteilenummer</v>
      </c>
      <c r="AS7" s="83" t="str">
        <f ca="1">IF(INDIRECT("Input_Lieferant!"&amp;AS$1&amp;$A7)="","",INDIRECT("Input_Lieferant!"&amp;AS$1&amp;$A7))</f>
        <v/>
      </c>
      <c r="AU7" s="84"/>
      <c r="AV7" s="84"/>
      <c r="AW7" s="84"/>
      <c r="AX7" s="84"/>
    </row>
    <row r="8" spans="1:51" ht="16" customHeight="1" x14ac:dyDescent="0.2">
      <c r="A8" s="61">
        <v>8</v>
      </c>
      <c r="B8" s="73" t="str">
        <f t="shared" ref="B8:B71" ca="1" si="5">IF(INDIRECT("Input_Lieferant!"&amp;B$1&amp;$A8)="","",INDIRECT("Input_Lieferant!"&amp;B$1&amp;$A8))</f>
        <v/>
      </c>
      <c r="C8" s="72" t="str">
        <f t="shared" ca="1" si="0"/>
        <v/>
      </c>
      <c r="D8" s="72" t="str">
        <f t="shared" ca="1" si="0"/>
        <v>MAKTX1</v>
      </c>
      <c r="E8" s="72" t="str">
        <f t="shared" ca="1" si="0"/>
        <v>MAKTX2</v>
      </c>
      <c r="F8" s="72" t="str">
        <f t="shared" ca="1" si="0"/>
        <v>MAKTX3</v>
      </c>
      <c r="G8" s="72" t="str">
        <f t="shared" ca="1" si="0"/>
        <v>TDLINE1</v>
      </c>
      <c r="H8" s="72" t="str">
        <f t="shared" ca="1" si="0"/>
        <v>TDLINE1-2</v>
      </c>
      <c r="I8" s="72" t="str">
        <f t="shared" ca="1" si="0"/>
        <v>TDLINE2</v>
      </c>
      <c r="J8" s="72" t="str">
        <f t="shared" ca="1" si="0"/>
        <v>TDLINE2-2</v>
      </c>
      <c r="K8" s="72" t="str">
        <f t="shared" ca="1" si="0"/>
        <v>TDLINE3</v>
      </c>
      <c r="L8" s="72" t="str">
        <f t="shared" ca="1" si="0"/>
        <v>TDLINE3-2</v>
      </c>
      <c r="M8" s="72" t="str">
        <f t="shared" ca="1" si="1"/>
        <v>MEINS</v>
      </c>
      <c r="N8" s="72" t="str">
        <f t="shared" ca="1" si="1"/>
        <v>BRGEW</v>
      </c>
      <c r="O8" s="72" t="str">
        <f t="shared" ca="1" si="1"/>
        <v>GEWEI</v>
      </c>
      <c r="P8" s="74" t="str">
        <f t="shared" ca="1" si="1"/>
        <v>NTGEW</v>
      </c>
      <c r="Q8" s="74" t="str">
        <f t="shared" ca="1" si="1"/>
        <v>GROES</v>
      </c>
      <c r="R8" s="74" t="str">
        <f t="shared" ca="1" si="1"/>
        <v>EAN11</v>
      </c>
      <c r="S8" s="72" t="str">
        <f t="shared" ca="1" si="1"/>
        <v/>
      </c>
      <c r="T8" s="72" t="str">
        <f t="shared" ca="1" si="1"/>
        <v>NSNID-Gruppe</v>
      </c>
      <c r="U8" s="72" t="str">
        <f t="shared" ca="1" si="1"/>
        <v>NSNID</v>
      </c>
      <c r="V8" s="72" t="str">
        <f t="shared" ca="1" si="1"/>
        <v>MFRPN</v>
      </c>
      <c r="W8" s="72" t="str">
        <f t="shared" ca="1" si="2"/>
        <v>NORMT</v>
      </c>
      <c r="X8" s="72" t="str">
        <f t="shared" ca="1" si="2"/>
        <v>PROFL</v>
      </c>
      <c r="Y8" s="72" t="str">
        <f t="shared" ca="1" si="2"/>
        <v>SPC_H</v>
      </c>
      <c r="Z8" s="72" t="str">
        <f t="shared" ca="1" si="2"/>
        <v>XCHPF</v>
      </c>
      <c r="AA8" s="72" t="str">
        <f t="shared" ca="1" si="2"/>
        <v>BSTME</v>
      </c>
      <c r="AB8" s="72" t="str">
        <f t="shared" ca="1" si="2"/>
        <v>BSTMI</v>
      </c>
      <c r="AC8" s="72" t="str">
        <f t="shared" ca="1" si="2"/>
        <v>PLIFZ</v>
      </c>
      <c r="AD8" s="72" t="str">
        <f t="shared" ca="1" si="2"/>
        <v>MEABM</v>
      </c>
      <c r="AE8" s="72" t="str">
        <f t="shared" ca="1" si="2"/>
        <v>LAENG</v>
      </c>
      <c r="AF8" s="72" t="str">
        <f t="shared" ca="1" si="2"/>
        <v>BREIT</v>
      </c>
      <c r="AG8" s="72" t="str">
        <f t="shared" ca="1" si="3"/>
        <v>HOEHE</v>
      </c>
      <c r="AH8" s="72" t="str">
        <f t="shared" ca="1" si="3"/>
        <v>V_BEWERTUNGSPREIS</v>
      </c>
      <c r="AI8" s="72" t="str">
        <f t="shared" ca="1" si="3"/>
        <v>V_WAEHRUNG</v>
      </c>
      <c r="AJ8" s="72" t="str">
        <f t="shared" ca="1" si="3"/>
        <v>V_PREISEINHEIT</v>
      </c>
      <c r="AK8" s="72" t="str">
        <f t="shared" ca="1" si="3"/>
        <v>V_LAGERFAEHIGKEIT</v>
      </c>
      <c r="AL8" s="72" t="str">
        <f t="shared" ca="1" si="3"/>
        <v>EXPORT_H</v>
      </c>
      <c r="AM8" s="72" t="str">
        <f t="shared" ca="1" si="3"/>
        <v/>
      </c>
      <c r="AN8" s="75"/>
      <c r="AO8" s="75"/>
      <c r="AP8" s="75"/>
      <c r="AQ8" s="75"/>
      <c r="AR8" s="75"/>
      <c r="AS8" s="75"/>
    </row>
    <row r="9" spans="1:51" ht="14.5" customHeight="1" x14ac:dyDescent="0.2">
      <c r="A9" s="66">
        <v>9</v>
      </c>
      <c r="B9" s="76">
        <f t="shared" ca="1" si="5"/>
        <v>1</v>
      </c>
      <c r="C9" s="77" t="str">
        <f t="shared" ca="1" si="0"/>
        <v>11</v>
      </c>
      <c r="D9" s="77" t="str">
        <f t="shared" ca="1" si="0"/>
        <v>Kurztext DE XYZ</v>
      </c>
      <c r="E9" s="77" t="str">
        <f t="shared" ca="1" si="0"/>
        <v>Kurztext FR</v>
      </c>
      <c r="F9" s="77" t="str">
        <f t="shared" ca="1" si="0"/>
        <v>Kurztext EN</v>
      </c>
      <c r="G9" s="77" t="str">
        <f t="shared" ca="1" si="0"/>
        <v>Grunddatentext DE - 1. Zeile</v>
      </c>
      <c r="H9" s="77" t="str">
        <f t="shared" ca="1" si="0"/>
        <v>Grunddatentext DE - 2. Zeile</v>
      </c>
      <c r="I9" s="77" t="str">
        <f t="shared" ca="1" si="0"/>
        <v>Grunddatentext FR - 1. Zeile</v>
      </c>
      <c r="J9" s="77" t="str">
        <f t="shared" ca="1" si="0"/>
        <v>Grunddatentext FR - 2. Zeile</v>
      </c>
      <c r="K9" s="77" t="str">
        <f t="shared" ca="1" si="0"/>
        <v>Grunddatentext EN - 1. Zeile</v>
      </c>
      <c r="L9" s="77" t="str">
        <f t="shared" ca="1" si="0"/>
        <v>Grunddatentext EN - 2. Zeile</v>
      </c>
      <c r="M9" s="77" t="str">
        <f t="shared" ca="1" si="1"/>
        <v>M</v>
      </c>
      <c r="N9" s="77">
        <f t="shared" ca="1" si="1"/>
        <v>12</v>
      </c>
      <c r="O9" s="77" t="str">
        <f t="shared" ca="1" si="1"/>
        <v>KG</v>
      </c>
      <c r="P9" s="77">
        <f t="shared" ca="1" si="1"/>
        <v>23</v>
      </c>
      <c r="Q9" s="77">
        <f t="shared" ca="1" si="1"/>
        <v>34</v>
      </c>
      <c r="R9" s="77" t="str">
        <f t="shared" ca="1" si="1"/>
        <v/>
      </c>
      <c r="S9" s="77" t="str">
        <f t="shared" ca="1" si="1"/>
        <v/>
      </c>
      <c r="T9" s="77" t="str">
        <f t="shared" ca="1" si="1"/>
        <v/>
      </c>
      <c r="U9" s="78" t="str">
        <f t="shared" ca="1" si="1"/>
        <v/>
      </c>
      <c r="V9" s="78" t="str">
        <f t="shared" ca="1" si="1"/>
        <v>yann01111111111</v>
      </c>
      <c r="W9" s="78" t="str">
        <f t="shared" ca="1" si="2"/>
        <v>aa</v>
      </c>
      <c r="X9" s="78" t="str">
        <f t="shared" ca="1" si="2"/>
        <v>V02</v>
      </c>
      <c r="Y9" s="78" t="str">
        <f t="shared" ca="1" si="2"/>
        <v>X</v>
      </c>
      <c r="Z9" s="78" t="str">
        <f t="shared" ca="1" si="2"/>
        <v>N</v>
      </c>
      <c r="AA9" s="78" t="str">
        <f t="shared" ca="1" si="2"/>
        <v/>
      </c>
      <c r="AB9" s="78">
        <f t="shared" ca="1" si="2"/>
        <v>11</v>
      </c>
      <c r="AC9" s="78">
        <f t="shared" ca="1" si="2"/>
        <v>111</v>
      </c>
      <c r="AD9" s="78" t="str">
        <f t="shared" ca="1" si="2"/>
        <v>MM</v>
      </c>
      <c r="AE9" s="78">
        <f t="shared" ca="1" si="2"/>
        <v>55</v>
      </c>
      <c r="AF9" s="78">
        <f t="shared" ca="1" si="2"/>
        <v>44</v>
      </c>
      <c r="AG9" s="78">
        <f t="shared" ca="1" si="3"/>
        <v>33</v>
      </c>
      <c r="AH9" s="78">
        <f t="shared" ca="1" si="3"/>
        <v>22</v>
      </c>
      <c r="AI9" s="78" t="str">
        <f t="shared" ca="1" si="3"/>
        <v>CHF</v>
      </c>
      <c r="AJ9" s="78">
        <f t="shared" ca="1" si="3"/>
        <v>50</v>
      </c>
      <c r="AK9" s="78">
        <f t="shared" ca="1" si="3"/>
        <v>100</v>
      </c>
      <c r="AL9" s="78" t="str">
        <f t="shared" ca="1" si="3"/>
        <v>X</v>
      </c>
      <c r="AM9" s="78" t="str">
        <f t="shared" ca="1" si="3"/>
        <v>ABCDE</v>
      </c>
      <c r="AN9" s="78" t="str">
        <f t="shared" ref="AN9:AS18" ca="1" si="6">IF(INDIRECT("Input_Lieferant!"&amp;AN$1&amp;$A9)="","",INDIRECT("Input_Lieferant!"&amp;AN$1&amp;$A9))</f>
        <v>MOWAG</v>
      </c>
      <c r="AO9" s="78" t="str">
        <f t="shared" ca="1" si="6"/>
        <v>Bernstrasse 1</v>
      </c>
      <c r="AP9" s="78">
        <f t="shared" ca="1" si="6"/>
        <v>2000</v>
      </c>
      <c r="AQ9" s="78" t="str">
        <f t="shared" ca="1" si="6"/>
        <v>Neuchâtel</v>
      </c>
      <c r="AR9" s="78" t="str">
        <f t="shared" ca="1" si="6"/>
        <v>1.1</v>
      </c>
      <c r="AS9" s="78" t="str">
        <f t="shared" ca="1" si="6"/>
        <v/>
      </c>
      <c r="AV9" s="27" t="str">
        <f t="shared" ref="AV9:AV72" ca="1" si="7">IF(AF9&lt;&gt;"",(IF(AF9="X","X",(IF(AF9="J","X",(IF(AF9="N","N","")))))),"")</f>
        <v/>
      </c>
      <c r="AW9" s="27" t="str">
        <f t="shared" ref="AW9:AW72" ca="1" si="8">IF(AG9&lt;&gt;"",(IF(AG9="X","X",(IF(AG9="J","X",(IF(AG9="N","N","")))))),"")</f>
        <v/>
      </c>
      <c r="AX9" s="27" t="str">
        <f t="shared" ref="AX9:AX72" ca="1" si="9">IF(AH9&lt;&gt;"",(IF(AH9="X","X",(IF(AH9="J","X",(IF(AH9="N","N","")))))),"")</f>
        <v/>
      </c>
    </row>
    <row r="10" spans="1:51" ht="13.5" customHeight="1" x14ac:dyDescent="0.2">
      <c r="A10" s="61">
        <v>10</v>
      </c>
      <c r="B10" s="76">
        <f t="shared" ca="1" si="5"/>
        <v>2</v>
      </c>
      <c r="C10" s="77" t="str">
        <f t="shared" ca="1" si="0"/>
        <v>22</v>
      </c>
      <c r="D10" s="77" t="str">
        <f t="shared" ca="1" si="0"/>
        <v>Kurztext DE 2</v>
      </c>
      <c r="E10" s="77" t="str">
        <f t="shared" ca="1" si="0"/>
        <v>asdfasF</v>
      </c>
      <c r="F10" s="77" t="str">
        <f t="shared" ca="1" si="0"/>
        <v>asdfasE</v>
      </c>
      <c r="G10" s="77" t="str">
        <f t="shared" ca="1" si="0"/>
        <v>Grunddatentext DE - 1. Zeile 2</v>
      </c>
      <c r="H10" s="77" t="str">
        <f t="shared" ca="1" si="0"/>
        <v>Grunddatentext DE - 2. Zeile 2</v>
      </c>
      <c r="I10" s="77" t="str">
        <f t="shared" ca="1" si="0"/>
        <v>Grunddatentext FR - 1. Zeile 2</v>
      </c>
      <c r="J10" s="77" t="str">
        <f t="shared" ca="1" si="0"/>
        <v>Grunddatentext FR - 2. Zeile 2</v>
      </c>
      <c r="K10" s="77" t="str">
        <f t="shared" ca="1" si="0"/>
        <v>Grunddatentext EN - 1. Zeile 2</v>
      </c>
      <c r="L10" s="77" t="str">
        <f t="shared" ca="1" si="0"/>
        <v>Grunddatentext EN - 2. Zeile 2</v>
      </c>
      <c r="M10" s="77" t="str">
        <f t="shared" ca="1" si="1"/>
        <v>KG</v>
      </c>
      <c r="N10" s="77">
        <f t="shared" ca="1" si="1"/>
        <v>22</v>
      </c>
      <c r="O10" s="77" t="str">
        <f t="shared" ca="1" si="1"/>
        <v>KG</v>
      </c>
      <c r="P10" s="77" t="str">
        <f t="shared" ca="1" si="1"/>
        <v/>
      </c>
      <c r="Q10" s="77" t="str">
        <f t="shared" ca="1" si="1"/>
        <v/>
      </c>
      <c r="R10" s="77" t="str">
        <f t="shared" ca="1" si="1"/>
        <v/>
      </c>
      <c r="S10" s="77" t="str">
        <f t="shared" ca="1" si="1"/>
        <v/>
      </c>
      <c r="T10" s="77" t="str">
        <f t="shared" ca="1" si="1"/>
        <v/>
      </c>
      <c r="U10" s="78" t="str">
        <f t="shared" ca="1" si="1"/>
        <v/>
      </c>
      <c r="V10" s="78" t="str">
        <f t="shared" ca="1" si="1"/>
        <v>yann02222222222</v>
      </c>
      <c r="W10" s="78" t="str">
        <f t="shared" ca="1" si="2"/>
        <v/>
      </c>
      <c r="X10" s="78" t="str">
        <f t="shared" ca="1" si="2"/>
        <v/>
      </c>
      <c r="Y10" s="78" t="str">
        <f t="shared" ca="1" si="2"/>
        <v>N</v>
      </c>
      <c r="Z10" s="78" t="str">
        <f t="shared" ca="1" si="2"/>
        <v>X</v>
      </c>
      <c r="AA10" s="78" t="str">
        <f t="shared" ca="1" si="2"/>
        <v/>
      </c>
      <c r="AB10" s="78">
        <f t="shared" ca="1" si="2"/>
        <v>22</v>
      </c>
      <c r="AC10" s="78">
        <f t="shared" ca="1" si="2"/>
        <v>222</v>
      </c>
      <c r="AD10" s="78" t="str">
        <f t="shared" ca="1" si="2"/>
        <v>MM</v>
      </c>
      <c r="AE10" s="78">
        <f t="shared" ca="1" si="2"/>
        <v>66</v>
      </c>
      <c r="AF10" s="78">
        <f t="shared" ca="1" si="2"/>
        <v>987</v>
      </c>
      <c r="AG10" s="78">
        <f t="shared" ca="1" si="3"/>
        <v>232</v>
      </c>
      <c r="AH10" s="78">
        <f t="shared" ca="1" si="3"/>
        <v>253</v>
      </c>
      <c r="AI10" s="78" t="str">
        <f t="shared" ca="1" si="3"/>
        <v>CHF</v>
      </c>
      <c r="AJ10" s="78">
        <f t="shared" ca="1" si="3"/>
        <v>23</v>
      </c>
      <c r="AK10" s="78" t="str">
        <f t="shared" ca="1" si="3"/>
        <v/>
      </c>
      <c r="AL10" s="78" t="str">
        <f t="shared" ca="1" si="3"/>
        <v/>
      </c>
      <c r="AM10" s="78" t="str">
        <f t="shared" ca="1" si="3"/>
        <v/>
      </c>
      <c r="AN10" s="78" t="str">
        <f t="shared" ca="1" si="6"/>
        <v>asdfas</v>
      </c>
      <c r="AO10" s="78" t="str">
        <f t="shared" ca="1" si="6"/>
        <v>Rte du Lac 12</v>
      </c>
      <c r="AP10" s="78">
        <f t="shared" ca="1" si="6"/>
        <v>1215</v>
      </c>
      <c r="AQ10" s="78" t="str">
        <f t="shared" ca="1" si="6"/>
        <v>Genère</v>
      </c>
      <c r="AR10" s="78" t="str">
        <f t="shared" ca="1" si="6"/>
        <v/>
      </c>
      <c r="AS10" s="78" t="str">
        <f t="shared" ca="1" si="6"/>
        <v/>
      </c>
      <c r="AV10" s="27" t="str">
        <f t="shared" ca="1" si="7"/>
        <v/>
      </c>
      <c r="AW10" s="27" t="str">
        <f t="shared" ca="1" si="8"/>
        <v/>
      </c>
      <c r="AX10" s="27" t="str">
        <f t="shared" ca="1" si="9"/>
        <v/>
      </c>
    </row>
    <row r="11" spans="1:51" ht="13.5" customHeight="1" x14ac:dyDescent="0.2">
      <c r="A11" s="61">
        <v>11</v>
      </c>
      <c r="B11" s="76">
        <f t="shared" ca="1" si="5"/>
        <v>3</v>
      </c>
      <c r="C11" s="77" t="str">
        <f t="shared" ca="1" si="0"/>
        <v>33</v>
      </c>
      <c r="D11" s="77" t="str">
        <f t="shared" ca="1" si="0"/>
        <v>Kurztext DE 3</v>
      </c>
      <c r="E11" s="77" t="str">
        <f t="shared" ca="1" si="0"/>
        <v>rrhqhqF</v>
      </c>
      <c r="F11" s="77" t="str">
        <f t="shared" ca="1" si="0"/>
        <v>rrhqhqE</v>
      </c>
      <c r="G11" s="77" t="str">
        <f t="shared" ca="1" si="0"/>
        <v>Grunddatentext DE - 1. Zeile 3</v>
      </c>
      <c r="H11" s="77" t="str">
        <f t="shared" ca="1" si="0"/>
        <v>Grunddatentext DE - 2. Zeile 3</v>
      </c>
      <c r="I11" s="77" t="str">
        <f t="shared" ca="1" si="0"/>
        <v>Grunddatentext FR - 1. Zeile 3</v>
      </c>
      <c r="J11" s="77" t="str">
        <f t="shared" ca="1" si="0"/>
        <v>Grunddatentext FR - 2. Zeile 3</v>
      </c>
      <c r="K11" s="77" t="str">
        <f t="shared" ca="1" si="0"/>
        <v>Grunddatentext EN - 1. Zeile 3</v>
      </c>
      <c r="L11" s="77" t="str">
        <f t="shared" ca="1" si="0"/>
        <v>Grunddatentext EN - 2. Zeile 3</v>
      </c>
      <c r="M11" s="77" t="str">
        <f t="shared" ca="1" si="1"/>
        <v>ST</v>
      </c>
      <c r="N11" s="77">
        <f t="shared" ca="1" si="1"/>
        <v>32</v>
      </c>
      <c r="O11" s="77" t="str">
        <f t="shared" ca="1" si="1"/>
        <v>KG</v>
      </c>
      <c r="P11" s="77" t="str">
        <f t="shared" ca="1" si="1"/>
        <v/>
      </c>
      <c r="Q11" s="77" t="str">
        <f t="shared" ca="1" si="1"/>
        <v/>
      </c>
      <c r="R11" s="77" t="str">
        <f t="shared" ca="1" si="1"/>
        <v/>
      </c>
      <c r="S11" s="77" t="str">
        <f t="shared" ca="1" si="1"/>
        <v/>
      </c>
      <c r="T11" s="77" t="str">
        <f t="shared" ca="1" si="1"/>
        <v/>
      </c>
      <c r="U11" s="78" t="str">
        <f t="shared" ca="1" si="1"/>
        <v/>
      </c>
      <c r="V11" s="78" t="str">
        <f t="shared" ca="1" si="1"/>
        <v>yann03333333333</v>
      </c>
      <c r="W11" s="78" t="str">
        <f t="shared" ca="1" si="2"/>
        <v/>
      </c>
      <c r="X11" s="78" t="str">
        <f t="shared" ca="1" si="2"/>
        <v>V01</v>
      </c>
      <c r="Y11" s="78" t="str">
        <f t="shared" ca="1" si="2"/>
        <v>N</v>
      </c>
      <c r="Z11" s="78" t="str">
        <f t="shared" ca="1" si="2"/>
        <v>X</v>
      </c>
      <c r="AA11" s="78" t="str">
        <f t="shared" ca="1" si="2"/>
        <v/>
      </c>
      <c r="AB11" s="78">
        <f t="shared" ca="1" si="2"/>
        <v>33</v>
      </c>
      <c r="AC11" s="78">
        <f t="shared" ca="1" si="2"/>
        <v>333</v>
      </c>
      <c r="AD11" s="78" t="str">
        <f t="shared" ca="1" si="2"/>
        <v>MM</v>
      </c>
      <c r="AE11" s="78">
        <f t="shared" ca="1" si="2"/>
        <v>77</v>
      </c>
      <c r="AF11" s="78">
        <f t="shared" ca="1" si="2"/>
        <v>12</v>
      </c>
      <c r="AG11" s="78">
        <f t="shared" ca="1" si="3"/>
        <v>253</v>
      </c>
      <c r="AH11" s="78">
        <f t="shared" ca="1" si="3"/>
        <v>1000</v>
      </c>
      <c r="AI11" s="78" t="str">
        <f t="shared" ca="1" si="3"/>
        <v>CHF</v>
      </c>
      <c r="AJ11" s="78">
        <f t="shared" ca="1" si="3"/>
        <v>465</v>
      </c>
      <c r="AK11" s="78" t="str">
        <f t="shared" ca="1" si="3"/>
        <v/>
      </c>
      <c r="AL11" s="78" t="str">
        <f t="shared" ca="1" si="3"/>
        <v/>
      </c>
      <c r="AM11" s="78" t="str">
        <f t="shared" ca="1" si="3"/>
        <v>edcba</v>
      </c>
      <c r="AN11" s="78" t="str">
        <f t="shared" ca="1" si="6"/>
        <v>Apple</v>
      </c>
      <c r="AO11" s="78" t="str">
        <f t="shared" ca="1" si="6"/>
        <v>One Apple Park Way</v>
      </c>
      <c r="AP11" s="78">
        <f t="shared" ca="1" si="6"/>
        <v>95014</v>
      </c>
      <c r="AQ11" s="78" t="str">
        <f t="shared" ca="1" si="6"/>
        <v>Cupertino</v>
      </c>
      <c r="AR11" s="78" t="str">
        <f t="shared" ca="1" si="6"/>
        <v/>
      </c>
      <c r="AS11" s="78" t="str">
        <f t="shared" ca="1" si="6"/>
        <v/>
      </c>
      <c r="AV11" s="27" t="str">
        <f t="shared" ca="1" si="7"/>
        <v/>
      </c>
      <c r="AW11" s="27" t="str">
        <f t="shared" ca="1" si="8"/>
        <v/>
      </c>
      <c r="AX11" s="27" t="str">
        <f t="shared" ca="1" si="9"/>
        <v/>
      </c>
    </row>
    <row r="12" spans="1:51" ht="13.5" customHeight="1" x14ac:dyDescent="0.2">
      <c r="A12" s="61">
        <v>12</v>
      </c>
      <c r="B12" s="76">
        <f t="shared" ca="1" si="5"/>
        <v>4</v>
      </c>
      <c r="C12" s="77" t="str">
        <f t="shared" ref="C12:L21" ca="1" si="10">IF(INDIRECT("Input_Lieferant!"&amp;C$1&amp;$A12)="","",INDIRECT("Input_Lieferant!"&amp;C$1&amp;$A12))</f>
        <v>44</v>
      </c>
      <c r="D12" s="77" t="str">
        <f t="shared" ca="1" si="10"/>
        <v>asdfasdfasdfasdf</v>
      </c>
      <c r="E12" s="77" t="str">
        <f t="shared" ca="1" si="10"/>
        <v>1tqgqdbq</v>
      </c>
      <c r="F12" s="77" t="str">
        <f t="shared" ca="1" si="10"/>
        <v>asahasr5t</v>
      </c>
      <c r="G12" s="77" t="str">
        <f t="shared" ca="1" si="10"/>
        <v>Grunddatentext DE - 1. Zeile 4</v>
      </c>
      <c r="H12" s="77" t="str">
        <f t="shared" ca="1" si="10"/>
        <v>Grunddatentext DE - 2. Zeile 4</v>
      </c>
      <c r="I12" s="77" t="str">
        <f t="shared" ca="1" si="10"/>
        <v>Grunddatentext FR - 1. Zeile 4</v>
      </c>
      <c r="J12" s="77" t="str">
        <f t="shared" ca="1" si="10"/>
        <v>Grunddatentext FR - 2. Zeile 4</v>
      </c>
      <c r="K12" s="77" t="str">
        <f t="shared" ca="1" si="10"/>
        <v>Grunddatentext EN - 1. Zeile 4</v>
      </c>
      <c r="L12" s="77" t="str">
        <f t="shared" ca="1" si="10"/>
        <v>Grunddatentext EN - 2. Zeile 4</v>
      </c>
      <c r="M12" s="77" t="str">
        <f t="shared" ref="M12:V21" ca="1" si="11">IF(INDIRECT("Input_Lieferant!"&amp;M$1&amp;$A12)="","",INDIRECT("Input_Lieferant!"&amp;M$1&amp;$A12))</f>
        <v>M</v>
      </c>
      <c r="N12" s="77">
        <f t="shared" ca="1" si="11"/>
        <v>42</v>
      </c>
      <c r="O12" s="77" t="str">
        <f t="shared" ca="1" si="11"/>
        <v>KG</v>
      </c>
      <c r="P12" s="77" t="str">
        <f t="shared" ca="1" si="11"/>
        <v/>
      </c>
      <c r="Q12" s="77" t="str">
        <f t="shared" ca="1" si="11"/>
        <v/>
      </c>
      <c r="R12" s="77" t="str">
        <f t="shared" ca="1" si="11"/>
        <v/>
      </c>
      <c r="S12" s="77" t="str">
        <f t="shared" ca="1" si="11"/>
        <v/>
      </c>
      <c r="T12" s="77" t="str">
        <f t="shared" ca="1" si="11"/>
        <v/>
      </c>
      <c r="U12" s="78" t="str">
        <f t="shared" ca="1" si="11"/>
        <v/>
      </c>
      <c r="V12" s="78" t="str">
        <f t="shared" ca="1" si="11"/>
        <v>yann04444444444</v>
      </c>
      <c r="W12" s="78" t="str">
        <f t="shared" ref="W12:AF21" ca="1" si="12">IF(INDIRECT("Input_Lieferant!"&amp;W$1&amp;$A12)="","",INDIRECT("Input_Lieferant!"&amp;W$1&amp;$A12))</f>
        <v/>
      </c>
      <c r="X12" s="78" t="str">
        <f t="shared" ca="1" si="12"/>
        <v>V02</v>
      </c>
      <c r="Y12" s="78" t="str">
        <f t="shared" ca="1" si="12"/>
        <v>N</v>
      </c>
      <c r="Z12" s="78" t="str">
        <f t="shared" ca="1" si="12"/>
        <v>X</v>
      </c>
      <c r="AA12" s="78" t="str">
        <f t="shared" ca="1" si="12"/>
        <v/>
      </c>
      <c r="AB12" s="78" t="str">
        <f t="shared" ca="1" si="12"/>
        <v/>
      </c>
      <c r="AC12" s="78">
        <f t="shared" ca="1" si="12"/>
        <v>444</v>
      </c>
      <c r="AD12" s="78" t="str">
        <f t="shared" ca="1" si="12"/>
        <v>MM</v>
      </c>
      <c r="AE12" s="78">
        <f t="shared" ca="1" si="12"/>
        <v>88</v>
      </c>
      <c r="AF12" s="78">
        <f t="shared" ca="1" si="12"/>
        <v>15</v>
      </c>
      <c r="AG12" s="78">
        <f t="shared" ref="AG12:AM21" ca="1" si="13">IF(INDIRECT("Input_Lieferant!"&amp;AG$1&amp;$A12)="","",INDIRECT("Input_Lieferant!"&amp;AG$1&amp;$A12))</f>
        <v>75</v>
      </c>
      <c r="AH12" s="78">
        <f t="shared" ca="1" si="13"/>
        <v>65</v>
      </c>
      <c r="AI12" s="78" t="str">
        <f t="shared" ca="1" si="13"/>
        <v>CHF</v>
      </c>
      <c r="AJ12" s="78">
        <f t="shared" ca="1" si="13"/>
        <v>50</v>
      </c>
      <c r="AK12" s="78" t="str">
        <f t="shared" ca="1" si="13"/>
        <v/>
      </c>
      <c r="AL12" s="78" t="str">
        <f t="shared" ca="1" si="13"/>
        <v/>
      </c>
      <c r="AM12" s="78" t="str">
        <f t="shared" ca="1" si="13"/>
        <v/>
      </c>
      <c r="AN12" s="78" t="str">
        <f t="shared" ca="1" si="6"/>
        <v>Samsung</v>
      </c>
      <c r="AO12" s="78" t="str">
        <f t="shared" ca="1" si="6"/>
        <v>Against Apple Way</v>
      </c>
      <c r="AP12" s="78">
        <f t="shared" ca="1" si="6"/>
        <v>1</v>
      </c>
      <c r="AQ12" s="78" t="str">
        <f t="shared" ca="1" si="6"/>
        <v>Seoul</v>
      </c>
      <c r="AR12" s="78" t="str">
        <f t="shared" ca="1" si="6"/>
        <v/>
      </c>
      <c r="AS12" s="78" t="str">
        <f t="shared" ca="1" si="6"/>
        <v/>
      </c>
      <c r="AV12" s="27" t="str">
        <f t="shared" ca="1" si="7"/>
        <v/>
      </c>
      <c r="AW12" s="27" t="str">
        <f t="shared" ca="1" si="8"/>
        <v/>
      </c>
      <c r="AX12" s="27" t="str">
        <f t="shared" ca="1" si="9"/>
        <v/>
      </c>
    </row>
    <row r="13" spans="1:51" ht="13.5" customHeight="1" x14ac:dyDescent="0.2">
      <c r="A13" s="66">
        <v>13</v>
      </c>
      <c r="B13" s="76" t="str">
        <f t="shared" ca="1" si="5"/>
        <v/>
      </c>
      <c r="C13" s="77" t="str">
        <f t="shared" ca="1" si="10"/>
        <v/>
      </c>
      <c r="D13" s="77" t="str">
        <f t="shared" ca="1" si="10"/>
        <v/>
      </c>
      <c r="E13" s="77" t="str">
        <f t="shared" ca="1" si="10"/>
        <v/>
      </c>
      <c r="F13" s="77" t="str">
        <f t="shared" ca="1" si="10"/>
        <v/>
      </c>
      <c r="G13" s="77" t="str">
        <f t="shared" ca="1" si="10"/>
        <v/>
      </c>
      <c r="H13" s="77" t="str">
        <f t="shared" ca="1" si="10"/>
        <v/>
      </c>
      <c r="I13" s="77" t="str">
        <f t="shared" ca="1" si="10"/>
        <v/>
      </c>
      <c r="J13" s="77" t="str">
        <f t="shared" ca="1" si="10"/>
        <v/>
      </c>
      <c r="K13" s="77" t="str">
        <f t="shared" ca="1" si="10"/>
        <v/>
      </c>
      <c r="L13" s="77" t="str">
        <f t="shared" ca="1" si="10"/>
        <v/>
      </c>
      <c r="M13" s="77" t="str">
        <f t="shared" ca="1" si="11"/>
        <v/>
      </c>
      <c r="N13" s="77" t="str">
        <f t="shared" ca="1" si="11"/>
        <v/>
      </c>
      <c r="O13" s="77" t="str">
        <f t="shared" ca="1" si="11"/>
        <v/>
      </c>
      <c r="P13" s="77" t="str">
        <f t="shared" ca="1" si="11"/>
        <v/>
      </c>
      <c r="Q13" s="77" t="str">
        <f t="shared" ca="1" si="11"/>
        <v/>
      </c>
      <c r="R13" s="77" t="str">
        <f t="shared" ca="1" si="11"/>
        <v/>
      </c>
      <c r="S13" s="77" t="str">
        <f t="shared" ca="1" si="11"/>
        <v/>
      </c>
      <c r="T13" s="77" t="str">
        <f t="shared" ca="1" si="11"/>
        <v/>
      </c>
      <c r="U13" s="78" t="str">
        <f t="shared" ca="1" si="11"/>
        <v/>
      </c>
      <c r="V13" s="78" t="str">
        <f t="shared" ca="1" si="11"/>
        <v/>
      </c>
      <c r="W13" s="78" t="str">
        <f t="shared" ca="1" si="12"/>
        <v/>
      </c>
      <c r="X13" s="78" t="str">
        <f t="shared" ca="1" si="12"/>
        <v/>
      </c>
      <c r="Y13" s="78" t="str">
        <f t="shared" ca="1" si="12"/>
        <v/>
      </c>
      <c r="Z13" s="78" t="str">
        <f t="shared" ca="1" si="12"/>
        <v/>
      </c>
      <c r="AA13" s="78" t="str">
        <f t="shared" ca="1" si="12"/>
        <v/>
      </c>
      <c r="AB13" s="78" t="str">
        <f t="shared" ca="1" si="12"/>
        <v/>
      </c>
      <c r="AC13" s="78" t="str">
        <f t="shared" ca="1" si="12"/>
        <v/>
      </c>
      <c r="AD13" s="78" t="str">
        <f t="shared" ca="1" si="12"/>
        <v/>
      </c>
      <c r="AE13" s="78" t="str">
        <f t="shared" ca="1" si="12"/>
        <v/>
      </c>
      <c r="AF13" s="78" t="str">
        <f t="shared" ca="1" si="12"/>
        <v/>
      </c>
      <c r="AG13" s="78" t="str">
        <f t="shared" ca="1" si="13"/>
        <v/>
      </c>
      <c r="AH13" s="78" t="str">
        <f t="shared" ca="1" si="13"/>
        <v/>
      </c>
      <c r="AI13" s="78" t="str">
        <f t="shared" ca="1" si="13"/>
        <v/>
      </c>
      <c r="AJ13" s="78" t="str">
        <f t="shared" ca="1" si="13"/>
        <v/>
      </c>
      <c r="AK13" s="78" t="str">
        <f t="shared" ca="1" si="13"/>
        <v/>
      </c>
      <c r="AL13" s="78" t="str">
        <f t="shared" ca="1" si="13"/>
        <v/>
      </c>
      <c r="AM13" s="78" t="str">
        <f t="shared" ca="1" si="13"/>
        <v/>
      </c>
      <c r="AN13" s="78" t="str">
        <f t="shared" ca="1" si="6"/>
        <v/>
      </c>
      <c r="AO13" s="78" t="str">
        <f t="shared" ca="1" si="6"/>
        <v/>
      </c>
      <c r="AP13" s="78" t="str">
        <f t="shared" ca="1" si="6"/>
        <v/>
      </c>
      <c r="AQ13" s="78" t="str">
        <f t="shared" ca="1" si="6"/>
        <v/>
      </c>
      <c r="AR13" s="78" t="str">
        <f t="shared" ca="1" si="6"/>
        <v/>
      </c>
      <c r="AS13" s="78" t="str">
        <f t="shared" ca="1" si="6"/>
        <v/>
      </c>
      <c r="AV13" s="27" t="str">
        <f t="shared" ca="1" si="7"/>
        <v/>
      </c>
      <c r="AW13" s="27" t="str">
        <f t="shared" ca="1" si="8"/>
        <v/>
      </c>
      <c r="AX13" s="27" t="str">
        <f t="shared" ca="1" si="9"/>
        <v/>
      </c>
    </row>
    <row r="14" spans="1:51" ht="13.5" customHeight="1" x14ac:dyDescent="0.2">
      <c r="A14" s="61">
        <v>14</v>
      </c>
      <c r="B14" s="76" t="str">
        <f t="shared" ca="1" si="5"/>
        <v/>
      </c>
      <c r="C14" s="77" t="str">
        <f t="shared" ca="1" si="10"/>
        <v/>
      </c>
      <c r="D14" s="77" t="str">
        <f t="shared" ca="1" si="10"/>
        <v/>
      </c>
      <c r="E14" s="77" t="str">
        <f t="shared" ca="1" si="10"/>
        <v/>
      </c>
      <c r="F14" s="77" t="str">
        <f t="shared" ca="1" si="10"/>
        <v/>
      </c>
      <c r="G14" s="77" t="str">
        <f t="shared" ca="1" si="10"/>
        <v/>
      </c>
      <c r="H14" s="77" t="str">
        <f t="shared" ca="1" si="10"/>
        <v/>
      </c>
      <c r="I14" s="77" t="str">
        <f t="shared" ca="1" si="10"/>
        <v/>
      </c>
      <c r="J14" s="77" t="str">
        <f t="shared" ca="1" si="10"/>
        <v/>
      </c>
      <c r="K14" s="77" t="str">
        <f t="shared" ca="1" si="10"/>
        <v/>
      </c>
      <c r="L14" s="77" t="str">
        <f t="shared" ca="1" si="10"/>
        <v/>
      </c>
      <c r="M14" s="77" t="str">
        <f t="shared" ca="1" si="11"/>
        <v/>
      </c>
      <c r="N14" s="77" t="str">
        <f t="shared" ca="1" si="11"/>
        <v/>
      </c>
      <c r="O14" s="77" t="str">
        <f t="shared" ca="1" si="11"/>
        <v/>
      </c>
      <c r="P14" s="77" t="str">
        <f t="shared" ca="1" si="11"/>
        <v/>
      </c>
      <c r="Q14" s="77" t="str">
        <f t="shared" ca="1" si="11"/>
        <v/>
      </c>
      <c r="R14" s="77" t="str">
        <f t="shared" ca="1" si="11"/>
        <v/>
      </c>
      <c r="S14" s="77" t="str">
        <f t="shared" ca="1" si="11"/>
        <v/>
      </c>
      <c r="T14" s="77" t="str">
        <f t="shared" ca="1" si="11"/>
        <v/>
      </c>
      <c r="U14" s="78" t="str">
        <f t="shared" ca="1" si="11"/>
        <v/>
      </c>
      <c r="V14" s="78" t="str">
        <f t="shared" ca="1" si="11"/>
        <v/>
      </c>
      <c r="W14" s="78" t="str">
        <f t="shared" ca="1" si="12"/>
        <v/>
      </c>
      <c r="X14" s="78" t="str">
        <f t="shared" ca="1" si="12"/>
        <v/>
      </c>
      <c r="Y14" s="78" t="str">
        <f t="shared" ca="1" si="12"/>
        <v/>
      </c>
      <c r="Z14" s="78" t="str">
        <f t="shared" ca="1" si="12"/>
        <v/>
      </c>
      <c r="AA14" s="78" t="str">
        <f t="shared" ca="1" si="12"/>
        <v/>
      </c>
      <c r="AB14" s="78" t="str">
        <f t="shared" ca="1" si="12"/>
        <v/>
      </c>
      <c r="AC14" s="78" t="str">
        <f t="shared" ca="1" si="12"/>
        <v/>
      </c>
      <c r="AD14" s="78" t="str">
        <f t="shared" ca="1" si="12"/>
        <v/>
      </c>
      <c r="AE14" s="78" t="str">
        <f t="shared" ca="1" si="12"/>
        <v/>
      </c>
      <c r="AF14" s="78" t="str">
        <f t="shared" ca="1" si="12"/>
        <v/>
      </c>
      <c r="AG14" s="78" t="str">
        <f t="shared" ca="1" si="13"/>
        <v/>
      </c>
      <c r="AH14" s="78" t="str">
        <f t="shared" ca="1" si="13"/>
        <v/>
      </c>
      <c r="AI14" s="78" t="str">
        <f t="shared" ca="1" si="13"/>
        <v/>
      </c>
      <c r="AJ14" s="78" t="str">
        <f t="shared" ca="1" si="13"/>
        <v/>
      </c>
      <c r="AK14" s="78" t="str">
        <f t="shared" ca="1" si="13"/>
        <v/>
      </c>
      <c r="AL14" s="78" t="str">
        <f t="shared" ca="1" si="13"/>
        <v/>
      </c>
      <c r="AM14" s="78" t="str">
        <f t="shared" ca="1" si="13"/>
        <v/>
      </c>
      <c r="AN14" s="78" t="str">
        <f t="shared" ca="1" si="6"/>
        <v/>
      </c>
      <c r="AO14" s="78" t="str">
        <f t="shared" ca="1" si="6"/>
        <v/>
      </c>
      <c r="AP14" s="78" t="str">
        <f t="shared" ca="1" si="6"/>
        <v/>
      </c>
      <c r="AQ14" s="78" t="str">
        <f t="shared" ca="1" si="6"/>
        <v/>
      </c>
      <c r="AR14" s="78" t="str">
        <f t="shared" ca="1" si="6"/>
        <v/>
      </c>
      <c r="AS14" s="78" t="str">
        <f t="shared" ca="1" si="6"/>
        <v/>
      </c>
      <c r="AV14" s="27" t="str">
        <f t="shared" ca="1" si="7"/>
        <v/>
      </c>
      <c r="AW14" s="27" t="str">
        <f t="shared" ca="1" si="8"/>
        <v/>
      </c>
      <c r="AX14" s="27" t="str">
        <f t="shared" ca="1" si="9"/>
        <v/>
      </c>
    </row>
    <row r="15" spans="1:51" ht="13.5" customHeight="1" x14ac:dyDescent="0.2">
      <c r="A15" s="61">
        <v>15</v>
      </c>
      <c r="B15" s="76" t="str">
        <f t="shared" ca="1" si="5"/>
        <v/>
      </c>
      <c r="C15" s="77" t="str">
        <f t="shared" ca="1" si="10"/>
        <v/>
      </c>
      <c r="D15" s="77" t="str">
        <f t="shared" ca="1" si="10"/>
        <v/>
      </c>
      <c r="E15" s="77" t="str">
        <f t="shared" ca="1" si="10"/>
        <v/>
      </c>
      <c r="F15" s="77" t="str">
        <f t="shared" ca="1" si="10"/>
        <v/>
      </c>
      <c r="G15" s="77" t="str">
        <f t="shared" ca="1" si="10"/>
        <v/>
      </c>
      <c r="H15" s="77" t="str">
        <f t="shared" ca="1" si="10"/>
        <v/>
      </c>
      <c r="I15" s="77" t="str">
        <f t="shared" ca="1" si="10"/>
        <v/>
      </c>
      <c r="J15" s="77" t="str">
        <f t="shared" ca="1" si="10"/>
        <v/>
      </c>
      <c r="K15" s="77" t="str">
        <f t="shared" ca="1" si="10"/>
        <v/>
      </c>
      <c r="L15" s="77" t="str">
        <f t="shared" ca="1" si="10"/>
        <v/>
      </c>
      <c r="M15" s="77" t="str">
        <f t="shared" ca="1" si="11"/>
        <v/>
      </c>
      <c r="N15" s="77" t="str">
        <f t="shared" ca="1" si="11"/>
        <v/>
      </c>
      <c r="O15" s="77" t="str">
        <f t="shared" ca="1" si="11"/>
        <v/>
      </c>
      <c r="P15" s="77" t="str">
        <f t="shared" ca="1" si="11"/>
        <v/>
      </c>
      <c r="Q15" s="77" t="str">
        <f t="shared" ca="1" si="11"/>
        <v/>
      </c>
      <c r="R15" s="77" t="str">
        <f t="shared" ca="1" si="11"/>
        <v/>
      </c>
      <c r="S15" s="77" t="str">
        <f t="shared" ca="1" si="11"/>
        <v/>
      </c>
      <c r="T15" s="77" t="str">
        <f t="shared" ca="1" si="11"/>
        <v/>
      </c>
      <c r="U15" s="78" t="str">
        <f t="shared" ca="1" si="11"/>
        <v/>
      </c>
      <c r="V15" s="78" t="str">
        <f t="shared" ca="1" si="11"/>
        <v/>
      </c>
      <c r="W15" s="78" t="str">
        <f t="shared" ca="1" si="12"/>
        <v/>
      </c>
      <c r="X15" s="78" t="str">
        <f t="shared" ca="1" si="12"/>
        <v/>
      </c>
      <c r="Y15" s="78" t="str">
        <f t="shared" ca="1" si="12"/>
        <v/>
      </c>
      <c r="Z15" s="78" t="str">
        <f t="shared" ca="1" si="12"/>
        <v/>
      </c>
      <c r="AA15" s="78" t="str">
        <f t="shared" ca="1" si="12"/>
        <v/>
      </c>
      <c r="AB15" s="78" t="str">
        <f t="shared" ca="1" si="12"/>
        <v/>
      </c>
      <c r="AC15" s="78" t="str">
        <f t="shared" ca="1" si="12"/>
        <v/>
      </c>
      <c r="AD15" s="78" t="str">
        <f t="shared" ca="1" si="12"/>
        <v/>
      </c>
      <c r="AE15" s="78" t="str">
        <f t="shared" ca="1" si="12"/>
        <v/>
      </c>
      <c r="AF15" s="78" t="str">
        <f t="shared" ca="1" si="12"/>
        <v/>
      </c>
      <c r="AG15" s="78" t="str">
        <f t="shared" ca="1" si="13"/>
        <v/>
      </c>
      <c r="AH15" s="78" t="str">
        <f t="shared" ca="1" si="13"/>
        <v/>
      </c>
      <c r="AI15" s="78" t="str">
        <f t="shared" ca="1" si="13"/>
        <v/>
      </c>
      <c r="AJ15" s="78" t="str">
        <f t="shared" ca="1" si="13"/>
        <v/>
      </c>
      <c r="AK15" s="78" t="str">
        <f t="shared" ca="1" si="13"/>
        <v/>
      </c>
      <c r="AL15" s="78" t="str">
        <f t="shared" ca="1" si="13"/>
        <v/>
      </c>
      <c r="AM15" s="78" t="str">
        <f t="shared" ca="1" si="13"/>
        <v/>
      </c>
      <c r="AN15" s="78" t="str">
        <f t="shared" ca="1" si="6"/>
        <v/>
      </c>
      <c r="AO15" s="78" t="str">
        <f t="shared" ca="1" si="6"/>
        <v/>
      </c>
      <c r="AP15" s="78" t="str">
        <f t="shared" ca="1" si="6"/>
        <v/>
      </c>
      <c r="AQ15" s="78" t="str">
        <f t="shared" ca="1" si="6"/>
        <v/>
      </c>
      <c r="AR15" s="78" t="str">
        <f t="shared" ca="1" si="6"/>
        <v/>
      </c>
      <c r="AS15" s="78" t="str">
        <f t="shared" ca="1" si="6"/>
        <v/>
      </c>
      <c r="AV15" s="27" t="str">
        <f t="shared" ca="1" si="7"/>
        <v/>
      </c>
      <c r="AW15" s="27" t="str">
        <f t="shared" ca="1" si="8"/>
        <v/>
      </c>
      <c r="AX15" s="27" t="str">
        <f t="shared" ca="1" si="9"/>
        <v/>
      </c>
    </row>
    <row r="16" spans="1:51" ht="13.5" customHeight="1" x14ac:dyDescent="0.2">
      <c r="A16" s="61">
        <v>16</v>
      </c>
      <c r="B16" s="76" t="str">
        <f t="shared" ca="1" si="5"/>
        <v/>
      </c>
      <c r="C16" s="77" t="str">
        <f t="shared" ca="1" si="10"/>
        <v/>
      </c>
      <c r="D16" s="77" t="str">
        <f t="shared" ca="1" si="10"/>
        <v/>
      </c>
      <c r="E16" s="77" t="str">
        <f t="shared" ca="1" si="10"/>
        <v/>
      </c>
      <c r="F16" s="77" t="str">
        <f t="shared" ca="1" si="10"/>
        <v/>
      </c>
      <c r="G16" s="77" t="str">
        <f t="shared" ca="1" si="10"/>
        <v/>
      </c>
      <c r="H16" s="77" t="str">
        <f t="shared" ca="1" si="10"/>
        <v/>
      </c>
      <c r="I16" s="77" t="str">
        <f t="shared" ca="1" si="10"/>
        <v/>
      </c>
      <c r="J16" s="77" t="str">
        <f t="shared" ca="1" si="10"/>
        <v/>
      </c>
      <c r="K16" s="77" t="str">
        <f t="shared" ca="1" si="10"/>
        <v/>
      </c>
      <c r="L16" s="77" t="str">
        <f t="shared" ca="1" si="10"/>
        <v/>
      </c>
      <c r="M16" s="77" t="str">
        <f t="shared" ca="1" si="11"/>
        <v/>
      </c>
      <c r="N16" s="77" t="str">
        <f t="shared" ca="1" si="11"/>
        <v/>
      </c>
      <c r="O16" s="77" t="str">
        <f t="shared" ca="1" si="11"/>
        <v/>
      </c>
      <c r="P16" s="77" t="str">
        <f t="shared" ca="1" si="11"/>
        <v/>
      </c>
      <c r="Q16" s="77" t="str">
        <f t="shared" ca="1" si="11"/>
        <v/>
      </c>
      <c r="R16" s="77" t="str">
        <f t="shared" ca="1" si="11"/>
        <v/>
      </c>
      <c r="S16" s="77" t="str">
        <f t="shared" ca="1" si="11"/>
        <v/>
      </c>
      <c r="T16" s="77" t="str">
        <f t="shared" ca="1" si="11"/>
        <v/>
      </c>
      <c r="U16" s="78" t="str">
        <f t="shared" ca="1" si="11"/>
        <v/>
      </c>
      <c r="V16" s="78" t="str">
        <f t="shared" ca="1" si="11"/>
        <v/>
      </c>
      <c r="W16" s="78" t="str">
        <f t="shared" ca="1" si="12"/>
        <v/>
      </c>
      <c r="X16" s="78" t="str">
        <f t="shared" ca="1" si="12"/>
        <v/>
      </c>
      <c r="Y16" s="78" t="str">
        <f t="shared" ca="1" si="12"/>
        <v/>
      </c>
      <c r="Z16" s="78" t="str">
        <f t="shared" ca="1" si="12"/>
        <v/>
      </c>
      <c r="AA16" s="78" t="str">
        <f t="shared" ca="1" si="12"/>
        <v/>
      </c>
      <c r="AB16" s="78" t="str">
        <f t="shared" ca="1" si="12"/>
        <v/>
      </c>
      <c r="AC16" s="78" t="str">
        <f t="shared" ca="1" si="12"/>
        <v/>
      </c>
      <c r="AD16" s="78" t="str">
        <f t="shared" ca="1" si="12"/>
        <v/>
      </c>
      <c r="AE16" s="78" t="str">
        <f t="shared" ca="1" si="12"/>
        <v/>
      </c>
      <c r="AF16" s="78" t="str">
        <f t="shared" ca="1" si="12"/>
        <v/>
      </c>
      <c r="AG16" s="78" t="str">
        <f t="shared" ca="1" si="13"/>
        <v/>
      </c>
      <c r="AH16" s="78" t="str">
        <f t="shared" ca="1" si="13"/>
        <v/>
      </c>
      <c r="AI16" s="78" t="str">
        <f t="shared" ca="1" si="13"/>
        <v/>
      </c>
      <c r="AJ16" s="78" t="str">
        <f t="shared" ca="1" si="13"/>
        <v/>
      </c>
      <c r="AK16" s="78" t="str">
        <f t="shared" ca="1" si="13"/>
        <v/>
      </c>
      <c r="AL16" s="78" t="str">
        <f t="shared" ca="1" si="13"/>
        <v/>
      </c>
      <c r="AM16" s="78" t="str">
        <f t="shared" ca="1" si="13"/>
        <v/>
      </c>
      <c r="AN16" s="78" t="str">
        <f t="shared" ca="1" si="6"/>
        <v/>
      </c>
      <c r="AO16" s="78" t="str">
        <f t="shared" ca="1" si="6"/>
        <v/>
      </c>
      <c r="AP16" s="78" t="str">
        <f t="shared" ca="1" si="6"/>
        <v/>
      </c>
      <c r="AQ16" s="78" t="str">
        <f t="shared" ca="1" si="6"/>
        <v/>
      </c>
      <c r="AR16" s="78" t="str">
        <f t="shared" ca="1" si="6"/>
        <v/>
      </c>
      <c r="AS16" s="78" t="str">
        <f t="shared" ca="1" si="6"/>
        <v/>
      </c>
      <c r="AV16" s="27" t="str">
        <f t="shared" ca="1" si="7"/>
        <v/>
      </c>
      <c r="AW16" s="27" t="str">
        <f t="shared" ca="1" si="8"/>
        <v/>
      </c>
      <c r="AX16" s="27" t="str">
        <f t="shared" ca="1" si="9"/>
        <v/>
      </c>
    </row>
    <row r="17" spans="1:50" ht="13.5" customHeight="1" x14ac:dyDescent="0.2">
      <c r="A17" s="66">
        <v>17</v>
      </c>
      <c r="B17" s="76" t="str">
        <f t="shared" ca="1" si="5"/>
        <v/>
      </c>
      <c r="C17" s="77" t="str">
        <f t="shared" ca="1" si="10"/>
        <v/>
      </c>
      <c r="D17" s="77" t="str">
        <f t="shared" ca="1" si="10"/>
        <v/>
      </c>
      <c r="E17" s="77" t="str">
        <f t="shared" ca="1" si="10"/>
        <v/>
      </c>
      <c r="F17" s="77" t="str">
        <f t="shared" ca="1" si="10"/>
        <v/>
      </c>
      <c r="G17" s="77" t="str">
        <f t="shared" ca="1" si="10"/>
        <v/>
      </c>
      <c r="H17" s="77" t="str">
        <f t="shared" ca="1" si="10"/>
        <v/>
      </c>
      <c r="I17" s="77" t="str">
        <f t="shared" ca="1" si="10"/>
        <v/>
      </c>
      <c r="J17" s="77" t="str">
        <f t="shared" ca="1" si="10"/>
        <v/>
      </c>
      <c r="K17" s="77" t="str">
        <f t="shared" ca="1" si="10"/>
        <v/>
      </c>
      <c r="L17" s="77" t="str">
        <f t="shared" ca="1" si="10"/>
        <v/>
      </c>
      <c r="M17" s="77" t="str">
        <f t="shared" ca="1" si="11"/>
        <v/>
      </c>
      <c r="N17" s="77" t="str">
        <f t="shared" ca="1" si="11"/>
        <v/>
      </c>
      <c r="O17" s="77" t="str">
        <f t="shared" ca="1" si="11"/>
        <v/>
      </c>
      <c r="P17" s="77" t="str">
        <f t="shared" ca="1" si="11"/>
        <v/>
      </c>
      <c r="Q17" s="77" t="str">
        <f t="shared" ca="1" si="11"/>
        <v/>
      </c>
      <c r="R17" s="77" t="str">
        <f t="shared" ca="1" si="11"/>
        <v/>
      </c>
      <c r="S17" s="77" t="str">
        <f t="shared" ca="1" si="11"/>
        <v/>
      </c>
      <c r="T17" s="77" t="str">
        <f t="shared" ca="1" si="11"/>
        <v/>
      </c>
      <c r="U17" s="78" t="str">
        <f t="shared" ca="1" si="11"/>
        <v/>
      </c>
      <c r="V17" s="78" t="str">
        <f t="shared" ca="1" si="11"/>
        <v/>
      </c>
      <c r="W17" s="78" t="str">
        <f t="shared" ca="1" si="12"/>
        <v/>
      </c>
      <c r="X17" s="78" t="str">
        <f t="shared" ca="1" si="12"/>
        <v/>
      </c>
      <c r="Y17" s="78" t="str">
        <f t="shared" ca="1" si="12"/>
        <v/>
      </c>
      <c r="Z17" s="78" t="str">
        <f t="shared" ca="1" si="12"/>
        <v/>
      </c>
      <c r="AA17" s="78" t="str">
        <f t="shared" ca="1" si="12"/>
        <v/>
      </c>
      <c r="AB17" s="78" t="str">
        <f t="shared" ca="1" si="12"/>
        <v/>
      </c>
      <c r="AC17" s="78" t="str">
        <f t="shared" ca="1" si="12"/>
        <v/>
      </c>
      <c r="AD17" s="78" t="str">
        <f t="shared" ca="1" si="12"/>
        <v/>
      </c>
      <c r="AE17" s="78" t="str">
        <f t="shared" ca="1" si="12"/>
        <v/>
      </c>
      <c r="AF17" s="78" t="str">
        <f t="shared" ca="1" si="12"/>
        <v/>
      </c>
      <c r="AG17" s="78" t="str">
        <f t="shared" ca="1" si="13"/>
        <v/>
      </c>
      <c r="AH17" s="78" t="str">
        <f t="shared" ca="1" si="13"/>
        <v/>
      </c>
      <c r="AI17" s="78" t="str">
        <f t="shared" ca="1" si="13"/>
        <v/>
      </c>
      <c r="AJ17" s="78" t="str">
        <f t="shared" ca="1" si="13"/>
        <v/>
      </c>
      <c r="AK17" s="78" t="str">
        <f t="shared" ca="1" si="13"/>
        <v/>
      </c>
      <c r="AL17" s="78" t="str">
        <f t="shared" ca="1" si="13"/>
        <v/>
      </c>
      <c r="AM17" s="78" t="str">
        <f t="shared" ca="1" si="13"/>
        <v/>
      </c>
      <c r="AN17" s="78" t="str">
        <f t="shared" ca="1" si="6"/>
        <v/>
      </c>
      <c r="AO17" s="78" t="str">
        <f t="shared" ca="1" si="6"/>
        <v/>
      </c>
      <c r="AP17" s="78" t="str">
        <f t="shared" ca="1" si="6"/>
        <v/>
      </c>
      <c r="AQ17" s="78" t="str">
        <f t="shared" ca="1" si="6"/>
        <v/>
      </c>
      <c r="AR17" s="78" t="str">
        <f t="shared" ca="1" si="6"/>
        <v/>
      </c>
      <c r="AS17" s="78" t="str">
        <f t="shared" ca="1" si="6"/>
        <v/>
      </c>
      <c r="AV17" s="27" t="str">
        <f t="shared" ca="1" si="7"/>
        <v/>
      </c>
      <c r="AW17" s="27" t="str">
        <f t="shared" ca="1" si="8"/>
        <v/>
      </c>
      <c r="AX17" s="27" t="str">
        <f t="shared" ca="1" si="9"/>
        <v/>
      </c>
    </row>
    <row r="18" spans="1:50" ht="13.5" customHeight="1" x14ac:dyDescent="0.2">
      <c r="A18" s="61">
        <v>18</v>
      </c>
      <c r="B18" s="76" t="str">
        <f t="shared" ca="1" si="5"/>
        <v/>
      </c>
      <c r="C18" s="77" t="str">
        <f t="shared" ca="1" si="10"/>
        <v/>
      </c>
      <c r="D18" s="77" t="str">
        <f t="shared" ca="1" si="10"/>
        <v/>
      </c>
      <c r="E18" s="77" t="str">
        <f t="shared" ca="1" si="10"/>
        <v/>
      </c>
      <c r="F18" s="77" t="str">
        <f t="shared" ca="1" si="10"/>
        <v/>
      </c>
      <c r="G18" s="77" t="str">
        <f t="shared" ca="1" si="10"/>
        <v/>
      </c>
      <c r="H18" s="77" t="str">
        <f t="shared" ca="1" si="10"/>
        <v/>
      </c>
      <c r="I18" s="77" t="str">
        <f t="shared" ca="1" si="10"/>
        <v/>
      </c>
      <c r="J18" s="77" t="str">
        <f t="shared" ca="1" si="10"/>
        <v/>
      </c>
      <c r="K18" s="77" t="str">
        <f t="shared" ca="1" si="10"/>
        <v/>
      </c>
      <c r="L18" s="77" t="str">
        <f t="shared" ca="1" si="10"/>
        <v/>
      </c>
      <c r="M18" s="77" t="str">
        <f t="shared" ca="1" si="11"/>
        <v/>
      </c>
      <c r="N18" s="77" t="str">
        <f t="shared" ca="1" si="11"/>
        <v/>
      </c>
      <c r="O18" s="77" t="str">
        <f t="shared" ca="1" si="11"/>
        <v/>
      </c>
      <c r="P18" s="77" t="str">
        <f t="shared" ca="1" si="11"/>
        <v/>
      </c>
      <c r="Q18" s="77" t="str">
        <f t="shared" ca="1" si="11"/>
        <v/>
      </c>
      <c r="R18" s="77" t="str">
        <f t="shared" ca="1" si="11"/>
        <v/>
      </c>
      <c r="S18" s="77" t="str">
        <f t="shared" ca="1" si="11"/>
        <v/>
      </c>
      <c r="T18" s="77" t="str">
        <f t="shared" ca="1" si="11"/>
        <v/>
      </c>
      <c r="U18" s="78" t="str">
        <f t="shared" ca="1" si="11"/>
        <v/>
      </c>
      <c r="V18" s="78" t="str">
        <f t="shared" ca="1" si="11"/>
        <v/>
      </c>
      <c r="W18" s="78" t="str">
        <f t="shared" ca="1" si="12"/>
        <v/>
      </c>
      <c r="X18" s="78" t="str">
        <f t="shared" ca="1" si="12"/>
        <v/>
      </c>
      <c r="Y18" s="78" t="str">
        <f t="shared" ca="1" si="12"/>
        <v/>
      </c>
      <c r="Z18" s="78" t="str">
        <f t="shared" ca="1" si="12"/>
        <v/>
      </c>
      <c r="AA18" s="78" t="str">
        <f t="shared" ca="1" si="12"/>
        <v/>
      </c>
      <c r="AB18" s="78" t="str">
        <f t="shared" ca="1" si="12"/>
        <v/>
      </c>
      <c r="AC18" s="78" t="str">
        <f t="shared" ca="1" si="12"/>
        <v/>
      </c>
      <c r="AD18" s="78" t="str">
        <f t="shared" ca="1" si="12"/>
        <v/>
      </c>
      <c r="AE18" s="78" t="str">
        <f t="shared" ca="1" si="12"/>
        <v/>
      </c>
      <c r="AF18" s="78" t="str">
        <f t="shared" ca="1" si="12"/>
        <v/>
      </c>
      <c r="AG18" s="78" t="str">
        <f t="shared" ca="1" si="13"/>
        <v/>
      </c>
      <c r="AH18" s="78" t="str">
        <f t="shared" ca="1" si="13"/>
        <v/>
      </c>
      <c r="AI18" s="78" t="str">
        <f t="shared" ca="1" si="13"/>
        <v/>
      </c>
      <c r="AJ18" s="78" t="str">
        <f t="shared" ca="1" si="13"/>
        <v/>
      </c>
      <c r="AK18" s="78" t="str">
        <f t="shared" ca="1" si="13"/>
        <v/>
      </c>
      <c r="AL18" s="78" t="str">
        <f t="shared" ca="1" si="13"/>
        <v/>
      </c>
      <c r="AM18" s="78" t="str">
        <f t="shared" ca="1" si="13"/>
        <v/>
      </c>
      <c r="AN18" s="78" t="str">
        <f t="shared" ca="1" si="6"/>
        <v/>
      </c>
      <c r="AO18" s="78" t="str">
        <f t="shared" ca="1" si="6"/>
        <v/>
      </c>
      <c r="AP18" s="78" t="str">
        <f t="shared" ca="1" si="6"/>
        <v/>
      </c>
      <c r="AQ18" s="78" t="str">
        <f t="shared" ca="1" si="6"/>
        <v/>
      </c>
      <c r="AR18" s="78" t="str">
        <f t="shared" ca="1" si="6"/>
        <v/>
      </c>
      <c r="AS18" s="78" t="str">
        <f t="shared" ca="1" si="6"/>
        <v/>
      </c>
      <c r="AV18" s="27" t="str">
        <f t="shared" ca="1" si="7"/>
        <v/>
      </c>
      <c r="AW18" s="27" t="str">
        <f t="shared" ca="1" si="8"/>
        <v/>
      </c>
      <c r="AX18" s="27" t="str">
        <f t="shared" ca="1" si="9"/>
        <v/>
      </c>
    </row>
    <row r="19" spans="1:50" ht="13.5" customHeight="1" x14ac:dyDescent="0.2">
      <c r="A19" s="61">
        <v>19</v>
      </c>
      <c r="B19" s="76" t="str">
        <f t="shared" ca="1" si="5"/>
        <v/>
      </c>
      <c r="C19" s="77" t="str">
        <f t="shared" ca="1" si="10"/>
        <v/>
      </c>
      <c r="D19" s="77" t="str">
        <f t="shared" ca="1" si="10"/>
        <v/>
      </c>
      <c r="E19" s="77" t="str">
        <f t="shared" ca="1" si="10"/>
        <v/>
      </c>
      <c r="F19" s="77" t="str">
        <f t="shared" ca="1" si="10"/>
        <v/>
      </c>
      <c r="G19" s="77" t="str">
        <f t="shared" ca="1" si="10"/>
        <v/>
      </c>
      <c r="H19" s="77" t="str">
        <f t="shared" ca="1" si="10"/>
        <v/>
      </c>
      <c r="I19" s="77" t="str">
        <f t="shared" ca="1" si="10"/>
        <v/>
      </c>
      <c r="J19" s="77" t="str">
        <f t="shared" ca="1" si="10"/>
        <v/>
      </c>
      <c r="K19" s="77" t="str">
        <f t="shared" ca="1" si="10"/>
        <v/>
      </c>
      <c r="L19" s="77" t="str">
        <f t="shared" ca="1" si="10"/>
        <v/>
      </c>
      <c r="M19" s="77" t="str">
        <f t="shared" ca="1" si="11"/>
        <v/>
      </c>
      <c r="N19" s="77" t="str">
        <f t="shared" ca="1" si="11"/>
        <v/>
      </c>
      <c r="O19" s="77" t="str">
        <f t="shared" ca="1" si="11"/>
        <v/>
      </c>
      <c r="P19" s="77" t="str">
        <f t="shared" ca="1" si="11"/>
        <v/>
      </c>
      <c r="Q19" s="77" t="str">
        <f t="shared" ca="1" si="11"/>
        <v/>
      </c>
      <c r="R19" s="77" t="str">
        <f t="shared" ca="1" si="11"/>
        <v/>
      </c>
      <c r="S19" s="77" t="str">
        <f t="shared" ca="1" si="11"/>
        <v/>
      </c>
      <c r="T19" s="77" t="str">
        <f t="shared" ca="1" si="11"/>
        <v/>
      </c>
      <c r="U19" s="78" t="str">
        <f t="shared" ca="1" si="11"/>
        <v/>
      </c>
      <c r="V19" s="78" t="str">
        <f t="shared" ca="1" si="11"/>
        <v/>
      </c>
      <c r="W19" s="78" t="str">
        <f t="shared" ca="1" si="12"/>
        <v/>
      </c>
      <c r="X19" s="78" t="str">
        <f t="shared" ca="1" si="12"/>
        <v/>
      </c>
      <c r="Y19" s="78" t="str">
        <f t="shared" ca="1" si="12"/>
        <v/>
      </c>
      <c r="Z19" s="78" t="str">
        <f t="shared" ca="1" si="12"/>
        <v/>
      </c>
      <c r="AA19" s="78" t="str">
        <f t="shared" ca="1" si="12"/>
        <v/>
      </c>
      <c r="AB19" s="78" t="str">
        <f t="shared" ca="1" si="12"/>
        <v/>
      </c>
      <c r="AC19" s="78" t="str">
        <f t="shared" ca="1" si="12"/>
        <v/>
      </c>
      <c r="AD19" s="78" t="str">
        <f t="shared" ca="1" si="12"/>
        <v/>
      </c>
      <c r="AE19" s="78" t="str">
        <f t="shared" ca="1" si="12"/>
        <v/>
      </c>
      <c r="AF19" s="78" t="str">
        <f t="shared" ca="1" si="12"/>
        <v/>
      </c>
      <c r="AG19" s="78" t="str">
        <f t="shared" ca="1" si="13"/>
        <v/>
      </c>
      <c r="AH19" s="78" t="str">
        <f t="shared" ca="1" si="13"/>
        <v/>
      </c>
      <c r="AI19" s="78" t="str">
        <f t="shared" ca="1" si="13"/>
        <v/>
      </c>
      <c r="AJ19" s="78" t="str">
        <f t="shared" ca="1" si="13"/>
        <v/>
      </c>
      <c r="AK19" s="78" t="str">
        <f t="shared" ca="1" si="13"/>
        <v/>
      </c>
      <c r="AL19" s="78" t="str">
        <f t="shared" ca="1" si="13"/>
        <v/>
      </c>
      <c r="AM19" s="78" t="str">
        <f t="shared" ca="1" si="13"/>
        <v/>
      </c>
      <c r="AN19" s="78" t="str">
        <f t="shared" ref="AN19:AS28" ca="1" si="14">IF(INDIRECT("Input_Lieferant!"&amp;AN$1&amp;$A19)="","",INDIRECT("Input_Lieferant!"&amp;AN$1&amp;$A19))</f>
        <v/>
      </c>
      <c r="AO19" s="78" t="str">
        <f t="shared" ca="1" si="14"/>
        <v/>
      </c>
      <c r="AP19" s="78" t="str">
        <f t="shared" ca="1" si="14"/>
        <v/>
      </c>
      <c r="AQ19" s="78" t="str">
        <f t="shared" ca="1" si="14"/>
        <v/>
      </c>
      <c r="AR19" s="78" t="str">
        <f t="shared" ca="1" si="14"/>
        <v/>
      </c>
      <c r="AS19" s="78" t="str">
        <f t="shared" ca="1" si="14"/>
        <v/>
      </c>
      <c r="AV19" s="27" t="str">
        <f t="shared" ca="1" si="7"/>
        <v/>
      </c>
      <c r="AW19" s="27" t="str">
        <f t="shared" ca="1" si="8"/>
        <v/>
      </c>
      <c r="AX19" s="27" t="str">
        <f t="shared" ca="1" si="9"/>
        <v/>
      </c>
    </row>
    <row r="20" spans="1:50" ht="13.5" customHeight="1" x14ac:dyDescent="0.2">
      <c r="A20" s="61">
        <v>20</v>
      </c>
      <c r="B20" s="76" t="str">
        <f t="shared" ca="1" si="5"/>
        <v/>
      </c>
      <c r="C20" s="77" t="str">
        <f t="shared" ca="1" si="10"/>
        <v/>
      </c>
      <c r="D20" s="77" t="str">
        <f t="shared" ca="1" si="10"/>
        <v/>
      </c>
      <c r="E20" s="77" t="str">
        <f t="shared" ca="1" si="10"/>
        <v/>
      </c>
      <c r="F20" s="77" t="str">
        <f t="shared" ca="1" si="10"/>
        <v/>
      </c>
      <c r="G20" s="77" t="str">
        <f t="shared" ca="1" si="10"/>
        <v/>
      </c>
      <c r="H20" s="77" t="str">
        <f t="shared" ca="1" si="10"/>
        <v/>
      </c>
      <c r="I20" s="77" t="str">
        <f t="shared" ca="1" si="10"/>
        <v/>
      </c>
      <c r="J20" s="77" t="str">
        <f t="shared" ca="1" si="10"/>
        <v/>
      </c>
      <c r="K20" s="77" t="str">
        <f t="shared" ca="1" si="10"/>
        <v/>
      </c>
      <c r="L20" s="77" t="str">
        <f t="shared" ca="1" si="10"/>
        <v/>
      </c>
      <c r="M20" s="77" t="str">
        <f t="shared" ca="1" si="11"/>
        <v/>
      </c>
      <c r="N20" s="77" t="str">
        <f t="shared" ca="1" si="11"/>
        <v/>
      </c>
      <c r="O20" s="77" t="str">
        <f t="shared" ca="1" si="11"/>
        <v/>
      </c>
      <c r="P20" s="77" t="str">
        <f t="shared" ca="1" si="11"/>
        <v/>
      </c>
      <c r="Q20" s="77" t="str">
        <f t="shared" ca="1" si="11"/>
        <v/>
      </c>
      <c r="R20" s="77" t="str">
        <f t="shared" ca="1" si="11"/>
        <v/>
      </c>
      <c r="S20" s="77" t="str">
        <f t="shared" ca="1" si="11"/>
        <v/>
      </c>
      <c r="T20" s="77" t="str">
        <f t="shared" ca="1" si="11"/>
        <v/>
      </c>
      <c r="U20" s="78" t="str">
        <f t="shared" ca="1" si="11"/>
        <v/>
      </c>
      <c r="V20" s="78" t="str">
        <f t="shared" ca="1" si="11"/>
        <v/>
      </c>
      <c r="W20" s="78" t="str">
        <f t="shared" ca="1" si="12"/>
        <v/>
      </c>
      <c r="X20" s="78" t="str">
        <f t="shared" ca="1" si="12"/>
        <v/>
      </c>
      <c r="Y20" s="78" t="str">
        <f t="shared" ca="1" si="12"/>
        <v/>
      </c>
      <c r="Z20" s="78" t="str">
        <f t="shared" ca="1" si="12"/>
        <v/>
      </c>
      <c r="AA20" s="78" t="str">
        <f t="shared" ca="1" si="12"/>
        <v/>
      </c>
      <c r="AB20" s="78" t="str">
        <f t="shared" ca="1" si="12"/>
        <v/>
      </c>
      <c r="AC20" s="78" t="str">
        <f t="shared" ca="1" si="12"/>
        <v/>
      </c>
      <c r="AD20" s="78" t="str">
        <f t="shared" ca="1" si="12"/>
        <v/>
      </c>
      <c r="AE20" s="78" t="str">
        <f t="shared" ca="1" si="12"/>
        <v/>
      </c>
      <c r="AF20" s="78" t="str">
        <f t="shared" ca="1" si="12"/>
        <v/>
      </c>
      <c r="AG20" s="78" t="str">
        <f t="shared" ca="1" si="13"/>
        <v/>
      </c>
      <c r="AH20" s="78" t="str">
        <f t="shared" ca="1" si="13"/>
        <v/>
      </c>
      <c r="AI20" s="78" t="str">
        <f t="shared" ca="1" si="13"/>
        <v/>
      </c>
      <c r="AJ20" s="78" t="str">
        <f t="shared" ca="1" si="13"/>
        <v/>
      </c>
      <c r="AK20" s="78" t="str">
        <f t="shared" ca="1" si="13"/>
        <v/>
      </c>
      <c r="AL20" s="78" t="str">
        <f t="shared" ca="1" si="13"/>
        <v/>
      </c>
      <c r="AM20" s="78" t="str">
        <f t="shared" ca="1" si="13"/>
        <v/>
      </c>
      <c r="AN20" s="78" t="str">
        <f t="shared" ca="1" si="14"/>
        <v/>
      </c>
      <c r="AO20" s="78" t="str">
        <f t="shared" ca="1" si="14"/>
        <v/>
      </c>
      <c r="AP20" s="78" t="str">
        <f t="shared" ca="1" si="14"/>
        <v/>
      </c>
      <c r="AQ20" s="78" t="str">
        <f t="shared" ca="1" si="14"/>
        <v/>
      </c>
      <c r="AR20" s="78" t="str">
        <f t="shared" ca="1" si="14"/>
        <v/>
      </c>
      <c r="AS20" s="78" t="str">
        <f t="shared" ca="1" si="14"/>
        <v/>
      </c>
      <c r="AV20" s="27" t="str">
        <f t="shared" ca="1" si="7"/>
        <v/>
      </c>
      <c r="AW20" s="27" t="str">
        <f t="shared" ca="1" si="8"/>
        <v/>
      </c>
      <c r="AX20" s="27" t="str">
        <f t="shared" ca="1" si="9"/>
        <v/>
      </c>
    </row>
    <row r="21" spans="1:50" ht="13.5" customHeight="1" x14ac:dyDescent="0.2">
      <c r="A21" s="66">
        <v>21</v>
      </c>
      <c r="B21" s="76" t="str">
        <f t="shared" ca="1" si="5"/>
        <v/>
      </c>
      <c r="C21" s="77" t="str">
        <f t="shared" ca="1" si="10"/>
        <v/>
      </c>
      <c r="D21" s="77" t="str">
        <f t="shared" ca="1" si="10"/>
        <v/>
      </c>
      <c r="E21" s="77" t="str">
        <f t="shared" ca="1" si="10"/>
        <v/>
      </c>
      <c r="F21" s="77" t="str">
        <f t="shared" ca="1" si="10"/>
        <v/>
      </c>
      <c r="G21" s="77" t="str">
        <f t="shared" ca="1" si="10"/>
        <v/>
      </c>
      <c r="H21" s="77" t="str">
        <f t="shared" ca="1" si="10"/>
        <v/>
      </c>
      <c r="I21" s="77" t="str">
        <f t="shared" ca="1" si="10"/>
        <v/>
      </c>
      <c r="J21" s="77" t="str">
        <f t="shared" ca="1" si="10"/>
        <v/>
      </c>
      <c r="K21" s="77" t="str">
        <f t="shared" ca="1" si="10"/>
        <v/>
      </c>
      <c r="L21" s="77" t="str">
        <f t="shared" ca="1" si="10"/>
        <v/>
      </c>
      <c r="M21" s="77" t="str">
        <f t="shared" ca="1" si="11"/>
        <v/>
      </c>
      <c r="N21" s="77" t="str">
        <f t="shared" ca="1" si="11"/>
        <v/>
      </c>
      <c r="O21" s="77" t="str">
        <f t="shared" ca="1" si="11"/>
        <v/>
      </c>
      <c r="P21" s="77" t="str">
        <f t="shared" ca="1" si="11"/>
        <v/>
      </c>
      <c r="Q21" s="77" t="str">
        <f t="shared" ca="1" si="11"/>
        <v/>
      </c>
      <c r="R21" s="77" t="str">
        <f t="shared" ca="1" si="11"/>
        <v/>
      </c>
      <c r="S21" s="77" t="str">
        <f t="shared" ca="1" si="11"/>
        <v/>
      </c>
      <c r="T21" s="77" t="str">
        <f t="shared" ca="1" si="11"/>
        <v/>
      </c>
      <c r="U21" s="78" t="str">
        <f t="shared" ca="1" si="11"/>
        <v/>
      </c>
      <c r="V21" s="78" t="str">
        <f t="shared" ca="1" si="11"/>
        <v/>
      </c>
      <c r="W21" s="78" t="str">
        <f t="shared" ca="1" si="12"/>
        <v/>
      </c>
      <c r="X21" s="78" t="str">
        <f t="shared" ca="1" si="12"/>
        <v/>
      </c>
      <c r="Y21" s="78" t="str">
        <f t="shared" ca="1" si="12"/>
        <v/>
      </c>
      <c r="Z21" s="78" t="str">
        <f t="shared" ca="1" si="12"/>
        <v/>
      </c>
      <c r="AA21" s="78" t="str">
        <f t="shared" ca="1" si="12"/>
        <v/>
      </c>
      <c r="AB21" s="78" t="str">
        <f t="shared" ca="1" si="12"/>
        <v/>
      </c>
      <c r="AC21" s="78" t="str">
        <f t="shared" ca="1" si="12"/>
        <v/>
      </c>
      <c r="AD21" s="78" t="str">
        <f t="shared" ca="1" si="12"/>
        <v/>
      </c>
      <c r="AE21" s="78" t="str">
        <f t="shared" ca="1" si="12"/>
        <v/>
      </c>
      <c r="AF21" s="78" t="str">
        <f t="shared" ca="1" si="12"/>
        <v/>
      </c>
      <c r="AG21" s="78" t="str">
        <f t="shared" ca="1" si="13"/>
        <v/>
      </c>
      <c r="AH21" s="78" t="str">
        <f t="shared" ca="1" si="13"/>
        <v/>
      </c>
      <c r="AI21" s="78" t="str">
        <f t="shared" ca="1" si="13"/>
        <v/>
      </c>
      <c r="AJ21" s="78" t="str">
        <f t="shared" ca="1" si="13"/>
        <v/>
      </c>
      <c r="AK21" s="78" t="str">
        <f t="shared" ca="1" si="13"/>
        <v/>
      </c>
      <c r="AL21" s="78" t="str">
        <f t="shared" ca="1" si="13"/>
        <v/>
      </c>
      <c r="AM21" s="78" t="str">
        <f t="shared" ca="1" si="13"/>
        <v/>
      </c>
      <c r="AN21" s="78" t="str">
        <f t="shared" ca="1" si="14"/>
        <v/>
      </c>
      <c r="AO21" s="78" t="str">
        <f t="shared" ca="1" si="14"/>
        <v/>
      </c>
      <c r="AP21" s="78" t="str">
        <f t="shared" ca="1" si="14"/>
        <v/>
      </c>
      <c r="AQ21" s="78" t="str">
        <f t="shared" ca="1" si="14"/>
        <v/>
      </c>
      <c r="AR21" s="78" t="str">
        <f t="shared" ca="1" si="14"/>
        <v/>
      </c>
      <c r="AS21" s="78" t="str">
        <f t="shared" ca="1" si="14"/>
        <v/>
      </c>
      <c r="AV21" s="27" t="str">
        <f t="shared" ca="1" si="7"/>
        <v/>
      </c>
      <c r="AW21" s="27" t="str">
        <f t="shared" ca="1" si="8"/>
        <v/>
      </c>
      <c r="AX21" s="27" t="str">
        <f t="shared" ca="1" si="9"/>
        <v/>
      </c>
    </row>
    <row r="22" spans="1:50" ht="13.5" customHeight="1" x14ac:dyDescent="0.2">
      <c r="A22" s="61">
        <v>22</v>
      </c>
      <c r="B22" s="76" t="str">
        <f t="shared" ca="1" si="5"/>
        <v/>
      </c>
      <c r="C22" s="77" t="str">
        <f t="shared" ref="C22:L31" ca="1" si="15">IF(INDIRECT("Input_Lieferant!"&amp;C$1&amp;$A22)="","",INDIRECT("Input_Lieferant!"&amp;C$1&amp;$A22))</f>
        <v/>
      </c>
      <c r="D22" s="77" t="str">
        <f t="shared" ca="1" si="15"/>
        <v/>
      </c>
      <c r="E22" s="77" t="str">
        <f t="shared" ca="1" si="15"/>
        <v/>
      </c>
      <c r="F22" s="77" t="str">
        <f t="shared" ca="1" si="15"/>
        <v/>
      </c>
      <c r="G22" s="77" t="str">
        <f t="shared" ca="1" si="15"/>
        <v/>
      </c>
      <c r="H22" s="77" t="str">
        <f t="shared" ca="1" si="15"/>
        <v/>
      </c>
      <c r="I22" s="77" t="str">
        <f t="shared" ca="1" si="15"/>
        <v/>
      </c>
      <c r="J22" s="77" t="str">
        <f t="shared" ca="1" si="15"/>
        <v/>
      </c>
      <c r="K22" s="77" t="str">
        <f t="shared" ca="1" si="15"/>
        <v/>
      </c>
      <c r="L22" s="77" t="str">
        <f t="shared" ca="1" si="15"/>
        <v/>
      </c>
      <c r="M22" s="77" t="str">
        <f t="shared" ref="M22:V31" ca="1" si="16">IF(INDIRECT("Input_Lieferant!"&amp;M$1&amp;$A22)="","",INDIRECT("Input_Lieferant!"&amp;M$1&amp;$A22))</f>
        <v/>
      </c>
      <c r="N22" s="77" t="str">
        <f t="shared" ca="1" si="16"/>
        <v/>
      </c>
      <c r="O22" s="77" t="str">
        <f t="shared" ca="1" si="16"/>
        <v/>
      </c>
      <c r="P22" s="77" t="str">
        <f t="shared" ca="1" si="16"/>
        <v/>
      </c>
      <c r="Q22" s="77" t="str">
        <f t="shared" ca="1" si="16"/>
        <v/>
      </c>
      <c r="R22" s="77" t="str">
        <f t="shared" ca="1" si="16"/>
        <v/>
      </c>
      <c r="S22" s="77" t="str">
        <f t="shared" ca="1" si="16"/>
        <v/>
      </c>
      <c r="T22" s="77" t="str">
        <f t="shared" ca="1" si="16"/>
        <v/>
      </c>
      <c r="U22" s="78" t="str">
        <f t="shared" ca="1" si="16"/>
        <v/>
      </c>
      <c r="V22" s="78" t="str">
        <f t="shared" ca="1" si="16"/>
        <v/>
      </c>
      <c r="W22" s="78" t="str">
        <f t="shared" ref="W22:AF31" ca="1" si="17">IF(INDIRECT("Input_Lieferant!"&amp;W$1&amp;$A22)="","",INDIRECT("Input_Lieferant!"&amp;W$1&amp;$A22))</f>
        <v/>
      </c>
      <c r="X22" s="78" t="str">
        <f t="shared" ca="1" si="17"/>
        <v/>
      </c>
      <c r="Y22" s="78" t="str">
        <f t="shared" ca="1" si="17"/>
        <v/>
      </c>
      <c r="Z22" s="78" t="str">
        <f t="shared" ca="1" si="17"/>
        <v/>
      </c>
      <c r="AA22" s="78" t="str">
        <f t="shared" ca="1" si="17"/>
        <v/>
      </c>
      <c r="AB22" s="78" t="str">
        <f t="shared" ca="1" si="17"/>
        <v/>
      </c>
      <c r="AC22" s="78" t="str">
        <f t="shared" ca="1" si="17"/>
        <v/>
      </c>
      <c r="AD22" s="78" t="str">
        <f t="shared" ca="1" si="17"/>
        <v/>
      </c>
      <c r="AE22" s="78" t="str">
        <f t="shared" ca="1" si="17"/>
        <v/>
      </c>
      <c r="AF22" s="78" t="str">
        <f t="shared" ca="1" si="17"/>
        <v/>
      </c>
      <c r="AG22" s="78" t="str">
        <f t="shared" ref="AG22:AM31" ca="1" si="18">IF(INDIRECT("Input_Lieferant!"&amp;AG$1&amp;$A22)="","",INDIRECT("Input_Lieferant!"&amp;AG$1&amp;$A22))</f>
        <v/>
      </c>
      <c r="AH22" s="78" t="str">
        <f t="shared" ca="1" si="18"/>
        <v/>
      </c>
      <c r="AI22" s="78" t="str">
        <f t="shared" ca="1" si="18"/>
        <v/>
      </c>
      <c r="AJ22" s="78" t="str">
        <f t="shared" ca="1" si="18"/>
        <v/>
      </c>
      <c r="AK22" s="78" t="str">
        <f t="shared" ca="1" si="18"/>
        <v/>
      </c>
      <c r="AL22" s="78" t="str">
        <f t="shared" ca="1" si="18"/>
        <v/>
      </c>
      <c r="AM22" s="78" t="str">
        <f t="shared" ca="1" si="18"/>
        <v/>
      </c>
      <c r="AN22" s="78" t="str">
        <f t="shared" ca="1" si="14"/>
        <v/>
      </c>
      <c r="AO22" s="78" t="str">
        <f t="shared" ca="1" si="14"/>
        <v/>
      </c>
      <c r="AP22" s="78" t="str">
        <f t="shared" ca="1" si="14"/>
        <v/>
      </c>
      <c r="AQ22" s="78" t="str">
        <f t="shared" ca="1" si="14"/>
        <v/>
      </c>
      <c r="AR22" s="78" t="str">
        <f t="shared" ca="1" si="14"/>
        <v/>
      </c>
      <c r="AS22" s="78" t="str">
        <f t="shared" ca="1" si="14"/>
        <v/>
      </c>
      <c r="AV22" s="27" t="str">
        <f t="shared" ca="1" si="7"/>
        <v/>
      </c>
      <c r="AW22" s="27" t="str">
        <f t="shared" ca="1" si="8"/>
        <v/>
      </c>
      <c r="AX22" s="27" t="str">
        <f t="shared" ca="1" si="9"/>
        <v/>
      </c>
    </row>
    <row r="23" spans="1:50" ht="13.5" customHeight="1" x14ac:dyDescent="0.2">
      <c r="A23" s="61">
        <v>23</v>
      </c>
      <c r="B23" s="76" t="str">
        <f t="shared" ca="1" si="5"/>
        <v/>
      </c>
      <c r="C23" s="77" t="str">
        <f t="shared" ca="1" si="15"/>
        <v/>
      </c>
      <c r="D23" s="77" t="str">
        <f t="shared" ca="1" si="15"/>
        <v/>
      </c>
      <c r="E23" s="77" t="str">
        <f t="shared" ca="1" si="15"/>
        <v/>
      </c>
      <c r="F23" s="77" t="str">
        <f t="shared" ca="1" si="15"/>
        <v/>
      </c>
      <c r="G23" s="77" t="str">
        <f t="shared" ca="1" si="15"/>
        <v/>
      </c>
      <c r="H23" s="77" t="str">
        <f t="shared" ca="1" si="15"/>
        <v/>
      </c>
      <c r="I23" s="77" t="str">
        <f t="shared" ca="1" si="15"/>
        <v/>
      </c>
      <c r="J23" s="77" t="str">
        <f t="shared" ca="1" si="15"/>
        <v/>
      </c>
      <c r="K23" s="77" t="str">
        <f t="shared" ca="1" si="15"/>
        <v/>
      </c>
      <c r="L23" s="77" t="str">
        <f t="shared" ca="1" si="15"/>
        <v/>
      </c>
      <c r="M23" s="77" t="str">
        <f t="shared" ca="1" si="16"/>
        <v/>
      </c>
      <c r="N23" s="77" t="str">
        <f t="shared" ca="1" si="16"/>
        <v/>
      </c>
      <c r="O23" s="77" t="str">
        <f t="shared" ca="1" si="16"/>
        <v/>
      </c>
      <c r="P23" s="77" t="str">
        <f t="shared" ca="1" si="16"/>
        <v/>
      </c>
      <c r="Q23" s="77" t="str">
        <f t="shared" ca="1" si="16"/>
        <v/>
      </c>
      <c r="R23" s="77" t="str">
        <f t="shared" ca="1" si="16"/>
        <v/>
      </c>
      <c r="S23" s="77" t="str">
        <f t="shared" ca="1" si="16"/>
        <v/>
      </c>
      <c r="T23" s="77" t="str">
        <f t="shared" ca="1" si="16"/>
        <v/>
      </c>
      <c r="U23" s="78" t="str">
        <f t="shared" ca="1" si="16"/>
        <v/>
      </c>
      <c r="V23" s="78" t="str">
        <f t="shared" ca="1" si="16"/>
        <v/>
      </c>
      <c r="W23" s="78" t="str">
        <f t="shared" ca="1" si="17"/>
        <v/>
      </c>
      <c r="X23" s="78" t="str">
        <f t="shared" ca="1" si="17"/>
        <v/>
      </c>
      <c r="Y23" s="78" t="str">
        <f t="shared" ca="1" si="17"/>
        <v/>
      </c>
      <c r="Z23" s="78" t="str">
        <f t="shared" ca="1" si="17"/>
        <v/>
      </c>
      <c r="AA23" s="78" t="str">
        <f t="shared" ca="1" si="17"/>
        <v/>
      </c>
      <c r="AB23" s="78" t="str">
        <f t="shared" ca="1" si="17"/>
        <v/>
      </c>
      <c r="AC23" s="78" t="str">
        <f t="shared" ca="1" si="17"/>
        <v/>
      </c>
      <c r="AD23" s="78" t="str">
        <f t="shared" ca="1" si="17"/>
        <v/>
      </c>
      <c r="AE23" s="78" t="str">
        <f t="shared" ca="1" si="17"/>
        <v/>
      </c>
      <c r="AF23" s="78" t="str">
        <f t="shared" ca="1" si="17"/>
        <v/>
      </c>
      <c r="AG23" s="78" t="str">
        <f t="shared" ca="1" si="18"/>
        <v/>
      </c>
      <c r="AH23" s="78" t="str">
        <f t="shared" ca="1" si="18"/>
        <v/>
      </c>
      <c r="AI23" s="78" t="str">
        <f t="shared" ca="1" si="18"/>
        <v/>
      </c>
      <c r="AJ23" s="78" t="str">
        <f t="shared" ca="1" si="18"/>
        <v/>
      </c>
      <c r="AK23" s="78" t="str">
        <f t="shared" ca="1" si="18"/>
        <v/>
      </c>
      <c r="AL23" s="78" t="str">
        <f t="shared" ca="1" si="18"/>
        <v/>
      </c>
      <c r="AM23" s="78" t="str">
        <f t="shared" ca="1" si="18"/>
        <v/>
      </c>
      <c r="AN23" s="78" t="str">
        <f t="shared" ca="1" si="14"/>
        <v/>
      </c>
      <c r="AO23" s="78" t="str">
        <f t="shared" ca="1" si="14"/>
        <v/>
      </c>
      <c r="AP23" s="78" t="str">
        <f t="shared" ca="1" si="14"/>
        <v/>
      </c>
      <c r="AQ23" s="78" t="str">
        <f t="shared" ca="1" si="14"/>
        <v/>
      </c>
      <c r="AR23" s="78" t="str">
        <f t="shared" ca="1" si="14"/>
        <v/>
      </c>
      <c r="AS23" s="78" t="str">
        <f t="shared" ca="1" si="14"/>
        <v/>
      </c>
      <c r="AV23" s="27" t="str">
        <f t="shared" ca="1" si="7"/>
        <v/>
      </c>
      <c r="AW23" s="27" t="str">
        <f t="shared" ca="1" si="8"/>
        <v/>
      </c>
      <c r="AX23" s="27" t="str">
        <f t="shared" ca="1" si="9"/>
        <v/>
      </c>
    </row>
    <row r="24" spans="1:50" ht="13.5" customHeight="1" x14ac:dyDescent="0.2">
      <c r="A24" s="61">
        <v>24</v>
      </c>
      <c r="B24" s="76" t="str">
        <f t="shared" ca="1" si="5"/>
        <v/>
      </c>
      <c r="C24" s="77" t="str">
        <f t="shared" ca="1" si="15"/>
        <v/>
      </c>
      <c r="D24" s="77" t="str">
        <f t="shared" ca="1" si="15"/>
        <v/>
      </c>
      <c r="E24" s="77" t="str">
        <f t="shared" ca="1" si="15"/>
        <v/>
      </c>
      <c r="F24" s="77" t="str">
        <f t="shared" ca="1" si="15"/>
        <v/>
      </c>
      <c r="G24" s="77" t="str">
        <f t="shared" ca="1" si="15"/>
        <v/>
      </c>
      <c r="H24" s="77" t="str">
        <f t="shared" ca="1" si="15"/>
        <v/>
      </c>
      <c r="I24" s="77" t="str">
        <f t="shared" ca="1" si="15"/>
        <v/>
      </c>
      <c r="J24" s="77" t="str">
        <f t="shared" ca="1" si="15"/>
        <v/>
      </c>
      <c r="K24" s="77" t="str">
        <f t="shared" ca="1" si="15"/>
        <v/>
      </c>
      <c r="L24" s="77" t="str">
        <f t="shared" ca="1" si="15"/>
        <v/>
      </c>
      <c r="M24" s="77" t="str">
        <f t="shared" ca="1" si="16"/>
        <v/>
      </c>
      <c r="N24" s="77" t="str">
        <f t="shared" ca="1" si="16"/>
        <v/>
      </c>
      <c r="O24" s="77" t="str">
        <f t="shared" ca="1" si="16"/>
        <v/>
      </c>
      <c r="P24" s="77" t="str">
        <f t="shared" ca="1" si="16"/>
        <v/>
      </c>
      <c r="Q24" s="77" t="str">
        <f t="shared" ca="1" si="16"/>
        <v/>
      </c>
      <c r="R24" s="77" t="str">
        <f t="shared" ca="1" si="16"/>
        <v/>
      </c>
      <c r="S24" s="77" t="str">
        <f t="shared" ca="1" si="16"/>
        <v/>
      </c>
      <c r="T24" s="77" t="str">
        <f t="shared" ca="1" si="16"/>
        <v/>
      </c>
      <c r="U24" s="78" t="str">
        <f t="shared" ca="1" si="16"/>
        <v/>
      </c>
      <c r="V24" s="78" t="str">
        <f t="shared" ca="1" si="16"/>
        <v/>
      </c>
      <c r="W24" s="78" t="str">
        <f t="shared" ca="1" si="17"/>
        <v/>
      </c>
      <c r="X24" s="78" t="str">
        <f t="shared" ca="1" si="17"/>
        <v/>
      </c>
      <c r="Y24" s="78" t="str">
        <f t="shared" ca="1" si="17"/>
        <v/>
      </c>
      <c r="Z24" s="78" t="str">
        <f t="shared" ca="1" si="17"/>
        <v/>
      </c>
      <c r="AA24" s="78" t="str">
        <f t="shared" ca="1" si="17"/>
        <v/>
      </c>
      <c r="AB24" s="78" t="str">
        <f t="shared" ca="1" si="17"/>
        <v/>
      </c>
      <c r="AC24" s="78" t="str">
        <f t="shared" ca="1" si="17"/>
        <v/>
      </c>
      <c r="AD24" s="78" t="str">
        <f t="shared" ca="1" si="17"/>
        <v/>
      </c>
      <c r="AE24" s="78" t="str">
        <f t="shared" ca="1" si="17"/>
        <v/>
      </c>
      <c r="AF24" s="78" t="str">
        <f t="shared" ca="1" si="17"/>
        <v/>
      </c>
      <c r="AG24" s="78" t="str">
        <f t="shared" ca="1" si="18"/>
        <v/>
      </c>
      <c r="AH24" s="78" t="str">
        <f t="shared" ca="1" si="18"/>
        <v/>
      </c>
      <c r="AI24" s="78" t="str">
        <f t="shared" ca="1" si="18"/>
        <v/>
      </c>
      <c r="AJ24" s="78" t="str">
        <f t="shared" ca="1" si="18"/>
        <v/>
      </c>
      <c r="AK24" s="78" t="str">
        <f t="shared" ca="1" si="18"/>
        <v/>
      </c>
      <c r="AL24" s="78" t="str">
        <f t="shared" ca="1" si="18"/>
        <v/>
      </c>
      <c r="AM24" s="78" t="str">
        <f t="shared" ca="1" si="18"/>
        <v/>
      </c>
      <c r="AN24" s="78" t="str">
        <f t="shared" ca="1" si="14"/>
        <v/>
      </c>
      <c r="AO24" s="78" t="str">
        <f t="shared" ca="1" si="14"/>
        <v/>
      </c>
      <c r="AP24" s="78" t="str">
        <f t="shared" ca="1" si="14"/>
        <v/>
      </c>
      <c r="AQ24" s="78" t="str">
        <f t="shared" ca="1" si="14"/>
        <v/>
      </c>
      <c r="AR24" s="78" t="str">
        <f t="shared" ca="1" si="14"/>
        <v/>
      </c>
      <c r="AS24" s="78" t="str">
        <f t="shared" ca="1" si="14"/>
        <v/>
      </c>
      <c r="AV24" s="27" t="str">
        <f t="shared" ca="1" si="7"/>
        <v/>
      </c>
      <c r="AW24" s="27" t="str">
        <f t="shared" ca="1" si="8"/>
        <v/>
      </c>
      <c r="AX24" s="27" t="str">
        <f t="shared" ca="1" si="9"/>
        <v/>
      </c>
    </row>
    <row r="25" spans="1:50" ht="13.5" customHeight="1" x14ac:dyDescent="0.2">
      <c r="A25" s="66">
        <v>25</v>
      </c>
      <c r="B25" s="76" t="str">
        <f t="shared" ca="1" si="5"/>
        <v/>
      </c>
      <c r="C25" s="77" t="str">
        <f t="shared" ca="1" si="15"/>
        <v/>
      </c>
      <c r="D25" s="77" t="str">
        <f t="shared" ca="1" si="15"/>
        <v/>
      </c>
      <c r="E25" s="77" t="str">
        <f t="shared" ca="1" si="15"/>
        <v/>
      </c>
      <c r="F25" s="77" t="str">
        <f t="shared" ca="1" si="15"/>
        <v/>
      </c>
      <c r="G25" s="77" t="str">
        <f t="shared" ca="1" si="15"/>
        <v/>
      </c>
      <c r="H25" s="77" t="str">
        <f t="shared" ca="1" si="15"/>
        <v/>
      </c>
      <c r="I25" s="77" t="str">
        <f t="shared" ca="1" si="15"/>
        <v/>
      </c>
      <c r="J25" s="77" t="str">
        <f t="shared" ca="1" si="15"/>
        <v/>
      </c>
      <c r="K25" s="77" t="str">
        <f t="shared" ca="1" si="15"/>
        <v/>
      </c>
      <c r="L25" s="77" t="str">
        <f t="shared" ca="1" si="15"/>
        <v/>
      </c>
      <c r="M25" s="77" t="str">
        <f t="shared" ca="1" si="16"/>
        <v/>
      </c>
      <c r="N25" s="77" t="str">
        <f t="shared" ca="1" si="16"/>
        <v/>
      </c>
      <c r="O25" s="77" t="str">
        <f t="shared" ca="1" si="16"/>
        <v/>
      </c>
      <c r="P25" s="77" t="str">
        <f t="shared" ca="1" si="16"/>
        <v/>
      </c>
      <c r="Q25" s="77" t="str">
        <f t="shared" ca="1" si="16"/>
        <v/>
      </c>
      <c r="R25" s="77" t="str">
        <f t="shared" ca="1" si="16"/>
        <v/>
      </c>
      <c r="S25" s="77" t="str">
        <f t="shared" ca="1" si="16"/>
        <v/>
      </c>
      <c r="T25" s="77" t="str">
        <f t="shared" ca="1" si="16"/>
        <v/>
      </c>
      <c r="U25" s="78" t="str">
        <f t="shared" ca="1" si="16"/>
        <v/>
      </c>
      <c r="V25" s="78" t="str">
        <f t="shared" ca="1" si="16"/>
        <v/>
      </c>
      <c r="W25" s="78" t="str">
        <f t="shared" ca="1" si="17"/>
        <v/>
      </c>
      <c r="X25" s="78" t="str">
        <f t="shared" ca="1" si="17"/>
        <v/>
      </c>
      <c r="Y25" s="78" t="str">
        <f t="shared" ca="1" si="17"/>
        <v/>
      </c>
      <c r="Z25" s="78" t="str">
        <f t="shared" ca="1" si="17"/>
        <v/>
      </c>
      <c r="AA25" s="78" t="str">
        <f t="shared" ca="1" si="17"/>
        <v/>
      </c>
      <c r="AB25" s="78" t="str">
        <f t="shared" ca="1" si="17"/>
        <v/>
      </c>
      <c r="AC25" s="78" t="str">
        <f t="shared" ca="1" si="17"/>
        <v/>
      </c>
      <c r="AD25" s="78" t="str">
        <f t="shared" ca="1" si="17"/>
        <v/>
      </c>
      <c r="AE25" s="78" t="str">
        <f t="shared" ca="1" si="17"/>
        <v/>
      </c>
      <c r="AF25" s="78" t="str">
        <f t="shared" ca="1" si="17"/>
        <v/>
      </c>
      <c r="AG25" s="78" t="str">
        <f t="shared" ca="1" si="18"/>
        <v/>
      </c>
      <c r="AH25" s="78" t="str">
        <f t="shared" ca="1" si="18"/>
        <v/>
      </c>
      <c r="AI25" s="78" t="str">
        <f t="shared" ca="1" si="18"/>
        <v/>
      </c>
      <c r="AJ25" s="78" t="str">
        <f t="shared" ca="1" si="18"/>
        <v/>
      </c>
      <c r="AK25" s="78" t="str">
        <f t="shared" ca="1" si="18"/>
        <v/>
      </c>
      <c r="AL25" s="78" t="str">
        <f t="shared" ca="1" si="18"/>
        <v/>
      </c>
      <c r="AM25" s="78" t="str">
        <f t="shared" ca="1" si="18"/>
        <v/>
      </c>
      <c r="AN25" s="78" t="str">
        <f t="shared" ca="1" si="14"/>
        <v/>
      </c>
      <c r="AO25" s="78" t="str">
        <f t="shared" ca="1" si="14"/>
        <v/>
      </c>
      <c r="AP25" s="78" t="str">
        <f t="shared" ca="1" si="14"/>
        <v/>
      </c>
      <c r="AQ25" s="78" t="str">
        <f t="shared" ca="1" si="14"/>
        <v/>
      </c>
      <c r="AR25" s="78" t="str">
        <f t="shared" ca="1" si="14"/>
        <v/>
      </c>
      <c r="AS25" s="78" t="str">
        <f t="shared" ca="1" si="14"/>
        <v/>
      </c>
      <c r="AV25" s="27" t="str">
        <f t="shared" ca="1" si="7"/>
        <v/>
      </c>
      <c r="AW25" s="27" t="str">
        <f t="shared" ca="1" si="8"/>
        <v/>
      </c>
      <c r="AX25" s="27" t="str">
        <f t="shared" ca="1" si="9"/>
        <v/>
      </c>
    </row>
    <row r="26" spans="1:50" ht="13.5" customHeight="1" x14ac:dyDescent="0.2">
      <c r="A26" s="61">
        <v>26</v>
      </c>
      <c r="B26" s="76" t="str">
        <f t="shared" ca="1" si="5"/>
        <v/>
      </c>
      <c r="C26" s="77" t="str">
        <f t="shared" ca="1" si="15"/>
        <v/>
      </c>
      <c r="D26" s="77" t="str">
        <f t="shared" ca="1" si="15"/>
        <v/>
      </c>
      <c r="E26" s="77" t="str">
        <f t="shared" ca="1" si="15"/>
        <v/>
      </c>
      <c r="F26" s="77" t="str">
        <f t="shared" ca="1" si="15"/>
        <v/>
      </c>
      <c r="G26" s="77" t="str">
        <f t="shared" ca="1" si="15"/>
        <v/>
      </c>
      <c r="H26" s="77" t="str">
        <f t="shared" ca="1" si="15"/>
        <v/>
      </c>
      <c r="I26" s="77" t="str">
        <f t="shared" ca="1" si="15"/>
        <v/>
      </c>
      <c r="J26" s="77" t="str">
        <f t="shared" ca="1" si="15"/>
        <v/>
      </c>
      <c r="K26" s="77" t="str">
        <f t="shared" ca="1" si="15"/>
        <v/>
      </c>
      <c r="L26" s="77" t="str">
        <f t="shared" ca="1" si="15"/>
        <v/>
      </c>
      <c r="M26" s="77" t="str">
        <f t="shared" ca="1" si="16"/>
        <v/>
      </c>
      <c r="N26" s="77" t="str">
        <f t="shared" ca="1" si="16"/>
        <v/>
      </c>
      <c r="O26" s="77" t="str">
        <f t="shared" ca="1" si="16"/>
        <v/>
      </c>
      <c r="P26" s="77" t="str">
        <f t="shared" ca="1" si="16"/>
        <v/>
      </c>
      <c r="Q26" s="77" t="str">
        <f t="shared" ca="1" si="16"/>
        <v/>
      </c>
      <c r="R26" s="77" t="str">
        <f t="shared" ca="1" si="16"/>
        <v/>
      </c>
      <c r="S26" s="77" t="str">
        <f t="shared" ca="1" si="16"/>
        <v/>
      </c>
      <c r="T26" s="77" t="str">
        <f t="shared" ca="1" si="16"/>
        <v/>
      </c>
      <c r="U26" s="78" t="str">
        <f t="shared" ca="1" si="16"/>
        <v/>
      </c>
      <c r="V26" s="78" t="str">
        <f t="shared" ca="1" si="16"/>
        <v/>
      </c>
      <c r="W26" s="78" t="str">
        <f t="shared" ca="1" si="17"/>
        <v/>
      </c>
      <c r="X26" s="78" t="str">
        <f t="shared" ca="1" si="17"/>
        <v/>
      </c>
      <c r="Y26" s="78" t="str">
        <f t="shared" ca="1" si="17"/>
        <v/>
      </c>
      <c r="Z26" s="78" t="str">
        <f t="shared" ca="1" si="17"/>
        <v/>
      </c>
      <c r="AA26" s="78" t="str">
        <f t="shared" ca="1" si="17"/>
        <v/>
      </c>
      <c r="AB26" s="78" t="str">
        <f t="shared" ca="1" si="17"/>
        <v/>
      </c>
      <c r="AC26" s="78" t="str">
        <f t="shared" ca="1" si="17"/>
        <v/>
      </c>
      <c r="AD26" s="78" t="str">
        <f t="shared" ca="1" si="17"/>
        <v/>
      </c>
      <c r="AE26" s="78" t="str">
        <f t="shared" ca="1" si="17"/>
        <v/>
      </c>
      <c r="AF26" s="78" t="str">
        <f t="shared" ca="1" si="17"/>
        <v/>
      </c>
      <c r="AG26" s="78" t="str">
        <f t="shared" ca="1" si="18"/>
        <v/>
      </c>
      <c r="AH26" s="78" t="str">
        <f t="shared" ca="1" si="18"/>
        <v/>
      </c>
      <c r="AI26" s="78" t="str">
        <f t="shared" ca="1" si="18"/>
        <v/>
      </c>
      <c r="AJ26" s="78" t="str">
        <f t="shared" ca="1" si="18"/>
        <v/>
      </c>
      <c r="AK26" s="78" t="str">
        <f t="shared" ca="1" si="18"/>
        <v/>
      </c>
      <c r="AL26" s="78" t="str">
        <f t="shared" ca="1" si="18"/>
        <v/>
      </c>
      <c r="AM26" s="78" t="str">
        <f t="shared" ca="1" si="18"/>
        <v/>
      </c>
      <c r="AN26" s="78" t="str">
        <f t="shared" ca="1" si="14"/>
        <v/>
      </c>
      <c r="AO26" s="78" t="str">
        <f t="shared" ca="1" si="14"/>
        <v/>
      </c>
      <c r="AP26" s="78" t="str">
        <f t="shared" ca="1" si="14"/>
        <v/>
      </c>
      <c r="AQ26" s="78" t="str">
        <f t="shared" ca="1" si="14"/>
        <v/>
      </c>
      <c r="AR26" s="78" t="str">
        <f t="shared" ca="1" si="14"/>
        <v/>
      </c>
      <c r="AS26" s="78" t="str">
        <f t="shared" ca="1" si="14"/>
        <v/>
      </c>
      <c r="AV26" s="27" t="str">
        <f t="shared" ca="1" si="7"/>
        <v/>
      </c>
      <c r="AW26" s="27" t="str">
        <f t="shared" ca="1" si="8"/>
        <v/>
      </c>
      <c r="AX26" s="27" t="str">
        <f t="shared" ca="1" si="9"/>
        <v/>
      </c>
    </row>
    <row r="27" spans="1:50" ht="13.5" customHeight="1" x14ac:dyDescent="0.2">
      <c r="A27" s="61">
        <v>27</v>
      </c>
      <c r="B27" s="76" t="str">
        <f t="shared" ca="1" si="5"/>
        <v/>
      </c>
      <c r="C27" s="77" t="str">
        <f t="shared" ca="1" si="15"/>
        <v/>
      </c>
      <c r="D27" s="77" t="str">
        <f t="shared" ca="1" si="15"/>
        <v/>
      </c>
      <c r="E27" s="77" t="str">
        <f t="shared" ca="1" si="15"/>
        <v/>
      </c>
      <c r="F27" s="77" t="str">
        <f t="shared" ca="1" si="15"/>
        <v/>
      </c>
      <c r="G27" s="77" t="str">
        <f t="shared" ca="1" si="15"/>
        <v/>
      </c>
      <c r="H27" s="77" t="str">
        <f t="shared" ca="1" si="15"/>
        <v/>
      </c>
      <c r="I27" s="77" t="str">
        <f t="shared" ca="1" si="15"/>
        <v/>
      </c>
      <c r="J27" s="77" t="str">
        <f t="shared" ca="1" si="15"/>
        <v/>
      </c>
      <c r="K27" s="77" t="str">
        <f t="shared" ca="1" si="15"/>
        <v/>
      </c>
      <c r="L27" s="77" t="str">
        <f t="shared" ca="1" si="15"/>
        <v/>
      </c>
      <c r="M27" s="77" t="str">
        <f t="shared" ca="1" si="16"/>
        <v/>
      </c>
      <c r="N27" s="77" t="str">
        <f t="shared" ca="1" si="16"/>
        <v/>
      </c>
      <c r="O27" s="77" t="str">
        <f t="shared" ca="1" si="16"/>
        <v/>
      </c>
      <c r="P27" s="77" t="str">
        <f t="shared" ca="1" si="16"/>
        <v/>
      </c>
      <c r="Q27" s="77" t="str">
        <f t="shared" ca="1" si="16"/>
        <v/>
      </c>
      <c r="R27" s="77" t="str">
        <f t="shared" ca="1" si="16"/>
        <v/>
      </c>
      <c r="S27" s="77" t="str">
        <f t="shared" ca="1" si="16"/>
        <v/>
      </c>
      <c r="T27" s="77" t="str">
        <f t="shared" ca="1" si="16"/>
        <v/>
      </c>
      <c r="U27" s="78" t="str">
        <f t="shared" ca="1" si="16"/>
        <v/>
      </c>
      <c r="V27" s="78" t="str">
        <f t="shared" ca="1" si="16"/>
        <v/>
      </c>
      <c r="W27" s="78" t="str">
        <f t="shared" ca="1" si="17"/>
        <v/>
      </c>
      <c r="X27" s="78" t="str">
        <f t="shared" ca="1" si="17"/>
        <v/>
      </c>
      <c r="Y27" s="78" t="str">
        <f t="shared" ca="1" si="17"/>
        <v/>
      </c>
      <c r="Z27" s="78" t="str">
        <f t="shared" ca="1" si="17"/>
        <v/>
      </c>
      <c r="AA27" s="78" t="str">
        <f t="shared" ca="1" si="17"/>
        <v/>
      </c>
      <c r="AB27" s="78" t="str">
        <f t="shared" ca="1" si="17"/>
        <v/>
      </c>
      <c r="AC27" s="78" t="str">
        <f t="shared" ca="1" si="17"/>
        <v/>
      </c>
      <c r="AD27" s="78" t="str">
        <f t="shared" ca="1" si="17"/>
        <v/>
      </c>
      <c r="AE27" s="78" t="str">
        <f t="shared" ca="1" si="17"/>
        <v/>
      </c>
      <c r="AF27" s="78" t="str">
        <f t="shared" ca="1" si="17"/>
        <v/>
      </c>
      <c r="AG27" s="78" t="str">
        <f t="shared" ca="1" si="18"/>
        <v/>
      </c>
      <c r="AH27" s="78" t="str">
        <f t="shared" ca="1" si="18"/>
        <v/>
      </c>
      <c r="AI27" s="78" t="str">
        <f t="shared" ca="1" si="18"/>
        <v/>
      </c>
      <c r="AJ27" s="78" t="str">
        <f t="shared" ca="1" si="18"/>
        <v/>
      </c>
      <c r="AK27" s="78" t="str">
        <f t="shared" ca="1" si="18"/>
        <v/>
      </c>
      <c r="AL27" s="78" t="str">
        <f t="shared" ca="1" si="18"/>
        <v/>
      </c>
      <c r="AM27" s="78" t="str">
        <f t="shared" ca="1" si="18"/>
        <v/>
      </c>
      <c r="AN27" s="78" t="str">
        <f t="shared" ca="1" si="14"/>
        <v/>
      </c>
      <c r="AO27" s="78" t="str">
        <f t="shared" ca="1" si="14"/>
        <v/>
      </c>
      <c r="AP27" s="78" t="str">
        <f t="shared" ca="1" si="14"/>
        <v/>
      </c>
      <c r="AQ27" s="78" t="str">
        <f t="shared" ca="1" si="14"/>
        <v/>
      </c>
      <c r="AR27" s="78" t="str">
        <f t="shared" ca="1" si="14"/>
        <v/>
      </c>
      <c r="AS27" s="78" t="str">
        <f t="shared" ca="1" si="14"/>
        <v/>
      </c>
      <c r="AV27" s="27" t="str">
        <f t="shared" ca="1" si="7"/>
        <v/>
      </c>
      <c r="AW27" s="27" t="str">
        <f t="shared" ca="1" si="8"/>
        <v/>
      </c>
      <c r="AX27" s="27" t="str">
        <f t="shared" ca="1" si="9"/>
        <v/>
      </c>
    </row>
    <row r="28" spans="1:50" ht="13.5" customHeight="1" x14ac:dyDescent="0.2">
      <c r="A28" s="61">
        <v>28</v>
      </c>
      <c r="B28" s="76" t="str">
        <f t="shared" ca="1" si="5"/>
        <v/>
      </c>
      <c r="C28" s="77" t="str">
        <f t="shared" ca="1" si="15"/>
        <v/>
      </c>
      <c r="D28" s="77" t="str">
        <f t="shared" ca="1" si="15"/>
        <v/>
      </c>
      <c r="E28" s="77" t="str">
        <f t="shared" ca="1" si="15"/>
        <v/>
      </c>
      <c r="F28" s="77" t="str">
        <f t="shared" ca="1" si="15"/>
        <v/>
      </c>
      <c r="G28" s="77" t="str">
        <f t="shared" ca="1" si="15"/>
        <v/>
      </c>
      <c r="H28" s="77" t="str">
        <f t="shared" ca="1" si="15"/>
        <v/>
      </c>
      <c r="I28" s="77" t="str">
        <f t="shared" ca="1" si="15"/>
        <v/>
      </c>
      <c r="J28" s="77" t="str">
        <f t="shared" ca="1" si="15"/>
        <v/>
      </c>
      <c r="K28" s="77" t="str">
        <f t="shared" ca="1" si="15"/>
        <v/>
      </c>
      <c r="L28" s="77" t="str">
        <f t="shared" ca="1" si="15"/>
        <v/>
      </c>
      <c r="M28" s="77" t="str">
        <f t="shared" ca="1" si="16"/>
        <v/>
      </c>
      <c r="N28" s="77" t="str">
        <f t="shared" ca="1" si="16"/>
        <v/>
      </c>
      <c r="O28" s="77" t="str">
        <f t="shared" ca="1" si="16"/>
        <v/>
      </c>
      <c r="P28" s="77" t="str">
        <f t="shared" ca="1" si="16"/>
        <v/>
      </c>
      <c r="Q28" s="77" t="str">
        <f t="shared" ca="1" si="16"/>
        <v/>
      </c>
      <c r="R28" s="77" t="str">
        <f t="shared" ca="1" si="16"/>
        <v/>
      </c>
      <c r="S28" s="77" t="str">
        <f t="shared" ca="1" si="16"/>
        <v/>
      </c>
      <c r="T28" s="77" t="str">
        <f t="shared" ca="1" si="16"/>
        <v/>
      </c>
      <c r="U28" s="78" t="str">
        <f t="shared" ca="1" si="16"/>
        <v/>
      </c>
      <c r="V28" s="78" t="str">
        <f t="shared" ca="1" si="16"/>
        <v/>
      </c>
      <c r="W28" s="78" t="str">
        <f t="shared" ca="1" si="17"/>
        <v/>
      </c>
      <c r="X28" s="78" t="str">
        <f t="shared" ca="1" si="17"/>
        <v/>
      </c>
      <c r="Y28" s="78" t="str">
        <f t="shared" ca="1" si="17"/>
        <v/>
      </c>
      <c r="Z28" s="78" t="str">
        <f t="shared" ca="1" si="17"/>
        <v/>
      </c>
      <c r="AA28" s="78" t="str">
        <f t="shared" ca="1" si="17"/>
        <v/>
      </c>
      <c r="AB28" s="78" t="str">
        <f t="shared" ca="1" si="17"/>
        <v/>
      </c>
      <c r="AC28" s="78" t="str">
        <f t="shared" ca="1" si="17"/>
        <v/>
      </c>
      <c r="AD28" s="78" t="str">
        <f t="shared" ca="1" si="17"/>
        <v/>
      </c>
      <c r="AE28" s="78" t="str">
        <f t="shared" ca="1" si="17"/>
        <v/>
      </c>
      <c r="AF28" s="78" t="str">
        <f t="shared" ca="1" si="17"/>
        <v/>
      </c>
      <c r="AG28" s="78" t="str">
        <f t="shared" ca="1" si="18"/>
        <v/>
      </c>
      <c r="AH28" s="78" t="str">
        <f t="shared" ca="1" si="18"/>
        <v/>
      </c>
      <c r="AI28" s="78" t="str">
        <f t="shared" ca="1" si="18"/>
        <v/>
      </c>
      <c r="AJ28" s="78" t="str">
        <f t="shared" ca="1" si="18"/>
        <v/>
      </c>
      <c r="AK28" s="78" t="str">
        <f t="shared" ca="1" si="18"/>
        <v/>
      </c>
      <c r="AL28" s="78" t="str">
        <f t="shared" ca="1" si="18"/>
        <v/>
      </c>
      <c r="AM28" s="78" t="str">
        <f t="shared" ca="1" si="18"/>
        <v/>
      </c>
      <c r="AN28" s="78" t="str">
        <f t="shared" ca="1" si="14"/>
        <v/>
      </c>
      <c r="AO28" s="78" t="str">
        <f t="shared" ca="1" si="14"/>
        <v/>
      </c>
      <c r="AP28" s="78" t="str">
        <f t="shared" ca="1" si="14"/>
        <v/>
      </c>
      <c r="AQ28" s="78" t="str">
        <f t="shared" ca="1" si="14"/>
        <v/>
      </c>
      <c r="AR28" s="78" t="str">
        <f t="shared" ca="1" si="14"/>
        <v/>
      </c>
      <c r="AS28" s="78" t="str">
        <f t="shared" ca="1" si="14"/>
        <v/>
      </c>
      <c r="AV28" s="27" t="str">
        <f t="shared" ca="1" si="7"/>
        <v/>
      </c>
      <c r="AW28" s="27" t="str">
        <f t="shared" ca="1" si="8"/>
        <v/>
      </c>
      <c r="AX28" s="27" t="str">
        <f t="shared" ca="1" si="9"/>
        <v/>
      </c>
    </row>
    <row r="29" spans="1:50" ht="13.5" customHeight="1" x14ac:dyDescent="0.2">
      <c r="A29" s="66">
        <v>29</v>
      </c>
      <c r="B29" s="76" t="str">
        <f t="shared" ca="1" si="5"/>
        <v/>
      </c>
      <c r="C29" s="77" t="str">
        <f t="shared" ca="1" si="15"/>
        <v/>
      </c>
      <c r="D29" s="77" t="str">
        <f t="shared" ca="1" si="15"/>
        <v/>
      </c>
      <c r="E29" s="77" t="str">
        <f t="shared" ca="1" si="15"/>
        <v/>
      </c>
      <c r="F29" s="77" t="str">
        <f t="shared" ca="1" si="15"/>
        <v/>
      </c>
      <c r="G29" s="77" t="str">
        <f t="shared" ca="1" si="15"/>
        <v/>
      </c>
      <c r="H29" s="77" t="str">
        <f t="shared" ca="1" si="15"/>
        <v/>
      </c>
      <c r="I29" s="77" t="str">
        <f t="shared" ca="1" si="15"/>
        <v/>
      </c>
      <c r="J29" s="77" t="str">
        <f t="shared" ca="1" si="15"/>
        <v/>
      </c>
      <c r="K29" s="77" t="str">
        <f t="shared" ca="1" si="15"/>
        <v/>
      </c>
      <c r="L29" s="77" t="str">
        <f t="shared" ca="1" si="15"/>
        <v/>
      </c>
      <c r="M29" s="77" t="str">
        <f t="shared" ca="1" si="16"/>
        <v/>
      </c>
      <c r="N29" s="77" t="str">
        <f t="shared" ca="1" si="16"/>
        <v/>
      </c>
      <c r="O29" s="77" t="str">
        <f t="shared" ca="1" si="16"/>
        <v/>
      </c>
      <c r="P29" s="77" t="str">
        <f t="shared" ca="1" si="16"/>
        <v/>
      </c>
      <c r="Q29" s="77" t="str">
        <f t="shared" ca="1" si="16"/>
        <v/>
      </c>
      <c r="R29" s="77" t="str">
        <f t="shared" ca="1" si="16"/>
        <v/>
      </c>
      <c r="S29" s="77" t="str">
        <f t="shared" ca="1" si="16"/>
        <v/>
      </c>
      <c r="T29" s="77" t="str">
        <f t="shared" ca="1" si="16"/>
        <v/>
      </c>
      <c r="U29" s="78" t="str">
        <f t="shared" ca="1" si="16"/>
        <v/>
      </c>
      <c r="V29" s="78" t="str">
        <f t="shared" ca="1" si="16"/>
        <v/>
      </c>
      <c r="W29" s="78" t="str">
        <f t="shared" ca="1" si="17"/>
        <v/>
      </c>
      <c r="X29" s="78" t="str">
        <f t="shared" ca="1" si="17"/>
        <v/>
      </c>
      <c r="Y29" s="78" t="str">
        <f t="shared" ca="1" si="17"/>
        <v/>
      </c>
      <c r="Z29" s="78" t="str">
        <f t="shared" ca="1" si="17"/>
        <v/>
      </c>
      <c r="AA29" s="78" t="str">
        <f t="shared" ca="1" si="17"/>
        <v/>
      </c>
      <c r="AB29" s="78" t="str">
        <f t="shared" ca="1" si="17"/>
        <v/>
      </c>
      <c r="AC29" s="78" t="str">
        <f t="shared" ca="1" si="17"/>
        <v/>
      </c>
      <c r="AD29" s="78" t="str">
        <f t="shared" ca="1" si="17"/>
        <v/>
      </c>
      <c r="AE29" s="78" t="str">
        <f t="shared" ca="1" si="17"/>
        <v/>
      </c>
      <c r="AF29" s="78" t="str">
        <f t="shared" ca="1" si="17"/>
        <v/>
      </c>
      <c r="AG29" s="78" t="str">
        <f t="shared" ca="1" si="18"/>
        <v/>
      </c>
      <c r="AH29" s="78" t="str">
        <f t="shared" ca="1" si="18"/>
        <v/>
      </c>
      <c r="AI29" s="78" t="str">
        <f t="shared" ca="1" si="18"/>
        <v/>
      </c>
      <c r="AJ29" s="78" t="str">
        <f t="shared" ca="1" si="18"/>
        <v/>
      </c>
      <c r="AK29" s="78" t="str">
        <f t="shared" ca="1" si="18"/>
        <v/>
      </c>
      <c r="AL29" s="78" t="str">
        <f t="shared" ca="1" si="18"/>
        <v/>
      </c>
      <c r="AM29" s="78" t="str">
        <f t="shared" ca="1" si="18"/>
        <v/>
      </c>
      <c r="AN29" s="78" t="str">
        <f t="shared" ref="AN29:AS38" ca="1" si="19">IF(INDIRECT("Input_Lieferant!"&amp;AN$1&amp;$A29)="","",INDIRECT("Input_Lieferant!"&amp;AN$1&amp;$A29))</f>
        <v/>
      </c>
      <c r="AO29" s="78" t="str">
        <f t="shared" ca="1" si="19"/>
        <v/>
      </c>
      <c r="AP29" s="78" t="str">
        <f t="shared" ca="1" si="19"/>
        <v/>
      </c>
      <c r="AQ29" s="78" t="str">
        <f t="shared" ca="1" si="19"/>
        <v/>
      </c>
      <c r="AR29" s="78" t="str">
        <f t="shared" ca="1" si="19"/>
        <v/>
      </c>
      <c r="AS29" s="78" t="str">
        <f t="shared" ca="1" si="19"/>
        <v/>
      </c>
      <c r="AV29" s="27" t="str">
        <f t="shared" ca="1" si="7"/>
        <v/>
      </c>
      <c r="AW29" s="27" t="str">
        <f t="shared" ca="1" si="8"/>
        <v/>
      </c>
      <c r="AX29" s="27" t="str">
        <f t="shared" ca="1" si="9"/>
        <v/>
      </c>
    </row>
    <row r="30" spans="1:50" ht="13.5" customHeight="1" x14ac:dyDescent="0.2">
      <c r="A30" s="61">
        <v>30</v>
      </c>
      <c r="B30" s="76" t="str">
        <f t="shared" ca="1" si="5"/>
        <v/>
      </c>
      <c r="C30" s="77" t="str">
        <f t="shared" ca="1" si="15"/>
        <v/>
      </c>
      <c r="D30" s="77" t="str">
        <f t="shared" ca="1" si="15"/>
        <v/>
      </c>
      <c r="E30" s="77" t="str">
        <f t="shared" ca="1" si="15"/>
        <v/>
      </c>
      <c r="F30" s="77" t="str">
        <f t="shared" ca="1" si="15"/>
        <v/>
      </c>
      <c r="G30" s="77" t="str">
        <f t="shared" ca="1" si="15"/>
        <v/>
      </c>
      <c r="H30" s="77" t="str">
        <f t="shared" ca="1" si="15"/>
        <v/>
      </c>
      <c r="I30" s="77" t="str">
        <f t="shared" ca="1" si="15"/>
        <v/>
      </c>
      <c r="J30" s="77" t="str">
        <f t="shared" ca="1" si="15"/>
        <v/>
      </c>
      <c r="K30" s="77" t="str">
        <f t="shared" ca="1" si="15"/>
        <v/>
      </c>
      <c r="L30" s="77" t="str">
        <f t="shared" ca="1" si="15"/>
        <v/>
      </c>
      <c r="M30" s="77" t="str">
        <f t="shared" ca="1" si="16"/>
        <v/>
      </c>
      <c r="N30" s="77" t="str">
        <f t="shared" ca="1" si="16"/>
        <v/>
      </c>
      <c r="O30" s="77" t="str">
        <f t="shared" ca="1" si="16"/>
        <v/>
      </c>
      <c r="P30" s="77" t="str">
        <f t="shared" ca="1" si="16"/>
        <v/>
      </c>
      <c r="Q30" s="77" t="str">
        <f t="shared" ca="1" si="16"/>
        <v/>
      </c>
      <c r="R30" s="77" t="str">
        <f t="shared" ca="1" si="16"/>
        <v/>
      </c>
      <c r="S30" s="77" t="str">
        <f t="shared" ca="1" si="16"/>
        <v/>
      </c>
      <c r="T30" s="77" t="str">
        <f t="shared" ca="1" si="16"/>
        <v/>
      </c>
      <c r="U30" s="78" t="str">
        <f t="shared" ca="1" si="16"/>
        <v/>
      </c>
      <c r="V30" s="78" t="str">
        <f t="shared" ca="1" si="16"/>
        <v/>
      </c>
      <c r="W30" s="78" t="str">
        <f t="shared" ca="1" si="17"/>
        <v/>
      </c>
      <c r="X30" s="78" t="str">
        <f t="shared" ca="1" si="17"/>
        <v/>
      </c>
      <c r="Y30" s="78" t="str">
        <f t="shared" ca="1" si="17"/>
        <v/>
      </c>
      <c r="Z30" s="78" t="str">
        <f t="shared" ca="1" si="17"/>
        <v/>
      </c>
      <c r="AA30" s="78" t="str">
        <f t="shared" ca="1" si="17"/>
        <v/>
      </c>
      <c r="AB30" s="78" t="str">
        <f t="shared" ca="1" si="17"/>
        <v/>
      </c>
      <c r="AC30" s="78" t="str">
        <f t="shared" ca="1" si="17"/>
        <v/>
      </c>
      <c r="AD30" s="78" t="str">
        <f t="shared" ca="1" si="17"/>
        <v/>
      </c>
      <c r="AE30" s="78" t="str">
        <f t="shared" ca="1" si="17"/>
        <v/>
      </c>
      <c r="AF30" s="78" t="str">
        <f t="shared" ca="1" si="17"/>
        <v/>
      </c>
      <c r="AG30" s="78" t="str">
        <f t="shared" ca="1" si="18"/>
        <v/>
      </c>
      <c r="AH30" s="78" t="str">
        <f t="shared" ca="1" si="18"/>
        <v/>
      </c>
      <c r="AI30" s="78" t="str">
        <f t="shared" ca="1" si="18"/>
        <v/>
      </c>
      <c r="AJ30" s="78" t="str">
        <f t="shared" ca="1" si="18"/>
        <v/>
      </c>
      <c r="AK30" s="78" t="str">
        <f t="shared" ca="1" si="18"/>
        <v/>
      </c>
      <c r="AL30" s="78" t="str">
        <f t="shared" ca="1" si="18"/>
        <v/>
      </c>
      <c r="AM30" s="78" t="str">
        <f t="shared" ca="1" si="18"/>
        <v/>
      </c>
      <c r="AN30" s="78" t="str">
        <f t="shared" ca="1" si="19"/>
        <v/>
      </c>
      <c r="AO30" s="78" t="str">
        <f t="shared" ca="1" si="19"/>
        <v/>
      </c>
      <c r="AP30" s="78" t="str">
        <f t="shared" ca="1" si="19"/>
        <v/>
      </c>
      <c r="AQ30" s="78" t="str">
        <f t="shared" ca="1" si="19"/>
        <v/>
      </c>
      <c r="AR30" s="78" t="str">
        <f t="shared" ca="1" si="19"/>
        <v/>
      </c>
      <c r="AS30" s="78" t="str">
        <f t="shared" ca="1" si="19"/>
        <v/>
      </c>
      <c r="AV30" s="27" t="str">
        <f t="shared" ca="1" si="7"/>
        <v/>
      </c>
      <c r="AW30" s="27" t="str">
        <f t="shared" ca="1" si="8"/>
        <v/>
      </c>
      <c r="AX30" s="27" t="str">
        <f t="shared" ca="1" si="9"/>
        <v/>
      </c>
    </row>
    <row r="31" spans="1:50" ht="13.5" customHeight="1" x14ac:dyDescent="0.2">
      <c r="A31" s="61">
        <v>31</v>
      </c>
      <c r="B31" s="76" t="str">
        <f t="shared" ca="1" si="5"/>
        <v/>
      </c>
      <c r="C31" s="77" t="str">
        <f t="shared" ca="1" si="15"/>
        <v/>
      </c>
      <c r="D31" s="77" t="str">
        <f t="shared" ca="1" si="15"/>
        <v/>
      </c>
      <c r="E31" s="77" t="str">
        <f t="shared" ca="1" si="15"/>
        <v/>
      </c>
      <c r="F31" s="77" t="str">
        <f t="shared" ca="1" si="15"/>
        <v/>
      </c>
      <c r="G31" s="77" t="str">
        <f t="shared" ca="1" si="15"/>
        <v/>
      </c>
      <c r="H31" s="77" t="str">
        <f t="shared" ca="1" si="15"/>
        <v/>
      </c>
      <c r="I31" s="77" t="str">
        <f t="shared" ca="1" si="15"/>
        <v/>
      </c>
      <c r="J31" s="77" t="str">
        <f t="shared" ca="1" si="15"/>
        <v/>
      </c>
      <c r="K31" s="77" t="str">
        <f t="shared" ca="1" si="15"/>
        <v/>
      </c>
      <c r="L31" s="77" t="str">
        <f t="shared" ca="1" si="15"/>
        <v/>
      </c>
      <c r="M31" s="77" t="str">
        <f t="shared" ca="1" si="16"/>
        <v/>
      </c>
      <c r="N31" s="77" t="str">
        <f t="shared" ca="1" si="16"/>
        <v/>
      </c>
      <c r="O31" s="77" t="str">
        <f t="shared" ca="1" si="16"/>
        <v/>
      </c>
      <c r="P31" s="77" t="str">
        <f t="shared" ca="1" si="16"/>
        <v/>
      </c>
      <c r="Q31" s="77" t="str">
        <f t="shared" ca="1" si="16"/>
        <v/>
      </c>
      <c r="R31" s="77" t="str">
        <f t="shared" ca="1" si="16"/>
        <v/>
      </c>
      <c r="S31" s="77" t="str">
        <f t="shared" ca="1" si="16"/>
        <v/>
      </c>
      <c r="T31" s="77" t="str">
        <f t="shared" ca="1" si="16"/>
        <v/>
      </c>
      <c r="U31" s="78" t="str">
        <f t="shared" ca="1" si="16"/>
        <v/>
      </c>
      <c r="V31" s="78" t="str">
        <f t="shared" ca="1" si="16"/>
        <v/>
      </c>
      <c r="W31" s="78" t="str">
        <f t="shared" ca="1" si="17"/>
        <v/>
      </c>
      <c r="X31" s="78" t="str">
        <f t="shared" ca="1" si="17"/>
        <v/>
      </c>
      <c r="Y31" s="78" t="str">
        <f t="shared" ca="1" si="17"/>
        <v/>
      </c>
      <c r="Z31" s="78" t="str">
        <f t="shared" ca="1" si="17"/>
        <v/>
      </c>
      <c r="AA31" s="78" t="str">
        <f t="shared" ca="1" si="17"/>
        <v/>
      </c>
      <c r="AB31" s="78" t="str">
        <f t="shared" ca="1" si="17"/>
        <v/>
      </c>
      <c r="AC31" s="78" t="str">
        <f t="shared" ca="1" si="17"/>
        <v/>
      </c>
      <c r="AD31" s="78" t="str">
        <f t="shared" ca="1" si="17"/>
        <v/>
      </c>
      <c r="AE31" s="78" t="str">
        <f t="shared" ca="1" si="17"/>
        <v/>
      </c>
      <c r="AF31" s="78" t="str">
        <f t="shared" ca="1" si="17"/>
        <v/>
      </c>
      <c r="AG31" s="78" t="str">
        <f t="shared" ca="1" si="18"/>
        <v/>
      </c>
      <c r="AH31" s="78" t="str">
        <f t="shared" ca="1" si="18"/>
        <v/>
      </c>
      <c r="AI31" s="78" t="str">
        <f t="shared" ca="1" si="18"/>
        <v/>
      </c>
      <c r="AJ31" s="78" t="str">
        <f t="shared" ca="1" si="18"/>
        <v/>
      </c>
      <c r="AK31" s="78" t="str">
        <f t="shared" ca="1" si="18"/>
        <v/>
      </c>
      <c r="AL31" s="78" t="str">
        <f t="shared" ca="1" si="18"/>
        <v/>
      </c>
      <c r="AM31" s="78" t="str">
        <f t="shared" ca="1" si="18"/>
        <v/>
      </c>
      <c r="AN31" s="78" t="str">
        <f t="shared" ca="1" si="19"/>
        <v/>
      </c>
      <c r="AO31" s="78" t="str">
        <f t="shared" ca="1" si="19"/>
        <v/>
      </c>
      <c r="AP31" s="78" t="str">
        <f t="shared" ca="1" si="19"/>
        <v/>
      </c>
      <c r="AQ31" s="78" t="str">
        <f t="shared" ca="1" si="19"/>
        <v/>
      </c>
      <c r="AR31" s="78" t="str">
        <f t="shared" ca="1" si="19"/>
        <v/>
      </c>
      <c r="AS31" s="78" t="str">
        <f t="shared" ca="1" si="19"/>
        <v/>
      </c>
      <c r="AV31" s="27" t="str">
        <f t="shared" ca="1" si="7"/>
        <v/>
      </c>
      <c r="AW31" s="27" t="str">
        <f t="shared" ca="1" si="8"/>
        <v/>
      </c>
      <c r="AX31" s="27" t="str">
        <f t="shared" ca="1" si="9"/>
        <v/>
      </c>
    </row>
    <row r="32" spans="1:50" ht="13.5" customHeight="1" x14ac:dyDescent="0.2">
      <c r="A32" s="61">
        <v>32</v>
      </c>
      <c r="B32" s="76" t="str">
        <f t="shared" ca="1" si="5"/>
        <v/>
      </c>
      <c r="C32" s="77" t="str">
        <f t="shared" ref="C32:L41" ca="1" si="20">IF(INDIRECT("Input_Lieferant!"&amp;C$1&amp;$A32)="","",INDIRECT("Input_Lieferant!"&amp;C$1&amp;$A32))</f>
        <v/>
      </c>
      <c r="D32" s="77" t="str">
        <f t="shared" ca="1" si="20"/>
        <v/>
      </c>
      <c r="E32" s="77" t="str">
        <f t="shared" ca="1" si="20"/>
        <v/>
      </c>
      <c r="F32" s="77" t="str">
        <f t="shared" ca="1" si="20"/>
        <v/>
      </c>
      <c r="G32" s="77" t="str">
        <f t="shared" ca="1" si="20"/>
        <v/>
      </c>
      <c r="H32" s="77" t="str">
        <f t="shared" ca="1" si="20"/>
        <v/>
      </c>
      <c r="I32" s="77" t="str">
        <f t="shared" ca="1" si="20"/>
        <v/>
      </c>
      <c r="J32" s="77" t="str">
        <f t="shared" ca="1" si="20"/>
        <v/>
      </c>
      <c r="K32" s="77" t="str">
        <f t="shared" ca="1" si="20"/>
        <v/>
      </c>
      <c r="L32" s="77" t="str">
        <f t="shared" ca="1" si="20"/>
        <v/>
      </c>
      <c r="M32" s="77" t="str">
        <f t="shared" ref="M32:V41" ca="1" si="21">IF(INDIRECT("Input_Lieferant!"&amp;M$1&amp;$A32)="","",INDIRECT("Input_Lieferant!"&amp;M$1&amp;$A32))</f>
        <v/>
      </c>
      <c r="N32" s="77" t="str">
        <f t="shared" ca="1" si="21"/>
        <v/>
      </c>
      <c r="O32" s="77" t="str">
        <f t="shared" ca="1" si="21"/>
        <v/>
      </c>
      <c r="P32" s="77" t="str">
        <f t="shared" ca="1" si="21"/>
        <v/>
      </c>
      <c r="Q32" s="77" t="str">
        <f t="shared" ca="1" si="21"/>
        <v/>
      </c>
      <c r="R32" s="77" t="str">
        <f t="shared" ca="1" si="21"/>
        <v/>
      </c>
      <c r="S32" s="77" t="str">
        <f t="shared" ca="1" si="21"/>
        <v/>
      </c>
      <c r="T32" s="77" t="str">
        <f t="shared" ca="1" si="21"/>
        <v/>
      </c>
      <c r="U32" s="78" t="str">
        <f t="shared" ca="1" si="21"/>
        <v/>
      </c>
      <c r="V32" s="78" t="str">
        <f t="shared" ca="1" si="21"/>
        <v/>
      </c>
      <c r="W32" s="78" t="str">
        <f t="shared" ref="W32:AF41" ca="1" si="22">IF(INDIRECT("Input_Lieferant!"&amp;W$1&amp;$A32)="","",INDIRECT("Input_Lieferant!"&amp;W$1&amp;$A32))</f>
        <v/>
      </c>
      <c r="X32" s="78" t="str">
        <f t="shared" ca="1" si="22"/>
        <v/>
      </c>
      <c r="Y32" s="78" t="str">
        <f t="shared" ca="1" si="22"/>
        <v/>
      </c>
      <c r="Z32" s="78" t="str">
        <f t="shared" ca="1" si="22"/>
        <v/>
      </c>
      <c r="AA32" s="78" t="str">
        <f t="shared" ca="1" si="22"/>
        <v/>
      </c>
      <c r="AB32" s="78" t="str">
        <f t="shared" ca="1" si="22"/>
        <v/>
      </c>
      <c r="AC32" s="78" t="str">
        <f t="shared" ca="1" si="22"/>
        <v/>
      </c>
      <c r="AD32" s="78" t="str">
        <f t="shared" ca="1" si="22"/>
        <v/>
      </c>
      <c r="AE32" s="78" t="str">
        <f t="shared" ca="1" si="22"/>
        <v/>
      </c>
      <c r="AF32" s="78" t="str">
        <f t="shared" ca="1" si="22"/>
        <v/>
      </c>
      <c r="AG32" s="78" t="str">
        <f t="shared" ref="AG32:AM41" ca="1" si="23">IF(INDIRECT("Input_Lieferant!"&amp;AG$1&amp;$A32)="","",INDIRECT("Input_Lieferant!"&amp;AG$1&amp;$A32))</f>
        <v/>
      </c>
      <c r="AH32" s="78" t="str">
        <f t="shared" ca="1" si="23"/>
        <v/>
      </c>
      <c r="AI32" s="78" t="str">
        <f t="shared" ca="1" si="23"/>
        <v/>
      </c>
      <c r="AJ32" s="78" t="str">
        <f t="shared" ca="1" si="23"/>
        <v/>
      </c>
      <c r="AK32" s="78" t="str">
        <f t="shared" ca="1" si="23"/>
        <v/>
      </c>
      <c r="AL32" s="78" t="str">
        <f t="shared" ca="1" si="23"/>
        <v/>
      </c>
      <c r="AM32" s="78" t="str">
        <f t="shared" ca="1" si="23"/>
        <v/>
      </c>
      <c r="AN32" s="78" t="str">
        <f t="shared" ca="1" si="19"/>
        <v/>
      </c>
      <c r="AO32" s="78" t="str">
        <f t="shared" ca="1" si="19"/>
        <v/>
      </c>
      <c r="AP32" s="78" t="str">
        <f t="shared" ca="1" si="19"/>
        <v/>
      </c>
      <c r="AQ32" s="78" t="str">
        <f t="shared" ca="1" si="19"/>
        <v/>
      </c>
      <c r="AR32" s="78" t="str">
        <f t="shared" ca="1" si="19"/>
        <v/>
      </c>
      <c r="AS32" s="78" t="str">
        <f t="shared" ca="1" si="19"/>
        <v/>
      </c>
      <c r="AV32" s="27" t="str">
        <f t="shared" ca="1" si="7"/>
        <v/>
      </c>
      <c r="AW32" s="27" t="str">
        <f t="shared" ca="1" si="8"/>
        <v/>
      </c>
      <c r="AX32" s="27" t="str">
        <f t="shared" ca="1" si="9"/>
        <v/>
      </c>
    </row>
    <row r="33" spans="1:50" ht="13.5" customHeight="1" x14ac:dyDescent="0.2">
      <c r="A33" s="66">
        <v>33</v>
      </c>
      <c r="B33" s="76" t="str">
        <f t="shared" ca="1" si="5"/>
        <v/>
      </c>
      <c r="C33" s="77" t="str">
        <f t="shared" ca="1" si="20"/>
        <v/>
      </c>
      <c r="D33" s="77" t="str">
        <f t="shared" ca="1" si="20"/>
        <v/>
      </c>
      <c r="E33" s="77" t="str">
        <f t="shared" ca="1" si="20"/>
        <v/>
      </c>
      <c r="F33" s="77" t="str">
        <f t="shared" ca="1" si="20"/>
        <v/>
      </c>
      <c r="G33" s="77" t="str">
        <f t="shared" ca="1" si="20"/>
        <v/>
      </c>
      <c r="H33" s="77" t="str">
        <f t="shared" ca="1" si="20"/>
        <v/>
      </c>
      <c r="I33" s="77" t="str">
        <f t="shared" ca="1" si="20"/>
        <v/>
      </c>
      <c r="J33" s="77" t="str">
        <f t="shared" ca="1" si="20"/>
        <v/>
      </c>
      <c r="K33" s="77" t="str">
        <f t="shared" ca="1" si="20"/>
        <v/>
      </c>
      <c r="L33" s="77" t="str">
        <f t="shared" ca="1" si="20"/>
        <v/>
      </c>
      <c r="M33" s="77" t="str">
        <f t="shared" ca="1" si="21"/>
        <v/>
      </c>
      <c r="N33" s="77" t="str">
        <f t="shared" ca="1" si="21"/>
        <v/>
      </c>
      <c r="O33" s="77" t="str">
        <f t="shared" ca="1" si="21"/>
        <v/>
      </c>
      <c r="P33" s="77" t="str">
        <f t="shared" ca="1" si="21"/>
        <v/>
      </c>
      <c r="Q33" s="77" t="str">
        <f t="shared" ca="1" si="21"/>
        <v/>
      </c>
      <c r="R33" s="77" t="str">
        <f t="shared" ca="1" si="21"/>
        <v/>
      </c>
      <c r="S33" s="77" t="str">
        <f t="shared" ca="1" si="21"/>
        <v/>
      </c>
      <c r="T33" s="77" t="str">
        <f t="shared" ca="1" si="21"/>
        <v/>
      </c>
      <c r="U33" s="78" t="str">
        <f t="shared" ca="1" si="21"/>
        <v/>
      </c>
      <c r="V33" s="78" t="str">
        <f t="shared" ca="1" si="21"/>
        <v/>
      </c>
      <c r="W33" s="78" t="str">
        <f t="shared" ca="1" si="22"/>
        <v/>
      </c>
      <c r="X33" s="78" t="str">
        <f t="shared" ca="1" si="22"/>
        <v/>
      </c>
      <c r="Y33" s="78" t="str">
        <f t="shared" ca="1" si="22"/>
        <v/>
      </c>
      <c r="Z33" s="78" t="str">
        <f t="shared" ca="1" si="22"/>
        <v/>
      </c>
      <c r="AA33" s="78" t="str">
        <f t="shared" ca="1" si="22"/>
        <v/>
      </c>
      <c r="AB33" s="78" t="str">
        <f t="shared" ca="1" si="22"/>
        <v/>
      </c>
      <c r="AC33" s="78" t="str">
        <f t="shared" ca="1" si="22"/>
        <v/>
      </c>
      <c r="AD33" s="78" t="str">
        <f t="shared" ca="1" si="22"/>
        <v/>
      </c>
      <c r="AE33" s="78" t="str">
        <f t="shared" ca="1" si="22"/>
        <v/>
      </c>
      <c r="AF33" s="78" t="str">
        <f t="shared" ca="1" si="22"/>
        <v/>
      </c>
      <c r="AG33" s="78" t="str">
        <f t="shared" ca="1" si="23"/>
        <v/>
      </c>
      <c r="AH33" s="78" t="str">
        <f t="shared" ca="1" si="23"/>
        <v/>
      </c>
      <c r="AI33" s="78" t="str">
        <f t="shared" ca="1" si="23"/>
        <v/>
      </c>
      <c r="AJ33" s="78" t="str">
        <f t="shared" ca="1" si="23"/>
        <v/>
      </c>
      <c r="AK33" s="78" t="str">
        <f t="shared" ca="1" si="23"/>
        <v/>
      </c>
      <c r="AL33" s="78" t="str">
        <f t="shared" ca="1" si="23"/>
        <v/>
      </c>
      <c r="AM33" s="78" t="str">
        <f t="shared" ca="1" si="23"/>
        <v/>
      </c>
      <c r="AN33" s="78" t="str">
        <f t="shared" ca="1" si="19"/>
        <v/>
      </c>
      <c r="AO33" s="78" t="str">
        <f t="shared" ca="1" si="19"/>
        <v/>
      </c>
      <c r="AP33" s="78" t="str">
        <f t="shared" ca="1" si="19"/>
        <v/>
      </c>
      <c r="AQ33" s="78" t="str">
        <f t="shared" ca="1" si="19"/>
        <v/>
      </c>
      <c r="AR33" s="78" t="str">
        <f t="shared" ca="1" si="19"/>
        <v/>
      </c>
      <c r="AS33" s="78" t="str">
        <f t="shared" ca="1" si="19"/>
        <v/>
      </c>
      <c r="AV33" s="27" t="str">
        <f t="shared" ca="1" si="7"/>
        <v/>
      </c>
      <c r="AW33" s="27" t="str">
        <f t="shared" ca="1" si="8"/>
        <v/>
      </c>
      <c r="AX33" s="27" t="str">
        <f t="shared" ca="1" si="9"/>
        <v/>
      </c>
    </row>
    <row r="34" spans="1:50" ht="13.5" customHeight="1" x14ac:dyDescent="0.2">
      <c r="A34" s="61">
        <v>34</v>
      </c>
      <c r="B34" s="76" t="str">
        <f t="shared" ca="1" si="5"/>
        <v/>
      </c>
      <c r="C34" s="77" t="str">
        <f t="shared" ca="1" si="20"/>
        <v/>
      </c>
      <c r="D34" s="77" t="str">
        <f t="shared" ca="1" si="20"/>
        <v/>
      </c>
      <c r="E34" s="77" t="str">
        <f t="shared" ca="1" si="20"/>
        <v/>
      </c>
      <c r="F34" s="77" t="str">
        <f t="shared" ca="1" si="20"/>
        <v/>
      </c>
      <c r="G34" s="77" t="str">
        <f t="shared" ca="1" si="20"/>
        <v/>
      </c>
      <c r="H34" s="77" t="str">
        <f t="shared" ca="1" si="20"/>
        <v/>
      </c>
      <c r="I34" s="77" t="str">
        <f t="shared" ca="1" si="20"/>
        <v/>
      </c>
      <c r="J34" s="77" t="str">
        <f t="shared" ca="1" si="20"/>
        <v/>
      </c>
      <c r="K34" s="77" t="str">
        <f t="shared" ca="1" si="20"/>
        <v/>
      </c>
      <c r="L34" s="77" t="str">
        <f t="shared" ca="1" si="20"/>
        <v/>
      </c>
      <c r="M34" s="77" t="str">
        <f t="shared" ca="1" si="21"/>
        <v/>
      </c>
      <c r="N34" s="77" t="str">
        <f t="shared" ca="1" si="21"/>
        <v/>
      </c>
      <c r="O34" s="77" t="str">
        <f t="shared" ca="1" si="21"/>
        <v/>
      </c>
      <c r="P34" s="77" t="str">
        <f t="shared" ca="1" si="21"/>
        <v/>
      </c>
      <c r="Q34" s="77" t="str">
        <f t="shared" ca="1" si="21"/>
        <v/>
      </c>
      <c r="R34" s="77" t="str">
        <f t="shared" ca="1" si="21"/>
        <v/>
      </c>
      <c r="S34" s="77" t="str">
        <f t="shared" ca="1" si="21"/>
        <v/>
      </c>
      <c r="T34" s="77" t="str">
        <f t="shared" ca="1" si="21"/>
        <v/>
      </c>
      <c r="U34" s="78" t="str">
        <f t="shared" ca="1" si="21"/>
        <v/>
      </c>
      <c r="V34" s="78" t="str">
        <f t="shared" ca="1" si="21"/>
        <v/>
      </c>
      <c r="W34" s="78" t="str">
        <f t="shared" ca="1" si="22"/>
        <v/>
      </c>
      <c r="X34" s="78" t="str">
        <f t="shared" ca="1" si="22"/>
        <v/>
      </c>
      <c r="Y34" s="78" t="str">
        <f t="shared" ca="1" si="22"/>
        <v/>
      </c>
      <c r="Z34" s="78" t="str">
        <f t="shared" ca="1" si="22"/>
        <v/>
      </c>
      <c r="AA34" s="78" t="str">
        <f t="shared" ca="1" si="22"/>
        <v/>
      </c>
      <c r="AB34" s="78" t="str">
        <f t="shared" ca="1" si="22"/>
        <v/>
      </c>
      <c r="AC34" s="78" t="str">
        <f t="shared" ca="1" si="22"/>
        <v/>
      </c>
      <c r="AD34" s="78" t="str">
        <f t="shared" ca="1" si="22"/>
        <v/>
      </c>
      <c r="AE34" s="78" t="str">
        <f t="shared" ca="1" si="22"/>
        <v/>
      </c>
      <c r="AF34" s="78" t="str">
        <f t="shared" ca="1" si="22"/>
        <v/>
      </c>
      <c r="AG34" s="78" t="str">
        <f t="shared" ca="1" si="23"/>
        <v/>
      </c>
      <c r="AH34" s="78" t="str">
        <f t="shared" ca="1" si="23"/>
        <v/>
      </c>
      <c r="AI34" s="78" t="str">
        <f t="shared" ca="1" si="23"/>
        <v/>
      </c>
      <c r="AJ34" s="78" t="str">
        <f t="shared" ca="1" si="23"/>
        <v/>
      </c>
      <c r="AK34" s="78" t="str">
        <f t="shared" ca="1" si="23"/>
        <v/>
      </c>
      <c r="AL34" s="78" t="str">
        <f t="shared" ca="1" si="23"/>
        <v/>
      </c>
      <c r="AM34" s="78" t="str">
        <f t="shared" ca="1" si="23"/>
        <v/>
      </c>
      <c r="AN34" s="78" t="str">
        <f t="shared" ca="1" si="19"/>
        <v/>
      </c>
      <c r="AO34" s="78" t="str">
        <f t="shared" ca="1" si="19"/>
        <v/>
      </c>
      <c r="AP34" s="78" t="str">
        <f t="shared" ca="1" si="19"/>
        <v/>
      </c>
      <c r="AQ34" s="78" t="str">
        <f t="shared" ca="1" si="19"/>
        <v/>
      </c>
      <c r="AR34" s="78" t="str">
        <f t="shared" ca="1" si="19"/>
        <v/>
      </c>
      <c r="AS34" s="78" t="str">
        <f t="shared" ca="1" si="19"/>
        <v/>
      </c>
      <c r="AV34" s="27" t="str">
        <f t="shared" ca="1" si="7"/>
        <v/>
      </c>
      <c r="AW34" s="27" t="str">
        <f t="shared" ca="1" si="8"/>
        <v/>
      </c>
      <c r="AX34" s="27" t="str">
        <f t="shared" ca="1" si="9"/>
        <v/>
      </c>
    </row>
    <row r="35" spans="1:50" ht="13.5" customHeight="1" x14ac:dyDescent="0.2">
      <c r="A35" s="61">
        <v>35</v>
      </c>
      <c r="B35" s="76" t="str">
        <f t="shared" ca="1" si="5"/>
        <v/>
      </c>
      <c r="C35" s="77" t="str">
        <f t="shared" ca="1" si="20"/>
        <v/>
      </c>
      <c r="D35" s="77" t="str">
        <f t="shared" ca="1" si="20"/>
        <v/>
      </c>
      <c r="E35" s="77" t="str">
        <f t="shared" ca="1" si="20"/>
        <v/>
      </c>
      <c r="F35" s="77" t="str">
        <f t="shared" ca="1" si="20"/>
        <v/>
      </c>
      <c r="G35" s="77" t="str">
        <f t="shared" ca="1" si="20"/>
        <v/>
      </c>
      <c r="H35" s="77" t="str">
        <f t="shared" ca="1" si="20"/>
        <v/>
      </c>
      <c r="I35" s="77" t="str">
        <f t="shared" ca="1" si="20"/>
        <v/>
      </c>
      <c r="J35" s="77" t="str">
        <f t="shared" ca="1" si="20"/>
        <v/>
      </c>
      <c r="K35" s="77" t="str">
        <f t="shared" ca="1" si="20"/>
        <v/>
      </c>
      <c r="L35" s="77" t="str">
        <f t="shared" ca="1" si="20"/>
        <v/>
      </c>
      <c r="M35" s="77" t="str">
        <f t="shared" ca="1" si="21"/>
        <v/>
      </c>
      <c r="N35" s="77" t="str">
        <f t="shared" ca="1" si="21"/>
        <v/>
      </c>
      <c r="O35" s="77" t="str">
        <f t="shared" ca="1" si="21"/>
        <v/>
      </c>
      <c r="P35" s="77" t="str">
        <f t="shared" ca="1" si="21"/>
        <v/>
      </c>
      <c r="Q35" s="77" t="str">
        <f t="shared" ca="1" si="21"/>
        <v/>
      </c>
      <c r="R35" s="77" t="str">
        <f t="shared" ca="1" si="21"/>
        <v/>
      </c>
      <c r="S35" s="77" t="str">
        <f t="shared" ca="1" si="21"/>
        <v/>
      </c>
      <c r="T35" s="77" t="str">
        <f t="shared" ca="1" si="21"/>
        <v/>
      </c>
      <c r="U35" s="78" t="str">
        <f t="shared" ca="1" si="21"/>
        <v/>
      </c>
      <c r="V35" s="78" t="str">
        <f t="shared" ca="1" si="21"/>
        <v/>
      </c>
      <c r="W35" s="78" t="str">
        <f t="shared" ca="1" si="22"/>
        <v/>
      </c>
      <c r="X35" s="78" t="str">
        <f t="shared" ca="1" si="22"/>
        <v/>
      </c>
      <c r="Y35" s="78" t="str">
        <f t="shared" ca="1" si="22"/>
        <v/>
      </c>
      <c r="Z35" s="78" t="str">
        <f t="shared" ca="1" si="22"/>
        <v/>
      </c>
      <c r="AA35" s="78" t="str">
        <f t="shared" ca="1" si="22"/>
        <v/>
      </c>
      <c r="AB35" s="78" t="str">
        <f t="shared" ca="1" si="22"/>
        <v/>
      </c>
      <c r="AC35" s="78" t="str">
        <f t="shared" ca="1" si="22"/>
        <v/>
      </c>
      <c r="AD35" s="78" t="str">
        <f t="shared" ca="1" si="22"/>
        <v/>
      </c>
      <c r="AE35" s="78" t="str">
        <f t="shared" ca="1" si="22"/>
        <v/>
      </c>
      <c r="AF35" s="78" t="str">
        <f t="shared" ca="1" si="22"/>
        <v/>
      </c>
      <c r="AG35" s="78" t="str">
        <f t="shared" ca="1" si="23"/>
        <v/>
      </c>
      <c r="AH35" s="78" t="str">
        <f t="shared" ca="1" si="23"/>
        <v/>
      </c>
      <c r="AI35" s="78" t="str">
        <f t="shared" ca="1" si="23"/>
        <v/>
      </c>
      <c r="AJ35" s="78" t="str">
        <f t="shared" ca="1" si="23"/>
        <v/>
      </c>
      <c r="AK35" s="78" t="str">
        <f t="shared" ca="1" si="23"/>
        <v/>
      </c>
      <c r="AL35" s="78" t="str">
        <f t="shared" ca="1" si="23"/>
        <v/>
      </c>
      <c r="AM35" s="78" t="str">
        <f t="shared" ca="1" si="23"/>
        <v/>
      </c>
      <c r="AN35" s="78" t="str">
        <f t="shared" ca="1" si="19"/>
        <v/>
      </c>
      <c r="AO35" s="78" t="str">
        <f t="shared" ca="1" si="19"/>
        <v/>
      </c>
      <c r="AP35" s="78" t="str">
        <f t="shared" ca="1" si="19"/>
        <v/>
      </c>
      <c r="AQ35" s="78" t="str">
        <f t="shared" ca="1" si="19"/>
        <v/>
      </c>
      <c r="AR35" s="78" t="str">
        <f t="shared" ca="1" si="19"/>
        <v/>
      </c>
      <c r="AS35" s="78" t="str">
        <f t="shared" ca="1" si="19"/>
        <v/>
      </c>
      <c r="AV35" s="27" t="str">
        <f t="shared" ca="1" si="7"/>
        <v/>
      </c>
      <c r="AW35" s="27" t="str">
        <f t="shared" ca="1" si="8"/>
        <v/>
      </c>
      <c r="AX35" s="27" t="str">
        <f t="shared" ca="1" si="9"/>
        <v/>
      </c>
    </row>
    <row r="36" spans="1:50" ht="13.5" customHeight="1" x14ac:dyDescent="0.2">
      <c r="A36" s="61">
        <v>36</v>
      </c>
      <c r="B36" s="76" t="str">
        <f t="shared" ca="1" si="5"/>
        <v/>
      </c>
      <c r="C36" s="77" t="str">
        <f t="shared" ca="1" si="20"/>
        <v/>
      </c>
      <c r="D36" s="77" t="str">
        <f t="shared" ca="1" si="20"/>
        <v/>
      </c>
      <c r="E36" s="77" t="str">
        <f t="shared" ca="1" si="20"/>
        <v/>
      </c>
      <c r="F36" s="77" t="str">
        <f t="shared" ca="1" si="20"/>
        <v/>
      </c>
      <c r="G36" s="77" t="str">
        <f t="shared" ca="1" si="20"/>
        <v/>
      </c>
      <c r="H36" s="77" t="str">
        <f t="shared" ca="1" si="20"/>
        <v/>
      </c>
      <c r="I36" s="77" t="str">
        <f t="shared" ca="1" si="20"/>
        <v/>
      </c>
      <c r="J36" s="77" t="str">
        <f t="shared" ca="1" si="20"/>
        <v/>
      </c>
      <c r="K36" s="77" t="str">
        <f t="shared" ca="1" si="20"/>
        <v/>
      </c>
      <c r="L36" s="77" t="str">
        <f t="shared" ca="1" si="20"/>
        <v/>
      </c>
      <c r="M36" s="77" t="str">
        <f t="shared" ca="1" si="21"/>
        <v/>
      </c>
      <c r="N36" s="77" t="str">
        <f t="shared" ca="1" si="21"/>
        <v/>
      </c>
      <c r="O36" s="77" t="str">
        <f t="shared" ca="1" si="21"/>
        <v/>
      </c>
      <c r="P36" s="77" t="str">
        <f t="shared" ca="1" si="21"/>
        <v/>
      </c>
      <c r="Q36" s="77" t="str">
        <f t="shared" ca="1" si="21"/>
        <v/>
      </c>
      <c r="R36" s="77" t="str">
        <f t="shared" ca="1" si="21"/>
        <v/>
      </c>
      <c r="S36" s="77" t="str">
        <f t="shared" ca="1" si="21"/>
        <v/>
      </c>
      <c r="T36" s="77" t="str">
        <f t="shared" ca="1" si="21"/>
        <v/>
      </c>
      <c r="U36" s="78" t="str">
        <f t="shared" ca="1" si="21"/>
        <v/>
      </c>
      <c r="V36" s="78" t="str">
        <f t="shared" ca="1" si="21"/>
        <v/>
      </c>
      <c r="W36" s="78" t="str">
        <f t="shared" ca="1" si="22"/>
        <v/>
      </c>
      <c r="X36" s="78" t="str">
        <f t="shared" ca="1" si="22"/>
        <v/>
      </c>
      <c r="Y36" s="78" t="str">
        <f t="shared" ca="1" si="22"/>
        <v/>
      </c>
      <c r="Z36" s="78" t="str">
        <f t="shared" ca="1" si="22"/>
        <v/>
      </c>
      <c r="AA36" s="78" t="str">
        <f t="shared" ca="1" si="22"/>
        <v/>
      </c>
      <c r="AB36" s="78" t="str">
        <f t="shared" ca="1" si="22"/>
        <v/>
      </c>
      <c r="AC36" s="78" t="str">
        <f t="shared" ca="1" si="22"/>
        <v/>
      </c>
      <c r="AD36" s="78" t="str">
        <f t="shared" ca="1" si="22"/>
        <v/>
      </c>
      <c r="AE36" s="78" t="str">
        <f t="shared" ca="1" si="22"/>
        <v/>
      </c>
      <c r="AF36" s="78" t="str">
        <f t="shared" ca="1" si="22"/>
        <v/>
      </c>
      <c r="AG36" s="78" t="str">
        <f t="shared" ca="1" si="23"/>
        <v/>
      </c>
      <c r="AH36" s="78" t="str">
        <f t="shared" ca="1" si="23"/>
        <v/>
      </c>
      <c r="AI36" s="78" t="str">
        <f t="shared" ca="1" si="23"/>
        <v/>
      </c>
      <c r="AJ36" s="78" t="str">
        <f t="shared" ca="1" si="23"/>
        <v/>
      </c>
      <c r="AK36" s="78" t="str">
        <f t="shared" ca="1" si="23"/>
        <v/>
      </c>
      <c r="AL36" s="78" t="str">
        <f t="shared" ca="1" si="23"/>
        <v/>
      </c>
      <c r="AM36" s="78" t="str">
        <f t="shared" ca="1" si="23"/>
        <v/>
      </c>
      <c r="AN36" s="78" t="str">
        <f t="shared" ca="1" si="19"/>
        <v/>
      </c>
      <c r="AO36" s="78" t="str">
        <f t="shared" ca="1" si="19"/>
        <v/>
      </c>
      <c r="AP36" s="78" t="str">
        <f t="shared" ca="1" si="19"/>
        <v/>
      </c>
      <c r="AQ36" s="78" t="str">
        <f t="shared" ca="1" si="19"/>
        <v/>
      </c>
      <c r="AR36" s="78" t="str">
        <f t="shared" ca="1" si="19"/>
        <v/>
      </c>
      <c r="AS36" s="78" t="str">
        <f t="shared" ca="1" si="19"/>
        <v/>
      </c>
      <c r="AV36" s="27" t="str">
        <f t="shared" ca="1" si="7"/>
        <v/>
      </c>
      <c r="AW36" s="27" t="str">
        <f t="shared" ca="1" si="8"/>
        <v/>
      </c>
      <c r="AX36" s="27" t="str">
        <f t="shared" ca="1" si="9"/>
        <v/>
      </c>
    </row>
    <row r="37" spans="1:50" ht="13.5" customHeight="1" x14ac:dyDescent="0.2">
      <c r="A37" s="66">
        <v>37</v>
      </c>
      <c r="B37" s="76" t="str">
        <f t="shared" ca="1" si="5"/>
        <v/>
      </c>
      <c r="C37" s="77" t="str">
        <f t="shared" ca="1" si="20"/>
        <v/>
      </c>
      <c r="D37" s="77" t="str">
        <f t="shared" ca="1" si="20"/>
        <v/>
      </c>
      <c r="E37" s="77" t="str">
        <f t="shared" ca="1" si="20"/>
        <v/>
      </c>
      <c r="F37" s="77" t="str">
        <f t="shared" ca="1" si="20"/>
        <v/>
      </c>
      <c r="G37" s="77" t="str">
        <f t="shared" ca="1" si="20"/>
        <v/>
      </c>
      <c r="H37" s="77" t="str">
        <f t="shared" ca="1" si="20"/>
        <v/>
      </c>
      <c r="I37" s="77" t="str">
        <f t="shared" ca="1" si="20"/>
        <v/>
      </c>
      <c r="J37" s="77" t="str">
        <f t="shared" ca="1" si="20"/>
        <v/>
      </c>
      <c r="K37" s="77" t="str">
        <f t="shared" ca="1" si="20"/>
        <v/>
      </c>
      <c r="L37" s="77" t="str">
        <f t="shared" ca="1" si="20"/>
        <v/>
      </c>
      <c r="M37" s="77" t="str">
        <f t="shared" ca="1" si="21"/>
        <v/>
      </c>
      <c r="N37" s="77" t="str">
        <f t="shared" ca="1" si="21"/>
        <v/>
      </c>
      <c r="O37" s="77" t="str">
        <f t="shared" ca="1" si="21"/>
        <v/>
      </c>
      <c r="P37" s="77" t="str">
        <f t="shared" ca="1" si="21"/>
        <v/>
      </c>
      <c r="Q37" s="77" t="str">
        <f t="shared" ca="1" si="21"/>
        <v/>
      </c>
      <c r="R37" s="77" t="str">
        <f t="shared" ca="1" si="21"/>
        <v/>
      </c>
      <c r="S37" s="77" t="str">
        <f t="shared" ca="1" si="21"/>
        <v/>
      </c>
      <c r="T37" s="77" t="str">
        <f t="shared" ca="1" si="21"/>
        <v/>
      </c>
      <c r="U37" s="78" t="str">
        <f t="shared" ca="1" si="21"/>
        <v/>
      </c>
      <c r="V37" s="78" t="str">
        <f t="shared" ca="1" si="21"/>
        <v/>
      </c>
      <c r="W37" s="78" t="str">
        <f t="shared" ca="1" si="22"/>
        <v/>
      </c>
      <c r="X37" s="78" t="str">
        <f t="shared" ca="1" si="22"/>
        <v/>
      </c>
      <c r="Y37" s="78" t="str">
        <f t="shared" ca="1" si="22"/>
        <v/>
      </c>
      <c r="Z37" s="78" t="str">
        <f t="shared" ca="1" si="22"/>
        <v/>
      </c>
      <c r="AA37" s="78" t="str">
        <f t="shared" ca="1" si="22"/>
        <v/>
      </c>
      <c r="AB37" s="78" t="str">
        <f t="shared" ca="1" si="22"/>
        <v/>
      </c>
      <c r="AC37" s="78" t="str">
        <f t="shared" ca="1" si="22"/>
        <v/>
      </c>
      <c r="AD37" s="78" t="str">
        <f t="shared" ca="1" si="22"/>
        <v/>
      </c>
      <c r="AE37" s="78" t="str">
        <f t="shared" ca="1" si="22"/>
        <v/>
      </c>
      <c r="AF37" s="78" t="str">
        <f t="shared" ca="1" si="22"/>
        <v/>
      </c>
      <c r="AG37" s="78" t="str">
        <f t="shared" ca="1" si="23"/>
        <v/>
      </c>
      <c r="AH37" s="78" t="str">
        <f t="shared" ca="1" si="23"/>
        <v/>
      </c>
      <c r="AI37" s="78" t="str">
        <f t="shared" ca="1" si="23"/>
        <v/>
      </c>
      <c r="AJ37" s="78" t="str">
        <f t="shared" ca="1" si="23"/>
        <v/>
      </c>
      <c r="AK37" s="78" t="str">
        <f t="shared" ca="1" si="23"/>
        <v/>
      </c>
      <c r="AL37" s="78" t="str">
        <f t="shared" ca="1" si="23"/>
        <v/>
      </c>
      <c r="AM37" s="78" t="str">
        <f t="shared" ca="1" si="23"/>
        <v/>
      </c>
      <c r="AN37" s="78" t="str">
        <f t="shared" ca="1" si="19"/>
        <v/>
      </c>
      <c r="AO37" s="78" t="str">
        <f t="shared" ca="1" si="19"/>
        <v/>
      </c>
      <c r="AP37" s="78" t="str">
        <f t="shared" ca="1" si="19"/>
        <v/>
      </c>
      <c r="AQ37" s="78" t="str">
        <f t="shared" ca="1" si="19"/>
        <v/>
      </c>
      <c r="AR37" s="78" t="str">
        <f t="shared" ca="1" si="19"/>
        <v/>
      </c>
      <c r="AS37" s="78" t="str">
        <f t="shared" ca="1" si="19"/>
        <v/>
      </c>
      <c r="AV37" s="27" t="str">
        <f t="shared" ca="1" si="7"/>
        <v/>
      </c>
      <c r="AW37" s="27" t="str">
        <f t="shared" ca="1" si="8"/>
        <v/>
      </c>
      <c r="AX37" s="27" t="str">
        <f t="shared" ca="1" si="9"/>
        <v/>
      </c>
    </row>
    <row r="38" spans="1:50" ht="13.5" customHeight="1" x14ac:dyDescent="0.2">
      <c r="A38" s="61">
        <v>38</v>
      </c>
      <c r="B38" s="76" t="str">
        <f t="shared" ca="1" si="5"/>
        <v/>
      </c>
      <c r="C38" s="78" t="str">
        <f t="shared" ca="1" si="20"/>
        <v/>
      </c>
      <c r="D38" s="78" t="str">
        <f t="shared" ca="1" si="20"/>
        <v/>
      </c>
      <c r="E38" s="78" t="str">
        <f t="shared" ca="1" si="20"/>
        <v/>
      </c>
      <c r="F38" s="78" t="str">
        <f t="shared" ca="1" si="20"/>
        <v/>
      </c>
      <c r="G38" s="78" t="str">
        <f t="shared" ca="1" si="20"/>
        <v/>
      </c>
      <c r="H38" s="78" t="str">
        <f t="shared" ca="1" si="20"/>
        <v/>
      </c>
      <c r="I38" s="78" t="str">
        <f t="shared" ca="1" si="20"/>
        <v/>
      </c>
      <c r="J38" s="78" t="str">
        <f t="shared" ca="1" si="20"/>
        <v/>
      </c>
      <c r="K38" s="78" t="str">
        <f t="shared" ca="1" si="20"/>
        <v/>
      </c>
      <c r="L38" s="78" t="str">
        <f t="shared" ca="1" si="20"/>
        <v/>
      </c>
      <c r="M38" s="78" t="str">
        <f t="shared" ca="1" si="21"/>
        <v/>
      </c>
      <c r="N38" s="78" t="str">
        <f t="shared" ca="1" si="21"/>
        <v/>
      </c>
      <c r="O38" s="78" t="str">
        <f t="shared" ca="1" si="21"/>
        <v/>
      </c>
      <c r="P38" s="78" t="str">
        <f t="shared" ca="1" si="21"/>
        <v/>
      </c>
      <c r="Q38" s="78" t="str">
        <f t="shared" ca="1" si="21"/>
        <v/>
      </c>
      <c r="R38" s="78" t="str">
        <f t="shared" ca="1" si="21"/>
        <v/>
      </c>
      <c r="S38" s="78" t="str">
        <f t="shared" ca="1" si="21"/>
        <v/>
      </c>
      <c r="T38" s="78" t="str">
        <f t="shared" ca="1" si="21"/>
        <v/>
      </c>
      <c r="U38" s="78" t="str">
        <f t="shared" ca="1" si="21"/>
        <v/>
      </c>
      <c r="V38" s="78" t="str">
        <f t="shared" ca="1" si="21"/>
        <v/>
      </c>
      <c r="W38" s="78" t="str">
        <f t="shared" ca="1" si="22"/>
        <v/>
      </c>
      <c r="X38" s="78" t="str">
        <f t="shared" ca="1" si="22"/>
        <v/>
      </c>
      <c r="Y38" s="78" t="str">
        <f t="shared" ca="1" si="22"/>
        <v/>
      </c>
      <c r="Z38" s="78" t="str">
        <f t="shared" ca="1" si="22"/>
        <v/>
      </c>
      <c r="AA38" s="78" t="str">
        <f t="shared" ca="1" si="22"/>
        <v/>
      </c>
      <c r="AB38" s="78" t="str">
        <f t="shared" ca="1" si="22"/>
        <v/>
      </c>
      <c r="AC38" s="78" t="str">
        <f t="shared" ca="1" si="22"/>
        <v/>
      </c>
      <c r="AD38" s="78" t="str">
        <f t="shared" ca="1" si="22"/>
        <v/>
      </c>
      <c r="AE38" s="78" t="str">
        <f t="shared" ca="1" si="22"/>
        <v/>
      </c>
      <c r="AF38" s="78" t="str">
        <f t="shared" ca="1" si="22"/>
        <v/>
      </c>
      <c r="AG38" s="78" t="str">
        <f t="shared" ca="1" si="23"/>
        <v/>
      </c>
      <c r="AH38" s="78" t="str">
        <f t="shared" ca="1" si="23"/>
        <v/>
      </c>
      <c r="AI38" s="78" t="str">
        <f t="shared" ca="1" si="23"/>
        <v/>
      </c>
      <c r="AJ38" s="78" t="str">
        <f t="shared" ca="1" si="23"/>
        <v/>
      </c>
      <c r="AK38" s="78" t="str">
        <f t="shared" ca="1" si="23"/>
        <v/>
      </c>
      <c r="AL38" s="78" t="str">
        <f t="shared" ca="1" si="23"/>
        <v/>
      </c>
      <c r="AM38" s="78" t="str">
        <f t="shared" ca="1" si="23"/>
        <v/>
      </c>
      <c r="AN38" s="78" t="str">
        <f t="shared" ca="1" si="19"/>
        <v/>
      </c>
      <c r="AO38" s="78" t="str">
        <f t="shared" ca="1" si="19"/>
        <v/>
      </c>
      <c r="AP38" s="78" t="str">
        <f t="shared" ca="1" si="19"/>
        <v/>
      </c>
      <c r="AQ38" s="78" t="str">
        <f t="shared" ca="1" si="19"/>
        <v/>
      </c>
      <c r="AR38" s="78" t="str">
        <f t="shared" ca="1" si="19"/>
        <v/>
      </c>
      <c r="AS38" s="78" t="str">
        <f t="shared" ca="1" si="19"/>
        <v/>
      </c>
      <c r="AV38" s="27" t="str">
        <f t="shared" ca="1" si="7"/>
        <v/>
      </c>
      <c r="AW38" s="27" t="str">
        <f t="shared" ca="1" si="8"/>
        <v/>
      </c>
      <c r="AX38" s="27" t="str">
        <f t="shared" ca="1" si="9"/>
        <v/>
      </c>
    </row>
    <row r="39" spans="1:50" ht="13.5" customHeight="1" x14ac:dyDescent="0.2">
      <c r="A39" s="61">
        <v>39</v>
      </c>
      <c r="B39" s="76" t="str">
        <f t="shared" ca="1" si="5"/>
        <v/>
      </c>
      <c r="C39" s="78" t="str">
        <f t="shared" ca="1" si="20"/>
        <v/>
      </c>
      <c r="D39" s="78" t="str">
        <f t="shared" ca="1" si="20"/>
        <v/>
      </c>
      <c r="E39" s="78" t="str">
        <f t="shared" ca="1" si="20"/>
        <v/>
      </c>
      <c r="F39" s="78" t="str">
        <f t="shared" ca="1" si="20"/>
        <v/>
      </c>
      <c r="G39" s="78" t="str">
        <f t="shared" ca="1" si="20"/>
        <v/>
      </c>
      <c r="H39" s="78" t="str">
        <f t="shared" ca="1" si="20"/>
        <v/>
      </c>
      <c r="I39" s="78" t="str">
        <f t="shared" ca="1" si="20"/>
        <v/>
      </c>
      <c r="J39" s="78" t="str">
        <f t="shared" ca="1" si="20"/>
        <v/>
      </c>
      <c r="K39" s="78" t="str">
        <f t="shared" ca="1" si="20"/>
        <v/>
      </c>
      <c r="L39" s="78" t="str">
        <f t="shared" ca="1" si="20"/>
        <v/>
      </c>
      <c r="M39" s="78" t="str">
        <f t="shared" ca="1" si="21"/>
        <v/>
      </c>
      <c r="N39" s="78" t="str">
        <f t="shared" ca="1" si="21"/>
        <v/>
      </c>
      <c r="O39" s="78" t="str">
        <f t="shared" ca="1" si="21"/>
        <v/>
      </c>
      <c r="P39" s="78" t="str">
        <f t="shared" ca="1" si="21"/>
        <v/>
      </c>
      <c r="Q39" s="78" t="str">
        <f t="shared" ca="1" si="21"/>
        <v/>
      </c>
      <c r="R39" s="78" t="str">
        <f t="shared" ca="1" si="21"/>
        <v/>
      </c>
      <c r="S39" s="78" t="str">
        <f t="shared" ca="1" si="21"/>
        <v/>
      </c>
      <c r="T39" s="78" t="str">
        <f t="shared" ca="1" si="21"/>
        <v/>
      </c>
      <c r="U39" s="78" t="str">
        <f t="shared" ca="1" si="21"/>
        <v/>
      </c>
      <c r="V39" s="78" t="str">
        <f t="shared" ca="1" si="21"/>
        <v/>
      </c>
      <c r="W39" s="78" t="str">
        <f t="shared" ca="1" si="22"/>
        <v/>
      </c>
      <c r="X39" s="78" t="str">
        <f t="shared" ca="1" si="22"/>
        <v/>
      </c>
      <c r="Y39" s="78" t="str">
        <f t="shared" ca="1" si="22"/>
        <v/>
      </c>
      <c r="Z39" s="78" t="str">
        <f t="shared" ca="1" si="22"/>
        <v/>
      </c>
      <c r="AA39" s="78" t="str">
        <f t="shared" ca="1" si="22"/>
        <v/>
      </c>
      <c r="AB39" s="78" t="str">
        <f t="shared" ca="1" si="22"/>
        <v/>
      </c>
      <c r="AC39" s="78" t="str">
        <f t="shared" ca="1" si="22"/>
        <v/>
      </c>
      <c r="AD39" s="78" t="str">
        <f t="shared" ca="1" si="22"/>
        <v/>
      </c>
      <c r="AE39" s="78" t="str">
        <f t="shared" ca="1" si="22"/>
        <v/>
      </c>
      <c r="AF39" s="78" t="str">
        <f t="shared" ca="1" si="22"/>
        <v/>
      </c>
      <c r="AG39" s="78" t="str">
        <f t="shared" ca="1" si="23"/>
        <v/>
      </c>
      <c r="AH39" s="78" t="str">
        <f t="shared" ca="1" si="23"/>
        <v/>
      </c>
      <c r="AI39" s="78" t="str">
        <f t="shared" ca="1" si="23"/>
        <v/>
      </c>
      <c r="AJ39" s="78" t="str">
        <f t="shared" ca="1" si="23"/>
        <v/>
      </c>
      <c r="AK39" s="78" t="str">
        <f t="shared" ca="1" si="23"/>
        <v/>
      </c>
      <c r="AL39" s="78" t="str">
        <f t="shared" ca="1" si="23"/>
        <v/>
      </c>
      <c r="AM39" s="78" t="str">
        <f t="shared" ca="1" si="23"/>
        <v/>
      </c>
      <c r="AN39" s="78" t="str">
        <f t="shared" ref="AN39:AS48" ca="1" si="24">IF(INDIRECT("Input_Lieferant!"&amp;AN$1&amp;$A39)="","",INDIRECT("Input_Lieferant!"&amp;AN$1&amp;$A39))</f>
        <v/>
      </c>
      <c r="AO39" s="78" t="str">
        <f t="shared" ca="1" si="24"/>
        <v/>
      </c>
      <c r="AP39" s="78" t="str">
        <f t="shared" ca="1" si="24"/>
        <v/>
      </c>
      <c r="AQ39" s="78" t="str">
        <f t="shared" ca="1" si="24"/>
        <v/>
      </c>
      <c r="AR39" s="78" t="str">
        <f t="shared" ca="1" si="24"/>
        <v/>
      </c>
      <c r="AS39" s="78" t="str">
        <f t="shared" ca="1" si="24"/>
        <v/>
      </c>
      <c r="AV39" s="27" t="str">
        <f t="shared" ca="1" si="7"/>
        <v/>
      </c>
      <c r="AW39" s="27" t="str">
        <f t="shared" ca="1" si="8"/>
        <v/>
      </c>
      <c r="AX39" s="27" t="str">
        <f t="shared" ca="1" si="9"/>
        <v/>
      </c>
    </row>
    <row r="40" spans="1:50" ht="13.5" customHeight="1" x14ac:dyDescent="0.2">
      <c r="A40" s="61">
        <v>40</v>
      </c>
      <c r="B40" s="76" t="str">
        <f t="shared" ca="1" si="5"/>
        <v/>
      </c>
      <c r="C40" s="78" t="str">
        <f t="shared" ca="1" si="20"/>
        <v/>
      </c>
      <c r="D40" s="78" t="str">
        <f t="shared" ca="1" si="20"/>
        <v/>
      </c>
      <c r="E40" s="78" t="str">
        <f t="shared" ca="1" si="20"/>
        <v/>
      </c>
      <c r="F40" s="78" t="str">
        <f t="shared" ca="1" si="20"/>
        <v/>
      </c>
      <c r="G40" s="78" t="str">
        <f t="shared" ca="1" si="20"/>
        <v/>
      </c>
      <c r="H40" s="78" t="str">
        <f t="shared" ca="1" si="20"/>
        <v/>
      </c>
      <c r="I40" s="78" t="str">
        <f t="shared" ca="1" si="20"/>
        <v/>
      </c>
      <c r="J40" s="78" t="str">
        <f t="shared" ca="1" si="20"/>
        <v/>
      </c>
      <c r="K40" s="78" t="str">
        <f t="shared" ca="1" si="20"/>
        <v/>
      </c>
      <c r="L40" s="78" t="str">
        <f t="shared" ca="1" si="20"/>
        <v/>
      </c>
      <c r="M40" s="78" t="str">
        <f t="shared" ca="1" si="21"/>
        <v/>
      </c>
      <c r="N40" s="78" t="str">
        <f t="shared" ca="1" si="21"/>
        <v/>
      </c>
      <c r="O40" s="78" t="str">
        <f t="shared" ca="1" si="21"/>
        <v/>
      </c>
      <c r="P40" s="78" t="str">
        <f t="shared" ca="1" si="21"/>
        <v/>
      </c>
      <c r="Q40" s="78" t="str">
        <f t="shared" ca="1" si="21"/>
        <v/>
      </c>
      <c r="R40" s="78" t="str">
        <f t="shared" ca="1" si="21"/>
        <v/>
      </c>
      <c r="S40" s="78" t="str">
        <f t="shared" ca="1" si="21"/>
        <v/>
      </c>
      <c r="T40" s="78" t="str">
        <f t="shared" ca="1" si="21"/>
        <v/>
      </c>
      <c r="U40" s="78" t="str">
        <f t="shared" ca="1" si="21"/>
        <v/>
      </c>
      <c r="V40" s="78" t="str">
        <f t="shared" ca="1" si="21"/>
        <v/>
      </c>
      <c r="W40" s="78" t="str">
        <f t="shared" ca="1" si="22"/>
        <v/>
      </c>
      <c r="X40" s="78" t="str">
        <f t="shared" ca="1" si="22"/>
        <v/>
      </c>
      <c r="Y40" s="78" t="str">
        <f t="shared" ca="1" si="22"/>
        <v/>
      </c>
      <c r="Z40" s="78" t="str">
        <f t="shared" ca="1" si="22"/>
        <v/>
      </c>
      <c r="AA40" s="78" t="str">
        <f t="shared" ca="1" si="22"/>
        <v/>
      </c>
      <c r="AB40" s="78" t="str">
        <f t="shared" ca="1" si="22"/>
        <v/>
      </c>
      <c r="AC40" s="78" t="str">
        <f t="shared" ca="1" si="22"/>
        <v/>
      </c>
      <c r="AD40" s="78" t="str">
        <f t="shared" ca="1" si="22"/>
        <v/>
      </c>
      <c r="AE40" s="78" t="str">
        <f t="shared" ca="1" si="22"/>
        <v/>
      </c>
      <c r="AF40" s="78" t="str">
        <f t="shared" ca="1" si="22"/>
        <v/>
      </c>
      <c r="AG40" s="78" t="str">
        <f t="shared" ca="1" si="23"/>
        <v/>
      </c>
      <c r="AH40" s="78" t="str">
        <f t="shared" ca="1" si="23"/>
        <v/>
      </c>
      <c r="AI40" s="78" t="str">
        <f t="shared" ca="1" si="23"/>
        <v/>
      </c>
      <c r="AJ40" s="78" t="str">
        <f t="shared" ca="1" si="23"/>
        <v/>
      </c>
      <c r="AK40" s="78" t="str">
        <f t="shared" ca="1" si="23"/>
        <v/>
      </c>
      <c r="AL40" s="78" t="str">
        <f t="shared" ca="1" si="23"/>
        <v/>
      </c>
      <c r="AM40" s="78" t="str">
        <f t="shared" ca="1" si="23"/>
        <v/>
      </c>
      <c r="AN40" s="78" t="str">
        <f t="shared" ca="1" si="24"/>
        <v/>
      </c>
      <c r="AO40" s="78" t="str">
        <f t="shared" ca="1" si="24"/>
        <v/>
      </c>
      <c r="AP40" s="78" t="str">
        <f t="shared" ca="1" si="24"/>
        <v/>
      </c>
      <c r="AQ40" s="78" t="str">
        <f t="shared" ca="1" si="24"/>
        <v/>
      </c>
      <c r="AR40" s="78" t="str">
        <f t="shared" ca="1" si="24"/>
        <v/>
      </c>
      <c r="AS40" s="78" t="str">
        <f t="shared" ca="1" si="24"/>
        <v/>
      </c>
      <c r="AV40" s="27" t="str">
        <f t="shared" ca="1" si="7"/>
        <v/>
      </c>
      <c r="AW40" s="27" t="str">
        <f t="shared" ca="1" si="8"/>
        <v/>
      </c>
      <c r="AX40" s="27" t="str">
        <f t="shared" ca="1" si="9"/>
        <v/>
      </c>
    </row>
    <row r="41" spans="1:50" ht="13.5" customHeight="1" x14ac:dyDescent="0.2">
      <c r="A41" s="66">
        <v>41</v>
      </c>
      <c r="B41" s="76" t="str">
        <f t="shared" ca="1" si="5"/>
        <v/>
      </c>
      <c r="C41" s="78" t="str">
        <f t="shared" ca="1" si="20"/>
        <v/>
      </c>
      <c r="D41" s="78" t="str">
        <f t="shared" ca="1" si="20"/>
        <v/>
      </c>
      <c r="E41" s="78" t="str">
        <f t="shared" ca="1" si="20"/>
        <v/>
      </c>
      <c r="F41" s="78" t="str">
        <f t="shared" ca="1" si="20"/>
        <v/>
      </c>
      <c r="G41" s="78" t="str">
        <f t="shared" ca="1" si="20"/>
        <v/>
      </c>
      <c r="H41" s="78" t="str">
        <f t="shared" ca="1" si="20"/>
        <v/>
      </c>
      <c r="I41" s="78" t="str">
        <f t="shared" ca="1" si="20"/>
        <v/>
      </c>
      <c r="J41" s="78" t="str">
        <f t="shared" ca="1" si="20"/>
        <v/>
      </c>
      <c r="K41" s="78" t="str">
        <f t="shared" ca="1" si="20"/>
        <v/>
      </c>
      <c r="L41" s="78" t="str">
        <f t="shared" ca="1" si="20"/>
        <v/>
      </c>
      <c r="M41" s="78" t="str">
        <f t="shared" ca="1" si="21"/>
        <v/>
      </c>
      <c r="N41" s="78" t="str">
        <f t="shared" ca="1" si="21"/>
        <v/>
      </c>
      <c r="O41" s="78" t="str">
        <f t="shared" ca="1" si="21"/>
        <v/>
      </c>
      <c r="P41" s="78" t="str">
        <f t="shared" ca="1" si="21"/>
        <v/>
      </c>
      <c r="Q41" s="78" t="str">
        <f t="shared" ca="1" si="21"/>
        <v/>
      </c>
      <c r="R41" s="78" t="str">
        <f t="shared" ca="1" si="21"/>
        <v/>
      </c>
      <c r="S41" s="78" t="str">
        <f t="shared" ca="1" si="21"/>
        <v/>
      </c>
      <c r="T41" s="78" t="str">
        <f t="shared" ca="1" si="21"/>
        <v/>
      </c>
      <c r="U41" s="78" t="str">
        <f t="shared" ca="1" si="21"/>
        <v/>
      </c>
      <c r="V41" s="78" t="str">
        <f t="shared" ca="1" si="21"/>
        <v/>
      </c>
      <c r="W41" s="78" t="str">
        <f t="shared" ca="1" si="22"/>
        <v/>
      </c>
      <c r="X41" s="78" t="str">
        <f t="shared" ca="1" si="22"/>
        <v/>
      </c>
      <c r="Y41" s="78" t="str">
        <f t="shared" ca="1" si="22"/>
        <v/>
      </c>
      <c r="Z41" s="78" t="str">
        <f t="shared" ca="1" si="22"/>
        <v/>
      </c>
      <c r="AA41" s="78" t="str">
        <f t="shared" ca="1" si="22"/>
        <v/>
      </c>
      <c r="AB41" s="78" t="str">
        <f t="shared" ca="1" si="22"/>
        <v/>
      </c>
      <c r="AC41" s="78" t="str">
        <f t="shared" ca="1" si="22"/>
        <v/>
      </c>
      <c r="AD41" s="78" t="str">
        <f t="shared" ca="1" si="22"/>
        <v/>
      </c>
      <c r="AE41" s="78" t="str">
        <f t="shared" ca="1" si="22"/>
        <v/>
      </c>
      <c r="AF41" s="78" t="str">
        <f t="shared" ca="1" si="22"/>
        <v/>
      </c>
      <c r="AG41" s="78" t="str">
        <f t="shared" ca="1" si="23"/>
        <v/>
      </c>
      <c r="AH41" s="78" t="str">
        <f t="shared" ca="1" si="23"/>
        <v/>
      </c>
      <c r="AI41" s="78" t="str">
        <f t="shared" ca="1" si="23"/>
        <v/>
      </c>
      <c r="AJ41" s="78" t="str">
        <f t="shared" ca="1" si="23"/>
        <v/>
      </c>
      <c r="AK41" s="78" t="str">
        <f t="shared" ca="1" si="23"/>
        <v/>
      </c>
      <c r="AL41" s="78" t="str">
        <f t="shared" ca="1" si="23"/>
        <v/>
      </c>
      <c r="AM41" s="78" t="str">
        <f t="shared" ca="1" si="23"/>
        <v/>
      </c>
      <c r="AN41" s="78" t="str">
        <f t="shared" ca="1" si="24"/>
        <v/>
      </c>
      <c r="AO41" s="78" t="str">
        <f t="shared" ca="1" si="24"/>
        <v/>
      </c>
      <c r="AP41" s="78" t="str">
        <f t="shared" ca="1" si="24"/>
        <v/>
      </c>
      <c r="AQ41" s="78" t="str">
        <f t="shared" ca="1" si="24"/>
        <v/>
      </c>
      <c r="AR41" s="78" t="str">
        <f t="shared" ca="1" si="24"/>
        <v/>
      </c>
      <c r="AS41" s="78" t="str">
        <f t="shared" ca="1" si="24"/>
        <v/>
      </c>
      <c r="AV41" s="27" t="str">
        <f t="shared" ca="1" si="7"/>
        <v/>
      </c>
      <c r="AW41" s="27" t="str">
        <f t="shared" ca="1" si="8"/>
        <v/>
      </c>
      <c r="AX41" s="27" t="str">
        <f t="shared" ca="1" si="9"/>
        <v/>
      </c>
    </row>
    <row r="42" spans="1:50" ht="13.5" customHeight="1" x14ac:dyDescent="0.2">
      <c r="A42" s="61">
        <v>42</v>
      </c>
      <c r="B42" s="76" t="str">
        <f t="shared" ca="1" si="5"/>
        <v/>
      </c>
      <c r="C42" s="78" t="str">
        <f t="shared" ref="C42:L51" ca="1" si="25">IF(INDIRECT("Input_Lieferant!"&amp;C$1&amp;$A42)="","",INDIRECT("Input_Lieferant!"&amp;C$1&amp;$A42))</f>
        <v/>
      </c>
      <c r="D42" s="78" t="str">
        <f t="shared" ca="1" si="25"/>
        <v/>
      </c>
      <c r="E42" s="78" t="str">
        <f t="shared" ca="1" si="25"/>
        <v/>
      </c>
      <c r="F42" s="78" t="str">
        <f t="shared" ca="1" si="25"/>
        <v/>
      </c>
      <c r="G42" s="78" t="str">
        <f t="shared" ca="1" si="25"/>
        <v/>
      </c>
      <c r="H42" s="78" t="str">
        <f t="shared" ca="1" si="25"/>
        <v/>
      </c>
      <c r="I42" s="78" t="str">
        <f t="shared" ca="1" si="25"/>
        <v/>
      </c>
      <c r="J42" s="78" t="str">
        <f t="shared" ca="1" si="25"/>
        <v/>
      </c>
      <c r="K42" s="78" t="str">
        <f t="shared" ca="1" si="25"/>
        <v/>
      </c>
      <c r="L42" s="78" t="str">
        <f t="shared" ca="1" si="25"/>
        <v/>
      </c>
      <c r="M42" s="78" t="str">
        <f t="shared" ref="M42:V51" ca="1" si="26">IF(INDIRECT("Input_Lieferant!"&amp;M$1&amp;$A42)="","",INDIRECT("Input_Lieferant!"&amp;M$1&amp;$A42))</f>
        <v/>
      </c>
      <c r="N42" s="78" t="str">
        <f t="shared" ca="1" si="26"/>
        <v/>
      </c>
      <c r="O42" s="78" t="str">
        <f t="shared" ca="1" si="26"/>
        <v/>
      </c>
      <c r="P42" s="78" t="str">
        <f t="shared" ca="1" si="26"/>
        <v/>
      </c>
      <c r="Q42" s="78" t="str">
        <f t="shared" ca="1" si="26"/>
        <v/>
      </c>
      <c r="R42" s="78" t="str">
        <f t="shared" ca="1" si="26"/>
        <v/>
      </c>
      <c r="S42" s="78" t="str">
        <f t="shared" ca="1" si="26"/>
        <v/>
      </c>
      <c r="T42" s="78" t="str">
        <f t="shared" ca="1" si="26"/>
        <v/>
      </c>
      <c r="U42" s="78" t="str">
        <f t="shared" ca="1" si="26"/>
        <v/>
      </c>
      <c r="V42" s="78" t="str">
        <f t="shared" ca="1" si="26"/>
        <v/>
      </c>
      <c r="W42" s="78" t="str">
        <f t="shared" ref="W42:AF51" ca="1" si="27">IF(INDIRECT("Input_Lieferant!"&amp;W$1&amp;$A42)="","",INDIRECT("Input_Lieferant!"&amp;W$1&amp;$A42))</f>
        <v/>
      </c>
      <c r="X42" s="78" t="str">
        <f t="shared" ca="1" si="27"/>
        <v/>
      </c>
      <c r="Y42" s="78" t="str">
        <f t="shared" ca="1" si="27"/>
        <v/>
      </c>
      <c r="Z42" s="78" t="str">
        <f t="shared" ca="1" si="27"/>
        <v/>
      </c>
      <c r="AA42" s="78" t="str">
        <f t="shared" ca="1" si="27"/>
        <v/>
      </c>
      <c r="AB42" s="78" t="str">
        <f t="shared" ca="1" si="27"/>
        <v/>
      </c>
      <c r="AC42" s="78" t="str">
        <f t="shared" ca="1" si="27"/>
        <v/>
      </c>
      <c r="AD42" s="78" t="str">
        <f t="shared" ca="1" si="27"/>
        <v/>
      </c>
      <c r="AE42" s="78" t="str">
        <f t="shared" ca="1" si="27"/>
        <v/>
      </c>
      <c r="AF42" s="78" t="str">
        <f t="shared" ca="1" si="27"/>
        <v/>
      </c>
      <c r="AG42" s="78" t="str">
        <f t="shared" ref="AG42:AM51" ca="1" si="28">IF(INDIRECT("Input_Lieferant!"&amp;AG$1&amp;$A42)="","",INDIRECT("Input_Lieferant!"&amp;AG$1&amp;$A42))</f>
        <v/>
      </c>
      <c r="AH42" s="78" t="str">
        <f t="shared" ca="1" si="28"/>
        <v/>
      </c>
      <c r="AI42" s="78" t="str">
        <f t="shared" ca="1" si="28"/>
        <v/>
      </c>
      <c r="AJ42" s="78" t="str">
        <f t="shared" ca="1" si="28"/>
        <v/>
      </c>
      <c r="AK42" s="78" t="str">
        <f t="shared" ca="1" si="28"/>
        <v/>
      </c>
      <c r="AL42" s="78" t="str">
        <f t="shared" ca="1" si="28"/>
        <v/>
      </c>
      <c r="AM42" s="78" t="str">
        <f t="shared" ca="1" si="28"/>
        <v/>
      </c>
      <c r="AN42" s="78" t="str">
        <f t="shared" ca="1" si="24"/>
        <v/>
      </c>
      <c r="AO42" s="78" t="str">
        <f t="shared" ca="1" si="24"/>
        <v/>
      </c>
      <c r="AP42" s="78" t="str">
        <f t="shared" ca="1" si="24"/>
        <v/>
      </c>
      <c r="AQ42" s="78" t="str">
        <f t="shared" ca="1" si="24"/>
        <v/>
      </c>
      <c r="AR42" s="78" t="str">
        <f t="shared" ca="1" si="24"/>
        <v/>
      </c>
      <c r="AS42" s="78" t="str">
        <f t="shared" ca="1" si="24"/>
        <v/>
      </c>
      <c r="AV42" s="27" t="str">
        <f t="shared" ca="1" si="7"/>
        <v/>
      </c>
      <c r="AW42" s="27" t="str">
        <f t="shared" ca="1" si="8"/>
        <v/>
      </c>
      <c r="AX42" s="27" t="str">
        <f t="shared" ca="1" si="9"/>
        <v/>
      </c>
    </row>
    <row r="43" spans="1:50" ht="13.5" customHeight="1" x14ac:dyDescent="0.2">
      <c r="A43" s="61">
        <v>43</v>
      </c>
      <c r="B43" s="76" t="str">
        <f t="shared" ca="1" si="5"/>
        <v/>
      </c>
      <c r="C43" s="78" t="str">
        <f t="shared" ca="1" si="25"/>
        <v/>
      </c>
      <c r="D43" s="78" t="str">
        <f t="shared" ca="1" si="25"/>
        <v/>
      </c>
      <c r="E43" s="78" t="str">
        <f t="shared" ca="1" si="25"/>
        <v/>
      </c>
      <c r="F43" s="78" t="str">
        <f t="shared" ca="1" si="25"/>
        <v/>
      </c>
      <c r="G43" s="78" t="str">
        <f t="shared" ca="1" si="25"/>
        <v/>
      </c>
      <c r="H43" s="78" t="str">
        <f t="shared" ca="1" si="25"/>
        <v/>
      </c>
      <c r="I43" s="78" t="str">
        <f t="shared" ca="1" si="25"/>
        <v/>
      </c>
      <c r="J43" s="78" t="str">
        <f t="shared" ca="1" si="25"/>
        <v/>
      </c>
      <c r="K43" s="78" t="str">
        <f t="shared" ca="1" si="25"/>
        <v/>
      </c>
      <c r="L43" s="78" t="str">
        <f t="shared" ca="1" si="25"/>
        <v/>
      </c>
      <c r="M43" s="78" t="str">
        <f t="shared" ca="1" si="26"/>
        <v/>
      </c>
      <c r="N43" s="78" t="str">
        <f t="shared" ca="1" si="26"/>
        <v/>
      </c>
      <c r="O43" s="78" t="str">
        <f t="shared" ca="1" si="26"/>
        <v/>
      </c>
      <c r="P43" s="78" t="str">
        <f t="shared" ca="1" si="26"/>
        <v/>
      </c>
      <c r="Q43" s="78" t="str">
        <f t="shared" ca="1" si="26"/>
        <v/>
      </c>
      <c r="R43" s="78" t="str">
        <f t="shared" ca="1" si="26"/>
        <v/>
      </c>
      <c r="S43" s="78" t="str">
        <f t="shared" ca="1" si="26"/>
        <v/>
      </c>
      <c r="T43" s="78" t="str">
        <f t="shared" ca="1" si="26"/>
        <v/>
      </c>
      <c r="U43" s="78" t="str">
        <f t="shared" ca="1" si="26"/>
        <v/>
      </c>
      <c r="V43" s="78" t="str">
        <f t="shared" ca="1" si="26"/>
        <v/>
      </c>
      <c r="W43" s="78" t="str">
        <f t="shared" ca="1" si="27"/>
        <v/>
      </c>
      <c r="X43" s="78" t="str">
        <f t="shared" ca="1" si="27"/>
        <v/>
      </c>
      <c r="Y43" s="78" t="str">
        <f t="shared" ca="1" si="27"/>
        <v/>
      </c>
      <c r="Z43" s="78" t="str">
        <f t="shared" ca="1" si="27"/>
        <v/>
      </c>
      <c r="AA43" s="78" t="str">
        <f t="shared" ca="1" si="27"/>
        <v/>
      </c>
      <c r="AB43" s="78" t="str">
        <f t="shared" ca="1" si="27"/>
        <v/>
      </c>
      <c r="AC43" s="78" t="str">
        <f t="shared" ca="1" si="27"/>
        <v/>
      </c>
      <c r="AD43" s="78" t="str">
        <f t="shared" ca="1" si="27"/>
        <v/>
      </c>
      <c r="AE43" s="78" t="str">
        <f t="shared" ca="1" si="27"/>
        <v/>
      </c>
      <c r="AF43" s="78" t="str">
        <f t="shared" ca="1" si="27"/>
        <v/>
      </c>
      <c r="AG43" s="78" t="str">
        <f t="shared" ca="1" si="28"/>
        <v/>
      </c>
      <c r="AH43" s="78" t="str">
        <f t="shared" ca="1" si="28"/>
        <v/>
      </c>
      <c r="AI43" s="78" t="str">
        <f t="shared" ca="1" si="28"/>
        <v/>
      </c>
      <c r="AJ43" s="78" t="str">
        <f t="shared" ca="1" si="28"/>
        <v/>
      </c>
      <c r="AK43" s="78" t="str">
        <f t="shared" ca="1" si="28"/>
        <v/>
      </c>
      <c r="AL43" s="78" t="str">
        <f t="shared" ca="1" si="28"/>
        <v/>
      </c>
      <c r="AM43" s="78" t="str">
        <f t="shared" ca="1" si="28"/>
        <v/>
      </c>
      <c r="AN43" s="78" t="str">
        <f t="shared" ca="1" si="24"/>
        <v/>
      </c>
      <c r="AO43" s="78" t="str">
        <f t="shared" ca="1" si="24"/>
        <v/>
      </c>
      <c r="AP43" s="78" t="str">
        <f t="shared" ca="1" si="24"/>
        <v/>
      </c>
      <c r="AQ43" s="78" t="str">
        <f t="shared" ca="1" si="24"/>
        <v/>
      </c>
      <c r="AR43" s="78" t="str">
        <f t="shared" ca="1" si="24"/>
        <v/>
      </c>
      <c r="AS43" s="78" t="str">
        <f t="shared" ca="1" si="24"/>
        <v/>
      </c>
      <c r="AV43" s="27" t="str">
        <f t="shared" ca="1" si="7"/>
        <v/>
      </c>
      <c r="AW43" s="27" t="str">
        <f t="shared" ca="1" si="8"/>
        <v/>
      </c>
      <c r="AX43" s="27" t="str">
        <f t="shared" ca="1" si="9"/>
        <v/>
      </c>
    </row>
    <row r="44" spans="1:50" ht="13.5" customHeight="1" x14ac:dyDescent="0.2">
      <c r="A44" s="61">
        <v>44</v>
      </c>
      <c r="B44" s="76" t="str">
        <f t="shared" ca="1" si="5"/>
        <v/>
      </c>
      <c r="C44" s="78" t="str">
        <f t="shared" ca="1" si="25"/>
        <v/>
      </c>
      <c r="D44" s="78" t="str">
        <f t="shared" ca="1" si="25"/>
        <v/>
      </c>
      <c r="E44" s="78" t="str">
        <f t="shared" ca="1" si="25"/>
        <v/>
      </c>
      <c r="F44" s="78" t="str">
        <f t="shared" ca="1" si="25"/>
        <v/>
      </c>
      <c r="G44" s="78" t="str">
        <f t="shared" ca="1" si="25"/>
        <v/>
      </c>
      <c r="H44" s="78" t="str">
        <f t="shared" ca="1" si="25"/>
        <v/>
      </c>
      <c r="I44" s="78" t="str">
        <f t="shared" ca="1" si="25"/>
        <v/>
      </c>
      <c r="J44" s="78" t="str">
        <f t="shared" ca="1" si="25"/>
        <v/>
      </c>
      <c r="K44" s="78" t="str">
        <f t="shared" ca="1" si="25"/>
        <v/>
      </c>
      <c r="L44" s="78" t="str">
        <f t="shared" ca="1" si="25"/>
        <v/>
      </c>
      <c r="M44" s="78" t="str">
        <f t="shared" ca="1" si="26"/>
        <v/>
      </c>
      <c r="N44" s="78" t="str">
        <f t="shared" ca="1" si="26"/>
        <v/>
      </c>
      <c r="O44" s="78" t="str">
        <f t="shared" ca="1" si="26"/>
        <v/>
      </c>
      <c r="P44" s="78" t="str">
        <f t="shared" ca="1" si="26"/>
        <v/>
      </c>
      <c r="Q44" s="78" t="str">
        <f t="shared" ca="1" si="26"/>
        <v/>
      </c>
      <c r="R44" s="78" t="str">
        <f t="shared" ca="1" si="26"/>
        <v/>
      </c>
      <c r="S44" s="78" t="str">
        <f t="shared" ca="1" si="26"/>
        <v/>
      </c>
      <c r="T44" s="78" t="str">
        <f t="shared" ca="1" si="26"/>
        <v/>
      </c>
      <c r="U44" s="78" t="str">
        <f t="shared" ca="1" si="26"/>
        <v/>
      </c>
      <c r="V44" s="78" t="str">
        <f t="shared" ca="1" si="26"/>
        <v/>
      </c>
      <c r="W44" s="78" t="str">
        <f t="shared" ca="1" si="27"/>
        <v/>
      </c>
      <c r="X44" s="78" t="str">
        <f t="shared" ca="1" si="27"/>
        <v/>
      </c>
      <c r="Y44" s="78" t="str">
        <f t="shared" ca="1" si="27"/>
        <v/>
      </c>
      <c r="Z44" s="78" t="str">
        <f t="shared" ca="1" si="27"/>
        <v/>
      </c>
      <c r="AA44" s="78" t="str">
        <f t="shared" ca="1" si="27"/>
        <v/>
      </c>
      <c r="AB44" s="78" t="str">
        <f t="shared" ca="1" si="27"/>
        <v/>
      </c>
      <c r="AC44" s="78" t="str">
        <f t="shared" ca="1" si="27"/>
        <v/>
      </c>
      <c r="AD44" s="78" t="str">
        <f t="shared" ca="1" si="27"/>
        <v/>
      </c>
      <c r="AE44" s="78" t="str">
        <f t="shared" ca="1" si="27"/>
        <v/>
      </c>
      <c r="AF44" s="78" t="str">
        <f t="shared" ca="1" si="27"/>
        <v/>
      </c>
      <c r="AG44" s="78" t="str">
        <f t="shared" ca="1" si="28"/>
        <v/>
      </c>
      <c r="AH44" s="78" t="str">
        <f t="shared" ca="1" si="28"/>
        <v/>
      </c>
      <c r="AI44" s="78" t="str">
        <f t="shared" ca="1" si="28"/>
        <v/>
      </c>
      <c r="AJ44" s="78" t="str">
        <f t="shared" ca="1" si="28"/>
        <v/>
      </c>
      <c r="AK44" s="78" t="str">
        <f t="shared" ca="1" si="28"/>
        <v/>
      </c>
      <c r="AL44" s="78" t="str">
        <f t="shared" ca="1" si="28"/>
        <v/>
      </c>
      <c r="AM44" s="78" t="str">
        <f t="shared" ca="1" si="28"/>
        <v/>
      </c>
      <c r="AN44" s="78" t="str">
        <f t="shared" ca="1" si="24"/>
        <v/>
      </c>
      <c r="AO44" s="78" t="str">
        <f t="shared" ca="1" si="24"/>
        <v/>
      </c>
      <c r="AP44" s="78" t="str">
        <f t="shared" ca="1" si="24"/>
        <v/>
      </c>
      <c r="AQ44" s="78" t="str">
        <f t="shared" ca="1" si="24"/>
        <v/>
      </c>
      <c r="AR44" s="78" t="str">
        <f t="shared" ca="1" si="24"/>
        <v/>
      </c>
      <c r="AS44" s="78" t="str">
        <f t="shared" ca="1" si="24"/>
        <v/>
      </c>
      <c r="AV44" s="27" t="str">
        <f t="shared" ca="1" si="7"/>
        <v/>
      </c>
      <c r="AW44" s="27" t="str">
        <f t="shared" ca="1" si="8"/>
        <v/>
      </c>
      <c r="AX44" s="27" t="str">
        <f t="shared" ca="1" si="9"/>
        <v/>
      </c>
    </row>
    <row r="45" spans="1:50" ht="13.5" customHeight="1" x14ac:dyDescent="0.2">
      <c r="A45" s="66">
        <v>45</v>
      </c>
      <c r="B45" s="76" t="str">
        <f t="shared" ca="1" si="5"/>
        <v/>
      </c>
      <c r="C45" s="78" t="str">
        <f t="shared" ca="1" si="25"/>
        <v/>
      </c>
      <c r="D45" s="78" t="str">
        <f t="shared" ca="1" si="25"/>
        <v/>
      </c>
      <c r="E45" s="78" t="str">
        <f t="shared" ca="1" si="25"/>
        <v/>
      </c>
      <c r="F45" s="78" t="str">
        <f t="shared" ca="1" si="25"/>
        <v/>
      </c>
      <c r="G45" s="78" t="str">
        <f t="shared" ca="1" si="25"/>
        <v/>
      </c>
      <c r="H45" s="78" t="str">
        <f t="shared" ca="1" si="25"/>
        <v/>
      </c>
      <c r="I45" s="78" t="str">
        <f t="shared" ca="1" si="25"/>
        <v/>
      </c>
      <c r="J45" s="78" t="str">
        <f t="shared" ca="1" si="25"/>
        <v/>
      </c>
      <c r="K45" s="78" t="str">
        <f t="shared" ca="1" si="25"/>
        <v/>
      </c>
      <c r="L45" s="78" t="str">
        <f t="shared" ca="1" si="25"/>
        <v/>
      </c>
      <c r="M45" s="78" t="str">
        <f t="shared" ca="1" si="26"/>
        <v/>
      </c>
      <c r="N45" s="78" t="str">
        <f t="shared" ca="1" si="26"/>
        <v/>
      </c>
      <c r="O45" s="78" t="str">
        <f t="shared" ca="1" si="26"/>
        <v/>
      </c>
      <c r="P45" s="78" t="str">
        <f t="shared" ca="1" si="26"/>
        <v/>
      </c>
      <c r="Q45" s="78" t="str">
        <f t="shared" ca="1" si="26"/>
        <v/>
      </c>
      <c r="R45" s="78" t="str">
        <f t="shared" ca="1" si="26"/>
        <v/>
      </c>
      <c r="S45" s="78" t="str">
        <f t="shared" ca="1" si="26"/>
        <v/>
      </c>
      <c r="T45" s="78" t="str">
        <f t="shared" ca="1" si="26"/>
        <v/>
      </c>
      <c r="U45" s="78" t="str">
        <f t="shared" ca="1" si="26"/>
        <v/>
      </c>
      <c r="V45" s="78" t="str">
        <f t="shared" ca="1" si="26"/>
        <v/>
      </c>
      <c r="W45" s="78" t="str">
        <f t="shared" ca="1" si="27"/>
        <v/>
      </c>
      <c r="X45" s="78" t="str">
        <f t="shared" ca="1" si="27"/>
        <v/>
      </c>
      <c r="Y45" s="78" t="str">
        <f t="shared" ca="1" si="27"/>
        <v/>
      </c>
      <c r="Z45" s="78" t="str">
        <f t="shared" ca="1" si="27"/>
        <v/>
      </c>
      <c r="AA45" s="78" t="str">
        <f t="shared" ca="1" si="27"/>
        <v/>
      </c>
      <c r="AB45" s="78" t="str">
        <f t="shared" ca="1" si="27"/>
        <v/>
      </c>
      <c r="AC45" s="78" t="str">
        <f t="shared" ca="1" si="27"/>
        <v/>
      </c>
      <c r="AD45" s="78" t="str">
        <f t="shared" ca="1" si="27"/>
        <v/>
      </c>
      <c r="AE45" s="78" t="str">
        <f t="shared" ca="1" si="27"/>
        <v/>
      </c>
      <c r="AF45" s="78" t="str">
        <f t="shared" ca="1" si="27"/>
        <v/>
      </c>
      <c r="AG45" s="78" t="str">
        <f t="shared" ca="1" si="28"/>
        <v/>
      </c>
      <c r="AH45" s="78" t="str">
        <f t="shared" ca="1" si="28"/>
        <v/>
      </c>
      <c r="AI45" s="78" t="str">
        <f t="shared" ca="1" si="28"/>
        <v/>
      </c>
      <c r="AJ45" s="78" t="str">
        <f t="shared" ca="1" si="28"/>
        <v/>
      </c>
      <c r="AK45" s="78" t="str">
        <f t="shared" ca="1" si="28"/>
        <v/>
      </c>
      <c r="AL45" s="78" t="str">
        <f t="shared" ca="1" si="28"/>
        <v/>
      </c>
      <c r="AM45" s="78" t="str">
        <f t="shared" ca="1" si="28"/>
        <v/>
      </c>
      <c r="AN45" s="78" t="str">
        <f t="shared" ca="1" si="24"/>
        <v/>
      </c>
      <c r="AO45" s="78" t="str">
        <f t="shared" ca="1" si="24"/>
        <v/>
      </c>
      <c r="AP45" s="78" t="str">
        <f t="shared" ca="1" si="24"/>
        <v/>
      </c>
      <c r="AQ45" s="78" t="str">
        <f t="shared" ca="1" si="24"/>
        <v/>
      </c>
      <c r="AR45" s="78" t="str">
        <f t="shared" ca="1" si="24"/>
        <v/>
      </c>
      <c r="AS45" s="78" t="str">
        <f t="shared" ca="1" si="24"/>
        <v/>
      </c>
      <c r="AV45" s="27" t="str">
        <f t="shared" ca="1" si="7"/>
        <v/>
      </c>
      <c r="AW45" s="27" t="str">
        <f t="shared" ca="1" si="8"/>
        <v/>
      </c>
      <c r="AX45" s="27" t="str">
        <f t="shared" ca="1" si="9"/>
        <v/>
      </c>
    </row>
    <row r="46" spans="1:50" ht="13.5" customHeight="1" x14ac:dyDescent="0.2">
      <c r="A46" s="61">
        <v>46</v>
      </c>
      <c r="B46" s="76" t="str">
        <f t="shared" ca="1" si="5"/>
        <v/>
      </c>
      <c r="C46" s="78" t="str">
        <f t="shared" ca="1" si="25"/>
        <v/>
      </c>
      <c r="D46" s="78" t="str">
        <f t="shared" ca="1" si="25"/>
        <v/>
      </c>
      <c r="E46" s="78" t="str">
        <f t="shared" ca="1" si="25"/>
        <v/>
      </c>
      <c r="F46" s="78" t="str">
        <f t="shared" ca="1" si="25"/>
        <v/>
      </c>
      <c r="G46" s="78" t="str">
        <f t="shared" ca="1" si="25"/>
        <v/>
      </c>
      <c r="H46" s="78" t="str">
        <f t="shared" ca="1" si="25"/>
        <v/>
      </c>
      <c r="I46" s="78" t="str">
        <f t="shared" ca="1" si="25"/>
        <v/>
      </c>
      <c r="J46" s="78" t="str">
        <f t="shared" ca="1" si="25"/>
        <v/>
      </c>
      <c r="K46" s="78" t="str">
        <f t="shared" ca="1" si="25"/>
        <v/>
      </c>
      <c r="L46" s="78" t="str">
        <f t="shared" ca="1" si="25"/>
        <v/>
      </c>
      <c r="M46" s="78" t="str">
        <f t="shared" ca="1" si="26"/>
        <v/>
      </c>
      <c r="N46" s="78" t="str">
        <f t="shared" ca="1" si="26"/>
        <v/>
      </c>
      <c r="O46" s="78" t="str">
        <f t="shared" ca="1" si="26"/>
        <v/>
      </c>
      <c r="P46" s="78" t="str">
        <f t="shared" ca="1" si="26"/>
        <v/>
      </c>
      <c r="Q46" s="78" t="str">
        <f t="shared" ca="1" si="26"/>
        <v/>
      </c>
      <c r="R46" s="78" t="str">
        <f t="shared" ca="1" si="26"/>
        <v/>
      </c>
      <c r="S46" s="78" t="str">
        <f t="shared" ca="1" si="26"/>
        <v/>
      </c>
      <c r="T46" s="78" t="str">
        <f t="shared" ca="1" si="26"/>
        <v/>
      </c>
      <c r="U46" s="78" t="str">
        <f t="shared" ca="1" si="26"/>
        <v/>
      </c>
      <c r="V46" s="78" t="str">
        <f t="shared" ca="1" si="26"/>
        <v/>
      </c>
      <c r="W46" s="78" t="str">
        <f t="shared" ca="1" si="27"/>
        <v/>
      </c>
      <c r="X46" s="78" t="str">
        <f t="shared" ca="1" si="27"/>
        <v/>
      </c>
      <c r="Y46" s="78" t="str">
        <f t="shared" ca="1" si="27"/>
        <v/>
      </c>
      <c r="Z46" s="78" t="str">
        <f t="shared" ca="1" si="27"/>
        <v/>
      </c>
      <c r="AA46" s="78" t="str">
        <f t="shared" ca="1" si="27"/>
        <v/>
      </c>
      <c r="AB46" s="78" t="str">
        <f t="shared" ca="1" si="27"/>
        <v/>
      </c>
      <c r="AC46" s="78" t="str">
        <f t="shared" ca="1" si="27"/>
        <v/>
      </c>
      <c r="AD46" s="78" t="str">
        <f t="shared" ca="1" si="27"/>
        <v/>
      </c>
      <c r="AE46" s="78" t="str">
        <f t="shared" ca="1" si="27"/>
        <v/>
      </c>
      <c r="AF46" s="78" t="str">
        <f t="shared" ca="1" si="27"/>
        <v/>
      </c>
      <c r="AG46" s="78" t="str">
        <f t="shared" ca="1" si="28"/>
        <v/>
      </c>
      <c r="AH46" s="78" t="str">
        <f t="shared" ca="1" si="28"/>
        <v/>
      </c>
      <c r="AI46" s="78" t="str">
        <f t="shared" ca="1" si="28"/>
        <v/>
      </c>
      <c r="AJ46" s="78" t="str">
        <f t="shared" ca="1" si="28"/>
        <v/>
      </c>
      <c r="AK46" s="78" t="str">
        <f t="shared" ca="1" si="28"/>
        <v/>
      </c>
      <c r="AL46" s="78" t="str">
        <f t="shared" ca="1" si="28"/>
        <v/>
      </c>
      <c r="AM46" s="78" t="str">
        <f t="shared" ca="1" si="28"/>
        <v/>
      </c>
      <c r="AN46" s="78" t="str">
        <f t="shared" ca="1" si="24"/>
        <v/>
      </c>
      <c r="AO46" s="78" t="str">
        <f t="shared" ca="1" si="24"/>
        <v/>
      </c>
      <c r="AP46" s="78" t="str">
        <f t="shared" ca="1" si="24"/>
        <v/>
      </c>
      <c r="AQ46" s="78" t="str">
        <f t="shared" ca="1" si="24"/>
        <v/>
      </c>
      <c r="AR46" s="78" t="str">
        <f t="shared" ca="1" si="24"/>
        <v/>
      </c>
      <c r="AS46" s="78" t="str">
        <f t="shared" ca="1" si="24"/>
        <v/>
      </c>
      <c r="AV46" s="27" t="str">
        <f t="shared" ca="1" si="7"/>
        <v/>
      </c>
      <c r="AW46" s="27" t="str">
        <f t="shared" ca="1" si="8"/>
        <v/>
      </c>
      <c r="AX46" s="27" t="str">
        <f t="shared" ca="1" si="9"/>
        <v/>
      </c>
    </row>
    <row r="47" spans="1:50" ht="13.5" customHeight="1" x14ac:dyDescent="0.2">
      <c r="A47" s="61">
        <v>47</v>
      </c>
      <c r="B47" s="76" t="str">
        <f t="shared" ca="1" si="5"/>
        <v/>
      </c>
      <c r="C47" s="78" t="str">
        <f t="shared" ca="1" si="25"/>
        <v/>
      </c>
      <c r="D47" s="78" t="str">
        <f t="shared" ca="1" si="25"/>
        <v/>
      </c>
      <c r="E47" s="78" t="str">
        <f t="shared" ca="1" si="25"/>
        <v/>
      </c>
      <c r="F47" s="78" t="str">
        <f t="shared" ca="1" si="25"/>
        <v/>
      </c>
      <c r="G47" s="78" t="str">
        <f t="shared" ca="1" si="25"/>
        <v/>
      </c>
      <c r="H47" s="78" t="str">
        <f t="shared" ca="1" si="25"/>
        <v/>
      </c>
      <c r="I47" s="78" t="str">
        <f t="shared" ca="1" si="25"/>
        <v/>
      </c>
      <c r="J47" s="78" t="str">
        <f t="shared" ca="1" si="25"/>
        <v/>
      </c>
      <c r="K47" s="78" t="str">
        <f t="shared" ca="1" si="25"/>
        <v/>
      </c>
      <c r="L47" s="78" t="str">
        <f t="shared" ca="1" si="25"/>
        <v/>
      </c>
      <c r="M47" s="78" t="str">
        <f t="shared" ca="1" si="26"/>
        <v/>
      </c>
      <c r="N47" s="78" t="str">
        <f t="shared" ca="1" si="26"/>
        <v/>
      </c>
      <c r="O47" s="78" t="str">
        <f t="shared" ca="1" si="26"/>
        <v/>
      </c>
      <c r="P47" s="78" t="str">
        <f t="shared" ca="1" si="26"/>
        <v/>
      </c>
      <c r="Q47" s="78" t="str">
        <f t="shared" ca="1" si="26"/>
        <v/>
      </c>
      <c r="R47" s="78" t="str">
        <f t="shared" ca="1" si="26"/>
        <v/>
      </c>
      <c r="S47" s="78" t="str">
        <f t="shared" ca="1" si="26"/>
        <v/>
      </c>
      <c r="T47" s="78" t="str">
        <f t="shared" ca="1" si="26"/>
        <v/>
      </c>
      <c r="U47" s="78" t="str">
        <f t="shared" ca="1" si="26"/>
        <v/>
      </c>
      <c r="V47" s="78" t="str">
        <f t="shared" ca="1" si="26"/>
        <v/>
      </c>
      <c r="W47" s="78" t="str">
        <f t="shared" ca="1" si="27"/>
        <v/>
      </c>
      <c r="X47" s="78" t="str">
        <f t="shared" ca="1" si="27"/>
        <v/>
      </c>
      <c r="Y47" s="78" t="str">
        <f t="shared" ca="1" si="27"/>
        <v/>
      </c>
      <c r="Z47" s="78" t="str">
        <f t="shared" ca="1" si="27"/>
        <v/>
      </c>
      <c r="AA47" s="78" t="str">
        <f t="shared" ca="1" si="27"/>
        <v/>
      </c>
      <c r="AB47" s="78" t="str">
        <f t="shared" ca="1" si="27"/>
        <v/>
      </c>
      <c r="AC47" s="78" t="str">
        <f t="shared" ca="1" si="27"/>
        <v/>
      </c>
      <c r="AD47" s="78" t="str">
        <f t="shared" ca="1" si="27"/>
        <v/>
      </c>
      <c r="AE47" s="78" t="str">
        <f t="shared" ca="1" si="27"/>
        <v/>
      </c>
      <c r="AF47" s="78" t="str">
        <f t="shared" ca="1" si="27"/>
        <v/>
      </c>
      <c r="AG47" s="78" t="str">
        <f t="shared" ca="1" si="28"/>
        <v/>
      </c>
      <c r="AH47" s="78" t="str">
        <f t="shared" ca="1" si="28"/>
        <v/>
      </c>
      <c r="AI47" s="78" t="str">
        <f t="shared" ca="1" si="28"/>
        <v/>
      </c>
      <c r="AJ47" s="78" t="str">
        <f t="shared" ca="1" si="28"/>
        <v/>
      </c>
      <c r="AK47" s="78" t="str">
        <f t="shared" ca="1" si="28"/>
        <v/>
      </c>
      <c r="AL47" s="78" t="str">
        <f t="shared" ca="1" si="28"/>
        <v/>
      </c>
      <c r="AM47" s="78" t="str">
        <f t="shared" ca="1" si="28"/>
        <v/>
      </c>
      <c r="AN47" s="78" t="str">
        <f t="shared" ca="1" si="24"/>
        <v/>
      </c>
      <c r="AO47" s="78" t="str">
        <f t="shared" ca="1" si="24"/>
        <v/>
      </c>
      <c r="AP47" s="78" t="str">
        <f t="shared" ca="1" si="24"/>
        <v/>
      </c>
      <c r="AQ47" s="78" t="str">
        <f t="shared" ca="1" si="24"/>
        <v/>
      </c>
      <c r="AR47" s="78" t="str">
        <f t="shared" ca="1" si="24"/>
        <v/>
      </c>
      <c r="AS47" s="78" t="str">
        <f t="shared" ca="1" si="24"/>
        <v/>
      </c>
      <c r="AV47" s="27" t="str">
        <f t="shared" ca="1" si="7"/>
        <v/>
      </c>
      <c r="AW47" s="27" t="str">
        <f t="shared" ca="1" si="8"/>
        <v/>
      </c>
      <c r="AX47" s="27" t="str">
        <f t="shared" ca="1" si="9"/>
        <v/>
      </c>
    </row>
    <row r="48" spans="1:50" ht="13.5" customHeight="1" x14ac:dyDescent="0.2">
      <c r="A48" s="61">
        <v>48</v>
      </c>
      <c r="B48" s="76" t="str">
        <f t="shared" ca="1" si="5"/>
        <v/>
      </c>
      <c r="C48" s="78" t="str">
        <f t="shared" ca="1" si="25"/>
        <v/>
      </c>
      <c r="D48" s="78" t="str">
        <f t="shared" ca="1" si="25"/>
        <v/>
      </c>
      <c r="E48" s="78" t="str">
        <f t="shared" ca="1" si="25"/>
        <v/>
      </c>
      <c r="F48" s="78" t="str">
        <f t="shared" ca="1" si="25"/>
        <v/>
      </c>
      <c r="G48" s="78" t="str">
        <f t="shared" ca="1" si="25"/>
        <v/>
      </c>
      <c r="H48" s="78" t="str">
        <f t="shared" ca="1" si="25"/>
        <v/>
      </c>
      <c r="I48" s="78" t="str">
        <f t="shared" ca="1" si="25"/>
        <v/>
      </c>
      <c r="J48" s="78" t="str">
        <f t="shared" ca="1" si="25"/>
        <v/>
      </c>
      <c r="K48" s="78" t="str">
        <f t="shared" ca="1" si="25"/>
        <v/>
      </c>
      <c r="L48" s="78" t="str">
        <f t="shared" ca="1" si="25"/>
        <v/>
      </c>
      <c r="M48" s="78" t="str">
        <f t="shared" ca="1" si="26"/>
        <v/>
      </c>
      <c r="N48" s="78" t="str">
        <f t="shared" ca="1" si="26"/>
        <v/>
      </c>
      <c r="O48" s="78" t="str">
        <f t="shared" ca="1" si="26"/>
        <v/>
      </c>
      <c r="P48" s="78" t="str">
        <f t="shared" ca="1" si="26"/>
        <v/>
      </c>
      <c r="Q48" s="78" t="str">
        <f t="shared" ca="1" si="26"/>
        <v/>
      </c>
      <c r="R48" s="78" t="str">
        <f t="shared" ca="1" si="26"/>
        <v/>
      </c>
      <c r="S48" s="78" t="str">
        <f t="shared" ca="1" si="26"/>
        <v/>
      </c>
      <c r="T48" s="78" t="str">
        <f t="shared" ca="1" si="26"/>
        <v/>
      </c>
      <c r="U48" s="78" t="str">
        <f t="shared" ca="1" si="26"/>
        <v/>
      </c>
      <c r="V48" s="78" t="str">
        <f t="shared" ca="1" si="26"/>
        <v/>
      </c>
      <c r="W48" s="78" t="str">
        <f t="shared" ca="1" si="27"/>
        <v/>
      </c>
      <c r="X48" s="78" t="str">
        <f t="shared" ca="1" si="27"/>
        <v/>
      </c>
      <c r="Y48" s="78" t="str">
        <f t="shared" ca="1" si="27"/>
        <v/>
      </c>
      <c r="Z48" s="78" t="str">
        <f t="shared" ca="1" si="27"/>
        <v/>
      </c>
      <c r="AA48" s="78" t="str">
        <f t="shared" ca="1" si="27"/>
        <v/>
      </c>
      <c r="AB48" s="78" t="str">
        <f t="shared" ca="1" si="27"/>
        <v/>
      </c>
      <c r="AC48" s="78" t="str">
        <f t="shared" ca="1" si="27"/>
        <v/>
      </c>
      <c r="AD48" s="78" t="str">
        <f t="shared" ca="1" si="27"/>
        <v/>
      </c>
      <c r="AE48" s="78" t="str">
        <f t="shared" ca="1" si="27"/>
        <v/>
      </c>
      <c r="AF48" s="78" t="str">
        <f t="shared" ca="1" si="27"/>
        <v/>
      </c>
      <c r="AG48" s="78" t="str">
        <f t="shared" ca="1" si="28"/>
        <v/>
      </c>
      <c r="AH48" s="78" t="str">
        <f t="shared" ca="1" si="28"/>
        <v/>
      </c>
      <c r="AI48" s="78" t="str">
        <f t="shared" ca="1" si="28"/>
        <v/>
      </c>
      <c r="AJ48" s="78" t="str">
        <f t="shared" ca="1" si="28"/>
        <v/>
      </c>
      <c r="AK48" s="78" t="str">
        <f t="shared" ca="1" si="28"/>
        <v/>
      </c>
      <c r="AL48" s="78" t="str">
        <f t="shared" ca="1" si="28"/>
        <v/>
      </c>
      <c r="AM48" s="78" t="str">
        <f t="shared" ca="1" si="28"/>
        <v/>
      </c>
      <c r="AN48" s="78" t="str">
        <f t="shared" ca="1" si="24"/>
        <v/>
      </c>
      <c r="AO48" s="78" t="str">
        <f t="shared" ca="1" si="24"/>
        <v/>
      </c>
      <c r="AP48" s="78" t="str">
        <f t="shared" ca="1" si="24"/>
        <v/>
      </c>
      <c r="AQ48" s="78" t="str">
        <f t="shared" ca="1" si="24"/>
        <v/>
      </c>
      <c r="AR48" s="78" t="str">
        <f t="shared" ca="1" si="24"/>
        <v/>
      </c>
      <c r="AS48" s="78" t="str">
        <f t="shared" ca="1" si="24"/>
        <v/>
      </c>
      <c r="AV48" s="27" t="str">
        <f t="shared" ca="1" si="7"/>
        <v/>
      </c>
      <c r="AW48" s="27" t="str">
        <f t="shared" ca="1" si="8"/>
        <v/>
      </c>
      <c r="AX48" s="27" t="str">
        <f t="shared" ca="1" si="9"/>
        <v/>
      </c>
    </row>
    <row r="49" spans="1:50" ht="13.5" customHeight="1" x14ac:dyDescent="0.2">
      <c r="A49" s="66">
        <v>49</v>
      </c>
      <c r="B49" s="76" t="str">
        <f t="shared" ca="1" si="5"/>
        <v/>
      </c>
      <c r="C49" s="78" t="str">
        <f t="shared" ca="1" si="25"/>
        <v/>
      </c>
      <c r="D49" s="78" t="str">
        <f t="shared" ca="1" si="25"/>
        <v/>
      </c>
      <c r="E49" s="78" t="str">
        <f t="shared" ca="1" si="25"/>
        <v/>
      </c>
      <c r="F49" s="78" t="str">
        <f t="shared" ca="1" si="25"/>
        <v/>
      </c>
      <c r="G49" s="78" t="str">
        <f t="shared" ca="1" si="25"/>
        <v/>
      </c>
      <c r="H49" s="78" t="str">
        <f t="shared" ca="1" si="25"/>
        <v/>
      </c>
      <c r="I49" s="78" t="str">
        <f t="shared" ca="1" si="25"/>
        <v/>
      </c>
      <c r="J49" s="78" t="str">
        <f t="shared" ca="1" si="25"/>
        <v/>
      </c>
      <c r="K49" s="78" t="str">
        <f t="shared" ca="1" si="25"/>
        <v/>
      </c>
      <c r="L49" s="78" t="str">
        <f t="shared" ca="1" si="25"/>
        <v/>
      </c>
      <c r="M49" s="78" t="str">
        <f t="shared" ca="1" si="26"/>
        <v/>
      </c>
      <c r="N49" s="78" t="str">
        <f t="shared" ca="1" si="26"/>
        <v/>
      </c>
      <c r="O49" s="78" t="str">
        <f t="shared" ca="1" si="26"/>
        <v/>
      </c>
      <c r="P49" s="78" t="str">
        <f t="shared" ca="1" si="26"/>
        <v/>
      </c>
      <c r="Q49" s="78" t="str">
        <f t="shared" ca="1" si="26"/>
        <v/>
      </c>
      <c r="R49" s="78" t="str">
        <f t="shared" ca="1" si="26"/>
        <v/>
      </c>
      <c r="S49" s="78" t="str">
        <f t="shared" ca="1" si="26"/>
        <v/>
      </c>
      <c r="T49" s="78" t="str">
        <f t="shared" ca="1" si="26"/>
        <v/>
      </c>
      <c r="U49" s="78" t="str">
        <f t="shared" ca="1" si="26"/>
        <v/>
      </c>
      <c r="V49" s="78" t="str">
        <f t="shared" ca="1" si="26"/>
        <v/>
      </c>
      <c r="W49" s="78" t="str">
        <f t="shared" ca="1" si="27"/>
        <v/>
      </c>
      <c r="X49" s="78" t="str">
        <f t="shared" ca="1" si="27"/>
        <v/>
      </c>
      <c r="Y49" s="78" t="str">
        <f t="shared" ca="1" si="27"/>
        <v/>
      </c>
      <c r="Z49" s="78" t="str">
        <f t="shared" ca="1" si="27"/>
        <v/>
      </c>
      <c r="AA49" s="78" t="str">
        <f t="shared" ca="1" si="27"/>
        <v/>
      </c>
      <c r="AB49" s="78" t="str">
        <f t="shared" ca="1" si="27"/>
        <v/>
      </c>
      <c r="AC49" s="78" t="str">
        <f t="shared" ca="1" si="27"/>
        <v/>
      </c>
      <c r="AD49" s="78" t="str">
        <f t="shared" ca="1" si="27"/>
        <v/>
      </c>
      <c r="AE49" s="78" t="str">
        <f t="shared" ca="1" si="27"/>
        <v/>
      </c>
      <c r="AF49" s="78" t="str">
        <f t="shared" ca="1" si="27"/>
        <v/>
      </c>
      <c r="AG49" s="78" t="str">
        <f t="shared" ca="1" si="28"/>
        <v/>
      </c>
      <c r="AH49" s="78" t="str">
        <f t="shared" ca="1" si="28"/>
        <v/>
      </c>
      <c r="AI49" s="78" t="str">
        <f t="shared" ca="1" si="28"/>
        <v/>
      </c>
      <c r="AJ49" s="78" t="str">
        <f t="shared" ca="1" si="28"/>
        <v/>
      </c>
      <c r="AK49" s="78" t="str">
        <f t="shared" ca="1" si="28"/>
        <v/>
      </c>
      <c r="AL49" s="78" t="str">
        <f t="shared" ca="1" si="28"/>
        <v/>
      </c>
      <c r="AM49" s="78" t="str">
        <f t="shared" ca="1" si="28"/>
        <v/>
      </c>
      <c r="AN49" s="78" t="str">
        <f t="shared" ref="AN49:AS58" ca="1" si="29">IF(INDIRECT("Input_Lieferant!"&amp;AN$1&amp;$A49)="","",INDIRECT("Input_Lieferant!"&amp;AN$1&amp;$A49))</f>
        <v/>
      </c>
      <c r="AO49" s="78" t="str">
        <f t="shared" ca="1" si="29"/>
        <v/>
      </c>
      <c r="AP49" s="78" t="str">
        <f t="shared" ca="1" si="29"/>
        <v/>
      </c>
      <c r="AQ49" s="78" t="str">
        <f t="shared" ca="1" si="29"/>
        <v/>
      </c>
      <c r="AR49" s="78" t="str">
        <f t="shared" ca="1" si="29"/>
        <v/>
      </c>
      <c r="AS49" s="78" t="str">
        <f t="shared" ca="1" si="29"/>
        <v/>
      </c>
      <c r="AV49" s="27" t="str">
        <f t="shared" ca="1" si="7"/>
        <v/>
      </c>
      <c r="AW49" s="27" t="str">
        <f t="shared" ca="1" si="8"/>
        <v/>
      </c>
      <c r="AX49" s="27" t="str">
        <f t="shared" ca="1" si="9"/>
        <v/>
      </c>
    </row>
    <row r="50" spans="1:50" ht="13.5" customHeight="1" x14ac:dyDescent="0.2">
      <c r="A50" s="61">
        <v>50</v>
      </c>
      <c r="B50" s="76" t="str">
        <f t="shared" ca="1" si="5"/>
        <v/>
      </c>
      <c r="C50" s="78" t="str">
        <f t="shared" ca="1" si="25"/>
        <v/>
      </c>
      <c r="D50" s="78" t="str">
        <f t="shared" ca="1" si="25"/>
        <v/>
      </c>
      <c r="E50" s="78" t="str">
        <f t="shared" ca="1" si="25"/>
        <v/>
      </c>
      <c r="F50" s="78" t="str">
        <f t="shared" ca="1" si="25"/>
        <v/>
      </c>
      <c r="G50" s="78" t="str">
        <f t="shared" ca="1" si="25"/>
        <v/>
      </c>
      <c r="H50" s="78" t="str">
        <f t="shared" ca="1" si="25"/>
        <v/>
      </c>
      <c r="I50" s="78" t="str">
        <f t="shared" ca="1" si="25"/>
        <v/>
      </c>
      <c r="J50" s="78" t="str">
        <f t="shared" ca="1" si="25"/>
        <v/>
      </c>
      <c r="K50" s="78" t="str">
        <f t="shared" ca="1" si="25"/>
        <v/>
      </c>
      <c r="L50" s="78" t="str">
        <f t="shared" ca="1" si="25"/>
        <v/>
      </c>
      <c r="M50" s="78" t="str">
        <f t="shared" ca="1" si="26"/>
        <v/>
      </c>
      <c r="N50" s="78" t="str">
        <f t="shared" ca="1" si="26"/>
        <v/>
      </c>
      <c r="O50" s="78" t="str">
        <f t="shared" ca="1" si="26"/>
        <v/>
      </c>
      <c r="P50" s="78" t="str">
        <f t="shared" ca="1" si="26"/>
        <v/>
      </c>
      <c r="Q50" s="78" t="str">
        <f t="shared" ca="1" si="26"/>
        <v/>
      </c>
      <c r="R50" s="78" t="str">
        <f t="shared" ca="1" si="26"/>
        <v/>
      </c>
      <c r="S50" s="78" t="str">
        <f t="shared" ca="1" si="26"/>
        <v/>
      </c>
      <c r="T50" s="78" t="str">
        <f t="shared" ca="1" si="26"/>
        <v/>
      </c>
      <c r="U50" s="78" t="str">
        <f t="shared" ca="1" si="26"/>
        <v/>
      </c>
      <c r="V50" s="78" t="str">
        <f t="shared" ca="1" si="26"/>
        <v/>
      </c>
      <c r="W50" s="78" t="str">
        <f t="shared" ca="1" si="27"/>
        <v/>
      </c>
      <c r="X50" s="78" t="str">
        <f t="shared" ca="1" si="27"/>
        <v/>
      </c>
      <c r="Y50" s="78" t="str">
        <f t="shared" ca="1" si="27"/>
        <v/>
      </c>
      <c r="Z50" s="78" t="str">
        <f t="shared" ca="1" si="27"/>
        <v/>
      </c>
      <c r="AA50" s="78" t="str">
        <f t="shared" ca="1" si="27"/>
        <v/>
      </c>
      <c r="AB50" s="78" t="str">
        <f t="shared" ca="1" si="27"/>
        <v/>
      </c>
      <c r="AC50" s="78" t="str">
        <f t="shared" ca="1" si="27"/>
        <v/>
      </c>
      <c r="AD50" s="78" t="str">
        <f t="shared" ca="1" si="27"/>
        <v/>
      </c>
      <c r="AE50" s="78" t="str">
        <f t="shared" ca="1" si="27"/>
        <v/>
      </c>
      <c r="AF50" s="78" t="str">
        <f t="shared" ca="1" si="27"/>
        <v/>
      </c>
      <c r="AG50" s="78" t="str">
        <f t="shared" ca="1" si="28"/>
        <v/>
      </c>
      <c r="AH50" s="78" t="str">
        <f t="shared" ca="1" si="28"/>
        <v/>
      </c>
      <c r="AI50" s="78" t="str">
        <f t="shared" ca="1" si="28"/>
        <v/>
      </c>
      <c r="AJ50" s="78" t="str">
        <f t="shared" ca="1" si="28"/>
        <v/>
      </c>
      <c r="AK50" s="78" t="str">
        <f t="shared" ca="1" si="28"/>
        <v/>
      </c>
      <c r="AL50" s="78" t="str">
        <f t="shared" ca="1" si="28"/>
        <v/>
      </c>
      <c r="AM50" s="78" t="str">
        <f t="shared" ca="1" si="28"/>
        <v/>
      </c>
      <c r="AN50" s="78" t="str">
        <f t="shared" ca="1" si="29"/>
        <v/>
      </c>
      <c r="AO50" s="78" t="str">
        <f t="shared" ca="1" si="29"/>
        <v/>
      </c>
      <c r="AP50" s="78" t="str">
        <f t="shared" ca="1" si="29"/>
        <v/>
      </c>
      <c r="AQ50" s="78" t="str">
        <f t="shared" ca="1" si="29"/>
        <v/>
      </c>
      <c r="AR50" s="78" t="str">
        <f t="shared" ca="1" si="29"/>
        <v/>
      </c>
      <c r="AS50" s="78" t="str">
        <f t="shared" ca="1" si="29"/>
        <v/>
      </c>
      <c r="AV50" s="27" t="str">
        <f t="shared" ca="1" si="7"/>
        <v/>
      </c>
      <c r="AW50" s="27" t="str">
        <f t="shared" ca="1" si="8"/>
        <v/>
      </c>
      <c r="AX50" s="27" t="str">
        <f t="shared" ca="1" si="9"/>
        <v/>
      </c>
    </row>
    <row r="51" spans="1:50" ht="13.5" customHeight="1" x14ac:dyDescent="0.2">
      <c r="A51" s="61">
        <v>51</v>
      </c>
      <c r="B51" s="76" t="str">
        <f t="shared" ca="1" si="5"/>
        <v/>
      </c>
      <c r="C51" s="78" t="str">
        <f t="shared" ca="1" si="25"/>
        <v/>
      </c>
      <c r="D51" s="78" t="str">
        <f t="shared" ca="1" si="25"/>
        <v/>
      </c>
      <c r="E51" s="78" t="str">
        <f t="shared" ca="1" si="25"/>
        <v/>
      </c>
      <c r="F51" s="78" t="str">
        <f t="shared" ca="1" si="25"/>
        <v/>
      </c>
      <c r="G51" s="78" t="str">
        <f t="shared" ca="1" si="25"/>
        <v/>
      </c>
      <c r="H51" s="78" t="str">
        <f t="shared" ca="1" si="25"/>
        <v/>
      </c>
      <c r="I51" s="78" t="str">
        <f t="shared" ca="1" si="25"/>
        <v/>
      </c>
      <c r="J51" s="78" t="str">
        <f t="shared" ca="1" si="25"/>
        <v/>
      </c>
      <c r="K51" s="78" t="str">
        <f t="shared" ca="1" si="25"/>
        <v/>
      </c>
      <c r="L51" s="78" t="str">
        <f t="shared" ca="1" si="25"/>
        <v/>
      </c>
      <c r="M51" s="78" t="str">
        <f t="shared" ca="1" si="26"/>
        <v/>
      </c>
      <c r="N51" s="78" t="str">
        <f t="shared" ca="1" si="26"/>
        <v/>
      </c>
      <c r="O51" s="78" t="str">
        <f t="shared" ca="1" si="26"/>
        <v/>
      </c>
      <c r="P51" s="78" t="str">
        <f t="shared" ca="1" si="26"/>
        <v/>
      </c>
      <c r="Q51" s="78" t="str">
        <f t="shared" ca="1" si="26"/>
        <v/>
      </c>
      <c r="R51" s="78" t="str">
        <f t="shared" ca="1" si="26"/>
        <v/>
      </c>
      <c r="S51" s="78" t="str">
        <f t="shared" ca="1" si="26"/>
        <v/>
      </c>
      <c r="T51" s="78" t="str">
        <f t="shared" ca="1" si="26"/>
        <v/>
      </c>
      <c r="U51" s="78" t="str">
        <f t="shared" ca="1" si="26"/>
        <v/>
      </c>
      <c r="V51" s="78" t="str">
        <f t="shared" ca="1" si="26"/>
        <v/>
      </c>
      <c r="W51" s="78" t="str">
        <f t="shared" ca="1" si="27"/>
        <v/>
      </c>
      <c r="X51" s="78" t="str">
        <f t="shared" ca="1" si="27"/>
        <v/>
      </c>
      <c r="Y51" s="78" t="str">
        <f t="shared" ca="1" si="27"/>
        <v/>
      </c>
      <c r="Z51" s="78" t="str">
        <f t="shared" ca="1" si="27"/>
        <v/>
      </c>
      <c r="AA51" s="78" t="str">
        <f t="shared" ca="1" si="27"/>
        <v/>
      </c>
      <c r="AB51" s="78" t="str">
        <f t="shared" ca="1" si="27"/>
        <v/>
      </c>
      <c r="AC51" s="78" t="str">
        <f t="shared" ca="1" si="27"/>
        <v/>
      </c>
      <c r="AD51" s="78" t="str">
        <f t="shared" ca="1" si="27"/>
        <v/>
      </c>
      <c r="AE51" s="78" t="str">
        <f t="shared" ca="1" si="27"/>
        <v/>
      </c>
      <c r="AF51" s="78" t="str">
        <f t="shared" ca="1" si="27"/>
        <v/>
      </c>
      <c r="AG51" s="78" t="str">
        <f t="shared" ca="1" si="28"/>
        <v/>
      </c>
      <c r="AH51" s="78" t="str">
        <f t="shared" ca="1" si="28"/>
        <v/>
      </c>
      <c r="AI51" s="78" t="str">
        <f t="shared" ca="1" si="28"/>
        <v/>
      </c>
      <c r="AJ51" s="78" t="str">
        <f t="shared" ca="1" si="28"/>
        <v/>
      </c>
      <c r="AK51" s="78" t="str">
        <f t="shared" ca="1" si="28"/>
        <v/>
      </c>
      <c r="AL51" s="78" t="str">
        <f t="shared" ca="1" si="28"/>
        <v/>
      </c>
      <c r="AM51" s="78" t="str">
        <f t="shared" ca="1" si="28"/>
        <v/>
      </c>
      <c r="AN51" s="78" t="str">
        <f t="shared" ca="1" si="29"/>
        <v/>
      </c>
      <c r="AO51" s="78" t="str">
        <f t="shared" ca="1" si="29"/>
        <v/>
      </c>
      <c r="AP51" s="78" t="str">
        <f t="shared" ca="1" si="29"/>
        <v/>
      </c>
      <c r="AQ51" s="78" t="str">
        <f t="shared" ca="1" si="29"/>
        <v/>
      </c>
      <c r="AR51" s="78" t="str">
        <f t="shared" ca="1" si="29"/>
        <v/>
      </c>
      <c r="AS51" s="78" t="str">
        <f t="shared" ca="1" si="29"/>
        <v/>
      </c>
      <c r="AV51" s="27" t="str">
        <f t="shared" ca="1" si="7"/>
        <v/>
      </c>
      <c r="AW51" s="27" t="str">
        <f t="shared" ca="1" si="8"/>
        <v/>
      </c>
      <c r="AX51" s="27" t="str">
        <f t="shared" ca="1" si="9"/>
        <v/>
      </c>
    </row>
    <row r="52" spans="1:50" ht="13.5" customHeight="1" x14ac:dyDescent="0.2">
      <c r="A52" s="61">
        <v>52</v>
      </c>
      <c r="B52" s="76" t="str">
        <f t="shared" ca="1" si="5"/>
        <v/>
      </c>
      <c r="C52" s="78" t="str">
        <f t="shared" ref="C52:L61" ca="1" si="30">IF(INDIRECT("Input_Lieferant!"&amp;C$1&amp;$A52)="","",INDIRECT("Input_Lieferant!"&amp;C$1&amp;$A52))</f>
        <v/>
      </c>
      <c r="D52" s="78" t="str">
        <f t="shared" ca="1" si="30"/>
        <v/>
      </c>
      <c r="E52" s="78" t="str">
        <f t="shared" ca="1" si="30"/>
        <v/>
      </c>
      <c r="F52" s="78" t="str">
        <f t="shared" ca="1" si="30"/>
        <v/>
      </c>
      <c r="G52" s="78" t="str">
        <f t="shared" ca="1" si="30"/>
        <v/>
      </c>
      <c r="H52" s="78" t="str">
        <f t="shared" ca="1" si="30"/>
        <v/>
      </c>
      <c r="I52" s="78" t="str">
        <f t="shared" ca="1" si="30"/>
        <v/>
      </c>
      <c r="J52" s="78" t="str">
        <f t="shared" ca="1" si="30"/>
        <v/>
      </c>
      <c r="K52" s="78" t="str">
        <f t="shared" ca="1" si="30"/>
        <v/>
      </c>
      <c r="L52" s="78" t="str">
        <f t="shared" ca="1" si="30"/>
        <v/>
      </c>
      <c r="M52" s="78" t="str">
        <f t="shared" ref="M52:V61" ca="1" si="31">IF(INDIRECT("Input_Lieferant!"&amp;M$1&amp;$A52)="","",INDIRECT("Input_Lieferant!"&amp;M$1&amp;$A52))</f>
        <v/>
      </c>
      <c r="N52" s="78" t="str">
        <f t="shared" ca="1" si="31"/>
        <v/>
      </c>
      <c r="O52" s="78" t="str">
        <f t="shared" ca="1" si="31"/>
        <v/>
      </c>
      <c r="P52" s="78" t="str">
        <f t="shared" ca="1" si="31"/>
        <v/>
      </c>
      <c r="Q52" s="78" t="str">
        <f t="shared" ca="1" si="31"/>
        <v/>
      </c>
      <c r="R52" s="78" t="str">
        <f t="shared" ca="1" si="31"/>
        <v/>
      </c>
      <c r="S52" s="78" t="str">
        <f t="shared" ca="1" si="31"/>
        <v/>
      </c>
      <c r="T52" s="78" t="str">
        <f t="shared" ca="1" si="31"/>
        <v/>
      </c>
      <c r="U52" s="78" t="str">
        <f t="shared" ca="1" si="31"/>
        <v/>
      </c>
      <c r="V52" s="78" t="str">
        <f t="shared" ca="1" si="31"/>
        <v/>
      </c>
      <c r="W52" s="78" t="str">
        <f t="shared" ref="W52:AF61" ca="1" si="32">IF(INDIRECT("Input_Lieferant!"&amp;W$1&amp;$A52)="","",INDIRECT("Input_Lieferant!"&amp;W$1&amp;$A52))</f>
        <v/>
      </c>
      <c r="X52" s="78" t="str">
        <f t="shared" ca="1" si="32"/>
        <v/>
      </c>
      <c r="Y52" s="78" t="str">
        <f t="shared" ca="1" si="32"/>
        <v/>
      </c>
      <c r="Z52" s="78" t="str">
        <f t="shared" ca="1" si="32"/>
        <v/>
      </c>
      <c r="AA52" s="78" t="str">
        <f t="shared" ca="1" si="32"/>
        <v/>
      </c>
      <c r="AB52" s="78" t="str">
        <f t="shared" ca="1" si="32"/>
        <v/>
      </c>
      <c r="AC52" s="78" t="str">
        <f t="shared" ca="1" si="32"/>
        <v/>
      </c>
      <c r="AD52" s="78" t="str">
        <f t="shared" ca="1" si="32"/>
        <v/>
      </c>
      <c r="AE52" s="78" t="str">
        <f t="shared" ca="1" si="32"/>
        <v/>
      </c>
      <c r="AF52" s="78" t="str">
        <f t="shared" ca="1" si="32"/>
        <v/>
      </c>
      <c r="AG52" s="78" t="str">
        <f t="shared" ref="AG52:AM61" ca="1" si="33">IF(INDIRECT("Input_Lieferant!"&amp;AG$1&amp;$A52)="","",INDIRECT("Input_Lieferant!"&amp;AG$1&amp;$A52))</f>
        <v/>
      </c>
      <c r="AH52" s="78" t="str">
        <f t="shared" ca="1" si="33"/>
        <v/>
      </c>
      <c r="AI52" s="78" t="str">
        <f t="shared" ca="1" si="33"/>
        <v/>
      </c>
      <c r="AJ52" s="78" t="str">
        <f t="shared" ca="1" si="33"/>
        <v/>
      </c>
      <c r="AK52" s="78" t="str">
        <f t="shared" ca="1" si="33"/>
        <v/>
      </c>
      <c r="AL52" s="78" t="str">
        <f t="shared" ca="1" si="33"/>
        <v/>
      </c>
      <c r="AM52" s="78" t="str">
        <f t="shared" ca="1" si="33"/>
        <v/>
      </c>
      <c r="AN52" s="78" t="str">
        <f t="shared" ca="1" si="29"/>
        <v/>
      </c>
      <c r="AO52" s="78" t="str">
        <f t="shared" ca="1" si="29"/>
        <v/>
      </c>
      <c r="AP52" s="78" t="str">
        <f t="shared" ca="1" si="29"/>
        <v/>
      </c>
      <c r="AQ52" s="78" t="str">
        <f t="shared" ca="1" si="29"/>
        <v/>
      </c>
      <c r="AR52" s="78" t="str">
        <f t="shared" ca="1" si="29"/>
        <v/>
      </c>
      <c r="AS52" s="78" t="str">
        <f t="shared" ca="1" si="29"/>
        <v/>
      </c>
      <c r="AV52" s="27" t="str">
        <f t="shared" ca="1" si="7"/>
        <v/>
      </c>
      <c r="AW52" s="27" t="str">
        <f t="shared" ca="1" si="8"/>
        <v/>
      </c>
      <c r="AX52" s="27" t="str">
        <f t="shared" ca="1" si="9"/>
        <v/>
      </c>
    </row>
    <row r="53" spans="1:50" ht="13.5" customHeight="1" x14ac:dyDescent="0.2">
      <c r="A53" s="66">
        <v>53</v>
      </c>
      <c r="B53" s="76" t="str">
        <f t="shared" ca="1" si="5"/>
        <v/>
      </c>
      <c r="C53" s="78" t="str">
        <f t="shared" ca="1" si="30"/>
        <v/>
      </c>
      <c r="D53" s="78" t="str">
        <f t="shared" ca="1" si="30"/>
        <v/>
      </c>
      <c r="E53" s="78" t="str">
        <f t="shared" ca="1" si="30"/>
        <v/>
      </c>
      <c r="F53" s="78" t="str">
        <f t="shared" ca="1" si="30"/>
        <v/>
      </c>
      <c r="G53" s="78" t="str">
        <f t="shared" ca="1" si="30"/>
        <v/>
      </c>
      <c r="H53" s="78" t="str">
        <f t="shared" ca="1" si="30"/>
        <v/>
      </c>
      <c r="I53" s="78" t="str">
        <f t="shared" ca="1" si="30"/>
        <v/>
      </c>
      <c r="J53" s="78" t="str">
        <f t="shared" ca="1" si="30"/>
        <v/>
      </c>
      <c r="K53" s="78" t="str">
        <f t="shared" ca="1" si="30"/>
        <v/>
      </c>
      <c r="L53" s="78" t="str">
        <f t="shared" ca="1" si="30"/>
        <v/>
      </c>
      <c r="M53" s="78" t="str">
        <f t="shared" ca="1" si="31"/>
        <v/>
      </c>
      <c r="N53" s="78" t="str">
        <f t="shared" ca="1" si="31"/>
        <v/>
      </c>
      <c r="O53" s="78" t="str">
        <f t="shared" ca="1" si="31"/>
        <v/>
      </c>
      <c r="P53" s="78" t="str">
        <f t="shared" ca="1" si="31"/>
        <v/>
      </c>
      <c r="Q53" s="78" t="str">
        <f t="shared" ca="1" si="31"/>
        <v/>
      </c>
      <c r="R53" s="78" t="str">
        <f t="shared" ca="1" si="31"/>
        <v/>
      </c>
      <c r="S53" s="78" t="str">
        <f t="shared" ca="1" si="31"/>
        <v/>
      </c>
      <c r="T53" s="78" t="str">
        <f t="shared" ca="1" si="31"/>
        <v/>
      </c>
      <c r="U53" s="78" t="str">
        <f t="shared" ca="1" si="31"/>
        <v/>
      </c>
      <c r="V53" s="78" t="str">
        <f t="shared" ca="1" si="31"/>
        <v/>
      </c>
      <c r="W53" s="78" t="str">
        <f t="shared" ca="1" si="32"/>
        <v/>
      </c>
      <c r="X53" s="78" t="str">
        <f t="shared" ca="1" si="32"/>
        <v/>
      </c>
      <c r="Y53" s="78" t="str">
        <f t="shared" ca="1" si="32"/>
        <v/>
      </c>
      <c r="Z53" s="78" t="str">
        <f t="shared" ca="1" si="32"/>
        <v/>
      </c>
      <c r="AA53" s="78" t="str">
        <f t="shared" ca="1" si="32"/>
        <v/>
      </c>
      <c r="AB53" s="78" t="str">
        <f t="shared" ca="1" si="32"/>
        <v/>
      </c>
      <c r="AC53" s="78" t="str">
        <f t="shared" ca="1" si="32"/>
        <v/>
      </c>
      <c r="AD53" s="78" t="str">
        <f t="shared" ca="1" si="32"/>
        <v/>
      </c>
      <c r="AE53" s="78" t="str">
        <f t="shared" ca="1" si="32"/>
        <v/>
      </c>
      <c r="AF53" s="78" t="str">
        <f t="shared" ca="1" si="32"/>
        <v/>
      </c>
      <c r="AG53" s="78" t="str">
        <f t="shared" ca="1" si="33"/>
        <v/>
      </c>
      <c r="AH53" s="78" t="str">
        <f t="shared" ca="1" si="33"/>
        <v/>
      </c>
      <c r="AI53" s="78" t="str">
        <f t="shared" ca="1" si="33"/>
        <v/>
      </c>
      <c r="AJ53" s="78" t="str">
        <f t="shared" ca="1" si="33"/>
        <v/>
      </c>
      <c r="AK53" s="78" t="str">
        <f t="shared" ca="1" si="33"/>
        <v/>
      </c>
      <c r="AL53" s="78" t="str">
        <f t="shared" ca="1" si="33"/>
        <v/>
      </c>
      <c r="AM53" s="78" t="str">
        <f t="shared" ca="1" si="33"/>
        <v/>
      </c>
      <c r="AN53" s="78" t="str">
        <f t="shared" ca="1" si="29"/>
        <v/>
      </c>
      <c r="AO53" s="78" t="str">
        <f t="shared" ca="1" si="29"/>
        <v/>
      </c>
      <c r="AP53" s="78" t="str">
        <f t="shared" ca="1" si="29"/>
        <v/>
      </c>
      <c r="AQ53" s="78" t="str">
        <f t="shared" ca="1" si="29"/>
        <v/>
      </c>
      <c r="AR53" s="78" t="str">
        <f t="shared" ca="1" si="29"/>
        <v/>
      </c>
      <c r="AS53" s="78" t="str">
        <f t="shared" ca="1" si="29"/>
        <v/>
      </c>
      <c r="AV53" s="27" t="str">
        <f t="shared" ca="1" si="7"/>
        <v/>
      </c>
      <c r="AW53" s="27" t="str">
        <f t="shared" ca="1" si="8"/>
        <v/>
      </c>
      <c r="AX53" s="27" t="str">
        <f t="shared" ca="1" si="9"/>
        <v/>
      </c>
    </row>
    <row r="54" spans="1:50" ht="13.5" customHeight="1" x14ac:dyDescent="0.2">
      <c r="A54" s="61">
        <v>54</v>
      </c>
      <c r="B54" s="76" t="str">
        <f t="shared" ca="1" si="5"/>
        <v/>
      </c>
      <c r="C54" s="78" t="str">
        <f t="shared" ca="1" si="30"/>
        <v/>
      </c>
      <c r="D54" s="78" t="str">
        <f t="shared" ca="1" si="30"/>
        <v/>
      </c>
      <c r="E54" s="78" t="str">
        <f t="shared" ca="1" si="30"/>
        <v/>
      </c>
      <c r="F54" s="78" t="str">
        <f t="shared" ca="1" si="30"/>
        <v/>
      </c>
      <c r="G54" s="78" t="str">
        <f t="shared" ca="1" si="30"/>
        <v/>
      </c>
      <c r="H54" s="78" t="str">
        <f t="shared" ca="1" si="30"/>
        <v/>
      </c>
      <c r="I54" s="78" t="str">
        <f t="shared" ca="1" si="30"/>
        <v/>
      </c>
      <c r="J54" s="78" t="str">
        <f t="shared" ca="1" si="30"/>
        <v/>
      </c>
      <c r="K54" s="78" t="str">
        <f t="shared" ca="1" si="30"/>
        <v/>
      </c>
      <c r="L54" s="78" t="str">
        <f t="shared" ca="1" si="30"/>
        <v/>
      </c>
      <c r="M54" s="78" t="str">
        <f t="shared" ca="1" si="31"/>
        <v/>
      </c>
      <c r="N54" s="78" t="str">
        <f t="shared" ca="1" si="31"/>
        <v/>
      </c>
      <c r="O54" s="78" t="str">
        <f t="shared" ca="1" si="31"/>
        <v/>
      </c>
      <c r="P54" s="78" t="str">
        <f t="shared" ca="1" si="31"/>
        <v/>
      </c>
      <c r="Q54" s="78" t="str">
        <f t="shared" ca="1" si="31"/>
        <v/>
      </c>
      <c r="R54" s="78" t="str">
        <f t="shared" ca="1" si="31"/>
        <v/>
      </c>
      <c r="S54" s="78" t="str">
        <f t="shared" ca="1" si="31"/>
        <v/>
      </c>
      <c r="T54" s="78" t="str">
        <f t="shared" ca="1" si="31"/>
        <v/>
      </c>
      <c r="U54" s="78" t="str">
        <f t="shared" ca="1" si="31"/>
        <v/>
      </c>
      <c r="V54" s="78" t="str">
        <f t="shared" ca="1" si="31"/>
        <v/>
      </c>
      <c r="W54" s="78" t="str">
        <f t="shared" ca="1" si="32"/>
        <v/>
      </c>
      <c r="X54" s="78" t="str">
        <f t="shared" ca="1" si="32"/>
        <v/>
      </c>
      <c r="Y54" s="78" t="str">
        <f t="shared" ca="1" si="32"/>
        <v/>
      </c>
      <c r="Z54" s="78" t="str">
        <f t="shared" ca="1" si="32"/>
        <v/>
      </c>
      <c r="AA54" s="78" t="str">
        <f t="shared" ca="1" si="32"/>
        <v/>
      </c>
      <c r="AB54" s="78" t="str">
        <f t="shared" ca="1" si="32"/>
        <v/>
      </c>
      <c r="AC54" s="78" t="str">
        <f t="shared" ca="1" si="32"/>
        <v/>
      </c>
      <c r="AD54" s="78" t="str">
        <f t="shared" ca="1" si="32"/>
        <v/>
      </c>
      <c r="AE54" s="78" t="str">
        <f t="shared" ca="1" si="32"/>
        <v/>
      </c>
      <c r="AF54" s="78" t="str">
        <f t="shared" ca="1" si="32"/>
        <v/>
      </c>
      <c r="AG54" s="78" t="str">
        <f t="shared" ca="1" si="33"/>
        <v/>
      </c>
      <c r="AH54" s="78" t="str">
        <f t="shared" ca="1" si="33"/>
        <v/>
      </c>
      <c r="AI54" s="78" t="str">
        <f t="shared" ca="1" si="33"/>
        <v/>
      </c>
      <c r="AJ54" s="78" t="str">
        <f t="shared" ca="1" si="33"/>
        <v/>
      </c>
      <c r="AK54" s="78" t="str">
        <f t="shared" ca="1" si="33"/>
        <v/>
      </c>
      <c r="AL54" s="78" t="str">
        <f t="shared" ca="1" si="33"/>
        <v/>
      </c>
      <c r="AM54" s="78" t="str">
        <f t="shared" ca="1" si="33"/>
        <v/>
      </c>
      <c r="AN54" s="78" t="str">
        <f t="shared" ca="1" si="29"/>
        <v/>
      </c>
      <c r="AO54" s="78" t="str">
        <f t="shared" ca="1" si="29"/>
        <v/>
      </c>
      <c r="AP54" s="78" t="str">
        <f t="shared" ca="1" si="29"/>
        <v/>
      </c>
      <c r="AQ54" s="78" t="str">
        <f t="shared" ca="1" si="29"/>
        <v/>
      </c>
      <c r="AR54" s="78" t="str">
        <f t="shared" ca="1" si="29"/>
        <v/>
      </c>
      <c r="AS54" s="78" t="str">
        <f t="shared" ca="1" si="29"/>
        <v/>
      </c>
      <c r="AV54" s="27" t="str">
        <f t="shared" ca="1" si="7"/>
        <v/>
      </c>
      <c r="AW54" s="27" t="str">
        <f t="shared" ca="1" si="8"/>
        <v/>
      </c>
      <c r="AX54" s="27" t="str">
        <f t="shared" ca="1" si="9"/>
        <v/>
      </c>
    </row>
    <row r="55" spans="1:50" ht="13.5" customHeight="1" x14ac:dyDescent="0.2">
      <c r="A55" s="61">
        <v>55</v>
      </c>
      <c r="B55" s="76" t="str">
        <f t="shared" ca="1" si="5"/>
        <v/>
      </c>
      <c r="C55" s="78" t="str">
        <f t="shared" ca="1" si="30"/>
        <v/>
      </c>
      <c r="D55" s="78" t="str">
        <f t="shared" ca="1" si="30"/>
        <v/>
      </c>
      <c r="E55" s="78" t="str">
        <f t="shared" ca="1" si="30"/>
        <v/>
      </c>
      <c r="F55" s="78" t="str">
        <f t="shared" ca="1" si="30"/>
        <v/>
      </c>
      <c r="G55" s="78" t="str">
        <f t="shared" ca="1" si="30"/>
        <v/>
      </c>
      <c r="H55" s="78" t="str">
        <f t="shared" ca="1" si="30"/>
        <v/>
      </c>
      <c r="I55" s="78" t="str">
        <f t="shared" ca="1" si="30"/>
        <v/>
      </c>
      <c r="J55" s="78" t="str">
        <f t="shared" ca="1" si="30"/>
        <v/>
      </c>
      <c r="K55" s="78" t="str">
        <f t="shared" ca="1" si="30"/>
        <v/>
      </c>
      <c r="L55" s="78" t="str">
        <f t="shared" ca="1" si="30"/>
        <v/>
      </c>
      <c r="M55" s="78" t="str">
        <f t="shared" ca="1" si="31"/>
        <v/>
      </c>
      <c r="N55" s="78" t="str">
        <f t="shared" ca="1" si="31"/>
        <v/>
      </c>
      <c r="O55" s="78" t="str">
        <f t="shared" ca="1" si="31"/>
        <v/>
      </c>
      <c r="P55" s="78" t="str">
        <f t="shared" ca="1" si="31"/>
        <v/>
      </c>
      <c r="Q55" s="78" t="str">
        <f t="shared" ca="1" si="31"/>
        <v/>
      </c>
      <c r="R55" s="78" t="str">
        <f t="shared" ca="1" si="31"/>
        <v/>
      </c>
      <c r="S55" s="78" t="str">
        <f t="shared" ca="1" si="31"/>
        <v/>
      </c>
      <c r="T55" s="78" t="str">
        <f t="shared" ca="1" si="31"/>
        <v/>
      </c>
      <c r="U55" s="78" t="str">
        <f t="shared" ca="1" si="31"/>
        <v/>
      </c>
      <c r="V55" s="78" t="str">
        <f t="shared" ca="1" si="31"/>
        <v/>
      </c>
      <c r="W55" s="78" t="str">
        <f t="shared" ca="1" si="32"/>
        <v/>
      </c>
      <c r="X55" s="78" t="str">
        <f t="shared" ca="1" si="32"/>
        <v/>
      </c>
      <c r="Y55" s="78" t="str">
        <f t="shared" ca="1" si="32"/>
        <v/>
      </c>
      <c r="Z55" s="78" t="str">
        <f t="shared" ca="1" si="32"/>
        <v/>
      </c>
      <c r="AA55" s="78" t="str">
        <f t="shared" ca="1" si="32"/>
        <v/>
      </c>
      <c r="AB55" s="78" t="str">
        <f t="shared" ca="1" si="32"/>
        <v/>
      </c>
      <c r="AC55" s="78" t="str">
        <f t="shared" ca="1" si="32"/>
        <v/>
      </c>
      <c r="AD55" s="78" t="str">
        <f t="shared" ca="1" si="32"/>
        <v/>
      </c>
      <c r="AE55" s="78" t="str">
        <f t="shared" ca="1" si="32"/>
        <v/>
      </c>
      <c r="AF55" s="78" t="str">
        <f t="shared" ca="1" si="32"/>
        <v/>
      </c>
      <c r="AG55" s="78" t="str">
        <f t="shared" ca="1" si="33"/>
        <v/>
      </c>
      <c r="AH55" s="78" t="str">
        <f t="shared" ca="1" si="33"/>
        <v/>
      </c>
      <c r="AI55" s="78" t="str">
        <f t="shared" ca="1" si="33"/>
        <v/>
      </c>
      <c r="AJ55" s="78" t="str">
        <f t="shared" ca="1" si="33"/>
        <v/>
      </c>
      <c r="AK55" s="78" t="str">
        <f t="shared" ca="1" si="33"/>
        <v/>
      </c>
      <c r="AL55" s="78" t="str">
        <f t="shared" ca="1" si="33"/>
        <v/>
      </c>
      <c r="AM55" s="78" t="str">
        <f t="shared" ca="1" si="33"/>
        <v/>
      </c>
      <c r="AN55" s="78" t="str">
        <f t="shared" ca="1" si="29"/>
        <v/>
      </c>
      <c r="AO55" s="78" t="str">
        <f t="shared" ca="1" si="29"/>
        <v/>
      </c>
      <c r="AP55" s="78" t="str">
        <f t="shared" ca="1" si="29"/>
        <v/>
      </c>
      <c r="AQ55" s="78" t="str">
        <f t="shared" ca="1" si="29"/>
        <v/>
      </c>
      <c r="AR55" s="78" t="str">
        <f t="shared" ca="1" si="29"/>
        <v/>
      </c>
      <c r="AS55" s="78" t="str">
        <f t="shared" ca="1" si="29"/>
        <v/>
      </c>
      <c r="AV55" s="27" t="str">
        <f t="shared" ca="1" si="7"/>
        <v/>
      </c>
      <c r="AW55" s="27" t="str">
        <f t="shared" ca="1" si="8"/>
        <v/>
      </c>
      <c r="AX55" s="27" t="str">
        <f t="shared" ca="1" si="9"/>
        <v/>
      </c>
    </row>
    <row r="56" spans="1:50" ht="13.5" customHeight="1" x14ac:dyDescent="0.2">
      <c r="A56" s="61">
        <v>56</v>
      </c>
      <c r="B56" s="76" t="str">
        <f t="shared" ca="1" si="5"/>
        <v/>
      </c>
      <c r="C56" s="78" t="str">
        <f t="shared" ca="1" si="30"/>
        <v/>
      </c>
      <c r="D56" s="78" t="str">
        <f t="shared" ca="1" si="30"/>
        <v/>
      </c>
      <c r="E56" s="78" t="str">
        <f t="shared" ca="1" si="30"/>
        <v/>
      </c>
      <c r="F56" s="78" t="str">
        <f t="shared" ca="1" si="30"/>
        <v/>
      </c>
      <c r="G56" s="78" t="str">
        <f t="shared" ca="1" si="30"/>
        <v/>
      </c>
      <c r="H56" s="78" t="str">
        <f t="shared" ca="1" si="30"/>
        <v/>
      </c>
      <c r="I56" s="78" t="str">
        <f t="shared" ca="1" si="30"/>
        <v/>
      </c>
      <c r="J56" s="78" t="str">
        <f t="shared" ca="1" si="30"/>
        <v/>
      </c>
      <c r="K56" s="78" t="str">
        <f t="shared" ca="1" si="30"/>
        <v/>
      </c>
      <c r="L56" s="78" t="str">
        <f t="shared" ca="1" si="30"/>
        <v/>
      </c>
      <c r="M56" s="78" t="str">
        <f t="shared" ca="1" si="31"/>
        <v/>
      </c>
      <c r="N56" s="78" t="str">
        <f t="shared" ca="1" si="31"/>
        <v/>
      </c>
      <c r="O56" s="78" t="str">
        <f t="shared" ca="1" si="31"/>
        <v/>
      </c>
      <c r="P56" s="78" t="str">
        <f t="shared" ca="1" si="31"/>
        <v/>
      </c>
      <c r="Q56" s="78" t="str">
        <f t="shared" ca="1" si="31"/>
        <v/>
      </c>
      <c r="R56" s="78" t="str">
        <f t="shared" ca="1" si="31"/>
        <v/>
      </c>
      <c r="S56" s="78" t="str">
        <f t="shared" ca="1" si="31"/>
        <v/>
      </c>
      <c r="T56" s="78" t="str">
        <f t="shared" ca="1" si="31"/>
        <v/>
      </c>
      <c r="U56" s="78" t="str">
        <f t="shared" ca="1" si="31"/>
        <v/>
      </c>
      <c r="V56" s="78" t="str">
        <f t="shared" ca="1" si="31"/>
        <v/>
      </c>
      <c r="W56" s="78" t="str">
        <f t="shared" ca="1" si="32"/>
        <v/>
      </c>
      <c r="X56" s="78" t="str">
        <f t="shared" ca="1" si="32"/>
        <v/>
      </c>
      <c r="Y56" s="78" t="str">
        <f t="shared" ca="1" si="32"/>
        <v/>
      </c>
      <c r="Z56" s="78" t="str">
        <f t="shared" ca="1" si="32"/>
        <v/>
      </c>
      <c r="AA56" s="78" t="str">
        <f t="shared" ca="1" si="32"/>
        <v/>
      </c>
      <c r="AB56" s="78" t="str">
        <f t="shared" ca="1" si="32"/>
        <v/>
      </c>
      <c r="AC56" s="78" t="str">
        <f t="shared" ca="1" si="32"/>
        <v/>
      </c>
      <c r="AD56" s="78" t="str">
        <f t="shared" ca="1" si="32"/>
        <v/>
      </c>
      <c r="AE56" s="78" t="str">
        <f t="shared" ca="1" si="32"/>
        <v/>
      </c>
      <c r="AF56" s="78" t="str">
        <f t="shared" ca="1" si="32"/>
        <v/>
      </c>
      <c r="AG56" s="78" t="str">
        <f t="shared" ca="1" si="33"/>
        <v/>
      </c>
      <c r="AH56" s="78" t="str">
        <f t="shared" ca="1" si="33"/>
        <v/>
      </c>
      <c r="AI56" s="78" t="str">
        <f t="shared" ca="1" si="33"/>
        <v/>
      </c>
      <c r="AJ56" s="78" t="str">
        <f t="shared" ca="1" si="33"/>
        <v/>
      </c>
      <c r="AK56" s="78" t="str">
        <f t="shared" ca="1" si="33"/>
        <v/>
      </c>
      <c r="AL56" s="78" t="str">
        <f t="shared" ca="1" si="33"/>
        <v/>
      </c>
      <c r="AM56" s="78" t="str">
        <f t="shared" ca="1" si="33"/>
        <v/>
      </c>
      <c r="AN56" s="78" t="str">
        <f t="shared" ca="1" si="29"/>
        <v/>
      </c>
      <c r="AO56" s="78" t="str">
        <f t="shared" ca="1" si="29"/>
        <v/>
      </c>
      <c r="AP56" s="78" t="str">
        <f t="shared" ca="1" si="29"/>
        <v/>
      </c>
      <c r="AQ56" s="78" t="str">
        <f t="shared" ca="1" si="29"/>
        <v/>
      </c>
      <c r="AR56" s="78" t="str">
        <f t="shared" ca="1" si="29"/>
        <v/>
      </c>
      <c r="AS56" s="78" t="str">
        <f t="shared" ca="1" si="29"/>
        <v/>
      </c>
      <c r="AV56" s="27" t="str">
        <f t="shared" ca="1" si="7"/>
        <v/>
      </c>
      <c r="AW56" s="27" t="str">
        <f t="shared" ca="1" si="8"/>
        <v/>
      </c>
      <c r="AX56" s="27" t="str">
        <f t="shared" ca="1" si="9"/>
        <v/>
      </c>
    </row>
    <row r="57" spans="1:50" ht="13.5" customHeight="1" x14ac:dyDescent="0.2">
      <c r="A57" s="66">
        <v>57</v>
      </c>
      <c r="B57" s="76" t="str">
        <f t="shared" ca="1" si="5"/>
        <v/>
      </c>
      <c r="C57" s="78" t="str">
        <f t="shared" ca="1" si="30"/>
        <v/>
      </c>
      <c r="D57" s="78" t="str">
        <f t="shared" ca="1" si="30"/>
        <v/>
      </c>
      <c r="E57" s="78" t="str">
        <f t="shared" ca="1" si="30"/>
        <v/>
      </c>
      <c r="F57" s="78" t="str">
        <f t="shared" ca="1" si="30"/>
        <v/>
      </c>
      <c r="G57" s="78" t="str">
        <f t="shared" ca="1" si="30"/>
        <v/>
      </c>
      <c r="H57" s="78" t="str">
        <f t="shared" ca="1" si="30"/>
        <v/>
      </c>
      <c r="I57" s="78" t="str">
        <f t="shared" ca="1" si="30"/>
        <v/>
      </c>
      <c r="J57" s="78" t="str">
        <f t="shared" ca="1" si="30"/>
        <v/>
      </c>
      <c r="K57" s="78" t="str">
        <f t="shared" ca="1" si="30"/>
        <v/>
      </c>
      <c r="L57" s="78" t="str">
        <f t="shared" ca="1" si="30"/>
        <v/>
      </c>
      <c r="M57" s="78" t="str">
        <f t="shared" ca="1" si="31"/>
        <v/>
      </c>
      <c r="N57" s="78" t="str">
        <f t="shared" ca="1" si="31"/>
        <v/>
      </c>
      <c r="O57" s="78" t="str">
        <f t="shared" ca="1" si="31"/>
        <v/>
      </c>
      <c r="P57" s="78" t="str">
        <f t="shared" ca="1" si="31"/>
        <v/>
      </c>
      <c r="Q57" s="78" t="str">
        <f t="shared" ca="1" si="31"/>
        <v/>
      </c>
      <c r="R57" s="78" t="str">
        <f t="shared" ca="1" si="31"/>
        <v/>
      </c>
      <c r="S57" s="78" t="str">
        <f t="shared" ca="1" si="31"/>
        <v/>
      </c>
      <c r="T57" s="78" t="str">
        <f t="shared" ca="1" si="31"/>
        <v/>
      </c>
      <c r="U57" s="78" t="str">
        <f t="shared" ca="1" si="31"/>
        <v/>
      </c>
      <c r="V57" s="78" t="str">
        <f t="shared" ca="1" si="31"/>
        <v/>
      </c>
      <c r="W57" s="78" t="str">
        <f t="shared" ca="1" si="32"/>
        <v/>
      </c>
      <c r="X57" s="78" t="str">
        <f t="shared" ca="1" si="32"/>
        <v/>
      </c>
      <c r="Y57" s="78" t="str">
        <f t="shared" ca="1" si="32"/>
        <v/>
      </c>
      <c r="Z57" s="78" t="str">
        <f t="shared" ca="1" si="32"/>
        <v/>
      </c>
      <c r="AA57" s="78" t="str">
        <f t="shared" ca="1" si="32"/>
        <v/>
      </c>
      <c r="AB57" s="78" t="str">
        <f t="shared" ca="1" si="32"/>
        <v/>
      </c>
      <c r="AC57" s="78" t="str">
        <f t="shared" ca="1" si="32"/>
        <v/>
      </c>
      <c r="AD57" s="78" t="str">
        <f t="shared" ca="1" si="32"/>
        <v/>
      </c>
      <c r="AE57" s="78" t="str">
        <f t="shared" ca="1" si="32"/>
        <v/>
      </c>
      <c r="AF57" s="78" t="str">
        <f t="shared" ca="1" si="32"/>
        <v/>
      </c>
      <c r="AG57" s="78" t="str">
        <f t="shared" ca="1" si="33"/>
        <v/>
      </c>
      <c r="AH57" s="78" t="str">
        <f t="shared" ca="1" si="33"/>
        <v/>
      </c>
      <c r="AI57" s="78" t="str">
        <f t="shared" ca="1" si="33"/>
        <v/>
      </c>
      <c r="AJ57" s="78" t="str">
        <f t="shared" ca="1" si="33"/>
        <v/>
      </c>
      <c r="AK57" s="78" t="str">
        <f t="shared" ca="1" si="33"/>
        <v/>
      </c>
      <c r="AL57" s="78" t="str">
        <f t="shared" ca="1" si="33"/>
        <v/>
      </c>
      <c r="AM57" s="78" t="str">
        <f t="shared" ca="1" si="33"/>
        <v/>
      </c>
      <c r="AN57" s="78" t="str">
        <f t="shared" ca="1" si="29"/>
        <v/>
      </c>
      <c r="AO57" s="78" t="str">
        <f t="shared" ca="1" si="29"/>
        <v/>
      </c>
      <c r="AP57" s="78" t="str">
        <f t="shared" ca="1" si="29"/>
        <v/>
      </c>
      <c r="AQ57" s="78" t="str">
        <f t="shared" ca="1" si="29"/>
        <v/>
      </c>
      <c r="AR57" s="78" t="str">
        <f t="shared" ca="1" si="29"/>
        <v/>
      </c>
      <c r="AS57" s="78" t="str">
        <f t="shared" ca="1" si="29"/>
        <v/>
      </c>
      <c r="AV57" s="27" t="str">
        <f t="shared" ca="1" si="7"/>
        <v/>
      </c>
      <c r="AW57" s="27" t="str">
        <f t="shared" ca="1" si="8"/>
        <v/>
      </c>
      <c r="AX57" s="27" t="str">
        <f t="shared" ca="1" si="9"/>
        <v/>
      </c>
    </row>
    <row r="58" spans="1:50" ht="13.5" customHeight="1" x14ac:dyDescent="0.2">
      <c r="A58" s="61">
        <v>58</v>
      </c>
      <c r="B58" s="76" t="str">
        <f t="shared" ca="1" si="5"/>
        <v/>
      </c>
      <c r="C58" s="78" t="str">
        <f t="shared" ca="1" si="30"/>
        <v/>
      </c>
      <c r="D58" s="78" t="str">
        <f t="shared" ca="1" si="30"/>
        <v/>
      </c>
      <c r="E58" s="78" t="str">
        <f t="shared" ca="1" si="30"/>
        <v/>
      </c>
      <c r="F58" s="78" t="str">
        <f t="shared" ca="1" si="30"/>
        <v/>
      </c>
      <c r="G58" s="78" t="str">
        <f t="shared" ca="1" si="30"/>
        <v/>
      </c>
      <c r="H58" s="78" t="str">
        <f t="shared" ca="1" si="30"/>
        <v/>
      </c>
      <c r="I58" s="78" t="str">
        <f t="shared" ca="1" si="30"/>
        <v/>
      </c>
      <c r="J58" s="78" t="str">
        <f t="shared" ca="1" si="30"/>
        <v/>
      </c>
      <c r="K58" s="78" t="str">
        <f t="shared" ca="1" si="30"/>
        <v/>
      </c>
      <c r="L58" s="78" t="str">
        <f t="shared" ca="1" si="30"/>
        <v/>
      </c>
      <c r="M58" s="78" t="str">
        <f t="shared" ca="1" si="31"/>
        <v/>
      </c>
      <c r="N58" s="78" t="str">
        <f t="shared" ca="1" si="31"/>
        <v/>
      </c>
      <c r="O58" s="78" t="str">
        <f t="shared" ca="1" si="31"/>
        <v/>
      </c>
      <c r="P58" s="78" t="str">
        <f t="shared" ca="1" si="31"/>
        <v/>
      </c>
      <c r="Q58" s="78" t="str">
        <f t="shared" ca="1" si="31"/>
        <v/>
      </c>
      <c r="R58" s="78" t="str">
        <f t="shared" ca="1" si="31"/>
        <v/>
      </c>
      <c r="S58" s="78" t="str">
        <f t="shared" ca="1" si="31"/>
        <v/>
      </c>
      <c r="T58" s="78" t="str">
        <f t="shared" ca="1" si="31"/>
        <v/>
      </c>
      <c r="U58" s="78" t="str">
        <f t="shared" ca="1" si="31"/>
        <v/>
      </c>
      <c r="V58" s="78" t="str">
        <f t="shared" ca="1" si="31"/>
        <v/>
      </c>
      <c r="W58" s="78" t="str">
        <f t="shared" ca="1" si="32"/>
        <v/>
      </c>
      <c r="X58" s="78" t="str">
        <f t="shared" ca="1" si="32"/>
        <v/>
      </c>
      <c r="Y58" s="78" t="str">
        <f t="shared" ca="1" si="32"/>
        <v/>
      </c>
      <c r="Z58" s="78" t="str">
        <f t="shared" ca="1" si="32"/>
        <v/>
      </c>
      <c r="AA58" s="78" t="str">
        <f t="shared" ca="1" si="32"/>
        <v/>
      </c>
      <c r="AB58" s="78" t="str">
        <f t="shared" ca="1" si="32"/>
        <v/>
      </c>
      <c r="AC58" s="78" t="str">
        <f t="shared" ca="1" si="32"/>
        <v/>
      </c>
      <c r="AD58" s="78" t="str">
        <f t="shared" ca="1" si="32"/>
        <v/>
      </c>
      <c r="AE58" s="78" t="str">
        <f t="shared" ca="1" si="32"/>
        <v/>
      </c>
      <c r="AF58" s="78" t="str">
        <f t="shared" ca="1" si="32"/>
        <v/>
      </c>
      <c r="AG58" s="78" t="str">
        <f t="shared" ca="1" si="33"/>
        <v/>
      </c>
      <c r="AH58" s="78" t="str">
        <f t="shared" ca="1" si="33"/>
        <v/>
      </c>
      <c r="AI58" s="78" t="str">
        <f t="shared" ca="1" si="33"/>
        <v/>
      </c>
      <c r="AJ58" s="78" t="str">
        <f t="shared" ca="1" si="33"/>
        <v/>
      </c>
      <c r="AK58" s="78" t="str">
        <f t="shared" ca="1" si="33"/>
        <v/>
      </c>
      <c r="AL58" s="78" t="str">
        <f t="shared" ca="1" si="33"/>
        <v/>
      </c>
      <c r="AM58" s="78" t="str">
        <f t="shared" ca="1" si="33"/>
        <v/>
      </c>
      <c r="AN58" s="78" t="str">
        <f t="shared" ca="1" si="29"/>
        <v/>
      </c>
      <c r="AO58" s="78" t="str">
        <f t="shared" ca="1" si="29"/>
        <v/>
      </c>
      <c r="AP58" s="78" t="str">
        <f t="shared" ca="1" si="29"/>
        <v/>
      </c>
      <c r="AQ58" s="78" t="str">
        <f t="shared" ca="1" si="29"/>
        <v/>
      </c>
      <c r="AR58" s="78" t="str">
        <f t="shared" ca="1" si="29"/>
        <v/>
      </c>
      <c r="AS58" s="78" t="str">
        <f t="shared" ca="1" si="29"/>
        <v/>
      </c>
      <c r="AV58" s="27" t="str">
        <f t="shared" ca="1" si="7"/>
        <v/>
      </c>
      <c r="AW58" s="27" t="str">
        <f t="shared" ca="1" si="8"/>
        <v/>
      </c>
      <c r="AX58" s="27" t="str">
        <f t="shared" ca="1" si="9"/>
        <v/>
      </c>
    </row>
    <row r="59" spans="1:50" ht="13.5" customHeight="1" x14ac:dyDescent="0.2">
      <c r="A59" s="61">
        <v>59</v>
      </c>
      <c r="B59" s="76" t="str">
        <f t="shared" ca="1" si="5"/>
        <v/>
      </c>
      <c r="C59" s="78" t="str">
        <f t="shared" ca="1" si="30"/>
        <v/>
      </c>
      <c r="D59" s="78" t="str">
        <f t="shared" ca="1" si="30"/>
        <v/>
      </c>
      <c r="E59" s="78" t="str">
        <f t="shared" ca="1" si="30"/>
        <v/>
      </c>
      <c r="F59" s="78" t="str">
        <f t="shared" ca="1" si="30"/>
        <v/>
      </c>
      <c r="G59" s="78" t="str">
        <f t="shared" ca="1" si="30"/>
        <v/>
      </c>
      <c r="H59" s="78" t="str">
        <f t="shared" ca="1" si="30"/>
        <v/>
      </c>
      <c r="I59" s="78" t="str">
        <f t="shared" ca="1" si="30"/>
        <v/>
      </c>
      <c r="J59" s="78" t="str">
        <f t="shared" ca="1" si="30"/>
        <v/>
      </c>
      <c r="K59" s="78" t="str">
        <f t="shared" ca="1" si="30"/>
        <v/>
      </c>
      <c r="L59" s="78" t="str">
        <f t="shared" ca="1" si="30"/>
        <v/>
      </c>
      <c r="M59" s="78" t="str">
        <f t="shared" ca="1" si="31"/>
        <v/>
      </c>
      <c r="N59" s="78" t="str">
        <f t="shared" ca="1" si="31"/>
        <v/>
      </c>
      <c r="O59" s="78" t="str">
        <f t="shared" ca="1" si="31"/>
        <v/>
      </c>
      <c r="P59" s="78" t="str">
        <f t="shared" ca="1" si="31"/>
        <v/>
      </c>
      <c r="Q59" s="78" t="str">
        <f t="shared" ca="1" si="31"/>
        <v/>
      </c>
      <c r="R59" s="78" t="str">
        <f t="shared" ca="1" si="31"/>
        <v/>
      </c>
      <c r="S59" s="78" t="str">
        <f t="shared" ca="1" si="31"/>
        <v/>
      </c>
      <c r="T59" s="78" t="str">
        <f t="shared" ca="1" si="31"/>
        <v/>
      </c>
      <c r="U59" s="78" t="str">
        <f t="shared" ca="1" si="31"/>
        <v/>
      </c>
      <c r="V59" s="78" t="str">
        <f t="shared" ca="1" si="31"/>
        <v/>
      </c>
      <c r="W59" s="78" t="str">
        <f t="shared" ca="1" si="32"/>
        <v/>
      </c>
      <c r="X59" s="78" t="str">
        <f t="shared" ca="1" si="32"/>
        <v/>
      </c>
      <c r="Y59" s="78" t="str">
        <f t="shared" ca="1" si="32"/>
        <v/>
      </c>
      <c r="Z59" s="78" t="str">
        <f t="shared" ca="1" si="32"/>
        <v/>
      </c>
      <c r="AA59" s="78" t="str">
        <f t="shared" ca="1" si="32"/>
        <v/>
      </c>
      <c r="AB59" s="78" t="str">
        <f t="shared" ca="1" si="32"/>
        <v/>
      </c>
      <c r="AC59" s="78" t="str">
        <f t="shared" ca="1" si="32"/>
        <v/>
      </c>
      <c r="AD59" s="78" t="str">
        <f t="shared" ca="1" si="32"/>
        <v/>
      </c>
      <c r="AE59" s="78" t="str">
        <f t="shared" ca="1" si="32"/>
        <v/>
      </c>
      <c r="AF59" s="78" t="str">
        <f t="shared" ca="1" si="32"/>
        <v/>
      </c>
      <c r="AG59" s="78" t="str">
        <f t="shared" ca="1" si="33"/>
        <v/>
      </c>
      <c r="AH59" s="78" t="str">
        <f t="shared" ca="1" si="33"/>
        <v/>
      </c>
      <c r="AI59" s="78" t="str">
        <f t="shared" ca="1" si="33"/>
        <v/>
      </c>
      <c r="AJ59" s="78" t="str">
        <f t="shared" ca="1" si="33"/>
        <v/>
      </c>
      <c r="AK59" s="78" t="str">
        <f t="shared" ca="1" si="33"/>
        <v/>
      </c>
      <c r="AL59" s="78" t="str">
        <f t="shared" ca="1" si="33"/>
        <v/>
      </c>
      <c r="AM59" s="78" t="str">
        <f t="shared" ca="1" si="33"/>
        <v/>
      </c>
      <c r="AN59" s="78" t="str">
        <f t="shared" ref="AN59:AS68" ca="1" si="34">IF(INDIRECT("Input_Lieferant!"&amp;AN$1&amp;$A59)="","",INDIRECT("Input_Lieferant!"&amp;AN$1&amp;$A59))</f>
        <v/>
      </c>
      <c r="AO59" s="78" t="str">
        <f t="shared" ca="1" si="34"/>
        <v/>
      </c>
      <c r="AP59" s="78" t="str">
        <f t="shared" ca="1" si="34"/>
        <v/>
      </c>
      <c r="AQ59" s="78" t="str">
        <f t="shared" ca="1" si="34"/>
        <v/>
      </c>
      <c r="AR59" s="78" t="str">
        <f t="shared" ca="1" si="34"/>
        <v/>
      </c>
      <c r="AS59" s="78" t="str">
        <f t="shared" ca="1" si="34"/>
        <v/>
      </c>
      <c r="AV59" s="27" t="str">
        <f t="shared" ca="1" si="7"/>
        <v/>
      </c>
      <c r="AW59" s="27" t="str">
        <f t="shared" ca="1" si="8"/>
        <v/>
      </c>
      <c r="AX59" s="27" t="str">
        <f t="shared" ca="1" si="9"/>
        <v/>
      </c>
    </row>
    <row r="60" spans="1:50" ht="13.5" customHeight="1" x14ac:dyDescent="0.2">
      <c r="A60" s="61">
        <v>60</v>
      </c>
      <c r="B60" s="76" t="str">
        <f t="shared" ca="1" si="5"/>
        <v/>
      </c>
      <c r="C60" s="78" t="str">
        <f t="shared" ca="1" si="30"/>
        <v/>
      </c>
      <c r="D60" s="78" t="str">
        <f t="shared" ca="1" si="30"/>
        <v/>
      </c>
      <c r="E60" s="78" t="str">
        <f t="shared" ca="1" si="30"/>
        <v/>
      </c>
      <c r="F60" s="78" t="str">
        <f t="shared" ca="1" si="30"/>
        <v/>
      </c>
      <c r="G60" s="78" t="str">
        <f t="shared" ca="1" si="30"/>
        <v/>
      </c>
      <c r="H60" s="78" t="str">
        <f t="shared" ca="1" si="30"/>
        <v/>
      </c>
      <c r="I60" s="78" t="str">
        <f t="shared" ca="1" si="30"/>
        <v/>
      </c>
      <c r="J60" s="78" t="str">
        <f t="shared" ca="1" si="30"/>
        <v/>
      </c>
      <c r="K60" s="78" t="str">
        <f t="shared" ca="1" si="30"/>
        <v/>
      </c>
      <c r="L60" s="78" t="str">
        <f t="shared" ca="1" si="30"/>
        <v/>
      </c>
      <c r="M60" s="78" t="str">
        <f t="shared" ca="1" si="31"/>
        <v/>
      </c>
      <c r="N60" s="78" t="str">
        <f t="shared" ca="1" si="31"/>
        <v/>
      </c>
      <c r="O60" s="78" t="str">
        <f t="shared" ca="1" si="31"/>
        <v/>
      </c>
      <c r="P60" s="78" t="str">
        <f t="shared" ca="1" si="31"/>
        <v/>
      </c>
      <c r="Q60" s="78" t="str">
        <f t="shared" ca="1" si="31"/>
        <v/>
      </c>
      <c r="R60" s="78" t="str">
        <f t="shared" ca="1" si="31"/>
        <v/>
      </c>
      <c r="S60" s="78" t="str">
        <f t="shared" ca="1" si="31"/>
        <v/>
      </c>
      <c r="T60" s="78" t="str">
        <f t="shared" ca="1" si="31"/>
        <v/>
      </c>
      <c r="U60" s="78" t="str">
        <f t="shared" ca="1" si="31"/>
        <v/>
      </c>
      <c r="V60" s="78" t="str">
        <f t="shared" ca="1" si="31"/>
        <v/>
      </c>
      <c r="W60" s="78" t="str">
        <f t="shared" ca="1" si="32"/>
        <v/>
      </c>
      <c r="X60" s="78" t="str">
        <f t="shared" ca="1" si="32"/>
        <v/>
      </c>
      <c r="Y60" s="78" t="str">
        <f t="shared" ca="1" si="32"/>
        <v/>
      </c>
      <c r="Z60" s="78" t="str">
        <f t="shared" ca="1" si="32"/>
        <v/>
      </c>
      <c r="AA60" s="78" t="str">
        <f t="shared" ca="1" si="32"/>
        <v/>
      </c>
      <c r="AB60" s="78" t="str">
        <f t="shared" ca="1" si="32"/>
        <v/>
      </c>
      <c r="AC60" s="78" t="str">
        <f t="shared" ca="1" si="32"/>
        <v/>
      </c>
      <c r="AD60" s="78" t="str">
        <f t="shared" ca="1" si="32"/>
        <v/>
      </c>
      <c r="AE60" s="78" t="str">
        <f t="shared" ca="1" si="32"/>
        <v/>
      </c>
      <c r="AF60" s="78" t="str">
        <f t="shared" ca="1" si="32"/>
        <v/>
      </c>
      <c r="AG60" s="78" t="str">
        <f t="shared" ca="1" si="33"/>
        <v/>
      </c>
      <c r="AH60" s="78" t="str">
        <f t="shared" ca="1" si="33"/>
        <v/>
      </c>
      <c r="AI60" s="78" t="str">
        <f t="shared" ca="1" si="33"/>
        <v/>
      </c>
      <c r="AJ60" s="78" t="str">
        <f t="shared" ca="1" si="33"/>
        <v/>
      </c>
      <c r="AK60" s="78" t="str">
        <f t="shared" ca="1" si="33"/>
        <v/>
      </c>
      <c r="AL60" s="78" t="str">
        <f t="shared" ca="1" si="33"/>
        <v/>
      </c>
      <c r="AM60" s="78" t="str">
        <f t="shared" ca="1" si="33"/>
        <v/>
      </c>
      <c r="AN60" s="78" t="str">
        <f t="shared" ca="1" si="34"/>
        <v/>
      </c>
      <c r="AO60" s="78" t="str">
        <f t="shared" ca="1" si="34"/>
        <v/>
      </c>
      <c r="AP60" s="78" t="str">
        <f t="shared" ca="1" si="34"/>
        <v/>
      </c>
      <c r="AQ60" s="78" t="str">
        <f t="shared" ca="1" si="34"/>
        <v/>
      </c>
      <c r="AR60" s="78" t="str">
        <f t="shared" ca="1" si="34"/>
        <v/>
      </c>
      <c r="AS60" s="78" t="str">
        <f t="shared" ca="1" si="34"/>
        <v/>
      </c>
      <c r="AV60" s="27" t="str">
        <f t="shared" ca="1" si="7"/>
        <v/>
      </c>
      <c r="AW60" s="27" t="str">
        <f t="shared" ca="1" si="8"/>
        <v/>
      </c>
      <c r="AX60" s="27" t="str">
        <f t="shared" ca="1" si="9"/>
        <v/>
      </c>
    </row>
    <row r="61" spans="1:50" ht="13.5" customHeight="1" x14ac:dyDescent="0.2">
      <c r="A61" s="66">
        <v>61</v>
      </c>
      <c r="B61" s="76" t="str">
        <f t="shared" ca="1" si="5"/>
        <v/>
      </c>
      <c r="C61" s="78" t="str">
        <f t="shared" ca="1" si="30"/>
        <v/>
      </c>
      <c r="D61" s="78" t="str">
        <f t="shared" ca="1" si="30"/>
        <v/>
      </c>
      <c r="E61" s="78" t="str">
        <f t="shared" ca="1" si="30"/>
        <v/>
      </c>
      <c r="F61" s="78" t="str">
        <f t="shared" ca="1" si="30"/>
        <v/>
      </c>
      <c r="G61" s="78" t="str">
        <f t="shared" ca="1" si="30"/>
        <v/>
      </c>
      <c r="H61" s="78" t="str">
        <f t="shared" ca="1" si="30"/>
        <v/>
      </c>
      <c r="I61" s="78" t="str">
        <f t="shared" ca="1" si="30"/>
        <v/>
      </c>
      <c r="J61" s="78" t="str">
        <f t="shared" ca="1" si="30"/>
        <v/>
      </c>
      <c r="K61" s="78" t="str">
        <f t="shared" ca="1" si="30"/>
        <v/>
      </c>
      <c r="L61" s="78" t="str">
        <f t="shared" ca="1" si="30"/>
        <v/>
      </c>
      <c r="M61" s="78" t="str">
        <f t="shared" ca="1" si="31"/>
        <v/>
      </c>
      <c r="N61" s="78" t="str">
        <f t="shared" ca="1" si="31"/>
        <v/>
      </c>
      <c r="O61" s="78" t="str">
        <f t="shared" ca="1" si="31"/>
        <v/>
      </c>
      <c r="P61" s="78" t="str">
        <f t="shared" ca="1" si="31"/>
        <v/>
      </c>
      <c r="Q61" s="78" t="str">
        <f t="shared" ca="1" si="31"/>
        <v/>
      </c>
      <c r="R61" s="78" t="str">
        <f t="shared" ca="1" si="31"/>
        <v/>
      </c>
      <c r="S61" s="78" t="str">
        <f t="shared" ca="1" si="31"/>
        <v/>
      </c>
      <c r="T61" s="78" t="str">
        <f t="shared" ca="1" si="31"/>
        <v/>
      </c>
      <c r="U61" s="78" t="str">
        <f t="shared" ca="1" si="31"/>
        <v/>
      </c>
      <c r="V61" s="78" t="str">
        <f t="shared" ca="1" si="31"/>
        <v/>
      </c>
      <c r="W61" s="78" t="str">
        <f t="shared" ca="1" si="32"/>
        <v/>
      </c>
      <c r="X61" s="78" t="str">
        <f t="shared" ca="1" si="32"/>
        <v/>
      </c>
      <c r="Y61" s="78" t="str">
        <f t="shared" ca="1" si="32"/>
        <v/>
      </c>
      <c r="Z61" s="78" t="str">
        <f t="shared" ca="1" si="32"/>
        <v/>
      </c>
      <c r="AA61" s="78" t="str">
        <f t="shared" ca="1" si="32"/>
        <v/>
      </c>
      <c r="AB61" s="78" t="str">
        <f t="shared" ca="1" si="32"/>
        <v/>
      </c>
      <c r="AC61" s="78" t="str">
        <f t="shared" ca="1" si="32"/>
        <v/>
      </c>
      <c r="AD61" s="78" t="str">
        <f t="shared" ca="1" si="32"/>
        <v/>
      </c>
      <c r="AE61" s="78" t="str">
        <f t="shared" ca="1" si="32"/>
        <v/>
      </c>
      <c r="AF61" s="78" t="str">
        <f t="shared" ca="1" si="32"/>
        <v/>
      </c>
      <c r="AG61" s="78" t="str">
        <f t="shared" ca="1" si="33"/>
        <v/>
      </c>
      <c r="AH61" s="78" t="str">
        <f t="shared" ca="1" si="33"/>
        <v/>
      </c>
      <c r="AI61" s="78" t="str">
        <f t="shared" ca="1" si="33"/>
        <v/>
      </c>
      <c r="AJ61" s="78" t="str">
        <f t="shared" ca="1" si="33"/>
        <v/>
      </c>
      <c r="AK61" s="78" t="str">
        <f t="shared" ca="1" si="33"/>
        <v/>
      </c>
      <c r="AL61" s="78" t="str">
        <f t="shared" ca="1" si="33"/>
        <v/>
      </c>
      <c r="AM61" s="78" t="str">
        <f t="shared" ca="1" si="33"/>
        <v/>
      </c>
      <c r="AN61" s="78" t="str">
        <f t="shared" ca="1" si="34"/>
        <v/>
      </c>
      <c r="AO61" s="78" t="str">
        <f t="shared" ca="1" si="34"/>
        <v/>
      </c>
      <c r="AP61" s="78" t="str">
        <f t="shared" ca="1" si="34"/>
        <v/>
      </c>
      <c r="AQ61" s="78" t="str">
        <f t="shared" ca="1" si="34"/>
        <v/>
      </c>
      <c r="AR61" s="78" t="str">
        <f t="shared" ca="1" si="34"/>
        <v/>
      </c>
      <c r="AS61" s="78" t="str">
        <f t="shared" ca="1" si="34"/>
        <v/>
      </c>
      <c r="AV61" s="27" t="str">
        <f t="shared" ca="1" si="7"/>
        <v/>
      </c>
      <c r="AW61" s="27" t="str">
        <f t="shared" ca="1" si="8"/>
        <v/>
      </c>
      <c r="AX61" s="27" t="str">
        <f t="shared" ca="1" si="9"/>
        <v/>
      </c>
    </row>
    <row r="62" spans="1:50" ht="13.5" customHeight="1" x14ac:dyDescent="0.2">
      <c r="A62" s="61">
        <v>62</v>
      </c>
      <c r="B62" s="76" t="str">
        <f t="shared" ca="1" si="5"/>
        <v/>
      </c>
      <c r="C62" s="78" t="str">
        <f t="shared" ref="C62:L71" ca="1" si="35">IF(INDIRECT("Input_Lieferant!"&amp;C$1&amp;$A62)="","",INDIRECT("Input_Lieferant!"&amp;C$1&amp;$A62))</f>
        <v/>
      </c>
      <c r="D62" s="78" t="str">
        <f t="shared" ca="1" si="35"/>
        <v/>
      </c>
      <c r="E62" s="78" t="str">
        <f t="shared" ca="1" si="35"/>
        <v/>
      </c>
      <c r="F62" s="78" t="str">
        <f t="shared" ca="1" si="35"/>
        <v/>
      </c>
      <c r="G62" s="78" t="str">
        <f t="shared" ca="1" si="35"/>
        <v/>
      </c>
      <c r="H62" s="78" t="str">
        <f t="shared" ca="1" si="35"/>
        <v/>
      </c>
      <c r="I62" s="78" t="str">
        <f t="shared" ca="1" si="35"/>
        <v/>
      </c>
      <c r="J62" s="78" t="str">
        <f t="shared" ca="1" si="35"/>
        <v/>
      </c>
      <c r="K62" s="78" t="str">
        <f t="shared" ca="1" si="35"/>
        <v/>
      </c>
      <c r="L62" s="78" t="str">
        <f t="shared" ca="1" si="35"/>
        <v/>
      </c>
      <c r="M62" s="78" t="str">
        <f t="shared" ref="M62:V71" ca="1" si="36">IF(INDIRECT("Input_Lieferant!"&amp;M$1&amp;$A62)="","",INDIRECT("Input_Lieferant!"&amp;M$1&amp;$A62))</f>
        <v/>
      </c>
      <c r="N62" s="78" t="str">
        <f t="shared" ca="1" si="36"/>
        <v/>
      </c>
      <c r="O62" s="78" t="str">
        <f t="shared" ca="1" si="36"/>
        <v/>
      </c>
      <c r="P62" s="78" t="str">
        <f t="shared" ca="1" si="36"/>
        <v/>
      </c>
      <c r="Q62" s="78" t="str">
        <f t="shared" ca="1" si="36"/>
        <v/>
      </c>
      <c r="R62" s="78" t="str">
        <f t="shared" ca="1" si="36"/>
        <v/>
      </c>
      <c r="S62" s="78" t="str">
        <f t="shared" ca="1" si="36"/>
        <v/>
      </c>
      <c r="T62" s="78" t="str">
        <f t="shared" ca="1" si="36"/>
        <v/>
      </c>
      <c r="U62" s="78" t="str">
        <f t="shared" ca="1" si="36"/>
        <v/>
      </c>
      <c r="V62" s="78" t="str">
        <f t="shared" ca="1" si="36"/>
        <v/>
      </c>
      <c r="W62" s="78" t="str">
        <f t="shared" ref="W62:AF71" ca="1" si="37">IF(INDIRECT("Input_Lieferant!"&amp;W$1&amp;$A62)="","",INDIRECT("Input_Lieferant!"&amp;W$1&amp;$A62))</f>
        <v/>
      </c>
      <c r="X62" s="78" t="str">
        <f t="shared" ca="1" si="37"/>
        <v/>
      </c>
      <c r="Y62" s="78" t="str">
        <f t="shared" ca="1" si="37"/>
        <v/>
      </c>
      <c r="Z62" s="78" t="str">
        <f t="shared" ca="1" si="37"/>
        <v/>
      </c>
      <c r="AA62" s="78" t="str">
        <f t="shared" ca="1" si="37"/>
        <v/>
      </c>
      <c r="AB62" s="78" t="str">
        <f t="shared" ca="1" si="37"/>
        <v/>
      </c>
      <c r="AC62" s="78" t="str">
        <f t="shared" ca="1" si="37"/>
        <v/>
      </c>
      <c r="AD62" s="78" t="str">
        <f t="shared" ca="1" si="37"/>
        <v/>
      </c>
      <c r="AE62" s="78" t="str">
        <f t="shared" ca="1" si="37"/>
        <v/>
      </c>
      <c r="AF62" s="78" t="str">
        <f t="shared" ca="1" si="37"/>
        <v/>
      </c>
      <c r="AG62" s="78" t="str">
        <f t="shared" ref="AG62:AM71" ca="1" si="38">IF(INDIRECT("Input_Lieferant!"&amp;AG$1&amp;$A62)="","",INDIRECT("Input_Lieferant!"&amp;AG$1&amp;$A62))</f>
        <v/>
      </c>
      <c r="AH62" s="78" t="str">
        <f t="shared" ca="1" si="38"/>
        <v/>
      </c>
      <c r="AI62" s="78" t="str">
        <f t="shared" ca="1" si="38"/>
        <v/>
      </c>
      <c r="AJ62" s="78" t="str">
        <f t="shared" ca="1" si="38"/>
        <v/>
      </c>
      <c r="AK62" s="78" t="str">
        <f t="shared" ca="1" si="38"/>
        <v/>
      </c>
      <c r="AL62" s="78" t="str">
        <f t="shared" ca="1" si="38"/>
        <v/>
      </c>
      <c r="AM62" s="78" t="str">
        <f t="shared" ca="1" si="38"/>
        <v/>
      </c>
      <c r="AN62" s="78" t="str">
        <f t="shared" ca="1" si="34"/>
        <v/>
      </c>
      <c r="AO62" s="78" t="str">
        <f t="shared" ca="1" si="34"/>
        <v/>
      </c>
      <c r="AP62" s="78" t="str">
        <f t="shared" ca="1" si="34"/>
        <v/>
      </c>
      <c r="AQ62" s="78" t="str">
        <f t="shared" ca="1" si="34"/>
        <v/>
      </c>
      <c r="AR62" s="78" t="str">
        <f t="shared" ca="1" si="34"/>
        <v/>
      </c>
      <c r="AS62" s="78" t="str">
        <f t="shared" ca="1" si="34"/>
        <v/>
      </c>
      <c r="AV62" s="27" t="str">
        <f t="shared" ca="1" si="7"/>
        <v/>
      </c>
      <c r="AW62" s="27" t="str">
        <f t="shared" ca="1" si="8"/>
        <v/>
      </c>
      <c r="AX62" s="27" t="str">
        <f t="shared" ca="1" si="9"/>
        <v/>
      </c>
    </row>
    <row r="63" spans="1:50" ht="13.5" customHeight="1" x14ac:dyDescent="0.2">
      <c r="A63" s="61">
        <v>63</v>
      </c>
      <c r="B63" s="76" t="str">
        <f t="shared" ca="1" si="5"/>
        <v/>
      </c>
      <c r="C63" s="78" t="str">
        <f t="shared" ca="1" si="35"/>
        <v/>
      </c>
      <c r="D63" s="78" t="str">
        <f t="shared" ca="1" si="35"/>
        <v/>
      </c>
      <c r="E63" s="78" t="str">
        <f t="shared" ca="1" si="35"/>
        <v/>
      </c>
      <c r="F63" s="78" t="str">
        <f t="shared" ca="1" si="35"/>
        <v/>
      </c>
      <c r="G63" s="78" t="str">
        <f t="shared" ca="1" si="35"/>
        <v/>
      </c>
      <c r="H63" s="78" t="str">
        <f t="shared" ca="1" si="35"/>
        <v/>
      </c>
      <c r="I63" s="78" t="str">
        <f t="shared" ca="1" si="35"/>
        <v/>
      </c>
      <c r="J63" s="78" t="str">
        <f t="shared" ca="1" si="35"/>
        <v/>
      </c>
      <c r="K63" s="78" t="str">
        <f t="shared" ca="1" si="35"/>
        <v/>
      </c>
      <c r="L63" s="78" t="str">
        <f t="shared" ca="1" si="35"/>
        <v/>
      </c>
      <c r="M63" s="78" t="str">
        <f t="shared" ca="1" si="36"/>
        <v/>
      </c>
      <c r="N63" s="78" t="str">
        <f t="shared" ca="1" si="36"/>
        <v/>
      </c>
      <c r="O63" s="78" t="str">
        <f t="shared" ca="1" si="36"/>
        <v/>
      </c>
      <c r="P63" s="78" t="str">
        <f t="shared" ca="1" si="36"/>
        <v/>
      </c>
      <c r="Q63" s="78" t="str">
        <f t="shared" ca="1" si="36"/>
        <v/>
      </c>
      <c r="R63" s="78" t="str">
        <f t="shared" ca="1" si="36"/>
        <v/>
      </c>
      <c r="S63" s="78" t="str">
        <f t="shared" ca="1" si="36"/>
        <v/>
      </c>
      <c r="T63" s="78" t="str">
        <f t="shared" ca="1" si="36"/>
        <v/>
      </c>
      <c r="U63" s="78" t="str">
        <f t="shared" ca="1" si="36"/>
        <v/>
      </c>
      <c r="V63" s="78" t="str">
        <f t="shared" ca="1" si="36"/>
        <v/>
      </c>
      <c r="W63" s="78" t="str">
        <f t="shared" ca="1" si="37"/>
        <v/>
      </c>
      <c r="X63" s="78" t="str">
        <f t="shared" ca="1" si="37"/>
        <v/>
      </c>
      <c r="Y63" s="78" t="str">
        <f t="shared" ca="1" si="37"/>
        <v/>
      </c>
      <c r="Z63" s="78" t="str">
        <f t="shared" ca="1" si="37"/>
        <v/>
      </c>
      <c r="AA63" s="78" t="str">
        <f t="shared" ca="1" si="37"/>
        <v/>
      </c>
      <c r="AB63" s="78" t="str">
        <f t="shared" ca="1" si="37"/>
        <v/>
      </c>
      <c r="AC63" s="78" t="str">
        <f t="shared" ca="1" si="37"/>
        <v/>
      </c>
      <c r="AD63" s="78" t="str">
        <f t="shared" ca="1" si="37"/>
        <v/>
      </c>
      <c r="AE63" s="78" t="str">
        <f t="shared" ca="1" si="37"/>
        <v/>
      </c>
      <c r="AF63" s="78" t="str">
        <f t="shared" ca="1" si="37"/>
        <v/>
      </c>
      <c r="AG63" s="78" t="str">
        <f t="shared" ca="1" si="38"/>
        <v/>
      </c>
      <c r="AH63" s="78" t="str">
        <f t="shared" ca="1" si="38"/>
        <v/>
      </c>
      <c r="AI63" s="78" t="str">
        <f t="shared" ca="1" si="38"/>
        <v/>
      </c>
      <c r="AJ63" s="78" t="str">
        <f t="shared" ca="1" si="38"/>
        <v/>
      </c>
      <c r="AK63" s="78" t="str">
        <f t="shared" ca="1" si="38"/>
        <v/>
      </c>
      <c r="AL63" s="78" t="str">
        <f t="shared" ca="1" si="38"/>
        <v/>
      </c>
      <c r="AM63" s="78" t="str">
        <f t="shared" ca="1" si="38"/>
        <v/>
      </c>
      <c r="AN63" s="78" t="str">
        <f t="shared" ca="1" si="34"/>
        <v/>
      </c>
      <c r="AO63" s="78" t="str">
        <f t="shared" ca="1" si="34"/>
        <v/>
      </c>
      <c r="AP63" s="78" t="str">
        <f t="shared" ca="1" si="34"/>
        <v/>
      </c>
      <c r="AQ63" s="78" t="str">
        <f t="shared" ca="1" si="34"/>
        <v/>
      </c>
      <c r="AR63" s="78" t="str">
        <f t="shared" ca="1" si="34"/>
        <v/>
      </c>
      <c r="AS63" s="78" t="str">
        <f t="shared" ca="1" si="34"/>
        <v/>
      </c>
      <c r="AV63" s="27" t="str">
        <f t="shared" ca="1" si="7"/>
        <v/>
      </c>
      <c r="AW63" s="27" t="str">
        <f t="shared" ca="1" si="8"/>
        <v/>
      </c>
      <c r="AX63" s="27" t="str">
        <f t="shared" ca="1" si="9"/>
        <v/>
      </c>
    </row>
    <row r="64" spans="1:50" ht="13.5" customHeight="1" x14ac:dyDescent="0.2">
      <c r="A64" s="61">
        <v>64</v>
      </c>
      <c r="B64" s="76" t="str">
        <f t="shared" ca="1" si="5"/>
        <v/>
      </c>
      <c r="C64" s="78" t="str">
        <f t="shared" ca="1" si="35"/>
        <v/>
      </c>
      <c r="D64" s="78" t="str">
        <f t="shared" ca="1" si="35"/>
        <v/>
      </c>
      <c r="E64" s="78" t="str">
        <f t="shared" ca="1" si="35"/>
        <v/>
      </c>
      <c r="F64" s="78" t="str">
        <f t="shared" ca="1" si="35"/>
        <v/>
      </c>
      <c r="G64" s="78" t="str">
        <f t="shared" ca="1" si="35"/>
        <v/>
      </c>
      <c r="H64" s="78" t="str">
        <f t="shared" ca="1" si="35"/>
        <v/>
      </c>
      <c r="I64" s="78" t="str">
        <f t="shared" ca="1" si="35"/>
        <v/>
      </c>
      <c r="J64" s="78" t="str">
        <f t="shared" ca="1" si="35"/>
        <v/>
      </c>
      <c r="K64" s="78" t="str">
        <f t="shared" ca="1" si="35"/>
        <v/>
      </c>
      <c r="L64" s="78" t="str">
        <f t="shared" ca="1" si="35"/>
        <v/>
      </c>
      <c r="M64" s="78" t="str">
        <f t="shared" ca="1" si="36"/>
        <v/>
      </c>
      <c r="N64" s="78" t="str">
        <f t="shared" ca="1" si="36"/>
        <v/>
      </c>
      <c r="O64" s="78" t="str">
        <f t="shared" ca="1" si="36"/>
        <v/>
      </c>
      <c r="P64" s="78" t="str">
        <f t="shared" ca="1" si="36"/>
        <v/>
      </c>
      <c r="Q64" s="78" t="str">
        <f t="shared" ca="1" si="36"/>
        <v/>
      </c>
      <c r="R64" s="78" t="str">
        <f t="shared" ca="1" si="36"/>
        <v/>
      </c>
      <c r="S64" s="78" t="str">
        <f t="shared" ca="1" si="36"/>
        <v/>
      </c>
      <c r="T64" s="78" t="str">
        <f t="shared" ca="1" si="36"/>
        <v/>
      </c>
      <c r="U64" s="78" t="str">
        <f t="shared" ca="1" si="36"/>
        <v/>
      </c>
      <c r="V64" s="78" t="str">
        <f t="shared" ca="1" si="36"/>
        <v/>
      </c>
      <c r="W64" s="78" t="str">
        <f t="shared" ca="1" si="37"/>
        <v/>
      </c>
      <c r="X64" s="78" t="str">
        <f t="shared" ca="1" si="37"/>
        <v/>
      </c>
      <c r="Y64" s="78" t="str">
        <f t="shared" ca="1" si="37"/>
        <v/>
      </c>
      <c r="Z64" s="78" t="str">
        <f t="shared" ca="1" si="37"/>
        <v/>
      </c>
      <c r="AA64" s="78" t="str">
        <f t="shared" ca="1" si="37"/>
        <v/>
      </c>
      <c r="AB64" s="78" t="str">
        <f t="shared" ca="1" si="37"/>
        <v/>
      </c>
      <c r="AC64" s="78" t="str">
        <f t="shared" ca="1" si="37"/>
        <v/>
      </c>
      <c r="AD64" s="78" t="str">
        <f t="shared" ca="1" si="37"/>
        <v/>
      </c>
      <c r="AE64" s="78" t="str">
        <f t="shared" ca="1" si="37"/>
        <v/>
      </c>
      <c r="AF64" s="78" t="str">
        <f t="shared" ca="1" si="37"/>
        <v/>
      </c>
      <c r="AG64" s="78" t="str">
        <f t="shared" ca="1" si="38"/>
        <v/>
      </c>
      <c r="AH64" s="78" t="str">
        <f t="shared" ca="1" si="38"/>
        <v/>
      </c>
      <c r="AI64" s="78" t="str">
        <f t="shared" ca="1" si="38"/>
        <v/>
      </c>
      <c r="AJ64" s="78" t="str">
        <f t="shared" ca="1" si="38"/>
        <v/>
      </c>
      <c r="AK64" s="78" t="str">
        <f t="shared" ca="1" si="38"/>
        <v/>
      </c>
      <c r="AL64" s="78" t="str">
        <f t="shared" ca="1" si="38"/>
        <v/>
      </c>
      <c r="AM64" s="78" t="str">
        <f t="shared" ca="1" si="38"/>
        <v/>
      </c>
      <c r="AN64" s="78" t="str">
        <f t="shared" ca="1" si="34"/>
        <v/>
      </c>
      <c r="AO64" s="78" t="str">
        <f t="shared" ca="1" si="34"/>
        <v/>
      </c>
      <c r="AP64" s="78" t="str">
        <f t="shared" ca="1" si="34"/>
        <v/>
      </c>
      <c r="AQ64" s="78" t="str">
        <f t="shared" ca="1" si="34"/>
        <v/>
      </c>
      <c r="AR64" s="78" t="str">
        <f t="shared" ca="1" si="34"/>
        <v/>
      </c>
      <c r="AS64" s="78" t="str">
        <f t="shared" ca="1" si="34"/>
        <v/>
      </c>
      <c r="AV64" s="27" t="str">
        <f t="shared" ca="1" si="7"/>
        <v/>
      </c>
      <c r="AW64" s="27" t="str">
        <f t="shared" ca="1" si="8"/>
        <v/>
      </c>
      <c r="AX64" s="27" t="str">
        <f t="shared" ca="1" si="9"/>
        <v/>
      </c>
    </row>
    <row r="65" spans="1:50" ht="13.5" customHeight="1" x14ac:dyDescent="0.2">
      <c r="A65" s="66">
        <v>65</v>
      </c>
      <c r="B65" s="76" t="str">
        <f t="shared" ca="1" si="5"/>
        <v/>
      </c>
      <c r="C65" s="78" t="str">
        <f t="shared" ca="1" si="35"/>
        <v/>
      </c>
      <c r="D65" s="78" t="str">
        <f t="shared" ca="1" si="35"/>
        <v/>
      </c>
      <c r="E65" s="78" t="str">
        <f t="shared" ca="1" si="35"/>
        <v/>
      </c>
      <c r="F65" s="78" t="str">
        <f t="shared" ca="1" si="35"/>
        <v/>
      </c>
      <c r="G65" s="78" t="str">
        <f t="shared" ca="1" si="35"/>
        <v/>
      </c>
      <c r="H65" s="78" t="str">
        <f t="shared" ca="1" si="35"/>
        <v/>
      </c>
      <c r="I65" s="78" t="str">
        <f t="shared" ca="1" si="35"/>
        <v/>
      </c>
      <c r="J65" s="78" t="str">
        <f t="shared" ca="1" si="35"/>
        <v/>
      </c>
      <c r="K65" s="78" t="str">
        <f t="shared" ca="1" si="35"/>
        <v/>
      </c>
      <c r="L65" s="78" t="str">
        <f t="shared" ca="1" si="35"/>
        <v/>
      </c>
      <c r="M65" s="78" t="str">
        <f t="shared" ca="1" si="36"/>
        <v/>
      </c>
      <c r="N65" s="78" t="str">
        <f t="shared" ca="1" si="36"/>
        <v/>
      </c>
      <c r="O65" s="78" t="str">
        <f t="shared" ca="1" si="36"/>
        <v/>
      </c>
      <c r="P65" s="78" t="str">
        <f t="shared" ca="1" si="36"/>
        <v/>
      </c>
      <c r="Q65" s="78" t="str">
        <f t="shared" ca="1" si="36"/>
        <v/>
      </c>
      <c r="R65" s="78" t="str">
        <f t="shared" ca="1" si="36"/>
        <v/>
      </c>
      <c r="S65" s="78" t="str">
        <f t="shared" ca="1" si="36"/>
        <v/>
      </c>
      <c r="T65" s="78" t="str">
        <f t="shared" ca="1" si="36"/>
        <v/>
      </c>
      <c r="U65" s="78" t="str">
        <f t="shared" ca="1" si="36"/>
        <v/>
      </c>
      <c r="V65" s="78" t="str">
        <f t="shared" ca="1" si="36"/>
        <v/>
      </c>
      <c r="W65" s="78" t="str">
        <f t="shared" ca="1" si="37"/>
        <v/>
      </c>
      <c r="X65" s="78" t="str">
        <f t="shared" ca="1" si="37"/>
        <v/>
      </c>
      <c r="Y65" s="78" t="str">
        <f t="shared" ca="1" si="37"/>
        <v/>
      </c>
      <c r="Z65" s="78" t="str">
        <f t="shared" ca="1" si="37"/>
        <v/>
      </c>
      <c r="AA65" s="78" t="str">
        <f t="shared" ca="1" si="37"/>
        <v/>
      </c>
      <c r="AB65" s="78" t="str">
        <f t="shared" ca="1" si="37"/>
        <v/>
      </c>
      <c r="AC65" s="78" t="str">
        <f t="shared" ca="1" si="37"/>
        <v/>
      </c>
      <c r="AD65" s="78" t="str">
        <f t="shared" ca="1" si="37"/>
        <v/>
      </c>
      <c r="AE65" s="78" t="str">
        <f t="shared" ca="1" si="37"/>
        <v/>
      </c>
      <c r="AF65" s="78" t="str">
        <f t="shared" ca="1" si="37"/>
        <v/>
      </c>
      <c r="AG65" s="78" t="str">
        <f t="shared" ca="1" si="38"/>
        <v/>
      </c>
      <c r="AH65" s="78" t="str">
        <f t="shared" ca="1" si="38"/>
        <v/>
      </c>
      <c r="AI65" s="78" t="str">
        <f t="shared" ca="1" si="38"/>
        <v/>
      </c>
      <c r="AJ65" s="78" t="str">
        <f t="shared" ca="1" si="38"/>
        <v/>
      </c>
      <c r="AK65" s="78" t="str">
        <f t="shared" ca="1" si="38"/>
        <v/>
      </c>
      <c r="AL65" s="78" t="str">
        <f t="shared" ca="1" si="38"/>
        <v/>
      </c>
      <c r="AM65" s="78" t="str">
        <f t="shared" ca="1" si="38"/>
        <v/>
      </c>
      <c r="AN65" s="78" t="str">
        <f t="shared" ca="1" si="34"/>
        <v/>
      </c>
      <c r="AO65" s="78" t="str">
        <f t="shared" ca="1" si="34"/>
        <v/>
      </c>
      <c r="AP65" s="78" t="str">
        <f t="shared" ca="1" si="34"/>
        <v/>
      </c>
      <c r="AQ65" s="78" t="str">
        <f t="shared" ca="1" si="34"/>
        <v/>
      </c>
      <c r="AR65" s="78" t="str">
        <f t="shared" ca="1" si="34"/>
        <v/>
      </c>
      <c r="AS65" s="78" t="str">
        <f t="shared" ca="1" si="34"/>
        <v/>
      </c>
      <c r="AV65" s="27" t="str">
        <f t="shared" ca="1" si="7"/>
        <v/>
      </c>
      <c r="AW65" s="27" t="str">
        <f t="shared" ca="1" si="8"/>
        <v/>
      </c>
      <c r="AX65" s="27" t="str">
        <f t="shared" ca="1" si="9"/>
        <v/>
      </c>
    </row>
    <row r="66" spans="1:50" ht="13.5" customHeight="1" x14ac:dyDescent="0.2">
      <c r="A66" s="61">
        <v>66</v>
      </c>
      <c r="B66" s="76" t="str">
        <f t="shared" ca="1" si="5"/>
        <v/>
      </c>
      <c r="C66" s="78" t="str">
        <f t="shared" ca="1" si="35"/>
        <v/>
      </c>
      <c r="D66" s="78" t="str">
        <f t="shared" ca="1" si="35"/>
        <v/>
      </c>
      <c r="E66" s="78" t="str">
        <f t="shared" ca="1" si="35"/>
        <v/>
      </c>
      <c r="F66" s="78" t="str">
        <f t="shared" ca="1" si="35"/>
        <v/>
      </c>
      <c r="G66" s="78" t="str">
        <f t="shared" ca="1" si="35"/>
        <v/>
      </c>
      <c r="H66" s="78" t="str">
        <f t="shared" ca="1" si="35"/>
        <v/>
      </c>
      <c r="I66" s="78" t="str">
        <f t="shared" ca="1" si="35"/>
        <v/>
      </c>
      <c r="J66" s="78" t="str">
        <f t="shared" ca="1" si="35"/>
        <v/>
      </c>
      <c r="K66" s="78" t="str">
        <f t="shared" ca="1" si="35"/>
        <v/>
      </c>
      <c r="L66" s="78" t="str">
        <f t="shared" ca="1" si="35"/>
        <v/>
      </c>
      <c r="M66" s="78" t="str">
        <f t="shared" ca="1" si="36"/>
        <v/>
      </c>
      <c r="N66" s="78" t="str">
        <f t="shared" ca="1" si="36"/>
        <v/>
      </c>
      <c r="O66" s="78" t="str">
        <f t="shared" ca="1" si="36"/>
        <v/>
      </c>
      <c r="P66" s="78" t="str">
        <f t="shared" ca="1" si="36"/>
        <v/>
      </c>
      <c r="Q66" s="78" t="str">
        <f t="shared" ca="1" si="36"/>
        <v/>
      </c>
      <c r="R66" s="78" t="str">
        <f t="shared" ca="1" si="36"/>
        <v/>
      </c>
      <c r="S66" s="78" t="str">
        <f t="shared" ca="1" si="36"/>
        <v/>
      </c>
      <c r="T66" s="78" t="str">
        <f t="shared" ca="1" si="36"/>
        <v/>
      </c>
      <c r="U66" s="78" t="str">
        <f t="shared" ca="1" si="36"/>
        <v/>
      </c>
      <c r="V66" s="78" t="str">
        <f t="shared" ca="1" si="36"/>
        <v/>
      </c>
      <c r="W66" s="78" t="str">
        <f t="shared" ca="1" si="37"/>
        <v/>
      </c>
      <c r="X66" s="78" t="str">
        <f t="shared" ca="1" si="37"/>
        <v/>
      </c>
      <c r="Y66" s="78" t="str">
        <f t="shared" ca="1" si="37"/>
        <v/>
      </c>
      <c r="Z66" s="78" t="str">
        <f t="shared" ca="1" si="37"/>
        <v/>
      </c>
      <c r="AA66" s="78" t="str">
        <f t="shared" ca="1" si="37"/>
        <v/>
      </c>
      <c r="AB66" s="78" t="str">
        <f t="shared" ca="1" si="37"/>
        <v/>
      </c>
      <c r="AC66" s="78" t="str">
        <f t="shared" ca="1" si="37"/>
        <v/>
      </c>
      <c r="AD66" s="78" t="str">
        <f t="shared" ca="1" si="37"/>
        <v/>
      </c>
      <c r="AE66" s="78" t="str">
        <f t="shared" ca="1" si="37"/>
        <v/>
      </c>
      <c r="AF66" s="78" t="str">
        <f t="shared" ca="1" si="37"/>
        <v/>
      </c>
      <c r="AG66" s="78" t="str">
        <f t="shared" ca="1" si="38"/>
        <v/>
      </c>
      <c r="AH66" s="78" t="str">
        <f t="shared" ca="1" si="38"/>
        <v/>
      </c>
      <c r="AI66" s="78" t="str">
        <f t="shared" ca="1" si="38"/>
        <v/>
      </c>
      <c r="AJ66" s="78" t="str">
        <f t="shared" ca="1" si="38"/>
        <v/>
      </c>
      <c r="AK66" s="78" t="str">
        <f t="shared" ca="1" si="38"/>
        <v/>
      </c>
      <c r="AL66" s="78" t="str">
        <f t="shared" ca="1" si="38"/>
        <v/>
      </c>
      <c r="AM66" s="78" t="str">
        <f t="shared" ca="1" si="38"/>
        <v/>
      </c>
      <c r="AN66" s="78" t="str">
        <f t="shared" ca="1" si="34"/>
        <v/>
      </c>
      <c r="AO66" s="78" t="str">
        <f t="shared" ca="1" si="34"/>
        <v/>
      </c>
      <c r="AP66" s="78" t="str">
        <f t="shared" ca="1" si="34"/>
        <v/>
      </c>
      <c r="AQ66" s="78" t="str">
        <f t="shared" ca="1" si="34"/>
        <v/>
      </c>
      <c r="AR66" s="78" t="str">
        <f t="shared" ca="1" si="34"/>
        <v/>
      </c>
      <c r="AS66" s="78" t="str">
        <f t="shared" ca="1" si="34"/>
        <v/>
      </c>
      <c r="AV66" s="27" t="str">
        <f t="shared" ca="1" si="7"/>
        <v/>
      </c>
      <c r="AW66" s="27" t="str">
        <f t="shared" ca="1" si="8"/>
        <v/>
      </c>
      <c r="AX66" s="27" t="str">
        <f t="shared" ca="1" si="9"/>
        <v/>
      </c>
    </row>
    <row r="67" spans="1:50" ht="13.5" customHeight="1" x14ac:dyDescent="0.2">
      <c r="A67" s="61">
        <v>67</v>
      </c>
      <c r="B67" s="76" t="str">
        <f t="shared" ca="1" si="5"/>
        <v/>
      </c>
      <c r="C67" s="78" t="str">
        <f t="shared" ca="1" si="35"/>
        <v/>
      </c>
      <c r="D67" s="78" t="str">
        <f t="shared" ca="1" si="35"/>
        <v/>
      </c>
      <c r="E67" s="78" t="str">
        <f t="shared" ca="1" si="35"/>
        <v/>
      </c>
      <c r="F67" s="78" t="str">
        <f t="shared" ca="1" si="35"/>
        <v/>
      </c>
      <c r="G67" s="78" t="str">
        <f t="shared" ca="1" si="35"/>
        <v/>
      </c>
      <c r="H67" s="78" t="str">
        <f t="shared" ca="1" si="35"/>
        <v/>
      </c>
      <c r="I67" s="78" t="str">
        <f t="shared" ca="1" si="35"/>
        <v/>
      </c>
      <c r="J67" s="78" t="str">
        <f t="shared" ca="1" si="35"/>
        <v/>
      </c>
      <c r="K67" s="78" t="str">
        <f t="shared" ca="1" si="35"/>
        <v/>
      </c>
      <c r="L67" s="78" t="str">
        <f t="shared" ca="1" si="35"/>
        <v/>
      </c>
      <c r="M67" s="78" t="str">
        <f t="shared" ca="1" si="36"/>
        <v/>
      </c>
      <c r="N67" s="78" t="str">
        <f t="shared" ca="1" si="36"/>
        <v/>
      </c>
      <c r="O67" s="78" t="str">
        <f t="shared" ca="1" si="36"/>
        <v/>
      </c>
      <c r="P67" s="78" t="str">
        <f t="shared" ca="1" si="36"/>
        <v/>
      </c>
      <c r="Q67" s="78" t="str">
        <f t="shared" ca="1" si="36"/>
        <v/>
      </c>
      <c r="R67" s="78" t="str">
        <f t="shared" ca="1" si="36"/>
        <v/>
      </c>
      <c r="S67" s="78" t="str">
        <f t="shared" ca="1" si="36"/>
        <v/>
      </c>
      <c r="T67" s="78" t="str">
        <f t="shared" ca="1" si="36"/>
        <v/>
      </c>
      <c r="U67" s="78" t="str">
        <f t="shared" ca="1" si="36"/>
        <v/>
      </c>
      <c r="V67" s="78" t="str">
        <f t="shared" ca="1" si="36"/>
        <v/>
      </c>
      <c r="W67" s="78" t="str">
        <f t="shared" ca="1" si="37"/>
        <v/>
      </c>
      <c r="X67" s="78" t="str">
        <f t="shared" ca="1" si="37"/>
        <v/>
      </c>
      <c r="Y67" s="78" t="str">
        <f t="shared" ca="1" si="37"/>
        <v/>
      </c>
      <c r="Z67" s="78" t="str">
        <f t="shared" ca="1" si="37"/>
        <v/>
      </c>
      <c r="AA67" s="78" t="str">
        <f t="shared" ca="1" si="37"/>
        <v/>
      </c>
      <c r="AB67" s="78" t="str">
        <f t="shared" ca="1" si="37"/>
        <v/>
      </c>
      <c r="AC67" s="78" t="str">
        <f t="shared" ca="1" si="37"/>
        <v/>
      </c>
      <c r="AD67" s="78" t="str">
        <f t="shared" ca="1" si="37"/>
        <v/>
      </c>
      <c r="AE67" s="78" t="str">
        <f t="shared" ca="1" si="37"/>
        <v/>
      </c>
      <c r="AF67" s="78" t="str">
        <f t="shared" ca="1" si="37"/>
        <v/>
      </c>
      <c r="AG67" s="78" t="str">
        <f t="shared" ca="1" si="38"/>
        <v/>
      </c>
      <c r="AH67" s="78" t="str">
        <f t="shared" ca="1" si="38"/>
        <v/>
      </c>
      <c r="AI67" s="78" t="str">
        <f t="shared" ca="1" si="38"/>
        <v/>
      </c>
      <c r="AJ67" s="78" t="str">
        <f t="shared" ca="1" si="38"/>
        <v/>
      </c>
      <c r="AK67" s="78" t="str">
        <f t="shared" ca="1" si="38"/>
        <v/>
      </c>
      <c r="AL67" s="78" t="str">
        <f t="shared" ca="1" si="38"/>
        <v/>
      </c>
      <c r="AM67" s="78" t="str">
        <f t="shared" ca="1" si="38"/>
        <v/>
      </c>
      <c r="AN67" s="78" t="str">
        <f t="shared" ca="1" si="34"/>
        <v/>
      </c>
      <c r="AO67" s="78" t="str">
        <f t="shared" ca="1" si="34"/>
        <v/>
      </c>
      <c r="AP67" s="78" t="str">
        <f t="shared" ca="1" si="34"/>
        <v/>
      </c>
      <c r="AQ67" s="78" t="str">
        <f t="shared" ca="1" si="34"/>
        <v/>
      </c>
      <c r="AR67" s="78" t="str">
        <f t="shared" ca="1" si="34"/>
        <v/>
      </c>
      <c r="AS67" s="78" t="str">
        <f t="shared" ca="1" si="34"/>
        <v/>
      </c>
      <c r="AV67" s="27" t="str">
        <f t="shared" ca="1" si="7"/>
        <v/>
      </c>
      <c r="AW67" s="27" t="str">
        <f t="shared" ca="1" si="8"/>
        <v/>
      </c>
      <c r="AX67" s="27" t="str">
        <f t="shared" ca="1" si="9"/>
        <v/>
      </c>
    </row>
    <row r="68" spans="1:50" ht="13.5" customHeight="1" x14ac:dyDescent="0.2">
      <c r="A68" s="61">
        <v>68</v>
      </c>
      <c r="B68" s="76" t="str">
        <f t="shared" ca="1" si="5"/>
        <v/>
      </c>
      <c r="C68" s="78" t="str">
        <f t="shared" ca="1" si="35"/>
        <v/>
      </c>
      <c r="D68" s="78" t="str">
        <f t="shared" ca="1" si="35"/>
        <v/>
      </c>
      <c r="E68" s="78" t="str">
        <f t="shared" ca="1" si="35"/>
        <v/>
      </c>
      <c r="F68" s="78" t="str">
        <f t="shared" ca="1" si="35"/>
        <v/>
      </c>
      <c r="G68" s="78" t="str">
        <f t="shared" ca="1" si="35"/>
        <v/>
      </c>
      <c r="H68" s="78" t="str">
        <f t="shared" ca="1" si="35"/>
        <v/>
      </c>
      <c r="I68" s="78" t="str">
        <f t="shared" ca="1" si="35"/>
        <v/>
      </c>
      <c r="J68" s="78" t="str">
        <f t="shared" ca="1" si="35"/>
        <v/>
      </c>
      <c r="K68" s="78" t="str">
        <f t="shared" ca="1" si="35"/>
        <v/>
      </c>
      <c r="L68" s="78" t="str">
        <f t="shared" ca="1" si="35"/>
        <v/>
      </c>
      <c r="M68" s="78" t="str">
        <f t="shared" ca="1" si="36"/>
        <v/>
      </c>
      <c r="N68" s="78" t="str">
        <f t="shared" ca="1" si="36"/>
        <v/>
      </c>
      <c r="O68" s="78" t="str">
        <f t="shared" ca="1" si="36"/>
        <v/>
      </c>
      <c r="P68" s="78" t="str">
        <f t="shared" ca="1" si="36"/>
        <v/>
      </c>
      <c r="Q68" s="78" t="str">
        <f t="shared" ca="1" si="36"/>
        <v/>
      </c>
      <c r="R68" s="78" t="str">
        <f t="shared" ca="1" si="36"/>
        <v/>
      </c>
      <c r="S68" s="78" t="str">
        <f t="shared" ca="1" si="36"/>
        <v/>
      </c>
      <c r="T68" s="78" t="str">
        <f t="shared" ca="1" si="36"/>
        <v/>
      </c>
      <c r="U68" s="78" t="str">
        <f t="shared" ca="1" si="36"/>
        <v/>
      </c>
      <c r="V68" s="78" t="str">
        <f t="shared" ca="1" si="36"/>
        <v/>
      </c>
      <c r="W68" s="78" t="str">
        <f t="shared" ca="1" si="37"/>
        <v/>
      </c>
      <c r="X68" s="78" t="str">
        <f t="shared" ca="1" si="37"/>
        <v/>
      </c>
      <c r="Y68" s="78" t="str">
        <f t="shared" ca="1" si="37"/>
        <v/>
      </c>
      <c r="Z68" s="78" t="str">
        <f t="shared" ca="1" si="37"/>
        <v/>
      </c>
      <c r="AA68" s="78" t="str">
        <f t="shared" ca="1" si="37"/>
        <v/>
      </c>
      <c r="AB68" s="78" t="str">
        <f t="shared" ca="1" si="37"/>
        <v/>
      </c>
      <c r="AC68" s="78" t="str">
        <f t="shared" ca="1" si="37"/>
        <v/>
      </c>
      <c r="AD68" s="78" t="str">
        <f t="shared" ca="1" si="37"/>
        <v/>
      </c>
      <c r="AE68" s="78" t="str">
        <f t="shared" ca="1" si="37"/>
        <v/>
      </c>
      <c r="AF68" s="78" t="str">
        <f t="shared" ca="1" si="37"/>
        <v/>
      </c>
      <c r="AG68" s="78" t="str">
        <f t="shared" ca="1" si="38"/>
        <v/>
      </c>
      <c r="AH68" s="78" t="str">
        <f t="shared" ca="1" si="38"/>
        <v/>
      </c>
      <c r="AI68" s="78" t="str">
        <f t="shared" ca="1" si="38"/>
        <v/>
      </c>
      <c r="AJ68" s="78" t="str">
        <f t="shared" ca="1" si="38"/>
        <v/>
      </c>
      <c r="AK68" s="78" t="str">
        <f t="shared" ca="1" si="38"/>
        <v/>
      </c>
      <c r="AL68" s="78" t="str">
        <f t="shared" ca="1" si="38"/>
        <v/>
      </c>
      <c r="AM68" s="78" t="str">
        <f t="shared" ca="1" si="38"/>
        <v/>
      </c>
      <c r="AN68" s="78" t="str">
        <f t="shared" ca="1" si="34"/>
        <v/>
      </c>
      <c r="AO68" s="78" t="str">
        <f t="shared" ca="1" si="34"/>
        <v/>
      </c>
      <c r="AP68" s="78" t="str">
        <f t="shared" ca="1" si="34"/>
        <v/>
      </c>
      <c r="AQ68" s="78" t="str">
        <f t="shared" ca="1" si="34"/>
        <v/>
      </c>
      <c r="AR68" s="78" t="str">
        <f t="shared" ca="1" si="34"/>
        <v/>
      </c>
      <c r="AS68" s="78" t="str">
        <f t="shared" ca="1" si="34"/>
        <v/>
      </c>
      <c r="AV68" s="27" t="str">
        <f t="shared" ca="1" si="7"/>
        <v/>
      </c>
      <c r="AW68" s="27" t="str">
        <f t="shared" ca="1" si="8"/>
        <v/>
      </c>
      <c r="AX68" s="27" t="str">
        <f t="shared" ca="1" si="9"/>
        <v/>
      </c>
    </row>
    <row r="69" spans="1:50" ht="13.5" customHeight="1" x14ac:dyDescent="0.2">
      <c r="A69" s="66">
        <v>69</v>
      </c>
      <c r="B69" s="76" t="str">
        <f t="shared" ca="1" si="5"/>
        <v/>
      </c>
      <c r="C69" s="78" t="str">
        <f t="shared" ca="1" si="35"/>
        <v/>
      </c>
      <c r="D69" s="78" t="str">
        <f t="shared" ca="1" si="35"/>
        <v/>
      </c>
      <c r="E69" s="78" t="str">
        <f t="shared" ca="1" si="35"/>
        <v/>
      </c>
      <c r="F69" s="78" t="str">
        <f t="shared" ca="1" si="35"/>
        <v/>
      </c>
      <c r="G69" s="78" t="str">
        <f t="shared" ca="1" si="35"/>
        <v/>
      </c>
      <c r="H69" s="78" t="str">
        <f t="shared" ca="1" si="35"/>
        <v/>
      </c>
      <c r="I69" s="78" t="str">
        <f t="shared" ca="1" si="35"/>
        <v/>
      </c>
      <c r="J69" s="78" t="str">
        <f t="shared" ca="1" si="35"/>
        <v/>
      </c>
      <c r="K69" s="78" t="str">
        <f t="shared" ca="1" si="35"/>
        <v/>
      </c>
      <c r="L69" s="78" t="str">
        <f t="shared" ca="1" si="35"/>
        <v/>
      </c>
      <c r="M69" s="78" t="str">
        <f t="shared" ca="1" si="36"/>
        <v/>
      </c>
      <c r="N69" s="78" t="str">
        <f t="shared" ca="1" si="36"/>
        <v/>
      </c>
      <c r="O69" s="78" t="str">
        <f t="shared" ca="1" si="36"/>
        <v/>
      </c>
      <c r="P69" s="78" t="str">
        <f t="shared" ca="1" si="36"/>
        <v/>
      </c>
      <c r="Q69" s="78" t="str">
        <f t="shared" ca="1" si="36"/>
        <v/>
      </c>
      <c r="R69" s="78" t="str">
        <f t="shared" ca="1" si="36"/>
        <v/>
      </c>
      <c r="S69" s="78" t="str">
        <f t="shared" ca="1" si="36"/>
        <v/>
      </c>
      <c r="T69" s="78" t="str">
        <f t="shared" ca="1" si="36"/>
        <v/>
      </c>
      <c r="U69" s="78" t="str">
        <f t="shared" ca="1" si="36"/>
        <v/>
      </c>
      <c r="V69" s="78" t="str">
        <f t="shared" ca="1" si="36"/>
        <v/>
      </c>
      <c r="W69" s="78" t="str">
        <f t="shared" ca="1" si="37"/>
        <v/>
      </c>
      <c r="X69" s="78" t="str">
        <f t="shared" ca="1" si="37"/>
        <v/>
      </c>
      <c r="Y69" s="78" t="str">
        <f t="shared" ca="1" si="37"/>
        <v/>
      </c>
      <c r="Z69" s="78" t="str">
        <f t="shared" ca="1" si="37"/>
        <v/>
      </c>
      <c r="AA69" s="78" t="str">
        <f t="shared" ca="1" si="37"/>
        <v/>
      </c>
      <c r="AB69" s="78" t="str">
        <f t="shared" ca="1" si="37"/>
        <v/>
      </c>
      <c r="AC69" s="78" t="str">
        <f t="shared" ca="1" si="37"/>
        <v/>
      </c>
      <c r="AD69" s="78" t="str">
        <f t="shared" ca="1" si="37"/>
        <v/>
      </c>
      <c r="AE69" s="78" t="str">
        <f t="shared" ca="1" si="37"/>
        <v/>
      </c>
      <c r="AF69" s="78" t="str">
        <f t="shared" ca="1" si="37"/>
        <v/>
      </c>
      <c r="AG69" s="78" t="str">
        <f t="shared" ca="1" si="38"/>
        <v/>
      </c>
      <c r="AH69" s="78" t="str">
        <f t="shared" ca="1" si="38"/>
        <v/>
      </c>
      <c r="AI69" s="78" t="str">
        <f t="shared" ca="1" si="38"/>
        <v/>
      </c>
      <c r="AJ69" s="78" t="str">
        <f t="shared" ca="1" si="38"/>
        <v/>
      </c>
      <c r="AK69" s="78" t="str">
        <f t="shared" ca="1" si="38"/>
        <v/>
      </c>
      <c r="AL69" s="78" t="str">
        <f t="shared" ca="1" si="38"/>
        <v/>
      </c>
      <c r="AM69" s="78" t="str">
        <f t="shared" ca="1" si="38"/>
        <v/>
      </c>
      <c r="AN69" s="78" t="str">
        <f t="shared" ref="AN69:AS78" ca="1" si="39">IF(INDIRECT("Input_Lieferant!"&amp;AN$1&amp;$A69)="","",INDIRECT("Input_Lieferant!"&amp;AN$1&amp;$A69))</f>
        <v/>
      </c>
      <c r="AO69" s="78" t="str">
        <f t="shared" ca="1" si="39"/>
        <v/>
      </c>
      <c r="AP69" s="78" t="str">
        <f t="shared" ca="1" si="39"/>
        <v/>
      </c>
      <c r="AQ69" s="78" t="str">
        <f t="shared" ca="1" si="39"/>
        <v/>
      </c>
      <c r="AR69" s="78" t="str">
        <f t="shared" ca="1" si="39"/>
        <v/>
      </c>
      <c r="AS69" s="78" t="str">
        <f t="shared" ca="1" si="39"/>
        <v/>
      </c>
      <c r="AV69" s="27" t="str">
        <f t="shared" ca="1" si="7"/>
        <v/>
      </c>
      <c r="AW69" s="27" t="str">
        <f t="shared" ca="1" si="8"/>
        <v/>
      </c>
      <c r="AX69" s="27" t="str">
        <f t="shared" ca="1" si="9"/>
        <v/>
      </c>
    </row>
    <row r="70" spans="1:50" ht="13.5" customHeight="1" x14ac:dyDescent="0.2">
      <c r="A70" s="61">
        <v>70</v>
      </c>
      <c r="B70" s="76" t="str">
        <f t="shared" ca="1" si="5"/>
        <v/>
      </c>
      <c r="C70" s="78" t="str">
        <f t="shared" ca="1" si="35"/>
        <v/>
      </c>
      <c r="D70" s="78" t="str">
        <f t="shared" ca="1" si="35"/>
        <v/>
      </c>
      <c r="E70" s="78" t="str">
        <f t="shared" ca="1" si="35"/>
        <v/>
      </c>
      <c r="F70" s="78" t="str">
        <f t="shared" ca="1" si="35"/>
        <v/>
      </c>
      <c r="G70" s="78" t="str">
        <f t="shared" ca="1" si="35"/>
        <v/>
      </c>
      <c r="H70" s="78" t="str">
        <f t="shared" ca="1" si="35"/>
        <v/>
      </c>
      <c r="I70" s="78" t="str">
        <f t="shared" ca="1" si="35"/>
        <v/>
      </c>
      <c r="J70" s="78" t="str">
        <f t="shared" ca="1" si="35"/>
        <v/>
      </c>
      <c r="K70" s="78" t="str">
        <f t="shared" ca="1" si="35"/>
        <v/>
      </c>
      <c r="L70" s="78" t="str">
        <f t="shared" ca="1" si="35"/>
        <v/>
      </c>
      <c r="M70" s="78" t="str">
        <f t="shared" ca="1" si="36"/>
        <v/>
      </c>
      <c r="N70" s="78" t="str">
        <f t="shared" ca="1" si="36"/>
        <v/>
      </c>
      <c r="O70" s="78" t="str">
        <f t="shared" ca="1" si="36"/>
        <v/>
      </c>
      <c r="P70" s="78" t="str">
        <f t="shared" ca="1" si="36"/>
        <v/>
      </c>
      <c r="Q70" s="78" t="str">
        <f t="shared" ca="1" si="36"/>
        <v/>
      </c>
      <c r="R70" s="78" t="str">
        <f t="shared" ca="1" si="36"/>
        <v/>
      </c>
      <c r="S70" s="78" t="str">
        <f t="shared" ca="1" si="36"/>
        <v/>
      </c>
      <c r="T70" s="78" t="str">
        <f t="shared" ca="1" si="36"/>
        <v/>
      </c>
      <c r="U70" s="78" t="str">
        <f t="shared" ca="1" si="36"/>
        <v/>
      </c>
      <c r="V70" s="78" t="str">
        <f t="shared" ca="1" si="36"/>
        <v/>
      </c>
      <c r="W70" s="78" t="str">
        <f t="shared" ca="1" si="37"/>
        <v/>
      </c>
      <c r="X70" s="78" t="str">
        <f t="shared" ca="1" si="37"/>
        <v/>
      </c>
      <c r="Y70" s="78" t="str">
        <f t="shared" ca="1" si="37"/>
        <v/>
      </c>
      <c r="Z70" s="78" t="str">
        <f t="shared" ca="1" si="37"/>
        <v/>
      </c>
      <c r="AA70" s="78" t="str">
        <f t="shared" ca="1" si="37"/>
        <v/>
      </c>
      <c r="AB70" s="78" t="str">
        <f t="shared" ca="1" si="37"/>
        <v/>
      </c>
      <c r="AC70" s="78" t="str">
        <f t="shared" ca="1" si="37"/>
        <v/>
      </c>
      <c r="AD70" s="78" t="str">
        <f t="shared" ca="1" si="37"/>
        <v/>
      </c>
      <c r="AE70" s="78" t="str">
        <f t="shared" ca="1" si="37"/>
        <v/>
      </c>
      <c r="AF70" s="78" t="str">
        <f t="shared" ca="1" si="37"/>
        <v/>
      </c>
      <c r="AG70" s="78" t="str">
        <f t="shared" ca="1" si="38"/>
        <v/>
      </c>
      <c r="AH70" s="78" t="str">
        <f t="shared" ca="1" si="38"/>
        <v/>
      </c>
      <c r="AI70" s="78" t="str">
        <f t="shared" ca="1" si="38"/>
        <v/>
      </c>
      <c r="AJ70" s="78" t="str">
        <f t="shared" ca="1" si="38"/>
        <v/>
      </c>
      <c r="AK70" s="78" t="str">
        <f t="shared" ca="1" si="38"/>
        <v/>
      </c>
      <c r="AL70" s="78" t="str">
        <f t="shared" ca="1" si="38"/>
        <v/>
      </c>
      <c r="AM70" s="78" t="str">
        <f t="shared" ca="1" si="38"/>
        <v/>
      </c>
      <c r="AN70" s="78" t="str">
        <f t="shared" ca="1" si="39"/>
        <v/>
      </c>
      <c r="AO70" s="78" t="str">
        <f t="shared" ca="1" si="39"/>
        <v/>
      </c>
      <c r="AP70" s="78" t="str">
        <f t="shared" ca="1" si="39"/>
        <v/>
      </c>
      <c r="AQ70" s="78" t="str">
        <f t="shared" ca="1" si="39"/>
        <v/>
      </c>
      <c r="AR70" s="78" t="str">
        <f t="shared" ca="1" si="39"/>
        <v/>
      </c>
      <c r="AS70" s="78" t="str">
        <f t="shared" ca="1" si="39"/>
        <v/>
      </c>
      <c r="AV70" s="27" t="str">
        <f t="shared" ca="1" si="7"/>
        <v/>
      </c>
      <c r="AW70" s="27" t="str">
        <f t="shared" ca="1" si="8"/>
        <v/>
      </c>
      <c r="AX70" s="27" t="str">
        <f t="shared" ca="1" si="9"/>
        <v/>
      </c>
    </row>
    <row r="71" spans="1:50" ht="13.5" customHeight="1" x14ac:dyDescent="0.2">
      <c r="A71" s="61">
        <v>71</v>
      </c>
      <c r="B71" s="76" t="str">
        <f t="shared" ca="1" si="5"/>
        <v/>
      </c>
      <c r="C71" s="78" t="str">
        <f t="shared" ca="1" si="35"/>
        <v/>
      </c>
      <c r="D71" s="78" t="str">
        <f t="shared" ca="1" si="35"/>
        <v/>
      </c>
      <c r="E71" s="78" t="str">
        <f t="shared" ca="1" si="35"/>
        <v/>
      </c>
      <c r="F71" s="78" t="str">
        <f t="shared" ca="1" si="35"/>
        <v/>
      </c>
      <c r="G71" s="78" t="str">
        <f t="shared" ca="1" si="35"/>
        <v/>
      </c>
      <c r="H71" s="78" t="str">
        <f t="shared" ca="1" si="35"/>
        <v/>
      </c>
      <c r="I71" s="78" t="str">
        <f t="shared" ca="1" si="35"/>
        <v/>
      </c>
      <c r="J71" s="78" t="str">
        <f t="shared" ca="1" si="35"/>
        <v/>
      </c>
      <c r="K71" s="78" t="str">
        <f t="shared" ca="1" si="35"/>
        <v/>
      </c>
      <c r="L71" s="78" t="str">
        <f t="shared" ca="1" si="35"/>
        <v/>
      </c>
      <c r="M71" s="78" t="str">
        <f t="shared" ca="1" si="36"/>
        <v/>
      </c>
      <c r="N71" s="78" t="str">
        <f t="shared" ca="1" si="36"/>
        <v/>
      </c>
      <c r="O71" s="78" t="str">
        <f t="shared" ca="1" si="36"/>
        <v/>
      </c>
      <c r="P71" s="78" t="str">
        <f t="shared" ca="1" si="36"/>
        <v/>
      </c>
      <c r="Q71" s="78" t="str">
        <f t="shared" ca="1" si="36"/>
        <v/>
      </c>
      <c r="R71" s="78" t="str">
        <f t="shared" ca="1" si="36"/>
        <v/>
      </c>
      <c r="S71" s="78" t="str">
        <f t="shared" ca="1" si="36"/>
        <v/>
      </c>
      <c r="T71" s="78" t="str">
        <f t="shared" ca="1" si="36"/>
        <v/>
      </c>
      <c r="U71" s="78" t="str">
        <f t="shared" ca="1" si="36"/>
        <v/>
      </c>
      <c r="V71" s="78" t="str">
        <f t="shared" ca="1" si="36"/>
        <v/>
      </c>
      <c r="W71" s="78" t="str">
        <f t="shared" ca="1" si="37"/>
        <v/>
      </c>
      <c r="X71" s="78" t="str">
        <f t="shared" ca="1" si="37"/>
        <v/>
      </c>
      <c r="Y71" s="78" t="str">
        <f t="shared" ca="1" si="37"/>
        <v/>
      </c>
      <c r="Z71" s="78" t="str">
        <f t="shared" ca="1" si="37"/>
        <v/>
      </c>
      <c r="AA71" s="78" t="str">
        <f t="shared" ca="1" si="37"/>
        <v/>
      </c>
      <c r="AB71" s="78" t="str">
        <f t="shared" ca="1" si="37"/>
        <v/>
      </c>
      <c r="AC71" s="78" t="str">
        <f t="shared" ca="1" si="37"/>
        <v/>
      </c>
      <c r="AD71" s="78" t="str">
        <f t="shared" ca="1" si="37"/>
        <v/>
      </c>
      <c r="AE71" s="78" t="str">
        <f t="shared" ca="1" si="37"/>
        <v/>
      </c>
      <c r="AF71" s="78" t="str">
        <f t="shared" ca="1" si="37"/>
        <v/>
      </c>
      <c r="AG71" s="78" t="str">
        <f t="shared" ca="1" si="38"/>
        <v/>
      </c>
      <c r="AH71" s="78" t="str">
        <f t="shared" ca="1" si="38"/>
        <v/>
      </c>
      <c r="AI71" s="78" t="str">
        <f t="shared" ca="1" si="38"/>
        <v/>
      </c>
      <c r="AJ71" s="78" t="str">
        <f t="shared" ca="1" si="38"/>
        <v/>
      </c>
      <c r="AK71" s="78" t="str">
        <f t="shared" ca="1" si="38"/>
        <v/>
      </c>
      <c r="AL71" s="78" t="str">
        <f t="shared" ca="1" si="38"/>
        <v/>
      </c>
      <c r="AM71" s="78" t="str">
        <f t="shared" ca="1" si="38"/>
        <v/>
      </c>
      <c r="AN71" s="78" t="str">
        <f t="shared" ca="1" si="39"/>
        <v/>
      </c>
      <c r="AO71" s="78" t="str">
        <f t="shared" ca="1" si="39"/>
        <v/>
      </c>
      <c r="AP71" s="78" t="str">
        <f t="shared" ca="1" si="39"/>
        <v/>
      </c>
      <c r="AQ71" s="78" t="str">
        <f t="shared" ca="1" si="39"/>
        <v/>
      </c>
      <c r="AR71" s="78" t="str">
        <f t="shared" ca="1" si="39"/>
        <v/>
      </c>
      <c r="AS71" s="78" t="str">
        <f t="shared" ca="1" si="39"/>
        <v/>
      </c>
      <c r="AV71" s="27" t="str">
        <f t="shared" ca="1" si="7"/>
        <v/>
      </c>
      <c r="AW71" s="27" t="str">
        <f t="shared" ca="1" si="8"/>
        <v/>
      </c>
      <c r="AX71" s="27" t="str">
        <f t="shared" ca="1" si="9"/>
        <v/>
      </c>
    </row>
    <row r="72" spans="1:50" ht="13.5" customHeight="1" x14ac:dyDescent="0.2">
      <c r="A72" s="61">
        <v>72</v>
      </c>
      <c r="B72" s="76" t="str">
        <f t="shared" ref="B72:B135" ca="1" si="40">IF(INDIRECT("Input_Lieferant!"&amp;B$1&amp;$A72)="","",INDIRECT("Input_Lieferant!"&amp;B$1&amp;$A72))</f>
        <v/>
      </c>
      <c r="C72" s="78" t="str">
        <f t="shared" ref="C72:L81" ca="1" si="41">IF(INDIRECT("Input_Lieferant!"&amp;C$1&amp;$A72)="","",INDIRECT("Input_Lieferant!"&amp;C$1&amp;$A72))</f>
        <v/>
      </c>
      <c r="D72" s="78" t="str">
        <f t="shared" ca="1" si="41"/>
        <v/>
      </c>
      <c r="E72" s="78" t="str">
        <f t="shared" ca="1" si="41"/>
        <v/>
      </c>
      <c r="F72" s="78" t="str">
        <f t="shared" ca="1" si="41"/>
        <v/>
      </c>
      <c r="G72" s="78" t="str">
        <f t="shared" ca="1" si="41"/>
        <v/>
      </c>
      <c r="H72" s="78" t="str">
        <f t="shared" ca="1" si="41"/>
        <v/>
      </c>
      <c r="I72" s="78" t="str">
        <f t="shared" ca="1" si="41"/>
        <v/>
      </c>
      <c r="J72" s="78" t="str">
        <f t="shared" ca="1" si="41"/>
        <v/>
      </c>
      <c r="K72" s="78" t="str">
        <f t="shared" ca="1" si="41"/>
        <v/>
      </c>
      <c r="L72" s="78" t="str">
        <f t="shared" ca="1" si="41"/>
        <v/>
      </c>
      <c r="M72" s="78" t="str">
        <f t="shared" ref="M72:V81" ca="1" si="42">IF(INDIRECT("Input_Lieferant!"&amp;M$1&amp;$A72)="","",INDIRECT("Input_Lieferant!"&amp;M$1&amp;$A72))</f>
        <v/>
      </c>
      <c r="N72" s="78" t="str">
        <f t="shared" ca="1" si="42"/>
        <v/>
      </c>
      <c r="O72" s="78" t="str">
        <f t="shared" ca="1" si="42"/>
        <v/>
      </c>
      <c r="P72" s="78" t="str">
        <f t="shared" ca="1" si="42"/>
        <v/>
      </c>
      <c r="Q72" s="78" t="str">
        <f t="shared" ca="1" si="42"/>
        <v/>
      </c>
      <c r="R72" s="78" t="str">
        <f t="shared" ca="1" si="42"/>
        <v/>
      </c>
      <c r="S72" s="78" t="str">
        <f t="shared" ca="1" si="42"/>
        <v/>
      </c>
      <c r="T72" s="78" t="str">
        <f t="shared" ca="1" si="42"/>
        <v/>
      </c>
      <c r="U72" s="78" t="str">
        <f t="shared" ca="1" si="42"/>
        <v/>
      </c>
      <c r="V72" s="78" t="str">
        <f t="shared" ca="1" si="42"/>
        <v/>
      </c>
      <c r="W72" s="78" t="str">
        <f t="shared" ref="W72:AF81" ca="1" si="43">IF(INDIRECT("Input_Lieferant!"&amp;W$1&amp;$A72)="","",INDIRECT("Input_Lieferant!"&amp;W$1&amp;$A72))</f>
        <v/>
      </c>
      <c r="X72" s="78" t="str">
        <f t="shared" ca="1" si="43"/>
        <v/>
      </c>
      <c r="Y72" s="78" t="str">
        <f t="shared" ca="1" si="43"/>
        <v/>
      </c>
      <c r="Z72" s="78" t="str">
        <f t="shared" ca="1" si="43"/>
        <v/>
      </c>
      <c r="AA72" s="78" t="str">
        <f t="shared" ca="1" si="43"/>
        <v/>
      </c>
      <c r="AB72" s="78" t="str">
        <f t="shared" ca="1" si="43"/>
        <v/>
      </c>
      <c r="AC72" s="78" t="str">
        <f t="shared" ca="1" si="43"/>
        <v/>
      </c>
      <c r="AD72" s="78" t="str">
        <f t="shared" ca="1" si="43"/>
        <v/>
      </c>
      <c r="AE72" s="78" t="str">
        <f t="shared" ca="1" si="43"/>
        <v/>
      </c>
      <c r="AF72" s="78" t="str">
        <f t="shared" ca="1" si="43"/>
        <v/>
      </c>
      <c r="AG72" s="78" t="str">
        <f t="shared" ref="AG72:AM81" ca="1" si="44">IF(INDIRECT("Input_Lieferant!"&amp;AG$1&amp;$A72)="","",INDIRECT("Input_Lieferant!"&amp;AG$1&amp;$A72))</f>
        <v/>
      </c>
      <c r="AH72" s="78" t="str">
        <f t="shared" ca="1" si="44"/>
        <v/>
      </c>
      <c r="AI72" s="78" t="str">
        <f t="shared" ca="1" si="44"/>
        <v/>
      </c>
      <c r="AJ72" s="78" t="str">
        <f t="shared" ca="1" si="44"/>
        <v/>
      </c>
      <c r="AK72" s="78" t="str">
        <f t="shared" ca="1" si="44"/>
        <v/>
      </c>
      <c r="AL72" s="78" t="str">
        <f t="shared" ca="1" si="44"/>
        <v/>
      </c>
      <c r="AM72" s="78" t="str">
        <f t="shared" ca="1" si="44"/>
        <v/>
      </c>
      <c r="AN72" s="78" t="str">
        <f t="shared" ca="1" si="39"/>
        <v/>
      </c>
      <c r="AO72" s="78" t="str">
        <f t="shared" ca="1" si="39"/>
        <v/>
      </c>
      <c r="AP72" s="78" t="str">
        <f t="shared" ca="1" si="39"/>
        <v/>
      </c>
      <c r="AQ72" s="78" t="str">
        <f t="shared" ca="1" si="39"/>
        <v/>
      </c>
      <c r="AR72" s="78" t="str">
        <f t="shared" ca="1" si="39"/>
        <v/>
      </c>
      <c r="AS72" s="78" t="str">
        <f t="shared" ca="1" si="39"/>
        <v/>
      </c>
      <c r="AV72" s="27" t="str">
        <f t="shared" ca="1" si="7"/>
        <v/>
      </c>
      <c r="AW72" s="27" t="str">
        <f t="shared" ca="1" si="8"/>
        <v/>
      </c>
      <c r="AX72" s="27" t="str">
        <f t="shared" ca="1" si="9"/>
        <v/>
      </c>
    </row>
    <row r="73" spans="1:50" ht="13.5" customHeight="1" x14ac:dyDescent="0.2">
      <c r="A73" s="66">
        <v>73</v>
      </c>
      <c r="B73" s="76" t="str">
        <f t="shared" ca="1" si="40"/>
        <v/>
      </c>
      <c r="C73" s="78" t="str">
        <f t="shared" ca="1" si="41"/>
        <v/>
      </c>
      <c r="D73" s="78" t="str">
        <f t="shared" ca="1" si="41"/>
        <v/>
      </c>
      <c r="E73" s="78" t="str">
        <f t="shared" ca="1" si="41"/>
        <v/>
      </c>
      <c r="F73" s="78" t="str">
        <f t="shared" ca="1" si="41"/>
        <v/>
      </c>
      <c r="G73" s="78" t="str">
        <f t="shared" ca="1" si="41"/>
        <v/>
      </c>
      <c r="H73" s="78" t="str">
        <f t="shared" ca="1" si="41"/>
        <v/>
      </c>
      <c r="I73" s="78" t="str">
        <f t="shared" ca="1" si="41"/>
        <v/>
      </c>
      <c r="J73" s="78" t="str">
        <f t="shared" ca="1" si="41"/>
        <v/>
      </c>
      <c r="K73" s="78" t="str">
        <f t="shared" ca="1" si="41"/>
        <v/>
      </c>
      <c r="L73" s="78" t="str">
        <f t="shared" ca="1" si="41"/>
        <v/>
      </c>
      <c r="M73" s="78" t="str">
        <f t="shared" ca="1" si="42"/>
        <v/>
      </c>
      <c r="N73" s="78" t="str">
        <f t="shared" ca="1" si="42"/>
        <v/>
      </c>
      <c r="O73" s="78" t="str">
        <f t="shared" ca="1" si="42"/>
        <v/>
      </c>
      <c r="P73" s="78" t="str">
        <f t="shared" ca="1" si="42"/>
        <v/>
      </c>
      <c r="Q73" s="78" t="str">
        <f t="shared" ca="1" si="42"/>
        <v/>
      </c>
      <c r="R73" s="78" t="str">
        <f t="shared" ca="1" si="42"/>
        <v/>
      </c>
      <c r="S73" s="78" t="str">
        <f t="shared" ca="1" si="42"/>
        <v/>
      </c>
      <c r="T73" s="78" t="str">
        <f t="shared" ca="1" si="42"/>
        <v/>
      </c>
      <c r="U73" s="78" t="str">
        <f t="shared" ca="1" si="42"/>
        <v/>
      </c>
      <c r="V73" s="78" t="str">
        <f t="shared" ca="1" si="42"/>
        <v/>
      </c>
      <c r="W73" s="78" t="str">
        <f t="shared" ca="1" si="43"/>
        <v/>
      </c>
      <c r="X73" s="78" t="str">
        <f t="shared" ca="1" si="43"/>
        <v/>
      </c>
      <c r="Y73" s="78" t="str">
        <f t="shared" ca="1" si="43"/>
        <v/>
      </c>
      <c r="Z73" s="78" t="str">
        <f t="shared" ca="1" si="43"/>
        <v/>
      </c>
      <c r="AA73" s="78" t="str">
        <f t="shared" ca="1" si="43"/>
        <v/>
      </c>
      <c r="AB73" s="78" t="str">
        <f t="shared" ca="1" si="43"/>
        <v/>
      </c>
      <c r="AC73" s="78" t="str">
        <f t="shared" ca="1" si="43"/>
        <v/>
      </c>
      <c r="AD73" s="78" t="str">
        <f t="shared" ca="1" si="43"/>
        <v/>
      </c>
      <c r="AE73" s="78" t="str">
        <f t="shared" ca="1" si="43"/>
        <v/>
      </c>
      <c r="AF73" s="78" t="str">
        <f t="shared" ca="1" si="43"/>
        <v/>
      </c>
      <c r="AG73" s="78" t="str">
        <f t="shared" ca="1" si="44"/>
        <v/>
      </c>
      <c r="AH73" s="78" t="str">
        <f t="shared" ca="1" si="44"/>
        <v/>
      </c>
      <c r="AI73" s="78" t="str">
        <f t="shared" ca="1" si="44"/>
        <v/>
      </c>
      <c r="AJ73" s="78" t="str">
        <f t="shared" ca="1" si="44"/>
        <v/>
      </c>
      <c r="AK73" s="78" t="str">
        <f t="shared" ca="1" si="44"/>
        <v/>
      </c>
      <c r="AL73" s="78" t="str">
        <f t="shared" ca="1" si="44"/>
        <v/>
      </c>
      <c r="AM73" s="78" t="str">
        <f t="shared" ca="1" si="44"/>
        <v/>
      </c>
      <c r="AN73" s="78" t="str">
        <f t="shared" ca="1" si="39"/>
        <v/>
      </c>
      <c r="AO73" s="78" t="str">
        <f t="shared" ca="1" si="39"/>
        <v/>
      </c>
      <c r="AP73" s="78" t="str">
        <f t="shared" ca="1" si="39"/>
        <v/>
      </c>
      <c r="AQ73" s="78" t="str">
        <f t="shared" ca="1" si="39"/>
        <v/>
      </c>
      <c r="AR73" s="78" t="str">
        <f t="shared" ca="1" si="39"/>
        <v/>
      </c>
      <c r="AS73" s="78" t="str">
        <f t="shared" ca="1" si="39"/>
        <v/>
      </c>
      <c r="AV73" s="27" t="str">
        <f t="shared" ref="AV73:AV136" ca="1" si="45">IF(AF73&lt;&gt;"",(IF(AF73="X","X",(IF(AF73="J","X",(IF(AF73="N","N","")))))),"")</f>
        <v/>
      </c>
      <c r="AW73" s="27" t="str">
        <f t="shared" ref="AW73:AW136" ca="1" si="46">IF(AG73&lt;&gt;"",(IF(AG73="X","X",(IF(AG73="J","X",(IF(AG73="N","N","")))))),"")</f>
        <v/>
      </c>
      <c r="AX73" s="27" t="str">
        <f t="shared" ref="AX73:AX136" ca="1" si="47">IF(AH73&lt;&gt;"",(IF(AH73="X","X",(IF(AH73="J","X",(IF(AH73="N","N","")))))),"")</f>
        <v/>
      </c>
    </row>
    <row r="74" spans="1:50" ht="13.5" customHeight="1" x14ac:dyDescent="0.2">
      <c r="A74" s="61">
        <v>74</v>
      </c>
      <c r="B74" s="76" t="str">
        <f t="shared" ca="1" si="40"/>
        <v/>
      </c>
      <c r="C74" s="78" t="str">
        <f t="shared" ca="1" si="41"/>
        <v/>
      </c>
      <c r="D74" s="78" t="str">
        <f t="shared" ca="1" si="41"/>
        <v/>
      </c>
      <c r="E74" s="78" t="str">
        <f t="shared" ca="1" si="41"/>
        <v/>
      </c>
      <c r="F74" s="78" t="str">
        <f t="shared" ca="1" si="41"/>
        <v/>
      </c>
      <c r="G74" s="78" t="str">
        <f t="shared" ca="1" si="41"/>
        <v/>
      </c>
      <c r="H74" s="78" t="str">
        <f t="shared" ca="1" si="41"/>
        <v/>
      </c>
      <c r="I74" s="78" t="str">
        <f t="shared" ca="1" si="41"/>
        <v/>
      </c>
      <c r="J74" s="78" t="str">
        <f t="shared" ca="1" si="41"/>
        <v/>
      </c>
      <c r="K74" s="78" t="str">
        <f t="shared" ca="1" si="41"/>
        <v/>
      </c>
      <c r="L74" s="78" t="str">
        <f t="shared" ca="1" si="41"/>
        <v/>
      </c>
      <c r="M74" s="78" t="str">
        <f t="shared" ca="1" si="42"/>
        <v/>
      </c>
      <c r="N74" s="78" t="str">
        <f t="shared" ca="1" si="42"/>
        <v/>
      </c>
      <c r="O74" s="78" t="str">
        <f t="shared" ca="1" si="42"/>
        <v/>
      </c>
      <c r="P74" s="78" t="str">
        <f t="shared" ca="1" si="42"/>
        <v/>
      </c>
      <c r="Q74" s="78" t="str">
        <f t="shared" ca="1" si="42"/>
        <v/>
      </c>
      <c r="R74" s="78" t="str">
        <f t="shared" ca="1" si="42"/>
        <v/>
      </c>
      <c r="S74" s="78" t="str">
        <f t="shared" ca="1" si="42"/>
        <v/>
      </c>
      <c r="T74" s="78" t="str">
        <f t="shared" ca="1" si="42"/>
        <v/>
      </c>
      <c r="U74" s="78" t="str">
        <f t="shared" ca="1" si="42"/>
        <v/>
      </c>
      <c r="V74" s="78" t="str">
        <f t="shared" ca="1" si="42"/>
        <v/>
      </c>
      <c r="W74" s="78" t="str">
        <f t="shared" ca="1" si="43"/>
        <v/>
      </c>
      <c r="X74" s="78" t="str">
        <f t="shared" ca="1" si="43"/>
        <v/>
      </c>
      <c r="Y74" s="78" t="str">
        <f t="shared" ca="1" si="43"/>
        <v/>
      </c>
      <c r="Z74" s="78" t="str">
        <f t="shared" ca="1" si="43"/>
        <v/>
      </c>
      <c r="AA74" s="78" t="str">
        <f t="shared" ca="1" si="43"/>
        <v/>
      </c>
      <c r="AB74" s="78" t="str">
        <f t="shared" ca="1" si="43"/>
        <v/>
      </c>
      <c r="AC74" s="78" t="str">
        <f t="shared" ca="1" si="43"/>
        <v/>
      </c>
      <c r="AD74" s="78" t="str">
        <f t="shared" ca="1" si="43"/>
        <v/>
      </c>
      <c r="AE74" s="78" t="str">
        <f t="shared" ca="1" si="43"/>
        <v/>
      </c>
      <c r="AF74" s="78" t="str">
        <f t="shared" ca="1" si="43"/>
        <v/>
      </c>
      <c r="AG74" s="78" t="str">
        <f t="shared" ca="1" si="44"/>
        <v/>
      </c>
      <c r="AH74" s="78" t="str">
        <f t="shared" ca="1" si="44"/>
        <v/>
      </c>
      <c r="AI74" s="78" t="str">
        <f t="shared" ca="1" si="44"/>
        <v/>
      </c>
      <c r="AJ74" s="78" t="str">
        <f t="shared" ca="1" si="44"/>
        <v/>
      </c>
      <c r="AK74" s="78" t="str">
        <f t="shared" ca="1" si="44"/>
        <v/>
      </c>
      <c r="AL74" s="78" t="str">
        <f t="shared" ca="1" si="44"/>
        <v/>
      </c>
      <c r="AM74" s="78" t="str">
        <f t="shared" ca="1" si="44"/>
        <v/>
      </c>
      <c r="AN74" s="78" t="str">
        <f t="shared" ca="1" si="39"/>
        <v/>
      </c>
      <c r="AO74" s="78" t="str">
        <f t="shared" ca="1" si="39"/>
        <v/>
      </c>
      <c r="AP74" s="78" t="str">
        <f t="shared" ca="1" si="39"/>
        <v/>
      </c>
      <c r="AQ74" s="78" t="str">
        <f t="shared" ca="1" si="39"/>
        <v/>
      </c>
      <c r="AR74" s="78" t="str">
        <f t="shared" ca="1" si="39"/>
        <v/>
      </c>
      <c r="AS74" s="78" t="str">
        <f t="shared" ca="1" si="39"/>
        <v/>
      </c>
      <c r="AV74" s="27" t="str">
        <f t="shared" ca="1" si="45"/>
        <v/>
      </c>
      <c r="AW74" s="27" t="str">
        <f t="shared" ca="1" si="46"/>
        <v/>
      </c>
      <c r="AX74" s="27" t="str">
        <f t="shared" ca="1" si="47"/>
        <v/>
      </c>
    </row>
    <row r="75" spans="1:50" ht="13.5" customHeight="1" x14ac:dyDescent="0.2">
      <c r="A75" s="61">
        <v>75</v>
      </c>
      <c r="B75" s="76" t="str">
        <f t="shared" ca="1" si="40"/>
        <v/>
      </c>
      <c r="C75" s="78" t="str">
        <f t="shared" ca="1" si="41"/>
        <v/>
      </c>
      <c r="D75" s="78" t="str">
        <f t="shared" ca="1" si="41"/>
        <v/>
      </c>
      <c r="E75" s="78" t="str">
        <f t="shared" ca="1" si="41"/>
        <v/>
      </c>
      <c r="F75" s="78" t="str">
        <f t="shared" ca="1" si="41"/>
        <v/>
      </c>
      <c r="G75" s="78" t="str">
        <f t="shared" ca="1" si="41"/>
        <v/>
      </c>
      <c r="H75" s="78" t="str">
        <f t="shared" ca="1" si="41"/>
        <v/>
      </c>
      <c r="I75" s="78" t="str">
        <f t="shared" ca="1" si="41"/>
        <v/>
      </c>
      <c r="J75" s="78" t="str">
        <f t="shared" ca="1" si="41"/>
        <v/>
      </c>
      <c r="K75" s="78" t="str">
        <f t="shared" ca="1" si="41"/>
        <v/>
      </c>
      <c r="L75" s="78" t="str">
        <f t="shared" ca="1" si="41"/>
        <v/>
      </c>
      <c r="M75" s="78" t="str">
        <f t="shared" ca="1" si="42"/>
        <v/>
      </c>
      <c r="N75" s="78" t="str">
        <f t="shared" ca="1" si="42"/>
        <v/>
      </c>
      <c r="O75" s="78" t="str">
        <f t="shared" ca="1" si="42"/>
        <v/>
      </c>
      <c r="P75" s="78" t="str">
        <f t="shared" ca="1" si="42"/>
        <v/>
      </c>
      <c r="Q75" s="78" t="str">
        <f t="shared" ca="1" si="42"/>
        <v/>
      </c>
      <c r="R75" s="78" t="str">
        <f t="shared" ca="1" si="42"/>
        <v/>
      </c>
      <c r="S75" s="78" t="str">
        <f t="shared" ca="1" si="42"/>
        <v/>
      </c>
      <c r="T75" s="78" t="str">
        <f t="shared" ca="1" si="42"/>
        <v/>
      </c>
      <c r="U75" s="78" t="str">
        <f t="shared" ca="1" si="42"/>
        <v/>
      </c>
      <c r="V75" s="78" t="str">
        <f t="shared" ca="1" si="42"/>
        <v/>
      </c>
      <c r="W75" s="78" t="str">
        <f t="shared" ca="1" si="43"/>
        <v/>
      </c>
      <c r="X75" s="78" t="str">
        <f t="shared" ca="1" si="43"/>
        <v/>
      </c>
      <c r="Y75" s="78" t="str">
        <f t="shared" ca="1" si="43"/>
        <v/>
      </c>
      <c r="Z75" s="78" t="str">
        <f t="shared" ca="1" si="43"/>
        <v/>
      </c>
      <c r="AA75" s="78" t="str">
        <f t="shared" ca="1" si="43"/>
        <v/>
      </c>
      <c r="AB75" s="78" t="str">
        <f t="shared" ca="1" si="43"/>
        <v/>
      </c>
      <c r="AC75" s="78" t="str">
        <f t="shared" ca="1" si="43"/>
        <v/>
      </c>
      <c r="AD75" s="78" t="str">
        <f t="shared" ca="1" si="43"/>
        <v/>
      </c>
      <c r="AE75" s="78" t="str">
        <f t="shared" ca="1" si="43"/>
        <v/>
      </c>
      <c r="AF75" s="78" t="str">
        <f t="shared" ca="1" si="43"/>
        <v/>
      </c>
      <c r="AG75" s="78" t="str">
        <f t="shared" ca="1" si="44"/>
        <v/>
      </c>
      <c r="AH75" s="78" t="str">
        <f t="shared" ca="1" si="44"/>
        <v/>
      </c>
      <c r="AI75" s="78" t="str">
        <f t="shared" ca="1" si="44"/>
        <v/>
      </c>
      <c r="AJ75" s="78" t="str">
        <f t="shared" ca="1" si="44"/>
        <v/>
      </c>
      <c r="AK75" s="78" t="str">
        <f t="shared" ca="1" si="44"/>
        <v/>
      </c>
      <c r="AL75" s="78" t="str">
        <f t="shared" ca="1" si="44"/>
        <v/>
      </c>
      <c r="AM75" s="78" t="str">
        <f t="shared" ca="1" si="44"/>
        <v/>
      </c>
      <c r="AN75" s="78" t="str">
        <f t="shared" ca="1" si="39"/>
        <v/>
      </c>
      <c r="AO75" s="78" t="str">
        <f t="shared" ca="1" si="39"/>
        <v/>
      </c>
      <c r="AP75" s="78" t="str">
        <f t="shared" ca="1" si="39"/>
        <v/>
      </c>
      <c r="AQ75" s="78" t="str">
        <f t="shared" ca="1" si="39"/>
        <v/>
      </c>
      <c r="AR75" s="78" t="str">
        <f t="shared" ca="1" si="39"/>
        <v/>
      </c>
      <c r="AS75" s="78" t="str">
        <f t="shared" ca="1" si="39"/>
        <v/>
      </c>
      <c r="AV75" s="27" t="str">
        <f t="shared" ca="1" si="45"/>
        <v/>
      </c>
      <c r="AW75" s="27" t="str">
        <f t="shared" ca="1" si="46"/>
        <v/>
      </c>
      <c r="AX75" s="27" t="str">
        <f t="shared" ca="1" si="47"/>
        <v/>
      </c>
    </row>
    <row r="76" spans="1:50" ht="13.5" customHeight="1" x14ac:dyDescent="0.2">
      <c r="A76" s="61">
        <v>76</v>
      </c>
      <c r="B76" s="76" t="str">
        <f t="shared" ca="1" si="40"/>
        <v/>
      </c>
      <c r="C76" s="78" t="str">
        <f t="shared" ca="1" si="41"/>
        <v/>
      </c>
      <c r="D76" s="78" t="str">
        <f t="shared" ca="1" si="41"/>
        <v/>
      </c>
      <c r="E76" s="78" t="str">
        <f t="shared" ca="1" si="41"/>
        <v/>
      </c>
      <c r="F76" s="78" t="str">
        <f t="shared" ca="1" si="41"/>
        <v/>
      </c>
      <c r="G76" s="78" t="str">
        <f t="shared" ca="1" si="41"/>
        <v/>
      </c>
      <c r="H76" s="78" t="str">
        <f t="shared" ca="1" si="41"/>
        <v/>
      </c>
      <c r="I76" s="78" t="str">
        <f t="shared" ca="1" si="41"/>
        <v/>
      </c>
      <c r="J76" s="78" t="str">
        <f t="shared" ca="1" si="41"/>
        <v/>
      </c>
      <c r="K76" s="78" t="str">
        <f t="shared" ca="1" si="41"/>
        <v/>
      </c>
      <c r="L76" s="78" t="str">
        <f t="shared" ca="1" si="41"/>
        <v/>
      </c>
      <c r="M76" s="78" t="str">
        <f t="shared" ca="1" si="42"/>
        <v/>
      </c>
      <c r="N76" s="78" t="str">
        <f t="shared" ca="1" si="42"/>
        <v/>
      </c>
      <c r="O76" s="78" t="str">
        <f t="shared" ca="1" si="42"/>
        <v/>
      </c>
      <c r="P76" s="78" t="str">
        <f t="shared" ca="1" si="42"/>
        <v/>
      </c>
      <c r="Q76" s="78" t="str">
        <f t="shared" ca="1" si="42"/>
        <v/>
      </c>
      <c r="R76" s="78" t="str">
        <f t="shared" ca="1" si="42"/>
        <v/>
      </c>
      <c r="S76" s="78" t="str">
        <f t="shared" ca="1" si="42"/>
        <v/>
      </c>
      <c r="T76" s="78" t="str">
        <f t="shared" ca="1" si="42"/>
        <v/>
      </c>
      <c r="U76" s="78" t="str">
        <f t="shared" ca="1" si="42"/>
        <v/>
      </c>
      <c r="V76" s="78" t="str">
        <f t="shared" ca="1" si="42"/>
        <v/>
      </c>
      <c r="W76" s="78" t="str">
        <f t="shared" ca="1" si="43"/>
        <v/>
      </c>
      <c r="X76" s="78" t="str">
        <f t="shared" ca="1" si="43"/>
        <v/>
      </c>
      <c r="Y76" s="78" t="str">
        <f t="shared" ca="1" si="43"/>
        <v/>
      </c>
      <c r="Z76" s="78" t="str">
        <f t="shared" ca="1" si="43"/>
        <v/>
      </c>
      <c r="AA76" s="78" t="str">
        <f t="shared" ca="1" si="43"/>
        <v/>
      </c>
      <c r="AB76" s="78" t="str">
        <f t="shared" ca="1" si="43"/>
        <v/>
      </c>
      <c r="AC76" s="78" t="str">
        <f t="shared" ca="1" si="43"/>
        <v/>
      </c>
      <c r="AD76" s="78" t="str">
        <f t="shared" ca="1" si="43"/>
        <v/>
      </c>
      <c r="AE76" s="78" t="str">
        <f t="shared" ca="1" si="43"/>
        <v/>
      </c>
      <c r="AF76" s="78" t="str">
        <f t="shared" ca="1" si="43"/>
        <v/>
      </c>
      <c r="AG76" s="78" t="str">
        <f t="shared" ca="1" si="44"/>
        <v/>
      </c>
      <c r="AH76" s="78" t="str">
        <f t="shared" ca="1" si="44"/>
        <v/>
      </c>
      <c r="AI76" s="78" t="str">
        <f t="shared" ca="1" si="44"/>
        <v/>
      </c>
      <c r="AJ76" s="78" t="str">
        <f t="shared" ca="1" si="44"/>
        <v/>
      </c>
      <c r="AK76" s="78" t="str">
        <f t="shared" ca="1" si="44"/>
        <v/>
      </c>
      <c r="AL76" s="78" t="str">
        <f t="shared" ca="1" si="44"/>
        <v/>
      </c>
      <c r="AM76" s="78" t="str">
        <f t="shared" ca="1" si="44"/>
        <v/>
      </c>
      <c r="AN76" s="78" t="str">
        <f t="shared" ca="1" si="39"/>
        <v/>
      </c>
      <c r="AO76" s="78" t="str">
        <f t="shared" ca="1" si="39"/>
        <v/>
      </c>
      <c r="AP76" s="78" t="str">
        <f t="shared" ca="1" si="39"/>
        <v/>
      </c>
      <c r="AQ76" s="78" t="str">
        <f t="shared" ca="1" si="39"/>
        <v/>
      </c>
      <c r="AR76" s="78" t="str">
        <f t="shared" ca="1" si="39"/>
        <v/>
      </c>
      <c r="AS76" s="78" t="str">
        <f t="shared" ca="1" si="39"/>
        <v/>
      </c>
      <c r="AV76" s="27" t="str">
        <f t="shared" ca="1" si="45"/>
        <v/>
      </c>
      <c r="AW76" s="27" t="str">
        <f t="shared" ca="1" si="46"/>
        <v/>
      </c>
      <c r="AX76" s="27" t="str">
        <f t="shared" ca="1" si="47"/>
        <v/>
      </c>
    </row>
    <row r="77" spans="1:50" ht="13.5" customHeight="1" x14ac:dyDescent="0.2">
      <c r="A77" s="66">
        <v>77</v>
      </c>
      <c r="B77" s="76" t="str">
        <f t="shared" ca="1" si="40"/>
        <v/>
      </c>
      <c r="C77" s="78" t="str">
        <f t="shared" ca="1" si="41"/>
        <v/>
      </c>
      <c r="D77" s="78" t="str">
        <f t="shared" ca="1" si="41"/>
        <v/>
      </c>
      <c r="E77" s="78" t="str">
        <f t="shared" ca="1" si="41"/>
        <v/>
      </c>
      <c r="F77" s="78" t="str">
        <f t="shared" ca="1" si="41"/>
        <v/>
      </c>
      <c r="G77" s="78" t="str">
        <f t="shared" ca="1" si="41"/>
        <v/>
      </c>
      <c r="H77" s="78" t="str">
        <f t="shared" ca="1" si="41"/>
        <v/>
      </c>
      <c r="I77" s="78" t="str">
        <f t="shared" ca="1" si="41"/>
        <v/>
      </c>
      <c r="J77" s="78" t="str">
        <f t="shared" ca="1" si="41"/>
        <v/>
      </c>
      <c r="K77" s="78" t="str">
        <f t="shared" ca="1" si="41"/>
        <v/>
      </c>
      <c r="L77" s="78" t="str">
        <f t="shared" ca="1" si="41"/>
        <v/>
      </c>
      <c r="M77" s="78" t="str">
        <f t="shared" ca="1" si="42"/>
        <v/>
      </c>
      <c r="N77" s="78" t="str">
        <f t="shared" ca="1" si="42"/>
        <v/>
      </c>
      <c r="O77" s="78" t="str">
        <f t="shared" ca="1" si="42"/>
        <v/>
      </c>
      <c r="P77" s="78" t="str">
        <f t="shared" ca="1" si="42"/>
        <v/>
      </c>
      <c r="Q77" s="78" t="str">
        <f t="shared" ca="1" si="42"/>
        <v/>
      </c>
      <c r="R77" s="78" t="str">
        <f t="shared" ca="1" si="42"/>
        <v/>
      </c>
      <c r="S77" s="78" t="str">
        <f t="shared" ca="1" si="42"/>
        <v/>
      </c>
      <c r="T77" s="78" t="str">
        <f t="shared" ca="1" si="42"/>
        <v/>
      </c>
      <c r="U77" s="78" t="str">
        <f t="shared" ca="1" si="42"/>
        <v/>
      </c>
      <c r="V77" s="78" t="str">
        <f t="shared" ca="1" si="42"/>
        <v/>
      </c>
      <c r="W77" s="78" t="str">
        <f t="shared" ca="1" si="43"/>
        <v/>
      </c>
      <c r="X77" s="78" t="str">
        <f t="shared" ca="1" si="43"/>
        <v/>
      </c>
      <c r="Y77" s="78" t="str">
        <f t="shared" ca="1" si="43"/>
        <v/>
      </c>
      <c r="Z77" s="78" t="str">
        <f t="shared" ca="1" si="43"/>
        <v/>
      </c>
      <c r="AA77" s="78" t="str">
        <f t="shared" ca="1" si="43"/>
        <v/>
      </c>
      <c r="AB77" s="78" t="str">
        <f t="shared" ca="1" si="43"/>
        <v/>
      </c>
      <c r="AC77" s="78" t="str">
        <f t="shared" ca="1" si="43"/>
        <v/>
      </c>
      <c r="AD77" s="78" t="str">
        <f t="shared" ca="1" si="43"/>
        <v/>
      </c>
      <c r="AE77" s="78" t="str">
        <f t="shared" ca="1" si="43"/>
        <v/>
      </c>
      <c r="AF77" s="78" t="str">
        <f t="shared" ca="1" si="43"/>
        <v/>
      </c>
      <c r="AG77" s="78" t="str">
        <f t="shared" ca="1" si="44"/>
        <v/>
      </c>
      <c r="AH77" s="78" t="str">
        <f t="shared" ca="1" si="44"/>
        <v/>
      </c>
      <c r="AI77" s="78" t="str">
        <f t="shared" ca="1" si="44"/>
        <v/>
      </c>
      <c r="AJ77" s="78" t="str">
        <f t="shared" ca="1" si="44"/>
        <v/>
      </c>
      <c r="AK77" s="78" t="str">
        <f t="shared" ca="1" si="44"/>
        <v/>
      </c>
      <c r="AL77" s="78" t="str">
        <f t="shared" ca="1" si="44"/>
        <v/>
      </c>
      <c r="AM77" s="78" t="str">
        <f t="shared" ca="1" si="44"/>
        <v/>
      </c>
      <c r="AN77" s="78" t="str">
        <f t="shared" ca="1" si="39"/>
        <v/>
      </c>
      <c r="AO77" s="78" t="str">
        <f t="shared" ca="1" si="39"/>
        <v/>
      </c>
      <c r="AP77" s="78" t="str">
        <f t="shared" ca="1" si="39"/>
        <v/>
      </c>
      <c r="AQ77" s="78" t="str">
        <f t="shared" ca="1" si="39"/>
        <v/>
      </c>
      <c r="AR77" s="78" t="str">
        <f t="shared" ca="1" si="39"/>
        <v/>
      </c>
      <c r="AS77" s="78" t="str">
        <f t="shared" ca="1" si="39"/>
        <v/>
      </c>
      <c r="AV77" s="27" t="str">
        <f t="shared" ca="1" si="45"/>
        <v/>
      </c>
      <c r="AW77" s="27" t="str">
        <f t="shared" ca="1" si="46"/>
        <v/>
      </c>
      <c r="AX77" s="27" t="str">
        <f t="shared" ca="1" si="47"/>
        <v/>
      </c>
    </row>
    <row r="78" spans="1:50" ht="13.5" customHeight="1" x14ac:dyDescent="0.2">
      <c r="A78" s="61">
        <v>78</v>
      </c>
      <c r="B78" s="76" t="str">
        <f t="shared" ca="1" si="40"/>
        <v/>
      </c>
      <c r="C78" s="78" t="str">
        <f t="shared" ca="1" si="41"/>
        <v/>
      </c>
      <c r="D78" s="78" t="str">
        <f t="shared" ca="1" si="41"/>
        <v/>
      </c>
      <c r="E78" s="78" t="str">
        <f t="shared" ca="1" si="41"/>
        <v/>
      </c>
      <c r="F78" s="78" t="str">
        <f t="shared" ca="1" si="41"/>
        <v/>
      </c>
      <c r="G78" s="78" t="str">
        <f t="shared" ca="1" si="41"/>
        <v/>
      </c>
      <c r="H78" s="78" t="str">
        <f t="shared" ca="1" si="41"/>
        <v/>
      </c>
      <c r="I78" s="78" t="str">
        <f t="shared" ca="1" si="41"/>
        <v/>
      </c>
      <c r="J78" s="78" t="str">
        <f t="shared" ca="1" si="41"/>
        <v/>
      </c>
      <c r="K78" s="78" t="str">
        <f t="shared" ca="1" si="41"/>
        <v/>
      </c>
      <c r="L78" s="78" t="str">
        <f t="shared" ca="1" si="41"/>
        <v/>
      </c>
      <c r="M78" s="78" t="str">
        <f t="shared" ca="1" si="42"/>
        <v/>
      </c>
      <c r="N78" s="78" t="str">
        <f t="shared" ca="1" si="42"/>
        <v/>
      </c>
      <c r="O78" s="78" t="str">
        <f t="shared" ca="1" si="42"/>
        <v/>
      </c>
      <c r="P78" s="78" t="str">
        <f t="shared" ca="1" si="42"/>
        <v/>
      </c>
      <c r="Q78" s="78" t="str">
        <f t="shared" ca="1" si="42"/>
        <v/>
      </c>
      <c r="R78" s="78" t="str">
        <f t="shared" ca="1" si="42"/>
        <v/>
      </c>
      <c r="S78" s="78" t="str">
        <f t="shared" ca="1" si="42"/>
        <v/>
      </c>
      <c r="T78" s="78" t="str">
        <f t="shared" ca="1" si="42"/>
        <v/>
      </c>
      <c r="U78" s="78" t="str">
        <f t="shared" ca="1" si="42"/>
        <v/>
      </c>
      <c r="V78" s="78" t="str">
        <f t="shared" ca="1" si="42"/>
        <v/>
      </c>
      <c r="W78" s="78" t="str">
        <f t="shared" ca="1" si="43"/>
        <v/>
      </c>
      <c r="X78" s="78" t="str">
        <f t="shared" ca="1" si="43"/>
        <v/>
      </c>
      <c r="Y78" s="78" t="str">
        <f t="shared" ca="1" si="43"/>
        <v/>
      </c>
      <c r="Z78" s="78" t="str">
        <f t="shared" ca="1" si="43"/>
        <v/>
      </c>
      <c r="AA78" s="78" t="str">
        <f t="shared" ca="1" si="43"/>
        <v/>
      </c>
      <c r="AB78" s="78" t="str">
        <f t="shared" ca="1" si="43"/>
        <v/>
      </c>
      <c r="AC78" s="78" t="str">
        <f t="shared" ca="1" si="43"/>
        <v/>
      </c>
      <c r="AD78" s="78" t="str">
        <f t="shared" ca="1" si="43"/>
        <v/>
      </c>
      <c r="AE78" s="78" t="str">
        <f t="shared" ca="1" si="43"/>
        <v/>
      </c>
      <c r="AF78" s="78" t="str">
        <f t="shared" ca="1" si="43"/>
        <v/>
      </c>
      <c r="AG78" s="78" t="str">
        <f t="shared" ca="1" si="44"/>
        <v/>
      </c>
      <c r="AH78" s="78" t="str">
        <f t="shared" ca="1" si="44"/>
        <v/>
      </c>
      <c r="AI78" s="78" t="str">
        <f t="shared" ca="1" si="44"/>
        <v/>
      </c>
      <c r="AJ78" s="78" t="str">
        <f t="shared" ca="1" si="44"/>
        <v/>
      </c>
      <c r="AK78" s="78" t="str">
        <f t="shared" ca="1" si="44"/>
        <v/>
      </c>
      <c r="AL78" s="78" t="str">
        <f t="shared" ca="1" si="44"/>
        <v/>
      </c>
      <c r="AM78" s="78" t="str">
        <f t="shared" ca="1" si="44"/>
        <v/>
      </c>
      <c r="AN78" s="78" t="str">
        <f t="shared" ca="1" si="39"/>
        <v/>
      </c>
      <c r="AO78" s="78" t="str">
        <f t="shared" ca="1" si="39"/>
        <v/>
      </c>
      <c r="AP78" s="78" t="str">
        <f t="shared" ca="1" si="39"/>
        <v/>
      </c>
      <c r="AQ78" s="78" t="str">
        <f t="shared" ca="1" si="39"/>
        <v/>
      </c>
      <c r="AR78" s="78" t="str">
        <f t="shared" ca="1" si="39"/>
        <v/>
      </c>
      <c r="AS78" s="78" t="str">
        <f t="shared" ca="1" si="39"/>
        <v/>
      </c>
      <c r="AV78" s="27" t="str">
        <f t="shared" ca="1" si="45"/>
        <v/>
      </c>
      <c r="AW78" s="27" t="str">
        <f t="shared" ca="1" si="46"/>
        <v/>
      </c>
      <c r="AX78" s="27" t="str">
        <f t="shared" ca="1" si="47"/>
        <v/>
      </c>
    </row>
    <row r="79" spans="1:50" ht="13.5" customHeight="1" x14ac:dyDescent="0.2">
      <c r="A79" s="61">
        <v>79</v>
      </c>
      <c r="B79" s="76" t="str">
        <f t="shared" ca="1" si="40"/>
        <v/>
      </c>
      <c r="C79" s="78" t="str">
        <f t="shared" ca="1" si="41"/>
        <v/>
      </c>
      <c r="D79" s="78" t="str">
        <f t="shared" ca="1" si="41"/>
        <v/>
      </c>
      <c r="E79" s="78" t="str">
        <f t="shared" ca="1" si="41"/>
        <v/>
      </c>
      <c r="F79" s="78" t="str">
        <f t="shared" ca="1" si="41"/>
        <v/>
      </c>
      <c r="G79" s="78" t="str">
        <f t="shared" ca="1" si="41"/>
        <v/>
      </c>
      <c r="H79" s="78" t="str">
        <f t="shared" ca="1" si="41"/>
        <v/>
      </c>
      <c r="I79" s="78" t="str">
        <f t="shared" ca="1" si="41"/>
        <v/>
      </c>
      <c r="J79" s="78" t="str">
        <f t="shared" ca="1" si="41"/>
        <v/>
      </c>
      <c r="K79" s="78" t="str">
        <f t="shared" ca="1" si="41"/>
        <v/>
      </c>
      <c r="L79" s="78" t="str">
        <f t="shared" ca="1" si="41"/>
        <v/>
      </c>
      <c r="M79" s="78" t="str">
        <f t="shared" ca="1" si="42"/>
        <v/>
      </c>
      <c r="N79" s="78" t="str">
        <f t="shared" ca="1" si="42"/>
        <v/>
      </c>
      <c r="O79" s="78" t="str">
        <f t="shared" ca="1" si="42"/>
        <v/>
      </c>
      <c r="P79" s="78" t="str">
        <f t="shared" ca="1" si="42"/>
        <v/>
      </c>
      <c r="Q79" s="78" t="str">
        <f t="shared" ca="1" si="42"/>
        <v/>
      </c>
      <c r="R79" s="78" t="str">
        <f t="shared" ca="1" si="42"/>
        <v/>
      </c>
      <c r="S79" s="78" t="str">
        <f t="shared" ca="1" si="42"/>
        <v/>
      </c>
      <c r="T79" s="78" t="str">
        <f t="shared" ca="1" si="42"/>
        <v/>
      </c>
      <c r="U79" s="78" t="str">
        <f t="shared" ca="1" si="42"/>
        <v/>
      </c>
      <c r="V79" s="78" t="str">
        <f t="shared" ca="1" si="42"/>
        <v/>
      </c>
      <c r="W79" s="78" t="str">
        <f t="shared" ca="1" si="43"/>
        <v/>
      </c>
      <c r="X79" s="78" t="str">
        <f t="shared" ca="1" si="43"/>
        <v/>
      </c>
      <c r="Y79" s="78" t="str">
        <f t="shared" ca="1" si="43"/>
        <v/>
      </c>
      <c r="Z79" s="78" t="str">
        <f t="shared" ca="1" si="43"/>
        <v/>
      </c>
      <c r="AA79" s="78" t="str">
        <f t="shared" ca="1" si="43"/>
        <v/>
      </c>
      <c r="AB79" s="78" t="str">
        <f t="shared" ca="1" si="43"/>
        <v/>
      </c>
      <c r="AC79" s="78" t="str">
        <f t="shared" ca="1" si="43"/>
        <v/>
      </c>
      <c r="AD79" s="78" t="str">
        <f t="shared" ca="1" si="43"/>
        <v/>
      </c>
      <c r="AE79" s="78" t="str">
        <f t="shared" ca="1" si="43"/>
        <v/>
      </c>
      <c r="AF79" s="78" t="str">
        <f t="shared" ca="1" si="43"/>
        <v/>
      </c>
      <c r="AG79" s="78" t="str">
        <f t="shared" ca="1" si="44"/>
        <v/>
      </c>
      <c r="AH79" s="78" t="str">
        <f t="shared" ca="1" si="44"/>
        <v/>
      </c>
      <c r="AI79" s="78" t="str">
        <f t="shared" ca="1" si="44"/>
        <v/>
      </c>
      <c r="AJ79" s="78" t="str">
        <f t="shared" ca="1" si="44"/>
        <v/>
      </c>
      <c r="AK79" s="78" t="str">
        <f t="shared" ca="1" si="44"/>
        <v/>
      </c>
      <c r="AL79" s="78" t="str">
        <f t="shared" ca="1" si="44"/>
        <v/>
      </c>
      <c r="AM79" s="78" t="str">
        <f t="shared" ca="1" si="44"/>
        <v/>
      </c>
      <c r="AN79" s="78" t="str">
        <f t="shared" ref="AN79:AS88" ca="1" si="48">IF(INDIRECT("Input_Lieferant!"&amp;AN$1&amp;$A79)="","",INDIRECT("Input_Lieferant!"&amp;AN$1&amp;$A79))</f>
        <v/>
      </c>
      <c r="AO79" s="78" t="str">
        <f t="shared" ca="1" si="48"/>
        <v/>
      </c>
      <c r="AP79" s="78" t="str">
        <f t="shared" ca="1" si="48"/>
        <v/>
      </c>
      <c r="AQ79" s="78" t="str">
        <f t="shared" ca="1" si="48"/>
        <v/>
      </c>
      <c r="AR79" s="78" t="str">
        <f t="shared" ca="1" si="48"/>
        <v/>
      </c>
      <c r="AS79" s="78" t="str">
        <f t="shared" ca="1" si="48"/>
        <v/>
      </c>
      <c r="AV79" s="27" t="str">
        <f t="shared" ca="1" si="45"/>
        <v/>
      </c>
      <c r="AW79" s="27" t="str">
        <f t="shared" ca="1" si="46"/>
        <v/>
      </c>
      <c r="AX79" s="27" t="str">
        <f t="shared" ca="1" si="47"/>
        <v/>
      </c>
    </row>
    <row r="80" spans="1:50" ht="13.5" customHeight="1" x14ac:dyDescent="0.2">
      <c r="A80" s="61">
        <v>80</v>
      </c>
      <c r="B80" s="76" t="str">
        <f t="shared" ca="1" si="40"/>
        <v/>
      </c>
      <c r="C80" s="78" t="str">
        <f t="shared" ca="1" si="41"/>
        <v/>
      </c>
      <c r="D80" s="78" t="str">
        <f t="shared" ca="1" si="41"/>
        <v/>
      </c>
      <c r="E80" s="78" t="str">
        <f t="shared" ca="1" si="41"/>
        <v/>
      </c>
      <c r="F80" s="78" t="str">
        <f t="shared" ca="1" si="41"/>
        <v/>
      </c>
      <c r="G80" s="78" t="str">
        <f t="shared" ca="1" si="41"/>
        <v/>
      </c>
      <c r="H80" s="78" t="str">
        <f t="shared" ca="1" si="41"/>
        <v/>
      </c>
      <c r="I80" s="78" t="str">
        <f t="shared" ca="1" si="41"/>
        <v/>
      </c>
      <c r="J80" s="78" t="str">
        <f t="shared" ca="1" si="41"/>
        <v/>
      </c>
      <c r="K80" s="78" t="str">
        <f t="shared" ca="1" si="41"/>
        <v/>
      </c>
      <c r="L80" s="78" t="str">
        <f t="shared" ca="1" si="41"/>
        <v/>
      </c>
      <c r="M80" s="78" t="str">
        <f t="shared" ca="1" si="42"/>
        <v/>
      </c>
      <c r="N80" s="78" t="str">
        <f t="shared" ca="1" si="42"/>
        <v/>
      </c>
      <c r="O80" s="78" t="str">
        <f t="shared" ca="1" si="42"/>
        <v/>
      </c>
      <c r="P80" s="78" t="str">
        <f t="shared" ca="1" si="42"/>
        <v/>
      </c>
      <c r="Q80" s="78" t="str">
        <f t="shared" ca="1" si="42"/>
        <v/>
      </c>
      <c r="R80" s="78" t="str">
        <f t="shared" ca="1" si="42"/>
        <v/>
      </c>
      <c r="S80" s="78" t="str">
        <f t="shared" ca="1" si="42"/>
        <v/>
      </c>
      <c r="T80" s="78" t="str">
        <f t="shared" ca="1" si="42"/>
        <v/>
      </c>
      <c r="U80" s="78" t="str">
        <f t="shared" ca="1" si="42"/>
        <v/>
      </c>
      <c r="V80" s="78" t="str">
        <f t="shared" ca="1" si="42"/>
        <v/>
      </c>
      <c r="W80" s="78" t="str">
        <f t="shared" ca="1" si="43"/>
        <v/>
      </c>
      <c r="X80" s="78" t="str">
        <f t="shared" ca="1" si="43"/>
        <v/>
      </c>
      <c r="Y80" s="78" t="str">
        <f t="shared" ca="1" si="43"/>
        <v/>
      </c>
      <c r="Z80" s="78" t="str">
        <f t="shared" ca="1" si="43"/>
        <v/>
      </c>
      <c r="AA80" s="78" t="str">
        <f t="shared" ca="1" si="43"/>
        <v/>
      </c>
      <c r="AB80" s="78" t="str">
        <f t="shared" ca="1" si="43"/>
        <v/>
      </c>
      <c r="AC80" s="78" t="str">
        <f t="shared" ca="1" si="43"/>
        <v/>
      </c>
      <c r="AD80" s="78" t="str">
        <f t="shared" ca="1" si="43"/>
        <v/>
      </c>
      <c r="AE80" s="78" t="str">
        <f t="shared" ca="1" si="43"/>
        <v/>
      </c>
      <c r="AF80" s="78" t="str">
        <f t="shared" ca="1" si="43"/>
        <v/>
      </c>
      <c r="AG80" s="78" t="str">
        <f t="shared" ca="1" si="44"/>
        <v/>
      </c>
      <c r="AH80" s="78" t="str">
        <f t="shared" ca="1" si="44"/>
        <v/>
      </c>
      <c r="AI80" s="78" t="str">
        <f t="shared" ca="1" si="44"/>
        <v/>
      </c>
      <c r="AJ80" s="78" t="str">
        <f t="shared" ca="1" si="44"/>
        <v/>
      </c>
      <c r="AK80" s="78" t="str">
        <f t="shared" ca="1" si="44"/>
        <v/>
      </c>
      <c r="AL80" s="78" t="str">
        <f t="shared" ca="1" si="44"/>
        <v/>
      </c>
      <c r="AM80" s="78" t="str">
        <f t="shared" ca="1" si="44"/>
        <v/>
      </c>
      <c r="AN80" s="78" t="str">
        <f t="shared" ca="1" si="48"/>
        <v/>
      </c>
      <c r="AO80" s="78" t="str">
        <f t="shared" ca="1" si="48"/>
        <v/>
      </c>
      <c r="AP80" s="78" t="str">
        <f t="shared" ca="1" si="48"/>
        <v/>
      </c>
      <c r="AQ80" s="78" t="str">
        <f t="shared" ca="1" si="48"/>
        <v/>
      </c>
      <c r="AR80" s="78" t="str">
        <f t="shared" ca="1" si="48"/>
        <v/>
      </c>
      <c r="AS80" s="78" t="str">
        <f t="shared" ca="1" si="48"/>
        <v/>
      </c>
      <c r="AV80" s="27" t="str">
        <f t="shared" ca="1" si="45"/>
        <v/>
      </c>
      <c r="AW80" s="27" t="str">
        <f t="shared" ca="1" si="46"/>
        <v/>
      </c>
      <c r="AX80" s="27" t="str">
        <f t="shared" ca="1" si="47"/>
        <v/>
      </c>
    </row>
    <row r="81" spans="1:50" ht="13.5" customHeight="1" x14ac:dyDescent="0.2">
      <c r="A81" s="66">
        <v>81</v>
      </c>
      <c r="B81" s="76" t="str">
        <f t="shared" ca="1" si="40"/>
        <v/>
      </c>
      <c r="C81" s="78" t="str">
        <f t="shared" ca="1" si="41"/>
        <v/>
      </c>
      <c r="D81" s="78" t="str">
        <f t="shared" ca="1" si="41"/>
        <v/>
      </c>
      <c r="E81" s="78" t="str">
        <f t="shared" ca="1" si="41"/>
        <v/>
      </c>
      <c r="F81" s="78" t="str">
        <f t="shared" ca="1" si="41"/>
        <v/>
      </c>
      <c r="G81" s="78" t="str">
        <f t="shared" ca="1" si="41"/>
        <v/>
      </c>
      <c r="H81" s="78" t="str">
        <f t="shared" ca="1" si="41"/>
        <v/>
      </c>
      <c r="I81" s="78" t="str">
        <f t="shared" ca="1" si="41"/>
        <v/>
      </c>
      <c r="J81" s="78" t="str">
        <f t="shared" ca="1" si="41"/>
        <v/>
      </c>
      <c r="K81" s="78" t="str">
        <f t="shared" ca="1" si="41"/>
        <v/>
      </c>
      <c r="L81" s="78" t="str">
        <f t="shared" ca="1" si="41"/>
        <v/>
      </c>
      <c r="M81" s="78" t="str">
        <f t="shared" ca="1" si="42"/>
        <v/>
      </c>
      <c r="N81" s="78" t="str">
        <f t="shared" ca="1" si="42"/>
        <v/>
      </c>
      <c r="O81" s="78" t="str">
        <f t="shared" ca="1" si="42"/>
        <v/>
      </c>
      <c r="P81" s="78" t="str">
        <f t="shared" ca="1" si="42"/>
        <v/>
      </c>
      <c r="Q81" s="78" t="str">
        <f t="shared" ca="1" si="42"/>
        <v/>
      </c>
      <c r="R81" s="78" t="str">
        <f t="shared" ca="1" si="42"/>
        <v/>
      </c>
      <c r="S81" s="78" t="str">
        <f t="shared" ca="1" si="42"/>
        <v/>
      </c>
      <c r="T81" s="78" t="str">
        <f t="shared" ca="1" si="42"/>
        <v/>
      </c>
      <c r="U81" s="78" t="str">
        <f t="shared" ca="1" si="42"/>
        <v/>
      </c>
      <c r="V81" s="78" t="str">
        <f t="shared" ca="1" si="42"/>
        <v/>
      </c>
      <c r="W81" s="78" t="str">
        <f t="shared" ca="1" si="43"/>
        <v/>
      </c>
      <c r="X81" s="78" t="str">
        <f t="shared" ca="1" si="43"/>
        <v/>
      </c>
      <c r="Y81" s="78" t="str">
        <f t="shared" ca="1" si="43"/>
        <v/>
      </c>
      <c r="Z81" s="78" t="str">
        <f t="shared" ca="1" si="43"/>
        <v/>
      </c>
      <c r="AA81" s="78" t="str">
        <f t="shared" ca="1" si="43"/>
        <v/>
      </c>
      <c r="AB81" s="78" t="str">
        <f t="shared" ca="1" si="43"/>
        <v/>
      </c>
      <c r="AC81" s="78" t="str">
        <f t="shared" ca="1" si="43"/>
        <v/>
      </c>
      <c r="AD81" s="78" t="str">
        <f t="shared" ca="1" si="43"/>
        <v/>
      </c>
      <c r="AE81" s="78" t="str">
        <f t="shared" ca="1" si="43"/>
        <v/>
      </c>
      <c r="AF81" s="78" t="str">
        <f t="shared" ca="1" si="43"/>
        <v/>
      </c>
      <c r="AG81" s="78" t="str">
        <f t="shared" ca="1" si="44"/>
        <v/>
      </c>
      <c r="AH81" s="78" t="str">
        <f t="shared" ca="1" si="44"/>
        <v/>
      </c>
      <c r="AI81" s="78" t="str">
        <f t="shared" ca="1" si="44"/>
        <v/>
      </c>
      <c r="AJ81" s="78" t="str">
        <f t="shared" ca="1" si="44"/>
        <v/>
      </c>
      <c r="AK81" s="78" t="str">
        <f t="shared" ca="1" si="44"/>
        <v/>
      </c>
      <c r="AL81" s="78" t="str">
        <f t="shared" ca="1" si="44"/>
        <v/>
      </c>
      <c r="AM81" s="78" t="str">
        <f t="shared" ca="1" si="44"/>
        <v/>
      </c>
      <c r="AN81" s="78" t="str">
        <f t="shared" ca="1" si="48"/>
        <v/>
      </c>
      <c r="AO81" s="78" t="str">
        <f t="shared" ca="1" si="48"/>
        <v/>
      </c>
      <c r="AP81" s="78" t="str">
        <f t="shared" ca="1" si="48"/>
        <v/>
      </c>
      <c r="AQ81" s="78" t="str">
        <f t="shared" ca="1" si="48"/>
        <v/>
      </c>
      <c r="AR81" s="78" t="str">
        <f t="shared" ca="1" si="48"/>
        <v/>
      </c>
      <c r="AS81" s="78" t="str">
        <f t="shared" ca="1" si="48"/>
        <v/>
      </c>
      <c r="AV81" s="27" t="str">
        <f t="shared" ca="1" si="45"/>
        <v/>
      </c>
      <c r="AW81" s="27" t="str">
        <f t="shared" ca="1" si="46"/>
        <v/>
      </c>
      <c r="AX81" s="27" t="str">
        <f t="shared" ca="1" si="47"/>
        <v/>
      </c>
    </row>
    <row r="82" spans="1:50" ht="13.5" customHeight="1" x14ac:dyDescent="0.2">
      <c r="A82" s="61">
        <v>82</v>
      </c>
      <c r="B82" s="76" t="str">
        <f t="shared" ca="1" si="40"/>
        <v/>
      </c>
      <c r="C82" s="78" t="str">
        <f t="shared" ref="C82:L91" ca="1" si="49">IF(INDIRECT("Input_Lieferant!"&amp;C$1&amp;$A82)="","",INDIRECT("Input_Lieferant!"&amp;C$1&amp;$A82))</f>
        <v/>
      </c>
      <c r="D82" s="78" t="str">
        <f t="shared" ca="1" si="49"/>
        <v/>
      </c>
      <c r="E82" s="78" t="str">
        <f t="shared" ca="1" si="49"/>
        <v/>
      </c>
      <c r="F82" s="78" t="str">
        <f t="shared" ca="1" si="49"/>
        <v/>
      </c>
      <c r="G82" s="78" t="str">
        <f t="shared" ca="1" si="49"/>
        <v/>
      </c>
      <c r="H82" s="78" t="str">
        <f t="shared" ca="1" si="49"/>
        <v/>
      </c>
      <c r="I82" s="78" t="str">
        <f t="shared" ca="1" si="49"/>
        <v/>
      </c>
      <c r="J82" s="78" t="str">
        <f t="shared" ca="1" si="49"/>
        <v/>
      </c>
      <c r="K82" s="78" t="str">
        <f t="shared" ca="1" si="49"/>
        <v/>
      </c>
      <c r="L82" s="78" t="str">
        <f t="shared" ca="1" si="49"/>
        <v/>
      </c>
      <c r="M82" s="78" t="str">
        <f t="shared" ref="M82:V91" ca="1" si="50">IF(INDIRECT("Input_Lieferant!"&amp;M$1&amp;$A82)="","",INDIRECT("Input_Lieferant!"&amp;M$1&amp;$A82))</f>
        <v/>
      </c>
      <c r="N82" s="78" t="str">
        <f t="shared" ca="1" si="50"/>
        <v/>
      </c>
      <c r="O82" s="78" t="str">
        <f t="shared" ca="1" si="50"/>
        <v/>
      </c>
      <c r="P82" s="78" t="str">
        <f t="shared" ca="1" si="50"/>
        <v/>
      </c>
      <c r="Q82" s="78" t="str">
        <f t="shared" ca="1" si="50"/>
        <v/>
      </c>
      <c r="R82" s="78" t="str">
        <f t="shared" ca="1" si="50"/>
        <v/>
      </c>
      <c r="S82" s="78" t="str">
        <f t="shared" ca="1" si="50"/>
        <v/>
      </c>
      <c r="T82" s="78" t="str">
        <f t="shared" ca="1" si="50"/>
        <v/>
      </c>
      <c r="U82" s="78" t="str">
        <f t="shared" ca="1" si="50"/>
        <v/>
      </c>
      <c r="V82" s="78" t="str">
        <f t="shared" ca="1" si="50"/>
        <v/>
      </c>
      <c r="W82" s="78" t="str">
        <f t="shared" ref="W82:AF91" ca="1" si="51">IF(INDIRECT("Input_Lieferant!"&amp;W$1&amp;$A82)="","",INDIRECT("Input_Lieferant!"&amp;W$1&amp;$A82))</f>
        <v/>
      </c>
      <c r="X82" s="78" t="str">
        <f t="shared" ca="1" si="51"/>
        <v/>
      </c>
      <c r="Y82" s="78" t="str">
        <f t="shared" ca="1" si="51"/>
        <v/>
      </c>
      <c r="Z82" s="78" t="str">
        <f t="shared" ca="1" si="51"/>
        <v/>
      </c>
      <c r="AA82" s="78" t="str">
        <f t="shared" ca="1" si="51"/>
        <v/>
      </c>
      <c r="AB82" s="78" t="str">
        <f t="shared" ca="1" si="51"/>
        <v/>
      </c>
      <c r="AC82" s="78" t="str">
        <f t="shared" ca="1" si="51"/>
        <v/>
      </c>
      <c r="AD82" s="78" t="str">
        <f t="shared" ca="1" si="51"/>
        <v/>
      </c>
      <c r="AE82" s="78" t="str">
        <f t="shared" ca="1" si="51"/>
        <v/>
      </c>
      <c r="AF82" s="78" t="str">
        <f t="shared" ca="1" si="51"/>
        <v/>
      </c>
      <c r="AG82" s="78" t="str">
        <f t="shared" ref="AG82:AM91" ca="1" si="52">IF(INDIRECT("Input_Lieferant!"&amp;AG$1&amp;$A82)="","",INDIRECT("Input_Lieferant!"&amp;AG$1&amp;$A82))</f>
        <v/>
      </c>
      <c r="AH82" s="78" t="str">
        <f t="shared" ca="1" si="52"/>
        <v/>
      </c>
      <c r="AI82" s="78" t="str">
        <f t="shared" ca="1" si="52"/>
        <v/>
      </c>
      <c r="AJ82" s="78" t="str">
        <f t="shared" ca="1" si="52"/>
        <v/>
      </c>
      <c r="AK82" s="78" t="str">
        <f t="shared" ca="1" si="52"/>
        <v/>
      </c>
      <c r="AL82" s="78" t="str">
        <f t="shared" ca="1" si="52"/>
        <v/>
      </c>
      <c r="AM82" s="78" t="str">
        <f t="shared" ca="1" si="52"/>
        <v/>
      </c>
      <c r="AN82" s="78" t="str">
        <f t="shared" ca="1" si="48"/>
        <v/>
      </c>
      <c r="AO82" s="78" t="str">
        <f t="shared" ca="1" si="48"/>
        <v/>
      </c>
      <c r="AP82" s="78" t="str">
        <f t="shared" ca="1" si="48"/>
        <v/>
      </c>
      <c r="AQ82" s="78" t="str">
        <f t="shared" ca="1" si="48"/>
        <v/>
      </c>
      <c r="AR82" s="78" t="str">
        <f t="shared" ca="1" si="48"/>
        <v/>
      </c>
      <c r="AS82" s="78" t="str">
        <f t="shared" ca="1" si="48"/>
        <v/>
      </c>
      <c r="AV82" s="27" t="str">
        <f t="shared" ca="1" si="45"/>
        <v/>
      </c>
      <c r="AW82" s="27" t="str">
        <f t="shared" ca="1" si="46"/>
        <v/>
      </c>
      <c r="AX82" s="27" t="str">
        <f t="shared" ca="1" si="47"/>
        <v/>
      </c>
    </row>
    <row r="83" spans="1:50" ht="13.5" customHeight="1" x14ac:dyDescent="0.2">
      <c r="A83" s="61">
        <v>83</v>
      </c>
      <c r="B83" s="76" t="str">
        <f t="shared" ca="1" si="40"/>
        <v/>
      </c>
      <c r="C83" s="78" t="str">
        <f t="shared" ca="1" si="49"/>
        <v/>
      </c>
      <c r="D83" s="78" t="str">
        <f t="shared" ca="1" si="49"/>
        <v/>
      </c>
      <c r="E83" s="78" t="str">
        <f t="shared" ca="1" si="49"/>
        <v/>
      </c>
      <c r="F83" s="78" t="str">
        <f t="shared" ca="1" si="49"/>
        <v/>
      </c>
      <c r="G83" s="78" t="str">
        <f t="shared" ca="1" si="49"/>
        <v/>
      </c>
      <c r="H83" s="78" t="str">
        <f t="shared" ca="1" si="49"/>
        <v/>
      </c>
      <c r="I83" s="78" t="str">
        <f t="shared" ca="1" si="49"/>
        <v/>
      </c>
      <c r="J83" s="78" t="str">
        <f t="shared" ca="1" si="49"/>
        <v/>
      </c>
      <c r="K83" s="78" t="str">
        <f t="shared" ca="1" si="49"/>
        <v/>
      </c>
      <c r="L83" s="78" t="str">
        <f t="shared" ca="1" si="49"/>
        <v/>
      </c>
      <c r="M83" s="78" t="str">
        <f t="shared" ca="1" si="50"/>
        <v/>
      </c>
      <c r="N83" s="78" t="str">
        <f t="shared" ca="1" si="50"/>
        <v/>
      </c>
      <c r="O83" s="78" t="str">
        <f t="shared" ca="1" si="50"/>
        <v/>
      </c>
      <c r="P83" s="78" t="str">
        <f t="shared" ca="1" si="50"/>
        <v/>
      </c>
      <c r="Q83" s="78" t="str">
        <f t="shared" ca="1" si="50"/>
        <v/>
      </c>
      <c r="R83" s="78" t="str">
        <f t="shared" ca="1" si="50"/>
        <v/>
      </c>
      <c r="S83" s="78" t="str">
        <f t="shared" ca="1" si="50"/>
        <v/>
      </c>
      <c r="T83" s="78" t="str">
        <f t="shared" ca="1" si="50"/>
        <v/>
      </c>
      <c r="U83" s="78" t="str">
        <f t="shared" ca="1" si="50"/>
        <v/>
      </c>
      <c r="V83" s="78" t="str">
        <f t="shared" ca="1" si="50"/>
        <v/>
      </c>
      <c r="W83" s="78" t="str">
        <f t="shared" ca="1" si="51"/>
        <v/>
      </c>
      <c r="X83" s="78" t="str">
        <f t="shared" ca="1" si="51"/>
        <v/>
      </c>
      <c r="Y83" s="78" t="str">
        <f t="shared" ca="1" si="51"/>
        <v/>
      </c>
      <c r="Z83" s="78" t="str">
        <f t="shared" ca="1" si="51"/>
        <v/>
      </c>
      <c r="AA83" s="78" t="str">
        <f t="shared" ca="1" si="51"/>
        <v/>
      </c>
      <c r="AB83" s="78" t="str">
        <f t="shared" ca="1" si="51"/>
        <v/>
      </c>
      <c r="AC83" s="78" t="str">
        <f t="shared" ca="1" si="51"/>
        <v/>
      </c>
      <c r="AD83" s="78" t="str">
        <f t="shared" ca="1" si="51"/>
        <v/>
      </c>
      <c r="AE83" s="78" t="str">
        <f t="shared" ca="1" si="51"/>
        <v/>
      </c>
      <c r="AF83" s="78" t="str">
        <f t="shared" ca="1" si="51"/>
        <v/>
      </c>
      <c r="AG83" s="78" t="str">
        <f t="shared" ca="1" si="52"/>
        <v/>
      </c>
      <c r="AH83" s="78" t="str">
        <f t="shared" ca="1" si="52"/>
        <v/>
      </c>
      <c r="AI83" s="78" t="str">
        <f t="shared" ca="1" si="52"/>
        <v/>
      </c>
      <c r="AJ83" s="78" t="str">
        <f t="shared" ca="1" si="52"/>
        <v/>
      </c>
      <c r="AK83" s="78" t="str">
        <f t="shared" ca="1" si="52"/>
        <v/>
      </c>
      <c r="AL83" s="78" t="str">
        <f t="shared" ca="1" si="52"/>
        <v/>
      </c>
      <c r="AM83" s="78" t="str">
        <f t="shared" ca="1" si="52"/>
        <v/>
      </c>
      <c r="AN83" s="78" t="str">
        <f t="shared" ca="1" si="48"/>
        <v/>
      </c>
      <c r="AO83" s="78" t="str">
        <f t="shared" ca="1" si="48"/>
        <v/>
      </c>
      <c r="AP83" s="78" t="str">
        <f t="shared" ca="1" si="48"/>
        <v/>
      </c>
      <c r="AQ83" s="78" t="str">
        <f t="shared" ca="1" si="48"/>
        <v/>
      </c>
      <c r="AR83" s="78" t="str">
        <f t="shared" ca="1" si="48"/>
        <v/>
      </c>
      <c r="AS83" s="78" t="str">
        <f t="shared" ca="1" si="48"/>
        <v/>
      </c>
      <c r="AV83" s="27" t="str">
        <f t="shared" ca="1" si="45"/>
        <v/>
      </c>
      <c r="AW83" s="27" t="str">
        <f t="shared" ca="1" si="46"/>
        <v/>
      </c>
      <c r="AX83" s="27" t="str">
        <f t="shared" ca="1" si="47"/>
        <v/>
      </c>
    </row>
    <row r="84" spans="1:50" ht="13.5" customHeight="1" x14ac:dyDescent="0.2">
      <c r="A84" s="61">
        <v>84</v>
      </c>
      <c r="B84" s="76" t="str">
        <f t="shared" ca="1" si="40"/>
        <v/>
      </c>
      <c r="C84" s="78" t="str">
        <f t="shared" ca="1" si="49"/>
        <v/>
      </c>
      <c r="D84" s="78" t="str">
        <f t="shared" ca="1" si="49"/>
        <v/>
      </c>
      <c r="E84" s="78" t="str">
        <f t="shared" ca="1" si="49"/>
        <v/>
      </c>
      <c r="F84" s="78" t="str">
        <f t="shared" ca="1" si="49"/>
        <v/>
      </c>
      <c r="G84" s="78" t="str">
        <f t="shared" ca="1" si="49"/>
        <v/>
      </c>
      <c r="H84" s="78" t="str">
        <f t="shared" ca="1" si="49"/>
        <v/>
      </c>
      <c r="I84" s="78" t="str">
        <f t="shared" ca="1" si="49"/>
        <v/>
      </c>
      <c r="J84" s="78" t="str">
        <f t="shared" ca="1" si="49"/>
        <v/>
      </c>
      <c r="K84" s="78" t="str">
        <f t="shared" ca="1" si="49"/>
        <v/>
      </c>
      <c r="L84" s="78" t="str">
        <f t="shared" ca="1" si="49"/>
        <v/>
      </c>
      <c r="M84" s="78" t="str">
        <f t="shared" ca="1" si="50"/>
        <v/>
      </c>
      <c r="N84" s="78" t="str">
        <f t="shared" ca="1" si="50"/>
        <v/>
      </c>
      <c r="O84" s="78" t="str">
        <f t="shared" ca="1" si="50"/>
        <v/>
      </c>
      <c r="P84" s="78" t="str">
        <f t="shared" ca="1" si="50"/>
        <v/>
      </c>
      <c r="Q84" s="78" t="str">
        <f t="shared" ca="1" si="50"/>
        <v/>
      </c>
      <c r="R84" s="78" t="str">
        <f t="shared" ca="1" si="50"/>
        <v/>
      </c>
      <c r="S84" s="78" t="str">
        <f t="shared" ca="1" si="50"/>
        <v/>
      </c>
      <c r="T84" s="78" t="str">
        <f t="shared" ca="1" si="50"/>
        <v/>
      </c>
      <c r="U84" s="78" t="str">
        <f t="shared" ca="1" si="50"/>
        <v/>
      </c>
      <c r="V84" s="78" t="str">
        <f t="shared" ca="1" si="50"/>
        <v/>
      </c>
      <c r="W84" s="78" t="str">
        <f t="shared" ca="1" si="51"/>
        <v/>
      </c>
      <c r="X84" s="78" t="str">
        <f t="shared" ca="1" si="51"/>
        <v/>
      </c>
      <c r="Y84" s="78" t="str">
        <f t="shared" ca="1" si="51"/>
        <v/>
      </c>
      <c r="Z84" s="78" t="str">
        <f t="shared" ca="1" si="51"/>
        <v/>
      </c>
      <c r="AA84" s="78" t="str">
        <f t="shared" ca="1" si="51"/>
        <v/>
      </c>
      <c r="AB84" s="78" t="str">
        <f t="shared" ca="1" si="51"/>
        <v/>
      </c>
      <c r="AC84" s="78" t="str">
        <f t="shared" ca="1" si="51"/>
        <v/>
      </c>
      <c r="AD84" s="78" t="str">
        <f t="shared" ca="1" si="51"/>
        <v/>
      </c>
      <c r="AE84" s="78" t="str">
        <f t="shared" ca="1" si="51"/>
        <v/>
      </c>
      <c r="AF84" s="78" t="str">
        <f t="shared" ca="1" si="51"/>
        <v/>
      </c>
      <c r="AG84" s="78" t="str">
        <f t="shared" ca="1" si="52"/>
        <v/>
      </c>
      <c r="AH84" s="78" t="str">
        <f t="shared" ca="1" si="52"/>
        <v/>
      </c>
      <c r="AI84" s="78" t="str">
        <f t="shared" ca="1" si="52"/>
        <v/>
      </c>
      <c r="AJ84" s="78" t="str">
        <f t="shared" ca="1" si="52"/>
        <v/>
      </c>
      <c r="AK84" s="78" t="str">
        <f t="shared" ca="1" si="52"/>
        <v/>
      </c>
      <c r="AL84" s="78" t="str">
        <f t="shared" ca="1" si="52"/>
        <v/>
      </c>
      <c r="AM84" s="78" t="str">
        <f t="shared" ca="1" si="52"/>
        <v/>
      </c>
      <c r="AN84" s="78" t="str">
        <f t="shared" ca="1" si="48"/>
        <v/>
      </c>
      <c r="AO84" s="78" t="str">
        <f t="shared" ca="1" si="48"/>
        <v/>
      </c>
      <c r="AP84" s="78" t="str">
        <f t="shared" ca="1" si="48"/>
        <v/>
      </c>
      <c r="AQ84" s="78" t="str">
        <f t="shared" ca="1" si="48"/>
        <v/>
      </c>
      <c r="AR84" s="78" t="str">
        <f t="shared" ca="1" si="48"/>
        <v/>
      </c>
      <c r="AS84" s="78" t="str">
        <f t="shared" ca="1" si="48"/>
        <v/>
      </c>
      <c r="AV84" s="27" t="str">
        <f t="shared" ca="1" si="45"/>
        <v/>
      </c>
      <c r="AW84" s="27" t="str">
        <f t="shared" ca="1" si="46"/>
        <v/>
      </c>
      <c r="AX84" s="27" t="str">
        <f t="shared" ca="1" si="47"/>
        <v/>
      </c>
    </row>
    <row r="85" spans="1:50" ht="13.5" customHeight="1" x14ac:dyDescent="0.2">
      <c r="A85" s="66">
        <v>85</v>
      </c>
      <c r="B85" s="76" t="str">
        <f t="shared" ca="1" si="40"/>
        <v/>
      </c>
      <c r="C85" s="78" t="str">
        <f t="shared" ca="1" si="49"/>
        <v/>
      </c>
      <c r="D85" s="78" t="str">
        <f t="shared" ca="1" si="49"/>
        <v/>
      </c>
      <c r="E85" s="78" t="str">
        <f t="shared" ca="1" si="49"/>
        <v/>
      </c>
      <c r="F85" s="78" t="str">
        <f t="shared" ca="1" si="49"/>
        <v/>
      </c>
      <c r="G85" s="78" t="str">
        <f t="shared" ca="1" si="49"/>
        <v/>
      </c>
      <c r="H85" s="78" t="str">
        <f t="shared" ca="1" si="49"/>
        <v/>
      </c>
      <c r="I85" s="78" t="str">
        <f t="shared" ca="1" si="49"/>
        <v/>
      </c>
      <c r="J85" s="78" t="str">
        <f t="shared" ca="1" si="49"/>
        <v/>
      </c>
      <c r="K85" s="78" t="str">
        <f t="shared" ca="1" si="49"/>
        <v/>
      </c>
      <c r="L85" s="78" t="str">
        <f t="shared" ca="1" si="49"/>
        <v/>
      </c>
      <c r="M85" s="78" t="str">
        <f t="shared" ca="1" si="50"/>
        <v/>
      </c>
      <c r="N85" s="78" t="str">
        <f t="shared" ca="1" si="50"/>
        <v/>
      </c>
      <c r="O85" s="78" t="str">
        <f t="shared" ca="1" si="50"/>
        <v/>
      </c>
      <c r="P85" s="78" t="str">
        <f t="shared" ca="1" si="50"/>
        <v/>
      </c>
      <c r="Q85" s="78" t="str">
        <f t="shared" ca="1" si="50"/>
        <v/>
      </c>
      <c r="R85" s="78" t="str">
        <f t="shared" ca="1" si="50"/>
        <v/>
      </c>
      <c r="S85" s="78" t="str">
        <f t="shared" ca="1" si="50"/>
        <v/>
      </c>
      <c r="T85" s="78" t="str">
        <f t="shared" ca="1" si="50"/>
        <v/>
      </c>
      <c r="U85" s="78" t="str">
        <f t="shared" ca="1" si="50"/>
        <v/>
      </c>
      <c r="V85" s="78" t="str">
        <f t="shared" ca="1" si="50"/>
        <v/>
      </c>
      <c r="W85" s="78" t="str">
        <f t="shared" ca="1" si="51"/>
        <v/>
      </c>
      <c r="X85" s="78" t="str">
        <f t="shared" ca="1" si="51"/>
        <v/>
      </c>
      <c r="Y85" s="78" t="str">
        <f t="shared" ca="1" si="51"/>
        <v/>
      </c>
      <c r="Z85" s="78" t="str">
        <f t="shared" ca="1" si="51"/>
        <v/>
      </c>
      <c r="AA85" s="78" t="str">
        <f t="shared" ca="1" si="51"/>
        <v/>
      </c>
      <c r="AB85" s="78" t="str">
        <f t="shared" ca="1" si="51"/>
        <v/>
      </c>
      <c r="AC85" s="78" t="str">
        <f t="shared" ca="1" si="51"/>
        <v/>
      </c>
      <c r="AD85" s="78" t="str">
        <f t="shared" ca="1" si="51"/>
        <v/>
      </c>
      <c r="AE85" s="78" t="str">
        <f t="shared" ca="1" si="51"/>
        <v/>
      </c>
      <c r="AF85" s="78" t="str">
        <f t="shared" ca="1" si="51"/>
        <v/>
      </c>
      <c r="AG85" s="78" t="str">
        <f t="shared" ca="1" si="52"/>
        <v/>
      </c>
      <c r="AH85" s="78" t="str">
        <f t="shared" ca="1" si="52"/>
        <v/>
      </c>
      <c r="AI85" s="78" t="str">
        <f t="shared" ca="1" si="52"/>
        <v/>
      </c>
      <c r="AJ85" s="78" t="str">
        <f t="shared" ca="1" si="52"/>
        <v/>
      </c>
      <c r="AK85" s="78" t="str">
        <f t="shared" ca="1" si="52"/>
        <v/>
      </c>
      <c r="AL85" s="78" t="str">
        <f t="shared" ca="1" si="52"/>
        <v/>
      </c>
      <c r="AM85" s="78" t="str">
        <f t="shared" ca="1" si="52"/>
        <v/>
      </c>
      <c r="AN85" s="78" t="str">
        <f t="shared" ca="1" si="48"/>
        <v/>
      </c>
      <c r="AO85" s="78" t="str">
        <f t="shared" ca="1" si="48"/>
        <v/>
      </c>
      <c r="AP85" s="78" t="str">
        <f t="shared" ca="1" si="48"/>
        <v/>
      </c>
      <c r="AQ85" s="78" t="str">
        <f t="shared" ca="1" si="48"/>
        <v/>
      </c>
      <c r="AR85" s="78" t="str">
        <f t="shared" ca="1" si="48"/>
        <v/>
      </c>
      <c r="AS85" s="78" t="str">
        <f t="shared" ca="1" si="48"/>
        <v/>
      </c>
      <c r="AV85" s="27" t="str">
        <f t="shared" ca="1" si="45"/>
        <v/>
      </c>
      <c r="AW85" s="27" t="str">
        <f t="shared" ca="1" si="46"/>
        <v/>
      </c>
      <c r="AX85" s="27" t="str">
        <f t="shared" ca="1" si="47"/>
        <v/>
      </c>
    </row>
    <row r="86" spans="1:50" ht="13.5" customHeight="1" x14ac:dyDescent="0.2">
      <c r="A86" s="61">
        <v>86</v>
      </c>
      <c r="B86" s="76" t="str">
        <f t="shared" ca="1" si="40"/>
        <v/>
      </c>
      <c r="C86" s="78" t="str">
        <f t="shared" ca="1" si="49"/>
        <v/>
      </c>
      <c r="D86" s="78" t="str">
        <f t="shared" ca="1" si="49"/>
        <v/>
      </c>
      <c r="E86" s="78" t="str">
        <f t="shared" ca="1" si="49"/>
        <v/>
      </c>
      <c r="F86" s="78" t="str">
        <f t="shared" ca="1" si="49"/>
        <v/>
      </c>
      <c r="G86" s="78" t="str">
        <f t="shared" ca="1" si="49"/>
        <v/>
      </c>
      <c r="H86" s="78" t="str">
        <f t="shared" ca="1" si="49"/>
        <v/>
      </c>
      <c r="I86" s="78" t="str">
        <f t="shared" ca="1" si="49"/>
        <v/>
      </c>
      <c r="J86" s="78" t="str">
        <f t="shared" ca="1" si="49"/>
        <v/>
      </c>
      <c r="K86" s="78" t="str">
        <f t="shared" ca="1" si="49"/>
        <v/>
      </c>
      <c r="L86" s="78" t="str">
        <f t="shared" ca="1" si="49"/>
        <v/>
      </c>
      <c r="M86" s="78" t="str">
        <f t="shared" ca="1" si="50"/>
        <v/>
      </c>
      <c r="N86" s="78" t="str">
        <f t="shared" ca="1" si="50"/>
        <v/>
      </c>
      <c r="O86" s="78" t="str">
        <f t="shared" ca="1" si="50"/>
        <v/>
      </c>
      <c r="P86" s="78" t="str">
        <f t="shared" ca="1" si="50"/>
        <v/>
      </c>
      <c r="Q86" s="78" t="str">
        <f t="shared" ca="1" si="50"/>
        <v/>
      </c>
      <c r="R86" s="78" t="str">
        <f t="shared" ca="1" si="50"/>
        <v/>
      </c>
      <c r="S86" s="78" t="str">
        <f t="shared" ca="1" si="50"/>
        <v/>
      </c>
      <c r="T86" s="78" t="str">
        <f t="shared" ca="1" si="50"/>
        <v/>
      </c>
      <c r="U86" s="78" t="str">
        <f t="shared" ca="1" si="50"/>
        <v/>
      </c>
      <c r="V86" s="78" t="str">
        <f t="shared" ca="1" si="50"/>
        <v/>
      </c>
      <c r="W86" s="78" t="str">
        <f t="shared" ca="1" si="51"/>
        <v/>
      </c>
      <c r="X86" s="78" t="str">
        <f t="shared" ca="1" si="51"/>
        <v/>
      </c>
      <c r="Y86" s="78" t="str">
        <f t="shared" ca="1" si="51"/>
        <v/>
      </c>
      <c r="Z86" s="78" t="str">
        <f t="shared" ca="1" si="51"/>
        <v/>
      </c>
      <c r="AA86" s="78" t="str">
        <f t="shared" ca="1" si="51"/>
        <v/>
      </c>
      <c r="AB86" s="78" t="str">
        <f t="shared" ca="1" si="51"/>
        <v/>
      </c>
      <c r="AC86" s="78" t="str">
        <f t="shared" ca="1" si="51"/>
        <v/>
      </c>
      <c r="AD86" s="78" t="str">
        <f t="shared" ca="1" si="51"/>
        <v/>
      </c>
      <c r="AE86" s="78" t="str">
        <f t="shared" ca="1" si="51"/>
        <v/>
      </c>
      <c r="AF86" s="78" t="str">
        <f t="shared" ca="1" si="51"/>
        <v/>
      </c>
      <c r="AG86" s="78" t="str">
        <f t="shared" ca="1" si="52"/>
        <v/>
      </c>
      <c r="AH86" s="78" t="str">
        <f t="shared" ca="1" si="52"/>
        <v/>
      </c>
      <c r="AI86" s="78" t="str">
        <f t="shared" ca="1" si="52"/>
        <v/>
      </c>
      <c r="AJ86" s="78" t="str">
        <f t="shared" ca="1" si="52"/>
        <v/>
      </c>
      <c r="AK86" s="78" t="str">
        <f t="shared" ca="1" si="52"/>
        <v/>
      </c>
      <c r="AL86" s="78" t="str">
        <f t="shared" ca="1" si="52"/>
        <v/>
      </c>
      <c r="AM86" s="78" t="str">
        <f t="shared" ca="1" si="52"/>
        <v/>
      </c>
      <c r="AN86" s="78" t="str">
        <f t="shared" ca="1" si="48"/>
        <v/>
      </c>
      <c r="AO86" s="78" t="str">
        <f t="shared" ca="1" si="48"/>
        <v/>
      </c>
      <c r="AP86" s="78" t="str">
        <f t="shared" ca="1" si="48"/>
        <v/>
      </c>
      <c r="AQ86" s="78" t="str">
        <f t="shared" ca="1" si="48"/>
        <v/>
      </c>
      <c r="AR86" s="78" t="str">
        <f t="shared" ca="1" si="48"/>
        <v/>
      </c>
      <c r="AS86" s="78" t="str">
        <f t="shared" ca="1" si="48"/>
        <v/>
      </c>
      <c r="AV86" s="27" t="str">
        <f t="shared" ca="1" si="45"/>
        <v/>
      </c>
      <c r="AW86" s="27" t="str">
        <f t="shared" ca="1" si="46"/>
        <v/>
      </c>
      <c r="AX86" s="27" t="str">
        <f t="shared" ca="1" si="47"/>
        <v/>
      </c>
    </row>
    <row r="87" spans="1:50" ht="13.5" customHeight="1" x14ac:dyDescent="0.2">
      <c r="A87" s="61">
        <v>87</v>
      </c>
      <c r="B87" s="76" t="str">
        <f t="shared" ca="1" si="40"/>
        <v/>
      </c>
      <c r="C87" s="78" t="str">
        <f t="shared" ca="1" si="49"/>
        <v/>
      </c>
      <c r="D87" s="78" t="str">
        <f t="shared" ca="1" si="49"/>
        <v/>
      </c>
      <c r="E87" s="78" t="str">
        <f t="shared" ca="1" si="49"/>
        <v/>
      </c>
      <c r="F87" s="78" t="str">
        <f t="shared" ca="1" si="49"/>
        <v/>
      </c>
      <c r="G87" s="78" t="str">
        <f t="shared" ca="1" si="49"/>
        <v/>
      </c>
      <c r="H87" s="78" t="str">
        <f t="shared" ca="1" si="49"/>
        <v/>
      </c>
      <c r="I87" s="78" t="str">
        <f t="shared" ca="1" si="49"/>
        <v/>
      </c>
      <c r="J87" s="78" t="str">
        <f t="shared" ca="1" si="49"/>
        <v/>
      </c>
      <c r="K87" s="78" t="str">
        <f t="shared" ca="1" si="49"/>
        <v/>
      </c>
      <c r="L87" s="78" t="str">
        <f t="shared" ca="1" si="49"/>
        <v/>
      </c>
      <c r="M87" s="78" t="str">
        <f t="shared" ca="1" si="50"/>
        <v/>
      </c>
      <c r="N87" s="78" t="str">
        <f t="shared" ca="1" si="50"/>
        <v/>
      </c>
      <c r="O87" s="78" t="str">
        <f t="shared" ca="1" si="50"/>
        <v/>
      </c>
      <c r="P87" s="78" t="str">
        <f t="shared" ca="1" si="50"/>
        <v/>
      </c>
      <c r="Q87" s="78" t="str">
        <f t="shared" ca="1" si="50"/>
        <v/>
      </c>
      <c r="R87" s="78" t="str">
        <f t="shared" ca="1" si="50"/>
        <v/>
      </c>
      <c r="S87" s="78" t="str">
        <f t="shared" ca="1" si="50"/>
        <v/>
      </c>
      <c r="T87" s="78" t="str">
        <f t="shared" ca="1" si="50"/>
        <v/>
      </c>
      <c r="U87" s="78" t="str">
        <f t="shared" ca="1" si="50"/>
        <v/>
      </c>
      <c r="V87" s="78" t="str">
        <f t="shared" ca="1" si="50"/>
        <v/>
      </c>
      <c r="W87" s="78" t="str">
        <f t="shared" ca="1" si="51"/>
        <v/>
      </c>
      <c r="X87" s="78" t="str">
        <f t="shared" ca="1" si="51"/>
        <v/>
      </c>
      <c r="Y87" s="78" t="str">
        <f t="shared" ca="1" si="51"/>
        <v/>
      </c>
      <c r="Z87" s="78" t="str">
        <f t="shared" ca="1" si="51"/>
        <v/>
      </c>
      <c r="AA87" s="78" t="str">
        <f t="shared" ca="1" si="51"/>
        <v/>
      </c>
      <c r="AB87" s="78" t="str">
        <f t="shared" ca="1" si="51"/>
        <v/>
      </c>
      <c r="AC87" s="78" t="str">
        <f t="shared" ca="1" si="51"/>
        <v/>
      </c>
      <c r="AD87" s="78" t="str">
        <f t="shared" ca="1" si="51"/>
        <v/>
      </c>
      <c r="AE87" s="78" t="str">
        <f t="shared" ca="1" si="51"/>
        <v/>
      </c>
      <c r="AF87" s="78" t="str">
        <f t="shared" ca="1" si="51"/>
        <v/>
      </c>
      <c r="AG87" s="78" t="str">
        <f t="shared" ca="1" si="52"/>
        <v/>
      </c>
      <c r="AH87" s="78" t="str">
        <f t="shared" ca="1" si="52"/>
        <v/>
      </c>
      <c r="AI87" s="78" t="str">
        <f t="shared" ca="1" si="52"/>
        <v/>
      </c>
      <c r="AJ87" s="78" t="str">
        <f t="shared" ca="1" si="52"/>
        <v/>
      </c>
      <c r="AK87" s="78" t="str">
        <f t="shared" ca="1" si="52"/>
        <v/>
      </c>
      <c r="AL87" s="78" t="str">
        <f t="shared" ca="1" si="52"/>
        <v/>
      </c>
      <c r="AM87" s="78" t="str">
        <f t="shared" ca="1" si="52"/>
        <v/>
      </c>
      <c r="AN87" s="78" t="str">
        <f t="shared" ca="1" si="48"/>
        <v/>
      </c>
      <c r="AO87" s="78" t="str">
        <f t="shared" ca="1" si="48"/>
        <v/>
      </c>
      <c r="AP87" s="78" t="str">
        <f t="shared" ca="1" si="48"/>
        <v/>
      </c>
      <c r="AQ87" s="78" t="str">
        <f t="shared" ca="1" si="48"/>
        <v/>
      </c>
      <c r="AR87" s="78" t="str">
        <f t="shared" ca="1" si="48"/>
        <v/>
      </c>
      <c r="AS87" s="78" t="str">
        <f t="shared" ca="1" si="48"/>
        <v/>
      </c>
      <c r="AV87" s="27" t="str">
        <f t="shared" ca="1" si="45"/>
        <v/>
      </c>
      <c r="AW87" s="27" t="str">
        <f t="shared" ca="1" si="46"/>
        <v/>
      </c>
      <c r="AX87" s="27" t="str">
        <f t="shared" ca="1" si="47"/>
        <v/>
      </c>
    </row>
    <row r="88" spans="1:50" ht="13.5" customHeight="1" x14ac:dyDescent="0.2">
      <c r="A88" s="61">
        <v>88</v>
      </c>
      <c r="B88" s="76" t="str">
        <f t="shared" ca="1" si="40"/>
        <v/>
      </c>
      <c r="C88" s="78" t="str">
        <f t="shared" ca="1" si="49"/>
        <v/>
      </c>
      <c r="D88" s="78" t="str">
        <f t="shared" ca="1" si="49"/>
        <v/>
      </c>
      <c r="E88" s="78" t="str">
        <f t="shared" ca="1" si="49"/>
        <v/>
      </c>
      <c r="F88" s="78" t="str">
        <f t="shared" ca="1" si="49"/>
        <v/>
      </c>
      <c r="G88" s="78" t="str">
        <f t="shared" ca="1" si="49"/>
        <v/>
      </c>
      <c r="H88" s="78" t="str">
        <f t="shared" ca="1" si="49"/>
        <v/>
      </c>
      <c r="I88" s="78" t="str">
        <f t="shared" ca="1" si="49"/>
        <v/>
      </c>
      <c r="J88" s="78" t="str">
        <f t="shared" ca="1" si="49"/>
        <v/>
      </c>
      <c r="K88" s="78" t="str">
        <f t="shared" ca="1" si="49"/>
        <v/>
      </c>
      <c r="L88" s="78" t="str">
        <f t="shared" ca="1" si="49"/>
        <v/>
      </c>
      <c r="M88" s="78" t="str">
        <f t="shared" ca="1" si="50"/>
        <v/>
      </c>
      <c r="N88" s="78" t="str">
        <f t="shared" ca="1" si="50"/>
        <v/>
      </c>
      <c r="O88" s="78" t="str">
        <f t="shared" ca="1" si="50"/>
        <v/>
      </c>
      <c r="P88" s="78" t="str">
        <f t="shared" ca="1" si="50"/>
        <v/>
      </c>
      <c r="Q88" s="78" t="str">
        <f t="shared" ca="1" si="50"/>
        <v/>
      </c>
      <c r="R88" s="78" t="str">
        <f t="shared" ca="1" si="50"/>
        <v/>
      </c>
      <c r="S88" s="78" t="str">
        <f t="shared" ca="1" si="50"/>
        <v/>
      </c>
      <c r="T88" s="78" t="str">
        <f t="shared" ca="1" si="50"/>
        <v/>
      </c>
      <c r="U88" s="78" t="str">
        <f t="shared" ca="1" si="50"/>
        <v/>
      </c>
      <c r="V88" s="78" t="str">
        <f t="shared" ca="1" si="50"/>
        <v/>
      </c>
      <c r="W88" s="78" t="str">
        <f t="shared" ca="1" si="51"/>
        <v/>
      </c>
      <c r="X88" s="78" t="str">
        <f t="shared" ca="1" si="51"/>
        <v/>
      </c>
      <c r="Y88" s="78" t="str">
        <f t="shared" ca="1" si="51"/>
        <v/>
      </c>
      <c r="Z88" s="78" t="str">
        <f t="shared" ca="1" si="51"/>
        <v/>
      </c>
      <c r="AA88" s="78" t="str">
        <f t="shared" ca="1" si="51"/>
        <v/>
      </c>
      <c r="AB88" s="78" t="str">
        <f t="shared" ca="1" si="51"/>
        <v/>
      </c>
      <c r="AC88" s="78" t="str">
        <f t="shared" ca="1" si="51"/>
        <v/>
      </c>
      <c r="AD88" s="78" t="str">
        <f t="shared" ca="1" si="51"/>
        <v/>
      </c>
      <c r="AE88" s="78" t="str">
        <f t="shared" ca="1" si="51"/>
        <v/>
      </c>
      <c r="AF88" s="78" t="str">
        <f t="shared" ca="1" si="51"/>
        <v/>
      </c>
      <c r="AG88" s="78" t="str">
        <f t="shared" ca="1" si="52"/>
        <v/>
      </c>
      <c r="AH88" s="78" t="str">
        <f t="shared" ca="1" si="52"/>
        <v/>
      </c>
      <c r="AI88" s="78" t="str">
        <f t="shared" ca="1" si="52"/>
        <v/>
      </c>
      <c r="AJ88" s="78" t="str">
        <f t="shared" ca="1" si="52"/>
        <v/>
      </c>
      <c r="AK88" s="78" t="str">
        <f t="shared" ca="1" si="52"/>
        <v/>
      </c>
      <c r="AL88" s="78" t="str">
        <f t="shared" ca="1" si="52"/>
        <v/>
      </c>
      <c r="AM88" s="78" t="str">
        <f t="shared" ca="1" si="52"/>
        <v/>
      </c>
      <c r="AN88" s="78" t="str">
        <f t="shared" ca="1" si="48"/>
        <v/>
      </c>
      <c r="AO88" s="78" t="str">
        <f t="shared" ca="1" si="48"/>
        <v/>
      </c>
      <c r="AP88" s="78" t="str">
        <f t="shared" ca="1" si="48"/>
        <v/>
      </c>
      <c r="AQ88" s="78" t="str">
        <f t="shared" ca="1" si="48"/>
        <v/>
      </c>
      <c r="AR88" s="78" t="str">
        <f t="shared" ca="1" si="48"/>
        <v/>
      </c>
      <c r="AS88" s="78" t="str">
        <f t="shared" ca="1" si="48"/>
        <v/>
      </c>
      <c r="AV88" s="27" t="str">
        <f t="shared" ca="1" si="45"/>
        <v/>
      </c>
      <c r="AW88" s="27" t="str">
        <f t="shared" ca="1" si="46"/>
        <v/>
      </c>
      <c r="AX88" s="27" t="str">
        <f t="shared" ca="1" si="47"/>
        <v/>
      </c>
    </row>
    <row r="89" spans="1:50" ht="13.5" customHeight="1" x14ac:dyDescent="0.2">
      <c r="A89" s="66">
        <v>89</v>
      </c>
      <c r="B89" s="76" t="str">
        <f t="shared" ca="1" si="40"/>
        <v/>
      </c>
      <c r="C89" s="78" t="str">
        <f t="shared" ca="1" si="49"/>
        <v/>
      </c>
      <c r="D89" s="78" t="str">
        <f t="shared" ca="1" si="49"/>
        <v/>
      </c>
      <c r="E89" s="78" t="str">
        <f t="shared" ca="1" si="49"/>
        <v/>
      </c>
      <c r="F89" s="78" t="str">
        <f t="shared" ca="1" si="49"/>
        <v/>
      </c>
      <c r="G89" s="78" t="str">
        <f t="shared" ca="1" si="49"/>
        <v/>
      </c>
      <c r="H89" s="78" t="str">
        <f t="shared" ca="1" si="49"/>
        <v/>
      </c>
      <c r="I89" s="78" t="str">
        <f t="shared" ca="1" si="49"/>
        <v/>
      </c>
      <c r="J89" s="78" t="str">
        <f t="shared" ca="1" si="49"/>
        <v/>
      </c>
      <c r="K89" s="78" t="str">
        <f t="shared" ca="1" si="49"/>
        <v/>
      </c>
      <c r="L89" s="78" t="str">
        <f t="shared" ca="1" si="49"/>
        <v/>
      </c>
      <c r="M89" s="78" t="str">
        <f t="shared" ca="1" si="50"/>
        <v/>
      </c>
      <c r="N89" s="78" t="str">
        <f t="shared" ca="1" si="50"/>
        <v/>
      </c>
      <c r="O89" s="78" t="str">
        <f t="shared" ca="1" si="50"/>
        <v/>
      </c>
      <c r="P89" s="78" t="str">
        <f t="shared" ca="1" si="50"/>
        <v/>
      </c>
      <c r="Q89" s="78" t="str">
        <f t="shared" ca="1" si="50"/>
        <v/>
      </c>
      <c r="R89" s="78" t="str">
        <f t="shared" ca="1" si="50"/>
        <v/>
      </c>
      <c r="S89" s="78" t="str">
        <f t="shared" ca="1" si="50"/>
        <v/>
      </c>
      <c r="T89" s="78" t="str">
        <f t="shared" ca="1" si="50"/>
        <v/>
      </c>
      <c r="U89" s="78" t="str">
        <f t="shared" ca="1" si="50"/>
        <v/>
      </c>
      <c r="V89" s="78" t="str">
        <f t="shared" ca="1" si="50"/>
        <v/>
      </c>
      <c r="W89" s="78" t="str">
        <f t="shared" ca="1" si="51"/>
        <v/>
      </c>
      <c r="X89" s="78" t="str">
        <f t="shared" ca="1" si="51"/>
        <v/>
      </c>
      <c r="Y89" s="78" t="str">
        <f t="shared" ca="1" si="51"/>
        <v/>
      </c>
      <c r="Z89" s="78" t="str">
        <f t="shared" ca="1" si="51"/>
        <v/>
      </c>
      <c r="AA89" s="78" t="str">
        <f t="shared" ca="1" si="51"/>
        <v/>
      </c>
      <c r="AB89" s="78" t="str">
        <f t="shared" ca="1" si="51"/>
        <v/>
      </c>
      <c r="AC89" s="78" t="str">
        <f t="shared" ca="1" si="51"/>
        <v/>
      </c>
      <c r="AD89" s="78" t="str">
        <f t="shared" ca="1" si="51"/>
        <v/>
      </c>
      <c r="AE89" s="78" t="str">
        <f t="shared" ca="1" si="51"/>
        <v/>
      </c>
      <c r="AF89" s="78" t="str">
        <f t="shared" ca="1" si="51"/>
        <v/>
      </c>
      <c r="AG89" s="78" t="str">
        <f t="shared" ca="1" si="52"/>
        <v/>
      </c>
      <c r="AH89" s="78" t="str">
        <f t="shared" ca="1" si="52"/>
        <v/>
      </c>
      <c r="AI89" s="78" t="str">
        <f t="shared" ca="1" si="52"/>
        <v/>
      </c>
      <c r="AJ89" s="78" t="str">
        <f t="shared" ca="1" si="52"/>
        <v/>
      </c>
      <c r="AK89" s="78" t="str">
        <f t="shared" ca="1" si="52"/>
        <v/>
      </c>
      <c r="AL89" s="78" t="str">
        <f t="shared" ca="1" si="52"/>
        <v/>
      </c>
      <c r="AM89" s="78" t="str">
        <f t="shared" ca="1" si="52"/>
        <v/>
      </c>
      <c r="AN89" s="78" t="str">
        <f t="shared" ref="AN89:AS98" ca="1" si="53">IF(INDIRECT("Input_Lieferant!"&amp;AN$1&amp;$A89)="","",INDIRECT("Input_Lieferant!"&amp;AN$1&amp;$A89))</f>
        <v/>
      </c>
      <c r="AO89" s="78" t="str">
        <f t="shared" ca="1" si="53"/>
        <v/>
      </c>
      <c r="AP89" s="78" t="str">
        <f t="shared" ca="1" si="53"/>
        <v/>
      </c>
      <c r="AQ89" s="78" t="str">
        <f t="shared" ca="1" si="53"/>
        <v/>
      </c>
      <c r="AR89" s="78" t="str">
        <f t="shared" ca="1" si="53"/>
        <v/>
      </c>
      <c r="AS89" s="78" t="str">
        <f t="shared" ca="1" si="53"/>
        <v/>
      </c>
      <c r="AV89" s="27" t="str">
        <f t="shared" ca="1" si="45"/>
        <v/>
      </c>
      <c r="AW89" s="27" t="str">
        <f t="shared" ca="1" si="46"/>
        <v/>
      </c>
      <c r="AX89" s="27" t="str">
        <f t="shared" ca="1" si="47"/>
        <v/>
      </c>
    </row>
    <row r="90" spans="1:50" ht="13.5" customHeight="1" x14ac:dyDescent="0.2">
      <c r="A90" s="61">
        <v>90</v>
      </c>
      <c r="B90" s="76" t="str">
        <f t="shared" ca="1" si="40"/>
        <v/>
      </c>
      <c r="C90" s="78" t="str">
        <f t="shared" ca="1" si="49"/>
        <v/>
      </c>
      <c r="D90" s="78" t="str">
        <f t="shared" ca="1" si="49"/>
        <v/>
      </c>
      <c r="E90" s="78" t="str">
        <f t="shared" ca="1" si="49"/>
        <v/>
      </c>
      <c r="F90" s="78" t="str">
        <f t="shared" ca="1" si="49"/>
        <v/>
      </c>
      <c r="G90" s="78" t="str">
        <f t="shared" ca="1" si="49"/>
        <v/>
      </c>
      <c r="H90" s="78" t="str">
        <f t="shared" ca="1" si="49"/>
        <v/>
      </c>
      <c r="I90" s="78" t="str">
        <f t="shared" ca="1" si="49"/>
        <v/>
      </c>
      <c r="J90" s="78" t="str">
        <f t="shared" ca="1" si="49"/>
        <v/>
      </c>
      <c r="K90" s="78" t="str">
        <f t="shared" ca="1" si="49"/>
        <v/>
      </c>
      <c r="L90" s="78" t="str">
        <f t="shared" ca="1" si="49"/>
        <v/>
      </c>
      <c r="M90" s="78" t="str">
        <f t="shared" ca="1" si="50"/>
        <v/>
      </c>
      <c r="N90" s="78" t="str">
        <f t="shared" ca="1" si="50"/>
        <v/>
      </c>
      <c r="O90" s="78" t="str">
        <f t="shared" ca="1" si="50"/>
        <v/>
      </c>
      <c r="P90" s="78" t="str">
        <f t="shared" ca="1" si="50"/>
        <v/>
      </c>
      <c r="Q90" s="78" t="str">
        <f t="shared" ca="1" si="50"/>
        <v/>
      </c>
      <c r="R90" s="78" t="str">
        <f t="shared" ca="1" si="50"/>
        <v/>
      </c>
      <c r="S90" s="78" t="str">
        <f t="shared" ca="1" si="50"/>
        <v/>
      </c>
      <c r="T90" s="78" t="str">
        <f t="shared" ca="1" si="50"/>
        <v/>
      </c>
      <c r="U90" s="78" t="str">
        <f t="shared" ca="1" si="50"/>
        <v/>
      </c>
      <c r="V90" s="78" t="str">
        <f t="shared" ca="1" si="50"/>
        <v/>
      </c>
      <c r="W90" s="78" t="str">
        <f t="shared" ca="1" si="51"/>
        <v/>
      </c>
      <c r="X90" s="78" t="str">
        <f t="shared" ca="1" si="51"/>
        <v/>
      </c>
      <c r="Y90" s="78" t="str">
        <f t="shared" ca="1" si="51"/>
        <v/>
      </c>
      <c r="Z90" s="78" t="str">
        <f t="shared" ca="1" si="51"/>
        <v/>
      </c>
      <c r="AA90" s="78" t="str">
        <f t="shared" ca="1" si="51"/>
        <v/>
      </c>
      <c r="AB90" s="78" t="str">
        <f t="shared" ca="1" si="51"/>
        <v/>
      </c>
      <c r="AC90" s="78" t="str">
        <f t="shared" ca="1" si="51"/>
        <v/>
      </c>
      <c r="AD90" s="78" t="str">
        <f t="shared" ca="1" si="51"/>
        <v/>
      </c>
      <c r="AE90" s="78" t="str">
        <f t="shared" ca="1" si="51"/>
        <v/>
      </c>
      <c r="AF90" s="78" t="str">
        <f t="shared" ca="1" si="51"/>
        <v/>
      </c>
      <c r="AG90" s="78" t="str">
        <f t="shared" ca="1" si="52"/>
        <v/>
      </c>
      <c r="AH90" s="78" t="str">
        <f t="shared" ca="1" si="52"/>
        <v/>
      </c>
      <c r="AI90" s="78" t="str">
        <f t="shared" ca="1" si="52"/>
        <v/>
      </c>
      <c r="AJ90" s="78" t="str">
        <f t="shared" ca="1" si="52"/>
        <v/>
      </c>
      <c r="AK90" s="78" t="str">
        <f t="shared" ca="1" si="52"/>
        <v/>
      </c>
      <c r="AL90" s="78" t="str">
        <f t="shared" ca="1" si="52"/>
        <v/>
      </c>
      <c r="AM90" s="78" t="str">
        <f t="shared" ca="1" si="52"/>
        <v/>
      </c>
      <c r="AN90" s="78" t="str">
        <f t="shared" ca="1" si="53"/>
        <v/>
      </c>
      <c r="AO90" s="78" t="str">
        <f t="shared" ca="1" si="53"/>
        <v/>
      </c>
      <c r="AP90" s="78" t="str">
        <f t="shared" ca="1" si="53"/>
        <v/>
      </c>
      <c r="AQ90" s="78" t="str">
        <f t="shared" ca="1" si="53"/>
        <v/>
      </c>
      <c r="AR90" s="78" t="str">
        <f t="shared" ca="1" si="53"/>
        <v/>
      </c>
      <c r="AS90" s="78" t="str">
        <f t="shared" ca="1" si="53"/>
        <v/>
      </c>
      <c r="AV90" s="27" t="str">
        <f t="shared" ca="1" si="45"/>
        <v/>
      </c>
      <c r="AW90" s="27" t="str">
        <f t="shared" ca="1" si="46"/>
        <v/>
      </c>
      <c r="AX90" s="27" t="str">
        <f t="shared" ca="1" si="47"/>
        <v/>
      </c>
    </row>
    <row r="91" spans="1:50" ht="13.5" customHeight="1" x14ac:dyDescent="0.2">
      <c r="A91" s="61">
        <v>91</v>
      </c>
      <c r="B91" s="76" t="str">
        <f t="shared" ca="1" si="40"/>
        <v/>
      </c>
      <c r="C91" s="78" t="str">
        <f t="shared" ca="1" si="49"/>
        <v/>
      </c>
      <c r="D91" s="78" t="str">
        <f t="shared" ca="1" si="49"/>
        <v/>
      </c>
      <c r="E91" s="78" t="str">
        <f t="shared" ca="1" si="49"/>
        <v/>
      </c>
      <c r="F91" s="78" t="str">
        <f t="shared" ca="1" si="49"/>
        <v/>
      </c>
      <c r="G91" s="78" t="str">
        <f t="shared" ca="1" si="49"/>
        <v/>
      </c>
      <c r="H91" s="78" t="str">
        <f t="shared" ca="1" si="49"/>
        <v/>
      </c>
      <c r="I91" s="78" t="str">
        <f t="shared" ca="1" si="49"/>
        <v/>
      </c>
      <c r="J91" s="78" t="str">
        <f t="shared" ca="1" si="49"/>
        <v/>
      </c>
      <c r="K91" s="78" t="str">
        <f t="shared" ca="1" si="49"/>
        <v/>
      </c>
      <c r="L91" s="78" t="str">
        <f t="shared" ca="1" si="49"/>
        <v/>
      </c>
      <c r="M91" s="78" t="str">
        <f t="shared" ca="1" si="50"/>
        <v/>
      </c>
      <c r="N91" s="78" t="str">
        <f t="shared" ca="1" si="50"/>
        <v/>
      </c>
      <c r="O91" s="78" t="str">
        <f t="shared" ca="1" si="50"/>
        <v/>
      </c>
      <c r="P91" s="78" t="str">
        <f t="shared" ca="1" si="50"/>
        <v/>
      </c>
      <c r="Q91" s="78" t="str">
        <f t="shared" ca="1" si="50"/>
        <v/>
      </c>
      <c r="R91" s="78" t="str">
        <f t="shared" ca="1" si="50"/>
        <v/>
      </c>
      <c r="S91" s="78" t="str">
        <f t="shared" ca="1" si="50"/>
        <v/>
      </c>
      <c r="T91" s="78" t="str">
        <f t="shared" ca="1" si="50"/>
        <v/>
      </c>
      <c r="U91" s="78" t="str">
        <f t="shared" ca="1" si="50"/>
        <v/>
      </c>
      <c r="V91" s="78" t="str">
        <f t="shared" ca="1" si="50"/>
        <v/>
      </c>
      <c r="W91" s="78" t="str">
        <f t="shared" ca="1" si="51"/>
        <v/>
      </c>
      <c r="X91" s="78" t="str">
        <f t="shared" ca="1" si="51"/>
        <v/>
      </c>
      <c r="Y91" s="78" t="str">
        <f t="shared" ca="1" si="51"/>
        <v/>
      </c>
      <c r="Z91" s="78" t="str">
        <f t="shared" ca="1" si="51"/>
        <v/>
      </c>
      <c r="AA91" s="78" t="str">
        <f t="shared" ca="1" si="51"/>
        <v/>
      </c>
      <c r="AB91" s="78" t="str">
        <f t="shared" ca="1" si="51"/>
        <v/>
      </c>
      <c r="AC91" s="78" t="str">
        <f t="shared" ca="1" si="51"/>
        <v/>
      </c>
      <c r="AD91" s="78" t="str">
        <f t="shared" ca="1" si="51"/>
        <v/>
      </c>
      <c r="AE91" s="78" t="str">
        <f t="shared" ca="1" si="51"/>
        <v/>
      </c>
      <c r="AF91" s="78" t="str">
        <f t="shared" ca="1" si="51"/>
        <v/>
      </c>
      <c r="AG91" s="78" t="str">
        <f t="shared" ca="1" si="52"/>
        <v/>
      </c>
      <c r="AH91" s="78" t="str">
        <f t="shared" ca="1" si="52"/>
        <v/>
      </c>
      <c r="AI91" s="78" t="str">
        <f t="shared" ca="1" si="52"/>
        <v/>
      </c>
      <c r="AJ91" s="78" t="str">
        <f t="shared" ca="1" si="52"/>
        <v/>
      </c>
      <c r="AK91" s="78" t="str">
        <f t="shared" ca="1" si="52"/>
        <v/>
      </c>
      <c r="AL91" s="78" t="str">
        <f t="shared" ca="1" si="52"/>
        <v/>
      </c>
      <c r="AM91" s="78" t="str">
        <f t="shared" ca="1" si="52"/>
        <v/>
      </c>
      <c r="AN91" s="78" t="str">
        <f t="shared" ca="1" si="53"/>
        <v/>
      </c>
      <c r="AO91" s="78" t="str">
        <f t="shared" ca="1" si="53"/>
        <v/>
      </c>
      <c r="AP91" s="78" t="str">
        <f t="shared" ca="1" si="53"/>
        <v/>
      </c>
      <c r="AQ91" s="78" t="str">
        <f t="shared" ca="1" si="53"/>
        <v/>
      </c>
      <c r="AR91" s="78" t="str">
        <f t="shared" ca="1" si="53"/>
        <v/>
      </c>
      <c r="AS91" s="78" t="str">
        <f t="shared" ca="1" si="53"/>
        <v/>
      </c>
      <c r="AV91" s="27" t="str">
        <f t="shared" ca="1" si="45"/>
        <v/>
      </c>
      <c r="AW91" s="27" t="str">
        <f t="shared" ca="1" si="46"/>
        <v/>
      </c>
      <c r="AX91" s="27" t="str">
        <f t="shared" ca="1" si="47"/>
        <v/>
      </c>
    </row>
    <row r="92" spans="1:50" ht="13.5" customHeight="1" x14ac:dyDescent="0.2">
      <c r="A92" s="61">
        <v>92</v>
      </c>
      <c r="B92" s="76" t="str">
        <f t="shared" ca="1" si="40"/>
        <v/>
      </c>
      <c r="C92" s="78" t="str">
        <f t="shared" ref="C92:L101" ca="1" si="54">IF(INDIRECT("Input_Lieferant!"&amp;C$1&amp;$A92)="","",INDIRECT("Input_Lieferant!"&amp;C$1&amp;$A92))</f>
        <v/>
      </c>
      <c r="D92" s="78" t="str">
        <f t="shared" ca="1" si="54"/>
        <v/>
      </c>
      <c r="E92" s="78" t="str">
        <f t="shared" ca="1" si="54"/>
        <v/>
      </c>
      <c r="F92" s="78" t="str">
        <f t="shared" ca="1" si="54"/>
        <v/>
      </c>
      <c r="G92" s="78" t="str">
        <f t="shared" ca="1" si="54"/>
        <v/>
      </c>
      <c r="H92" s="78" t="str">
        <f t="shared" ca="1" si="54"/>
        <v/>
      </c>
      <c r="I92" s="78" t="str">
        <f t="shared" ca="1" si="54"/>
        <v/>
      </c>
      <c r="J92" s="78" t="str">
        <f t="shared" ca="1" si="54"/>
        <v/>
      </c>
      <c r="K92" s="78" t="str">
        <f t="shared" ca="1" si="54"/>
        <v/>
      </c>
      <c r="L92" s="78" t="str">
        <f t="shared" ca="1" si="54"/>
        <v/>
      </c>
      <c r="M92" s="78" t="str">
        <f t="shared" ref="M92:V101" ca="1" si="55">IF(INDIRECT("Input_Lieferant!"&amp;M$1&amp;$A92)="","",INDIRECT("Input_Lieferant!"&amp;M$1&amp;$A92))</f>
        <v/>
      </c>
      <c r="N92" s="78" t="str">
        <f t="shared" ca="1" si="55"/>
        <v/>
      </c>
      <c r="O92" s="78" t="str">
        <f t="shared" ca="1" si="55"/>
        <v/>
      </c>
      <c r="P92" s="78" t="str">
        <f t="shared" ca="1" si="55"/>
        <v/>
      </c>
      <c r="Q92" s="78" t="str">
        <f t="shared" ca="1" si="55"/>
        <v/>
      </c>
      <c r="R92" s="78" t="str">
        <f t="shared" ca="1" si="55"/>
        <v/>
      </c>
      <c r="S92" s="78" t="str">
        <f t="shared" ca="1" si="55"/>
        <v/>
      </c>
      <c r="T92" s="78" t="str">
        <f t="shared" ca="1" si="55"/>
        <v/>
      </c>
      <c r="U92" s="78" t="str">
        <f t="shared" ca="1" si="55"/>
        <v/>
      </c>
      <c r="V92" s="78" t="str">
        <f t="shared" ca="1" si="55"/>
        <v/>
      </c>
      <c r="W92" s="78" t="str">
        <f t="shared" ref="W92:AF101" ca="1" si="56">IF(INDIRECT("Input_Lieferant!"&amp;W$1&amp;$A92)="","",INDIRECT("Input_Lieferant!"&amp;W$1&amp;$A92))</f>
        <v/>
      </c>
      <c r="X92" s="78" t="str">
        <f t="shared" ca="1" si="56"/>
        <v/>
      </c>
      <c r="Y92" s="78" t="str">
        <f t="shared" ca="1" si="56"/>
        <v/>
      </c>
      <c r="Z92" s="78" t="str">
        <f t="shared" ca="1" si="56"/>
        <v/>
      </c>
      <c r="AA92" s="78" t="str">
        <f t="shared" ca="1" si="56"/>
        <v/>
      </c>
      <c r="AB92" s="78" t="str">
        <f t="shared" ca="1" si="56"/>
        <v/>
      </c>
      <c r="AC92" s="78" t="str">
        <f t="shared" ca="1" si="56"/>
        <v/>
      </c>
      <c r="AD92" s="78" t="str">
        <f t="shared" ca="1" si="56"/>
        <v/>
      </c>
      <c r="AE92" s="78" t="str">
        <f t="shared" ca="1" si="56"/>
        <v/>
      </c>
      <c r="AF92" s="78" t="str">
        <f t="shared" ca="1" si="56"/>
        <v/>
      </c>
      <c r="AG92" s="78" t="str">
        <f t="shared" ref="AG92:AM101" ca="1" si="57">IF(INDIRECT("Input_Lieferant!"&amp;AG$1&amp;$A92)="","",INDIRECT("Input_Lieferant!"&amp;AG$1&amp;$A92))</f>
        <v/>
      </c>
      <c r="AH92" s="78" t="str">
        <f t="shared" ca="1" si="57"/>
        <v/>
      </c>
      <c r="AI92" s="78" t="str">
        <f t="shared" ca="1" si="57"/>
        <v/>
      </c>
      <c r="AJ92" s="78" t="str">
        <f t="shared" ca="1" si="57"/>
        <v/>
      </c>
      <c r="AK92" s="78" t="str">
        <f t="shared" ca="1" si="57"/>
        <v/>
      </c>
      <c r="AL92" s="78" t="str">
        <f t="shared" ca="1" si="57"/>
        <v/>
      </c>
      <c r="AM92" s="78" t="str">
        <f t="shared" ca="1" si="57"/>
        <v/>
      </c>
      <c r="AN92" s="78" t="str">
        <f t="shared" ca="1" si="53"/>
        <v/>
      </c>
      <c r="AO92" s="78" t="str">
        <f t="shared" ca="1" si="53"/>
        <v/>
      </c>
      <c r="AP92" s="78" t="str">
        <f t="shared" ca="1" si="53"/>
        <v/>
      </c>
      <c r="AQ92" s="78" t="str">
        <f t="shared" ca="1" si="53"/>
        <v/>
      </c>
      <c r="AR92" s="78" t="str">
        <f t="shared" ca="1" si="53"/>
        <v/>
      </c>
      <c r="AS92" s="78" t="str">
        <f t="shared" ca="1" si="53"/>
        <v/>
      </c>
      <c r="AV92" s="27" t="str">
        <f t="shared" ca="1" si="45"/>
        <v/>
      </c>
      <c r="AW92" s="27" t="str">
        <f t="shared" ca="1" si="46"/>
        <v/>
      </c>
      <c r="AX92" s="27" t="str">
        <f t="shared" ca="1" si="47"/>
        <v/>
      </c>
    </row>
    <row r="93" spans="1:50" ht="13.5" customHeight="1" x14ac:dyDescent="0.2">
      <c r="A93" s="66">
        <v>93</v>
      </c>
      <c r="B93" s="76" t="str">
        <f t="shared" ca="1" si="40"/>
        <v/>
      </c>
      <c r="C93" s="78" t="str">
        <f t="shared" ca="1" si="54"/>
        <v/>
      </c>
      <c r="D93" s="78" t="str">
        <f t="shared" ca="1" si="54"/>
        <v/>
      </c>
      <c r="E93" s="78" t="str">
        <f t="shared" ca="1" si="54"/>
        <v/>
      </c>
      <c r="F93" s="78" t="str">
        <f t="shared" ca="1" si="54"/>
        <v/>
      </c>
      <c r="G93" s="78" t="str">
        <f t="shared" ca="1" si="54"/>
        <v/>
      </c>
      <c r="H93" s="78" t="str">
        <f t="shared" ca="1" si="54"/>
        <v/>
      </c>
      <c r="I93" s="78" t="str">
        <f t="shared" ca="1" si="54"/>
        <v/>
      </c>
      <c r="J93" s="78" t="str">
        <f t="shared" ca="1" si="54"/>
        <v/>
      </c>
      <c r="K93" s="78" t="str">
        <f t="shared" ca="1" si="54"/>
        <v/>
      </c>
      <c r="L93" s="78" t="str">
        <f t="shared" ca="1" si="54"/>
        <v/>
      </c>
      <c r="M93" s="78" t="str">
        <f t="shared" ca="1" si="55"/>
        <v/>
      </c>
      <c r="N93" s="78" t="str">
        <f t="shared" ca="1" si="55"/>
        <v/>
      </c>
      <c r="O93" s="78" t="str">
        <f t="shared" ca="1" si="55"/>
        <v/>
      </c>
      <c r="P93" s="78" t="str">
        <f t="shared" ca="1" si="55"/>
        <v/>
      </c>
      <c r="Q93" s="78" t="str">
        <f t="shared" ca="1" si="55"/>
        <v/>
      </c>
      <c r="R93" s="78" t="str">
        <f t="shared" ca="1" si="55"/>
        <v/>
      </c>
      <c r="S93" s="78" t="str">
        <f t="shared" ca="1" si="55"/>
        <v/>
      </c>
      <c r="T93" s="78" t="str">
        <f t="shared" ca="1" si="55"/>
        <v/>
      </c>
      <c r="U93" s="78" t="str">
        <f t="shared" ca="1" si="55"/>
        <v/>
      </c>
      <c r="V93" s="78" t="str">
        <f t="shared" ca="1" si="55"/>
        <v/>
      </c>
      <c r="W93" s="78" t="str">
        <f t="shared" ca="1" si="56"/>
        <v/>
      </c>
      <c r="X93" s="78" t="str">
        <f t="shared" ca="1" si="56"/>
        <v/>
      </c>
      <c r="Y93" s="78" t="str">
        <f t="shared" ca="1" si="56"/>
        <v/>
      </c>
      <c r="Z93" s="78" t="str">
        <f t="shared" ca="1" si="56"/>
        <v/>
      </c>
      <c r="AA93" s="78" t="str">
        <f t="shared" ca="1" si="56"/>
        <v/>
      </c>
      <c r="AB93" s="78" t="str">
        <f t="shared" ca="1" si="56"/>
        <v/>
      </c>
      <c r="AC93" s="78" t="str">
        <f t="shared" ca="1" si="56"/>
        <v/>
      </c>
      <c r="AD93" s="78" t="str">
        <f t="shared" ca="1" si="56"/>
        <v/>
      </c>
      <c r="AE93" s="78" t="str">
        <f t="shared" ca="1" si="56"/>
        <v/>
      </c>
      <c r="AF93" s="78" t="str">
        <f t="shared" ca="1" si="56"/>
        <v/>
      </c>
      <c r="AG93" s="78" t="str">
        <f t="shared" ca="1" si="57"/>
        <v/>
      </c>
      <c r="AH93" s="78" t="str">
        <f t="shared" ca="1" si="57"/>
        <v/>
      </c>
      <c r="AI93" s="78" t="str">
        <f t="shared" ca="1" si="57"/>
        <v/>
      </c>
      <c r="AJ93" s="78" t="str">
        <f t="shared" ca="1" si="57"/>
        <v/>
      </c>
      <c r="AK93" s="78" t="str">
        <f t="shared" ca="1" si="57"/>
        <v/>
      </c>
      <c r="AL93" s="78" t="str">
        <f t="shared" ca="1" si="57"/>
        <v/>
      </c>
      <c r="AM93" s="78" t="str">
        <f t="shared" ca="1" si="57"/>
        <v/>
      </c>
      <c r="AN93" s="78" t="str">
        <f t="shared" ca="1" si="53"/>
        <v/>
      </c>
      <c r="AO93" s="78" t="str">
        <f t="shared" ca="1" si="53"/>
        <v/>
      </c>
      <c r="AP93" s="78" t="str">
        <f t="shared" ca="1" si="53"/>
        <v/>
      </c>
      <c r="AQ93" s="78" t="str">
        <f t="shared" ca="1" si="53"/>
        <v/>
      </c>
      <c r="AR93" s="78" t="str">
        <f t="shared" ca="1" si="53"/>
        <v/>
      </c>
      <c r="AS93" s="78" t="str">
        <f t="shared" ca="1" si="53"/>
        <v/>
      </c>
      <c r="AV93" s="27" t="str">
        <f t="shared" ca="1" si="45"/>
        <v/>
      </c>
      <c r="AW93" s="27" t="str">
        <f t="shared" ca="1" si="46"/>
        <v/>
      </c>
      <c r="AX93" s="27" t="str">
        <f t="shared" ca="1" si="47"/>
        <v/>
      </c>
    </row>
    <row r="94" spans="1:50" ht="13.5" customHeight="1" x14ac:dyDescent="0.2">
      <c r="A94" s="61">
        <v>94</v>
      </c>
      <c r="B94" s="76" t="str">
        <f t="shared" ca="1" si="40"/>
        <v/>
      </c>
      <c r="C94" s="78" t="str">
        <f t="shared" ca="1" si="54"/>
        <v/>
      </c>
      <c r="D94" s="78" t="str">
        <f t="shared" ca="1" si="54"/>
        <v/>
      </c>
      <c r="E94" s="78" t="str">
        <f t="shared" ca="1" si="54"/>
        <v/>
      </c>
      <c r="F94" s="78" t="str">
        <f t="shared" ca="1" si="54"/>
        <v/>
      </c>
      <c r="G94" s="78" t="str">
        <f t="shared" ca="1" si="54"/>
        <v/>
      </c>
      <c r="H94" s="78" t="str">
        <f t="shared" ca="1" si="54"/>
        <v/>
      </c>
      <c r="I94" s="78" t="str">
        <f t="shared" ca="1" si="54"/>
        <v/>
      </c>
      <c r="J94" s="78" t="str">
        <f t="shared" ca="1" si="54"/>
        <v/>
      </c>
      <c r="K94" s="78" t="str">
        <f t="shared" ca="1" si="54"/>
        <v/>
      </c>
      <c r="L94" s="78" t="str">
        <f t="shared" ca="1" si="54"/>
        <v/>
      </c>
      <c r="M94" s="78" t="str">
        <f t="shared" ca="1" si="55"/>
        <v/>
      </c>
      <c r="N94" s="78" t="str">
        <f t="shared" ca="1" si="55"/>
        <v/>
      </c>
      <c r="O94" s="78" t="str">
        <f t="shared" ca="1" si="55"/>
        <v/>
      </c>
      <c r="P94" s="78" t="str">
        <f t="shared" ca="1" si="55"/>
        <v/>
      </c>
      <c r="Q94" s="78" t="str">
        <f t="shared" ca="1" si="55"/>
        <v/>
      </c>
      <c r="R94" s="78" t="str">
        <f t="shared" ca="1" si="55"/>
        <v/>
      </c>
      <c r="S94" s="78" t="str">
        <f t="shared" ca="1" si="55"/>
        <v/>
      </c>
      <c r="T94" s="78" t="str">
        <f t="shared" ca="1" si="55"/>
        <v/>
      </c>
      <c r="U94" s="78" t="str">
        <f t="shared" ca="1" si="55"/>
        <v/>
      </c>
      <c r="V94" s="78" t="str">
        <f t="shared" ca="1" si="55"/>
        <v/>
      </c>
      <c r="W94" s="78" t="str">
        <f t="shared" ca="1" si="56"/>
        <v/>
      </c>
      <c r="X94" s="78" t="str">
        <f t="shared" ca="1" si="56"/>
        <v/>
      </c>
      <c r="Y94" s="78" t="str">
        <f t="shared" ca="1" si="56"/>
        <v/>
      </c>
      <c r="Z94" s="78" t="str">
        <f t="shared" ca="1" si="56"/>
        <v/>
      </c>
      <c r="AA94" s="78" t="str">
        <f t="shared" ca="1" si="56"/>
        <v/>
      </c>
      <c r="AB94" s="78" t="str">
        <f t="shared" ca="1" si="56"/>
        <v/>
      </c>
      <c r="AC94" s="78" t="str">
        <f t="shared" ca="1" si="56"/>
        <v/>
      </c>
      <c r="AD94" s="78" t="str">
        <f t="shared" ca="1" si="56"/>
        <v/>
      </c>
      <c r="AE94" s="78" t="str">
        <f t="shared" ca="1" si="56"/>
        <v/>
      </c>
      <c r="AF94" s="78" t="str">
        <f t="shared" ca="1" si="56"/>
        <v/>
      </c>
      <c r="AG94" s="78" t="str">
        <f t="shared" ca="1" si="57"/>
        <v/>
      </c>
      <c r="AH94" s="78" t="str">
        <f t="shared" ca="1" si="57"/>
        <v/>
      </c>
      <c r="AI94" s="78" t="str">
        <f t="shared" ca="1" si="57"/>
        <v/>
      </c>
      <c r="AJ94" s="78" t="str">
        <f t="shared" ca="1" si="57"/>
        <v/>
      </c>
      <c r="AK94" s="78" t="str">
        <f t="shared" ca="1" si="57"/>
        <v/>
      </c>
      <c r="AL94" s="78" t="str">
        <f t="shared" ca="1" si="57"/>
        <v/>
      </c>
      <c r="AM94" s="78" t="str">
        <f t="shared" ca="1" si="57"/>
        <v/>
      </c>
      <c r="AN94" s="78" t="str">
        <f t="shared" ca="1" si="53"/>
        <v/>
      </c>
      <c r="AO94" s="78" t="str">
        <f t="shared" ca="1" si="53"/>
        <v/>
      </c>
      <c r="AP94" s="78" t="str">
        <f t="shared" ca="1" si="53"/>
        <v/>
      </c>
      <c r="AQ94" s="78" t="str">
        <f t="shared" ca="1" si="53"/>
        <v/>
      </c>
      <c r="AR94" s="78" t="str">
        <f t="shared" ca="1" si="53"/>
        <v/>
      </c>
      <c r="AS94" s="78" t="str">
        <f t="shared" ca="1" si="53"/>
        <v/>
      </c>
      <c r="AV94" s="27" t="str">
        <f t="shared" ca="1" si="45"/>
        <v/>
      </c>
      <c r="AW94" s="27" t="str">
        <f t="shared" ca="1" si="46"/>
        <v/>
      </c>
      <c r="AX94" s="27" t="str">
        <f t="shared" ca="1" si="47"/>
        <v/>
      </c>
    </row>
    <row r="95" spans="1:50" ht="13.5" customHeight="1" x14ac:dyDescent="0.2">
      <c r="A95" s="61">
        <v>95</v>
      </c>
      <c r="B95" s="76" t="str">
        <f t="shared" ca="1" si="40"/>
        <v/>
      </c>
      <c r="C95" s="78" t="str">
        <f t="shared" ca="1" si="54"/>
        <v/>
      </c>
      <c r="D95" s="78" t="str">
        <f t="shared" ca="1" si="54"/>
        <v/>
      </c>
      <c r="E95" s="78" t="str">
        <f t="shared" ca="1" si="54"/>
        <v/>
      </c>
      <c r="F95" s="78" t="str">
        <f t="shared" ca="1" si="54"/>
        <v/>
      </c>
      <c r="G95" s="78" t="str">
        <f t="shared" ca="1" si="54"/>
        <v/>
      </c>
      <c r="H95" s="78" t="str">
        <f t="shared" ca="1" si="54"/>
        <v/>
      </c>
      <c r="I95" s="78" t="str">
        <f t="shared" ca="1" si="54"/>
        <v/>
      </c>
      <c r="J95" s="78" t="str">
        <f t="shared" ca="1" si="54"/>
        <v/>
      </c>
      <c r="K95" s="78" t="str">
        <f t="shared" ca="1" si="54"/>
        <v/>
      </c>
      <c r="L95" s="78" t="str">
        <f t="shared" ca="1" si="54"/>
        <v/>
      </c>
      <c r="M95" s="78" t="str">
        <f t="shared" ca="1" si="55"/>
        <v/>
      </c>
      <c r="N95" s="78" t="str">
        <f t="shared" ca="1" si="55"/>
        <v/>
      </c>
      <c r="O95" s="78" t="str">
        <f t="shared" ca="1" si="55"/>
        <v/>
      </c>
      <c r="P95" s="78" t="str">
        <f t="shared" ca="1" si="55"/>
        <v/>
      </c>
      <c r="Q95" s="78" t="str">
        <f t="shared" ca="1" si="55"/>
        <v/>
      </c>
      <c r="R95" s="78" t="str">
        <f t="shared" ca="1" si="55"/>
        <v/>
      </c>
      <c r="S95" s="78" t="str">
        <f t="shared" ca="1" si="55"/>
        <v/>
      </c>
      <c r="T95" s="78" t="str">
        <f t="shared" ca="1" si="55"/>
        <v/>
      </c>
      <c r="U95" s="78" t="str">
        <f t="shared" ca="1" si="55"/>
        <v/>
      </c>
      <c r="V95" s="78" t="str">
        <f t="shared" ca="1" si="55"/>
        <v/>
      </c>
      <c r="W95" s="78" t="str">
        <f t="shared" ca="1" si="56"/>
        <v/>
      </c>
      <c r="X95" s="78" t="str">
        <f t="shared" ca="1" si="56"/>
        <v/>
      </c>
      <c r="Y95" s="78" t="str">
        <f t="shared" ca="1" si="56"/>
        <v/>
      </c>
      <c r="Z95" s="78" t="str">
        <f t="shared" ca="1" si="56"/>
        <v/>
      </c>
      <c r="AA95" s="78" t="str">
        <f t="shared" ca="1" si="56"/>
        <v/>
      </c>
      <c r="AB95" s="78" t="str">
        <f t="shared" ca="1" si="56"/>
        <v/>
      </c>
      <c r="AC95" s="78" t="str">
        <f t="shared" ca="1" si="56"/>
        <v/>
      </c>
      <c r="AD95" s="78" t="str">
        <f t="shared" ca="1" si="56"/>
        <v/>
      </c>
      <c r="AE95" s="78" t="str">
        <f t="shared" ca="1" si="56"/>
        <v/>
      </c>
      <c r="AF95" s="78" t="str">
        <f t="shared" ca="1" si="56"/>
        <v/>
      </c>
      <c r="AG95" s="78" t="str">
        <f t="shared" ca="1" si="57"/>
        <v/>
      </c>
      <c r="AH95" s="78" t="str">
        <f t="shared" ca="1" si="57"/>
        <v/>
      </c>
      <c r="AI95" s="78" t="str">
        <f t="shared" ca="1" si="57"/>
        <v/>
      </c>
      <c r="AJ95" s="78" t="str">
        <f t="shared" ca="1" si="57"/>
        <v/>
      </c>
      <c r="AK95" s="78" t="str">
        <f t="shared" ca="1" si="57"/>
        <v/>
      </c>
      <c r="AL95" s="78" t="str">
        <f t="shared" ca="1" si="57"/>
        <v/>
      </c>
      <c r="AM95" s="78" t="str">
        <f t="shared" ca="1" si="57"/>
        <v/>
      </c>
      <c r="AN95" s="78" t="str">
        <f t="shared" ca="1" si="53"/>
        <v/>
      </c>
      <c r="AO95" s="78" t="str">
        <f t="shared" ca="1" si="53"/>
        <v/>
      </c>
      <c r="AP95" s="78" t="str">
        <f t="shared" ca="1" si="53"/>
        <v/>
      </c>
      <c r="AQ95" s="78" t="str">
        <f t="shared" ca="1" si="53"/>
        <v/>
      </c>
      <c r="AR95" s="78" t="str">
        <f t="shared" ca="1" si="53"/>
        <v/>
      </c>
      <c r="AS95" s="78" t="str">
        <f t="shared" ca="1" si="53"/>
        <v/>
      </c>
      <c r="AV95" s="27" t="str">
        <f t="shared" ca="1" si="45"/>
        <v/>
      </c>
      <c r="AW95" s="27" t="str">
        <f t="shared" ca="1" si="46"/>
        <v/>
      </c>
      <c r="AX95" s="27" t="str">
        <f t="shared" ca="1" si="47"/>
        <v/>
      </c>
    </row>
    <row r="96" spans="1:50" ht="13.5" customHeight="1" x14ac:dyDescent="0.2">
      <c r="A96" s="61">
        <v>96</v>
      </c>
      <c r="B96" s="76" t="str">
        <f t="shared" ca="1" si="40"/>
        <v/>
      </c>
      <c r="C96" s="78" t="str">
        <f t="shared" ca="1" si="54"/>
        <v/>
      </c>
      <c r="D96" s="78" t="str">
        <f t="shared" ca="1" si="54"/>
        <v/>
      </c>
      <c r="E96" s="78" t="str">
        <f t="shared" ca="1" si="54"/>
        <v/>
      </c>
      <c r="F96" s="78" t="str">
        <f t="shared" ca="1" si="54"/>
        <v/>
      </c>
      <c r="G96" s="78" t="str">
        <f t="shared" ca="1" si="54"/>
        <v/>
      </c>
      <c r="H96" s="78" t="str">
        <f t="shared" ca="1" si="54"/>
        <v/>
      </c>
      <c r="I96" s="78" t="str">
        <f t="shared" ca="1" si="54"/>
        <v/>
      </c>
      <c r="J96" s="78" t="str">
        <f t="shared" ca="1" si="54"/>
        <v/>
      </c>
      <c r="K96" s="78" t="str">
        <f t="shared" ca="1" si="54"/>
        <v/>
      </c>
      <c r="L96" s="78" t="str">
        <f t="shared" ca="1" si="54"/>
        <v/>
      </c>
      <c r="M96" s="78" t="str">
        <f t="shared" ca="1" si="55"/>
        <v/>
      </c>
      <c r="N96" s="78" t="str">
        <f t="shared" ca="1" si="55"/>
        <v/>
      </c>
      <c r="O96" s="78" t="str">
        <f t="shared" ca="1" si="55"/>
        <v/>
      </c>
      <c r="P96" s="78" t="str">
        <f t="shared" ca="1" si="55"/>
        <v/>
      </c>
      <c r="Q96" s="78" t="str">
        <f t="shared" ca="1" si="55"/>
        <v/>
      </c>
      <c r="R96" s="78" t="str">
        <f t="shared" ca="1" si="55"/>
        <v/>
      </c>
      <c r="S96" s="78" t="str">
        <f t="shared" ca="1" si="55"/>
        <v/>
      </c>
      <c r="T96" s="78" t="str">
        <f t="shared" ca="1" si="55"/>
        <v/>
      </c>
      <c r="U96" s="78" t="str">
        <f t="shared" ca="1" si="55"/>
        <v/>
      </c>
      <c r="V96" s="78" t="str">
        <f t="shared" ca="1" si="55"/>
        <v/>
      </c>
      <c r="W96" s="78" t="str">
        <f t="shared" ca="1" si="56"/>
        <v/>
      </c>
      <c r="X96" s="78" t="str">
        <f t="shared" ca="1" si="56"/>
        <v/>
      </c>
      <c r="Y96" s="78" t="str">
        <f t="shared" ca="1" si="56"/>
        <v/>
      </c>
      <c r="Z96" s="78" t="str">
        <f t="shared" ca="1" si="56"/>
        <v/>
      </c>
      <c r="AA96" s="78" t="str">
        <f t="shared" ca="1" si="56"/>
        <v/>
      </c>
      <c r="AB96" s="78" t="str">
        <f t="shared" ca="1" si="56"/>
        <v/>
      </c>
      <c r="AC96" s="78" t="str">
        <f t="shared" ca="1" si="56"/>
        <v/>
      </c>
      <c r="AD96" s="78" t="str">
        <f t="shared" ca="1" si="56"/>
        <v/>
      </c>
      <c r="AE96" s="78" t="str">
        <f t="shared" ca="1" si="56"/>
        <v/>
      </c>
      <c r="AF96" s="78" t="str">
        <f t="shared" ca="1" si="56"/>
        <v/>
      </c>
      <c r="AG96" s="78" t="str">
        <f t="shared" ca="1" si="57"/>
        <v/>
      </c>
      <c r="AH96" s="78" t="str">
        <f t="shared" ca="1" si="57"/>
        <v/>
      </c>
      <c r="AI96" s="78" t="str">
        <f t="shared" ca="1" si="57"/>
        <v/>
      </c>
      <c r="AJ96" s="78" t="str">
        <f t="shared" ca="1" si="57"/>
        <v/>
      </c>
      <c r="AK96" s="78" t="str">
        <f t="shared" ca="1" si="57"/>
        <v/>
      </c>
      <c r="AL96" s="78" t="str">
        <f t="shared" ca="1" si="57"/>
        <v/>
      </c>
      <c r="AM96" s="78" t="str">
        <f t="shared" ca="1" si="57"/>
        <v/>
      </c>
      <c r="AN96" s="78" t="str">
        <f t="shared" ca="1" si="53"/>
        <v/>
      </c>
      <c r="AO96" s="78" t="str">
        <f t="shared" ca="1" si="53"/>
        <v/>
      </c>
      <c r="AP96" s="78" t="str">
        <f t="shared" ca="1" si="53"/>
        <v/>
      </c>
      <c r="AQ96" s="78" t="str">
        <f t="shared" ca="1" si="53"/>
        <v/>
      </c>
      <c r="AR96" s="78" t="str">
        <f t="shared" ca="1" si="53"/>
        <v/>
      </c>
      <c r="AS96" s="78" t="str">
        <f t="shared" ca="1" si="53"/>
        <v/>
      </c>
      <c r="AV96" s="27" t="str">
        <f t="shared" ca="1" si="45"/>
        <v/>
      </c>
      <c r="AW96" s="27" t="str">
        <f t="shared" ca="1" si="46"/>
        <v/>
      </c>
      <c r="AX96" s="27" t="str">
        <f t="shared" ca="1" si="47"/>
        <v/>
      </c>
    </row>
    <row r="97" spans="1:50" ht="13.5" customHeight="1" x14ac:dyDescent="0.2">
      <c r="A97" s="66">
        <v>97</v>
      </c>
      <c r="B97" s="76" t="str">
        <f t="shared" ca="1" si="40"/>
        <v/>
      </c>
      <c r="C97" s="78" t="str">
        <f t="shared" ca="1" si="54"/>
        <v/>
      </c>
      <c r="D97" s="78" t="str">
        <f t="shared" ca="1" si="54"/>
        <v/>
      </c>
      <c r="E97" s="78" t="str">
        <f t="shared" ca="1" si="54"/>
        <v/>
      </c>
      <c r="F97" s="78" t="str">
        <f t="shared" ca="1" si="54"/>
        <v/>
      </c>
      <c r="G97" s="78" t="str">
        <f t="shared" ca="1" si="54"/>
        <v/>
      </c>
      <c r="H97" s="78" t="str">
        <f t="shared" ca="1" si="54"/>
        <v/>
      </c>
      <c r="I97" s="78" t="str">
        <f t="shared" ca="1" si="54"/>
        <v/>
      </c>
      <c r="J97" s="78" t="str">
        <f t="shared" ca="1" si="54"/>
        <v/>
      </c>
      <c r="K97" s="78" t="str">
        <f t="shared" ca="1" si="54"/>
        <v/>
      </c>
      <c r="L97" s="78" t="str">
        <f t="shared" ca="1" si="54"/>
        <v/>
      </c>
      <c r="M97" s="78" t="str">
        <f t="shared" ca="1" si="55"/>
        <v/>
      </c>
      <c r="N97" s="78" t="str">
        <f t="shared" ca="1" si="55"/>
        <v/>
      </c>
      <c r="O97" s="78" t="str">
        <f t="shared" ca="1" si="55"/>
        <v/>
      </c>
      <c r="P97" s="78" t="str">
        <f t="shared" ca="1" si="55"/>
        <v/>
      </c>
      <c r="Q97" s="78" t="str">
        <f t="shared" ca="1" si="55"/>
        <v/>
      </c>
      <c r="R97" s="78" t="str">
        <f t="shared" ca="1" si="55"/>
        <v/>
      </c>
      <c r="S97" s="78" t="str">
        <f t="shared" ca="1" si="55"/>
        <v/>
      </c>
      <c r="T97" s="78" t="str">
        <f t="shared" ca="1" si="55"/>
        <v/>
      </c>
      <c r="U97" s="78" t="str">
        <f t="shared" ca="1" si="55"/>
        <v/>
      </c>
      <c r="V97" s="78" t="str">
        <f t="shared" ca="1" si="55"/>
        <v/>
      </c>
      <c r="W97" s="78" t="str">
        <f t="shared" ca="1" si="56"/>
        <v/>
      </c>
      <c r="X97" s="78" t="str">
        <f t="shared" ca="1" si="56"/>
        <v/>
      </c>
      <c r="Y97" s="78" t="str">
        <f t="shared" ca="1" si="56"/>
        <v/>
      </c>
      <c r="Z97" s="78" t="str">
        <f t="shared" ca="1" si="56"/>
        <v/>
      </c>
      <c r="AA97" s="78" t="str">
        <f t="shared" ca="1" si="56"/>
        <v/>
      </c>
      <c r="AB97" s="78" t="str">
        <f t="shared" ca="1" si="56"/>
        <v/>
      </c>
      <c r="AC97" s="78" t="str">
        <f t="shared" ca="1" si="56"/>
        <v/>
      </c>
      <c r="AD97" s="78" t="str">
        <f t="shared" ca="1" si="56"/>
        <v/>
      </c>
      <c r="AE97" s="78" t="str">
        <f t="shared" ca="1" si="56"/>
        <v/>
      </c>
      <c r="AF97" s="78" t="str">
        <f t="shared" ca="1" si="56"/>
        <v/>
      </c>
      <c r="AG97" s="78" t="str">
        <f t="shared" ca="1" si="57"/>
        <v/>
      </c>
      <c r="AH97" s="78" t="str">
        <f t="shared" ca="1" si="57"/>
        <v/>
      </c>
      <c r="AI97" s="78" t="str">
        <f t="shared" ca="1" si="57"/>
        <v/>
      </c>
      <c r="AJ97" s="78" t="str">
        <f t="shared" ca="1" si="57"/>
        <v/>
      </c>
      <c r="AK97" s="78" t="str">
        <f t="shared" ca="1" si="57"/>
        <v/>
      </c>
      <c r="AL97" s="78" t="str">
        <f t="shared" ca="1" si="57"/>
        <v/>
      </c>
      <c r="AM97" s="78" t="str">
        <f t="shared" ca="1" si="57"/>
        <v/>
      </c>
      <c r="AN97" s="78" t="str">
        <f t="shared" ca="1" si="53"/>
        <v/>
      </c>
      <c r="AO97" s="78" t="str">
        <f t="shared" ca="1" si="53"/>
        <v/>
      </c>
      <c r="AP97" s="78" t="str">
        <f t="shared" ca="1" si="53"/>
        <v/>
      </c>
      <c r="AQ97" s="78" t="str">
        <f t="shared" ca="1" si="53"/>
        <v/>
      </c>
      <c r="AR97" s="78" t="str">
        <f t="shared" ca="1" si="53"/>
        <v/>
      </c>
      <c r="AS97" s="78" t="str">
        <f t="shared" ca="1" si="53"/>
        <v/>
      </c>
      <c r="AV97" s="27" t="str">
        <f t="shared" ca="1" si="45"/>
        <v/>
      </c>
      <c r="AW97" s="27" t="str">
        <f t="shared" ca="1" si="46"/>
        <v/>
      </c>
      <c r="AX97" s="27" t="str">
        <f t="shared" ca="1" si="47"/>
        <v/>
      </c>
    </row>
    <row r="98" spans="1:50" ht="13.5" customHeight="1" x14ac:dyDescent="0.2">
      <c r="A98" s="61">
        <v>98</v>
      </c>
      <c r="B98" s="76" t="str">
        <f t="shared" ca="1" si="40"/>
        <v/>
      </c>
      <c r="C98" s="78" t="str">
        <f t="shared" ca="1" si="54"/>
        <v/>
      </c>
      <c r="D98" s="78" t="str">
        <f t="shared" ca="1" si="54"/>
        <v/>
      </c>
      <c r="E98" s="78" t="str">
        <f t="shared" ca="1" si="54"/>
        <v/>
      </c>
      <c r="F98" s="78" t="str">
        <f t="shared" ca="1" si="54"/>
        <v/>
      </c>
      <c r="G98" s="78" t="str">
        <f t="shared" ca="1" si="54"/>
        <v/>
      </c>
      <c r="H98" s="78" t="str">
        <f t="shared" ca="1" si="54"/>
        <v/>
      </c>
      <c r="I98" s="78" t="str">
        <f t="shared" ca="1" si="54"/>
        <v/>
      </c>
      <c r="J98" s="78" t="str">
        <f t="shared" ca="1" si="54"/>
        <v/>
      </c>
      <c r="K98" s="78" t="str">
        <f t="shared" ca="1" si="54"/>
        <v/>
      </c>
      <c r="L98" s="78" t="str">
        <f t="shared" ca="1" si="54"/>
        <v/>
      </c>
      <c r="M98" s="78" t="str">
        <f t="shared" ca="1" si="55"/>
        <v/>
      </c>
      <c r="N98" s="78" t="str">
        <f t="shared" ca="1" si="55"/>
        <v/>
      </c>
      <c r="O98" s="78" t="str">
        <f t="shared" ca="1" si="55"/>
        <v/>
      </c>
      <c r="P98" s="78" t="str">
        <f t="shared" ca="1" si="55"/>
        <v/>
      </c>
      <c r="Q98" s="78" t="str">
        <f t="shared" ca="1" si="55"/>
        <v/>
      </c>
      <c r="R98" s="78" t="str">
        <f t="shared" ca="1" si="55"/>
        <v/>
      </c>
      <c r="S98" s="78" t="str">
        <f t="shared" ca="1" si="55"/>
        <v/>
      </c>
      <c r="T98" s="78" t="str">
        <f t="shared" ca="1" si="55"/>
        <v/>
      </c>
      <c r="U98" s="78" t="str">
        <f t="shared" ca="1" si="55"/>
        <v/>
      </c>
      <c r="V98" s="78" t="str">
        <f t="shared" ca="1" si="55"/>
        <v/>
      </c>
      <c r="W98" s="78" t="str">
        <f t="shared" ca="1" si="56"/>
        <v/>
      </c>
      <c r="X98" s="78" t="str">
        <f t="shared" ca="1" si="56"/>
        <v/>
      </c>
      <c r="Y98" s="78" t="str">
        <f t="shared" ca="1" si="56"/>
        <v/>
      </c>
      <c r="Z98" s="78" t="str">
        <f t="shared" ca="1" si="56"/>
        <v/>
      </c>
      <c r="AA98" s="78" t="str">
        <f t="shared" ca="1" si="56"/>
        <v/>
      </c>
      <c r="AB98" s="78" t="str">
        <f t="shared" ca="1" si="56"/>
        <v/>
      </c>
      <c r="AC98" s="78" t="str">
        <f t="shared" ca="1" si="56"/>
        <v/>
      </c>
      <c r="AD98" s="78" t="str">
        <f t="shared" ca="1" si="56"/>
        <v/>
      </c>
      <c r="AE98" s="78" t="str">
        <f t="shared" ca="1" si="56"/>
        <v/>
      </c>
      <c r="AF98" s="78" t="str">
        <f t="shared" ca="1" si="56"/>
        <v/>
      </c>
      <c r="AG98" s="78" t="str">
        <f t="shared" ca="1" si="57"/>
        <v/>
      </c>
      <c r="AH98" s="78" t="str">
        <f t="shared" ca="1" si="57"/>
        <v/>
      </c>
      <c r="AI98" s="78" t="str">
        <f t="shared" ca="1" si="57"/>
        <v/>
      </c>
      <c r="AJ98" s="78" t="str">
        <f t="shared" ca="1" si="57"/>
        <v/>
      </c>
      <c r="AK98" s="78" t="str">
        <f t="shared" ca="1" si="57"/>
        <v/>
      </c>
      <c r="AL98" s="78" t="str">
        <f t="shared" ca="1" si="57"/>
        <v/>
      </c>
      <c r="AM98" s="78" t="str">
        <f t="shared" ca="1" si="57"/>
        <v/>
      </c>
      <c r="AN98" s="78" t="str">
        <f t="shared" ca="1" si="53"/>
        <v/>
      </c>
      <c r="AO98" s="78" t="str">
        <f t="shared" ca="1" si="53"/>
        <v/>
      </c>
      <c r="AP98" s="78" t="str">
        <f t="shared" ca="1" si="53"/>
        <v/>
      </c>
      <c r="AQ98" s="78" t="str">
        <f t="shared" ca="1" si="53"/>
        <v/>
      </c>
      <c r="AR98" s="78" t="str">
        <f t="shared" ca="1" si="53"/>
        <v/>
      </c>
      <c r="AS98" s="78" t="str">
        <f t="shared" ca="1" si="53"/>
        <v/>
      </c>
      <c r="AV98" s="27" t="str">
        <f t="shared" ca="1" si="45"/>
        <v/>
      </c>
      <c r="AW98" s="27" t="str">
        <f t="shared" ca="1" si="46"/>
        <v/>
      </c>
      <c r="AX98" s="27" t="str">
        <f t="shared" ca="1" si="47"/>
        <v/>
      </c>
    </row>
    <row r="99" spans="1:50" ht="13.5" customHeight="1" x14ac:dyDescent="0.2">
      <c r="A99" s="61">
        <v>99</v>
      </c>
      <c r="B99" s="76" t="str">
        <f t="shared" ca="1" si="40"/>
        <v/>
      </c>
      <c r="C99" s="78" t="str">
        <f t="shared" ca="1" si="54"/>
        <v/>
      </c>
      <c r="D99" s="78" t="str">
        <f t="shared" ca="1" si="54"/>
        <v/>
      </c>
      <c r="E99" s="78" t="str">
        <f t="shared" ca="1" si="54"/>
        <v/>
      </c>
      <c r="F99" s="78" t="str">
        <f t="shared" ca="1" si="54"/>
        <v/>
      </c>
      <c r="G99" s="78" t="str">
        <f t="shared" ca="1" si="54"/>
        <v/>
      </c>
      <c r="H99" s="78" t="str">
        <f t="shared" ca="1" si="54"/>
        <v/>
      </c>
      <c r="I99" s="78" t="str">
        <f t="shared" ca="1" si="54"/>
        <v/>
      </c>
      <c r="J99" s="78" t="str">
        <f t="shared" ca="1" si="54"/>
        <v/>
      </c>
      <c r="K99" s="78" t="str">
        <f t="shared" ca="1" si="54"/>
        <v/>
      </c>
      <c r="L99" s="78" t="str">
        <f t="shared" ca="1" si="54"/>
        <v/>
      </c>
      <c r="M99" s="78" t="str">
        <f t="shared" ca="1" si="55"/>
        <v/>
      </c>
      <c r="N99" s="78" t="str">
        <f t="shared" ca="1" si="55"/>
        <v/>
      </c>
      <c r="O99" s="78" t="str">
        <f t="shared" ca="1" si="55"/>
        <v/>
      </c>
      <c r="P99" s="78" t="str">
        <f t="shared" ca="1" si="55"/>
        <v/>
      </c>
      <c r="Q99" s="78" t="str">
        <f t="shared" ca="1" si="55"/>
        <v/>
      </c>
      <c r="R99" s="78" t="str">
        <f t="shared" ca="1" si="55"/>
        <v/>
      </c>
      <c r="S99" s="78" t="str">
        <f t="shared" ca="1" si="55"/>
        <v/>
      </c>
      <c r="T99" s="78" t="str">
        <f t="shared" ca="1" si="55"/>
        <v/>
      </c>
      <c r="U99" s="78" t="str">
        <f t="shared" ca="1" si="55"/>
        <v/>
      </c>
      <c r="V99" s="78" t="str">
        <f t="shared" ca="1" si="55"/>
        <v/>
      </c>
      <c r="W99" s="78" t="str">
        <f t="shared" ca="1" si="56"/>
        <v/>
      </c>
      <c r="X99" s="78" t="str">
        <f t="shared" ca="1" si="56"/>
        <v/>
      </c>
      <c r="Y99" s="78" t="str">
        <f t="shared" ca="1" si="56"/>
        <v/>
      </c>
      <c r="Z99" s="78" t="str">
        <f t="shared" ca="1" si="56"/>
        <v/>
      </c>
      <c r="AA99" s="78" t="str">
        <f t="shared" ca="1" si="56"/>
        <v/>
      </c>
      <c r="AB99" s="78" t="str">
        <f t="shared" ca="1" si="56"/>
        <v/>
      </c>
      <c r="AC99" s="78" t="str">
        <f t="shared" ca="1" si="56"/>
        <v/>
      </c>
      <c r="AD99" s="78" t="str">
        <f t="shared" ca="1" si="56"/>
        <v/>
      </c>
      <c r="AE99" s="78" t="str">
        <f t="shared" ca="1" si="56"/>
        <v/>
      </c>
      <c r="AF99" s="78" t="str">
        <f t="shared" ca="1" si="56"/>
        <v/>
      </c>
      <c r="AG99" s="78" t="str">
        <f t="shared" ca="1" si="57"/>
        <v/>
      </c>
      <c r="AH99" s="78" t="str">
        <f t="shared" ca="1" si="57"/>
        <v/>
      </c>
      <c r="AI99" s="78" t="str">
        <f t="shared" ca="1" si="57"/>
        <v/>
      </c>
      <c r="AJ99" s="78" t="str">
        <f t="shared" ca="1" si="57"/>
        <v/>
      </c>
      <c r="AK99" s="78" t="str">
        <f t="shared" ca="1" si="57"/>
        <v/>
      </c>
      <c r="AL99" s="78" t="str">
        <f t="shared" ca="1" si="57"/>
        <v/>
      </c>
      <c r="AM99" s="78" t="str">
        <f t="shared" ca="1" si="57"/>
        <v/>
      </c>
      <c r="AN99" s="78" t="str">
        <f t="shared" ref="AN99:AS108" ca="1" si="58">IF(INDIRECT("Input_Lieferant!"&amp;AN$1&amp;$A99)="","",INDIRECT("Input_Lieferant!"&amp;AN$1&amp;$A99))</f>
        <v/>
      </c>
      <c r="AO99" s="78" t="str">
        <f t="shared" ca="1" si="58"/>
        <v/>
      </c>
      <c r="AP99" s="78" t="str">
        <f t="shared" ca="1" si="58"/>
        <v/>
      </c>
      <c r="AQ99" s="78" t="str">
        <f t="shared" ca="1" si="58"/>
        <v/>
      </c>
      <c r="AR99" s="78" t="str">
        <f t="shared" ca="1" si="58"/>
        <v/>
      </c>
      <c r="AS99" s="78" t="str">
        <f t="shared" ca="1" si="58"/>
        <v/>
      </c>
      <c r="AV99" s="27" t="str">
        <f t="shared" ca="1" si="45"/>
        <v/>
      </c>
      <c r="AW99" s="27" t="str">
        <f t="shared" ca="1" si="46"/>
        <v/>
      </c>
      <c r="AX99" s="27" t="str">
        <f t="shared" ca="1" si="47"/>
        <v/>
      </c>
    </row>
    <row r="100" spans="1:50" ht="13.5" customHeight="1" x14ac:dyDescent="0.2">
      <c r="A100" s="61">
        <v>100</v>
      </c>
      <c r="B100" s="76" t="str">
        <f t="shared" ca="1" si="40"/>
        <v/>
      </c>
      <c r="C100" s="78" t="str">
        <f t="shared" ca="1" si="54"/>
        <v/>
      </c>
      <c r="D100" s="78" t="str">
        <f t="shared" ca="1" si="54"/>
        <v/>
      </c>
      <c r="E100" s="78" t="str">
        <f t="shared" ca="1" si="54"/>
        <v/>
      </c>
      <c r="F100" s="78" t="str">
        <f t="shared" ca="1" si="54"/>
        <v/>
      </c>
      <c r="G100" s="78" t="str">
        <f t="shared" ca="1" si="54"/>
        <v/>
      </c>
      <c r="H100" s="78" t="str">
        <f t="shared" ca="1" si="54"/>
        <v/>
      </c>
      <c r="I100" s="78" t="str">
        <f t="shared" ca="1" si="54"/>
        <v/>
      </c>
      <c r="J100" s="78" t="str">
        <f t="shared" ca="1" si="54"/>
        <v/>
      </c>
      <c r="K100" s="78" t="str">
        <f t="shared" ca="1" si="54"/>
        <v/>
      </c>
      <c r="L100" s="78" t="str">
        <f t="shared" ca="1" si="54"/>
        <v/>
      </c>
      <c r="M100" s="78" t="str">
        <f t="shared" ca="1" si="55"/>
        <v/>
      </c>
      <c r="N100" s="78" t="str">
        <f t="shared" ca="1" si="55"/>
        <v/>
      </c>
      <c r="O100" s="78" t="str">
        <f t="shared" ca="1" si="55"/>
        <v/>
      </c>
      <c r="P100" s="78" t="str">
        <f t="shared" ca="1" si="55"/>
        <v/>
      </c>
      <c r="Q100" s="78" t="str">
        <f t="shared" ca="1" si="55"/>
        <v/>
      </c>
      <c r="R100" s="78" t="str">
        <f t="shared" ca="1" si="55"/>
        <v/>
      </c>
      <c r="S100" s="78" t="str">
        <f t="shared" ca="1" si="55"/>
        <v/>
      </c>
      <c r="T100" s="78" t="str">
        <f t="shared" ca="1" si="55"/>
        <v/>
      </c>
      <c r="U100" s="78" t="str">
        <f t="shared" ca="1" si="55"/>
        <v/>
      </c>
      <c r="V100" s="78" t="str">
        <f t="shared" ca="1" si="55"/>
        <v/>
      </c>
      <c r="W100" s="78" t="str">
        <f t="shared" ca="1" si="56"/>
        <v/>
      </c>
      <c r="X100" s="78" t="str">
        <f t="shared" ca="1" si="56"/>
        <v/>
      </c>
      <c r="Y100" s="78" t="str">
        <f t="shared" ca="1" si="56"/>
        <v/>
      </c>
      <c r="Z100" s="78" t="str">
        <f t="shared" ca="1" si="56"/>
        <v/>
      </c>
      <c r="AA100" s="78" t="str">
        <f t="shared" ca="1" si="56"/>
        <v/>
      </c>
      <c r="AB100" s="78" t="str">
        <f t="shared" ca="1" si="56"/>
        <v/>
      </c>
      <c r="AC100" s="78" t="str">
        <f t="shared" ca="1" si="56"/>
        <v/>
      </c>
      <c r="AD100" s="78" t="str">
        <f t="shared" ca="1" si="56"/>
        <v/>
      </c>
      <c r="AE100" s="78" t="str">
        <f t="shared" ca="1" si="56"/>
        <v/>
      </c>
      <c r="AF100" s="78" t="str">
        <f t="shared" ca="1" si="56"/>
        <v/>
      </c>
      <c r="AG100" s="78" t="str">
        <f t="shared" ca="1" si="57"/>
        <v/>
      </c>
      <c r="AH100" s="78" t="str">
        <f t="shared" ca="1" si="57"/>
        <v/>
      </c>
      <c r="AI100" s="78" t="str">
        <f t="shared" ca="1" si="57"/>
        <v/>
      </c>
      <c r="AJ100" s="78" t="str">
        <f t="shared" ca="1" si="57"/>
        <v/>
      </c>
      <c r="AK100" s="78" t="str">
        <f t="shared" ca="1" si="57"/>
        <v/>
      </c>
      <c r="AL100" s="78" t="str">
        <f t="shared" ca="1" si="57"/>
        <v/>
      </c>
      <c r="AM100" s="78" t="str">
        <f t="shared" ca="1" si="57"/>
        <v/>
      </c>
      <c r="AN100" s="78" t="str">
        <f t="shared" ca="1" si="58"/>
        <v/>
      </c>
      <c r="AO100" s="78" t="str">
        <f t="shared" ca="1" si="58"/>
        <v/>
      </c>
      <c r="AP100" s="78" t="str">
        <f t="shared" ca="1" si="58"/>
        <v/>
      </c>
      <c r="AQ100" s="78" t="str">
        <f t="shared" ca="1" si="58"/>
        <v/>
      </c>
      <c r="AR100" s="78" t="str">
        <f t="shared" ca="1" si="58"/>
        <v/>
      </c>
      <c r="AS100" s="78" t="str">
        <f t="shared" ca="1" si="58"/>
        <v/>
      </c>
      <c r="AV100" s="27" t="str">
        <f t="shared" ca="1" si="45"/>
        <v/>
      </c>
      <c r="AW100" s="27" t="str">
        <f t="shared" ca="1" si="46"/>
        <v/>
      </c>
      <c r="AX100" s="27" t="str">
        <f t="shared" ca="1" si="47"/>
        <v/>
      </c>
    </row>
    <row r="101" spans="1:50" ht="13.5" customHeight="1" x14ac:dyDescent="0.2">
      <c r="A101" s="66">
        <v>101</v>
      </c>
      <c r="B101" s="76" t="str">
        <f t="shared" ca="1" si="40"/>
        <v/>
      </c>
      <c r="C101" s="78" t="str">
        <f t="shared" ca="1" si="54"/>
        <v/>
      </c>
      <c r="D101" s="78" t="str">
        <f t="shared" ca="1" si="54"/>
        <v/>
      </c>
      <c r="E101" s="78" t="str">
        <f t="shared" ca="1" si="54"/>
        <v/>
      </c>
      <c r="F101" s="78" t="str">
        <f t="shared" ca="1" si="54"/>
        <v/>
      </c>
      <c r="G101" s="78" t="str">
        <f t="shared" ca="1" si="54"/>
        <v/>
      </c>
      <c r="H101" s="78" t="str">
        <f t="shared" ca="1" si="54"/>
        <v/>
      </c>
      <c r="I101" s="78" t="str">
        <f t="shared" ca="1" si="54"/>
        <v/>
      </c>
      <c r="J101" s="78" t="str">
        <f t="shared" ca="1" si="54"/>
        <v/>
      </c>
      <c r="K101" s="78" t="str">
        <f t="shared" ca="1" si="54"/>
        <v/>
      </c>
      <c r="L101" s="78" t="str">
        <f t="shared" ca="1" si="54"/>
        <v/>
      </c>
      <c r="M101" s="78" t="str">
        <f t="shared" ca="1" si="55"/>
        <v/>
      </c>
      <c r="N101" s="78" t="str">
        <f t="shared" ca="1" si="55"/>
        <v/>
      </c>
      <c r="O101" s="78" t="str">
        <f t="shared" ca="1" si="55"/>
        <v/>
      </c>
      <c r="P101" s="78" t="str">
        <f t="shared" ca="1" si="55"/>
        <v/>
      </c>
      <c r="Q101" s="78" t="str">
        <f t="shared" ca="1" si="55"/>
        <v/>
      </c>
      <c r="R101" s="78" t="str">
        <f t="shared" ca="1" si="55"/>
        <v/>
      </c>
      <c r="S101" s="78" t="str">
        <f t="shared" ca="1" si="55"/>
        <v/>
      </c>
      <c r="T101" s="78" t="str">
        <f t="shared" ca="1" si="55"/>
        <v/>
      </c>
      <c r="U101" s="78" t="str">
        <f t="shared" ca="1" si="55"/>
        <v/>
      </c>
      <c r="V101" s="78" t="str">
        <f t="shared" ca="1" si="55"/>
        <v/>
      </c>
      <c r="W101" s="78" t="str">
        <f t="shared" ca="1" si="56"/>
        <v/>
      </c>
      <c r="X101" s="78" t="str">
        <f t="shared" ca="1" si="56"/>
        <v/>
      </c>
      <c r="Y101" s="78" t="str">
        <f t="shared" ca="1" si="56"/>
        <v/>
      </c>
      <c r="Z101" s="78" t="str">
        <f t="shared" ca="1" si="56"/>
        <v/>
      </c>
      <c r="AA101" s="78" t="str">
        <f t="shared" ca="1" si="56"/>
        <v/>
      </c>
      <c r="AB101" s="78" t="str">
        <f t="shared" ca="1" si="56"/>
        <v/>
      </c>
      <c r="AC101" s="78" t="str">
        <f t="shared" ca="1" si="56"/>
        <v/>
      </c>
      <c r="AD101" s="78" t="str">
        <f t="shared" ca="1" si="56"/>
        <v/>
      </c>
      <c r="AE101" s="78" t="str">
        <f t="shared" ca="1" si="56"/>
        <v/>
      </c>
      <c r="AF101" s="78" t="str">
        <f t="shared" ca="1" si="56"/>
        <v/>
      </c>
      <c r="AG101" s="78" t="str">
        <f t="shared" ca="1" si="57"/>
        <v/>
      </c>
      <c r="AH101" s="78" t="str">
        <f t="shared" ca="1" si="57"/>
        <v/>
      </c>
      <c r="AI101" s="78" t="str">
        <f t="shared" ca="1" si="57"/>
        <v/>
      </c>
      <c r="AJ101" s="78" t="str">
        <f t="shared" ca="1" si="57"/>
        <v/>
      </c>
      <c r="AK101" s="78" t="str">
        <f t="shared" ca="1" si="57"/>
        <v/>
      </c>
      <c r="AL101" s="78" t="str">
        <f t="shared" ca="1" si="57"/>
        <v/>
      </c>
      <c r="AM101" s="78" t="str">
        <f t="shared" ca="1" si="57"/>
        <v/>
      </c>
      <c r="AN101" s="78" t="str">
        <f t="shared" ca="1" si="58"/>
        <v/>
      </c>
      <c r="AO101" s="78" t="str">
        <f t="shared" ca="1" si="58"/>
        <v/>
      </c>
      <c r="AP101" s="78" t="str">
        <f t="shared" ca="1" si="58"/>
        <v/>
      </c>
      <c r="AQ101" s="78" t="str">
        <f t="shared" ca="1" si="58"/>
        <v/>
      </c>
      <c r="AR101" s="78" t="str">
        <f t="shared" ca="1" si="58"/>
        <v/>
      </c>
      <c r="AS101" s="78" t="str">
        <f t="shared" ca="1" si="58"/>
        <v/>
      </c>
      <c r="AV101" s="27" t="str">
        <f t="shared" ca="1" si="45"/>
        <v/>
      </c>
      <c r="AW101" s="27" t="str">
        <f t="shared" ca="1" si="46"/>
        <v/>
      </c>
      <c r="AX101" s="27" t="str">
        <f t="shared" ca="1" si="47"/>
        <v/>
      </c>
    </row>
    <row r="102" spans="1:50" ht="13.5" customHeight="1" x14ac:dyDescent="0.2">
      <c r="A102" s="61">
        <v>102</v>
      </c>
      <c r="B102" s="76" t="str">
        <f t="shared" ca="1" si="40"/>
        <v/>
      </c>
      <c r="C102" s="78" t="str">
        <f t="shared" ref="C102:L111" ca="1" si="59">IF(INDIRECT("Input_Lieferant!"&amp;C$1&amp;$A102)="","",INDIRECT("Input_Lieferant!"&amp;C$1&amp;$A102))</f>
        <v/>
      </c>
      <c r="D102" s="78" t="str">
        <f t="shared" ca="1" si="59"/>
        <v/>
      </c>
      <c r="E102" s="78" t="str">
        <f t="shared" ca="1" si="59"/>
        <v/>
      </c>
      <c r="F102" s="78" t="str">
        <f t="shared" ca="1" si="59"/>
        <v/>
      </c>
      <c r="G102" s="78" t="str">
        <f t="shared" ca="1" si="59"/>
        <v/>
      </c>
      <c r="H102" s="78" t="str">
        <f t="shared" ca="1" si="59"/>
        <v/>
      </c>
      <c r="I102" s="78" t="str">
        <f t="shared" ca="1" si="59"/>
        <v/>
      </c>
      <c r="J102" s="78" t="str">
        <f t="shared" ca="1" si="59"/>
        <v/>
      </c>
      <c r="K102" s="78" t="str">
        <f t="shared" ca="1" si="59"/>
        <v/>
      </c>
      <c r="L102" s="78" t="str">
        <f t="shared" ca="1" si="59"/>
        <v/>
      </c>
      <c r="M102" s="78" t="str">
        <f t="shared" ref="M102:V111" ca="1" si="60">IF(INDIRECT("Input_Lieferant!"&amp;M$1&amp;$A102)="","",INDIRECT("Input_Lieferant!"&amp;M$1&amp;$A102))</f>
        <v/>
      </c>
      <c r="N102" s="78" t="str">
        <f t="shared" ca="1" si="60"/>
        <v/>
      </c>
      <c r="O102" s="78" t="str">
        <f t="shared" ca="1" si="60"/>
        <v/>
      </c>
      <c r="P102" s="78" t="str">
        <f t="shared" ca="1" si="60"/>
        <v/>
      </c>
      <c r="Q102" s="78" t="str">
        <f t="shared" ca="1" si="60"/>
        <v/>
      </c>
      <c r="R102" s="78" t="str">
        <f t="shared" ca="1" si="60"/>
        <v/>
      </c>
      <c r="S102" s="78" t="str">
        <f t="shared" ca="1" si="60"/>
        <v/>
      </c>
      <c r="T102" s="78" t="str">
        <f t="shared" ca="1" si="60"/>
        <v/>
      </c>
      <c r="U102" s="78" t="str">
        <f t="shared" ca="1" si="60"/>
        <v/>
      </c>
      <c r="V102" s="78" t="str">
        <f t="shared" ca="1" si="60"/>
        <v/>
      </c>
      <c r="W102" s="78" t="str">
        <f t="shared" ref="W102:AF111" ca="1" si="61">IF(INDIRECT("Input_Lieferant!"&amp;W$1&amp;$A102)="","",INDIRECT("Input_Lieferant!"&amp;W$1&amp;$A102))</f>
        <v/>
      </c>
      <c r="X102" s="78" t="str">
        <f t="shared" ca="1" si="61"/>
        <v/>
      </c>
      <c r="Y102" s="78" t="str">
        <f t="shared" ca="1" si="61"/>
        <v/>
      </c>
      <c r="Z102" s="78" t="str">
        <f t="shared" ca="1" si="61"/>
        <v/>
      </c>
      <c r="AA102" s="78" t="str">
        <f t="shared" ca="1" si="61"/>
        <v/>
      </c>
      <c r="AB102" s="78" t="str">
        <f t="shared" ca="1" si="61"/>
        <v/>
      </c>
      <c r="AC102" s="78" t="str">
        <f t="shared" ca="1" si="61"/>
        <v/>
      </c>
      <c r="AD102" s="78" t="str">
        <f t="shared" ca="1" si="61"/>
        <v/>
      </c>
      <c r="AE102" s="78" t="str">
        <f t="shared" ca="1" si="61"/>
        <v/>
      </c>
      <c r="AF102" s="78" t="str">
        <f t="shared" ca="1" si="61"/>
        <v/>
      </c>
      <c r="AG102" s="78" t="str">
        <f t="shared" ref="AG102:AM111" ca="1" si="62">IF(INDIRECT("Input_Lieferant!"&amp;AG$1&amp;$A102)="","",INDIRECT("Input_Lieferant!"&amp;AG$1&amp;$A102))</f>
        <v/>
      </c>
      <c r="AH102" s="78" t="str">
        <f t="shared" ca="1" si="62"/>
        <v/>
      </c>
      <c r="AI102" s="78" t="str">
        <f t="shared" ca="1" si="62"/>
        <v/>
      </c>
      <c r="AJ102" s="78" t="str">
        <f t="shared" ca="1" si="62"/>
        <v/>
      </c>
      <c r="AK102" s="78" t="str">
        <f t="shared" ca="1" si="62"/>
        <v/>
      </c>
      <c r="AL102" s="78" t="str">
        <f t="shared" ca="1" si="62"/>
        <v/>
      </c>
      <c r="AM102" s="78" t="str">
        <f t="shared" ca="1" si="62"/>
        <v/>
      </c>
      <c r="AN102" s="78" t="str">
        <f t="shared" ca="1" si="58"/>
        <v/>
      </c>
      <c r="AO102" s="78" t="str">
        <f t="shared" ca="1" si="58"/>
        <v/>
      </c>
      <c r="AP102" s="78" t="str">
        <f t="shared" ca="1" si="58"/>
        <v/>
      </c>
      <c r="AQ102" s="78" t="str">
        <f t="shared" ca="1" si="58"/>
        <v/>
      </c>
      <c r="AR102" s="78" t="str">
        <f t="shared" ca="1" si="58"/>
        <v/>
      </c>
      <c r="AS102" s="78" t="str">
        <f t="shared" ca="1" si="58"/>
        <v/>
      </c>
      <c r="AV102" s="27" t="str">
        <f t="shared" ca="1" si="45"/>
        <v/>
      </c>
      <c r="AW102" s="27" t="str">
        <f t="shared" ca="1" si="46"/>
        <v/>
      </c>
      <c r="AX102" s="27" t="str">
        <f t="shared" ca="1" si="47"/>
        <v/>
      </c>
    </row>
    <row r="103" spans="1:50" ht="13.5" customHeight="1" x14ac:dyDescent="0.2">
      <c r="A103" s="61">
        <v>103</v>
      </c>
      <c r="B103" s="76" t="str">
        <f t="shared" ca="1" si="40"/>
        <v/>
      </c>
      <c r="C103" s="78" t="str">
        <f t="shared" ca="1" si="59"/>
        <v/>
      </c>
      <c r="D103" s="78" t="str">
        <f t="shared" ca="1" si="59"/>
        <v/>
      </c>
      <c r="E103" s="78" t="str">
        <f t="shared" ca="1" si="59"/>
        <v/>
      </c>
      <c r="F103" s="78" t="str">
        <f t="shared" ca="1" si="59"/>
        <v/>
      </c>
      <c r="G103" s="78" t="str">
        <f t="shared" ca="1" si="59"/>
        <v/>
      </c>
      <c r="H103" s="78" t="str">
        <f t="shared" ca="1" si="59"/>
        <v/>
      </c>
      <c r="I103" s="78" t="str">
        <f t="shared" ca="1" si="59"/>
        <v/>
      </c>
      <c r="J103" s="78" t="str">
        <f t="shared" ca="1" si="59"/>
        <v/>
      </c>
      <c r="K103" s="78" t="str">
        <f t="shared" ca="1" si="59"/>
        <v/>
      </c>
      <c r="L103" s="78" t="str">
        <f t="shared" ca="1" si="59"/>
        <v/>
      </c>
      <c r="M103" s="78" t="str">
        <f t="shared" ca="1" si="60"/>
        <v/>
      </c>
      <c r="N103" s="78" t="str">
        <f t="shared" ca="1" si="60"/>
        <v/>
      </c>
      <c r="O103" s="78" t="str">
        <f t="shared" ca="1" si="60"/>
        <v/>
      </c>
      <c r="P103" s="78" t="str">
        <f t="shared" ca="1" si="60"/>
        <v/>
      </c>
      <c r="Q103" s="78" t="str">
        <f t="shared" ca="1" si="60"/>
        <v/>
      </c>
      <c r="R103" s="78" t="str">
        <f t="shared" ca="1" si="60"/>
        <v/>
      </c>
      <c r="S103" s="78" t="str">
        <f t="shared" ca="1" si="60"/>
        <v/>
      </c>
      <c r="T103" s="78" t="str">
        <f t="shared" ca="1" si="60"/>
        <v/>
      </c>
      <c r="U103" s="78" t="str">
        <f t="shared" ca="1" si="60"/>
        <v/>
      </c>
      <c r="V103" s="78" t="str">
        <f t="shared" ca="1" si="60"/>
        <v/>
      </c>
      <c r="W103" s="78" t="str">
        <f t="shared" ca="1" si="61"/>
        <v/>
      </c>
      <c r="X103" s="78" t="str">
        <f t="shared" ca="1" si="61"/>
        <v/>
      </c>
      <c r="Y103" s="78" t="str">
        <f t="shared" ca="1" si="61"/>
        <v/>
      </c>
      <c r="Z103" s="78" t="str">
        <f t="shared" ca="1" si="61"/>
        <v/>
      </c>
      <c r="AA103" s="78" t="str">
        <f t="shared" ca="1" si="61"/>
        <v/>
      </c>
      <c r="AB103" s="78" t="str">
        <f t="shared" ca="1" si="61"/>
        <v/>
      </c>
      <c r="AC103" s="78" t="str">
        <f t="shared" ca="1" si="61"/>
        <v/>
      </c>
      <c r="AD103" s="78" t="str">
        <f t="shared" ca="1" si="61"/>
        <v/>
      </c>
      <c r="AE103" s="78" t="str">
        <f t="shared" ca="1" si="61"/>
        <v/>
      </c>
      <c r="AF103" s="78" t="str">
        <f t="shared" ca="1" si="61"/>
        <v/>
      </c>
      <c r="AG103" s="78" t="str">
        <f t="shared" ca="1" si="62"/>
        <v/>
      </c>
      <c r="AH103" s="78" t="str">
        <f t="shared" ca="1" si="62"/>
        <v/>
      </c>
      <c r="AI103" s="78" t="str">
        <f t="shared" ca="1" si="62"/>
        <v/>
      </c>
      <c r="AJ103" s="78" t="str">
        <f t="shared" ca="1" si="62"/>
        <v/>
      </c>
      <c r="AK103" s="78" t="str">
        <f t="shared" ca="1" si="62"/>
        <v/>
      </c>
      <c r="AL103" s="78" t="str">
        <f t="shared" ca="1" si="62"/>
        <v/>
      </c>
      <c r="AM103" s="78" t="str">
        <f t="shared" ca="1" si="62"/>
        <v/>
      </c>
      <c r="AN103" s="78" t="str">
        <f t="shared" ca="1" si="58"/>
        <v/>
      </c>
      <c r="AO103" s="78" t="str">
        <f t="shared" ca="1" si="58"/>
        <v/>
      </c>
      <c r="AP103" s="78" t="str">
        <f t="shared" ca="1" si="58"/>
        <v/>
      </c>
      <c r="AQ103" s="78" t="str">
        <f t="shared" ca="1" si="58"/>
        <v/>
      </c>
      <c r="AR103" s="78" t="str">
        <f t="shared" ca="1" si="58"/>
        <v/>
      </c>
      <c r="AS103" s="78" t="str">
        <f t="shared" ca="1" si="58"/>
        <v/>
      </c>
      <c r="AV103" s="27" t="str">
        <f t="shared" ca="1" si="45"/>
        <v/>
      </c>
      <c r="AW103" s="27" t="str">
        <f t="shared" ca="1" si="46"/>
        <v/>
      </c>
      <c r="AX103" s="27" t="str">
        <f t="shared" ca="1" si="47"/>
        <v/>
      </c>
    </row>
    <row r="104" spans="1:50" ht="13.5" customHeight="1" x14ac:dyDescent="0.2">
      <c r="A104" s="61">
        <v>104</v>
      </c>
      <c r="B104" s="76" t="str">
        <f t="shared" ca="1" si="40"/>
        <v/>
      </c>
      <c r="C104" s="78" t="str">
        <f t="shared" ca="1" si="59"/>
        <v/>
      </c>
      <c r="D104" s="78" t="str">
        <f t="shared" ca="1" si="59"/>
        <v/>
      </c>
      <c r="E104" s="78" t="str">
        <f t="shared" ca="1" si="59"/>
        <v/>
      </c>
      <c r="F104" s="78" t="str">
        <f t="shared" ca="1" si="59"/>
        <v/>
      </c>
      <c r="G104" s="78" t="str">
        <f t="shared" ca="1" si="59"/>
        <v/>
      </c>
      <c r="H104" s="78" t="str">
        <f t="shared" ca="1" si="59"/>
        <v/>
      </c>
      <c r="I104" s="78" t="str">
        <f t="shared" ca="1" si="59"/>
        <v/>
      </c>
      <c r="J104" s="78" t="str">
        <f t="shared" ca="1" si="59"/>
        <v/>
      </c>
      <c r="K104" s="78" t="str">
        <f t="shared" ca="1" si="59"/>
        <v/>
      </c>
      <c r="L104" s="78" t="str">
        <f t="shared" ca="1" si="59"/>
        <v/>
      </c>
      <c r="M104" s="78" t="str">
        <f t="shared" ca="1" si="60"/>
        <v/>
      </c>
      <c r="N104" s="78" t="str">
        <f t="shared" ca="1" si="60"/>
        <v/>
      </c>
      <c r="O104" s="78" t="str">
        <f t="shared" ca="1" si="60"/>
        <v/>
      </c>
      <c r="P104" s="78" t="str">
        <f t="shared" ca="1" si="60"/>
        <v/>
      </c>
      <c r="Q104" s="78" t="str">
        <f t="shared" ca="1" si="60"/>
        <v/>
      </c>
      <c r="R104" s="78" t="str">
        <f t="shared" ca="1" si="60"/>
        <v/>
      </c>
      <c r="S104" s="78" t="str">
        <f t="shared" ca="1" si="60"/>
        <v/>
      </c>
      <c r="T104" s="78" t="str">
        <f t="shared" ca="1" si="60"/>
        <v/>
      </c>
      <c r="U104" s="78" t="str">
        <f t="shared" ca="1" si="60"/>
        <v/>
      </c>
      <c r="V104" s="78" t="str">
        <f t="shared" ca="1" si="60"/>
        <v/>
      </c>
      <c r="W104" s="78" t="str">
        <f t="shared" ca="1" si="61"/>
        <v/>
      </c>
      <c r="X104" s="78" t="str">
        <f t="shared" ca="1" si="61"/>
        <v/>
      </c>
      <c r="Y104" s="78" t="str">
        <f t="shared" ca="1" si="61"/>
        <v/>
      </c>
      <c r="Z104" s="78" t="str">
        <f t="shared" ca="1" si="61"/>
        <v/>
      </c>
      <c r="AA104" s="78" t="str">
        <f t="shared" ca="1" si="61"/>
        <v/>
      </c>
      <c r="AB104" s="78" t="str">
        <f t="shared" ca="1" si="61"/>
        <v/>
      </c>
      <c r="AC104" s="78" t="str">
        <f t="shared" ca="1" si="61"/>
        <v/>
      </c>
      <c r="AD104" s="78" t="str">
        <f t="shared" ca="1" si="61"/>
        <v/>
      </c>
      <c r="AE104" s="78" t="str">
        <f t="shared" ca="1" si="61"/>
        <v/>
      </c>
      <c r="AF104" s="78" t="str">
        <f t="shared" ca="1" si="61"/>
        <v/>
      </c>
      <c r="AG104" s="78" t="str">
        <f t="shared" ca="1" si="62"/>
        <v/>
      </c>
      <c r="AH104" s="78" t="str">
        <f t="shared" ca="1" si="62"/>
        <v/>
      </c>
      <c r="AI104" s="78" t="str">
        <f t="shared" ca="1" si="62"/>
        <v/>
      </c>
      <c r="AJ104" s="78" t="str">
        <f t="shared" ca="1" si="62"/>
        <v/>
      </c>
      <c r="AK104" s="78" t="str">
        <f t="shared" ca="1" si="62"/>
        <v/>
      </c>
      <c r="AL104" s="78" t="str">
        <f t="shared" ca="1" si="62"/>
        <v/>
      </c>
      <c r="AM104" s="78" t="str">
        <f t="shared" ca="1" si="62"/>
        <v/>
      </c>
      <c r="AN104" s="78" t="str">
        <f t="shared" ca="1" si="58"/>
        <v/>
      </c>
      <c r="AO104" s="78" t="str">
        <f t="shared" ca="1" si="58"/>
        <v/>
      </c>
      <c r="AP104" s="78" t="str">
        <f t="shared" ca="1" si="58"/>
        <v/>
      </c>
      <c r="AQ104" s="78" t="str">
        <f t="shared" ca="1" si="58"/>
        <v/>
      </c>
      <c r="AR104" s="78" t="str">
        <f t="shared" ca="1" si="58"/>
        <v/>
      </c>
      <c r="AS104" s="78" t="str">
        <f t="shared" ca="1" si="58"/>
        <v/>
      </c>
      <c r="AV104" s="27" t="str">
        <f t="shared" ca="1" si="45"/>
        <v/>
      </c>
      <c r="AW104" s="27" t="str">
        <f t="shared" ca="1" si="46"/>
        <v/>
      </c>
      <c r="AX104" s="27" t="str">
        <f t="shared" ca="1" si="47"/>
        <v/>
      </c>
    </row>
    <row r="105" spans="1:50" ht="13.5" customHeight="1" x14ac:dyDescent="0.2">
      <c r="A105" s="66">
        <v>105</v>
      </c>
      <c r="B105" s="76" t="str">
        <f t="shared" ca="1" si="40"/>
        <v/>
      </c>
      <c r="C105" s="78" t="str">
        <f t="shared" ca="1" si="59"/>
        <v/>
      </c>
      <c r="D105" s="78" t="str">
        <f t="shared" ca="1" si="59"/>
        <v/>
      </c>
      <c r="E105" s="78" t="str">
        <f t="shared" ca="1" si="59"/>
        <v/>
      </c>
      <c r="F105" s="78" t="str">
        <f t="shared" ca="1" si="59"/>
        <v/>
      </c>
      <c r="G105" s="78" t="str">
        <f t="shared" ca="1" si="59"/>
        <v/>
      </c>
      <c r="H105" s="78" t="str">
        <f t="shared" ca="1" si="59"/>
        <v/>
      </c>
      <c r="I105" s="78" t="str">
        <f t="shared" ca="1" si="59"/>
        <v/>
      </c>
      <c r="J105" s="78" t="str">
        <f t="shared" ca="1" si="59"/>
        <v/>
      </c>
      <c r="K105" s="78" t="str">
        <f t="shared" ca="1" si="59"/>
        <v/>
      </c>
      <c r="L105" s="78" t="str">
        <f t="shared" ca="1" si="59"/>
        <v/>
      </c>
      <c r="M105" s="78" t="str">
        <f t="shared" ca="1" si="60"/>
        <v/>
      </c>
      <c r="N105" s="78" t="str">
        <f t="shared" ca="1" si="60"/>
        <v/>
      </c>
      <c r="O105" s="78" t="str">
        <f t="shared" ca="1" si="60"/>
        <v/>
      </c>
      <c r="P105" s="78" t="str">
        <f t="shared" ca="1" si="60"/>
        <v/>
      </c>
      <c r="Q105" s="78" t="str">
        <f t="shared" ca="1" si="60"/>
        <v/>
      </c>
      <c r="R105" s="78" t="str">
        <f t="shared" ca="1" si="60"/>
        <v/>
      </c>
      <c r="S105" s="78" t="str">
        <f t="shared" ca="1" si="60"/>
        <v/>
      </c>
      <c r="T105" s="78" t="str">
        <f t="shared" ca="1" si="60"/>
        <v/>
      </c>
      <c r="U105" s="78" t="str">
        <f t="shared" ca="1" si="60"/>
        <v/>
      </c>
      <c r="V105" s="78" t="str">
        <f t="shared" ca="1" si="60"/>
        <v/>
      </c>
      <c r="W105" s="78" t="str">
        <f t="shared" ca="1" si="61"/>
        <v/>
      </c>
      <c r="X105" s="78" t="str">
        <f t="shared" ca="1" si="61"/>
        <v/>
      </c>
      <c r="Y105" s="78" t="str">
        <f t="shared" ca="1" si="61"/>
        <v/>
      </c>
      <c r="Z105" s="78" t="str">
        <f t="shared" ca="1" si="61"/>
        <v/>
      </c>
      <c r="AA105" s="78" t="str">
        <f t="shared" ca="1" si="61"/>
        <v/>
      </c>
      <c r="AB105" s="78" t="str">
        <f t="shared" ca="1" si="61"/>
        <v/>
      </c>
      <c r="AC105" s="78" t="str">
        <f t="shared" ca="1" si="61"/>
        <v/>
      </c>
      <c r="AD105" s="78" t="str">
        <f t="shared" ca="1" si="61"/>
        <v/>
      </c>
      <c r="AE105" s="78" t="str">
        <f t="shared" ca="1" si="61"/>
        <v/>
      </c>
      <c r="AF105" s="78" t="str">
        <f t="shared" ca="1" si="61"/>
        <v/>
      </c>
      <c r="AG105" s="78" t="str">
        <f t="shared" ca="1" si="62"/>
        <v/>
      </c>
      <c r="AH105" s="78" t="str">
        <f t="shared" ca="1" si="62"/>
        <v/>
      </c>
      <c r="AI105" s="78" t="str">
        <f t="shared" ca="1" si="62"/>
        <v/>
      </c>
      <c r="AJ105" s="78" t="str">
        <f t="shared" ca="1" si="62"/>
        <v/>
      </c>
      <c r="AK105" s="78" t="str">
        <f t="shared" ca="1" si="62"/>
        <v/>
      </c>
      <c r="AL105" s="78" t="str">
        <f t="shared" ca="1" si="62"/>
        <v/>
      </c>
      <c r="AM105" s="78" t="str">
        <f t="shared" ca="1" si="62"/>
        <v/>
      </c>
      <c r="AN105" s="78" t="str">
        <f t="shared" ca="1" si="58"/>
        <v/>
      </c>
      <c r="AO105" s="78" t="str">
        <f t="shared" ca="1" si="58"/>
        <v/>
      </c>
      <c r="AP105" s="78" t="str">
        <f t="shared" ca="1" si="58"/>
        <v/>
      </c>
      <c r="AQ105" s="78" t="str">
        <f t="shared" ca="1" si="58"/>
        <v/>
      </c>
      <c r="AR105" s="78" t="str">
        <f t="shared" ca="1" si="58"/>
        <v/>
      </c>
      <c r="AS105" s="78" t="str">
        <f t="shared" ca="1" si="58"/>
        <v/>
      </c>
      <c r="AV105" s="27" t="str">
        <f t="shared" ca="1" si="45"/>
        <v/>
      </c>
      <c r="AW105" s="27" t="str">
        <f t="shared" ca="1" si="46"/>
        <v/>
      </c>
      <c r="AX105" s="27" t="str">
        <f t="shared" ca="1" si="47"/>
        <v/>
      </c>
    </row>
    <row r="106" spans="1:50" ht="13.5" customHeight="1" x14ac:dyDescent="0.2">
      <c r="A106" s="61">
        <v>106</v>
      </c>
      <c r="B106" s="76" t="str">
        <f t="shared" ca="1" si="40"/>
        <v/>
      </c>
      <c r="C106" s="78" t="str">
        <f t="shared" ca="1" si="59"/>
        <v/>
      </c>
      <c r="D106" s="78" t="str">
        <f t="shared" ca="1" si="59"/>
        <v/>
      </c>
      <c r="E106" s="78" t="str">
        <f t="shared" ca="1" si="59"/>
        <v/>
      </c>
      <c r="F106" s="78" t="str">
        <f t="shared" ca="1" si="59"/>
        <v/>
      </c>
      <c r="G106" s="78" t="str">
        <f t="shared" ca="1" si="59"/>
        <v/>
      </c>
      <c r="H106" s="78" t="str">
        <f t="shared" ca="1" si="59"/>
        <v/>
      </c>
      <c r="I106" s="78" t="str">
        <f t="shared" ca="1" si="59"/>
        <v/>
      </c>
      <c r="J106" s="78" t="str">
        <f t="shared" ca="1" si="59"/>
        <v/>
      </c>
      <c r="K106" s="78" t="str">
        <f t="shared" ca="1" si="59"/>
        <v/>
      </c>
      <c r="L106" s="78" t="str">
        <f t="shared" ca="1" si="59"/>
        <v/>
      </c>
      <c r="M106" s="78" t="str">
        <f t="shared" ca="1" si="60"/>
        <v/>
      </c>
      <c r="N106" s="78" t="str">
        <f t="shared" ca="1" si="60"/>
        <v/>
      </c>
      <c r="O106" s="78" t="str">
        <f t="shared" ca="1" si="60"/>
        <v/>
      </c>
      <c r="P106" s="78" t="str">
        <f t="shared" ca="1" si="60"/>
        <v/>
      </c>
      <c r="Q106" s="78" t="str">
        <f t="shared" ca="1" si="60"/>
        <v/>
      </c>
      <c r="R106" s="78" t="str">
        <f t="shared" ca="1" si="60"/>
        <v/>
      </c>
      <c r="S106" s="78" t="str">
        <f t="shared" ca="1" si="60"/>
        <v/>
      </c>
      <c r="T106" s="78" t="str">
        <f t="shared" ca="1" si="60"/>
        <v/>
      </c>
      <c r="U106" s="78" t="str">
        <f t="shared" ca="1" si="60"/>
        <v/>
      </c>
      <c r="V106" s="78" t="str">
        <f t="shared" ca="1" si="60"/>
        <v/>
      </c>
      <c r="W106" s="78" t="str">
        <f t="shared" ca="1" si="61"/>
        <v/>
      </c>
      <c r="X106" s="78" t="str">
        <f t="shared" ca="1" si="61"/>
        <v/>
      </c>
      <c r="Y106" s="78" t="str">
        <f t="shared" ca="1" si="61"/>
        <v/>
      </c>
      <c r="Z106" s="78" t="str">
        <f t="shared" ca="1" si="61"/>
        <v/>
      </c>
      <c r="AA106" s="78" t="str">
        <f t="shared" ca="1" si="61"/>
        <v/>
      </c>
      <c r="AB106" s="78" t="str">
        <f t="shared" ca="1" si="61"/>
        <v/>
      </c>
      <c r="AC106" s="78" t="str">
        <f t="shared" ca="1" si="61"/>
        <v/>
      </c>
      <c r="AD106" s="78" t="str">
        <f t="shared" ca="1" si="61"/>
        <v/>
      </c>
      <c r="AE106" s="78" t="str">
        <f t="shared" ca="1" si="61"/>
        <v/>
      </c>
      <c r="AF106" s="78" t="str">
        <f t="shared" ca="1" si="61"/>
        <v/>
      </c>
      <c r="AG106" s="78" t="str">
        <f t="shared" ca="1" si="62"/>
        <v/>
      </c>
      <c r="AH106" s="78" t="str">
        <f t="shared" ca="1" si="62"/>
        <v/>
      </c>
      <c r="AI106" s="78" t="str">
        <f t="shared" ca="1" si="62"/>
        <v/>
      </c>
      <c r="AJ106" s="78" t="str">
        <f t="shared" ca="1" si="62"/>
        <v/>
      </c>
      <c r="AK106" s="78" t="str">
        <f t="shared" ca="1" si="62"/>
        <v/>
      </c>
      <c r="AL106" s="78" t="str">
        <f t="shared" ca="1" si="62"/>
        <v/>
      </c>
      <c r="AM106" s="78" t="str">
        <f t="shared" ca="1" si="62"/>
        <v/>
      </c>
      <c r="AN106" s="78" t="str">
        <f t="shared" ca="1" si="58"/>
        <v/>
      </c>
      <c r="AO106" s="78" t="str">
        <f t="shared" ca="1" si="58"/>
        <v/>
      </c>
      <c r="AP106" s="78" t="str">
        <f t="shared" ca="1" si="58"/>
        <v/>
      </c>
      <c r="AQ106" s="78" t="str">
        <f t="shared" ca="1" si="58"/>
        <v/>
      </c>
      <c r="AR106" s="78" t="str">
        <f t="shared" ca="1" si="58"/>
        <v/>
      </c>
      <c r="AS106" s="78" t="str">
        <f t="shared" ca="1" si="58"/>
        <v/>
      </c>
      <c r="AV106" s="27" t="str">
        <f t="shared" ca="1" si="45"/>
        <v/>
      </c>
      <c r="AW106" s="27" t="str">
        <f t="shared" ca="1" si="46"/>
        <v/>
      </c>
      <c r="AX106" s="27" t="str">
        <f t="shared" ca="1" si="47"/>
        <v/>
      </c>
    </row>
    <row r="107" spans="1:50" ht="13.5" customHeight="1" x14ac:dyDescent="0.2">
      <c r="A107" s="61">
        <v>107</v>
      </c>
      <c r="B107" s="76" t="str">
        <f t="shared" ca="1" si="40"/>
        <v/>
      </c>
      <c r="C107" s="78" t="str">
        <f t="shared" ca="1" si="59"/>
        <v/>
      </c>
      <c r="D107" s="78" t="str">
        <f t="shared" ca="1" si="59"/>
        <v/>
      </c>
      <c r="E107" s="78" t="str">
        <f t="shared" ca="1" si="59"/>
        <v/>
      </c>
      <c r="F107" s="78" t="str">
        <f t="shared" ca="1" si="59"/>
        <v/>
      </c>
      <c r="G107" s="78" t="str">
        <f t="shared" ca="1" si="59"/>
        <v/>
      </c>
      <c r="H107" s="78" t="str">
        <f t="shared" ca="1" si="59"/>
        <v/>
      </c>
      <c r="I107" s="78" t="str">
        <f t="shared" ca="1" si="59"/>
        <v/>
      </c>
      <c r="J107" s="78" t="str">
        <f t="shared" ca="1" si="59"/>
        <v/>
      </c>
      <c r="K107" s="78" t="str">
        <f t="shared" ca="1" si="59"/>
        <v/>
      </c>
      <c r="L107" s="78" t="str">
        <f t="shared" ca="1" si="59"/>
        <v/>
      </c>
      <c r="M107" s="78" t="str">
        <f t="shared" ca="1" si="60"/>
        <v/>
      </c>
      <c r="N107" s="78" t="str">
        <f t="shared" ca="1" si="60"/>
        <v/>
      </c>
      <c r="O107" s="78" t="str">
        <f t="shared" ca="1" si="60"/>
        <v/>
      </c>
      <c r="P107" s="78" t="str">
        <f t="shared" ca="1" si="60"/>
        <v/>
      </c>
      <c r="Q107" s="78" t="str">
        <f t="shared" ca="1" si="60"/>
        <v/>
      </c>
      <c r="R107" s="78" t="str">
        <f t="shared" ca="1" si="60"/>
        <v/>
      </c>
      <c r="S107" s="78" t="str">
        <f t="shared" ca="1" si="60"/>
        <v/>
      </c>
      <c r="T107" s="78" t="str">
        <f t="shared" ca="1" si="60"/>
        <v/>
      </c>
      <c r="U107" s="78" t="str">
        <f t="shared" ca="1" si="60"/>
        <v/>
      </c>
      <c r="V107" s="78" t="str">
        <f t="shared" ca="1" si="60"/>
        <v/>
      </c>
      <c r="W107" s="78" t="str">
        <f t="shared" ca="1" si="61"/>
        <v/>
      </c>
      <c r="X107" s="78" t="str">
        <f t="shared" ca="1" si="61"/>
        <v/>
      </c>
      <c r="Y107" s="78" t="str">
        <f t="shared" ca="1" si="61"/>
        <v/>
      </c>
      <c r="Z107" s="78" t="str">
        <f t="shared" ca="1" si="61"/>
        <v/>
      </c>
      <c r="AA107" s="78" t="str">
        <f t="shared" ca="1" si="61"/>
        <v/>
      </c>
      <c r="AB107" s="78" t="str">
        <f t="shared" ca="1" si="61"/>
        <v/>
      </c>
      <c r="AC107" s="78" t="str">
        <f t="shared" ca="1" si="61"/>
        <v/>
      </c>
      <c r="AD107" s="78" t="str">
        <f t="shared" ca="1" si="61"/>
        <v/>
      </c>
      <c r="AE107" s="78" t="str">
        <f t="shared" ca="1" si="61"/>
        <v/>
      </c>
      <c r="AF107" s="78" t="str">
        <f t="shared" ca="1" si="61"/>
        <v/>
      </c>
      <c r="AG107" s="78" t="str">
        <f t="shared" ca="1" si="62"/>
        <v/>
      </c>
      <c r="AH107" s="78" t="str">
        <f t="shared" ca="1" si="62"/>
        <v/>
      </c>
      <c r="AI107" s="78" t="str">
        <f t="shared" ca="1" si="62"/>
        <v/>
      </c>
      <c r="AJ107" s="78" t="str">
        <f t="shared" ca="1" si="62"/>
        <v/>
      </c>
      <c r="AK107" s="78" t="str">
        <f t="shared" ca="1" si="62"/>
        <v/>
      </c>
      <c r="AL107" s="78" t="str">
        <f t="shared" ca="1" si="62"/>
        <v/>
      </c>
      <c r="AM107" s="78" t="str">
        <f t="shared" ca="1" si="62"/>
        <v/>
      </c>
      <c r="AN107" s="78" t="str">
        <f t="shared" ca="1" si="58"/>
        <v/>
      </c>
      <c r="AO107" s="78" t="str">
        <f t="shared" ca="1" si="58"/>
        <v/>
      </c>
      <c r="AP107" s="78" t="str">
        <f t="shared" ca="1" si="58"/>
        <v/>
      </c>
      <c r="AQ107" s="78" t="str">
        <f t="shared" ca="1" si="58"/>
        <v/>
      </c>
      <c r="AR107" s="78" t="str">
        <f t="shared" ca="1" si="58"/>
        <v/>
      </c>
      <c r="AS107" s="78" t="str">
        <f t="shared" ca="1" si="58"/>
        <v/>
      </c>
      <c r="AV107" s="27" t="str">
        <f t="shared" ca="1" si="45"/>
        <v/>
      </c>
      <c r="AW107" s="27" t="str">
        <f t="shared" ca="1" si="46"/>
        <v/>
      </c>
      <c r="AX107" s="27" t="str">
        <f t="shared" ca="1" si="47"/>
        <v/>
      </c>
    </row>
    <row r="108" spans="1:50" ht="13.5" customHeight="1" x14ac:dyDescent="0.2">
      <c r="A108" s="61">
        <v>108</v>
      </c>
      <c r="B108" s="76" t="str">
        <f t="shared" ca="1" si="40"/>
        <v/>
      </c>
      <c r="C108" s="78" t="str">
        <f t="shared" ca="1" si="59"/>
        <v/>
      </c>
      <c r="D108" s="78" t="str">
        <f t="shared" ca="1" si="59"/>
        <v/>
      </c>
      <c r="E108" s="78" t="str">
        <f t="shared" ca="1" si="59"/>
        <v/>
      </c>
      <c r="F108" s="78" t="str">
        <f t="shared" ca="1" si="59"/>
        <v/>
      </c>
      <c r="G108" s="78" t="str">
        <f t="shared" ca="1" si="59"/>
        <v/>
      </c>
      <c r="H108" s="78" t="str">
        <f t="shared" ca="1" si="59"/>
        <v/>
      </c>
      <c r="I108" s="78" t="str">
        <f t="shared" ca="1" si="59"/>
        <v/>
      </c>
      <c r="J108" s="78" t="str">
        <f t="shared" ca="1" si="59"/>
        <v/>
      </c>
      <c r="K108" s="78" t="str">
        <f t="shared" ca="1" si="59"/>
        <v/>
      </c>
      <c r="L108" s="78" t="str">
        <f t="shared" ca="1" si="59"/>
        <v/>
      </c>
      <c r="M108" s="78" t="str">
        <f t="shared" ca="1" si="60"/>
        <v/>
      </c>
      <c r="N108" s="78" t="str">
        <f t="shared" ca="1" si="60"/>
        <v/>
      </c>
      <c r="O108" s="78" t="str">
        <f t="shared" ca="1" si="60"/>
        <v/>
      </c>
      <c r="P108" s="78" t="str">
        <f t="shared" ca="1" si="60"/>
        <v/>
      </c>
      <c r="Q108" s="78" t="str">
        <f t="shared" ca="1" si="60"/>
        <v/>
      </c>
      <c r="R108" s="78" t="str">
        <f t="shared" ca="1" si="60"/>
        <v/>
      </c>
      <c r="S108" s="78" t="str">
        <f t="shared" ca="1" si="60"/>
        <v/>
      </c>
      <c r="T108" s="78" t="str">
        <f t="shared" ca="1" si="60"/>
        <v/>
      </c>
      <c r="U108" s="78" t="str">
        <f t="shared" ca="1" si="60"/>
        <v/>
      </c>
      <c r="V108" s="78" t="str">
        <f t="shared" ca="1" si="60"/>
        <v/>
      </c>
      <c r="W108" s="78" t="str">
        <f t="shared" ca="1" si="61"/>
        <v/>
      </c>
      <c r="X108" s="78" t="str">
        <f t="shared" ca="1" si="61"/>
        <v/>
      </c>
      <c r="Y108" s="78" t="str">
        <f t="shared" ca="1" si="61"/>
        <v/>
      </c>
      <c r="Z108" s="78" t="str">
        <f t="shared" ca="1" si="61"/>
        <v/>
      </c>
      <c r="AA108" s="78" t="str">
        <f t="shared" ca="1" si="61"/>
        <v/>
      </c>
      <c r="AB108" s="78" t="str">
        <f t="shared" ca="1" si="61"/>
        <v/>
      </c>
      <c r="AC108" s="78" t="str">
        <f t="shared" ca="1" si="61"/>
        <v/>
      </c>
      <c r="AD108" s="78" t="str">
        <f t="shared" ca="1" si="61"/>
        <v/>
      </c>
      <c r="AE108" s="78" t="str">
        <f t="shared" ca="1" si="61"/>
        <v/>
      </c>
      <c r="AF108" s="78" t="str">
        <f t="shared" ca="1" si="61"/>
        <v/>
      </c>
      <c r="AG108" s="78" t="str">
        <f t="shared" ca="1" si="62"/>
        <v/>
      </c>
      <c r="AH108" s="78" t="str">
        <f t="shared" ca="1" si="62"/>
        <v/>
      </c>
      <c r="AI108" s="78" t="str">
        <f t="shared" ca="1" si="62"/>
        <v/>
      </c>
      <c r="AJ108" s="78" t="str">
        <f t="shared" ca="1" si="62"/>
        <v/>
      </c>
      <c r="AK108" s="78" t="str">
        <f t="shared" ca="1" si="62"/>
        <v/>
      </c>
      <c r="AL108" s="78" t="str">
        <f t="shared" ca="1" si="62"/>
        <v/>
      </c>
      <c r="AM108" s="78" t="str">
        <f t="shared" ca="1" si="62"/>
        <v/>
      </c>
      <c r="AN108" s="78" t="str">
        <f t="shared" ca="1" si="58"/>
        <v/>
      </c>
      <c r="AO108" s="78" t="str">
        <f t="shared" ca="1" si="58"/>
        <v/>
      </c>
      <c r="AP108" s="78" t="str">
        <f t="shared" ca="1" si="58"/>
        <v/>
      </c>
      <c r="AQ108" s="78" t="str">
        <f t="shared" ca="1" si="58"/>
        <v/>
      </c>
      <c r="AR108" s="78" t="str">
        <f t="shared" ca="1" si="58"/>
        <v/>
      </c>
      <c r="AS108" s="78" t="str">
        <f t="shared" ca="1" si="58"/>
        <v/>
      </c>
      <c r="AV108" s="27" t="str">
        <f t="shared" ca="1" si="45"/>
        <v/>
      </c>
      <c r="AW108" s="27" t="str">
        <f t="shared" ca="1" si="46"/>
        <v/>
      </c>
      <c r="AX108" s="27" t="str">
        <f t="shared" ca="1" si="47"/>
        <v/>
      </c>
    </row>
    <row r="109" spans="1:50" ht="13.5" customHeight="1" x14ac:dyDescent="0.2">
      <c r="A109" s="66">
        <v>109</v>
      </c>
      <c r="B109" s="76" t="str">
        <f t="shared" ca="1" si="40"/>
        <v/>
      </c>
      <c r="C109" s="78" t="str">
        <f t="shared" ca="1" si="59"/>
        <v/>
      </c>
      <c r="D109" s="78" t="str">
        <f t="shared" ca="1" si="59"/>
        <v/>
      </c>
      <c r="E109" s="78" t="str">
        <f t="shared" ca="1" si="59"/>
        <v/>
      </c>
      <c r="F109" s="78" t="str">
        <f t="shared" ca="1" si="59"/>
        <v/>
      </c>
      <c r="G109" s="78" t="str">
        <f t="shared" ca="1" si="59"/>
        <v/>
      </c>
      <c r="H109" s="78" t="str">
        <f t="shared" ca="1" si="59"/>
        <v/>
      </c>
      <c r="I109" s="78" t="str">
        <f t="shared" ca="1" si="59"/>
        <v/>
      </c>
      <c r="J109" s="78" t="str">
        <f t="shared" ca="1" si="59"/>
        <v/>
      </c>
      <c r="K109" s="78" t="str">
        <f t="shared" ca="1" si="59"/>
        <v/>
      </c>
      <c r="L109" s="78" t="str">
        <f t="shared" ca="1" si="59"/>
        <v/>
      </c>
      <c r="M109" s="78" t="str">
        <f t="shared" ca="1" si="60"/>
        <v/>
      </c>
      <c r="N109" s="78" t="str">
        <f t="shared" ca="1" si="60"/>
        <v/>
      </c>
      <c r="O109" s="78" t="str">
        <f t="shared" ca="1" si="60"/>
        <v/>
      </c>
      <c r="P109" s="78" t="str">
        <f t="shared" ca="1" si="60"/>
        <v/>
      </c>
      <c r="Q109" s="78" t="str">
        <f t="shared" ca="1" si="60"/>
        <v/>
      </c>
      <c r="R109" s="78" t="str">
        <f t="shared" ca="1" si="60"/>
        <v/>
      </c>
      <c r="S109" s="78" t="str">
        <f t="shared" ca="1" si="60"/>
        <v/>
      </c>
      <c r="T109" s="78" t="str">
        <f t="shared" ca="1" si="60"/>
        <v/>
      </c>
      <c r="U109" s="78" t="str">
        <f t="shared" ca="1" si="60"/>
        <v/>
      </c>
      <c r="V109" s="78" t="str">
        <f t="shared" ca="1" si="60"/>
        <v/>
      </c>
      <c r="W109" s="78" t="str">
        <f t="shared" ca="1" si="61"/>
        <v/>
      </c>
      <c r="X109" s="78" t="str">
        <f t="shared" ca="1" si="61"/>
        <v/>
      </c>
      <c r="Y109" s="78" t="str">
        <f t="shared" ca="1" si="61"/>
        <v/>
      </c>
      <c r="Z109" s="78" t="str">
        <f t="shared" ca="1" si="61"/>
        <v/>
      </c>
      <c r="AA109" s="78" t="str">
        <f t="shared" ca="1" si="61"/>
        <v/>
      </c>
      <c r="AB109" s="78" t="str">
        <f t="shared" ca="1" si="61"/>
        <v/>
      </c>
      <c r="AC109" s="78" t="str">
        <f t="shared" ca="1" si="61"/>
        <v/>
      </c>
      <c r="AD109" s="78" t="str">
        <f t="shared" ca="1" si="61"/>
        <v/>
      </c>
      <c r="AE109" s="78" t="str">
        <f t="shared" ca="1" si="61"/>
        <v/>
      </c>
      <c r="AF109" s="78" t="str">
        <f t="shared" ca="1" si="61"/>
        <v/>
      </c>
      <c r="AG109" s="78" t="str">
        <f t="shared" ca="1" si="62"/>
        <v/>
      </c>
      <c r="AH109" s="78" t="str">
        <f t="shared" ca="1" si="62"/>
        <v/>
      </c>
      <c r="AI109" s="78" t="str">
        <f t="shared" ca="1" si="62"/>
        <v/>
      </c>
      <c r="AJ109" s="78" t="str">
        <f t="shared" ca="1" si="62"/>
        <v/>
      </c>
      <c r="AK109" s="78" t="str">
        <f t="shared" ca="1" si="62"/>
        <v/>
      </c>
      <c r="AL109" s="78" t="str">
        <f t="shared" ca="1" si="62"/>
        <v/>
      </c>
      <c r="AM109" s="78" t="str">
        <f t="shared" ca="1" si="62"/>
        <v/>
      </c>
      <c r="AN109" s="78" t="str">
        <f t="shared" ref="AN109:AS118" ca="1" si="63">IF(INDIRECT("Input_Lieferant!"&amp;AN$1&amp;$A109)="","",INDIRECT("Input_Lieferant!"&amp;AN$1&amp;$A109))</f>
        <v/>
      </c>
      <c r="AO109" s="78" t="str">
        <f t="shared" ca="1" si="63"/>
        <v/>
      </c>
      <c r="AP109" s="78" t="str">
        <f t="shared" ca="1" si="63"/>
        <v/>
      </c>
      <c r="AQ109" s="78" t="str">
        <f t="shared" ca="1" si="63"/>
        <v/>
      </c>
      <c r="AR109" s="78" t="str">
        <f t="shared" ca="1" si="63"/>
        <v/>
      </c>
      <c r="AS109" s="78" t="str">
        <f t="shared" ca="1" si="63"/>
        <v/>
      </c>
      <c r="AV109" s="27" t="str">
        <f t="shared" ca="1" si="45"/>
        <v/>
      </c>
      <c r="AW109" s="27" t="str">
        <f t="shared" ca="1" si="46"/>
        <v/>
      </c>
      <c r="AX109" s="27" t="str">
        <f t="shared" ca="1" si="47"/>
        <v/>
      </c>
    </row>
    <row r="110" spans="1:50" ht="13.5" customHeight="1" x14ac:dyDescent="0.2">
      <c r="A110" s="61">
        <v>110</v>
      </c>
      <c r="B110" s="76" t="str">
        <f t="shared" ca="1" si="40"/>
        <v/>
      </c>
      <c r="C110" s="78" t="str">
        <f t="shared" ca="1" si="59"/>
        <v/>
      </c>
      <c r="D110" s="78" t="str">
        <f t="shared" ca="1" si="59"/>
        <v/>
      </c>
      <c r="E110" s="78" t="str">
        <f t="shared" ca="1" si="59"/>
        <v/>
      </c>
      <c r="F110" s="78" t="str">
        <f t="shared" ca="1" si="59"/>
        <v/>
      </c>
      <c r="G110" s="78" t="str">
        <f t="shared" ca="1" si="59"/>
        <v/>
      </c>
      <c r="H110" s="78" t="str">
        <f t="shared" ca="1" si="59"/>
        <v/>
      </c>
      <c r="I110" s="78" t="str">
        <f t="shared" ca="1" si="59"/>
        <v/>
      </c>
      <c r="J110" s="78" t="str">
        <f t="shared" ca="1" si="59"/>
        <v/>
      </c>
      <c r="K110" s="78" t="str">
        <f t="shared" ca="1" si="59"/>
        <v/>
      </c>
      <c r="L110" s="78" t="str">
        <f t="shared" ca="1" si="59"/>
        <v/>
      </c>
      <c r="M110" s="78" t="str">
        <f t="shared" ca="1" si="60"/>
        <v/>
      </c>
      <c r="N110" s="78" t="str">
        <f t="shared" ca="1" si="60"/>
        <v/>
      </c>
      <c r="O110" s="78" t="str">
        <f t="shared" ca="1" si="60"/>
        <v/>
      </c>
      <c r="P110" s="78" t="str">
        <f t="shared" ca="1" si="60"/>
        <v/>
      </c>
      <c r="Q110" s="78" t="str">
        <f t="shared" ca="1" si="60"/>
        <v/>
      </c>
      <c r="R110" s="78" t="str">
        <f t="shared" ca="1" si="60"/>
        <v/>
      </c>
      <c r="S110" s="78" t="str">
        <f t="shared" ca="1" si="60"/>
        <v/>
      </c>
      <c r="T110" s="78" t="str">
        <f t="shared" ca="1" si="60"/>
        <v/>
      </c>
      <c r="U110" s="78" t="str">
        <f t="shared" ca="1" si="60"/>
        <v/>
      </c>
      <c r="V110" s="78" t="str">
        <f t="shared" ca="1" si="60"/>
        <v/>
      </c>
      <c r="W110" s="78" t="str">
        <f t="shared" ca="1" si="61"/>
        <v/>
      </c>
      <c r="X110" s="78" t="str">
        <f t="shared" ca="1" si="61"/>
        <v/>
      </c>
      <c r="Y110" s="78" t="str">
        <f t="shared" ca="1" si="61"/>
        <v/>
      </c>
      <c r="Z110" s="78" t="str">
        <f t="shared" ca="1" si="61"/>
        <v/>
      </c>
      <c r="AA110" s="78" t="str">
        <f t="shared" ca="1" si="61"/>
        <v/>
      </c>
      <c r="AB110" s="78" t="str">
        <f t="shared" ca="1" si="61"/>
        <v/>
      </c>
      <c r="AC110" s="78" t="str">
        <f t="shared" ca="1" si="61"/>
        <v/>
      </c>
      <c r="AD110" s="78" t="str">
        <f t="shared" ca="1" si="61"/>
        <v/>
      </c>
      <c r="AE110" s="78" t="str">
        <f t="shared" ca="1" si="61"/>
        <v/>
      </c>
      <c r="AF110" s="78" t="str">
        <f t="shared" ca="1" si="61"/>
        <v/>
      </c>
      <c r="AG110" s="78" t="str">
        <f t="shared" ca="1" si="62"/>
        <v/>
      </c>
      <c r="AH110" s="78" t="str">
        <f t="shared" ca="1" si="62"/>
        <v/>
      </c>
      <c r="AI110" s="78" t="str">
        <f t="shared" ca="1" si="62"/>
        <v/>
      </c>
      <c r="AJ110" s="78" t="str">
        <f t="shared" ca="1" si="62"/>
        <v/>
      </c>
      <c r="AK110" s="78" t="str">
        <f t="shared" ca="1" si="62"/>
        <v/>
      </c>
      <c r="AL110" s="78" t="str">
        <f t="shared" ca="1" si="62"/>
        <v/>
      </c>
      <c r="AM110" s="78" t="str">
        <f t="shared" ca="1" si="62"/>
        <v/>
      </c>
      <c r="AN110" s="78" t="str">
        <f t="shared" ca="1" si="63"/>
        <v/>
      </c>
      <c r="AO110" s="78" t="str">
        <f t="shared" ca="1" si="63"/>
        <v/>
      </c>
      <c r="AP110" s="78" t="str">
        <f t="shared" ca="1" si="63"/>
        <v/>
      </c>
      <c r="AQ110" s="78" t="str">
        <f t="shared" ca="1" si="63"/>
        <v/>
      </c>
      <c r="AR110" s="78" t="str">
        <f t="shared" ca="1" si="63"/>
        <v/>
      </c>
      <c r="AS110" s="78" t="str">
        <f t="shared" ca="1" si="63"/>
        <v/>
      </c>
      <c r="AV110" s="27" t="str">
        <f t="shared" ca="1" si="45"/>
        <v/>
      </c>
      <c r="AW110" s="27" t="str">
        <f t="shared" ca="1" si="46"/>
        <v/>
      </c>
      <c r="AX110" s="27" t="str">
        <f t="shared" ca="1" si="47"/>
        <v/>
      </c>
    </row>
    <row r="111" spans="1:50" ht="13.5" customHeight="1" x14ac:dyDescent="0.2">
      <c r="A111" s="61">
        <v>111</v>
      </c>
      <c r="B111" s="76" t="str">
        <f t="shared" ca="1" si="40"/>
        <v/>
      </c>
      <c r="C111" s="78" t="str">
        <f t="shared" ca="1" si="59"/>
        <v/>
      </c>
      <c r="D111" s="78" t="str">
        <f t="shared" ca="1" si="59"/>
        <v/>
      </c>
      <c r="E111" s="78" t="str">
        <f t="shared" ca="1" si="59"/>
        <v/>
      </c>
      <c r="F111" s="78" t="str">
        <f t="shared" ca="1" si="59"/>
        <v/>
      </c>
      <c r="G111" s="78" t="str">
        <f t="shared" ca="1" si="59"/>
        <v/>
      </c>
      <c r="H111" s="78" t="str">
        <f t="shared" ca="1" si="59"/>
        <v/>
      </c>
      <c r="I111" s="78" t="str">
        <f t="shared" ca="1" si="59"/>
        <v/>
      </c>
      <c r="J111" s="78" t="str">
        <f t="shared" ca="1" si="59"/>
        <v/>
      </c>
      <c r="K111" s="78" t="str">
        <f t="shared" ca="1" si="59"/>
        <v/>
      </c>
      <c r="L111" s="78" t="str">
        <f t="shared" ca="1" si="59"/>
        <v/>
      </c>
      <c r="M111" s="78" t="str">
        <f t="shared" ca="1" si="60"/>
        <v/>
      </c>
      <c r="N111" s="78" t="str">
        <f t="shared" ca="1" si="60"/>
        <v/>
      </c>
      <c r="O111" s="78" t="str">
        <f t="shared" ca="1" si="60"/>
        <v/>
      </c>
      <c r="P111" s="78" t="str">
        <f t="shared" ca="1" si="60"/>
        <v/>
      </c>
      <c r="Q111" s="78" t="str">
        <f t="shared" ca="1" si="60"/>
        <v/>
      </c>
      <c r="R111" s="78" t="str">
        <f t="shared" ca="1" si="60"/>
        <v/>
      </c>
      <c r="S111" s="78" t="str">
        <f t="shared" ca="1" si="60"/>
        <v/>
      </c>
      <c r="T111" s="78" t="str">
        <f t="shared" ca="1" si="60"/>
        <v/>
      </c>
      <c r="U111" s="78" t="str">
        <f t="shared" ca="1" si="60"/>
        <v/>
      </c>
      <c r="V111" s="78" t="str">
        <f t="shared" ca="1" si="60"/>
        <v/>
      </c>
      <c r="W111" s="78" t="str">
        <f t="shared" ca="1" si="61"/>
        <v/>
      </c>
      <c r="X111" s="78" t="str">
        <f t="shared" ca="1" si="61"/>
        <v/>
      </c>
      <c r="Y111" s="78" t="str">
        <f t="shared" ca="1" si="61"/>
        <v/>
      </c>
      <c r="Z111" s="78" t="str">
        <f t="shared" ca="1" si="61"/>
        <v/>
      </c>
      <c r="AA111" s="78" t="str">
        <f t="shared" ca="1" si="61"/>
        <v/>
      </c>
      <c r="AB111" s="78" t="str">
        <f t="shared" ca="1" si="61"/>
        <v/>
      </c>
      <c r="AC111" s="78" t="str">
        <f t="shared" ca="1" si="61"/>
        <v/>
      </c>
      <c r="AD111" s="78" t="str">
        <f t="shared" ca="1" si="61"/>
        <v/>
      </c>
      <c r="AE111" s="78" t="str">
        <f t="shared" ca="1" si="61"/>
        <v/>
      </c>
      <c r="AF111" s="78" t="str">
        <f t="shared" ca="1" si="61"/>
        <v/>
      </c>
      <c r="AG111" s="78" t="str">
        <f t="shared" ca="1" si="62"/>
        <v/>
      </c>
      <c r="AH111" s="78" t="str">
        <f t="shared" ca="1" si="62"/>
        <v/>
      </c>
      <c r="AI111" s="78" t="str">
        <f t="shared" ca="1" si="62"/>
        <v/>
      </c>
      <c r="AJ111" s="78" t="str">
        <f t="shared" ca="1" si="62"/>
        <v/>
      </c>
      <c r="AK111" s="78" t="str">
        <f t="shared" ca="1" si="62"/>
        <v/>
      </c>
      <c r="AL111" s="78" t="str">
        <f t="shared" ca="1" si="62"/>
        <v/>
      </c>
      <c r="AM111" s="78" t="str">
        <f t="shared" ca="1" si="62"/>
        <v/>
      </c>
      <c r="AN111" s="78" t="str">
        <f t="shared" ca="1" si="63"/>
        <v/>
      </c>
      <c r="AO111" s="78" t="str">
        <f t="shared" ca="1" si="63"/>
        <v/>
      </c>
      <c r="AP111" s="78" t="str">
        <f t="shared" ca="1" si="63"/>
        <v/>
      </c>
      <c r="AQ111" s="78" t="str">
        <f t="shared" ca="1" si="63"/>
        <v/>
      </c>
      <c r="AR111" s="78" t="str">
        <f t="shared" ca="1" si="63"/>
        <v/>
      </c>
      <c r="AS111" s="78" t="str">
        <f t="shared" ca="1" si="63"/>
        <v/>
      </c>
      <c r="AV111" s="27" t="str">
        <f t="shared" ca="1" si="45"/>
        <v/>
      </c>
      <c r="AW111" s="27" t="str">
        <f t="shared" ca="1" si="46"/>
        <v/>
      </c>
      <c r="AX111" s="27" t="str">
        <f t="shared" ca="1" si="47"/>
        <v/>
      </c>
    </row>
    <row r="112" spans="1:50" ht="13.5" customHeight="1" x14ac:dyDescent="0.2">
      <c r="A112" s="61">
        <v>112</v>
      </c>
      <c r="B112" s="76" t="str">
        <f t="shared" ca="1" si="40"/>
        <v/>
      </c>
      <c r="C112" s="78" t="str">
        <f t="shared" ref="C112:L121" ca="1" si="64">IF(INDIRECT("Input_Lieferant!"&amp;C$1&amp;$A112)="","",INDIRECT("Input_Lieferant!"&amp;C$1&amp;$A112))</f>
        <v/>
      </c>
      <c r="D112" s="78" t="str">
        <f t="shared" ca="1" si="64"/>
        <v/>
      </c>
      <c r="E112" s="78" t="str">
        <f t="shared" ca="1" si="64"/>
        <v/>
      </c>
      <c r="F112" s="78" t="str">
        <f t="shared" ca="1" si="64"/>
        <v/>
      </c>
      <c r="G112" s="78" t="str">
        <f t="shared" ca="1" si="64"/>
        <v/>
      </c>
      <c r="H112" s="78" t="str">
        <f t="shared" ca="1" si="64"/>
        <v/>
      </c>
      <c r="I112" s="78" t="str">
        <f t="shared" ca="1" si="64"/>
        <v/>
      </c>
      <c r="J112" s="78" t="str">
        <f t="shared" ca="1" si="64"/>
        <v/>
      </c>
      <c r="K112" s="78" t="str">
        <f t="shared" ca="1" si="64"/>
        <v/>
      </c>
      <c r="L112" s="78" t="str">
        <f t="shared" ca="1" si="64"/>
        <v/>
      </c>
      <c r="M112" s="78" t="str">
        <f t="shared" ref="M112:V121" ca="1" si="65">IF(INDIRECT("Input_Lieferant!"&amp;M$1&amp;$A112)="","",INDIRECT("Input_Lieferant!"&amp;M$1&amp;$A112))</f>
        <v/>
      </c>
      <c r="N112" s="78" t="str">
        <f t="shared" ca="1" si="65"/>
        <v/>
      </c>
      <c r="O112" s="78" t="str">
        <f t="shared" ca="1" si="65"/>
        <v/>
      </c>
      <c r="P112" s="78" t="str">
        <f t="shared" ca="1" si="65"/>
        <v/>
      </c>
      <c r="Q112" s="78" t="str">
        <f t="shared" ca="1" si="65"/>
        <v/>
      </c>
      <c r="R112" s="78" t="str">
        <f t="shared" ca="1" si="65"/>
        <v/>
      </c>
      <c r="S112" s="78" t="str">
        <f t="shared" ca="1" si="65"/>
        <v/>
      </c>
      <c r="T112" s="78" t="str">
        <f t="shared" ca="1" si="65"/>
        <v/>
      </c>
      <c r="U112" s="78" t="str">
        <f t="shared" ca="1" si="65"/>
        <v/>
      </c>
      <c r="V112" s="78" t="str">
        <f t="shared" ca="1" si="65"/>
        <v/>
      </c>
      <c r="W112" s="78" t="str">
        <f t="shared" ref="W112:AF121" ca="1" si="66">IF(INDIRECT("Input_Lieferant!"&amp;W$1&amp;$A112)="","",INDIRECT("Input_Lieferant!"&amp;W$1&amp;$A112))</f>
        <v/>
      </c>
      <c r="X112" s="78" t="str">
        <f t="shared" ca="1" si="66"/>
        <v/>
      </c>
      <c r="Y112" s="78" t="str">
        <f t="shared" ca="1" si="66"/>
        <v/>
      </c>
      <c r="Z112" s="78" t="str">
        <f t="shared" ca="1" si="66"/>
        <v/>
      </c>
      <c r="AA112" s="78" t="str">
        <f t="shared" ca="1" si="66"/>
        <v/>
      </c>
      <c r="AB112" s="78" t="str">
        <f t="shared" ca="1" si="66"/>
        <v/>
      </c>
      <c r="AC112" s="78" t="str">
        <f t="shared" ca="1" si="66"/>
        <v/>
      </c>
      <c r="AD112" s="78" t="str">
        <f t="shared" ca="1" si="66"/>
        <v/>
      </c>
      <c r="AE112" s="78" t="str">
        <f t="shared" ca="1" si="66"/>
        <v/>
      </c>
      <c r="AF112" s="78" t="str">
        <f t="shared" ca="1" si="66"/>
        <v/>
      </c>
      <c r="AG112" s="78" t="str">
        <f t="shared" ref="AG112:AM121" ca="1" si="67">IF(INDIRECT("Input_Lieferant!"&amp;AG$1&amp;$A112)="","",INDIRECT("Input_Lieferant!"&amp;AG$1&amp;$A112))</f>
        <v/>
      </c>
      <c r="AH112" s="78" t="str">
        <f t="shared" ca="1" si="67"/>
        <v/>
      </c>
      <c r="AI112" s="78" t="str">
        <f t="shared" ca="1" si="67"/>
        <v/>
      </c>
      <c r="AJ112" s="78" t="str">
        <f t="shared" ca="1" si="67"/>
        <v/>
      </c>
      <c r="AK112" s="78" t="str">
        <f t="shared" ca="1" si="67"/>
        <v/>
      </c>
      <c r="AL112" s="78" t="str">
        <f t="shared" ca="1" si="67"/>
        <v/>
      </c>
      <c r="AM112" s="78" t="str">
        <f t="shared" ca="1" si="67"/>
        <v/>
      </c>
      <c r="AN112" s="78" t="str">
        <f t="shared" ca="1" si="63"/>
        <v/>
      </c>
      <c r="AO112" s="78" t="str">
        <f t="shared" ca="1" si="63"/>
        <v/>
      </c>
      <c r="AP112" s="78" t="str">
        <f t="shared" ca="1" si="63"/>
        <v/>
      </c>
      <c r="AQ112" s="78" t="str">
        <f t="shared" ca="1" si="63"/>
        <v/>
      </c>
      <c r="AR112" s="78" t="str">
        <f t="shared" ca="1" si="63"/>
        <v/>
      </c>
      <c r="AS112" s="78" t="str">
        <f t="shared" ca="1" si="63"/>
        <v/>
      </c>
      <c r="AV112" s="27" t="str">
        <f t="shared" ca="1" si="45"/>
        <v/>
      </c>
      <c r="AW112" s="27" t="str">
        <f t="shared" ca="1" si="46"/>
        <v/>
      </c>
      <c r="AX112" s="27" t="str">
        <f t="shared" ca="1" si="47"/>
        <v/>
      </c>
    </row>
    <row r="113" spans="1:50" ht="13.5" customHeight="1" x14ac:dyDescent="0.2">
      <c r="A113" s="66">
        <v>113</v>
      </c>
      <c r="B113" s="76" t="str">
        <f t="shared" ca="1" si="40"/>
        <v/>
      </c>
      <c r="C113" s="78" t="str">
        <f t="shared" ca="1" si="64"/>
        <v/>
      </c>
      <c r="D113" s="78" t="str">
        <f t="shared" ca="1" si="64"/>
        <v/>
      </c>
      <c r="E113" s="78" t="str">
        <f t="shared" ca="1" si="64"/>
        <v/>
      </c>
      <c r="F113" s="78" t="str">
        <f t="shared" ca="1" si="64"/>
        <v/>
      </c>
      <c r="G113" s="78" t="str">
        <f t="shared" ca="1" si="64"/>
        <v/>
      </c>
      <c r="H113" s="78" t="str">
        <f t="shared" ca="1" si="64"/>
        <v/>
      </c>
      <c r="I113" s="78" t="str">
        <f t="shared" ca="1" si="64"/>
        <v/>
      </c>
      <c r="J113" s="78" t="str">
        <f t="shared" ca="1" si="64"/>
        <v/>
      </c>
      <c r="K113" s="78" t="str">
        <f t="shared" ca="1" si="64"/>
        <v/>
      </c>
      <c r="L113" s="78" t="str">
        <f t="shared" ca="1" si="64"/>
        <v/>
      </c>
      <c r="M113" s="78" t="str">
        <f t="shared" ca="1" si="65"/>
        <v/>
      </c>
      <c r="N113" s="78" t="str">
        <f t="shared" ca="1" si="65"/>
        <v/>
      </c>
      <c r="O113" s="78" t="str">
        <f t="shared" ca="1" si="65"/>
        <v/>
      </c>
      <c r="P113" s="78" t="str">
        <f t="shared" ca="1" si="65"/>
        <v/>
      </c>
      <c r="Q113" s="78" t="str">
        <f t="shared" ca="1" si="65"/>
        <v/>
      </c>
      <c r="R113" s="78" t="str">
        <f t="shared" ca="1" si="65"/>
        <v/>
      </c>
      <c r="S113" s="78" t="str">
        <f t="shared" ca="1" si="65"/>
        <v/>
      </c>
      <c r="T113" s="78" t="str">
        <f t="shared" ca="1" si="65"/>
        <v/>
      </c>
      <c r="U113" s="78" t="str">
        <f t="shared" ca="1" si="65"/>
        <v/>
      </c>
      <c r="V113" s="78" t="str">
        <f t="shared" ca="1" si="65"/>
        <v/>
      </c>
      <c r="W113" s="78" t="str">
        <f t="shared" ca="1" si="66"/>
        <v/>
      </c>
      <c r="X113" s="78" t="str">
        <f t="shared" ca="1" si="66"/>
        <v/>
      </c>
      <c r="Y113" s="78" t="str">
        <f t="shared" ca="1" si="66"/>
        <v/>
      </c>
      <c r="Z113" s="78" t="str">
        <f t="shared" ca="1" si="66"/>
        <v/>
      </c>
      <c r="AA113" s="78" t="str">
        <f t="shared" ca="1" si="66"/>
        <v/>
      </c>
      <c r="AB113" s="78" t="str">
        <f t="shared" ca="1" si="66"/>
        <v/>
      </c>
      <c r="AC113" s="78" t="str">
        <f t="shared" ca="1" si="66"/>
        <v/>
      </c>
      <c r="AD113" s="78" t="str">
        <f t="shared" ca="1" si="66"/>
        <v/>
      </c>
      <c r="AE113" s="78" t="str">
        <f t="shared" ca="1" si="66"/>
        <v/>
      </c>
      <c r="AF113" s="78" t="str">
        <f t="shared" ca="1" si="66"/>
        <v/>
      </c>
      <c r="AG113" s="78" t="str">
        <f t="shared" ca="1" si="67"/>
        <v/>
      </c>
      <c r="AH113" s="78" t="str">
        <f t="shared" ca="1" si="67"/>
        <v/>
      </c>
      <c r="AI113" s="78" t="str">
        <f t="shared" ca="1" si="67"/>
        <v/>
      </c>
      <c r="AJ113" s="78" t="str">
        <f t="shared" ca="1" si="67"/>
        <v/>
      </c>
      <c r="AK113" s="78" t="str">
        <f t="shared" ca="1" si="67"/>
        <v/>
      </c>
      <c r="AL113" s="78" t="str">
        <f t="shared" ca="1" si="67"/>
        <v/>
      </c>
      <c r="AM113" s="78" t="str">
        <f t="shared" ca="1" si="67"/>
        <v/>
      </c>
      <c r="AN113" s="78" t="str">
        <f t="shared" ca="1" si="63"/>
        <v/>
      </c>
      <c r="AO113" s="78" t="str">
        <f t="shared" ca="1" si="63"/>
        <v/>
      </c>
      <c r="AP113" s="78" t="str">
        <f t="shared" ca="1" si="63"/>
        <v/>
      </c>
      <c r="AQ113" s="78" t="str">
        <f t="shared" ca="1" si="63"/>
        <v/>
      </c>
      <c r="AR113" s="78" t="str">
        <f t="shared" ca="1" si="63"/>
        <v/>
      </c>
      <c r="AS113" s="78" t="str">
        <f t="shared" ca="1" si="63"/>
        <v/>
      </c>
      <c r="AV113" s="27" t="str">
        <f t="shared" ca="1" si="45"/>
        <v/>
      </c>
      <c r="AW113" s="27" t="str">
        <f t="shared" ca="1" si="46"/>
        <v/>
      </c>
      <c r="AX113" s="27" t="str">
        <f t="shared" ca="1" si="47"/>
        <v/>
      </c>
    </row>
    <row r="114" spans="1:50" ht="13.5" customHeight="1" x14ac:dyDescent="0.2">
      <c r="A114" s="61">
        <v>114</v>
      </c>
      <c r="B114" s="76" t="str">
        <f t="shared" ca="1" si="40"/>
        <v/>
      </c>
      <c r="C114" s="78" t="str">
        <f t="shared" ca="1" si="64"/>
        <v/>
      </c>
      <c r="D114" s="78" t="str">
        <f t="shared" ca="1" si="64"/>
        <v/>
      </c>
      <c r="E114" s="78" t="str">
        <f t="shared" ca="1" si="64"/>
        <v/>
      </c>
      <c r="F114" s="78" t="str">
        <f t="shared" ca="1" si="64"/>
        <v/>
      </c>
      <c r="G114" s="78" t="str">
        <f t="shared" ca="1" si="64"/>
        <v/>
      </c>
      <c r="H114" s="78" t="str">
        <f t="shared" ca="1" si="64"/>
        <v/>
      </c>
      <c r="I114" s="78" t="str">
        <f t="shared" ca="1" si="64"/>
        <v/>
      </c>
      <c r="J114" s="78" t="str">
        <f t="shared" ca="1" si="64"/>
        <v/>
      </c>
      <c r="K114" s="78" t="str">
        <f t="shared" ca="1" si="64"/>
        <v/>
      </c>
      <c r="L114" s="78" t="str">
        <f t="shared" ca="1" si="64"/>
        <v/>
      </c>
      <c r="M114" s="78" t="str">
        <f t="shared" ca="1" si="65"/>
        <v/>
      </c>
      <c r="N114" s="78" t="str">
        <f t="shared" ca="1" si="65"/>
        <v/>
      </c>
      <c r="O114" s="78" t="str">
        <f t="shared" ca="1" si="65"/>
        <v/>
      </c>
      <c r="P114" s="78" t="str">
        <f t="shared" ca="1" si="65"/>
        <v/>
      </c>
      <c r="Q114" s="78" t="str">
        <f t="shared" ca="1" si="65"/>
        <v/>
      </c>
      <c r="R114" s="78" t="str">
        <f t="shared" ca="1" si="65"/>
        <v/>
      </c>
      <c r="S114" s="78" t="str">
        <f t="shared" ca="1" si="65"/>
        <v/>
      </c>
      <c r="T114" s="78" t="str">
        <f t="shared" ca="1" si="65"/>
        <v/>
      </c>
      <c r="U114" s="78" t="str">
        <f t="shared" ca="1" si="65"/>
        <v/>
      </c>
      <c r="V114" s="78" t="str">
        <f t="shared" ca="1" si="65"/>
        <v/>
      </c>
      <c r="W114" s="78" t="str">
        <f t="shared" ca="1" si="66"/>
        <v/>
      </c>
      <c r="X114" s="78" t="str">
        <f t="shared" ca="1" si="66"/>
        <v/>
      </c>
      <c r="Y114" s="78" t="str">
        <f t="shared" ca="1" si="66"/>
        <v/>
      </c>
      <c r="Z114" s="78" t="str">
        <f t="shared" ca="1" si="66"/>
        <v/>
      </c>
      <c r="AA114" s="78" t="str">
        <f t="shared" ca="1" si="66"/>
        <v/>
      </c>
      <c r="AB114" s="78" t="str">
        <f t="shared" ca="1" si="66"/>
        <v/>
      </c>
      <c r="AC114" s="78" t="str">
        <f t="shared" ca="1" si="66"/>
        <v/>
      </c>
      <c r="AD114" s="78" t="str">
        <f t="shared" ca="1" si="66"/>
        <v/>
      </c>
      <c r="AE114" s="78" t="str">
        <f t="shared" ca="1" si="66"/>
        <v/>
      </c>
      <c r="AF114" s="78" t="str">
        <f t="shared" ca="1" si="66"/>
        <v/>
      </c>
      <c r="AG114" s="78" t="str">
        <f t="shared" ca="1" si="67"/>
        <v/>
      </c>
      <c r="AH114" s="78" t="str">
        <f t="shared" ca="1" si="67"/>
        <v/>
      </c>
      <c r="AI114" s="78" t="str">
        <f t="shared" ca="1" si="67"/>
        <v/>
      </c>
      <c r="AJ114" s="78" t="str">
        <f t="shared" ca="1" si="67"/>
        <v/>
      </c>
      <c r="AK114" s="78" t="str">
        <f t="shared" ca="1" si="67"/>
        <v/>
      </c>
      <c r="AL114" s="78" t="str">
        <f t="shared" ca="1" si="67"/>
        <v/>
      </c>
      <c r="AM114" s="78" t="str">
        <f t="shared" ca="1" si="67"/>
        <v/>
      </c>
      <c r="AN114" s="78" t="str">
        <f t="shared" ca="1" si="63"/>
        <v/>
      </c>
      <c r="AO114" s="78" t="str">
        <f t="shared" ca="1" si="63"/>
        <v/>
      </c>
      <c r="AP114" s="78" t="str">
        <f t="shared" ca="1" si="63"/>
        <v/>
      </c>
      <c r="AQ114" s="78" t="str">
        <f t="shared" ca="1" si="63"/>
        <v/>
      </c>
      <c r="AR114" s="78" t="str">
        <f t="shared" ca="1" si="63"/>
        <v/>
      </c>
      <c r="AS114" s="78" t="str">
        <f t="shared" ca="1" si="63"/>
        <v/>
      </c>
      <c r="AV114" s="27" t="str">
        <f t="shared" ca="1" si="45"/>
        <v/>
      </c>
      <c r="AW114" s="27" t="str">
        <f t="shared" ca="1" si="46"/>
        <v/>
      </c>
      <c r="AX114" s="27" t="str">
        <f t="shared" ca="1" si="47"/>
        <v/>
      </c>
    </row>
    <row r="115" spans="1:50" ht="13.5" customHeight="1" x14ac:dyDescent="0.2">
      <c r="A115" s="61">
        <v>115</v>
      </c>
      <c r="B115" s="76" t="str">
        <f t="shared" ca="1" si="40"/>
        <v/>
      </c>
      <c r="C115" s="78" t="str">
        <f t="shared" ca="1" si="64"/>
        <v/>
      </c>
      <c r="D115" s="78" t="str">
        <f t="shared" ca="1" si="64"/>
        <v/>
      </c>
      <c r="E115" s="78" t="str">
        <f t="shared" ca="1" si="64"/>
        <v/>
      </c>
      <c r="F115" s="78" t="str">
        <f t="shared" ca="1" si="64"/>
        <v/>
      </c>
      <c r="G115" s="78" t="str">
        <f t="shared" ca="1" si="64"/>
        <v/>
      </c>
      <c r="H115" s="78" t="str">
        <f t="shared" ca="1" si="64"/>
        <v/>
      </c>
      <c r="I115" s="78" t="str">
        <f t="shared" ca="1" si="64"/>
        <v/>
      </c>
      <c r="J115" s="78" t="str">
        <f t="shared" ca="1" si="64"/>
        <v/>
      </c>
      <c r="K115" s="78" t="str">
        <f t="shared" ca="1" si="64"/>
        <v/>
      </c>
      <c r="L115" s="78" t="str">
        <f t="shared" ca="1" si="64"/>
        <v/>
      </c>
      <c r="M115" s="78" t="str">
        <f t="shared" ca="1" si="65"/>
        <v/>
      </c>
      <c r="N115" s="78" t="str">
        <f t="shared" ca="1" si="65"/>
        <v/>
      </c>
      <c r="O115" s="78" t="str">
        <f t="shared" ca="1" si="65"/>
        <v/>
      </c>
      <c r="P115" s="78" t="str">
        <f t="shared" ca="1" si="65"/>
        <v/>
      </c>
      <c r="Q115" s="78" t="str">
        <f t="shared" ca="1" si="65"/>
        <v/>
      </c>
      <c r="R115" s="78" t="str">
        <f t="shared" ca="1" si="65"/>
        <v/>
      </c>
      <c r="S115" s="78" t="str">
        <f t="shared" ca="1" si="65"/>
        <v/>
      </c>
      <c r="T115" s="78" t="str">
        <f t="shared" ca="1" si="65"/>
        <v/>
      </c>
      <c r="U115" s="78" t="str">
        <f t="shared" ca="1" si="65"/>
        <v/>
      </c>
      <c r="V115" s="78" t="str">
        <f t="shared" ca="1" si="65"/>
        <v/>
      </c>
      <c r="W115" s="78" t="str">
        <f t="shared" ca="1" si="66"/>
        <v/>
      </c>
      <c r="X115" s="78" t="str">
        <f t="shared" ca="1" si="66"/>
        <v/>
      </c>
      <c r="Y115" s="78" t="str">
        <f t="shared" ca="1" si="66"/>
        <v/>
      </c>
      <c r="Z115" s="78" t="str">
        <f t="shared" ca="1" si="66"/>
        <v/>
      </c>
      <c r="AA115" s="78" t="str">
        <f t="shared" ca="1" si="66"/>
        <v/>
      </c>
      <c r="AB115" s="78" t="str">
        <f t="shared" ca="1" si="66"/>
        <v/>
      </c>
      <c r="AC115" s="78" t="str">
        <f t="shared" ca="1" si="66"/>
        <v/>
      </c>
      <c r="AD115" s="78" t="str">
        <f t="shared" ca="1" si="66"/>
        <v/>
      </c>
      <c r="AE115" s="78" t="str">
        <f t="shared" ca="1" si="66"/>
        <v/>
      </c>
      <c r="AF115" s="78" t="str">
        <f t="shared" ca="1" si="66"/>
        <v/>
      </c>
      <c r="AG115" s="78" t="str">
        <f t="shared" ca="1" si="67"/>
        <v/>
      </c>
      <c r="AH115" s="78" t="str">
        <f t="shared" ca="1" si="67"/>
        <v/>
      </c>
      <c r="AI115" s="78" t="str">
        <f t="shared" ca="1" si="67"/>
        <v/>
      </c>
      <c r="AJ115" s="78" t="str">
        <f t="shared" ca="1" si="67"/>
        <v/>
      </c>
      <c r="AK115" s="78" t="str">
        <f t="shared" ca="1" si="67"/>
        <v/>
      </c>
      <c r="AL115" s="78" t="str">
        <f t="shared" ca="1" si="67"/>
        <v/>
      </c>
      <c r="AM115" s="78" t="str">
        <f t="shared" ca="1" si="67"/>
        <v/>
      </c>
      <c r="AN115" s="78" t="str">
        <f t="shared" ca="1" si="63"/>
        <v/>
      </c>
      <c r="AO115" s="78" t="str">
        <f t="shared" ca="1" si="63"/>
        <v/>
      </c>
      <c r="AP115" s="78" t="str">
        <f t="shared" ca="1" si="63"/>
        <v/>
      </c>
      <c r="AQ115" s="78" t="str">
        <f t="shared" ca="1" si="63"/>
        <v/>
      </c>
      <c r="AR115" s="78" t="str">
        <f t="shared" ca="1" si="63"/>
        <v/>
      </c>
      <c r="AS115" s="78" t="str">
        <f t="shared" ca="1" si="63"/>
        <v/>
      </c>
      <c r="AV115" s="27" t="str">
        <f t="shared" ca="1" si="45"/>
        <v/>
      </c>
      <c r="AW115" s="27" t="str">
        <f t="shared" ca="1" si="46"/>
        <v/>
      </c>
      <c r="AX115" s="27" t="str">
        <f t="shared" ca="1" si="47"/>
        <v/>
      </c>
    </row>
    <row r="116" spans="1:50" ht="13.5" customHeight="1" x14ac:dyDescent="0.2">
      <c r="A116" s="61">
        <v>116</v>
      </c>
      <c r="B116" s="76" t="str">
        <f t="shared" ca="1" si="40"/>
        <v/>
      </c>
      <c r="C116" s="78" t="str">
        <f t="shared" ca="1" si="64"/>
        <v/>
      </c>
      <c r="D116" s="78" t="str">
        <f t="shared" ca="1" si="64"/>
        <v/>
      </c>
      <c r="E116" s="78" t="str">
        <f t="shared" ca="1" si="64"/>
        <v/>
      </c>
      <c r="F116" s="78" t="str">
        <f t="shared" ca="1" si="64"/>
        <v/>
      </c>
      <c r="G116" s="78" t="str">
        <f t="shared" ca="1" si="64"/>
        <v/>
      </c>
      <c r="H116" s="78" t="str">
        <f t="shared" ca="1" si="64"/>
        <v/>
      </c>
      <c r="I116" s="78" t="str">
        <f t="shared" ca="1" si="64"/>
        <v/>
      </c>
      <c r="J116" s="78" t="str">
        <f t="shared" ca="1" si="64"/>
        <v/>
      </c>
      <c r="K116" s="78" t="str">
        <f t="shared" ca="1" si="64"/>
        <v/>
      </c>
      <c r="L116" s="78" t="str">
        <f t="shared" ca="1" si="64"/>
        <v/>
      </c>
      <c r="M116" s="78" t="str">
        <f t="shared" ca="1" si="65"/>
        <v/>
      </c>
      <c r="N116" s="78" t="str">
        <f t="shared" ca="1" si="65"/>
        <v/>
      </c>
      <c r="O116" s="78" t="str">
        <f t="shared" ca="1" si="65"/>
        <v/>
      </c>
      <c r="P116" s="78" t="str">
        <f t="shared" ca="1" si="65"/>
        <v/>
      </c>
      <c r="Q116" s="78" t="str">
        <f t="shared" ca="1" si="65"/>
        <v/>
      </c>
      <c r="R116" s="78" t="str">
        <f t="shared" ca="1" si="65"/>
        <v/>
      </c>
      <c r="S116" s="78" t="str">
        <f t="shared" ca="1" si="65"/>
        <v/>
      </c>
      <c r="T116" s="78" t="str">
        <f t="shared" ca="1" si="65"/>
        <v/>
      </c>
      <c r="U116" s="78" t="str">
        <f t="shared" ca="1" si="65"/>
        <v/>
      </c>
      <c r="V116" s="78" t="str">
        <f t="shared" ca="1" si="65"/>
        <v/>
      </c>
      <c r="W116" s="78" t="str">
        <f t="shared" ca="1" si="66"/>
        <v/>
      </c>
      <c r="X116" s="78" t="str">
        <f t="shared" ca="1" si="66"/>
        <v/>
      </c>
      <c r="Y116" s="78" t="str">
        <f t="shared" ca="1" si="66"/>
        <v/>
      </c>
      <c r="Z116" s="78" t="str">
        <f t="shared" ca="1" si="66"/>
        <v/>
      </c>
      <c r="AA116" s="78" t="str">
        <f t="shared" ca="1" si="66"/>
        <v/>
      </c>
      <c r="AB116" s="78" t="str">
        <f t="shared" ca="1" si="66"/>
        <v/>
      </c>
      <c r="AC116" s="78" t="str">
        <f t="shared" ca="1" si="66"/>
        <v/>
      </c>
      <c r="AD116" s="78" t="str">
        <f t="shared" ca="1" si="66"/>
        <v/>
      </c>
      <c r="AE116" s="78" t="str">
        <f t="shared" ca="1" si="66"/>
        <v/>
      </c>
      <c r="AF116" s="78" t="str">
        <f t="shared" ca="1" si="66"/>
        <v/>
      </c>
      <c r="AG116" s="78" t="str">
        <f t="shared" ca="1" si="67"/>
        <v/>
      </c>
      <c r="AH116" s="78" t="str">
        <f t="shared" ca="1" si="67"/>
        <v/>
      </c>
      <c r="AI116" s="78" t="str">
        <f t="shared" ca="1" si="67"/>
        <v/>
      </c>
      <c r="AJ116" s="78" t="str">
        <f t="shared" ca="1" si="67"/>
        <v/>
      </c>
      <c r="AK116" s="78" t="str">
        <f t="shared" ca="1" si="67"/>
        <v/>
      </c>
      <c r="AL116" s="78" t="str">
        <f t="shared" ca="1" si="67"/>
        <v/>
      </c>
      <c r="AM116" s="78" t="str">
        <f t="shared" ca="1" si="67"/>
        <v/>
      </c>
      <c r="AN116" s="78" t="str">
        <f t="shared" ca="1" si="63"/>
        <v/>
      </c>
      <c r="AO116" s="78" t="str">
        <f t="shared" ca="1" si="63"/>
        <v/>
      </c>
      <c r="AP116" s="78" t="str">
        <f t="shared" ca="1" si="63"/>
        <v/>
      </c>
      <c r="AQ116" s="78" t="str">
        <f t="shared" ca="1" si="63"/>
        <v/>
      </c>
      <c r="AR116" s="78" t="str">
        <f t="shared" ca="1" si="63"/>
        <v/>
      </c>
      <c r="AS116" s="78" t="str">
        <f t="shared" ca="1" si="63"/>
        <v/>
      </c>
      <c r="AV116" s="27" t="str">
        <f t="shared" ca="1" si="45"/>
        <v/>
      </c>
      <c r="AW116" s="27" t="str">
        <f t="shared" ca="1" si="46"/>
        <v/>
      </c>
      <c r="AX116" s="27" t="str">
        <f t="shared" ca="1" si="47"/>
        <v/>
      </c>
    </row>
    <row r="117" spans="1:50" ht="13.5" customHeight="1" x14ac:dyDescent="0.2">
      <c r="A117" s="66">
        <v>117</v>
      </c>
      <c r="B117" s="76" t="str">
        <f t="shared" ca="1" si="40"/>
        <v/>
      </c>
      <c r="C117" s="78" t="str">
        <f t="shared" ca="1" si="64"/>
        <v/>
      </c>
      <c r="D117" s="78" t="str">
        <f t="shared" ca="1" si="64"/>
        <v/>
      </c>
      <c r="E117" s="78" t="str">
        <f t="shared" ca="1" si="64"/>
        <v/>
      </c>
      <c r="F117" s="78" t="str">
        <f t="shared" ca="1" si="64"/>
        <v/>
      </c>
      <c r="G117" s="78" t="str">
        <f t="shared" ca="1" si="64"/>
        <v/>
      </c>
      <c r="H117" s="78" t="str">
        <f t="shared" ca="1" si="64"/>
        <v/>
      </c>
      <c r="I117" s="78" t="str">
        <f t="shared" ca="1" si="64"/>
        <v/>
      </c>
      <c r="J117" s="78" t="str">
        <f t="shared" ca="1" si="64"/>
        <v/>
      </c>
      <c r="K117" s="78" t="str">
        <f t="shared" ca="1" si="64"/>
        <v/>
      </c>
      <c r="L117" s="78" t="str">
        <f t="shared" ca="1" si="64"/>
        <v/>
      </c>
      <c r="M117" s="78" t="str">
        <f t="shared" ca="1" si="65"/>
        <v/>
      </c>
      <c r="N117" s="78" t="str">
        <f t="shared" ca="1" si="65"/>
        <v/>
      </c>
      <c r="O117" s="78" t="str">
        <f t="shared" ca="1" si="65"/>
        <v/>
      </c>
      <c r="P117" s="78" t="str">
        <f t="shared" ca="1" si="65"/>
        <v/>
      </c>
      <c r="Q117" s="78" t="str">
        <f t="shared" ca="1" si="65"/>
        <v/>
      </c>
      <c r="R117" s="78" t="str">
        <f t="shared" ca="1" si="65"/>
        <v/>
      </c>
      <c r="S117" s="78" t="str">
        <f t="shared" ca="1" si="65"/>
        <v/>
      </c>
      <c r="T117" s="78" t="str">
        <f t="shared" ca="1" si="65"/>
        <v/>
      </c>
      <c r="U117" s="78" t="str">
        <f t="shared" ca="1" si="65"/>
        <v/>
      </c>
      <c r="V117" s="78" t="str">
        <f t="shared" ca="1" si="65"/>
        <v/>
      </c>
      <c r="W117" s="78" t="str">
        <f t="shared" ca="1" si="66"/>
        <v/>
      </c>
      <c r="X117" s="78" t="str">
        <f t="shared" ca="1" si="66"/>
        <v/>
      </c>
      <c r="Y117" s="78" t="str">
        <f t="shared" ca="1" si="66"/>
        <v/>
      </c>
      <c r="Z117" s="78" t="str">
        <f t="shared" ca="1" si="66"/>
        <v/>
      </c>
      <c r="AA117" s="78" t="str">
        <f t="shared" ca="1" si="66"/>
        <v/>
      </c>
      <c r="AB117" s="78" t="str">
        <f t="shared" ca="1" si="66"/>
        <v/>
      </c>
      <c r="AC117" s="78" t="str">
        <f t="shared" ca="1" si="66"/>
        <v/>
      </c>
      <c r="AD117" s="78" t="str">
        <f t="shared" ca="1" si="66"/>
        <v/>
      </c>
      <c r="AE117" s="78" t="str">
        <f t="shared" ca="1" si="66"/>
        <v/>
      </c>
      <c r="AF117" s="78" t="str">
        <f t="shared" ca="1" si="66"/>
        <v/>
      </c>
      <c r="AG117" s="78" t="str">
        <f t="shared" ca="1" si="67"/>
        <v/>
      </c>
      <c r="AH117" s="78" t="str">
        <f t="shared" ca="1" si="67"/>
        <v/>
      </c>
      <c r="AI117" s="78" t="str">
        <f t="shared" ca="1" si="67"/>
        <v/>
      </c>
      <c r="AJ117" s="78" t="str">
        <f t="shared" ca="1" si="67"/>
        <v/>
      </c>
      <c r="AK117" s="78" t="str">
        <f t="shared" ca="1" si="67"/>
        <v/>
      </c>
      <c r="AL117" s="78" t="str">
        <f t="shared" ca="1" si="67"/>
        <v/>
      </c>
      <c r="AM117" s="78" t="str">
        <f t="shared" ca="1" si="67"/>
        <v/>
      </c>
      <c r="AN117" s="78" t="str">
        <f t="shared" ca="1" si="63"/>
        <v/>
      </c>
      <c r="AO117" s="78" t="str">
        <f t="shared" ca="1" si="63"/>
        <v/>
      </c>
      <c r="AP117" s="78" t="str">
        <f t="shared" ca="1" si="63"/>
        <v/>
      </c>
      <c r="AQ117" s="78" t="str">
        <f t="shared" ca="1" si="63"/>
        <v/>
      </c>
      <c r="AR117" s="78" t="str">
        <f t="shared" ca="1" si="63"/>
        <v/>
      </c>
      <c r="AS117" s="78" t="str">
        <f t="shared" ca="1" si="63"/>
        <v/>
      </c>
      <c r="AV117" s="27" t="str">
        <f t="shared" ca="1" si="45"/>
        <v/>
      </c>
      <c r="AW117" s="27" t="str">
        <f t="shared" ca="1" si="46"/>
        <v/>
      </c>
      <c r="AX117" s="27" t="str">
        <f t="shared" ca="1" si="47"/>
        <v/>
      </c>
    </row>
    <row r="118" spans="1:50" ht="13.5" customHeight="1" x14ac:dyDescent="0.2">
      <c r="A118" s="61">
        <v>118</v>
      </c>
      <c r="B118" s="76" t="str">
        <f t="shared" ca="1" si="40"/>
        <v/>
      </c>
      <c r="C118" s="78" t="str">
        <f t="shared" ca="1" si="64"/>
        <v/>
      </c>
      <c r="D118" s="78" t="str">
        <f t="shared" ca="1" si="64"/>
        <v/>
      </c>
      <c r="E118" s="78" t="str">
        <f t="shared" ca="1" si="64"/>
        <v/>
      </c>
      <c r="F118" s="78" t="str">
        <f t="shared" ca="1" si="64"/>
        <v/>
      </c>
      <c r="G118" s="78" t="str">
        <f t="shared" ca="1" si="64"/>
        <v/>
      </c>
      <c r="H118" s="78" t="str">
        <f t="shared" ca="1" si="64"/>
        <v/>
      </c>
      <c r="I118" s="78" t="str">
        <f t="shared" ca="1" si="64"/>
        <v/>
      </c>
      <c r="J118" s="78" t="str">
        <f t="shared" ca="1" si="64"/>
        <v/>
      </c>
      <c r="K118" s="78" t="str">
        <f t="shared" ca="1" si="64"/>
        <v/>
      </c>
      <c r="L118" s="78" t="str">
        <f t="shared" ca="1" si="64"/>
        <v/>
      </c>
      <c r="M118" s="78" t="str">
        <f t="shared" ca="1" si="65"/>
        <v/>
      </c>
      <c r="N118" s="78" t="str">
        <f t="shared" ca="1" si="65"/>
        <v/>
      </c>
      <c r="O118" s="78" t="str">
        <f t="shared" ca="1" si="65"/>
        <v/>
      </c>
      <c r="P118" s="78" t="str">
        <f t="shared" ca="1" si="65"/>
        <v/>
      </c>
      <c r="Q118" s="78" t="str">
        <f t="shared" ca="1" si="65"/>
        <v/>
      </c>
      <c r="R118" s="78" t="str">
        <f t="shared" ca="1" si="65"/>
        <v/>
      </c>
      <c r="S118" s="78" t="str">
        <f t="shared" ca="1" si="65"/>
        <v/>
      </c>
      <c r="T118" s="78" t="str">
        <f t="shared" ca="1" si="65"/>
        <v/>
      </c>
      <c r="U118" s="78" t="str">
        <f t="shared" ca="1" si="65"/>
        <v/>
      </c>
      <c r="V118" s="78" t="str">
        <f t="shared" ca="1" si="65"/>
        <v/>
      </c>
      <c r="W118" s="78" t="str">
        <f t="shared" ca="1" si="66"/>
        <v/>
      </c>
      <c r="X118" s="78" t="str">
        <f t="shared" ca="1" si="66"/>
        <v/>
      </c>
      <c r="Y118" s="78" t="str">
        <f t="shared" ca="1" si="66"/>
        <v/>
      </c>
      <c r="Z118" s="78" t="str">
        <f t="shared" ca="1" si="66"/>
        <v/>
      </c>
      <c r="AA118" s="78" t="str">
        <f t="shared" ca="1" si="66"/>
        <v/>
      </c>
      <c r="AB118" s="78" t="str">
        <f t="shared" ca="1" si="66"/>
        <v/>
      </c>
      <c r="AC118" s="78" t="str">
        <f t="shared" ca="1" si="66"/>
        <v/>
      </c>
      <c r="AD118" s="78" t="str">
        <f t="shared" ca="1" si="66"/>
        <v/>
      </c>
      <c r="AE118" s="78" t="str">
        <f t="shared" ca="1" si="66"/>
        <v/>
      </c>
      <c r="AF118" s="78" t="str">
        <f t="shared" ca="1" si="66"/>
        <v/>
      </c>
      <c r="AG118" s="78" t="str">
        <f t="shared" ca="1" si="67"/>
        <v/>
      </c>
      <c r="AH118" s="78" t="str">
        <f t="shared" ca="1" si="67"/>
        <v/>
      </c>
      <c r="AI118" s="78" t="str">
        <f t="shared" ca="1" si="67"/>
        <v/>
      </c>
      <c r="AJ118" s="78" t="str">
        <f t="shared" ca="1" si="67"/>
        <v/>
      </c>
      <c r="AK118" s="78" t="str">
        <f t="shared" ca="1" si="67"/>
        <v/>
      </c>
      <c r="AL118" s="78" t="str">
        <f t="shared" ca="1" si="67"/>
        <v/>
      </c>
      <c r="AM118" s="78" t="str">
        <f t="shared" ca="1" si="67"/>
        <v/>
      </c>
      <c r="AN118" s="78" t="str">
        <f t="shared" ca="1" si="63"/>
        <v/>
      </c>
      <c r="AO118" s="78" t="str">
        <f t="shared" ca="1" si="63"/>
        <v/>
      </c>
      <c r="AP118" s="78" t="str">
        <f t="shared" ca="1" si="63"/>
        <v/>
      </c>
      <c r="AQ118" s="78" t="str">
        <f t="shared" ca="1" si="63"/>
        <v/>
      </c>
      <c r="AR118" s="78" t="str">
        <f t="shared" ca="1" si="63"/>
        <v/>
      </c>
      <c r="AS118" s="78" t="str">
        <f t="shared" ca="1" si="63"/>
        <v/>
      </c>
      <c r="AV118" s="27" t="str">
        <f t="shared" ca="1" si="45"/>
        <v/>
      </c>
      <c r="AW118" s="27" t="str">
        <f t="shared" ca="1" si="46"/>
        <v/>
      </c>
      <c r="AX118" s="27" t="str">
        <f t="shared" ca="1" si="47"/>
        <v/>
      </c>
    </row>
    <row r="119" spans="1:50" ht="13.5" customHeight="1" x14ac:dyDescent="0.2">
      <c r="A119" s="61">
        <v>119</v>
      </c>
      <c r="B119" s="76" t="str">
        <f t="shared" ca="1" si="40"/>
        <v/>
      </c>
      <c r="C119" s="78" t="str">
        <f t="shared" ca="1" si="64"/>
        <v/>
      </c>
      <c r="D119" s="78" t="str">
        <f t="shared" ca="1" si="64"/>
        <v/>
      </c>
      <c r="E119" s="78" t="str">
        <f t="shared" ca="1" si="64"/>
        <v/>
      </c>
      <c r="F119" s="78" t="str">
        <f t="shared" ca="1" si="64"/>
        <v/>
      </c>
      <c r="G119" s="78" t="str">
        <f t="shared" ca="1" si="64"/>
        <v/>
      </c>
      <c r="H119" s="78" t="str">
        <f t="shared" ca="1" si="64"/>
        <v/>
      </c>
      <c r="I119" s="78" t="str">
        <f t="shared" ca="1" si="64"/>
        <v/>
      </c>
      <c r="J119" s="78" t="str">
        <f t="shared" ca="1" si="64"/>
        <v/>
      </c>
      <c r="K119" s="78" t="str">
        <f t="shared" ca="1" si="64"/>
        <v/>
      </c>
      <c r="L119" s="78" t="str">
        <f t="shared" ca="1" si="64"/>
        <v/>
      </c>
      <c r="M119" s="78" t="str">
        <f t="shared" ca="1" si="65"/>
        <v/>
      </c>
      <c r="N119" s="78" t="str">
        <f t="shared" ca="1" si="65"/>
        <v/>
      </c>
      <c r="O119" s="78" t="str">
        <f t="shared" ca="1" si="65"/>
        <v/>
      </c>
      <c r="P119" s="78" t="str">
        <f t="shared" ca="1" si="65"/>
        <v/>
      </c>
      <c r="Q119" s="78" t="str">
        <f t="shared" ca="1" si="65"/>
        <v/>
      </c>
      <c r="R119" s="78" t="str">
        <f t="shared" ca="1" si="65"/>
        <v/>
      </c>
      <c r="S119" s="78" t="str">
        <f t="shared" ca="1" si="65"/>
        <v/>
      </c>
      <c r="T119" s="78" t="str">
        <f t="shared" ca="1" si="65"/>
        <v/>
      </c>
      <c r="U119" s="78" t="str">
        <f t="shared" ca="1" si="65"/>
        <v/>
      </c>
      <c r="V119" s="78" t="str">
        <f t="shared" ca="1" si="65"/>
        <v/>
      </c>
      <c r="W119" s="78" t="str">
        <f t="shared" ca="1" si="66"/>
        <v/>
      </c>
      <c r="X119" s="78" t="str">
        <f t="shared" ca="1" si="66"/>
        <v/>
      </c>
      <c r="Y119" s="78" t="str">
        <f t="shared" ca="1" si="66"/>
        <v/>
      </c>
      <c r="Z119" s="78" t="str">
        <f t="shared" ca="1" si="66"/>
        <v/>
      </c>
      <c r="AA119" s="78" t="str">
        <f t="shared" ca="1" si="66"/>
        <v/>
      </c>
      <c r="AB119" s="78" t="str">
        <f t="shared" ca="1" si="66"/>
        <v/>
      </c>
      <c r="AC119" s="78" t="str">
        <f t="shared" ca="1" si="66"/>
        <v/>
      </c>
      <c r="AD119" s="78" t="str">
        <f t="shared" ca="1" si="66"/>
        <v/>
      </c>
      <c r="AE119" s="78" t="str">
        <f t="shared" ca="1" si="66"/>
        <v/>
      </c>
      <c r="AF119" s="78" t="str">
        <f t="shared" ca="1" si="66"/>
        <v/>
      </c>
      <c r="AG119" s="78" t="str">
        <f t="shared" ca="1" si="67"/>
        <v/>
      </c>
      <c r="AH119" s="78" t="str">
        <f t="shared" ca="1" si="67"/>
        <v/>
      </c>
      <c r="AI119" s="78" t="str">
        <f t="shared" ca="1" si="67"/>
        <v/>
      </c>
      <c r="AJ119" s="78" t="str">
        <f t="shared" ca="1" si="67"/>
        <v/>
      </c>
      <c r="AK119" s="78" t="str">
        <f t="shared" ca="1" si="67"/>
        <v/>
      </c>
      <c r="AL119" s="78" t="str">
        <f t="shared" ca="1" si="67"/>
        <v/>
      </c>
      <c r="AM119" s="78" t="str">
        <f t="shared" ca="1" si="67"/>
        <v/>
      </c>
      <c r="AN119" s="78" t="str">
        <f t="shared" ref="AN119:AS128" ca="1" si="68">IF(INDIRECT("Input_Lieferant!"&amp;AN$1&amp;$A119)="","",INDIRECT("Input_Lieferant!"&amp;AN$1&amp;$A119))</f>
        <v/>
      </c>
      <c r="AO119" s="78" t="str">
        <f t="shared" ca="1" si="68"/>
        <v/>
      </c>
      <c r="AP119" s="78" t="str">
        <f t="shared" ca="1" si="68"/>
        <v/>
      </c>
      <c r="AQ119" s="78" t="str">
        <f t="shared" ca="1" si="68"/>
        <v/>
      </c>
      <c r="AR119" s="78" t="str">
        <f t="shared" ca="1" si="68"/>
        <v/>
      </c>
      <c r="AS119" s="78" t="str">
        <f t="shared" ca="1" si="68"/>
        <v/>
      </c>
      <c r="AV119" s="27" t="str">
        <f t="shared" ca="1" si="45"/>
        <v/>
      </c>
      <c r="AW119" s="27" t="str">
        <f t="shared" ca="1" si="46"/>
        <v/>
      </c>
      <c r="AX119" s="27" t="str">
        <f t="shared" ca="1" si="47"/>
        <v/>
      </c>
    </row>
    <row r="120" spans="1:50" ht="13.5" customHeight="1" x14ac:dyDescent="0.2">
      <c r="A120" s="61">
        <v>120</v>
      </c>
      <c r="B120" s="76" t="str">
        <f t="shared" ca="1" si="40"/>
        <v/>
      </c>
      <c r="C120" s="78" t="str">
        <f t="shared" ca="1" si="64"/>
        <v/>
      </c>
      <c r="D120" s="78" t="str">
        <f t="shared" ca="1" si="64"/>
        <v/>
      </c>
      <c r="E120" s="78" t="str">
        <f t="shared" ca="1" si="64"/>
        <v/>
      </c>
      <c r="F120" s="78" t="str">
        <f t="shared" ca="1" si="64"/>
        <v/>
      </c>
      <c r="G120" s="78" t="str">
        <f t="shared" ca="1" si="64"/>
        <v/>
      </c>
      <c r="H120" s="78" t="str">
        <f t="shared" ca="1" si="64"/>
        <v/>
      </c>
      <c r="I120" s="78" t="str">
        <f t="shared" ca="1" si="64"/>
        <v/>
      </c>
      <c r="J120" s="78" t="str">
        <f t="shared" ca="1" si="64"/>
        <v/>
      </c>
      <c r="K120" s="78" t="str">
        <f t="shared" ca="1" si="64"/>
        <v/>
      </c>
      <c r="L120" s="78" t="str">
        <f t="shared" ca="1" si="64"/>
        <v/>
      </c>
      <c r="M120" s="78" t="str">
        <f t="shared" ca="1" si="65"/>
        <v/>
      </c>
      <c r="N120" s="78" t="str">
        <f t="shared" ca="1" si="65"/>
        <v/>
      </c>
      <c r="O120" s="78" t="str">
        <f t="shared" ca="1" si="65"/>
        <v/>
      </c>
      <c r="P120" s="78" t="str">
        <f t="shared" ca="1" si="65"/>
        <v/>
      </c>
      <c r="Q120" s="78" t="str">
        <f t="shared" ca="1" si="65"/>
        <v/>
      </c>
      <c r="R120" s="78" t="str">
        <f t="shared" ca="1" si="65"/>
        <v/>
      </c>
      <c r="S120" s="78" t="str">
        <f t="shared" ca="1" si="65"/>
        <v/>
      </c>
      <c r="T120" s="78" t="str">
        <f t="shared" ca="1" si="65"/>
        <v/>
      </c>
      <c r="U120" s="78" t="str">
        <f t="shared" ca="1" si="65"/>
        <v/>
      </c>
      <c r="V120" s="78" t="str">
        <f t="shared" ca="1" si="65"/>
        <v/>
      </c>
      <c r="W120" s="78" t="str">
        <f t="shared" ca="1" si="66"/>
        <v/>
      </c>
      <c r="X120" s="78" t="str">
        <f t="shared" ca="1" si="66"/>
        <v/>
      </c>
      <c r="Y120" s="78" t="str">
        <f t="shared" ca="1" si="66"/>
        <v/>
      </c>
      <c r="Z120" s="78" t="str">
        <f t="shared" ca="1" si="66"/>
        <v/>
      </c>
      <c r="AA120" s="78" t="str">
        <f t="shared" ca="1" si="66"/>
        <v/>
      </c>
      <c r="AB120" s="78" t="str">
        <f t="shared" ca="1" si="66"/>
        <v/>
      </c>
      <c r="AC120" s="78" t="str">
        <f t="shared" ca="1" si="66"/>
        <v/>
      </c>
      <c r="AD120" s="78" t="str">
        <f t="shared" ca="1" si="66"/>
        <v/>
      </c>
      <c r="AE120" s="78" t="str">
        <f t="shared" ca="1" si="66"/>
        <v/>
      </c>
      <c r="AF120" s="78" t="str">
        <f t="shared" ca="1" si="66"/>
        <v/>
      </c>
      <c r="AG120" s="78" t="str">
        <f t="shared" ca="1" si="67"/>
        <v/>
      </c>
      <c r="AH120" s="78" t="str">
        <f t="shared" ca="1" si="67"/>
        <v/>
      </c>
      <c r="AI120" s="78" t="str">
        <f t="shared" ca="1" si="67"/>
        <v/>
      </c>
      <c r="AJ120" s="78" t="str">
        <f t="shared" ca="1" si="67"/>
        <v/>
      </c>
      <c r="AK120" s="78" t="str">
        <f t="shared" ca="1" si="67"/>
        <v/>
      </c>
      <c r="AL120" s="78" t="str">
        <f t="shared" ca="1" si="67"/>
        <v/>
      </c>
      <c r="AM120" s="78" t="str">
        <f t="shared" ca="1" si="67"/>
        <v/>
      </c>
      <c r="AN120" s="78" t="str">
        <f t="shared" ca="1" si="68"/>
        <v/>
      </c>
      <c r="AO120" s="78" t="str">
        <f t="shared" ca="1" si="68"/>
        <v/>
      </c>
      <c r="AP120" s="78" t="str">
        <f t="shared" ca="1" si="68"/>
        <v/>
      </c>
      <c r="AQ120" s="78" t="str">
        <f t="shared" ca="1" si="68"/>
        <v/>
      </c>
      <c r="AR120" s="78" t="str">
        <f t="shared" ca="1" si="68"/>
        <v/>
      </c>
      <c r="AS120" s="78" t="str">
        <f t="shared" ca="1" si="68"/>
        <v/>
      </c>
      <c r="AV120" s="27" t="str">
        <f t="shared" ca="1" si="45"/>
        <v/>
      </c>
      <c r="AW120" s="27" t="str">
        <f t="shared" ca="1" si="46"/>
        <v/>
      </c>
      <c r="AX120" s="27" t="str">
        <f t="shared" ca="1" si="47"/>
        <v/>
      </c>
    </row>
    <row r="121" spans="1:50" ht="13.5" customHeight="1" x14ac:dyDescent="0.2">
      <c r="A121" s="66">
        <v>121</v>
      </c>
      <c r="B121" s="76" t="str">
        <f t="shared" ca="1" si="40"/>
        <v/>
      </c>
      <c r="C121" s="78" t="str">
        <f t="shared" ca="1" si="64"/>
        <v/>
      </c>
      <c r="D121" s="78" t="str">
        <f t="shared" ca="1" si="64"/>
        <v/>
      </c>
      <c r="E121" s="78" t="str">
        <f t="shared" ca="1" si="64"/>
        <v/>
      </c>
      <c r="F121" s="78" t="str">
        <f t="shared" ca="1" si="64"/>
        <v/>
      </c>
      <c r="G121" s="78" t="str">
        <f t="shared" ca="1" si="64"/>
        <v/>
      </c>
      <c r="H121" s="78" t="str">
        <f t="shared" ca="1" si="64"/>
        <v/>
      </c>
      <c r="I121" s="78" t="str">
        <f t="shared" ca="1" si="64"/>
        <v/>
      </c>
      <c r="J121" s="78" t="str">
        <f t="shared" ca="1" si="64"/>
        <v/>
      </c>
      <c r="K121" s="78" t="str">
        <f t="shared" ca="1" si="64"/>
        <v/>
      </c>
      <c r="L121" s="78" t="str">
        <f t="shared" ca="1" si="64"/>
        <v/>
      </c>
      <c r="M121" s="78" t="str">
        <f t="shared" ca="1" si="65"/>
        <v/>
      </c>
      <c r="N121" s="78" t="str">
        <f t="shared" ca="1" si="65"/>
        <v/>
      </c>
      <c r="O121" s="78" t="str">
        <f t="shared" ca="1" si="65"/>
        <v/>
      </c>
      <c r="P121" s="78" t="str">
        <f t="shared" ca="1" si="65"/>
        <v/>
      </c>
      <c r="Q121" s="78" t="str">
        <f t="shared" ca="1" si="65"/>
        <v/>
      </c>
      <c r="R121" s="78" t="str">
        <f t="shared" ca="1" si="65"/>
        <v/>
      </c>
      <c r="S121" s="78" t="str">
        <f t="shared" ca="1" si="65"/>
        <v/>
      </c>
      <c r="T121" s="78" t="str">
        <f t="shared" ca="1" si="65"/>
        <v/>
      </c>
      <c r="U121" s="78" t="str">
        <f t="shared" ca="1" si="65"/>
        <v/>
      </c>
      <c r="V121" s="78" t="str">
        <f t="shared" ca="1" si="65"/>
        <v/>
      </c>
      <c r="W121" s="78" t="str">
        <f t="shared" ca="1" si="66"/>
        <v/>
      </c>
      <c r="X121" s="78" t="str">
        <f t="shared" ca="1" si="66"/>
        <v/>
      </c>
      <c r="Y121" s="78" t="str">
        <f t="shared" ca="1" si="66"/>
        <v/>
      </c>
      <c r="Z121" s="78" t="str">
        <f t="shared" ca="1" si="66"/>
        <v/>
      </c>
      <c r="AA121" s="78" t="str">
        <f t="shared" ca="1" si="66"/>
        <v/>
      </c>
      <c r="AB121" s="78" t="str">
        <f t="shared" ca="1" si="66"/>
        <v/>
      </c>
      <c r="AC121" s="78" t="str">
        <f t="shared" ca="1" si="66"/>
        <v/>
      </c>
      <c r="AD121" s="78" t="str">
        <f t="shared" ca="1" si="66"/>
        <v/>
      </c>
      <c r="AE121" s="78" t="str">
        <f t="shared" ca="1" si="66"/>
        <v/>
      </c>
      <c r="AF121" s="78" t="str">
        <f t="shared" ca="1" si="66"/>
        <v/>
      </c>
      <c r="AG121" s="78" t="str">
        <f t="shared" ca="1" si="67"/>
        <v/>
      </c>
      <c r="AH121" s="78" t="str">
        <f t="shared" ca="1" si="67"/>
        <v/>
      </c>
      <c r="AI121" s="78" t="str">
        <f t="shared" ca="1" si="67"/>
        <v/>
      </c>
      <c r="AJ121" s="78" t="str">
        <f t="shared" ca="1" si="67"/>
        <v/>
      </c>
      <c r="AK121" s="78" t="str">
        <f t="shared" ca="1" si="67"/>
        <v/>
      </c>
      <c r="AL121" s="78" t="str">
        <f t="shared" ca="1" si="67"/>
        <v/>
      </c>
      <c r="AM121" s="78" t="str">
        <f t="shared" ca="1" si="67"/>
        <v/>
      </c>
      <c r="AN121" s="78" t="str">
        <f t="shared" ca="1" si="68"/>
        <v/>
      </c>
      <c r="AO121" s="78" t="str">
        <f t="shared" ca="1" si="68"/>
        <v/>
      </c>
      <c r="AP121" s="78" t="str">
        <f t="shared" ca="1" si="68"/>
        <v/>
      </c>
      <c r="AQ121" s="78" t="str">
        <f t="shared" ca="1" si="68"/>
        <v/>
      </c>
      <c r="AR121" s="78" t="str">
        <f t="shared" ca="1" si="68"/>
        <v/>
      </c>
      <c r="AS121" s="78" t="str">
        <f t="shared" ca="1" si="68"/>
        <v/>
      </c>
      <c r="AV121" s="27" t="str">
        <f t="shared" ca="1" si="45"/>
        <v/>
      </c>
      <c r="AW121" s="27" t="str">
        <f t="shared" ca="1" si="46"/>
        <v/>
      </c>
      <c r="AX121" s="27" t="str">
        <f t="shared" ca="1" si="47"/>
        <v/>
      </c>
    </row>
    <row r="122" spans="1:50" ht="13.5" customHeight="1" x14ac:dyDescent="0.2">
      <c r="A122" s="61">
        <v>122</v>
      </c>
      <c r="B122" s="76" t="str">
        <f t="shared" ca="1" si="40"/>
        <v/>
      </c>
      <c r="C122" s="78" t="str">
        <f t="shared" ref="C122:L131" ca="1" si="69">IF(INDIRECT("Input_Lieferant!"&amp;C$1&amp;$A122)="","",INDIRECT("Input_Lieferant!"&amp;C$1&amp;$A122))</f>
        <v/>
      </c>
      <c r="D122" s="78" t="str">
        <f t="shared" ca="1" si="69"/>
        <v/>
      </c>
      <c r="E122" s="78" t="str">
        <f t="shared" ca="1" si="69"/>
        <v/>
      </c>
      <c r="F122" s="78" t="str">
        <f t="shared" ca="1" si="69"/>
        <v/>
      </c>
      <c r="G122" s="78" t="str">
        <f t="shared" ca="1" si="69"/>
        <v/>
      </c>
      <c r="H122" s="78" t="str">
        <f t="shared" ca="1" si="69"/>
        <v/>
      </c>
      <c r="I122" s="78" t="str">
        <f t="shared" ca="1" si="69"/>
        <v/>
      </c>
      <c r="J122" s="78" t="str">
        <f t="shared" ca="1" si="69"/>
        <v/>
      </c>
      <c r="K122" s="78" t="str">
        <f t="shared" ca="1" si="69"/>
        <v/>
      </c>
      <c r="L122" s="78" t="str">
        <f t="shared" ca="1" si="69"/>
        <v/>
      </c>
      <c r="M122" s="78" t="str">
        <f t="shared" ref="M122:V131" ca="1" si="70">IF(INDIRECT("Input_Lieferant!"&amp;M$1&amp;$A122)="","",INDIRECT("Input_Lieferant!"&amp;M$1&amp;$A122))</f>
        <v/>
      </c>
      <c r="N122" s="78" t="str">
        <f t="shared" ca="1" si="70"/>
        <v/>
      </c>
      <c r="O122" s="78" t="str">
        <f t="shared" ca="1" si="70"/>
        <v/>
      </c>
      <c r="P122" s="78" t="str">
        <f t="shared" ca="1" si="70"/>
        <v/>
      </c>
      <c r="Q122" s="78" t="str">
        <f t="shared" ca="1" si="70"/>
        <v/>
      </c>
      <c r="R122" s="78" t="str">
        <f t="shared" ca="1" si="70"/>
        <v/>
      </c>
      <c r="S122" s="78" t="str">
        <f t="shared" ca="1" si="70"/>
        <v/>
      </c>
      <c r="T122" s="78" t="str">
        <f t="shared" ca="1" si="70"/>
        <v/>
      </c>
      <c r="U122" s="78" t="str">
        <f t="shared" ca="1" si="70"/>
        <v/>
      </c>
      <c r="V122" s="78" t="str">
        <f t="shared" ca="1" si="70"/>
        <v/>
      </c>
      <c r="W122" s="78" t="str">
        <f t="shared" ref="W122:AF131" ca="1" si="71">IF(INDIRECT("Input_Lieferant!"&amp;W$1&amp;$A122)="","",INDIRECT("Input_Lieferant!"&amp;W$1&amp;$A122))</f>
        <v/>
      </c>
      <c r="X122" s="78" t="str">
        <f t="shared" ca="1" si="71"/>
        <v/>
      </c>
      <c r="Y122" s="78" t="str">
        <f t="shared" ca="1" si="71"/>
        <v/>
      </c>
      <c r="Z122" s="78" t="str">
        <f t="shared" ca="1" si="71"/>
        <v/>
      </c>
      <c r="AA122" s="78" t="str">
        <f t="shared" ca="1" si="71"/>
        <v/>
      </c>
      <c r="AB122" s="78" t="str">
        <f t="shared" ca="1" si="71"/>
        <v/>
      </c>
      <c r="AC122" s="78" t="str">
        <f t="shared" ca="1" si="71"/>
        <v/>
      </c>
      <c r="AD122" s="78" t="str">
        <f t="shared" ca="1" si="71"/>
        <v/>
      </c>
      <c r="AE122" s="78" t="str">
        <f t="shared" ca="1" si="71"/>
        <v/>
      </c>
      <c r="AF122" s="78" t="str">
        <f t="shared" ca="1" si="71"/>
        <v/>
      </c>
      <c r="AG122" s="78" t="str">
        <f t="shared" ref="AG122:AM131" ca="1" si="72">IF(INDIRECT("Input_Lieferant!"&amp;AG$1&amp;$A122)="","",INDIRECT("Input_Lieferant!"&amp;AG$1&amp;$A122))</f>
        <v/>
      </c>
      <c r="AH122" s="78" t="str">
        <f t="shared" ca="1" si="72"/>
        <v/>
      </c>
      <c r="AI122" s="78" t="str">
        <f t="shared" ca="1" si="72"/>
        <v/>
      </c>
      <c r="AJ122" s="78" t="str">
        <f t="shared" ca="1" si="72"/>
        <v/>
      </c>
      <c r="AK122" s="78" t="str">
        <f t="shared" ca="1" si="72"/>
        <v/>
      </c>
      <c r="AL122" s="78" t="str">
        <f t="shared" ca="1" si="72"/>
        <v/>
      </c>
      <c r="AM122" s="78" t="str">
        <f t="shared" ca="1" si="72"/>
        <v/>
      </c>
      <c r="AN122" s="78" t="str">
        <f t="shared" ca="1" si="68"/>
        <v/>
      </c>
      <c r="AO122" s="78" t="str">
        <f t="shared" ca="1" si="68"/>
        <v/>
      </c>
      <c r="AP122" s="78" t="str">
        <f t="shared" ca="1" si="68"/>
        <v/>
      </c>
      <c r="AQ122" s="78" t="str">
        <f t="shared" ca="1" si="68"/>
        <v/>
      </c>
      <c r="AR122" s="78" t="str">
        <f t="shared" ca="1" si="68"/>
        <v/>
      </c>
      <c r="AS122" s="78" t="str">
        <f t="shared" ca="1" si="68"/>
        <v/>
      </c>
      <c r="AV122" s="27" t="str">
        <f t="shared" ca="1" si="45"/>
        <v/>
      </c>
      <c r="AW122" s="27" t="str">
        <f t="shared" ca="1" si="46"/>
        <v/>
      </c>
      <c r="AX122" s="27" t="str">
        <f t="shared" ca="1" si="47"/>
        <v/>
      </c>
    </row>
    <row r="123" spans="1:50" ht="13.5" customHeight="1" x14ac:dyDescent="0.2">
      <c r="A123" s="61">
        <v>123</v>
      </c>
      <c r="B123" s="76" t="str">
        <f t="shared" ca="1" si="40"/>
        <v/>
      </c>
      <c r="C123" s="78" t="str">
        <f t="shared" ca="1" si="69"/>
        <v/>
      </c>
      <c r="D123" s="78" t="str">
        <f t="shared" ca="1" si="69"/>
        <v/>
      </c>
      <c r="E123" s="78" t="str">
        <f t="shared" ca="1" si="69"/>
        <v/>
      </c>
      <c r="F123" s="78" t="str">
        <f t="shared" ca="1" si="69"/>
        <v/>
      </c>
      <c r="G123" s="78" t="str">
        <f t="shared" ca="1" si="69"/>
        <v/>
      </c>
      <c r="H123" s="78" t="str">
        <f t="shared" ca="1" si="69"/>
        <v/>
      </c>
      <c r="I123" s="78" t="str">
        <f t="shared" ca="1" si="69"/>
        <v/>
      </c>
      <c r="J123" s="78" t="str">
        <f t="shared" ca="1" si="69"/>
        <v/>
      </c>
      <c r="K123" s="78" t="str">
        <f t="shared" ca="1" si="69"/>
        <v/>
      </c>
      <c r="L123" s="78" t="str">
        <f t="shared" ca="1" si="69"/>
        <v/>
      </c>
      <c r="M123" s="78" t="str">
        <f t="shared" ca="1" si="70"/>
        <v/>
      </c>
      <c r="N123" s="78" t="str">
        <f t="shared" ca="1" si="70"/>
        <v/>
      </c>
      <c r="O123" s="78" t="str">
        <f t="shared" ca="1" si="70"/>
        <v/>
      </c>
      <c r="P123" s="78" t="str">
        <f t="shared" ca="1" si="70"/>
        <v/>
      </c>
      <c r="Q123" s="78" t="str">
        <f t="shared" ca="1" si="70"/>
        <v/>
      </c>
      <c r="R123" s="78" t="str">
        <f t="shared" ca="1" si="70"/>
        <v/>
      </c>
      <c r="S123" s="78" t="str">
        <f t="shared" ca="1" si="70"/>
        <v/>
      </c>
      <c r="T123" s="78" t="str">
        <f t="shared" ca="1" si="70"/>
        <v/>
      </c>
      <c r="U123" s="78" t="str">
        <f t="shared" ca="1" si="70"/>
        <v/>
      </c>
      <c r="V123" s="78" t="str">
        <f t="shared" ca="1" si="70"/>
        <v/>
      </c>
      <c r="W123" s="78" t="str">
        <f t="shared" ca="1" si="71"/>
        <v/>
      </c>
      <c r="X123" s="78" t="str">
        <f t="shared" ca="1" si="71"/>
        <v/>
      </c>
      <c r="Y123" s="78" t="str">
        <f t="shared" ca="1" si="71"/>
        <v/>
      </c>
      <c r="Z123" s="78" t="str">
        <f t="shared" ca="1" si="71"/>
        <v/>
      </c>
      <c r="AA123" s="78" t="str">
        <f t="shared" ca="1" si="71"/>
        <v/>
      </c>
      <c r="AB123" s="78" t="str">
        <f t="shared" ca="1" si="71"/>
        <v/>
      </c>
      <c r="AC123" s="78" t="str">
        <f t="shared" ca="1" si="71"/>
        <v/>
      </c>
      <c r="AD123" s="78" t="str">
        <f t="shared" ca="1" si="71"/>
        <v/>
      </c>
      <c r="AE123" s="78" t="str">
        <f t="shared" ca="1" si="71"/>
        <v/>
      </c>
      <c r="AF123" s="78" t="str">
        <f t="shared" ca="1" si="71"/>
        <v/>
      </c>
      <c r="AG123" s="78" t="str">
        <f t="shared" ca="1" si="72"/>
        <v/>
      </c>
      <c r="AH123" s="78" t="str">
        <f t="shared" ca="1" si="72"/>
        <v/>
      </c>
      <c r="AI123" s="78" t="str">
        <f t="shared" ca="1" si="72"/>
        <v/>
      </c>
      <c r="AJ123" s="78" t="str">
        <f t="shared" ca="1" si="72"/>
        <v/>
      </c>
      <c r="AK123" s="78" t="str">
        <f t="shared" ca="1" si="72"/>
        <v/>
      </c>
      <c r="AL123" s="78" t="str">
        <f t="shared" ca="1" si="72"/>
        <v/>
      </c>
      <c r="AM123" s="78" t="str">
        <f t="shared" ca="1" si="72"/>
        <v/>
      </c>
      <c r="AN123" s="78" t="str">
        <f t="shared" ca="1" si="68"/>
        <v/>
      </c>
      <c r="AO123" s="78" t="str">
        <f t="shared" ca="1" si="68"/>
        <v/>
      </c>
      <c r="AP123" s="78" t="str">
        <f t="shared" ca="1" si="68"/>
        <v/>
      </c>
      <c r="AQ123" s="78" t="str">
        <f t="shared" ca="1" si="68"/>
        <v/>
      </c>
      <c r="AR123" s="78" t="str">
        <f t="shared" ca="1" si="68"/>
        <v/>
      </c>
      <c r="AS123" s="78" t="str">
        <f t="shared" ca="1" si="68"/>
        <v/>
      </c>
      <c r="AV123" s="27" t="str">
        <f t="shared" ca="1" si="45"/>
        <v/>
      </c>
      <c r="AW123" s="27" t="str">
        <f t="shared" ca="1" si="46"/>
        <v/>
      </c>
      <c r="AX123" s="27" t="str">
        <f t="shared" ca="1" si="47"/>
        <v/>
      </c>
    </row>
    <row r="124" spans="1:50" ht="13.5" customHeight="1" x14ac:dyDescent="0.2">
      <c r="A124" s="61">
        <v>124</v>
      </c>
      <c r="B124" s="76" t="str">
        <f t="shared" ca="1" si="40"/>
        <v/>
      </c>
      <c r="C124" s="78" t="str">
        <f t="shared" ca="1" si="69"/>
        <v/>
      </c>
      <c r="D124" s="78" t="str">
        <f t="shared" ca="1" si="69"/>
        <v/>
      </c>
      <c r="E124" s="78" t="str">
        <f t="shared" ca="1" si="69"/>
        <v/>
      </c>
      <c r="F124" s="78" t="str">
        <f t="shared" ca="1" si="69"/>
        <v/>
      </c>
      <c r="G124" s="78" t="str">
        <f t="shared" ca="1" si="69"/>
        <v/>
      </c>
      <c r="H124" s="78" t="str">
        <f t="shared" ca="1" si="69"/>
        <v/>
      </c>
      <c r="I124" s="78" t="str">
        <f t="shared" ca="1" si="69"/>
        <v/>
      </c>
      <c r="J124" s="78" t="str">
        <f t="shared" ca="1" si="69"/>
        <v/>
      </c>
      <c r="K124" s="78" t="str">
        <f t="shared" ca="1" si="69"/>
        <v/>
      </c>
      <c r="L124" s="78" t="str">
        <f t="shared" ca="1" si="69"/>
        <v/>
      </c>
      <c r="M124" s="78" t="str">
        <f t="shared" ca="1" si="70"/>
        <v/>
      </c>
      <c r="N124" s="78" t="str">
        <f t="shared" ca="1" si="70"/>
        <v/>
      </c>
      <c r="O124" s="78" t="str">
        <f t="shared" ca="1" si="70"/>
        <v/>
      </c>
      <c r="P124" s="78" t="str">
        <f t="shared" ca="1" si="70"/>
        <v/>
      </c>
      <c r="Q124" s="78" t="str">
        <f t="shared" ca="1" si="70"/>
        <v/>
      </c>
      <c r="R124" s="78" t="str">
        <f t="shared" ca="1" si="70"/>
        <v/>
      </c>
      <c r="S124" s="78" t="str">
        <f t="shared" ca="1" si="70"/>
        <v/>
      </c>
      <c r="T124" s="78" t="str">
        <f t="shared" ca="1" si="70"/>
        <v/>
      </c>
      <c r="U124" s="78" t="str">
        <f t="shared" ca="1" si="70"/>
        <v/>
      </c>
      <c r="V124" s="78" t="str">
        <f t="shared" ca="1" si="70"/>
        <v/>
      </c>
      <c r="W124" s="78" t="str">
        <f t="shared" ca="1" si="71"/>
        <v/>
      </c>
      <c r="X124" s="78" t="str">
        <f t="shared" ca="1" si="71"/>
        <v/>
      </c>
      <c r="Y124" s="78" t="str">
        <f t="shared" ca="1" si="71"/>
        <v/>
      </c>
      <c r="Z124" s="78" t="str">
        <f t="shared" ca="1" si="71"/>
        <v/>
      </c>
      <c r="AA124" s="78" t="str">
        <f t="shared" ca="1" si="71"/>
        <v/>
      </c>
      <c r="AB124" s="78" t="str">
        <f t="shared" ca="1" si="71"/>
        <v/>
      </c>
      <c r="AC124" s="78" t="str">
        <f t="shared" ca="1" si="71"/>
        <v/>
      </c>
      <c r="AD124" s="78" t="str">
        <f t="shared" ca="1" si="71"/>
        <v/>
      </c>
      <c r="AE124" s="78" t="str">
        <f t="shared" ca="1" si="71"/>
        <v/>
      </c>
      <c r="AF124" s="78" t="str">
        <f t="shared" ca="1" si="71"/>
        <v/>
      </c>
      <c r="AG124" s="78" t="str">
        <f t="shared" ca="1" si="72"/>
        <v/>
      </c>
      <c r="AH124" s="78" t="str">
        <f t="shared" ca="1" si="72"/>
        <v/>
      </c>
      <c r="AI124" s="78" t="str">
        <f t="shared" ca="1" si="72"/>
        <v/>
      </c>
      <c r="AJ124" s="78" t="str">
        <f t="shared" ca="1" si="72"/>
        <v/>
      </c>
      <c r="AK124" s="78" t="str">
        <f t="shared" ca="1" si="72"/>
        <v/>
      </c>
      <c r="AL124" s="78" t="str">
        <f t="shared" ca="1" si="72"/>
        <v/>
      </c>
      <c r="AM124" s="78" t="str">
        <f t="shared" ca="1" si="72"/>
        <v/>
      </c>
      <c r="AN124" s="78" t="str">
        <f t="shared" ca="1" si="68"/>
        <v/>
      </c>
      <c r="AO124" s="78" t="str">
        <f t="shared" ca="1" si="68"/>
        <v/>
      </c>
      <c r="AP124" s="78" t="str">
        <f t="shared" ca="1" si="68"/>
        <v/>
      </c>
      <c r="AQ124" s="78" t="str">
        <f t="shared" ca="1" si="68"/>
        <v/>
      </c>
      <c r="AR124" s="78" t="str">
        <f t="shared" ca="1" si="68"/>
        <v/>
      </c>
      <c r="AS124" s="78" t="str">
        <f t="shared" ca="1" si="68"/>
        <v/>
      </c>
      <c r="AV124" s="27" t="str">
        <f t="shared" ca="1" si="45"/>
        <v/>
      </c>
      <c r="AW124" s="27" t="str">
        <f t="shared" ca="1" si="46"/>
        <v/>
      </c>
      <c r="AX124" s="27" t="str">
        <f t="shared" ca="1" si="47"/>
        <v/>
      </c>
    </row>
    <row r="125" spans="1:50" ht="13.5" customHeight="1" x14ac:dyDescent="0.2">
      <c r="A125" s="66">
        <v>125</v>
      </c>
      <c r="B125" s="76" t="str">
        <f t="shared" ca="1" si="40"/>
        <v/>
      </c>
      <c r="C125" s="78" t="str">
        <f t="shared" ca="1" si="69"/>
        <v/>
      </c>
      <c r="D125" s="78" t="str">
        <f t="shared" ca="1" si="69"/>
        <v/>
      </c>
      <c r="E125" s="78" t="str">
        <f t="shared" ca="1" si="69"/>
        <v/>
      </c>
      <c r="F125" s="78" t="str">
        <f t="shared" ca="1" si="69"/>
        <v/>
      </c>
      <c r="G125" s="78" t="str">
        <f t="shared" ca="1" si="69"/>
        <v/>
      </c>
      <c r="H125" s="78" t="str">
        <f t="shared" ca="1" si="69"/>
        <v/>
      </c>
      <c r="I125" s="78" t="str">
        <f t="shared" ca="1" si="69"/>
        <v/>
      </c>
      <c r="J125" s="78" t="str">
        <f t="shared" ca="1" si="69"/>
        <v/>
      </c>
      <c r="K125" s="78" t="str">
        <f t="shared" ca="1" si="69"/>
        <v/>
      </c>
      <c r="L125" s="78" t="str">
        <f t="shared" ca="1" si="69"/>
        <v/>
      </c>
      <c r="M125" s="78" t="str">
        <f t="shared" ca="1" si="70"/>
        <v/>
      </c>
      <c r="N125" s="78" t="str">
        <f t="shared" ca="1" si="70"/>
        <v/>
      </c>
      <c r="O125" s="78" t="str">
        <f t="shared" ca="1" si="70"/>
        <v/>
      </c>
      <c r="P125" s="78" t="str">
        <f t="shared" ca="1" si="70"/>
        <v/>
      </c>
      <c r="Q125" s="78" t="str">
        <f t="shared" ca="1" si="70"/>
        <v/>
      </c>
      <c r="R125" s="78" t="str">
        <f t="shared" ca="1" si="70"/>
        <v/>
      </c>
      <c r="S125" s="78" t="str">
        <f t="shared" ca="1" si="70"/>
        <v/>
      </c>
      <c r="T125" s="78" t="str">
        <f t="shared" ca="1" si="70"/>
        <v/>
      </c>
      <c r="U125" s="78" t="str">
        <f t="shared" ca="1" si="70"/>
        <v/>
      </c>
      <c r="V125" s="78" t="str">
        <f t="shared" ca="1" si="70"/>
        <v/>
      </c>
      <c r="W125" s="78" t="str">
        <f t="shared" ca="1" si="71"/>
        <v/>
      </c>
      <c r="X125" s="78" t="str">
        <f t="shared" ca="1" si="71"/>
        <v/>
      </c>
      <c r="Y125" s="78" t="str">
        <f t="shared" ca="1" si="71"/>
        <v/>
      </c>
      <c r="Z125" s="78" t="str">
        <f t="shared" ca="1" si="71"/>
        <v/>
      </c>
      <c r="AA125" s="78" t="str">
        <f t="shared" ca="1" si="71"/>
        <v/>
      </c>
      <c r="AB125" s="78" t="str">
        <f t="shared" ca="1" si="71"/>
        <v/>
      </c>
      <c r="AC125" s="78" t="str">
        <f t="shared" ca="1" si="71"/>
        <v/>
      </c>
      <c r="AD125" s="78" t="str">
        <f t="shared" ca="1" si="71"/>
        <v/>
      </c>
      <c r="AE125" s="78" t="str">
        <f t="shared" ca="1" si="71"/>
        <v/>
      </c>
      <c r="AF125" s="78" t="str">
        <f t="shared" ca="1" si="71"/>
        <v/>
      </c>
      <c r="AG125" s="78" t="str">
        <f t="shared" ca="1" si="72"/>
        <v/>
      </c>
      <c r="AH125" s="78" t="str">
        <f t="shared" ca="1" si="72"/>
        <v/>
      </c>
      <c r="AI125" s="78" t="str">
        <f t="shared" ca="1" si="72"/>
        <v/>
      </c>
      <c r="AJ125" s="78" t="str">
        <f t="shared" ca="1" si="72"/>
        <v/>
      </c>
      <c r="AK125" s="78" t="str">
        <f t="shared" ca="1" si="72"/>
        <v/>
      </c>
      <c r="AL125" s="78" t="str">
        <f t="shared" ca="1" si="72"/>
        <v/>
      </c>
      <c r="AM125" s="78" t="str">
        <f t="shared" ca="1" si="72"/>
        <v/>
      </c>
      <c r="AN125" s="78" t="str">
        <f t="shared" ca="1" si="68"/>
        <v/>
      </c>
      <c r="AO125" s="78" t="str">
        <f t="shared" ca="1" si="68"/>
        <v/>
      </c>
      <c r="AP125" s="78" t="str">
        <f t="shared" ca="1" si="68"/>
        <v/>
      </c>
      <c r="AQ125" s="78" t="str">
        <f t="shared" ca="1" si="68"/>
        <v/>
      </c>
      <c r="AR125" s="78" t="str">
        <f t="shared" ca="1" si="68"/>
        <v/>
      </c>
      <c r="AS125" s="78" t="str">
        <f t="shared" ca="1" si="68"/>
        <v/>
      </c>
      <c r="AV125" s="27" t="str">
        <f t="shared" ca="1" si="45"/>
        <v/>
      </c>
      <c r="AW125" s="27" t="str">
        <f t="shared" ca="1" si="46"/>
        <v/>
      </c>
      <c r="AX125" s="27" t="str">
        <f t="shared" ca="1" si="47"/>
        <v/>
      </c>
    </row>
    <row r="126" spans="1:50" ht="13.5" customHeight="1" x14ac:dyDescent="0.2">
      <c r="A126" s="61">
        <v>126</v>
      </c>
      <c r="B126" s="76" t="str">
        <f t="shared" ca="1" si="40"/>
        <v/>
      </c>
      <c r="C126" s="78" t="str">
        <f t="shared" ca="1" si="69"/>
        <v/>
      </c>
      <c r="D126" s="78" t="str">
        <f t="shared" ca="1" si="69"/>
        <v/>
      </c>
      <c r="E126" s="78" t="str">
        <f t="shared" ca="1" si="69"/>
        <v/>
      </c>
      <c r="F126" s="78" t="str">
        <f t="shared" ca="1" si="69"/>
        <v/>
      </c>
      <c r="G126" s="78" t="str">
        <f t="shared" ca="1" si="69"/>
        <v/>
      </c>
      <c r="H126" s="78" t="str">
        <f t="shared" ca="1" si="69"/>
        <v/>
      </c>
      <c r="I126" s="78" t="str">
        <f t="shared" ca="1" si="69"/>
        <v/>
      </c>
      <c r="J126" s="78" t="str">
        <f t="shared" ca="1" si="69"/>
        <v/>
      </c>
      <c r="K126" s="78" t="str">
        <f t="shared" ca="1" si="69"/>
        <v/>
      </c>
      <c r="L126" s="78" t="str">
        <f t="shared" ca="1" si="69"/>
        <v/>
      </c>
      <c r="M126" s="78" t="str">
        <f t="shared" ca="1" si="70"/>
        <v/>
      </c>
      <c r="N126" s="78" t="str">
        <f t="shared" ca="1" si="70"/>
        <v/>
      </c>
      <c r="O126" s="78" t="str">
        <f t="shared" ca="1" si="70"/>
        <v/>
      </c>
      <c r="P126" s="78" t="str">
        <f t="shared" ca="1" si="70"/>
        <v/>
      </c>
      <c r="Q126" s="78" t="str">
        <f t="shared" ca="1" si="70"/>
        <v/>
      </c>
      <c r="R126" s="78" t="str">
        <f t="shared" ca="1" si="70"/>
        <v/>
      </c>
      <c r="S126" s="78" t="str">
        <f t="shared" ca="1" si="70"/>
        <v/>
      </c>
      <c r="T126" s="78" t="str">
        <f t="shared" ca="1" si="70"/>
        <v/>
      </c>
      <c r="U126" s="78" t="str">
        <f t="shared" ca="1" si="70"/>
        <v/>
      </c>
      <c r="V126" s="78" t="str">
        <f t="shared" ca="1" si="70"/>
        <v/>
      </c>
      <c r="W126" s="78" t="str">
        <f t="shared" ca="1" si="71"/>
        <v/>
      </c>
      <c r="X126" s="78" t="str">
        <f t="shared" ca="1" si="71"/>
        <v/>
      </c>
      <c r="Y126" s="78" t="str">
        <f t="shared" ca="1" si="71"/>
        <v/>
      </c>
      <c r="Z126" s="78" t="str">
        <f t="shared" ca="1" si="71"/>
        <v/>
      </c>
      <c r="AA126" s="78" t="str">
        <f t="shared" ca="1" si="71"/>
        <v/>
      </c>
      <c r="AB126" s="78" t="str">
        <f t="shared" ca="1" si="71"/>
        <v/>
      </c>
      <c r="AC126" s="78" t="str">
        <f t="shared" ca="1" si="71"/>
        <v/>
      </c>
      <c r="AD126" s="78" t="str">
        <f t="shared" ca="1" si="71"/>
        <v/>
      </c>
      <c r="AE126" s="78" t="str">
        <f t="shared" ca="1" si="71"/>
        <v/>
      </c>
      <c r="AF126" s="78" t="str">
        <f t="shared" ca="1" si="71"/>
        <v/>
      </c>
      <c r="AG126" s="78" t="str">
        <f t="shared" ca="1" si="72"/>
        <v/>
      </c>
      <c r="AH126" s="78" t="str">
        <f t="shared" ca="1" si="72"/>
        <v/>
      </c>
      <c r="AI126" s="78" t="str">
        <f t="shared" ca="1" si="72"/>
        <v/>
      </c>
      <c r="AJ126" s="78" t="str">
        <f t="shared" ca="1" si="72"/>
        <v/>
      </c>
      <c r="AK126" s="78" t="str">
        <f t="shared" ca="1" si="72"/>
        <v/>
      </c>
      <c r="AL126" s="78" t="str">
        <f t="shared" ca="1" si="72"/>
        <v/>
      </c>
      <c r="AM126" s="78" t="str">
        <f t="shared" ca="1" si="72"/>
        <v/>
      </c>
      <c r="AN126" s="78" t="str">
        <f t="shared" ca="1" si="68"/>
        <v/>
      </c>
      <c r="AO126" s="78" t="str">
        <f t="shared" ca="1" si="68"/>
        <v/>
      </c>
      <c r="AP126" s="78" t="str">
        <f t="shared" ca="1" si="68"/>
        <v/>
      </c>
      <c r="AQ126" s="78" t="str">
        <f t="shared" ca="1" si="68"/>
        <v/>
      </c>
      <c r="AR126" s="78" t="str">
        <f t="shared" ca="1" si="68"/>
        <v/>
      </c>
      <c r="AS126" s="78" t="str">
        <f t="shared" ca="1" si="68"/>
        <v/>
      </c>
      <c r="AV126" s="27" t="str">
        <f t="shared" ca="1" si="45"/>
        <v/>
      </c>
      <c r="AW126" s="27" t="str">
        <f t="shared" ca="1" si="46"/>
        <v/>
      </c>
      <c r="AX126" s="27" t="str">
        <f t="shared" ca="1" si="47"/>
        <v/>
      </c>
    </row>
    <row r="127" spans="1:50" ht="13.5" customHeight="1" x14ac:dyDescent="0.2">
      <c r="A127" s="61">
        <v>127</v>
      </c>
      <c r="B127" s="76" t="str">
        <f t="shared" ca="1" si="40"/>
        <v/>
      </c>
      <c r="C127" s="78" t="str">
        <f t="shared" ca="1" si="69"/>
        <v/>
      </c>
      <c r="D127" s="78" t="str">
        <f t="shared" ca="1" si="69"/>
        <v/>
      </c>
      <c r="E127" s="78" t="str">
        <f t="shared" ca="1" si="69"/>
        <v/>
      </c>
      <c r="F127" s="78" t="str">
        <f t="shared" ca="1" si="69"/>
        <v/>
      </c>
      <c r="G127" s="78" t="str">
        <f t="shared" ca="1" si="69"/>
        <v/>
      </c>
      <c r="H127" s="78" t="str">
        <f t="shared" ca="1" si="69"/>
        <v/>
      </c>
      <c r="I127" s="78" t="str">
        <f t="shared" ca="1" si="69"/>
        <v/>
      </c>
      <c r="J127" s="78" t="str">
        <f t="shared" ca="1" si="69"/>
        <v/>
      </c>
      <c r="K127" s="78" t="str">
        <f t="shared" ca="1" si="69"/>
        <v/>
      </c>
      <c r="L127" s="78" t="str">
        <f t="shared" ca="1" si="69"/>
        <v/>
      </c>
      <c r="M127" s="78" t="str">
        <f t="shared" ca="1" si="70"/>
        <v/>
      </c>
      <c r="N127" s="78" t="str">
        <f t="shared" ca="1" si="70"/>
        <v/>
      </c>
      <c r="O127" s="78" t="str">
        <f t="shared" ca="1" si="70"/>
        <v/>
      </c>
      <c r="P127" s="78" t="str">
        <f t="shared" ca="1" si="70"/>
        <v/>
      </c>
      <c r="Q127" s="78" t="str">
        <f t="shared" ca="1" si="70"/>
        <v/>
      </c>
      <c r="R127" s="78" t="str">
        <f t="shared" ca="1" si="70"/>
        <v/>
      </c>
      <c r="S127" s="78" t="str">
        <f t="shared" ca="1" si="70"/>
        <v/>
      </c>
      <c r="T127" s="78" t="str">
        <f t="shared" ca="1" si="70"/>
        <v/>
      </c>
      <c r="U127" s="78" t="str">
        <f t="shared" ca="1" si="70"/>
        <v/>
      </c>
      <c r="V127" s="78" t="str">
        <f t="shared" ca="1" si="70"/>
        <v/>
      </c>
      <c r="W127" s="78" t="str">
        <f t="shared" ca="1" si="71"/>
        <v/>
      </c>
      <c r="X127" s="78" t="str">
        <f t="shared" ca="1" si="71"/>
        <v/>
      </c>
      <c r="Y127" s="78" t="str">
        <f t="shared" ca="1" si="71"/>
        <v/>
      </c>
      <c r="Z127" s="78" t="str">
        <f t="shared" ca="1" si="71"/>
        <v/>
      </c>
      <c r="AA127" s="78" t="str">
        <f t="shared" ca="1" si="71"/>
        <v/>
      </c>
      <c r="AB127" s="78" t="str">
        <f t="shared" ca="1" si="71"/>
        <v/>
      </c>
      <c r="AC127" s="78" t="str">
        <f t="shared" ca="1" si="71"/>
        <v/>
      </c>
      <c r="AD127" s="78" t="str">
        <f t="shared" ca="1" si="71"/>
        <v/>
      </c>
      <c r="AE127" s="78" t="str">
        <f t="shared" ca="1" si="71"/>
        <v/>
      </c>
      <c r="AF127" s="78" t="str">
        <f t="shared" ca="1" si="71"/>
        <v/>
      </c>
      <c r="AG127" s="78" t="str">
        <f t="shared" ca="1" si="72"/>
        <v/>
      </c>
      <c r="AH127" s="78" t="str">
        <f t="shared" ca="1" si="72"/>
        <v/>
      </c>
      <c r="AI127" s="78" t="str">
        <f t="shared" ca="1" si="72"/>
        <v/>
      </c>
      <c r="AJ127" s="78" t="str">
        <f t="shared" ca="1" si="72"/>
        <v/>
      </c>
      <c r="AK127" s="78" t="str">
        <f t="shared" ca="1" si="72"/>
        <v/>
      </c>
      <c r="AL127" s="78" t="str">
        <f t="shared" ca="1" si="72"/>
        <v/>
      </c>
      <c r="AM127" s="78" t="str">
        <f t="shared" ca="1" si="72"/>
        <v/>
      </c>
      <c r="AN127" s="78" t="str">
        <f t="shared" ca="1" si="68"/>
        <v/>
      </c>
      <c r="AO127" s="78" t="str">
        <f t="shared" ca="1" si="68"/>
        <v/>
      </c>
      <c r="AP127" s="78" t="str">
        <f t="shared" ca="1" si="68"/>
        <v/>
      </c>
      <c r="AQ127" s="78" t="str">
        <f t="shared" ca="1" si="68"/>
        <v/>
      </c>
      <c r="AR127" s="78" t="str">
        <f t="shared" ca="1" si="68"/>
        <v/>
      </c>
      <c r="AS127" s="78" t="str">
        <f t="shared" ca="1" si="68"/>
        <v/>
      </c>
      <c r="AV127" s="27" t="str">
        <f t="shared" ca="1" si="45"/>
        <v/>
      </c>
      <c r="AW127" s="27" t="str">
        <f t="shared" ca="1" si="46"/>
        <v/>
      </c>
      <c r="AX127" s="27" t="str">
        <f t="shared" ca="1" si="47"/>
        <v/>
      </c>
    </row>
    <row r="128" spans="1:50" ht="13.5" customHeight="1" x14ac:dyDescent="0.2">
      <c r="A128" s="61">
        <v>128</v>
      </c>
      <c r="B128" s="76" t="str">
        <f t="shared" ca="1" si="40"/>
        <v/>
      </c>
      <c r="C128" s="78" t="str">
        <f t="shared" ca="1" si="69"/>
        <v/>
      </c>
      <c r="D128" s="78" t="str">
        <f t="shared" ca="1" si="69"/>
        <v/>
      </c>
      <c r="E128" s="78" t="str">
        <f t="shared" ca="1" si="69"/>
        <v/>
      </c>
      <c r="F128" s="78" t="str">
        <f t="shared" ca="1" si="69"/>
        <v/>
      </c>
      <c r="G128" s="78" t="str">
        <f t="shared" ca="1" si="69"/>
        <v/>
      </c>
      <c r="H128" s="78" t="str">
        <f t="shared" ca="1" si="69"/>
        <v/>
      </c>
      <c r="I128" s="78" t="str">
        <f t="shared" ca="1" si="69"/>
        <v/>
      </c>
      <c r="J128" s="78" t="str">
        <f t="shared" ca="1" si="69"/>
        <v/>
      </c>
      <c r="K128" s="78" t="str">
        <f t="shared" ca="1" si="69"/>
        <v/>
      </c>
      <c r="L128" s="78" t="str">
        <f t="shared" ca="1" si="69"/>
        <v/>
      </c>
      <c r="M128" s="78" t="str">
        <f t="shared" ca="1" si="70"/>
        <v/>
      </c>
      <c r="N128" s="78" t="str">
        <f t="shared" ca="1" si="70"/>
        <v/>
      </c>
      <c r="O128" s="78" t="str">
        <f t="shared" ca="1" si="70"/>
        <v/>
      </c>
      <c r="P128" s="78" t="str">
        <f t="shared" ca="1" si="70"/>
        <v/>
      </c>
      <c r="Q128" s="78" t="str">
        <f t="shared" ca="1" si="70"/>
        <v/>
      </c>
      <c r="R128" s="78" t="str">
        <f t="shared" ca="1" si="70"/>
        <v/>
      </c>
      <c r="S128" s="78" t="str">
        <f t="shared" ca="1" si="70"/>
        <v/>
      </c>
      <c r="T128" s="78" t="str">
        <f t="shared" ca="1" si="70"/>
        <v/>
      </c>
      <c r="U128" s="78" t="str">
        <f t="shared" ca="1" si="70"/>
        <v/>
      </c>
      <c r="V128" s="78" t="str">
        <f t="shared" ca="1" si="70"/>
        <v/>
      </c>
      <c r="W128" s="78" t="str">
        <f t="shared" ca="1" si="71"/>
        <v/>
      </c>
      <c r="X128" s="78" t="str">
        <f t="shared" ca="1" si="71"/>
        <v/>
      </c>
      <c r="Y128" s="78" t="str">
        <f t="shared" ca="1" si="71"/>
        <v/>
      </c>
      <c r="Z128" s="78" t="str">
        <f t="shared" ca="1" si="71"/>
        <v/>
      </c>
      <c r="AA128" s="78" t="str">
        <f t="shared" ca="1" si="71"/>
        <v/>
      </c>
      <c r="AB128" s="78" t="str">
        <f t="shared" ca="1" si="71"/>
        <v/>
      </c>
      <c r="AC128" s="78" t="str">
        <f t="shared" ca="1" si="71"/>
        <v/>
      </c>
      <c r="AD128" s="78" t="str">
        <f t="shared" ca="1" si="71"/>
        <v/>
      </c>
      <c r="AE128" s="78" t="str">
        <f t="shared" ca="1" si="71"/>
        <v/>
      </c>
      <c r="AF128" s="78" t="str">
        <f t="shared" ca="1" si="71"/>
        <v/>
      </c>
      <c r="AG128" s="78" t="str">
        <f t="shared" ca="1" si="72"/>
        <v/>
      </c>
      <c r="AH128" s="78" t="str">
        <f t="shared" ca="1" si="72"/>
        <v/>
      </c>
      <c r="AI128" s="78" t="str">
        <f t="shared" ca="1" si="72"/>
        <v/>
      </c>
      <c r="AJ128" s="78" t="str">
        <f t="shared" ca="1" si="72"/>
        <v/>
      </c>
      <c r="AK128" s="78" t="str">
        <f t="shared" ca="1" si="72"/>
        <v/>
      </c>
      <c r="AL128" s="78" t="str">
        <f t="shared" ca="1" si="72"/>
        <v/>
      </c>
      <c r="AM128" s="78" t="str">
        <f t="shared" ca="1" si="72"/>
        <v/>
      </c>
      <c r="AN128" s="78" t="str">
        <f t="shared" ca="1" si="68"/>
        <v/>
      </c>
      <c r="AO128" s="78" t="str">
        <f t="shared" ca="1" si="68"/>
        <v/>
      </c>
      <c r="AP128" s="78" t="str">
        <f t="shared" ca="1" si="68"/>
        <v/>
      </c>
      <c r="AQ128" s="78" t="str">
        <f t="shared" ca="1" si="68"/>
        <v/>
      </c>
      <c r="AR128" s="78" t="str">
        <f t="shared" ca="1" si="68"/>
        <v/>
      </c>
      <c r="AS128" s="78" t="str">
        <f t="shared" ca="1" si="68"/>
        <v/>
      </c>
      <c r="AV128" s="27" t="str">
        <f t="shared" ca="1" si="45"/>
        <v/>
      </c>
      <c r="AW128" s="27" t="str">
        <f t="shared" ca="1" si="46"/>
        <v/>
      </c>
      <c r="AX128" s="27" t="str">
        <f t="shared" ca="1" si="47"/>
        <v/>
      </c>
    </row>
    <row r="129" spans="1:50" ht="13.5" customHeight="1" x14ac:dyDescent="0.2">
      <c r="A129" s="66">
        <v>129</v>
      </c>
      <c r="B129" s="76" t="str">
        <f t="shared" ca="1" si="40"/>
        <v/>
      </c>
      <c r="C129" s="78" t="str">
        <f t="shared" ca="1" si="69"/>
        <v/>
      </c>
      <c r="D129" s="78" t="str">
        <f t="shared" ca="1" si="69"/>
        <v/>
      </c>
      <c r="E129" s="78" t="str">
        <f t="shared" ca="1" si="69"/>
        <v/>
      </c>
      <c r="F129" s="78" t="str">
        <f t="shared" ca="1" si="69"/>
        <v/>
      </c>
      <c r="G129" s="78" t="str">
        <f t="shared" ca="1" si="69"/>
        <v/>
      </c>
      <c r="H129" s="78" t="str">
        <f t="shared" ca="1" si="69"/>
        <v/>
      </c>
      <c r="I129" s="78" t="str">
        <f t="shared" ca="1" si="69"/>
        <v/>
      </c>
      <c r="J129" s="78" t="str">
        <f t="shared" ca="1" si="69"/>
        <v/>
      </c>
      <c r="K129" s="78" t="str">
        <f t="shared" ca="1" si="69"/>
        <v/>
      </c>
      <c r="L129" s="78" t="str">
        <f t="shared" ca="1" si="69"/>
        <v/>
      </c>
      <c r="M129" s="78" t="str">
        <f t="shared" ca="1" si="70"/>
        <v/>
      </c>
      <c r="N129" s="78" t="str">
        <f t="shared" ca="1" si="70"/>
        <v/>
      </c>
      <c r="O129" s="78" t="str">
        <f t="shared" ca="1" si="70"/>
        <v/>
      </c>
      <c r="P129" s="78" t="str">
        <f t="shared" ca="1" si="70"/>
        <v/>
      </c>
      <c r="Q129" s="78" t="str">
        <f t="shared" ca="1" si="70"/>
        <v/>
      </c>
      <c r="R129" s="78" t="str">
        <f t="shared" ca="1" si="70"/>
        <v/>
      </c>
      <c r="S129" s="78" t="str">
        <f t="shared" ca="1" si="70"/>
        <v/>
      </c>
      <c r="T129" s="78" t="str">
        <f t="shared" ca="1" si="70"/>
        <v/>
      </c>
      <c r="U129" s="78" t="str">
        <f t="shared" ca="1" si="70"/>
        <v/>
      </c>
      <c r="V129" s="78" t="str">
        <f t="shared" ca="1" si="70"/>
        <v/>
      </c>
      <c r="W129" s="78" t="str">
        <f t="shared" ca="1" si="71"/>
        <v/>
      </c>
      <c r="X129" s="78" t="str">
        <f t="shared" ca="1" si="71"/>
        <v/>
      </c>
      <c r="Y129" s="78" t="str">
        <f t="shared" ca="1" si="71"/>
        <v/>
      </c>
      <c r="Z129" s="78" t="str">
        <f t="shared" ca="1" si="71"/>
        <v/>
      </c>
      <c r="AA129" s="78" t="str">
        <f t="shared" ca="1" si="71"/>
        <v/>
      </c>
      <c r="AB129" s="78" t="str">
        <f t="shared" ca="1" si="71"/>
        <v/>
      </c>
      <c r="AC129" s="78" t="str">
        <f t="shared" ca="1" si="71"/>
        <v/>
      </c>
      <c r="AD129" s="78" t="str">
        <f t="shared" ca="1" si="71"/>
        <v/>
      </c>
      <c r="AE129" s="78" t="str">
        <f t="shared" ca="1" si="71"/>
        <v/>
      </c>
      <c r="AF129" s="78" t="str">
        <f t="shared" ca="1" si="71"/>
        <v/>
      </c>
      <c r="AG129" s="78" t="str">
        <f t="shared" ca="1" si="72"/>
        <v/>
      </c>
      <c r="AH129" s="78" t="str">
        <f t="shared" ca="1" si="72"/>
        <v/>
      </c>
      <c r="AI129" s="78" t="str">
        <f t="shared" ca="1" si="72"/>
        <v/>
      </c>
      <c r="AJ129" s="78" t="str">
        <f t="shared" ca="1" si="72"/>
        <v/>
      </c>
      <c r="AK129" s="78" t="str">
        <f t="shared" ca="1" si="72"/>
        <v/>
      </c>
      <c r="AL129" s="78" t="str">
        <f t="shared" ca="1" si="72"/>
        <v/>
      </c>
      <c r="AM129" s="78" t="str">
        <f t="shared" ca="1" si="72"/>
        <v/>
      </c>
      <c r="AN129" s="78" t="str">
        <f t="shared" ref="AN129:AS138" ca="1" si="73">IF(INDIRECT("Input_Lieferant!"&amp;AN$1&amp;$A129)="","",INDIRECT("Input_Lieferant!"&amp;AN$1&amp;$A129))</f>
        <v/>
      </c>
      <c r="AO129" s="78" t="str">
        <f t="shared" ca="1" si="73"/>
        <v/>
      </c>
      <c r="AP129" s="78" t="str">
        <f t="shared" ca="1" si="73"/>
        <v/>
      </c>
      <c r="AQ129" s="78" t="str">
        <f t="shared" ca="1" si="73"/>
        <v/>
      </c>
      <c r="AR129" s="78" t="str">
        <f t="shared" ca="1" si="73"/>
        <v/>
      </c>
      <c r="AS129" s="78" t="str">
        <f t="shared" ca="1" si="73"/>
        <v/>
      </c>
      <c r="AV129" s="27" t="str">
        <f t="shared" ca="1" si="45"/>
        <v/>
      </c>
      <c r="AW129" s="27" t="str">
        <f t="shared" ca="1" si="46"/>
        <v/>
      </c>
      <c r="AX129" s="27" t="str">
        <f t="shared" ca="1" si="47"/>
        <v/>
      </c>
    </row>
    <row r="130" spans="1:50" ht="13.5" customHeight="1" x14ac:dyDescent="0.2">
      <c r="A130" s="61">
        <v>130</v>
      </c>
      <c r="B130" s="76" t="str">
        <f t="shared" ca="1" si="40"/>
        <v/>
      </c>
      <c r="C130" s="78" t="str">
        <f t="shared" ca="1" si="69"/>
        <v/>
      </c>
      <c r="D130" s="78" t="str">
        <f t="shared" ca="1" si="69"/>
        <v/>
      </c>
      <c r="E130" s="78" t="str">
        <f t="shared" ca="1" si="69"/>
        <v/>
      </c>
      <c r="F130" s="78" t="str">
        <f t="shared" ca="1" si="69"/>
        <v/>
      </c>
      <c r="G130" s="78" t="str">
        <f t="shared" ca="1" si="69"/>
        <v/>
      </c>
      <c r="H130" s="78" t="str">
        <f t="shared" ca="1" si="69"/>
        <v/>
      </c>
      <c r="I130" s="78" t="str">
        <f t="shared" ca="1" si="69"/>
        <v/>
      </c>
      <c r="J130" s="78" t="str">
        <f t="shared" ca="1" si="69"/>
        <v/>
      </c>
      <c r="K130" s="78" t="str">
        <f t="shared" ca="1" si="69"/>
        <v/>
      </c>
      <c r="L130" s="78" t="str">
        <f t="shared" ca="1" si="69"/>
        <v/>
      </c>
      <c r="M130" s="78" t="str">
        <f t="shared" ca="1" si="70"/>
        <v/>
      </c>
      <c r="N130" s="78" t="str">
        <f t="shared" ca="1" si="70"/>
        <v/>
      </c>
      <c r="O130" s="78" t="str">
        <f t="shared" ca="1" si="70"/>
        <v/>
      </c>
      <c r="P130" s="78" t="str">
        <f t="shared" ca="1" si="70"/>
        <v/>
      </c>
      <c r="Q130" s="78" t="str">
        <f t="shared" ca="1" si="70"/>
        <v/>
      </c>
      <c r="R130" s="78" t="str">
        <f t="shared" ca="1" si="70"/>
        <v/>
      </c>
      <c r="S130" s="78" t="str">
        <f t="shared" ca="1" si="70"/>
        <v/>
      </c>
      <c r="T130" s="78" t="str">
        <f t="shared" ca="1" si="70"/>
        <v/>
      </c>
      <c r="U130" s="78" t="str">
        <f t="shared" ca="1" si="70"/>
        <v/>
      </c>
      <c r="V130" s="78" t="str">
        <f t="shared" ca="1" si="70"/>
        <v/>
      </c>
      <c r="W130" s="78" t="str">
        <f t="shared" ca="1" si="71"/>
        <v/>
      </c>
      <c r="X130" s="78" t="str">
        <f t="shared" ca="1" si="71"/>
        <v/>
      </c>
      <c r="Y130" s="78" t="str">
        <f t="shared" ca="1" si="71"/>
        <v/>
      </c>
      <c r="Z130" s="78" t="str">
        <f t="shared" ca="1" si="71"/>
        <v/>
      </c>
      <c r="AA130" s="78" t="str">
        <f t="shared" ca="1" si="71"/>
        <v/>
      </c>
      <c r="AB130" s="78" t="str">
        <f t="shared" ca="1" si="71"/>
        <v/>
      </c>
      <c r="AC130" s="78" t="str">
        <f t="shared" ca="1" si="71"/>
        <v/>
      </c>
      <c r="AD130" s="78" t="str">
        <f t="shared" ca="1" si="71"/>
        <v/>
      </c>
      <c r="AE130" s="78" t="str">
        <f t="shared" ca="1" si="71"/>
        <v/>
      </c>
      <c r="AF130" s="78" t="str">
        <f t="shared" ca="1" si="71"/>
        <v/>
      </c>
      <c r="AG130" s="78" t="str">
        <f t="shared" ca="1" si="72"/>
        <v/>
      </c>
      <c r="AH130" s="78" t="str">
        <f t="shared" ca="1" si="72"/>
        <v/>
      </c>
      <c r="AI130" s="78" t="str">
        <f t="shared" ca="1" si="72"/>
        <v/>
      </c>
      <c r="AJ130" s="78" t="str">
        <f t="shared" ca="1" si="72"/>
        <v/>
      </c>
      <c r="AK130" s="78" t="str">
        <f t="shared" ca="1" si="72"/>
        <v/>
      </c>
      <c r="AL130" s="78" t="str">
        <f t="shared" ca="1" si="72"/>
        <v/>
      </c>
      <c r="AM130" s="78" t="str">
        <f t="shared" ca="1" si="72"/>
        <v/>
      </c>
      <c r="AN130" s="78" t="str">
        <f t="shared" ca="1" si="73"/>
        <v/>
      </c>
      <c r="AO130" s="78" t="str">
        <f t="shared" ca="1" si="73"/>
        <v/>
      </c>
      <c r="AP130" s="78" t="str">
        <f t="shared" ca="1" si="73"/>
        <v/>
      </c>
      <c r="AQ130" s="78" t="str">
        <f t="shared" ca="1" si="73"/>
        <v/>
      </c>
      <c r="AR130" s="78" t="str">
        <f t="shared" ca="1" si="73"/>
        <v/>
      </c>
      <c r="AS130" s="78" t="str">
        <f t="shared" ca="1" si="73"/>
        <v/>
      </c>
      <c r="AV130" s="27" t="str">
        <f t="shared" ca="1" si="45"/>
        <v/>
      </c>
      <c r="AW130" s="27" t="str">
        <f t="shared" ca="1" si="46"/>
        <v/>
      </c>
      <c r="AX130" s="27" t="str">
        <f t="shared" ca="1" si="47"/>
        <v/>
      </c>
    </row>
    <row r="131" spans="1:50" ht="13.5" customHeight="1" x14ac:dyDescent="0.2">
      <c r="A131" s="61">
        <v>131</v>
      </c>
      <c r="B131" s="76" t="str">
        <f t="shared" ca="1" si="40"/>
        <v/>
      </c>
      <c r="C131" s="78" t="str">
        <f t="shared" ca="1" si="69"/>
        <v/>
      </c>
      <c r="D131" s="78" t="str">
        <f t="shared" ca="1" si="69"/>
        <v/>
      </c>
      <c r="E131" s="78" t="str">
        <f t="shared" ca="1" si="69"/>
        <v/>
      </c>
      <c r="F131" s="78" t="str">
        <f t="shared" ca="1" si="69"/>
        <v/>
      </c>
      <c r="G131" s="78" t="str">
        <f t="shared" ca="1" si="69"/>
        <v/>
      </c>
      <c r="H131" s="78" t="str">
        <f t="shared" ca="1" si="69"/>
        <v/>
      </c>
      <c r="I131" s="78" t="str">
        <f t="shared" ca="1" si="69"/>
        <v/>
      </c>
      <c r="J131" s="78" t="str">
        <f t="shared" ca="1" si="69"/>
        <v/>
      </c>
      <c r="K131" s="78" t="str">
        <f t="shared" ca="1" si="69"/>
        <v/>
      </c>
      <c r="L131" s="78" t="str">
        <f t="shared" ca="1" si="69"/>
        <v/>
      </c>
      <c r="M131" s="78" t="str">
        <f t="shared" ca="1" si="70"/>
        <v/>
      </c>
      <c r="N131" s="78" t="str">
        <f t="shared" ca="1" si="70"/>
        <v/>
      </c>
      <c r="O131" s="78" t="str">
        <f t="shared" ca="1" si="70"/>
        <v/>
      </c>
      <c r="P131" s="78" t="str">
        <f t="shared" ca="1" si="70"/>
        <v/>
      </c>
      <c r="Q131" s="78" t="str">
        <f t="shared" ca="1" si="70"/>
        <v/>
      </c>
      <c r="R131" s="78" t="str">
        <f t="shared" ca="1" si="70"/>
        <v/>
      </c>
      <c r="S131" s="78" t="str">
        <f t="shared" ca="1" si="70"/>
        <v/>
      </c>
      <c r="T131" s="78" t="str">
        <f t="shared" ca="1" si="70"/>
        <v/>
      </c>
      <c r="U131" s="78" t="str">
        <f t="shared" ca="1" si="70"/>
        <v/>
      </c>
      <c r="V131" s="78" t="str">
        <f t="shared" ca="1" si="70"/>
        <v/>
      </c>
      <c r="W131" s="78" t="str">
        <f t="shared" ca="1" si="71"/>
        <v/>
      </c>
      <c r="X131" s="78" t="str">
        <f t="shared" ca="1" si="71"/>
        <v/>
      </c>
      <c r="Y131" s="78" t="str">
        <f t="shared" ca="1" si="71"/>
        <v/>
      </c>
      <c r="Z131" s="78" t="str">
        <f t="shared" ca="1" si="71"/>
        <v/>
      </c>
      <c r="AA131" s="78" t="str">
        <f t="shared" ca="1" si="71"/>
        <v/>
      </c>
      <c r="AB131" s="78" t="str">
        <f t="shared" ca="1" si="71"/>
        <v/>
      </c>
      <c r="AC131" s="78" t="str">
        <f t="shared" ca="1" si="71"/>
        <v/>
      </c>
      <c r="AD131" s="78" t="str">
        <f t="shared" ca="1" si="71"/>
        <v/>
      </c>
      <c r="AE131" s="78" t="str">
        <f t="shared" ca="1" si="71"/>
        <v/>
      </c>
      <c r="AF131" s="78" t="str">
        <f t="shared" ca="1" si="71"/>
        <v/>
      </c>
      <c r="AG131" s="78" t="str">
        <f t="shared" ca="1" si="72"/>
        <v/>
      </c>
      <c r="AH131" s="78" t="str">
        <f t="shared" ca="1" si="72"/>
        <v/>
      </c>
      <c r="AI131" s="78" t="str">
        <f t="shared" ca="1" si="72"/>
        <v/>
      </c>
      <c r="AJ131" s="78" t="str">
        <f t="shared" ca="1" si="72"/>
        <v/>
      </c>
      <c r="AK131" s="78" t="str">
        <f t="shared" ca="1" si="72"/>
        <v/>
      </c>
      <c r="AL131" s="78" t="str">
        <f t="shared" ca="1" si="72"/>
        <v/>
      </c>
      <c r="AM131" s="78" t="str">
        <f t="shared" ca="1" si="72"/>
        <v/>
      </c>
      <c r="AN131" s="78" t="str">
        <f t="shared" ca="1" si="73"/>
        <v/>
      </c>
      <c r="AO131" s="78" t="str">
        <f t="shared" ca="1" si="73"/>
        <v/>
      </c>
      <c r="AP131" s="78" t="str">
        <f t="shared" ca="1" si="73"/>
        <v/>
      </c>
      <c r="AQ131" s="78" t="str">
        <f t="shared" ca="1" si="73"/>
        <v/>
      </c>
      <c r="AR131" s="78" t="str">
        <f t="shared" ca="1" si="73"/>
        <v/>
      </c>
      <c r="AS131" s="78" t="str">
        <f t="shared" ca="1" si="73"/>
        <v/>
      </c>
      <c r="AV131" s="27" t="str">
        <f t="shared" ca="1" si="45"/>
        <v/>
      </c>
      <c r="AW131" s="27" t="str">
        <f t="shared" ca="1" si="46"/>
        <v/>
      </c>
      <c r="AX131" s="27" t="str">
        <f t="shared" ca="1" si="47"/>
        <v/>
      </c>
    </row>
    <row r="132" spans="1:50" ht="13.5" customHeight="1" x14ac:dyDescent="0.2">
      <c r="A132" s="61">
        <v>132</v>
      </c>
      <c r="B132" s="76" t="str">
        <f t="shared" ca="1" si="40"/>
        <v/>
      </c>
      <c r="C132" s="78" t="str">
        <f t="shared" ref="C132:L141" ca="1" si="74">IF(INDIRECT("Input_Lieferant!"&amp;C$1&amp;$A132)="","",INDIRECT("Input_Lieferant!"&amp;C$1&amp;$A132))</f>
        <v/>
      </c>
      <c r="D132" s="78" t="str">
        <f t="shared" ca="1" si="74"/>
        <v/>
      </c>
      <c r="E132" s="78" t="str">
        <f t="shared" ca="1" si="74"/>
        <v/>
      </c>
      <c r="F132" s="78" t="str">
        <f t="shared" ca="1" si="74"/>
        <v/>
      </c>
      <c r="G132" s="78" t="str">
        <f t="shared" ca="1" si="74"/>
        <v/>
      </c>
      <c r="H132" s="78" t="str">
        <f t="shared" ca="1" si="74"/>
        <v/>
      </c>
      <c r="I132" s="78" t="str">
        <f t="shared" ca="1" si="74"/>
        <v/>
      </c>
      <c r="J132" s="78" t="str">
        <f t="shared" ca="1" si="74"/>
        <v/>
      </c>
      <c r="K132" s="78" t="str">
        <f t="shared" ca="1" si="74"/>
        <v/>
      </c>
      <c r="L132" s="78" t="str">
        <f t="shared" ca="1" si="74"/>
        <v/>
      </c>
      <c r="M132" s="78" t="str">
        <f t="shared" ref="M132:V141" ca="1" si="75">IF(INDIRECT("Input_Lieferant!"&amp;M$1&amp;$A132)="","",INDIRECT("Input_Lieferant!"&amp;M$1&amp;$A132))</f>
        <v/>
      </c>
      <c r="N132" s="78" t="str">
        <f t="shared" ca="1" si="75"/>
        <v/>
      </c>
      <c r="O132" s="78" t="str">
        <f t="shared" ca="1" si="75"/>
        <v/>
      </c>
      <c r="P132" s="78" t="str">
        <f t="shared" ca="1" si="75"/>
        <v/>
      </c>
      <c r="Q132" s="78" t="str">
        <f t="shared" ca="1" si="75"/>
        <v/>
      </c>
      <c r="R132" s="78" t="str">
        <f t="shared" ca="1" si="75"/>
        <v/>
      </c>
      <c r="S132" s="78" t="str">
        <f t="shared" ca="1" si="75"/>
        <v/>
      </c>
      <c r="T132" s="78" t="str">
        <f t="shared" ca="1" si="75"/>
        <v/>
      </c>
      <c r="U132" s="78" t="str">
        <f t="shared" ca="1" si="75"/>
        <v/>
      </c>
      <c r="V132" s="78" t="str">
        <f t="shared" ca="1" si="75"/>
        <v/>
      </c>
      <c r="W132" s="78" t="str">
        <f t="shared" ref="W132:AF141" ca="1" si="76">IF(INDIRECT("Input_Lieferant!"&amp;W$1&amp;$A132)="","",INDIRECT("Input_Lieferant!"&amp;W$1&amp;$A132))</f>
        <v/>
      </c>
      <c r="X132" s="78" t="str">
        <f t="shared" ca="1" si="76"/>
        <v/>
      </c>
      <c r="Y132" s="78" t="str">
        <f t="shared" ca="1" si="76"/>
        <v/>
      </c>
      <c r="Z132" s="78" t="str">
        <f t="shared" ca="1" si="76"/>
        <v/>
      </c>
      <c r="AA132" s="78" t="str">
        <f t="shared" ca="1" si="76"/>
        <v/>
      </c>
      <c r="AB132" s="78" t="str">
        <f t="shared" ca="1" si="76"/>
        <v/>
      </c>
      <c r="AC132" s="78" t="str">
        <f t="shared" ca="1" si="76"/>
        <v/>
      </c>
      <c r="AD132" s="78" t="str">
        <f t="shared" ca="1" si="76"/>
        <v/>
      </c>
      <c r="AE132" s="78" t="str">
        <f t="shared" ca="1" si="76"/>
        <v/>
      </c>
      <c r="AF132" s="78" t="str">
        <f t="shared" ca="1" si="76"/>
        <v/>
      </c>
      <c r="AG132" s="78" t="str">
        <f t="shared" ref="AG132:AM141" ca="1" si="77">IF(INDIRECT("Input_Lieferant!"&amp;AG$1&amp;$A132)="","",INDIRECT("Input_Lieferant!"&amp;AG$1&amp;$A132))</f>
        <v/>
      </c>
      <c r="AH132" s="78" t="str">
        <f t="shared" ca="1" si="77"/>
        <v/>
      </c>
      <c r="AI132" s="78" t="str">
        <f t="shared" ca="1" si="77"/>
        <v/>
      </c>
      <c r="AJ132" s="78" t="str">
        <f t="shared" ca="1" si="77"/>
        <v/>
      </c>
      <c r="AK132" s="78" t="str">
        <f t="shared" ca="1" si="77"/>
        <v/>
      </c>
      <c r="AL132" s="78" t="str">
        <f t="shared" ca="1" si="77"/>
        <v/>
      </c>
      <c r="AM132" s="78" t="str">
        <f t="shared" ca="1" si="77"/>
        <v/>
      </c>
      <c r="AN132" s="78" t="str">
        <f t="shared" ca="1" si="73"/>
        <v/>
      </c>
      <c r="AO132" s="78" t="str">
        <f t="shared" ca="1" si="73"/>
        <v/>
      </c>
      <c r="AP132" s="78" t="str">
        <f t="shared" ca="1" si="73"/>
        <v/>
      </c>
      <c r="AQ132" s="78" t="str">
        <f t="shared" ca="1" si="73"/>
        <v/>
      </c>
      <c r="AR132" s="78" t="str">
        <f t="shared" ca="1" si="73"/>
        <v/>
      </c>
      <c r="AS132" s="78" t="str">
        <f t="shared" ca="1" si="73"/>
        <v/>
      </c>
      <c r="AV132" s="27" t="str">
        <f t="shared" ca="1" si="45"/>
        <v/>
      </c>
      <c r="AW132" s="27" t="str">
        <f t="shared" ca="1" si="46"/>
        <v/>
      </c>
      <c r="AX132" s="27" t="str">
        <f t="shared" ca="1" si="47"/>
        <v/>
      </c>
    </row>
    <row r="133" spans="1:50" ht="13.5" customHeight="1" x14ac:dyDescent="0.2">
      <c r="A133" s="66">
        <v>133</v>
      </c>
      <c r="B133" s="76" t="str">
        <f t="shared" ca="1" si="40"/>
        <v/>
      </c>
      <c r="C133" s="78" t="str">
        <f t="shared" ca="1" si="74"/>
        <v/>
      </c>
      <c r="D133" s="78" t="str">
        <f t="shared" ca="1" si="74"/>
        <v/>
      </c>
      <c r="E133" s="78" t="str">
        <f t="shared" ca="1" si="74"/>
        <v/>
      </c>
      <c r="F133" s="78" t="str">
        <f t="shared" ca="1" si="74"/>
        <v/>
      </c>
      <c r="G133" s="78" t="str">
        <f t="shared" ca="1" si="74"/>
        <v/>
      </c>
      <c r="H133" s="78" t="str">
        <f t="shared" ca="1" si="74"/>
        <v/>
      </c>
      <c r="I133" s="78" t="str">
        <f t="shared" ca="1" si="74"/>
        <v/>
      </c>
      <c r="J133" s="78" t="str">
        <f t="shared" ca="1" si="74"/>
        <v/>
      </c>
      <c r="K133" s="78" t="str">
        <f t="shared" ca="1" si="74"/>
        <v/>
      </c>
      <c r="L133" s="78" t="str">
        <f t="shared" ca="1" si="74"/>
        <v/>
      </c>
      <c r="M133" s="78" t="str">
        <f t="shared" ca="1" si="75"/>
        <v/>
      </c>
      <c r="N133" s="78" t="str">
        <f t="shared" ca="1" si="75"/>
        <v/>
      </c>
      <c r="O133" s="78" t="str">
        <f t="shared" ca="1" si="75"/>
        <v/>
      </c>
      <c r="P133" s="78" t="str">
        <f t="shared" ca="1" si="75"/>
        <v/>
      </c>
      <c r="Q133" s="78" t="str">
        <f t="shared" ca="1" si="75"/>
        <v/>
      </c>
      <c r="R133" s="78" t="str">
        <f t="shared" ca="1" si="75"/>
        <v/>
      </c>
      <c r="S133" s="78" t="str">
        <f t="shared" ca="1" si="75"/>
        <v/>
      </c>
      <c r="T133" s="78" t="str">
        <f t="shared" ca="1" si="75"/>
        <v/>
      </c>
      <c r="U133" s="78" t="str">
        <f t="shared" ca="1" si="75"/>
        <v/>
      </c>
      <c r="V133" s="78" t="str">
        <f t="shared" ca="1" si="75"/>
        <v/>
      </c>
      <c r="W133" s="78" t="str">
        <f t="shared" ca="1" si="76"/>
        <v/>
      </c>
      <c r="X133" s="78" t="str">
        <f t="shared" ca="1" si="76"/>
        <v/>
      </c>
      <c r="Y133" s="78" t="str">
        <f t="shared" ca="1" si="76"/>
        <v/>
      </c>
      <c r="Z133" s="78" t="str">
        <f t="shared" ca="1" si="76"/>
        <v/>
      </c>
      <c r="AA133" s="78" t="str">
        <f t="shared" ca="1" si="76"/>
        <v/>
      </c>
      <c r="AB133" s="78" t="str">
        <f t="shared" ca="1" si="76"/>
        <v/>
      </c>
      <c r="AC133" s="78" t="str">
        <f t="shared" ca="1" si="76"/>
        <v/>
      </c>
      <c r="AD133" s="78" t="str">
        <f t="shared" ca="1" si="76"/>
        <v/>
      </c>
      <c r="AE133" s="78" t="str">
        <f t="shared" ca="1" si="76"/>
        <v/>
      </c>
      <c r="AF133" s="78" t="str">
        <f t="shared" ca="1" si="76"/>
        <v/>
      </c>
      <c r="AG133" s="78" t="str">
        <f t="shared" ca="1" si="77"/>
        <v/>
      </c>
      <c r="AH133" s="78" t="str">
        <f t="shared" ca="1" si="77"/>
        <v/>
      </c>
      <c r="AI133" s="78" t="str">
        <f t="shared" ca="1" si="77"/>
        <v/>
      </c>
      <c r="AJ133" s="78" t="str">
        <f t="shared" ca="1" si="77"/>
        <v/>
      </c>
      <c r="AK133" s="78" t="str">
        <f t="shared" ca="1" si="77"/>
        <v/>
      </c>
      <c r="AL133" s="78" t="str">
        <f t="shared" ca="1" si="77"/>
        <v/>
      </c>
      <c r="AM133" s="78" t="str">
        <f t="shared" ca="1" si="77"/>
        <v/>
      </c>
      <c r="AN133" s="78" t="str">
        <f t="shared" ca="1" si="73"/>
        <v/>
      </c>
      <c r="AO133" s="78" t="str">
        <f t="shared" ca="1" si="73"/>
        <v/>
      </c>
      <c r="AP133" s="78" t="str">
        <f t="shared" ca="1" si="73"/>
        <v/>
      </c>
      <c r="AQ133" s="78" t="str">
        <f t="shared" ca="1" si="73"/>
        <v/>
      </c>
      <c r="AR133" s="78" t="str">
        <f t="shared" ca="1" si="73"/>
        <v/>
      </c>
      <c r="AS133" s="78" t="str">
        <f t="shared" ca="1" si="73"/>
        <v/>
      </c>
      <c r="AV133" s="27" t="str">
        <f t="shared" ca="1" si="45"/>
        <v/>
      </c>
      <c r="AW133" s="27" t="str">
        <f t="shared" ca="1" si="46"/>
        <v/>
      </c>
      <c r="AX133" s="27" t="str">
        <f t="shared" ca="1" si="47"/>
        <v/>
      </c>
    </row>
    <row r="134" spans="1:50" ht="13.5" customHeight="1" x14ac:dyDescent="0.2">
      <c r="A134" s="61">
        <v>134</v>
      </c>
      <c r="B134" s="76" t="str">
        <f t="shared" ca="1" si="40"/>
        <v/>
      </c>
      <c r="C134" s="78" t="str">
        <f t="shared" ca="1" si="74"/>
        <v/>
      </c>
      <c r="D134" s="78" t="str">
        <f t="shared" ca="1" si="74"/>
        <v/>
      </c>
      <c r="E134" s="78" t="str">
        <f t="shared" ca="1" si="74"/>
        <v/>
      </c>
      <c r="F134" s="78" t="str">
        <f t="shared" ca="1" si="74"/>
        <v/>
      </c>
      <c r="G134" s="78" t="str">
        <f t="shared" ca="1" si="74"/>
        <v/>
      </c>
      <c r="H134" s="78" t="str">
        <f t="shared" ca="1" si="74"/>
        <v/>
      </c>
      <c r="I134" s="78" t="str">
        <f t="shared" ca="1" si="74"/>
        <v/>
      </c>
      <c r="J134" s="78" t="str">
        <f t="shared" ca="1" si="74"/>
        <v/>
      </c>
      <c r="K134" s="78" t="str">
        <f t="shared" ca="1" si="74"/>
        <v/>
      </c>
      <c r="L134" s="78" t="str">
        <f t="shared" ca="1" si="74"/>
        <v/>
      </c>
      <c r="M134" s="78" t="str">
        <f t="shared" ca="1" si="75"/>
        <v/>
      </c>
      <c r="N134" s="78" t="str">
        <f t="shared" ca="1" si="75"/>
        <v/>
      </c>
      <c r="O134" s="78" t="str">
        <f t="shared" ca="1" si="75"/>
        <v/>
      </c>
      <c r="P134" s="78" t="str">
        <f t="shared" ca="1" si="75"/>
        <v/>
      </c>
      <c r="Q134" s="78" t="str">
        <f t="shared" ca="1" si="75"/>
        <v/>
      </c>
      <c r="R134" s="78" t="str">
        <f t="shared" ca="1" si="75"/>
        <v/>
      </c>
      <c r="S134" s="78" t="str">
        <f t="shared" ca="1" si="75"/>
        <v/>
      </c>
      <c r="T134" s="78" t="str">
        <f t="shared" ca="1" si="75"/>
        <v/>
      </c>
      <c r="U134" s="78" t="str">
        <f t="shared" ca="1" si="75"/>
        <v/>
      </c>
      <c r="V134" s="78" t="str">
        <f t="shared" ca="1" si="75"/>
        <v/>
      </c>
      <c r="W134" s="78" t="str">
        <f t="shared" ca="1" si="76"/>
        <v/>
      </c>
      <c r="X134" s="78" t="str">
        <f t="shared" ca="1" si="76"/>
        <v/>
      </c>
      <c r="Y134" s="78" t="str">
        <f t="shared" ca="1" si="76"/>
        <v/>
      </c>
      <c r="Z134" s="78" t="str">
        <f t="shared" ca="1" si="76"/>
        <v/>
      </c>
      <c r="AA134" s="78" t="str">
        <f t="shared" ca="1" si="76"/>
        <v/>
      </c>
      <c r="AB134" s="78" t="str">
        <f t="shared" ca="1" si="76"/>
        <v/>
      </c>
      <c r="AC134" s="78" t="str">
        <f t="shared" ca="1" si="76"/>
        <v/>
      </c>
      <c r="AD134" s="78" t="str">
        <f t="shared" ca="1" si="76"/>
        <v/>
      </c>
      <c r="AE134" s="78" t="str">
        <f t="shared" ca="1" si="76"/>
        <v/>
      </c>
      <c r="AF134" s="78" t="str">
        <f t="shared" ca="1" si="76"/>
        <v/>
      </c>
      <c r="AG134" s="78" t="str">
        <f t="shared" ca="1" si="77"/>
        <v/>
      </c>
      <c r="AH134" s="78" t="str">
        <f t="shared" ca="1" si="77"/>
        <v/>
      </c>
      <c r="AI134" s="78" t="str">
        <f t="shared" ca="1" si="77"/>
        <v/>
      </c>
      <c r="AJ134" s="78" t="str">
        <f t="shared" ca="1" si="77"/>
        <v/>
      </c>
      <c r="AK134" s="78" t="str">
        <f t="shared" ca="1" si="77"/>
        <v/>
      </c>
      <c r="AL134" s="78" t="str">
        <f t="shared" ca="1" si="77"/>
        <v/>
      </c>
      <c r="AM134" s="78" t="str">
        <f t="shared" ca="1" si="77"/>
        <v/>
      </c>
      <c r="AN134" s="78" t="str">
        <f t="shared" ca="1" si="73"/>
        <v/>
      </c>
      <c r="AO134" s="78" t="str">
        <f t="shared" ca="1" si="73"/>
        <v/>
      </c>
      <c r="AP134" s="78" t="str">
        <f t="shared" ca="1" si="73"/>
        <v/>
      </c>
      <c r="AQ134" s="78" t="str">
        <f t="shared" ca="1" si="73"/>
        <v/>
      </c>
      <c r="AR134" s="78" t="str">
        <f t="shared" ca="1" si="73"/>
        <v/>
      </c>
      <c r="AS134" s="78" t="str">
        <f t="shared" ca="1" si="73"/>
        <v/>
      </c>
      <c r="AV134" s="27" t="str">
        <f t="shared" ca="1" si="45"/>
        <v/>
      </c>
      <c r="AW134" s="27" t="str">
        <f t="shared" ca="1" si="46"/>
        <v/>
      </c>
      <c r="AX134" s="27" t="str">
        <f t="shared" ca="1" si="47"/>
        <v/>
      </c>
    </row>
    <row r="135" spans="1:50" ht="13.5" customHeight="1" x14ac:dyDescent="0.2">
      <c r="A135" s="61">
        <v>135</v>
      </c>
      <c r="B135" s="76" t="str">
        <f t="shared" ca="1" si="40"/>
        <v/>
      </c>
      <c r="C135" s="78" t="str">
        <f t="shared" ca="1" si="74"/>
        <v/>
      </c>
      <c r="D135" s="78" t="str">
        <f t="shared" ca="1" si="74"/>
        <v/>
      </c>
      <c r="E135" s="78" t="str">
        <f t="shared" ca="1" si="74"/>
        <v/>
      </c>
      <c r="F135" s="78" t="str">
        <f t="shared" ca="1" si="74"/>
        <v/>
      </c>
      <c r="G135" s="78" t="str">
        <f t="shared" ca="1" si="74"/>
        <v/>
      </c>
      <c r="H135" s="78" t="str">
        <f t="shared" ca="1" si="74"/>
        <v/>
      </c>
      <c r="I135" s="78" t="str">
        <f t="shared" ca="1" si="74"/>
        <v/>
      </c>
      <c r="J135" s="78" t="str">
        <f t="shared" ca="1" si="74"/>
        <v/>
      </c>
      <c r="K135" s="78" t="str">
        <f t="shared" ca="1" si="74"/>
        <v/>
      </c>
      <c r="L135" s="78" t="str">
        <f t="shared" ca="1" si="74"/>
        <v/>
      </c>
      <c r="M135" s="78" t="str">
        <f t="shared" ca="1" si="75"/>
        <v/>
      </c>
      <c r="N135" s="78" t="str">
        <f t="shared" ca="1" si="75"/>
        <v/>
      </c>
      <c r="O135" s="78" t="str">
        <f t="shared" ca="1" si="75"/>
        <v/>
      </c>
      <c r="P135" s="78" t="str">
        <f t="shared" ca="1" si="75"/>
        <v/>
      </c>
      <c r="Q135" s="78" t="str">
        <f t="shared" ca="1" si="75"/>
        <v/>
      </c>
      <c r="R135" s="78" t="str">
        <f t="shared" ca="1" si="75"/>
        <v/>
      </c>
      <c r="S135" s="78" t="str">
        <f t="shared" ca="1" si="75"/>
        <v/>
      </c>
      <c r="T135" s="78" t="str">
        <f t="shared" ca="1" si="75"/>
        <v/>
      </c>
      <c r="U135" s="78" t="str">
        <f t="shared" ca="1" si="75"/>
        <v/>
      </c>
      <c r="V135" s="78" t="str">
        <f t="shared" ca="1" si="75"/>
        <v/>
      </c>
      <c r="W135" s="78" t="str">
        <f t="shared" ca="1" si="76"/>
        <v/>
      </c>
      <c r="X135" s="78" t="str">
        <f t="shared" ca="1" si="76"/>
        <v/>
      </c>
      <c r="Y135" s="78" t="str">
        <f t="shared" ca="1" si="76"/>
        <v/>
      </c>
      <c r="Z135" s="78" t="str">
        <f t="shared" ca="1" si="76"/>
        <v/>
      </c>
      <c r="AA135" s="78" t="str">
        <f t="shared" ca="1" si="76"/>
        <v/>
      </c>
      <c r="AB135" s="78" t="str">
        <f t="shared" ca="1" si="76"/>
        <v/>
      </c>
      <c r="AC135" s="78" t="str">
        <f t="shared" ca="1" si="76"/>
        <v/>
      </c>
      <c r="AD135" s="78" t="str">
        <f t="shared" ca="1" si="76"/>
        <v/>
      </c>
      <c r="AE135" s="78" t="str">
        <f t="shared" ca="1" si="76"/>
        <v/>
      </c>
      <c r="AF135" s="78" t="str">
        <f t="shared" ca="1" si="76"/>
        <v/>
      </c>
      <c r="AG135" s="78" t="str">
        <f t="shared" ca="1" si="77"/>
        <v/>
      </c>
      <c r="AH135" s="78" t="str">
        <f t="shared" ca="1" si="77"/>
        <v/>
      </c>
      <c r="AI135" s="78" t="str">
        <f t="shared" ca="1" si="77"/>
        <v/>
      </c>
      <c r="AJ135" s="78" t="str">
        <f t="shared" ca="1" si="77"/>
        <v/>
      </c>
      <c r="AK135" s="78" t="str">
        <f t="shared" ca="1" si="77"/>
        <v/>
      </c>
      <c r="AL135" s="78" t="str">
        <f t="shared" ca="1" si="77"/>
        <v/>
      </c>
      <c r="AM135" s="78" t="str">
        <f t="shared" ca="1" si="77"/>
        <v/>
      </c>
      <c r="AN135" s="78" t="str">
        <f t="shared" ca="1" si="73"/>
        <v/>
      </c>
      <c r="AO135" s="78" t="str">
        <f t="shared" ca="1" si="73"/>
        <v/>
      </c>
      <c r="AP135" s="78" t="str">
        <f t="shared" ca="1" si="73"/>
        <v/>
      </c>
      <c r="AQ135" s="78" t="str">
        <f t="shared" ca="1" si="73"/>
        <v/>
      </c>
      <c r="AR135" s="78" t="str">
        <f t="shared" ca="1" si="73"/>
        <v/>
      </c>
      <c r="AS135" s="78" t="str">
        <f t="shared" ca="1" si="73"/>
        <v/>
      </c>
      <c r="AV135" s="27" t="str">
        <f t="shared" ca="1" si="45"/>
        <v/>
      </c>
      <c r="AW135" s="27" t="str">
        <f t="shared" ca="1" si="46"/>
        <v/>
      </c>
      <c r="AX135" s="27" t="str">
        <f t="shared" ca="1" si="47"/>
        <v/>
      </c>
    </row>
    <row r="136" spans="1:50" ht="13.5" customHeight="1" x14ac:dyDescent="0.2">
      <c r="A136" s="61">
        <v>136</v>
      </c>
      <c r="B136" s="76" t="str">
        <f t="shared" ref="B136:B158" ca="1" si="78">IF(INDIRECT("Input_Lieferant!"&amp;B$1&amp;$A136)="","",INDIRECT("Input_Lieferant!"&amp;B$1&amp;$A136))</f>
        <v/>
      </c>
      <c r="C136" s="78" t="str">
        <f t="shared" ca="1" si="74"/>
        <v/>
      </c>
      <c r="D136" s="78" t="str">
        <f t="shared" ca="1" si="74"/>
        <v/>
      </c>
      <c r="E136" s="78" t="str">
        <f t="shared" ca="1" si="74"/>
        <v/>
      </c>
      <c r="F136" s="78" t="str">
        <f t="shared" ca="1" si="74"/>
        <v/>
      </c>
      <c r="G136" s="78" t="str">
        <f t="shared" ca="1" si="74"/>
        <v/>
      </c>
      <c r="H136" s="78" t="str">
        <f t="shared" ca="1" si="74"/>
        <v/>
      </c>
      <c r="I136" s="78" t="str">
        <f t="shared" ca="1" si="74"/>
        <v/>
      </c>
      <c r="J136" s="78" t="str">
        <f t="shared" ca="1" si="74"/>
        <v/>
      </c>
      <c r="K136" s="78" t="str">
        <f t="shared" ca="1" si="74"/>
        <v/>
      </c>
      <c r="L136" s="78" t="str">
        <f t="shared" ca="1" si="74"/>
        <v/>
      </c>
      <c r="M136" s="78" t="str">
        <f t="shared" ca="1" si="75"/>
        <v/>
      </c>
      <c r="N136" s="78" t="str">
        <f t="shared" ca="1" si="75"/>
        <v/>
      </c>
      <c r="O136" s="78" t="str">
        <f t="shared" ca="1" si="75"/>
        <v/>
      </c>
      <c r="P136" s="78" t="str">
        <f t="shared" ca="1" si="75"/>
        <v/>
      </c>
      <c r="Q136" s="78" t="str">
        <f t="shared" ca="1" si="75"/>
        <v/>
      </c>
      <c r="R136" s="78" t="str">
        <f t="shared" ca="1" si="75"/>
        <v/>
      </c>
      <c r="S136" s="78" t="str">
        <f t="shared" ca="1" si="75"/>
        <v/>
      </c>
      <c r="T136" s="78" t="str">
        <f t="shared" ca="1" si="75"/>
        <v/>
      </c>
      <c r="U136" s="78" t="str">
        <f t="shared" ca="1" si="75"/>
        <v/>
      </c>
      <c r="V136" s="78" t="str">
        <f t="shared" ca="1" si="75"/>
        <v/>
      </c>
      <c r="W136" s="78" t="str">
        <f t="shared" ca="1" si="76"/>
        <v/>
      </c>
      <c r="X136" s="78" t="str">
        <f t="shared" ca="1" si="76"/>
        <v/>
      </c>
      <c r="Y136" s="78" t="str">
        <f t="shared" ca="1" si="76"/>
        <v/>
      </c>
      <c r="Z136" s="78" t="str">
        <f t="shared" ca="1" si="76"/>
        <v/>
      </c>
      <c r="AA136" s="78" t="str">
        <f t="shared" ca="1" si="76"/>
        <v/>
      </c>
      <c r="AB136" s="78" t="str">
        <f t="shared" ca="1" si="76"/>
        <v/>
      </c>
      <c r="AC136" s="78" t="str">
        <f t="shared" ca="1" si="76"/>
        <v/>
      </c>
      <c r="AD136" s="78" t="str">
        <f t="shared" ca="1" si="76"/>
        <v/>
      </c>
      <c r="AE136" s="78" t="str">
        <f t="shared" ca="1" si="76"/>
        <v/>
      </c>
      <c r="AF136" s="78" t="str">
        <f t="shared" ca="1" si="76"/>
        <v/>
      </c>
      <c r="AG136" s="78" t="str">
        <f t="shared" ca="1" si="77"/>
        <v/>
      </c>
      <c r="AH136" s="78" t="str">
        <f t="shared" ca="1" si="77"/>
        <v/>
      </c>
      <c r="AI136" s="78" t="str">
        <f t="shared" ca="1" si="77"/>
        <v/>
      </c>
      <c r="AJ136" s="78" t="str">
        <f t="shared" ca="1" si="77"/>
        <v/>
      </c>
      <c r="AK136" s="78" t="str">
        <f t="shared" ca="1" si="77"/>
        <v/>
      </c>
      <c r="AL136" s="78" t="str">
        <f t="shared" ca="1" si="77"/>
        <v/>
      </c>
      <c r="AM136" s="78" t="str">
        <f t="shared" ca="1" si="77"/>
        <v/>
      </c>
      <c r="AN136" s="78" t="str">
        <f t="shared" ca="1" si="73"/>
        <v/>
      </c>
      <c r="AO136" s="78" t="str">
        <f t="shared" ca="1" si="73"/>
        <v/>
      </c>
      <c r="AP136" s="78" t="str">
        <f t="shared" ca="1" si="73"/>
        <v/>
      </c>
      <c r="AQ136" s="78" t="str">
        <f t="shared" ca="1" si="73"/>
        <v/>
      </c>
      <c r="AR136" s="78" t="str">
        <f t="shared" ca="1" si="73"/>
        <v/>
      </c>
      <c r="AS136" s="78" t="str">
        <f t="shared" ca="1" si="73"/>
        <v/>
      </c>
      <c r="AV136" s="27" t="str">
        <f t="shared" ca="1" si="45"/>
        <v/>
      </c>
      <c r="AW136" s="27" t="str">
        <f t="shared" ca="1" si="46"/>
        <v/>
      </c>
      <c r="AX136" s="27" t="str">
        <f t="shared" ca="1" si="47"/>
        <v/>
      </c>
    </row>
    <row r="137" spans="1:50" ht="13.5" customHeight="1" x14ac:dyDescent="0.2">
      <c r="A137" s="66">
        <v>137</v>
      </c>
      <c r="B137" s="76" t="str">
        <f t="shared" ca="1" si="78"/>
        <v/>
      </c>
      <c r="C137" s="78" t="str">
        <f t="shared" ca="1" si="74"/>
        <v/>
      </c>
      <c r="D137" s="78" t="str">
        <f t="shared" ca="1" si="74"/>
        <v/>
      </c>
      <c r="E137" s="78" t="str">
        <f t="shared" ca="1" si="74"/>
        <v/>
      </c>
      <c r="F137" s="78" t="str">
        <f t="shared" ca="1" si="74"/>
        <v/>
      </c>
      <c r="G137" s="78" t="str">
        <f t="shared" ca="1" si="74"/>
        <v/>
      </c>
      <c r="H137" s="78" t="str">
        <f t="shared" ca="1" si="74"/>
        <v/>
      </c>
      <c r="I137" s="78" t="str">
        <f t="shared" ca="1" si="74"/>
        <v/>
      </c>
      <c r="J137" s="78" t="str">
        <f t="shared" ca="1" si="74"/>
        <v/>
      </c>
      <c r="K137" s="78" t="str">
        <f t="shared" ca="1" si="74"/>
        <v/>
      </c>
      <c r="L137" s="78" t="str">
        <f t="shared" ca="1" si="74"/>
        <v/>
      </c>
      <c r="M137" s="78" t="str">
        <f t="shared" ca="1" si="75"/>
        <v/>
      </c>
      <c r="N137" s="78" t="str">
        <f t="shared" ca="1" si="75"/>
        <v/>
      </c>
      <c r="O137" s="78" t="str">
        <f t="shared" ca="1" si="75"/>
        <v/>
      </c>
      <c r="P137" s="78" t="str">
        <f t="shared" ca="1" si="75"/>
        <v/>
      </c>
      <c r="Q137" s="78" t="str">
        <f t="shared" ca="1" si="75"/>
        <v/>
      </c>
      <c r="R137" s="78" t="str">
        <f t="shared" ca="1" si="75"/>
        <v/>
      </c>
      <c r="S137" s="78" t="str">
        <f t="shared" ca="1" si="75"/>
        <v/>
      </c>
      <c r="T137" s="78" t="str">
        <f t="shared" ca="1" si="75"/>
        <v/>
      </c>
      <c r="U137" s="78" t="str">
        <f t="shared" ca="1" si="75"/>
        <v/>
      </c>
      <c r="V137" s="78" t="str">
        <f t="shared" ca="1" si="75"/>
        <v/>
      </c>
      <c r="W137" s="78" t="str">
        <f t="shared" ca="1" si="76"/>
        <v/>
      </c>
      <c r="X137" s="78" t="str">
        <f t="shared" ca="1" si="76"/>
        <v/>
      </c>
      <c r="Y137" s="78" t="str">
        <f t="shared" ca="1" si="76"/>
        <v/>
      </c>
      <c r="Z137" s="78" t="str">
        <f t="shared" ca="1" si="76"/>
        <v/>
      </c>
      <c r="AA137" s="78" t="str">
        <f t="shared" ca="1" si="76"/>
        <v/>
      </c>
      <c r="AB137" s="78" t="str">
        <f t="shared" ca="1" si="76"/>
        <v/>
      </c>
      <c r="AC137" s="78" t="str">
        <f t="shared" ca="1" si="76"/>
        <v/>
      </c>
      <c r="AD137" s="78" t="str">
        <f t="shared" ca="1" si="76"/>
        <v/>
      </c>
      <c r="AE137" s="78" t="str">
        <f t="shared" ca="1" si="76"/>
        <v/>
      </c>
      <c r="AF137" s="78" t="str">
        <f t="shared" ca="1" si="76"/>
        <v/>
      </c>
      <c r="AG137" s="78" t="str">
        <f t="shared" ca="1" si="77"/>
        <v/>
      </c>
      <c r="AH137" s="78" t="str">
        <f t="shared" ca="1" si="77"/>
        <v/>
      </c>
      <c r="AI137" s="78" t="str">
        <f t="shared" ca="1" si="77"/>
        <v/>
      </c>
      <c r="AJ137" s="78" t="str">
        <f t="shared" ca="1" si="77"/>
        <v/>
      </c>
      <c r="AK137" s="78" t="str">
        <f t="shared" ca="1" si="77"/>
        <v/>
      </c>
      <c r="AL137" s="78" t="str">
        <f t="shared" ca="1" si="77"/>
        <v/>
      </c>
      <c r="AM137" s="78" t="str">
        <f t="shared" ca="1" si="77"/>
        <v/>
      </c>
      <c r="AN137" s="78" t="str">
        <f t="shared" ca="1" si="73"/>
        <v/>
      </c>
      <c r="AO137" s="78" t="str">
        <f t="shared" ca="1" si="73"/>
        <v/>
      </c>
      <c r="AP137" s="78" t="str">
        <f t="shared" ca="1" si="73"/>
        <v/>
      </c>
      <c r="AQ137" s="78" t="str">
        <f t="shared" ca="1" si="73"/>
        <v/>
      </c>
      <c r="AR137" s="78" t="str">
        <f t="shared" ca="1" si="73"/>
        <v/>
      </c>
      <c r="AS137" s="78" t="str">
        <f t="shared" ca="1" si="73"/>
        <v/>
      </c>
      <c r="AV137" s="27" t="str">
        <f t="shared" ref="AV137:AV158" ca="1" si="79">IF(AF137&lt;&gt;"",(IF(AF137="X","X",(IF(AF137="J","X",(IF(AF137="N","N","")))))),"")</f>
        <v/>
      </c>
      <c r="AW137" s="27" t="str">
        <f t="shared" ref="AW137:AW158" ca="1" si="80">IF(AG137&lt;&gt;"",(IF(AG137="X","X",(IF(AG137="J","X",(IF(AG137="N","N","")))))),"")</f>
        <v/>
      </c>
      <c r="AX137" s="27" t="str">
        <f t="shared" ref="AX137:AX158" ca="1" si="81">IF(AH137&lt;&gt;"",(IF(AH137="X","X",(IF(AH137="J","X",(IF(AH137="N","N","")))))),"")</f>
        <v/>
      </c>
    </row>
    <row r="138" spans="1:50" ht="13.5" customHeight="1" x14ac:dyDescent="0.2">
      <c r="A138" s="61">
        <v>138</v>
      </c>
      <c r="B138" s="76" t="str">
        <f t="shared" ca="1" si="78"/>
        <v/>
      </c>
      <c r="C138" s="78" t="str">
        <f t="shared" ca="1" si="74"/>
        <v/>
      </c>
      <c r="D138" s="78" t="str">
        <f t="shared" ca="1" si="74"/>
        <v/>
      </c>
      <c r="E138" s="78" t="str">
        <f t="shared" ca="1" si="74"/>
        <v/>
      </c>
      <c r="F138" s="78" t="str">
        <f t="shared" ca="1" si="74"/>
        <v/>
      </c>
      <c r="G138" s="78" t="str">
        <f t="shared" ca="1" si="74"/>
        <v/>
      </c>
      <c r="H138" s="78" t="str">
        <f t="shared" ca="1" si="74"/>
        <v/>
      </c>
      <c r="I138" s="78" t="str">
        <f t="shared" ca="1" si="74"/>
        <v/>
      </c>
      <c r="J138" s="78" t="str">
        <f t="shared" ca="1" si="74"/>
        <v/>
      </c>
      <c r="K138" s="78" t="str">
        <f t="shared" ca="1" si="74"/>
        <v/>
      </c>
      <c r="L138" s="78" t="str">
        <f t="shared" ca="1" si="74"/>
        <v/>
      </c>
      <c r="M138" s="78" t="str">
        <f t="shared" ca="1" si="75"/>
        <v/>
      </c>
      <c r="N138" s="78" t="str">
        <f t="shared" ca="1" si="75"/>
        <v/>
      </c>
      <c r="O138" s="78" t="str">
        <f t="shared" ca="1" si="75"/>
        <v/>
      </c>
      <c r="P138" s="78" t="str">
        <f t="shared" ca="1" si="75"/>
        <v/>
      </c>
      <c r="Q138" s="78" t="str">
        <f t="shared" ca="1" si="75"/>
        <v/>
      </c>
      <c r="R138" s="78" t="str">
        <f t="shared" ca="1" si="75"/>
        <v/>
      </c>
      <c r="S138" s="78" t="str">
        <f t="shared" ca="1" si="75"/>
        <v/>
      </c>
      <c r="T138" s="78" t="str">
        <f t="shared" ca="1" si="75"/>
        <v/>
      </c>
      <c r="U138" s="78" t="str">
        <f t="shared" ca="1" si="75"/>
        <v/>
      </c>
      <c r="V138" s="78" t="str">
        <f t="shared" ca="1" si="75"/>
        <v/>
      </c>
      <c r="W138" s="78" t="str">
        <f t="shared" ca="1" si="76"/>
        <v/>
      </c>
      <c r="X138" s="78" t="str">
        <f t="shared" ca="1" si="76"/>
        <v/>
      </c>
      <c r="Y138" s="78" t="str">
        <f t="shared" ca="1" si="76"/>
        <v/>
      </c>
      <c r="Z138" s="78" t="str">
        <f t="shared" ca="1" si="76"/>
        <v/>
      </c>
      <c r="AA138" s="78" t="str">
        <f t="shared" ca="1" si="76"/>
        <v/>
      </c>
      <c r="AB138" s="78" t="str">
        <f t="shared" ca="1" si="76"/>
        <v/>
      </c>
      <c r="AC138" s="78" t="str">
        <f t="shared" ca="1" si="76"/>
        <v/>
      </c>
      <c r="AD138" s="78" t="str">
        <f t="shared" ca="1" si="76"/>
        <v/>
      </c>
      <c r="AE138" s="78" t="str">
        <f t="shared" ca="1" si="76"/>
        <v/>
      </c>
      <c r="AF138" s="78" t="str">
        <f t="shared" ca="1" si="76"/>
        <v/>
      </c>
      <c r="AG138" s="78" t="str">
        <f t="shared" ca="1" si="77"/>
        <v/>
      </c>
      <c r="AH138" s="78" t="str">
        <f t="shared" ca="1" si="77"/>
        <v/>
      </c>
      <c r="AI138" s="78" t="str">
        <f t="shared" ca="1" si="77"/>
        <v/>
      </c>
      <c r="AJ138" s="78" t="str">
        <f t="shared" ca="1" si="77"/>
        <v/>
      </c>
      <c r="AK138" s="78" t="str">
        <f t="shared" ca="1" si="77"/>
        <v/>
      </c>
      <c r="AL138" s="78" t="str">
        <f t="shared" ca="1" si="77"/>
        <v/>
      </c>
      <c r="AM138" s="78" t="str">
        <f t="shared" ca="1" si="77"/>
        <v/>
      </c>
      <c r="AN138" s="78" t="str">
        <f t="shared" ca="1" si="73"/>
        <v/>
      </c>
      <c r="AO138" s="78" t="str">
        <f t="shared" ca="1" si="73"/>
        <v/>
      </c>
      <c r="AP138" s="78" t="str">
        <f t="shared" ca="1" si="73"/>
        <v/>
      </c>
      <c r="AQ138" s="78" t="str">
        <f t="shared" ca="1" si="73"/>
        <v/>
      </c>
      <c r="AR138" s="78" t="str">
        <f t="shared" ca="1" si="73"/>
        <v/>
      </c>
      <c r="AS138" s="78" t="str">
        <f t="shared" ca="1" si="73"/>
        <v/>
      </c>
      <c r="AV138" s="27" t="str">
        <f t="shared" ca="1" si="79"/>
        <v/>
      </c>
      <c r="AW138" s="27" t="str">
        <f t="shared" ca="1" si="80"/>
        <v/>
      </c>
      <c r="AX138" s="27" t="str">
        <f t="shared" ca="1" si="81"/>
        <v/>
      </c>
    </row>
    <row r="139" spans="1:50" ht="13.5" customHeight="1" x14ac:dyDescent="0.2">
      <c r="A139" s="61">
        <v>139</v>
      </c>
      <c r="B139" s="76" t="str">
        <f t="shared" ca="1" si="78"/>
        <v/>
      </c>
      <c r="C139" s="78" t="str">
        <f t="shared" ca="1" si="74"/>
        <v/>
      </c>
      <c r="D139" s="78" t="str">
        <f t="shared" ca="1" si="74"/>
        <v/>
      </c>
      <c r="E139" s="78" t="str">
        <f t="shared" ca="1" si="74"/>
        <v/>
      </c>
      <c r="F139" s="78" t="str">
        <f t="shared" ca="1" si="74"/>
        <v/>
      </c>
      <c r="G139" s="78" t="str">
        <f t="shared" ca="1" si="74"/>
        <v/>
      </c>
      <c r="H139" s="78" t="str">
        <f t="shared" ca="1" si="74"/>
        <v/>
      </c>
      <c r="I139" s="78" t="str">
        <f t="shared" ca="1" si="74"/>
        <v/>
      </c>
      <c r="J139" s="78" t="str">
        <f t="shared" ca="1" si="74"/>
        <v/>
      </c>
      <c r="K139" s="78" t="str">
        <f t="shared" ca="1" si="74"/>
        <v/>
      </c>
      <c r="L139" s="78" t="str">
        <f t="shared" ca="1" si="74"/>
        <v/>
      </c>
      <c r="M139" s="78" t="str">
        <f t="shared" ca="1" si="75"/>
        <v/>
      </c>
      <c r="N139" s="78" t="str">
        <f t="shared" ca="1" si="75"/>
        <v/>
      </c>
      <c r="O139" s="78" t="str">
        <f t="shared" ca="1" si="75"/>
        <v/>
      </c>
      <c r="P139" s="78" t="str">
        <f t="shared" ca="1" si="75"/>
        <v/>
      </c>
      <c r="Q139" s="78" t="str">
        <f t="shared" ca="1" si="75"/>
        <v/>
      </c>
      <c r="R139" s="78" t="str">
        <f t="shared" ca="1" si="75"/>
        <v/>
      </c>
      <c r="S139" s="78" t="str">
        <f t="shared" ca="1" si="75"/>
        <v/>
      </c>
      <c r="T139" s="78" t="str">
        <f t="shared" ca="1" si="75"/>
        <v/>
      </c>
      <c r="U139" s="78" t="str">
        <f t="shared" ca="1" si="75"/>
        <v/>
      </c>
      <c r="V139" s="78" t="str">
        <f t="shared" ca="1" si="75"/>
        <v/>
      </c>
      <c r="W139" s="78" t="str">
        <f t="shared" ca="1" si="76"/>
        <v/>
      </c>
      <c r="X139" s="78" t="str">
        <f t="shared" ca="1" si="76"/>
        <v/>
      </c>
      <c r="Y139" s="78" t="str">
        <f t="shared" ca="1" si="76"/>
        <v/>
      </c>
      <c r="Z139" s="78" t="str">
        <f t="shared" ca="1" si="76"/>
        <v/>
      </c>
      <c r="AA139" s="78" t="str">
        <f t="shared" ca="1" si="76"/>
        <v/>
      </c>
      <c r="AB139" s="78" t="str">
        <f t="shared" ca="1" si="76"/>
        <v/>
      </c>
      <c r="AC139" s="78" t="str">
        <f t="shared" ca="1" si="76"/>
        <v/>
      </c>
      <c r="AD139" s="78" t="str">
        <f t="shared" ca="1" si="76"/>
        <v/>
      </c>
      <c r="AE139" s="78" t="str">
        <f t="shared" ca="1" si="76"/>
        <v/>
      </c>
      <c r="AF139" s="78" t="str">
        <f t="shared" ca="1" si="76"/>
        <v/>
      </c>
      <c r="AG139" s="78" t="str">
        <f t="shared" ca="1" si="77"/>
        <v/>
      </c>
      <c r="AH139" s="78" t="str">
        <f t="shared" ca="1" si="77"/>
        <v/>
      </c>
      <c r="AI139" s="78" t="str">
        <f t="shared" ca="1" si="77"/>
        <v/>
      </c>
      <c r="AJ139" s="78" t="str">
        <f t="shared" ca="1" si="77"/>
        <v/>
      </c>
      <c r="AK139" s="78" t="str">
        <f t="shared" ca="1" si="77"/>
        <v/>
      </c>
      <c r="AL139" s="78" t="str">
        <f t="shared" ca="1" si="77"/>
        <v/>
      </c>
      <c r="AM139" s="78" t="str">
        <f t="shared" ca="1" si="77"/>
        <v/>
      </c>
      <c r="AN139" s="78" t="str">
        <f t="shared" ref="AN139:AS148" ca="1" si="82">IF(INDIRECT("Input_Lieferant!"&amp;AN$1&amp;$A139)="","",INDIRECT("Input_Lieferant!"&amp;AN$1&amp;$A139))</f>
        <v/>
      </c>
      <c r="AO139" s="78" t="str">
        <f t="shared" ca="1" si="82"/>
        <v/>
      </c>
      <c r="AP139" s="78" t="str">
        <f t="shared" ca="1" si="82"/>
        <v/>
      </c>
      <c r="AQ139" s="78" t="str">
        <f t="shared" ca="1" si="82"/>
        <v/>
      </c>
      <c r="AR139" s="78" t="str">
        <f t="shared" ca="1" si="82"/>
        <v/>
      </c>
      <c r="AS139" s="78" t="str">
        <f t="shared" ca="1" si="82"/>
        <v/>
      </c>
      <c r="AV139" s="27" t="str">
        <f t="shared" ca="1" si="79"/>
        <v/>
      </c>
      <c r="AW139" s="27" t="str">
        <f t="shared" ca="1" si="80"/>
        <v/>
      </c>
      <c r="AX139" s="27" t="str">
        <f t="shared" ca="1" si="81"/>
        <v/>
      </c>
    </row>
    <row r="140" spans="1:50" ht="13.5" customHeight="1" x14ac:dyDescent="0.2">
      <c r="A140" s="61">
        <v>140</v>
      </c>
      <c r="B140" s="76" t="str">
        <f t="shared" ca="1" si="78"/>
        <v/>
      </c>
      <c r="C140" s="78" t="str">
        <f t="shared" ca="1" si="74"/>
        <v/>
      </c>
      <c r="D140" s="78" t="str">
        <f t="shared" ca="1" si="74"/>
        <v/>
      </c>
      <c r="E140" s="78" t="str">
        <f t="shared" ca="1" si="74"/>
        <v/>
      </c>
      <c r="F140" s="78" t="str">
        <f t="shared" ca="1" si="74"/>
        <v/>
      </c>
      <c r="G140" s="78" t="str">
        <f t="shared" ca="1" si="74"/>
        <v/>
      </c>
      <c r="H140" s="78" t="str">
        <f t="shared" ca="1" si="74"/>
        <v/>
      </c>
      <c r="I140" s="78" t="str">
        <f t="shared" ca="1" si="74"/>
        <v/>
      </c>
      <c r="J140" s="78" t="str">
        <f t="shared" ca="1" si="74"/>
        <v/>
      </c>
      <c r="K140" s="78" t="str">
        <f t="shared" ca="1" si="74"/>
        <v/>
      </c>
      <c r="L140" s="78" t="str">
        <f t="shared" ca="1" si="74"/>
        <v/>
      </c>
      <c r="M140" s="78" t="str">
        <f t="shared" ca="1" si="75"/>
        <v/>
      </c>
      <c r="N140" s="78" t="str">
        <f t="shared" ca="1" si="75"/>
        <v/>
      </c>
      <c r="O140" s="78" t="str">
        <f t="shared" ca="1" si="75"/>
        <v/>
      </c>
      <c r="P140" s="78" t="str">
        <f t="shared" ca="1" si="75"/>
        <v/>
      </c>
      <c r="Q140" s="78" t="str">
        <f t="shared" ca="1" si="75"/>
        <v/>
      </c>
      <c r="R140" s="78" t="str">
        <f t="shared" ca="1" si="75"/>
        <v/>
      </c>
      <c r="S140" s="78" t="str">
        <f t="shared" ca="1" si="75"/>
        <v/>
      </c>
      <c r="T140" s="78" t="str">
        <f t="shared" ca="1" si="75"/>
        <v/>
      </c>
      <c r="U140" s="78" t="str">
        <f t="shared" ca="1" si="75"/>
        <v/>
      </c>
      <c r="V140" s="78" t="str">
        <f t="shared" ca="1" si="75"/>
        <v/>
      </c>
      <c r="W140" s="78" t="str">
        <f t="shared" ca="1" si="76"/>
        <v/>
      </c>
      <c r="X140" s="78" t="str">
        <f t="shared" ca="1" si="76"/>
        <v/>
      </c>
      <c r="Y140" s="78" t="str">
        <f t="shared" ca="1" si="76"/>
        <v/>
      </c>
      <c r="Z140" s="78" t="str">
        <f t="shared" ca="1" si="76"/>
        <v/>
      </c>
      <c r="AA140" s="78" t="str">
        <f t="shared" ca="1" si="76"/>
        <v/>
      </c>
      <c r="AB140" s="78" t="str">
        <f t="shared" ca="1" si="76"/>
        <v/>
      </c>
      <c r="AC140" s="78" t="str">
        <f t="shared" ca="1" si="76"/>
        <v/>
      </c>
      <c r="AD140" s="78" t="str">
        <f t="shared" ca="1" si="76"/>
        <v/>
      </c>
      <c r="AE140" s="78" t="str">
        <f t="shared" ca="1" si="76"/>
        <v/>
      </c>
      <c r="AF140" s="78" t="str">
        <f t="shared" ca="1" si="76"/>
        <v/>
      </c>
      <c r="AG140" s="78" t="str">
        <f t="shared" ca="1" si="77"/>
        <v/>
      </c>
      <c r="AH140" s="78" t="str">
        <f t="shared" ca="1" si="77"/>
        <v/>
      </c>
      <c r="AI140" s="78" t="str">
        <f t="shared" ca="1" si="77"/>
        <v/>
      </c>
      <c r="AJ140" s="78" t="str">
        <f t="shared" ca="1" si="77"/>
        <v/>
      </c>
      <c r="AK140" s="78" t="str">
        <f t="shared" ca="1" si="77"/>
        <v/>
      </c>
      <c r="AL140" s="78" t="str">
        <f t="shared" ca="1" si="77"/>
        <v/>
      </c>
      <c r="AM140" s="78" t="str">
        <f t="shared" ca="1" si="77"/>
        <v/>
      </c>
      <c r="AN140" s="78" t="str">
        <f t="shared" ca="1" si="82"/>
        <v/>
      </c>
      <c r="AO140" s="78" t="str">
        <f t="shared" ca="1" si="82"/>
        <v/>
      </c>
      <c r="AP140" s="78" t="str">
        <f t="shared" ca="1" si="82"/>
        <v/>
      </c>
      <c r="AQ140" s="78" t="str">
        <f t="shared" ca="1" si="82"/>
        <v/>
      </c>
      <c r="AR140" s="78" t="str">
        <f t="shared" ca="1" si="82"/>
        <v/>
      </c>
      <c r="AS140" s="78" t="str">
        <f t="shared" ca="1" si="82"/>
        <v/>
      </c>
      <c r="AV140" s="27" t="str">
        <f t="shared" ca="1" si="79"/>
        <v/>
      </c>
      <c r="AW140" s="27" t="str">
        <f t="shared" ca="1" si="80"/>
        <v/>
      </c>
      <c r="AX140" s="27" t="str">
        <f t="shared" ca="1" si="81"/>
        <v/>
      </c>
    </row>
    <row r="141" spans="1:50" ht="13.5" customHeight="1" x14ac:dyDescent="0.2">
      <c r="A141" s="66">
        <v>141</v>
      </c>
      <c r="B141" s="76" t="str">
        <f t="shared" ca="1" si="78"/>
        <v/>
      </c>
      <c r="C141" s="78" t="str">
        <f t="shared" ca="1" si="74"/>
        <v/>
      </c>
      <c r="D141" s="78" t="str">
        <f t="shared" ca="1" si="74"/>
        <v/>
      </c>
      <c r="E141" s="78" t="str">
        <f t="shared" ca="1" si="74"/>
        <v/>
      </c>
      <c r="F141" s="78" t="str">
        <f t="shared" ca="1" si="74"/>
        <v/>
      </c>
      <c r="G141" s="78" t="str">
        <f t="shared" ca="1" si="74"/>
        <v/>
      </c>
      <c r="H141" s="78" t="str">
        <f t="shared" ca="1" si="74"/>
        <v/>
      </c>
      <c r="I141" s="78" t="str">
        <f t="shared" ca="1" si="74"/>
        <v/>
      </c>
      <c r="J141" s="78" t="str">
        <f t="shared" ca="1" si="74"/>
        <v/>
      </c>
      <c r="K141" s="78" t="str">
        <f t="shared" ca="1" si="74"/>
        <v/>
      </c>
      <c r="L141" s="78" t="str">
        <f t="shared" ca="1" si="74"/>
        <v/>
      </c>
      <c r="M141" s="78" t="str">
        <f t="shared" ca="1" si="75"/>
        <v/>
      </c>
      <c r="N141" s="78" t="str">
        <f t="shared" ca="1" si="75"/>
        <v/>
      </c>
      <c r="O141" s="78" t="str">
        <f t="shared" ca="1" si="75"/>
        <v/>
      </c>
      <c r="P141" s="78" t="str">
        <f t="shared" ca="1" si="75"/>
        <v/>
      </c>
      <c r="Q141" s="78" t="str">
        <f t="shared" ca="1" si="75"/>
        <v/>
      </c>
      <c r="R141" s="78" t="str">
        <f t="shared" ca="1" si="75"/>
        <v/>
      </c>
      <c r="S141" s="78" t="str">
        <f t="shared" ca="1" si="75"/>
        <v/>
      </c>
      <c r="T141" s="78" t="str">
        <f t="shared" ca="1" si="75"/>
        <v/>
      </c>
      <c r="U141" s="78" t="str">
        <f t="shared" ca="1" si="75"/>
        <v/>
      </c>
      <c r="V141" s="78" t="str">
        <f t="shared" ca="1" si="75"/>
        <v/>
      </c>
      <c r="W141" s="78" t="str">
        <f t="shared" ca="1" si="76"/>
        <v/>
      </c>
      <c r="X141" s="78" t="str">
        <f t="shared" ca="1" si="76"/>
        <v/>
      </c>
      <c r="Y141" s="78" t="str">
        <f t="shared" ca="1" si="76"/>
        <v/>
      </c>
      <c r="Z141" s="78" t="str">
        <f t="shared" ca="1" si="76"/>
        <v/>
      </c>
      <c r="AA141" s="78" t="str">
        <f t="shared" ca="1" si="76"/>
        <v/>
      </c>
      <c r="AB141" s="78" t="str">
        <f t="shared" ca="1" si="76"/>
        <v/>
      </c>
      <c r="AC141" s="78" t="str">
        <f t="shared" ca="1" si="76"/>
        <v/>
      </c>
      <c r="AD141" s="78" t="str">
        <f t="shared" ca="1" si="76"/>
        <v/>
      </c>
      <c r="AE141" s="78" t="str">
        <f t="shared" ca="1" si="76"/>
        <v/>
      </c>
      <c r="AF141" s="78" t="str">
        <f t="shared" ca="1" si="76"/>
        <v/>
      </c>
      <c r="AG141" s="78" t="str">
        <f t="shared" ca="1" si="77"/>
        <v/>
      </c>
      <c r="AH141" s="78" t="str">
        <f t="shared" ca="1" si="77"/>
        <v/>
      </c>
      <c r="AI141" s="78" t="str">
        <f t="shared" ca="1" si="77"/>
        <v/>
      </c>
      <c r="AJ141" s="78" t="str">
        <f t="shared" ca="1" si="77"/>
        <v/>
      </c>
      <c r="AK141" s="78" t="str">
        <f t="shared" ca="1" si="77"/>
        <v/>
      </c>
      <c r="AL141" s="78" t="str">
        <f t="shared" ca="1" si="77"/>
        <v/>
      </c>
      <c r="AM141" s="78" t="str">
        <f t="shared" ca="1" si="77"/>
        <v/>
      </c>
      <c r="AN141" s="78" t="str">
        <f t="shared" ca="1" si="82"/>
        <v/>
      </c>
      <c r="AO141" s="78" t="str">
        <f t="shared" ca="1" si="82"/>
        <v/>
      </c>
      <c r="AP141" s="78" t="str">
        <f t="shared" ca="1" si="82"/>
        <v/>
      </c>
      <c r="AQ141" s="78" t="str">
        <f t="shared" ca="1" si="82"/>
        <v/>
      </c>
      <c r="AR141" s="78" t="str">
        <f t="shared" ca="1" si="82"/>
        <v/>
      </c>
      <c r="AS141" s="78" t="str">
        <f t="shared" ca="1" si="82"/>
        <v/>
      </c>
      <c r="AV141" s="27" t="str">
        <f t="shared" ca="1" si="79"/>
        <v/>
      </c>
      <c r="AW141" s="27" t="str">
        <f t="shared" ca="1" si="80"/>
        <v/>
      </c>
      <c r="AX141" s="27" t="str">
        <f t="shared" ca="1" si="81"/>
        <v/>
      </c>
    </row>
    <row r="142" spans="1:50" ht="13.5" customHeight="1" x14ac:dyDescent="0.2">
      <c r="A142" s="61">
        <v>142</v>
      </c>
      <c r="B142" s="76" t="str">
        <f t="shared" ca="1" si="78"/>
        <v/>
      </c>
      <c r="C142" s="78" t="str">
        <f t="shared" ref="C142:L151" ca="1" si="83">IF(INDIRECT("Input_Lieferant!"&amp;C$1&amp;$A142)="","",INDIRECT("Input_Lieferant!"&amp;C$1&amp;$A142))</f>
        <v/>
      </c>
      <c r="D142" s="78" t="str">
        <f t="shared" ca="1" si="83"/>
        <v/>
      </c>
      <c r="E142" s="78" t="str">
        <f t="shared" ca="1" si="83"/>
        <v/>
      </c>
      <c r="F142" s="78" t="str">
        <f t="shared" ca="1" si="83"/>
        <v/>
      </c>
      <c r="G142" s="78" t="str">
        <f t="shared" ca="1" si="83"/>
        <v/>
      </c>
      <c r="H142" s="78" t="str">
        <f t="shared" ca="1" si="83"/>
        <v/>
      </c>
      <c r="I142" s="78" t="str">
        <f t="shared" ca="1" si="83"/>
        <v/>
      </c>
      <c r="J142" s="78" t="str">
        <f t="shared" ca="1" si="83"/>
        <v/>
      </c>
      <c r="K142" s="78" t="str">
        <f t="shared" ca="1" si="83"/>
        <v/>
      </c>
      <c r="L142" s="78" t="str">
        <f t="shared" ca="1" si="83"/>
        <v/>
      </c>
      <c r="M142" s="78" t="str">
        <f t="shared" ref="M142:V151" ca="1" si="84">IF(INDIRECT("Input_Lieferant!"&amp;M$1&amp;$A142)="","",INDIRECT("Input_Lieferant!"&amp;M$1&amp;$A142))</f>
        <v/>
      </c>
      <c r="N142" s="78" t="str">
        <f t="shared" ca="1" si="84"/>
        <v/>
      </c>
      <c r="O142" s="78" t="str">
        <f t="shared" ca="1" si="84"/>
        <v/>
      </c>
      <c r="P142" s="78" t="str">
        <f t="shared" ca="1" si="84"/>
        <v/>
      </c>
      <c r="Q142" s="78" t="str">
        <f t="shared" ca="1" si="84"/>
        <v/>
      </c>
      <c r="R142" s="78" t="str">
        <f t="shared" ca="1" si="84"/>
        <v/>
      </c>
      <c r="S142" s="78" t="str">
        <f t="shared" ca="1" si="84"/>
        <v/>
      </c>
      <c r="T142" s="78" t="str">
        <f t="shared" ca="1" si="84"/>
        <v/>
      </c>
      <c r="U142" s="78" t="str">
        <f t="shared" ca="1" si="84"/>
        <v/>
      </c>
      <c r="V142" s="78" t="str">
        <f t="shared" ca="1" si="84"/>
        <v/>
      </c>
      <c r="W142" s="78" t="str">
        <f t="shared" ref="W142:AF151" ca="1" si="85">IF(INDIRECT("Input_Lieferant!"&amp;W$1&amp;$A142)="","",INDIRECT("Input_Lieferant!"&amp;W$1&amp;$A142))</f>
        <v/>
      </c>
      <c r="X142" s="78" t="str">
        <f t="shared" ca="1" si="85"/>
        <v/>
      </c>
      <c r="Y142" s="78" t="str">
        <f t="shared" ca="1" si="85"/>
        <v/>
      </c>
      <c r="Z142" s="78" t="str">
        <f t="shared" ca="1" si="85"/>
        <v/>
      </c>
      <c r="AA142" s="78" t="str">
        <f t="shared" ca="1" si="85"/>
        <v/>
      </c>
      <c r="AB142" s="78" t="str">
        <f t="shared" ca="1" si="85"/>
        <v/>
      </c>
      <c r="AC142" s="78" t="str">
        <f t="shared" ca="1" si="85"/>
        <v/>
      </c>
      <c r="AD142" s="78" t="str">
        <f t="shared" ca="1" si="85"/>
        <v/>
      </c>
      <c r="AE142" s="78" t="str">
        <f t="shared" ca="1" si="85"/>
        <v/>
      </c>
      <c r="AF142" s="78" t="str">
        <f t="shared" ca="1" si="85"/>
        <v/>
      </c>
      <c r="AG142" s="78" t="str">
        <f t="shared" ref="AG142:AM151" ca="1" si="86">IF(INDIRECT("Input_Lieferant!"&amp;AG$1&amp;$A142)="","",INDIRECT("Input_Lieferant!"&amp;AG$1&amp;$A142))</f>
        <v/>
      </c>
      <c r="AH142" s="78" t="str">
        <f t="shared" ca="1" si="86"/>
        <v/>
      </c>
      <c r="AI142" s="78" t="str">
        <f t="shared" ca="1" si="86"/>
        <v/>
      </c>
      <c r="AJ142" s="78" t="str">
        <f t="shared" ca="1" si="86"/>
        <v/>
      </c>
      <c r="AK142" s="78" t="str">
        <f t="shared" ca="1" si="86"/>
        <v/>
      </c>
      <c r="AL142" s="78" t="str">
        <f t="shared" ca="1" si="86"/>
        <v/>
      </c>
      <c r="AM142" s="78" t="str">
        <f t="shared" ca="1" si="86"/>
        <v/>
      </c>
      <c r="AN142" s="78" t="str">
        <f t="shared" ca="1" si="82"/>
        <v/>
      </c>
      <c r="AO142" s="78" t="str">
        <f t="shared" ca="1" si="82"/>
        <v/>
      </c>
      <c r="AP142" s="78" t="str">
        <f t="shared" ca="1" si="82"/>
        <v/>
      </c>
      <c r="AQ142" s="78" t="str">
        <f t="shared" ca="1" si="82"/>
        <v/>
      </c>
      <c r="AR142" s="78" t="str">
        <f t="shared" ca="1" si="82"/>
        <v/>
      </c>
      <c r="AS142" s="78" t="str">
        <f t="shared" ca="1" si="82"/>
        <v/>
      </c>
      <c r="AV142" s="27" t="str">
        <f t="shared" ca="1" si="79"/>
        <v/>
      </c>
      <c r="AW142" s="27" t="str">
        <f t="shared" ca="1" si="80"/>
        <v/>
      </c>
      <c r="AX142" s="27" t="str">
        <f t="shared" ca="1" si="81"/>
        <v/>
      </c>
    </row>
    <row r="143" spans="1:50" ht="13.5" customHeight="1" x14ac:dyDescent="0.2">
      <c r="A143" s="61">
        <v>143</v>
      </c>
      <c r="B143" s="76" t="str">
        <f t="shared" ca="1" si="78"/>
        <v/>
      </c>
      <c r="C143" s="78" t="str">
        <f t="shared" ca="1" si="83"/>
        <v/>
      </c>
      <c r="D143" s="78" t="str">
        <f t="shared" ca="1" si="83"/>
        <v/>
      </c>
      <c r="E143" s="78" t="str">
        <f t="shared" ca="1" si="83"/>
        <v/>
      </c>
      <c r="F143" s="78" t="str">
        <f t="shared" ca="1" si="83"/>
        <v/>
      </c>
      <c r="G143" s="78" t="str">
        <f t="shared" ca="1" si="83"/>
        <v/>
      </c>
      <c r="H143" s="78" t="str">
        <f t="shared" ca="1" si="83"/>
        <v/>
      </c>
      <c r="I143" s="78" t="str">
        <f t="shared" ca="1" si="83"/>
        <v/>
      </c>
      <c r="J143" s="78" t="str">
        <f t="shared" ca="1" si="83"/>
        <v/>
      </c>
      <c r="K143" s="78" t="str">
        <f t="shared" ca="1" si="83"/>
        <v/>
      </c>
      <c r="L143" s="78" t="str">
        <f t="shared" ca="1" si="83"/>
        <v/>
      </c>
      <c r="M143" s="78" t="str">
        <f t="shared" ca="1" si="84"/>
        <v/>
      </c>
      <c r="N143" s="78" t="str">
        <f t="shared" ca="1" si="84"/>
        <v/>
      </c>
      <c r="O143" s="78" t="str">
        <f t="shared" ca="1" si="84"/>
        <v/>
      </c>
      <c r="P143" s="78" t="str">
        <f t="shared" ca="1" si="84"/>
        <v/>
      </c>
      <c r="Q143" s="78" t="str">
        <f t="shared" ca="1" si="84"/>
        <v/>
      </c>
      <c r="R143" s="78" t="str">
        <f t="shared" ca="1" si="84"/>
        <v/>
      </c>
      <c r="S143" s="78" t="str">
        <f t="shared" ca="1" si="84"/>
        <v/>
      </c>
      <c r="T143" s="78" t="str">
        <f t="shared" ca="1" si="84"/>
        <v/>
      </c>
      <c r="U143" s="78" t="str">
        <f t="shared" ca="1" si="84"/>
        <v/>
      </c>
      <c r="V143" s="78" t="str">
        <f t="shared" ca="1" si="84"/>
        <v/>
      </c>
      <c r="W143" s="78" t="str">
        <f t="shared" ca="1" si="85"/>
        <v/>
      </c>
      <c r="X143" s="78" t="str">
        <f t="shared" ca="1" si="85"/>
        <v/>
      </c>
      <c r="Y143" s="78" t="str">
        <f t="shared" ca="1" si="85"/>
        <v/>
      </c>
      <c r="Z143" s="78" t="str">
        <f t="shared" ca="1" si="85"/>
        <v/>
      </c>
      <c r="AA143" s="78" t="str">
        <f t="shared" ca="1" si="85"/>
        <v/>
      </c>
      <c r="AB143" s="78" t="str">
        <f t="shared" ca="1" si="85"/>
        <v/>
      </c>
      <c r="AC143" s="78" t="str">
        <f t="shared" ca="1" si="85"/>
        <v/>
      </c>
      <c r="AD143" s="78" t="str">
        <f t="shared" ca="1" si="85"/>
        <v/>
      </c>
      <c r="AE143" s="78" t="str">
        <f t="shared" ca="1" si="85"/>
        <v/>
      </c>
      <c r="AF143" s="78" t="str">
        <f t="shared" ca="1" si="85"/>
        <v/>
      </c>
      <c r="AG143" s="78" t="str">
        <f t="shared" ca="1" si="86"/>
        <v/>
      </c>
      <c r="AH143" s="78" t="str">
        <f t="shared" ca="1" si="86"/>
        <v/>
      </c>
      <c r="AI143" s="78" t="str">
        <f t="shared" ca="1" si="86"/>
        <v/>
      </c>
      <c r="AJ143" s="78" t="str">
        <f t="shared" ca="1" si="86"/>
        <v/>
      </c>
      <c r="AK143" s="78" t="str">
        <f t="shared" ca="1" si="86"/>
        <v/>
      </c>
      <c r="AL143" s="78" t="str">
        <f t="shared" ca="1" si="86"/>
        <v/>
      </c>
      <c r="AM143" s="78" t="str">
        <f t="shared" ca="1" si="86"/>
        <v/>
      </c>
      <c r="AN143" s="78" t="str">
        <f t="shared" ca="1" si="82"/>
        <v/>
      </c>
      <c r="AO143" s="78" t="str">
        <f t="shared" ca="1" si="82"/>
        <v/>
      </c>
      <c r="AP143" s="78" t="str">
        <f t="shared" ca="1" si="82"/>
        <v/>
      </c>
      <c r="AQ143" s="78" t="str">
        <f t="shared" ca="1" si="82"/>
        <v/>
      </c>
      <c r="AR143" s="78" t="str">
        <f t="shared" ca="1" si="82"/>
        <v/>
      </c>
      <c r="AS143" s="78" t="str">
        <f t="shared" ca="1" si="82"/>
        <v/>
      </c>
      <c r="AV143" s="27" t="str">
        <f t="shared" ca="1" si="79"/>
        <v/>
      </c>
      <c r="AW143" s="27" t="str">
        <f t="shared" ca="1" si="80"/>
        <v/>
      </c>
      <c r="AX143" s="27" t="str">
        <f t="shared" ca="1" si="81"/>
        <v/>
      </c>
    </row>
    <row r="144" spans="1:50" ht="13.5" customHeight="1" x14ac:dyDescent="0.2">
      <c r="A144" s="61">
        <v>144</v>
      </c>
      <c r="B144" s="76" t="str">
        <f t="shared" ca="1" si="78"/>
        <v/>
      </c>
      <c r="C144" s="78" t="str">
        <f t="shared" ca="1" si="83"/>
        <v/>
      </c>
      <c r="D144" s="78" t="str">
        <f t="shared" ca="1" si="83"/>
        <v/>
      </c>
      <c r="E144" s="78" t="str">
        <f t="shared" ca="1" si="83"/>
        <v/>
      </c>
      <c r="F144" s="78" t="str">
        <f t="shared" ca="1" si="83"/>
        <v/>
      </c>
      <c r="G144" s="78" t="str">
        <f t="shared" ca="1" si="83"/>
        <v/>
      </c>
      <c r="H144" s="78" t="str">
        <f t="shared" ca="1" si="83"/>
        <v/>
      </c>
      <c r="I144" s="78" t="str">
        <f t="shared" ca="1" si="83"/>
        <v/>
      </c>
      <c r="J144" s="78" t="str">
        <f t="shared" ca="1" si="83"/>
        <v/>
      </c>
      <c r="K144" s="78" t="str">
        <f t="shared" ca="1" si="83"/>
        <v/>
      </c>
      <c r="L144" s="78" t="str">
        <f t="shared" ca="1" si="83"/>
        <v/>
      </c>
      <c r="M144" s="78" t="str">
        <f t="shared" ca="1" si="84"/>
        <v/>
      </c>
      <c r="N144" s="78" t="str">
        <f t="shared" ca="1" si="84"/>
        <v/>
      </c>
      <c r="O144" s="78" t="str">
        <f t="shared" ca="1" si="84"/>
        <v/>
      </c>
      <c r="P144" s="78" t="str">
        <f t="shared" ca="1" si="84"/>
        <v/>
      </c>
      <c r="Q144" s="78" t="str">
        <f t="shared" ca="1" si="84"/>
        <v/>
      </c>
      <c r="R144" s="78" t="str">
        <f t="shared" ca="1" si="84"/>
        <v/>
      </c>
      <c r="S144" s="78" t="str">
        <f t="shared" ca="1" si="84"/>
        <v/>
      </c>
      <c r="T144" s="78" t="str">
        <f t="shared" ca="1" si="84"/>
        <v/>
      </c>
      <c r="U144" s="78" t="str">
        <f t="shared" ca="1" si="84"/>
        <v/>
      </c>
      <c r="V144" s="78" t="str">
        <f t="shared" ca="1" si="84"/>
        <v/>
      </c>
      <c r="W144" s="78" t="str">
        <f t="shared" ca="1" si="85"/>
        <v/>
      </c>
      <c r="X144" s="78" t="str">
        <f t="shared" ca="1" si="85"/>
        <v/>
      </c>
      <c r="Y144" s="78" t="str">
        <f t="shared" ca="1" si="85"/>
        <v/>
      </c>
      <c r="Z144" s="78" t="str">
        <f t="shared" ca="1" si="85"/>
        <v/>
      </c>
      <c r="AA144" s="78" t="str">
        <f t="shared" ca="1" si="85"/>
        <v/>
      </c>
      <c r="AB144" s="78" t="str">
        <f t="shared" ca="1" si="85"/>
        <v/>
      </c>
      <c r="AC144" s="78" t="str">
        <f t="shared" ca="1" si="85"/>
        <v/>
      </c>
      <c r="AD144" s="78" t="str">
        <f t="shared" ca="1" si="85"/>
        <v/>
      </c>
      <c r="AE144" s="78" t="str">
        <f t="shared" ca="1" si="85"/>
        <v/>
      </c>
      <c r="AF144" s="78" t="str">
        <f t="shared" ca="1" si="85"/>
        <v/>
      </c>
      <c r="AG144" s="78" t="str">
        <f t="shared" ca="1" si="86"/>
        <v/>
      </c>
      <c r="AH144" s="78" t="str">
        <f t="shared" ca="1" si="86"/>
        <v/>
      </c>
      <c r="AI144" s="78" t="str">
        <f t="shared" ca="1" si="86"/>
        <v/>
      </c>
      <c r="AJ144" s="78" t="str">
        <f t="shared" ca="1" si="86"/>
        <v/>
      </c>
      <c r="AK144" s="78" t="str">
        <f t="shared" ca="1" si="86"/>
        <v/>
      </c>
      <c r="AL144" s="78" t="str">
        <f t="shared" ca="1" si="86"/>
        <v/>
      </c>
      <c r="AM144" s="78" t="str">
        <f t="shared" ca="1" si="86"/>
        <v/>
      </c>
      <c r="AN144" s="78" t="str">
        <f t="shared" ca="1" si="82"/>
        <v/>
      </c>
      <c r="AO144" s="78" t="str">
        <f t="shared" ca="1" si="82"/>
        <v/>
      </c>
      <c r="AP144" s="78" t="str">
        <f t="shared" ca="1" si="82"/>
        <v/>
      </c>
      <c r="AQ144" s="78" t="str">
        <f t="shared" ca="1" si="82"/>
        <v/>
      </c>
      <c r="AR144" s="78" t="str">
        <f t="shared" ca="1" si="82"/>
        <v/>
      </c>
      <c r="AS144" s="78" t="str">
        <f t="shared" ca="1" si="82"/>
        <v/>
      </c>
      <c r="AV144" s="27" t="str">
        <f t="shared" ca="1" si="79"/>
        <v/>
      </c>
      <c r="AW144" s="27" t="str">
        <f t="shared" ca="1" si="80"/>
        <v/>
      </c>
      <c r="AX144" s="27" t="str">
        <f t="shared" ca="1" si="81"/>
        <v/>
      </c>
    </row>
    <row r="145" spans="1:50" ht="13.5" customHeight="1" x14ac:dyDescent="0.2">
      <c r="A145" s="66">
        <v>145</v>
      </c>
      <c r="B145" s="76" t="str">
        <f t="shared" ca="1" si="78"/>
        <v/>
      </c>
      <c r="C145" s="78" t="str">
        <f t="shared" ca="1" si="83"/>
        <v/>
      </c>
      <c r="D145" s="78" t="str">
        <f t="shared" ca="1" si="83"/>
        <v/>
      </c>
      <c r="E145" s="78" t="str">
        <f t="shared" ca="1" si="83"/>
        <v/>
      </c>
      <c r="F145" s="78" t="str">
        <f t="shared" ca="1" si="83"/>
        <v/>
      </c>
      <c r="G145" s="78" t="str">
        <f t="shared" ca="1" si="83"/>
        <v/>
      </c>
      <c r="H145" s="78" t="str">
        <f t="shared" ca="1" si="83"/>
        <v/>
      </c>
      <c r="I145" s="78" t="str">
        <f t="shared" ca="1" si="83"/>
        <v/>
      </c>
      <c r="J145" s="78" t="str">
        <f t="shared" ca="1" si="83"/>
        <v/>
      </c>
      <c r="K145" s="78" t="str">
        <f t="shared" ca="1" si="83"/>
        <v/>
      </c>
      <c r="L145" s="78" t="str">
        <f t="shared" ca="1" si="83"/>
        <v/>
      </c>
      <c r="M145" s="78" t="str">
        <f t="shared" ca="1" si="84"/>
        <v/>
      </c>
      <c r="N145" s="78" t="str">
        <f t="shared" ca="1" si="84"/>
        <v/>
      </c>
      <c r="O145" s="78" t="str">
        <f t="shared" ca="1" si="84"/>
        <v/>
      </c>
      <c r="P145" s="78" t="str">
        <f t="shared" ca="1" si="84"/>
        <v/>
      </c>
      <c r="Q145" s="78" t="str">
        <f t="shared" ca="1" si="84"/>
        <v/>
      </c>
      <c r="R145" s="78" t="str">
        <f t="shared" ca="1" si="84"/>
        <v/>
      </c>
      <c r="S145" s="78" t="str">
        <f t="shared" ca="1" si="84"/>
        <v/>
      </c>
      <c r="T145" s="78" t="str">
        <f t="shared" ca="1" si="84"/>
        <v/>
      </c>
      <c r="U145" s="78" t="str">
        <f t="shared" ca="1" si="84"/>
        <v/>
      </c>
      <c r="V145" s="78" t="str">
        <f t="shared" ca="1" si="84"/>
        <v/>
      </c>
      <c r="W145" s="78" t="str">
        <f t="shared" ca="1" si="85"/>
        <v/>
      </c>
      <c r="X145" s="78" t="str">
        <f t="shared" ca="1" si="85"/>
        <v/>
      </c>
      <c r="Y145" s="78" t="str">
        <f t="shared" ca="1" si="85"/>
        <v/>
      </c>
      <c r="Z145" s="78" t="str">
        <f t="shared" ca="1" si="85"/>
        <v/>
      </c>
      <c r="AA145" s="78" t="str">
        <f t="shared" ca="1" si="85"/>
        <v/>
      </c>
      <c r="AB145" s="78" t="str">
        <f t="shared" ca="1" si="85"/>
        <v/>
      </c>
      <c r="AC145" s="78" t="str">
        <f t="shared" ca="1" si="85"/>
        <v/>
      </c>
      <c r="AD145" s="78" t="str">
        <f t="shared" ca="1" si="85"/>
        <v/>
      </c>
      <c r="AE145" s="78" t="str">
        <f t="shared" ca="1" si="85"/>
        <v/>
      </c>
      <c r="AF145" s="78" t="str">
        <f t="shared" ca="1" si="85"/>
        <v/>
      </c>
      <c r="AG145" s="78" t="str">
        <f t="shared" ca="1" si="86"/>
        <v/>
      </c>
      <c r="AH145" s="78" t="str">
        <f t="shared" ca="1" si="86"/>
        <v/>
      </c>
      <c r="AI145" s="78" t="str">
        <f t="shared" ca="1" si="86"/>
        <v/>
      </c>
      <c r="AJ145" s="78" t="str">
        <f t="shared" ca="1" si="86"/>
        <v/>
      </c>
      <c r="AK145" s="78" t="str">
        <f t="shared" ca="1" si="86"/>
        <v/>
      </c>
      <c r="AL145" s="78" t="str">
        <f t="shared" ca="1" si="86"/>
        <v/>
      </c>
      <c r="AM145" s="78" t="str">
        <f t="shared" ca="1" si="86"/>
        <v/>
      </c>
      <c r="AN145" s="78" t="str">
        <f t="shared" ca="1" si="82"/>
        <v/>
      </c>
      <c r="AO145" s="78" t="str">
        <f t="shared" ca="1" si="82"/>
        <v/>
      </c>
      <c r="AP145" s="78" t="str">
        <f t="shared" ca="1" si="82"/>
        <v/>
      </c>
      <c r="AQ145" s="78" t="str">
        <f t="shared" ca="1" si="82"/>
        <v/>
      </c>
      <c r="AR145" s="78" t="str">
        <f t="shared" ca="1" si="82"/>
        <v/>
      </c>
      <c r="AS145" s="78" t="str">
        <f t="shared" ca="1" si="82"/>
        <v/>
      </c>
      <c r="AV145" s="27" t="str">
        <f t="shared" ca="1" si="79"/>
        <v/>
      </c>
      <c r="AW145" s="27" t="str">
        <f t="shared" ca="1" si="80"/>
        <v/>
      </c>
      <c r="AX145" s="27" t="str">
        <f t="shared" ca="1" si="81"/>
        <v/>
      </c>
    </row>
    <row r="146" spans="1:50" ht="13.5" customHeight="1" x14ac:dyDescent="0.2">
      <c r="A146" s="61">
        <v>146</v>
      </c>
      <c r="B146" s="76" t="str">
        <f t="shared" ca="1" si="78"/>
        <v/>
      </c>
      <c r="C146" s="78" t="str">
        <f t="shared" ca="1" si="83"/>
        <v/>
      </c>
      <c r="D146" s="78" t="str">
        <f t="shared" ca="1" si="83"/>
        <v/>
      </c>
      <c r="E146" s="78" t="str">
        <f t="shared" ca="1" si="83"/>
        <v/>
      </c>
      <c r="F146" s="78" t="str">
        <f t="shared" ca="1" si="83"/>
        <v/>
      </c>
      <c r="G146" s="78" t="str">
        <f t="shared" ca="1" si="83"/>
        <v/>
      </c>
      <c r="H146" s="78" t="str">
        <f t="shared" ca="1" si="83"/>
        <v/>
      </c>
      <c r="I146" s="78" t="str">
        <f t="shared" ca="1" si="83"/>
        <v/>
      </c>
      <c r="J146" s="78" t="str">
        <f t="shared" ca="1" si="83"/>
        <v/>
      </c>
      <c r="K146" s="78" t="str">
        <f t="shared" ca="1" si="83"/>
        <v/>
      </c>
      <c r="L146" s="78" t="str">
        <f t="shared" ca="1" si="83"/>
        <v/>
      </c>
      <c r="M146" s="78" t="str">
        <f t="shared" ca="1" si="84"/>
        <v/>
      </c>
      <c r="N146" s="78" t="str">
        <f t="shared" ca="1" si="84"/>
        <v/>
      </c>
      <c r="O146" s="78" t="str">
        <f t="shared" ca="1" si="84"/>
        <v/>
      </c>
      <c r="P146" s="78" t="str">
        <f t="shared" ca="1" si="84"/>
        <v/>
      </c>
      <c r="Q146" s="78" t="str">
        <f t="shared" ca="1" si="84"/>
        <v/>
      </c>
      <c r="R146" s="78" t="str">
        <f t="shared" ca="1" si="84"/>
        <v/>
      </c>
      <c r="S146" s="78" t="str">
        <f t="shared" ca="1" si="84"/>
        <v/>
      </c>
      <c r="T146" s="78" t="str">
        <f t="shared" ca="1" si="84"/>
        <v/>
      </c>
      <c r="U146" s="78" t="str">
        <f t="shared" ca="1" si="84"/>
        <v/>
      </c>
      <c r="V146" s="78" t="str">
        <f t="shared" ca="1" si="84"/>
        <v/>
      </c>
      <c r="W146" s="78" t="str">
        <f t="shared" ca="1" si="85"/>
        <v/>
      </c>
      <c r="X146" s="78" t="str">
        <f t="shared" ca="1" si="85"/>
        <v/>
      </c>
      <c r="Y146" s="78" t="str">
        <f t="shared" ca="1" si="85"/>
        <v/>
      </c>
      <c r="Z146" s="78" t="str">
        <f t="shared" ca="1" si="85"/>
        <v/>
      </c>
      <c r="AA146" s="78" t="str">
        <f t="shared" ca="1" si="85"/>
        <v/>
      </c>
      <c r="AB146" s="78" t="str">
        <f t="shared" ca="1" si="85"/>
        <v/>
      </c>
      <c r="AC146" s="78" t="str">
        <f t="shared" ca="1" si="85"/>
        <v/>
      </c>
      <c r="AD146" s="78" t="str">
        <f t="shared" ca="1" si="85"/>
        <v/>
      </c>
      <c r="AE146" s="78" t="str">
        <f t="shared" ca="1" si="85"/>
        <v/>
      </c>
      <c r="AF146" s="78" t="str">
        <f t="shared" ca="1" si="85"/>
        <v/>
      </c>
      <c r="AG146" s="78" t="str">
        <f t="shared" ca="1" si="86"/>
        <v/>
      </c>
      <c r="AH146" s="78" t="str">
        <f t="shared" ca="1" si="86"/>
        <v/>
      </c>
      <c r="AI146" s="78" t="str">
        <f t="shared" ca="1" si="86"/>
        <v/>
      </c>
      <c r="AJ146" s="78" t="str">
        <f t="shared" ca="1" si="86"/>
        <v/>
      </c>
      <c r="AK146" s="78" t="str">
        <f t="shared" ca="1" si="86"/>
        <v/>
      </c>
      <c r="AL146" s="78" t="str">
        <f t="shared" ca="1" si="86"/>
        <v/>
      </c>
      <c r="AM146" s="78" t="str">
        <f t="shared" ca="1" si="86"/>
        <v/>
      </c>
      <c r="AN146" s="78" t="str">
        <f t="shared" ca="1" si="82"/>
        <v/>
      </c>
      <c r="AO146" s="78" t="str">
        <f t="shared" ca="1" si="82"/>
        <v/>
      </c>
      <c r="AP146" s="78" t="str">
        <f t="shared" ca="1" si="82"/>
        <v/>
      </c>
      <c r="AQ146" s="78" t="str">
        <f t="shared" ca="1" si="82"/>
        <v/>
      </c>
      <c r="AR146" s="78" t="str">
        <f t="shared" ca="1" si="82"/>
        <v/>
      </c>
      <c r="AS146" s="78" t="str">
        <f t="shared" ca="1" si="82"/>
        <v/>
      </c>
      <c r="AV146" s="27" t="str">
        <f t="shared" ca="1" si="79"/>
        <v/>
      </c>
      <c r="AW146" s="27" t="str">
        <f t="shared" ca="1" si="80"/>
        <v/>
      </c>
      <c r="AX146" s="27" t="str">
        <f t="shared" ca="1" si="81"/>
        <v/>
      </c>
    </row>
    <row r="147" spans="1:50" ht="13.5" customHeight="1" x14ac:dyDescent="0.2">
      <c r="A147" s="61">
        <v>147</v>
      </c>
      <c r="B147" s="76" t="str">
        <f t="shared" ca="1" si="78"/>
        <v/>
      </c>
      <c r="C147" s="78" t="str">
        <f t="shared" ca="1" si="83"/>
        <v/>
      </c>
      <c r="D147" s="78" t="str">
        <f t="shared" ca="1" si="83"/>
        <v/>
      </c>
      <c r="E147" s="78" t="str">
        <f t="shared" ca="1" si="83"/>
        <v/>
      </c>
      <c r="F147" s="78" t="str">
        <f t="shared" ca="1" si="83"/>
        <v/>
      </c>
      <c r="G147" s="78" t="str">
        <f t="shared" ca="1" si="83"/>
        <v/>
      </c>
      <c r="H147" s="78" t="str">
        <f t="shared" ca="1" si="83"/>
        <v/>
      </c>
      <c r="I147" s="78" t="str">
        <f t="shared" ca="1" si="83"/>
        <v/>
      </c>
      <c r="J147" s="78" t="str">
        <f t="shared" ca="1" si="83"/>
        <v/>
      </c>
      <c r="K147" s="78" t="str">
        <f t="shared" ca="1" si="83"/>
        <v/>
      </c>
      <c r="L147" s="78" t="str">
        <f t="shared" ca="1" si="83"/>
        <v/>
      </c>
      <c r="M147" s="78" t="str">
        <f t="shared" ca="1" si="84"/>
        <v/>
      </c>
      <c r="N147" s="78" t="str">
        <f t="shared" ca="1" si="84"/>
        <v/>
      </c>
      <c r="O147" s="78" t="str">
        <f t="shared" ca="1" si="84"/>
        <v/>
      </c>
      <c r="P147" s="78" t="str">
        <f t="shared" ca="1" si="84"/>
        <v/>
      </c>
      <c r="Q147" s="78" t="str">
        <f t="shared" ca="1" si="84"/>
        <v/>
      </c>
      <c r="R147" s="78" t="str">
        <f t="shared" ca="1" si="84"/>
        <v/>
      </c>
      <c r="S147" s="78" t="str">
        <f t="shared" ca="1" si="84"/>
        <v/>
      </c>
      <c r="T147" s="78" t="str">
        <f t="shared" ca="1" si="84"/>
        <v/>
      </c>
      <c r="U147" s="78" t="str">
        <f t="shared" ca="1" si="84"/>
        <v/>
      </c>
      <c r="V147" s="78" t="str">
        <f t="shared" ca="1" si="84"/>
        <v/>
      </c>
      <c r="W147" s="78" t="str">
        <f t="shared" ca="1" si="85"/>
        <v/>
      </c>
      <c r="X147" s="78" t="str">
        <f t="shared" ca="1" si="85"/>
        <v/>
      </c>
      <c r="Y147" s="78" t="str">
        <f t="shared" ca="1" si="85"/>
        <v/>
      </c>
      <c r="Z147" s="78" t="str">
        <f t="shared" ca="1" si="85"/>
        <v/>
      </c>
      <c r="AA147" s="78" t="str">
        <f t="shared" ca="1" si="85"/>
        <v/>
      </c>
      <c r="AB147" s="78" t="str">
        <f t="shared" ca="1" si="85"/>
        <v/>
      </c>
      <c r="AC147" s="78" t="str">
        <f t="shared" ca="1" si="85"/>
        <v/>
      </c>
      <c r="AD147" s="78" t="str">
        <f t="shared" ca="1" si="85"/>
        <v/>
      </c>
      <c r="AE147" s="78" t="str">
        <f t="shared" ca="1" si="85"/>
        <v/>
      </c>
      <c r="AF147" s="78" t="str">
        <f t="shared" ca="1" si="85"/>
        <v/>
      </c>
      <c r="AG147" s="78" t="str">
        <f t="shared" ca="1" si="86"/>
        <v/>
      </c>
      <c r="AH147" s="78" t="str">
        <f t="shared" ca="1" si="86"/>
        <v/>
      </c>
      <c r="AI147" s="78" t="str">
        <f t="shared" ca="1" si="86"/>
        <v/>
      </c>
      <c r="AJ147" s="78" t="str">
        <f t="shared" ca="1" si="86"/>
        <v/>
      </c>
      <c r="AK147" s="78" t="str">
        <f t="shared" ca="1" si="86"/>
        <v/>
      </c>
      <c r="AL147" s="78" t="str">
        <f t="shared" ca="1" si="86"/>
        <v/>
      </c>
      <c r="AM147" s="78" t="str">
        <f t="shared" ca="1" si="86"/>
        <v/>
      </c>
      <c r="AN147" s="78" t="str">
        <f t="shared" ca="1" si="82"/>
        <v/>
      </c>
      <c r="AO147" s="78" t="str">
        <f t="shared" ca="1" si="82"/>
        <v/>
      </c>
      <c r="AP147" s="78" t="str">
        <f t="shared" ca="1" si="82"/>
        <v/>
      </c>
      <c r="AQ147" s="78" t="str">
        <f t="shared" ca="1" si="82"/>
        <v/>
      </c>
      <c r="AR147" s="78" t="str">
        <f t="shared" ca="1" si="82"/>
        <v/>
      </c>
      <c r="AS147" s="78" t="str">
        <f t="shared" ca="1" si="82"/>
        <v/>
      </c>
      <c r="AV147" s="27" t="str">
        <f t="shared" ca="1" si="79"/>
        <v/>
      </c>
      <c r="AW147" s="27" t="str">
        <f t="shared" ca="1" si="80"/>
        <v/>
      </c>
      <c r="AX147" s="27" t="str">
        <f t="shared" ca="1" si="81"/>
        <v/>
      </c>
    </row>
    <row r="148" spans="1:50" ht="13.5" customHeight="1" x14ac:dyDescent="0.2">
      <c r="A148" s="61">
        <v>148</v>
      </c>
      <c r="B148" s="76" t="str">
        <f t="shared" ca="1" si="78"/>
        <v/>
      </c>
      <c r="C148" s="78" t="str">
        <f t="shared" ca="1" si="83"/>
        <v/>
      </c>
      <c r="D148" s="78" t="str">
        <f t="shared" ca="1" si="83"/>
        <v/>
      </c>
      <c r="E148" s="78" t="str">
        <f t="shared" ca="1" si="83"/>
        <v/>
      </c>
      <c r="F148" s="78" t="str">
        <f t="shared" ca="1" si="83"/>
        <v/>
      </c>
      <c r="G148" s="78" t="str">
        <f t="shared" ca="1" si="83"/>
        <v/>
      </c>
      <c r="H148" s="78" t="str">
        <f t="shared" ca="1" si="83"/>
        <v/>
      </c>
      <c r="I148" s="78" t="str">
        <f t="shared" ca="1" si="83"/>
        <v/>
      </c>
      <c r="J148" s="78" t="str">
        <f t="shared" ca="1" si="83"/>
        <v/>
      </c>
      <c r="K148" s="78" t="str">
        <f t="shared" ca="1" si="83"/>
        <v/>
      </c>
      <c r="L148" s="78" t="str">
        <f t="shared" ca="1" si="83"/>
        <v/>
      </c>
      <c r="M148" s="78" t="str">
        <f t="shared" ca="1" si="84"/>
        <v/>
      </c>
      <c r="N148" s="78" t="str">
        <f t="shared" ca="1" si="84"/>
        <v/>
      </c>
      <c r="O148" s="78" t="str">
        <f t="shared" ca="1" si="84"/>
        <v/>
      </c>
      <c r="P148" s="78" t="str">
        <f t="shared" ca="1" si="84"/>
        <v/>
      </c>
      <c r="Q148" s="78" t="str">
        <f t="shared" ca="1" si="84"/>
        <v/>
      </c>
      <c r="R148" s="78" t="str">
        <f t="shared" ca="1" si="84"/>
        <v/>
      </c>
      <c r="S148" s="78" t="str">
        <f t="shared" ca="1" si="84"/>
        <v/>
      </c>
      <c r="T148" s="78" t="str">
        <f t="shared" ca="1" si="84"/>
        <v/>
      </c>
      <c r="U148" s="78" t="str">
        <f t="shared" ca="1" si="84"/>
        <v/>
      </c>
      <c r="V148" s="78" t="str">
        <f t="shared" ca="1" si="84"/>
        <v/>
      </c>
      <c r="W148" s="78" t="str">
        <f t="shared" ca="1" si="85"/>
        <v/>
      </c>
      <c r="X148" s="78" t="str">
        <f t="shared" ca="1" si="85"/>
        <v/>
      </c>
      <c r="Y148" s="78" t="str">
        <f t="shared" ca="1" si="85"/>
        <v/>
      </c>
      <c r="Z148" s="78" t="str">
        <f t="shared" ca="1" si="85"/>
        <v/>
      </c>
      <c r="AA148" s="78" t="str">
        <f t="shared" ca="1" si="85"/>
        <v/>
      </c>
      <c r="AB148" s="78" t="str">
        <f t="shared" ca="1" si="85"/>
        <v/>
      </c>
      <c r="AC148" s="78" t="str">
        <f t="shared" ca="1" si="85"/>
        <v/>
      </c>
      <c r="AD148" s="78" t="str">
        <f t="shared" ca="1" si="85"/>
        <v/>
      </c>
      <c r="AE148" s="78" t="str">
        <f t="shared" ca="1" si="85"/>
        <v/>
      </c>
      <c r="AF148" s="78" t="str">
        <f t="shared" ca="1" si="85"/>
        <v/>
      </c>
      <c r="AG148" s="78" t="str">
        <f t="shared" ca="1" si="86"/>
        <v/>
      </c>
      <c r="AH148" s="78" t="str">
        <f t="shared" ca="1" si="86"/>
        <v/>
      </c>
      <c r="AI148" s="78" t="str">
        <f t="shared" ca="1" si="86"/>
        <v/>
      </c>
      <c r="AJ148" s="78" t="str">
        <f t="shared" ca="1" si="86"/>
        <v/>
      </c>
      <c r="AK148" s="78" t="str">
        <f t="shared" ca="1" si="86"/>
        <v/>
      </c>
      <c r="AL148" s="78" t="str">
        <f t="shared" ca="1" si="86"/>
        <v/>
      </c>
      <c r="AM148" s="78" t="str">
        <f t="shared" ca="1" si="86"/>
        <v/>
      </c>
      <c r="AN148" s="78" t="str">
        <f t="shared" ca="1" si="82"/>
        <v/>
      </c>
      <c r="AO148" s="78" t="str">
        <f t="shared" ca="1" si="82"/>
        <v/>
      </c>
      <c r="AP148" s="78" t="str">
        <f t="shared" ca="1" si="82"/>
        <v/>
      </c>
      <c r="AQ148" s="78" t="str">
        <f t="shared" ca="1" si="82"/>
        <v/>
      </c>
      <c r="AR148" s="78" t="str">
        <f t="shared" ca="1" si="82"/>
        <v/>
      </c>
      <c r="AS148" s="78" t="str">
        <f t="shared" ca="1" si="82"/>
        <v/>
      </c>
      <c r="AV148" s="27" t="str">
        <f t="shared" ca="1" si="79"/>
        <v/>
      </c>
      <c r="AW148" s="27" t="str">
        <f t="shared" ca="1" si="80"/>
        <v/>
      </c>
      <c r="AX148" s="27" t="str">
        <f t="shared" ca="1" si="81"/>
        <v/>
      </c>
    </row>
    <row r="149" spans="1:50" ht="13.5" customHeight="1" x14ac:dyDescent="0.2">
      <c r="A149" s="66">
        <v>149</v>
      </c>
      <c r="B149" s="76" t="str">
        <f t="shared" ca="1" si="78"/>
        <v/>
      </c>
      <c r="C149" s="78" t="str">
        <f t="shared" ca="1" si="83"/>
        <v/>
      </c>
      <c r="D149" s="78" t="str">
        <f t="shared" ca="1" si="83"/>
        <v/>
      </c>
      <c r="E149" s="78" t="str">
        <f t="shared" ca="1" si="83"/>
        <v/>
      </c>
      <c r="F149" s="78" t="str">
        <f t="shared" ca="1" si="83"/>
        <v/>
      </c>
      <c r="G149" s="78" t="str">
        <f t="shared" ca="1" si="83"/>
        <v/>
      </c>
      <c r="H149" s="78" t="str">
        <f t="shared" ca="1" si="83"/>
        <v/>
      </c>
      <c r="I149" s="78" t="str">
        <f t="shared" ca="1" si="83"/>
        <v/>
      </c>
      <c r="J149" s="78" t="str">
        <f t="shared" ca="1" si="83"/>
        <v/>
      </c>
      <c r="K149" s="78" t="str">
        <f t="shared" ca="1" si="83"/>
        <v/>
      </c>
      <c r="L149" s="78" t="str">
        <f t="shared" ca="1" si="83"/>
        <v/>
      </c>
      <c r="M149" s="78" t="str">
        <f t="shared" ca="1" si="84"/>
        <v/>
      </c>
      <c r="N149" s="78" t="str">
        <f t="shared" ca="1" si="84"/>
        <v/>
      </c>
      <c r="O149" s="78" t="str">
        <f t="shared" ca="1" si="84"/>
        <v/>
      </c>
      <c r="P149" s="78" t="str">
        <f t="shared" ca="1" si="84"/>
        <v/>
      </c>
      <c r="Q149" s="78" t="str">
        <f t="shared" ca="1" si="84"/>
        <v/>
      </c>
      <c r="R149" s="78" t="str">
        <f t="shared" ca="1" si="84"/>
        <v/>
      </c>
      <c r="S149" s="78" t="str">
        <f t="shared" ca="1" si="84"/>
        <v/>
      </c>
      <c r="T149" s="78" t="str">
        <f t="shared" ca="1" si="84"/>
        <v/>
      </c>
      <c r="U149" s="78" t="str">
        <f t="shared" ca="1" si="84"/>
        <v/>
      </c>
      <c r="V149" s="78" t="str">
        <f t="shared" ca="1" si="84"/>
        <v/>
      </c>
      <c r="W149" s="78" t="str">
        <f t="shared" ca="1" si="85"/>
        <v/>
      </c>
      <c r="X149" s="78" t="str">
        <f t="shared" ca="1" si="85"/>
        <v/>
      </c>
      <c r="Y149" s="78" t="str">
        <f t="shared" ca="1" si="85"/>
        <v/>
      </c>
      <c r="Z149" s="78" t="str">
        <f t="shared" ca="1" si="85"/>
        <v/>
      </c>
      <c r="AA149" s="78" t="str">
        <f t="shared" ca="1" si="85"/>
        <v/>
      </c>
      <c r="AB149" s="78" t="str">
        <f t="shared" ca="1" si="85"/>
        <v/>
      </c>
      <c r="AC149" s="78" t="str">
        <f t="shared" ca="1" si="85"/>
        <v/>
      </c>
      <c r="AD149" s="78" t="str">
        <f t="shared" ca="1" si="85"/>
        <v/>
      </c>
      <c r="AE149" s="78" t="str">
        <f t="shared" ca="1" si="85"/>
        <v/>
      </c>
      <c r="AF149" s="78" t="str">
        <f t="shared" ca="1" si="85"/>
        <v/>
      </c>
      <c r="AG149" s="78" t="str">
        <f t="shared" ca="1" si="86"/>
        <v/>
      </c>
      <c r="AH149" s="78" t="str">
        <f t="shared" ca="1" si="86"/>
        <v/>
      </c>
      <c r="AI149" s="78" t="str">
        <f t="shared" ca="1" si="86"/>
        <v/>
      </c>
      <c r="AJ149" s="78" t="str">
        <f t="shared" ca="1" si="86"/>
        <v/>
      </c>
      <c r="AK149" s="78" t="str">
        <f t="shared" ca="1" si="86"/>
        <v/>
      </c>
      <c r="AL149" s="78" t="str">
        <f t="shared" ca="1" si="86"/>
        <v/>
      </c>
      <c r="AM149" s="78" t="str">
        <f t="shared" ca="1" si="86"/>
        <v/>
      </c>
      <c r="AN149" s="78" t="str">
        <f t="shared" ref="AN149:AS158" ca="1" si="87">IF(INDIRECT("Input_Lieferant!"&amp;AN$1&amp;$A149)="","",INDIRECT("Input_Lieferant!"&amp;AN$1&amp;$A149))</f>
        <v/>
      </c>
      <c r="AO149" s="78" t="str">
        <f t="shared" ca="1" si="87"/>
        <v/>
      </c>
      <c r="AP149" s="78" t="str">
        <f t="shared" ca="1" si="87"/>
        <v/>
      </c>
      <c r="AQ149" s="78" t="str">
        <f t="shared" ca="1" si="87"/>
        <v/>
      </c>
      <c r="AR149" s="78" t="str">
        <f t="shared" ca="1" si="87"/>
        <v/>
      </c>
      <c r="AS149" s="78" t="str">
        <f t="shared" ca="1" si="87"/>
        <v/>
      </c>
      <c r="AV149" s="27" t="str">
        <f t="shared" ca="1" si="79"/>
        <v/>
      </c>
      <c r="AW149" s="27" t="str">
        <f t="shared" ca="1" si="80"/>
        <v/>
      </c>
      <c r="AX149" s="27" t="str">
        <f t="shared" ca="1" si="81"/>
        <v/>
      </c>
    </row>
    <row r="150" spans="1:50" ht="13.5" customHeight="1" x14ac:dyDescent="0.2">
      <c r="A150" s="61">
        <v>150</v>
      </c>
      <c r="B150" s="76" t="str">
        <f t="shared" ca="1" si="78"/>
        <v/>
      </c>
      <c r="C150" s="78" t="str">
        <f t="shared" ca="1" si="83"/>
        <v/>
      </c>
      <c r="D150" s="78" t="str">
        <f t="shared" ca="1" si="83"/>
        <v/>
      </c>
      <c r="E150" s="78" t="str">
        <f t="shared" ca="1" si="83"/>
        <v/>
      </c>
      <c r="F150" s="78" t="str">
        <f t="shared" ca="1" si="83"/>
        <v/>
      </c>
      <c r="G150" s="78" t="str">
        <f t="shared" ca="1" si="83"/>
        <v/>
      </c>
      <c r="H150" s="78" t="str">
        <f t="shared" ca="1" si="83"/>
        <v/>
      </c>
      <c r="I150" s="78" t="str">
        <f t="shared" ca="1" si="83"/>
        <v/>
      </c>
      <c r="J150" s="78" t="str">
        <f t="shared" ca="1" si="83"/>
        <v/>
      </c>
      <c r="K150" s="78" t="str">
        <f t="shared" ca="1" si="83"/>
        <v/>
      </c>
      <c r="L150" s="78" t="str">
        <f t="shared" ca="1" si="83"/>
        <v/>
      </c>
      <c r="M150" s="78" t="str">
        <f t="shared" ca="1" si="84"/>
        <v/>
      </c>
      <c r="N150" s="78" t="str">
        <f t="shared" ca="1" si="84"/>
        <v/>
      </c>
      <c r="O150" s="78" t="str">
        <f t="shared" ca="1" si="84"/>
        <v/>
      </c>
      <c r="P150" s="78" t="str">
        <f t="shared" ca="1" si="84"/>
        <v/>
      </c>
      <c r="Q150" s="78" t="str">
        <f t="shared" ca="1" si="84"/>
        <v/>
      </c>
      <c r="R150" s="78" t="str">
        <f t="shared" ca="1" si="84"/>
        <v/>
      </c>
      <c r="S150" s="78" t="str">
        <f t="shared" ca="1" si="84"/>
        <v/>
      </c>
      <c r="T150" s="78" t="str">
        <f t="shared" ca="1" si="84"/>
        <v/>
      </c>
      <c r="U150" s="78" t="str">
        <f t="shared" ca="1" si="84"/>
        <v/>
      </c>
      <c r="V150" s="78" t="str">
        <f t="shared" ca="1" si="84"/>
        <v/>
      </c>
      <c r="W150" s="78" t="str">
        <f t="shared" ca="1" si="85"/>
        <v/>
      </c>
      <c r="X150" s="78" t="str">
        <f t="shared" ca="1" si="85"/>
        <v/>
      </c>
      <c r="Y150" s="78" t="str">
        <f t="shared" ca="1" si="85"/>
        <v/>
      </c>
      <c r="Z150" s="78" t="str">
        <f t="shared" ca="1" si="85"/>
        <v/>
      </c>
      <c r="AA150" s="78" t="str">
        <f t="shared" ca="1" si="85"/>
        <v/>
      </c>
      <c r="AB150" s="78" t="str">
        <f t="shared" ca="1" si="85"/>
        <v/>
      </c>
      <c r="AC150" s="78" t="str">
        <f t="shared" ca="1" si="85"/>
        <v/>
      </c>
      <c r="AD150" s="78" t="str">
        <f t="shared" ca="1" si="85"/>
        <v/>
      </c>
      <c r="AE150" s="78" t="str">
        <f t="shared" ca="1" si="85"/>
        <v/>
      </c>
      <c r="AF150" s="78" t="str">
        <f t="shared" ca="1" si="85"/>
        <v/>
      </c>
      <c r="AG150" s="78" t="str">
        <f t="shared" ca="1" si="86"/>
        <v/>
      </c>
      <c r="AH150" s="78" t="str">
        <f t="shared" ca="1" si="86"/>
        <v/>
      </c>
      <c r="AI150" s="78" t="str">
        <f t="shared" ca="1" si="86"/>
        <v/>
      </c>
      <c r="AJ150" s="78" t="str">
        <f t="shared" ca="1" si="86"/>
        <v/>
      </c>
      <c r="AK150" s="78" t="str">
        <f t="shared" ca="1" si="86"/>
        <v/>
      </c>
      <c r="AL150" s="78" t="str">
        <f t="shared" ca="1" si="86"/>
        <v/>
      </c>
      <c r="AM150" s="78" t="str">
        <f t="shared" ca="1" si="86"/>
        <v/>
      </c>
      <c r="AN150" s="78" t="str">
        <f t="shared" ca="1" si="87"/>
        <v/>
      </c>
      <c r="AO150" s="78" t="str">
        <f t="shared" ca="1" si="87"/>
        <v/>
      </c>
      <c r="AP150" s="78" t="str">
        <f t="shared" ca="1" si="87"/>
        <v/>
      </c>
      <c r="AQ150" s="78" t="str">
        <f t="shared" ca="1" si="87"/>
        <v/>
      </c>
      <c r="AR150" s="78" t="str">
        <f t="shared" ca="1" si="87"/>
        <v/>
      </c>
      <c r="AS150" s="78" t="str">
        <f t="shared" ca="1" si="87"/>
        <v/>
      </c>
      <c r="AV150" s="27" t="str">
        <f t="shared" ca="1" si="79"/>
        <v/>
      </c>
      <c r="AW150" s="27" t="str">
        <f t="shared" ca="1" si="80"/>
        <v/>
      </c>
      <c r="AX150" s="27" t="str">
        <f t="shared" ca="1" si="81"/>
        <v/>
      </c>
    </row>
    <row r="151" spans="1:50" ht="13.5" customHeight="1" x14ac:dyDescent="0.2">
      <c r="A151" s="61">
        <v>151</v>
      </c>
      <c r="B151" s="76" t="str">
        <f t="shared" ca="1" si="78"/>
        <v/>
      </c>
      <c r="C151" s="78" t="str">
        <f t="shared" ca="1" si="83"/>
        <v/>
      </c>
      <c r="D151" s="78" t="str">
        <f t="shared" ca="1" si="83"/>
        <v/>
      </c>
      <c r="E151" s="78" t="str">
        <f t="shared" ca="1" si="83"/>
        <v/>
      </c>
      <c r="F151" s="78" t="str">
        <f t="shared" ca="1" si="83"/>
        <v/>
      </c>
      <c r="G151" s="78" t="str">
        <f t="shared" ca="1" si="83"/>
        <v/>
      </c>
      <c r="H151" s="78" t="str">
        <f t="shared" ca="1" si="83"/>
        <v/>
      </c>
      <c r="I151" s="78" t="str">
        <f t="shared" ca="1" si="83"/>
        <v/>
      </c>
      <c r="J151" s="78" t="str">
        <f t="shared" ca="1" si="83"/>
        <v/>
      </c>
      <c r="K151" s="78" t="str">
        <f t="shared" ca="1" si="83"/>
        <v/>
      </c>
      <c r="L151" s="78" t="str">
        <f t="shared" ca="1" si="83"/>
        <v/>
      </c>
      <c r="M151" s="78" t="str">
        <f t="shared" ca="1" si="84"/>
        <v/>
      </c>
      <c r="N151" s="78" t="str">
        <f t="shared" ca="1" si="84"/>
        <v/>
      </c>
      <c r="O151" s="78" t="str">
        <f t="shared" ca="1" si="84"/>
        <v/>
      </c>
      <c r="P151" s="78" t="str">
        <f t="shared" ca="1" si="84"/>
        <v/>
      </c>
      <c r="Q151" s="78" t="str">
        <f t="shared" ca="1" si="84"/>
        <v/>
      </c>
      <c r="R151" s="78" t="str">
        <f t="shared" ca="1" si="84"/>
        <v/>
      </c>
      <c r="S151" s="78" t="str">
        <f t="shared" ca="1" si="84"/>
        <v/>
      </c>
      <c r="T151" s="78" t="str">
        <f t="shared" ca="1" si="84"/>
        <v/>
      </c>
      <c r="U151" s="78" t="str">
        <f t="shared" ca="1" si="84"/>
        <v/>
      </c>
      <c r="V151" s="78" t="str">
        <f t="shared" ca="1" si="84"/>
        <v/>
      </c>
      <c r="W151" s="78" t="str">
        <f t="shared" ca="1" si="85"/>
        <v/>
      </c>
      <c r="X151" s="78" t="str">
        <f t="shared" ca="1" si="85"/>
        <v/>
      </c>
      <c r="Y151" s="78" t="str">
        <f t="shared" ca="1" si="85"/>
        <v/>
      </c>
      <c r="Z151" s="78" t="str">
        <f t="shared" ca="1" si="85"/>
        <v/>
      </c>
      <c r="AA151" s="78" t="str">
        <f t="shared" ca="1" si="85"/>
        <v/>
      </c>
      <c r="AB151" s="78" t="str">
        <f t="shared" ca="1" si="85"/>
        <v/>
      </c>
      <c r="AC151" s="78" t="str">
        <f t="shared" ca="1" si="85"/>
        <v/>
      </c>
      <c r="AD151" s="78" t="str">
        <f t="shared" ca="1" si="85"/>
        <v/>
      </c>
      <c r="AE151" s="78" t="str">
        <f t="shared" ca="1" si="85"/>
        <v/>
      </c>
      <c r="AF151" s="78" t="str">
        <f t="shared" ca="1" si="85"/>
        <v/>
      </c>
      <c r="AG151" s="78" t="str">
        <f t="shared" ca="1" si="86"/>
        <v/>
      </c>
      <c r="AH151" s="78" t="str">
        <f t="shared" ca="1" si="86"/>
        <v/>
      </c>
      <c r="AI151" s="78" t="str">
        <f t="shared" ca="1" si="86"/>
        <v/>
      </c>
      <c r="AJ151" s="78" t="str">
        <f t="shared" ca="1" si="86"/>
        <v/>
      </c>
      <c r="AK151" s="78" t="str">
        <f t="shared" ca="1" si="86"/>
        <v/>
      </c>
      <c r="AL151" s="78" t="str">
        <f t="shared" ca="1" si="86"/>
        <v/>
      </c>
      <c r="AM151" s="78" t="str">
        <f t="shared" ca="1" si="86"/>
        <v/>
      </c>
      <c r="AN151" s="78" t="str">
        <f t="shared" ca="1" si="87"/>
        <v/>
      </c>
      <c r="AO151" s="78" t="str">
        <f t="shared" ca="1" si="87"/>
        <v/>
      </c>
      <c r="AP151" s="78" t="str">
        <f t="shared" ca="1" si="87"/>
        <v/>
      </c>
      <c r="AQ151" s="78" t="str">
        <f t="shared" ca="1" si="87"/>
        <v/>
      </c>
      <c r="AR151" s="78" t="str">
        <f t="shared" ca="1" si="87"/>
        <v/>
      </c>
      <c r="AS151" s="78" t="str">
        <f t="shared" ca="1" si="87"/>
        <v/>
      </c>
      <c r="AV151" s="27" t="str">
        <f t="shared" ca="1" si="79"/>
        <v/>
      </c>
      <c r="AW151" s="27" t="str">
        <f t="shared" ca="1" si="80"/>
        <v/>
      </c>
      <c r="AX151" s="27" t="str">
        <f t="shared" ca="1" si="81"/>
        <v/>
      </c>
    </row>
    <row r="152" spans="1:50" ht="13.5" customHeight="1" x14ac:dyDescent="0.2">
      <c r="A152" s="61">
        <v>152</v>
      </c>
      <c r="B152" s="76" t="str">
        <f t="shared" ca="1" si="78"/>
        <v/>
      </c>
      <c r="C152" s="78" t="str">
        <f t="shared" ref="C152:L158" ca="1" si="88">IF(INDIRECT("Input_Lieferant!"&amp;C$1&amp;$A152)="","",INDIRECT("Input_Lieferant!"&amp;C$1&amp;$A152))</f>
        <v/>
      </c>
      <c r="D152" s="78" t="str">
        <f t="shared" ca="1" si="88"/>
        <v/>
      </c>
      <c r="E152" s="78" t="str">
        <f t="shared" ca="1" si="88"/>
        <v/>
      </c>
      <c r="F152" s="78" t="str">
        <f t="shared" ca="1" si="88"/>
        <v/>
      </c>
      <c r="G152" s="78" t="str">
        <f t="shared" ca="1" si="88"/>
        <v/>
      </c>
      <c r="H152" s="78" t="str">
        <f t="shared" ca="1" si="88"/>
        <v/>
      </c>
      <c r="I152" s="78" t="str">
        <f t="shared" ca="1" si="88"/>
        <v/>
      </c>
      <c r="J152" s="78" t="str">
        <f t="shared" ca="1" si="88"/>
        <v/>
      </c>
      <c r="K152" s="78" t="str">
        <f t="shared" ca="1" si="88"/>
        <v/>
      </c>
      <c r="L152" s="78" t="str">
        <f t="shared" ca="1" si="88"/>
        <v/>
      </c>
      <c r="M152" s="78" t="str">
        <f t="shared" ref="M152:V158" ca="1" si="89">IF(INDIRECT("Input_Lieferant!"&amp;M$1&amp;$A152)="","",INDIRECT("Input_Lieferant!"&amp;M$1&amp;$A152))</f>
        <v/>
      </c>
      <c r="N152" s="78" t="str">
        <f t="shared" ca="1" si="89"/>
        <v/>
      </c>
      <c r="O152" s="78" t="str">
        <f t="shared" ca="1" si="89"/>
        <v/>
      </c>
      <c r="P152" s="78" t="str">
        <f t="shared" ca="1" si="89"/>
        <v/>
      </c>
      <c r="Q152" s="78" t="str">
        <f t="shared" ca="1" si="89"/>
        <v/>
      </c>
      <c r="R152" s="78" t="str">
        <f t="shared" ca="1" si="89"/>
        <v/>
      </c>
      <c r="S152" s="78" t="str">
        <f t="shared" ca="1" si="89"/>
        <v/>
      </c>
      <c r="T152" s="78" t="str">
        <f t="shared" ca="1" si="89"/>
        <v/>
      </c>
      <c r="U152" s="78" t="str">
        <f t="shared" ca="1" si="89"/>
        <v/>
      </c>
      <c r="V152" s="78" t="str">
        <f t="shared" ca="1" si="89"/>
        <v/>
      </c>
      <c r="W152" s="78" t="str">
        <f t="shared" ref="W152:AF158" ca="1" si="90">IF(INDIRECT("Input_Lieferant!"&amp;W$1&amp;$A152)="","",INDIRECT("Input_Lieferant!"&amp;W$1&amp;$A152))</f>
        <v/>
      </c>
      <c r="X152" s="78" t="str">
        <f t="shared" ca="1" si="90"/>
        <v/>
      </c>
      <c r="Y152" s="78" t="str">
        <f t="shared" ca="1" si="90"/>
        <v/>
      </c>
      <c r="Z152" s="78" t="str">
        <f t="shared" ca="1" si="90"/>
        <v/>
      </c>
      <c r="AA152" s="78" t="str">
        <f t="shared" ca="1" si="90"/>
        <v/>
      </c>
      <c r="AB152" s="78" t="str">
        <f t="shared" ca="1" si="90"/>
        <v/>
      </c>
      <c r="AC152" s="78" t="str">
        <f t="shared" ca="1" si="90"/>
        <v/>
      </c>
      <c r="AD152" s="78" t="str">
        <f t="shared" ca="1" si="90"/>
        <v/>
      </c>
      <c r="AE152" s="78" t="str">
        <f t="shared" ca="1" si="90"/>
        <v/>
      </c>
      <c r="AF152" s="78" t="str">
        <f t="shared" ca="1" si="90"/>
        <v/>
      </c>
      <c r="AG152" s="78" t="str">
        <f t="shared" ref="AG152:AM158" ca="1" si="91">IF(INDIRECT("Input_Lieferant!"&amp;AG$1&amp;$A152)="","",INDIRECT("Input_Lieferant!"&amp;AG$1&amp;$A152))</f>
        <v/>
      </c>
      <c r="AH152" s="78" t="str">
        <f t="shared" ca="1" si="91"/>
        <v/>
      </c>
      <c r="AI152" s="78" t="str">
        <f t="shared" ca="1" si="91"/>
        <v/>
      </c>
      <c r="AJ152" s="78" t="str">
        <f t="shared" ca="1" si="91"/>
        <v/>
      </c>
      <c r="AK152" s="78" t="str">
        <f t="shared" ca="1" si="91"/>
        <v/>
      </c>
      <c r="AL152" s="78" t="str">
        <f t="shared" ca="1" si="91"/>
        <v/>
      </c>
      <c r="AM152" s="78" t="str">
        <f t="shared" ca="1" si="91"/>
        <v/>
      </c>
      <c r="AN152" s="78" t="str">
        <f t="shared" ca="1" si="87"/>
        <v/>
      </c>
      <c r="AO152" s="78" t="str">
        <f t="shared" ca="1" si="87"/>
        <v/>
      </c>
      <c r="AP152" s="78" t="str">
        <f t="shared" ca="1" si="87"/>
        <v/>
      </c>
      <c r="AQ152" s="78" t="str">
        <f t="shared" ca="1" si="87"/>
        <v/>
      </c>
      <c r="AR152" s="78" t="str">
        <f t="shared" ca="1" si="87"/>
        <v/>
      </c>
      <c r="AS152" s="78" t="str">
        <f t="shared" ca="1" si="87"/>
        <v/>
      </c>
      <c r="AV152" s="27" t="str">
        <f t="shared" ca="1" si="79"/>
        <v/>
      </c>
      <c r="AW152" s="27" t="str">
        <f t="shared" ca="1" si="80"/>
        <v/>
      </c>
      <c r="AX152" s="27" t="str">
        <f t="shared" ca="1" si="81"/>
        <v/>
      </c>
    </row>
    <row r="153" spans="1:50" ht="13.5" customHeight="1" x14ac:dyDescent="0.2">
      <c r="A153" s="66">
        <v>153</v>
      </c>
      <c r="B153" s="76" t="str">
        <f t="shared" ca="1" si="78"/>
        <v/>
      </c>
      <c r="C153" s="78" t="str">
        <f t="shared" ca="1" si="88"/>
        <v/>
      </c>
      <c r="D153" s="78" t="str">
        <f t="shared" ca="1" si="88"/>
        <v/>
      </c>
      <c r="E153" s="78" t="str">
        <f t="shared" ca="1" si="88"/>
        <v/>
      </c>
      <c r="F153" s="78" t="str">
        <f t="shared" ca="1" si="88"/>
        <v/>
      </c>
      <c r="G153" s="78" t="str">
        <f t="shared" ca="1" si="88"/>
        <v/>
      </c>
      <c r="H153" s="78" t="str">
        <f t="shared" ca="1" si="88"/>
        <v/>
      </c>
      <c r="I153" s="78" t="str">
        <f t="shared" ca="1" si="88"/>
        <v/>
      </c>
      <c r="J153" s="78" t="str">
        <f t="shared" ca="1" si="88"/>
        <v/>
      </c>
      <c r="K153" s="78" t="str">
        <f t="shared" ca="1" si="88"/>
        <v/>
      </c>
      <c r="L153" s="78" t="str">
        <f t="shared" ca="1" si="88"/>
        <v/>
      </c>
      <c r="M153" s="78" t="str">
        <f t="shared" ca="1" si="89"/>
        <v/>
      </c>
      <c r="N153" s="78" t="str">
        <f t="shared" ca="1" si="89"/>
        <v/>
      </c>
      <c r="O153" s="78" t="str">
        <f t="shared" ca="1" si="89"/>
        <v/>
      </c>
      <c r="P153" s="78" t="str">
        <f t="shared" ca="1" si="89"/>
        <v/>
      </c>
      <c r="Q153" s="78" t="str">
        <f t="shared" ca="1" si="89"/>
        <v/>
      </c>
      <c r="R153" s="78" t="str">
        <f t="shared" ca="1" si="89"/>
        <v/>
      </c>
      <c r="S153" s="78" t="str">
        <f t="shared" ca="1" si="89"/>
        <v/>
      </c>
      <c r="T153" s="78" t="str">
        <f t="shared" ca="1" si="89"/>
        <v/>
      </c>
      <c r="U153" s="78" t="str">
        <f t="shared" ca="1" si="89"/>
        <v/>
      </c>
      <c r="V153" s="78" t="str">
        <f t="shared" ca="1" si="89"/>
        <v/>
      </c>
      <c r="W153" s="78" t="str">
        <f t="shared" ca="1" si="90"/>
        <v/>
      </c>
      <c r="X153" s="78" t="str">
        <f t="shared" ca="1" si="90"/>
        <v/>
      </c>
      <c r="Y153" s="78" t="str">
        <f t="shared" ca="1" si="90"/>
        <v/>
      </c>
      <c r="Z153" s="78" t="str">
        <f t="shared" ca="1" si="90"/>
        <v/>
      </c>
      <c r="AA153" s="78" t="str">
        <f t="shared" ca="1" si="90"/>
        <v/>
      </c>
      <c r="AB153" s="78" t="str">
        <f t="shared" ca="1" si="90"/>
        <v/>
      </c>
      <c r="AC153" s="78" t="str">
        <f t="shared" ca="1" si="90"/>
        <v/>
      </c>
      <c r="AD153" s="78" t="str">
        <f t="shared" ca="1" si="90"/>
        <v/>
      </c>
      <c r="AE153" s="78" t="str">
        <f t="shared" ca="1" si="90"/>
        <v/>
      </c>
      <c r="AF153" s="78" t="str">
        <f t="shared" ca="1" si="90"/>
        <v/>
      </c>
      <c r="AG153" s="78" t="str">
        <f t="shared" ca="1" si="91"/>
        <v/>
      </c>
      <c r="AH153" s="78" t="str">
        <f t="shared" ca="1" si="91"/>
        <v/>
      </c>
      <c r="AI153" s="78" t="str">
        <f t="shared" ca="1" si="91"/>
        <v/>
      </c>
      <c r="AJ153" s="78" t="str">
        <f t="shared" ca="1" si="91"/>
        <v/>
      </c>
      <c r="AK153" s="78" t="str">
        <f t="shared" ca="1" si="91"/>
        <v/>
      </c>
      <c r="AL153" s="78" t="str">
        <f t="shared" ca="1" si="91"/>
        <v/>
      </c>
      <c r="AM153" s="78" t="str">
        <f t="shared" ca="1" si="91"/>
        <v/>
      </c>
      <c r="AN153" s="78" t="str">
        <f t="shared" ca="1" si="87"/>
        <v/>
      </c>
      <c r="AO153" s="78" t="str">
        <f t="shared" ca="1" si="87"/>
        <v/>
      </c>
      <c r="AP153" s="78" t="str">
        <f t="shared" ca="1" si="87"/>
        <v/>
      </c>
      <c r="AQ153" s="78" t="str">
        <f t="shared" ca="1" si="87"/>
        <v/>
      </c>
      <c r="AR153" s="78" t="str">
        <f t="shared" ca="1" si="87"/>
        <v/>
      </c>
      <c r="AS153" s="78" t="str">
        <f t="shared" ca="1" si="87"/>
        <v/>
      </c>
      <c r="AV153" s="27" t="str">
        <f t="shared" ca="1" si="79"/>
        <v/>
      </c>
      <c r="AW153" s="27" t="str">
        <f t="shared" ca="1" si="80"/>
        <v/>
      </c>
      <c r="AX153" s="27" t="str">
        <f t="shared" ca="1" si="81"/>
        <v/>
      </c>
    </row>
    <row r="154" spans="1:50" ht="13.5" customHeight="1" x14ac:dyDescent="0.2">
      <c r="A154" s="61">
        <v>154</v>
      </c>
      <c r="B154" s="76" t="str">
        <f t="shared" ca="1" si="78"/>
        <v/>
      </c>
      <c r="C154" s="78" t="str">
        <f t="shared" ca="1" si="88"/>
        <v/>
      </c>
      <c r="D154" s="78" t="str">
        <f t="shared" ca="1" si="88"/>
        <v/>
      </c>
      <c r="E154" s="78" t="str">
        <f t="shared" ca="1" si="88"/>
        <v/>
      </c>
      <c r="F154" s="78" t="str">
        <f t="shared" ca="1" si="88"/>
        <v/>
      </c>
      <c r="G154" s="78" t="str">
        <f t="shared" ca="1" si="88"/>
        <v/>
      </c>
      <c r="H154" s="78" t="str">
        <f t="shared" ca="1" si="88"/>
        <v/>
      </c>
      <c r="I154" s="78" t="str">
        <f t="shared" ca="1" si="88"/>
        <v/>
      </c>
      <c r="J154" s="78" t="str">
        <f t="shared" ca="1" si="88"/>
        <v/>
      </c>
      <c r="K154" s="78" t="str">
        <f t="shared" ca="1" si="88"/>
        <v/>
      </c>
      <c r="L154" s="78" t="str">
        <f t="shared" ca="1" si="88"/>
        <v/>
      </c>
      <c r="M154" s="78" t="str">
        <f t="shared" ca="1" si="89"/>
        <v/>
      </c>
      <c r="N154" s="78" t="str">
        <f t="shared" ca="1" si="89"/>
        <v/>
      </c>
      <c r="O154" s="78" t="str">
        <f t="shared" ca="1" si="89"/>
        <v/>
      </c>
      <c r="P154" s="78" t="str">
        <f t="shared" ca="1" si="89"/>
        <v/>
      </c>
      <c r="Q154" s="78" t="str">
        <f t="shared" ca="1" si="89"/>
        <v/>
      </c>
      <c r="R154" s="78" t="str">
        <f t="shared" ca="1" si="89"/>
        <v/>
      </c>
      <c r="S154" s="78" t="str">
        <f t="shared" ca="1" si="89"/>
        <v/>
      </c>
      <c r="T154" s="78" t="str">
        <f t="shared" ca="1" si="89"/>
        <v/>
      </c>
      <c r="U154" s="78" t="str">
        <f t="shared" ca="1" si="89"/>
        <v/>
      </c>
      <c r="V154" s="78" t="str">
        <f t="shared" ca="1" si="89"/>
        <v/>
      </c>
      <c r="W154" s="78" t="str">
        <f t="shared" ca="1" si="90"/>
        <v/>
      </c>
      <c r="X154" s="78" t="str">
        <f t="shared" ca="1" si="90"/>
        <v/>
      </c>
      <c r="Y154" s="78" t="str">
        <f t="shared" ca="1" si="90"/>
        <v/>
      </c>
      <c r="Z154" s="78" t="str">
        <f t="shared" ca="1" si="90"/>
        <v/>
      </c>
      <c r="AA154" s="78" t="str">
        <f t="shared" ca="1" si="90"/>
        <v/>
      </c>
      <c r="AB154" s="78" t="str">
        <f t="shared" ca="1" si="90"/>
        <v/>
      </c>
      <c r="AC154" s="78" t="str">
        <f t="shared" ca="1" si="90"/>
        <v/>
      </c>
      <c r="AD154" s="78" t="str">
        <f t="shared" ca="1" si="90"/>
        <v/>
      </c>
      <c r="AE154" s="78" t="str">
        <f t="shared" ca="1" si="90"/>
        <v/>
      </c>
      <c r="AF154" s="78" t="str">
        <f t="shared" ca="1" si="90"/>
        <v/>
      </c>
      <c r="AG154" s="78" t="str">
        <f t="shared" ca="1" si="91"/>
        <v/>
      </c>
      <c r="AH154" s="78" t="str">
        <f t="shared" ca="1" si="91"/>
        <v/>
      </c>
      <c r="AI154" s="78" t="str">
        <f t="shared" ca="1" si="91"/>
        <v/>
      </c>
      <c r="AJ154" s="78" t="str">
        <f t="shared" ca="1" si="91"/>
        <v/>
      </c>
      <c r="AK154" s="78" t="str">
        <f t="shared" ca="1" si="91"/>
        <v/>
      </c>
      <c r="AL154" s="78" t="str">
        <f t="shared" ca="1" si="91"/>
        <v/>
      </c>
      <c r="AM154" s="78" t="str">
        <f t="shared" ca="1" si="91"/>
        <v/>
      </c>
      <c r="AN154" s="78" t="str">
        <f t="shared" ca="1" si="87"/>
        <v/>
      </c>
      <c r="AO154" s="78" t="str">
        <f t="shared" ca="1" si="87"/>
        <v/>
      </c>
      <c r="AP154" s="78" t="str">
        <f t="shared" ca="1" si="87"/>
        <v/>
      </c>
      <c r="AQ154" s="78" t="str">
        <f t="shared" ca="1" si="87"/>
        <v/>
      </c>
      <c r="AR154" s="78" t="str">
        <f t="shared" ca="1" si="87"/>
        <v/>
      </c>
      <c r="AS154" s="78" t="str">
        <f t="shared" ca="1" si="87"/>
        <v/>
      </c>
      <c r="AV154" s="27" t="str">
        <f t="shared" ca="1" si="79"/>
        <v/>
      </c>
      <c r="AW154" s="27" t="str">
        <f t="shared" ca="1" si="80"/>
        <v/>
      </c>
      <c r="AX154" s="27" t="str">
        <f t="shared" ca="1" si="81"/>
        <v/>
      </c>
    </row>
    <row r="155" spans="1:50" ht="13.5" customHeight="1" x14ac:dyDescent="0.2">
      <c r="A155" s="61">
        <v>155</v>
      </c>
      <c r="B155" s="76" t="str">
        <f t="shared" ca="1" si="78"/>
        <v/>
      </c>
      <c r="C155" s="78" t="str">
        <f t="shared" ca="1" si="88"/>
        <v/>
      </c>
      <c r="D155" s="78" t="str">
        <f t="shared" ca="1" si="88"/>
        <v/>
      </c>
      <c r="E155" s="78" t="str">
        <f t="shared" ca="1" si="88"/>
        <v/>
      </c>
      <c r="F155" s="78" t="str">
        <f t="shared" ca="1" si="88"/>
        <v/>
      </c>
      <c r="G155" s="78" t="str">
        <f t="shared" ca="1" si="88"/>
        <v/>
      </c>
      <c r="H155" s="78" t="str">
        <f t="shared" ca="1" si="88"/>
        <v/>
      </c>
      <c r="I155" s="78" t="str">
        <f t="shared" ca="1" si="88"/>
        <v/>
      </c>
      <c r="J155" s="78" t="str">
        <f t="shared" ca="1" si="88"/>
        <v/>
      </c>
      <c r="K155" s="78" t="str">
        <f t="shared" ca="1" si="88"/>
        <v/>
      </c>
      <c r="L155" s="78" t="str">
        <f t="shared" ca="1" si="88"/>
        <v/>
      </c>
      <c r="M155" s="78" t="str">
        <f t="shared" ca="1" si="89"/>
        <v/>
      </c>
      <c r="N155" s="78" t="str">
        <f t="shared" ca="1" si="89"/>
        <v/>
      </c>
      <c r="O155" s="78" t="str">
        <f t="shared" ca="1" si="89"/>
        <v/>
      </c>
      <c r="P155" s="78" t="str">
        <f t="shared" ca="1" si="89"/>
        <v/>
      </c>
      <c r="Q155" s="78" t="str">
        <f t="shared" ca="1" si="89"/>
        <v/>
      </c>
      <c r="R155" s="78" t="str">
        <f t="shared" ca="1" si="89"/>
        <v/>
      </c>
      <c r="S155" s="78" t="str">
        <f t="shared" ca="1" si="89"/>
        <v/>
      </c>
      <c r="T155" s="78" t="str">
        <f t="shared" ca="1" si="89"/>
        <v/>
      </c>
      <c r="U155" s="78" t="str">
        <f t="shared" ca="1" si="89"/>
        <v/>
      </c>
      <c r="V155" s="78" t="str">
        <f t="shared" ca="1" si="89"/>
        <v/>
      </c>
      <c r="W155" s="78" t="str">
        <f t="shared" ca="1" si="90"/>
        <v/>
      </c>
      <c r="X155" s="78" t="str">
        <f t="shared" ca="1" si="90"/>
        <v/>
      </c>
      <c r="Y155" s="78" t="str">
        <f t="shared" ca="1" si="90"/>
        <v/>
      </c>
      <c r="Z155" s="78" t="str">
        <f t="shared" ca="1" si="90"/>
        <v/>
      </c>
      <c r="AA155" s="78" t="str">
        <f t="shared" ca="1" si="90"/>
        <v/>
      </c>
      <c r="AB155" s="78" t="str">
        <f t="shared" ca="1" si="90"/>
        <v/>
      </c>
      <c r="AC155" s="78" t="str">
        <f t="shared" ca="1" si="90"/>
        <v/>
      </c>
      <c r="AD155" s="78" t="str">
        <f t="shared" ca="1" si="90"/>
        <v/>
      </c>
      <c r="AE155" s="78" t="str">
        <f t="shared" ca="1" si="90"/>
        <v/>
      </c>
      <c r="AF155" s="78" t="str">
        <f t="shared" ca="1" si="90"/>
        <v/>
      </c>
      <c r="AG155" s="78" t="str">
        <f t="shared" ca="1" si="91"/>
        <v/>
      </c>
      <c r="AH155" s="78" t="str">
        <f t="shared" ca="1" si="91"/>
        <v/>
      </c>
      <c r="AI155" s="78" t="str">
        <f t="shared" ca="1" si="91"/>
        <v/>
      </c>
      <c r="AJ155" s="78" t="str">
        <f t="shared" ca="1" si="91"/>
        <v/>
      </c>
      <c r="AK155" s="78" t="str">
        <f t="shared" ca="1" si="91"/>
        <v/>
      </c>
      <c r="AL155" s="78" t="str">
        <f t="shared" ca="1" si="91"/>
        <v/>
      </c>
      <c r="AM155" s="78" t="str">
        <f t="shared" ca="1" si="91"/>
        <v/>
      </c>
      <c r="AN155" s="78" t="str">
        <f t="shared" ca="1" si="87"/>
        <v/>
      </c>
      <c r="AO155" s="78" t="str">
        <f t="shared" ca="1" si="87"/>
        <v/>
      </c>
      <c r="AP155" s="78" t="str">
        <f t="shared" ca="1" si="87"/>
        <v/>
      </c>
      <c r="AQ155" s="78" t="str">
        <f t="shared" ca="1" si="87"/>
        <v/>
      </c>
      <c r="AR155" s="78" t="str">
        <f t="shared" ca="1" si="87"/>
        <v/>
      </c>
      <c r="AS155" s="78" t="str">
        <f t="shared" ca="1" si="87"/>
        <v/>
      </c>
      <c r="AV155" s="27" t="str">
        <f t="shared" ca="1" si="79"/>
        <v/>
      </c>
      <c r="AW155" s="27" t="str">
        <f t="shared" ca="1" si="80"/>
        <v/>
      </c>
      <c r="AX155" s="27" t="str">
        <f t="shared" ca="1" si="81"/>
        <v/>
      </c>
    </row>
    <row r="156" spans="1:50" ht="13.5" customHeight="1" x14ac:dyDescent="0.2">
      <c r="A156" s="61">
        <v>156</v>
      </c>
      <c r="B156" s="76" t="str">
        <f t="shared" ca="1" si="78"/>
        <v/>
      </c>
      <c r="C156" s="78" t="str">
        <f t="shared" ca="1" si="88"/>
        <v/>
      </c>
      <c r="D156" s="78" t="str">
        <f t="shared" ca="1" si="88"/>
        <v/>
      </c>
      <c r="E156" s="78" t="str">
        <f t="shared" ca="1" si="88"/>
        <v/>
      </c>
      <c r="F156" s="78" t="str">
        <f t="shared" ca="1" si="88"/>
        <v/>
      </c>
      <c r="G156" s="78" t="str">
        <f t="shared" ca="1" si="88"/>
        <v/>
      </c>
      <c r="H156" s="78" t="str">
        <f t="shared" ca="1" si="88"/>
        <v/>
      </c>
      <c r="I156" s="78" t="str">
        <f t="shared" ca="1" si="88"/>
        <v/>
      </c>
      <c r="J156" s="78" t="str">
        <f t="shared" ca="1" si="88"/>
        <v/>
      </c>
      <c r="K156" s="78" t="str">
        <f t="shared" ca="1" si="88"/>
        <v/>
      </c>
      <c r="L156" s="78" t="str">
        <f t="shared" ca="1" si="88"/>
        <v/>
      </c>
      <c r="M156" s="78" t="str">
        <f t="shared" ca="1" si="89"/>
        <v/>
      </c>
      <c r="N156" s="78" t="str">
        <f t="shared" ca="1" si="89"/>
        <v/>
      </c>
      <c r="O156" s="78" t="str">
        <f t="shared" ca="1" si="89"/>
        <v/>
      </c>
      <c r="P156" s="78" t="str">
        <f t="shared" ca="1" si="89"/>
        <v/>
      </c>
      <c r="Q156" s="78" t="str">
        <f t="shared" ca="1" si="89"/>
        <v/>
      </c>
      <c r="R156" s="78" t="str">
        <f t="shared" ca="1" si="89"/>
        <v/>
      </c>
      <c r="S156" s="78" t="str">
        <f t="shared" ca="1" si="89"/>
        <v/>
      </c>
      <c r="T156" s="78" t="str">
        <f t="shared" ca="1" si="89"/>
        <v/>
      </c>
      <c r="U156" s="78" t="str">
        <f t="shared" ca="1" si="89"/>
        <v/>
      </c>
      <c r="V156" s="78" t="str">
        <f t="shared" ca="1" si="89"/>
        <v/>
      </c>
      <c r="W156" s="78" t="str">
        <f t="shared" ca="1" si="90"/>
        <v/>
      </c>
      <c r="X156" s="78" t="str">
        <f t="shared" ca="1" si="90"/>
        <v/>
      </c>
      <c r="Y156" s="78" t="str">
        <f t="shared" ca="1" si="90"/>
        <v/>
      </c>
      <c r="Z156" s="78" t="str">
        <f t="shared" ca="1" si="90"/>
        <v/>
      </c>
      <c r="AA156" s="78" t="str">
        <f t="shared" ca="1" si="90"/>
        <v/>
      </c>
      <c r="AB156" s="78" t="str">
        <f t="shared" ca="1" si="90"/>
        <v/>
      </c>
      <c r="AC156" s="78" t="str">
        <f t="shared" ca="1" si="90"/>
        <v/>
      </c>
      <c r="AD156" s="78" t="str">
        <f t="shared" ca="1" si="90"/>
        <v/>
      </c>
      <c r="AE156" s="78" t="str">
        <f t="shared" ca="1" si="90"/>
        <v/>
      </c>
      <c r="AF156" s="78" t="str">
        <f t="shared" ca="1" si="90"/>
        <v/>
      </c>
      <c r="AG156" s="78" t="str">
        <f t="shared" ca="1" si="91"/>
        <v/>
      </c>
      <c r="AH156" s="78" t="str">
        <f t="shared" ca="1" si="91"/>
        <v/>
      </c>
      <c r="AI156" s="78" t="str">
        <f t="shared" ca="1" si="91"/>
        <v/>
      </c>
      <c r="AJ156" s="78" t="str">
        <f t="shared" ca="1" si="91"/>
        <v/>
      </c>
      <c r="AK156" s="78" t="str">
        <f t="shared" ca="1" si="91"/>
        <v/>
      </c>
      <c r="AL156" s="78" t="str">
        <f t="shared" ca="1" si="91"/>
        <v/>
      </c>
      <c r="AM156" s="78" t="str">
        <f t="shared" ca="1" si="91"/>
        <v/>
      </c>
      <c r="AN156" s="78" t="str">
        <f t="shared" ca="1" si="87"/>
        <v/>
      </c>
      <c r="AO156" s="78" t="str">
        <f t="shared" ca="1" si="87"/>
        <v/>
      </c>
      <c r="AP156" s="78" t="str">
        <f t="shared" ca="1" si="87"/>
        <v/>
      </c>
      <c r="AQ156" s="78" t="str">
        <f t="shared" ca="1" si="87"/>
        <v/>
      </c>
      <c r="AR156" s="78" t="str">
        <f t="shared" ca="1" si="87"/>
        <v/>
      </c>
      <c r="AS156" s="78" t="str">
        <f t="shared" ca="1" si="87"/>
        <v/>
      </c>
      <c r="AV156" s="27" t="str">
        <f t="shared" ca="1" si="79"/>
        <v/>
      </c>
      <c r="AW156" s="27" t="str">
        <f t="shared" ca="1" si="80"/>
        <v/>
      </c>
      <c r="AX156" s="27" t="str">
        <f t="shared" ca="1" si="81"/>
        <v/>
      </c>
    </row>
    <row r="157" spans="1:50" ht="13.5" customHeight="1" x14ac:dyDescent="0.2">
      <c r="A157" s="66">
        <v>157</v>
      </c>
      <c r="B157" s="76" t="str">
        <f t="shared" ca="1" si="78"/>
        <v/>
      </c>
      <c r="C157" s="78" t="str">
        <f t="shared" ca="1" si="88"/>
        <v/>
      </c>
      <c r="D157" s="78" t="str">
        <f t="shared" ca="1" si="88"/>
        <v/>
      </c>
      <c r="E157" s="78" t="str">
        <f t="shared" ca="1" si="88"/>
        <v/>
      </c>
      <c r="F157" s="78" t="str">
        <f t="shared" ca="1" si="88"/>
        <v/>
      </c>
      <c r="G157" s="78" t="str">
        <f t="shared" ca="1" si="88"/>
        <v/>
      </c>
      <c r="H157" s="78" t="str">
        <f t="shared" ca="1" si="88"/>
        <v/>
      </c>
      <c r="I157" s="78" t="str">
        <f t="shared" ca="1" si="88"/>
        <v/>
      </c>
      <c r="J157" s="78" t="str">
        <f t="shared" ca="1" si="88"/>
        <v/>
      </c>
      <c r="K157" s="78" t="str">
        <f t="shared" ca="1" si="88"/>
        <v/>
      </c>
      <c r="L157" s="78" t="str">
        <f t="shared" ca="1" si="88"/>
        <v/>
      </c>
      <c r="M157" s="78" t="str">
        <f t="shared" ca="1" si="89"/>
        <v/>
      </c>
      <c r="N157" s="78" t="str">
        <f t="shared" ca="1" si="89"/>
        <v/>
      </c>
      <c r="O157" s="78" t="str">
        <f t="shared" ca="1" si="89"/>
        <v/>
      </c>
      <c r="P157" s="78" t="str">
        <f t="shared" ca="1" si="89"/>
        <v/>
      </c>
      <c r="Q157" s="78" t="str">
        <f t="shared" ca="1" si="89"/>
        <v/>
      </c>
      <c r="R157" s="78" t="str">
        <f t="shared" ca="1" si="89"/>
        <v/>
      </c>
      <c r="S157" s="78" t="str">
        <f t="shared" ca="1" si="89"/>
        <v/>
      </c>
      <c r="T157" s="78" t="str">
        <f t="shared" ca="1" si="89"/>
        <v/>
      </c>
      <c r="U157" s="78" t="str">
        <f t="shared" ca="1" si="89"/>
        <v/>
      </c>
      <c r="V157" s="78" t="str">
        <f t="shared" ca="1" si="89"/>
        <v/>
      </c>
      <c r="W157" s="78" t="str">
        <f t="shared" ca="1" si="90"/>
        <v/>
      </c>
      <c r="X157" s="78" t="str">
        <f t="shared" ca="1" si="90"/>
        <v/>
      </c>
      <c r="Y157" s="78" t="str">
        <f t="shared" ca="1" si="90"/>
        <v/>
      </c>
      <c r="Z157" s="78" t="str">
        <f t="shared" ca="1" si="90"/>
        <v/>
      </c>
      <c r="AA157" s="78" t="str">
        <f t="shared" ca="1" si="90"/>
        <v/>
      </c>
      <c r="AB157" s="78" t="str">
        <f t="shared" ca="1" si="90"/>
        <v/>
      </c>
      <c r="AC157" s="78" t="str">
        <f t="shared" ca="1" si="90"/>
        <v/>
      </c>
      <c r="AD157" s="78" t="str">
        <f t="shared" ca="1" si="90"/>
        <v/>
      </c>
      <c r="AE157" s="78" t="str">
        <f t="shared" ca="1" si="90"/>
        <v/>
      </c>
      <c r="AF157" s="78" t="str">
        <f t="shared" ca="1" si="90"/>
        <v/>
      </c>
      <c r="AG157" s="78" t="str">
        <f t="shared" ca="1" si="91"/>
        <v/>
      </c>
      <c r="AH157" s="78" t="str">
        <f t="shared" ca="1" si="91"/>
        <v/>
      </c>
      <c r="AI157" s="78" t="str">
        <f t="shared" ca="1" si="91"/>
        <v/>
      </c>
      <c r="AJ157" s="78" t="str">
        <f t="shared" ca="1" si="91"/>
        <v/>
      </c>
      <c r="AK157" s="78" t="str">
        <f t="shared" ca="1" si="91"/>
        <v/>
      </c>
      <c r="AL157" s="78" t="str">
        <f t="shared" ca="1" si="91"/>
        <v/>
      </c>
      <c r="AM157" s="78" t="str">
        <f t="shared" ca="1" si="91"/>
        <v/>
      </c>
      <c r="AN157" s="78" t="str">
        <f t="shared" ca="1" si="87"/>
        <v/>
      </c>
      <c r="AO157" s="78" t="str">
        <f t="shared" ca="1" si="87"/>
        <v/>
      </c>
      <c r="AP157" s="78" t="str">
        <f t="shared" ca="1" si="87"/>
        <v/>
      </c>
      <c r="AQ157" s="78" t="str">
        <f t="shared" ca="1" si="87"/>
        <v/>
      </c>
      <c r="AR157" s="78" t="str">
        <f t="shared" ca="1" si="87"/>
        <v/>
      </c>
      <c r="AS157" s="78" t="str">
        <f t="shared" ca="1" si="87"/>
        <v/>
      </c>
      <c r="AV157" s="27" t="str">
        <f t="shared" ca="1" si="79"/>
        <v/>
      </c>
      <c r="AW157" s="27" t="str">
        <f t="shared" ca="1" si="80"/>
        <v/>
      </c>
      <c r="AX157" s="27" t="str">
        <f t="shared" ca="1" si="81"/>
        <v/>
      </c>
    </row>
    <row r="158" spans="1:50" ht="13.5" customHeight="1" x14ac:dyDescent="0.2">
      <c r="A158" s="61">
        <v>158</v>
      </c>
      <c r="B158" s="76" t="str">
        <f t="shared" ca="1" si="78"/>
        <v/>
      </c>
      <c r="C158" s="78" t="str">
        <f t="shared" ca="1" si="88"/>
        <v/>
      </c>
      <c r="D158" s="78" t="str">
        <f t="shared" ca="1" si="88"/>
        <v/>
      </c>
      <c r="E158" s="78" t="str">
        <f t="shared" ca="1" si="88"/>
        <v/>
      </c>
      <c r="F158" s="78" t="str">
        <f t="shared" ca="1" si="88"/>
        <v/>
      </c>
      <c r="G158" s="78" t="str">
        <f t="shared" ca="1" si="88"/>
        <v/>
      </c>
      <c r="H158" s="78" t="str">
        <f t="shared" ca="1" si="88"/>
        <v/>
      </c>
      <c r="I158" s="78" t="str">
        <f t="shared" ca="1" si="88"/>
        <v/>
      </c>
      <c r="J158" s="78" t="str">
        <f t="shared" ca="1" si="88"/>
        <v/>
      </c>
      <c r="K158" s="78" t="str">
        <f t="shared" ca="1" si="88"/>
        <v/>
      </c>
      <c r="L158" s="78" t="str">
        <f t="shared" ca="1" si="88"/>
        <v/>
      </c>
      <c r="M158" s="78" t="str">
        <f t="shared" ca="1" si="89"/>
        <v/>
      </c>
      <c r="N158" s="78" t="str">
        <f t="shared" ca="1" si="89"/>
        <v/>
      </c>
      <c r="O158" s="78" t="str">
        <f t="shared" ca="1" si="89"/>
        <v/>
      </c>
      <c r="P158" s="78" t="str">
        <f t="shared" ca="1" si="89"/>
        <v/>
      </c>
      <c r="Q158" s="78" t="str">
        <f t="shared" ca="1" si="89"/>
        <v/>
      </c>
      <c r="R158" s="78" t="str">
        <f t="shared" ca="1" si="89"/>
        <v/>
      </c>
      <c r="S158" s="78" t="str">
        <f t="shared" ca="1" si="89"/>
        <v/>
      </c>
      <c r="T158" s="78" t="str">
        <f t="shared" ca="1" si="89"/>
        <v/>
      </c>
      <c r="U158" s="78" t="str">
        <f t="shared" ca="1" si="89"/>
        <v/>
      </c>
      <c r="V158" s="78" t="str">
        <f t="shared" ca="1" si="89"/>
        <v/>
      </c>
      <c r="W158" s="78" t="str">
        <f t="shared" ca="1" si="90"/>
        <v/>
      </c>
      <c r="X158" s="78" t="str">
        <f t="shared" ca="1" si="90"/>
        <v/>
      </c>
      <c r="Y158" s="78" t="str">
        <f t="shared" ca="1" si="90"/>
        <v/>
      </c>
      <c r="Z158" s="78" t="str">
        <f t="shared" ca="1" si="90"/>
        <v/>
      </c>
      <c r="AA158" s="78" t="str">
        <f t="shared" ca="1" si="90"/>
        <v/>
      </c>
      <c r="AB158" s="78" t="str">
        <f t="shared" ca="1" si="90"/>
        <v/>
      </c>
      <c r="AC158" s="78" t="str">
        <f t="shared" ca="1" si="90"/>
        <v/>
      </c>
      <c r="AD158" s="78" t="str">
        <f t="shared" ca="1" si="90"/>
        <v/>
      </c>
      <c r="AE158" s="78" t="str">
        <f t="shared" ca="1" si="90"/>
        <v/>
      </c>
      <c r="AF158" s="78" t="str">
        <f t="shared" ca="1" si="90"/>
        <v/>
      </c>
      <c r="AG158" s="78" t="str">
        <f t="shared" ca="1" si="91"/>
        <v/>
      </c>
      <c r="AH158" s="78" t="str">
        <f t="shared" ca="1" si="91"/>
        <v/>
      </c>
      <c r="AI158" s="78" t="str">
        <f t="shared" ca="1" si="91"/>
        <v/>
      </c>
      <c r="AJ158" s="78" t="str">
        <f t="shared" ca="1" si="91"/>
        <v/>
      </c>
      <c r="AK158" s="78" t="str">
        <f t="shared" ca="1" si="91"/>
        <v/>
      </c>
      <c r="AL158" s="78" t="str">
        <f t="shared" ca="1" si="91"/>
        <v/>
      </c>
      <c r="AM158" s="78" t="str">
        <f t="shared" ca="1" si="91"/>
        <v/>
      </c>
      <c r="AN158" s="78" t="str">
        <f t="shared" ca="1" si="87"/>
        <v/>
      </c>
      <c r="AO158" s="78" t="str">
        <f t="shared" ca="1" si="87"/>
        <v/>
      </c>
      <c r="AP158" s="78" t="str">
        <f t="shared" ca="1" si="87"/>
        <v/>
      </c>
      <c r="AQ158" s="78" t="str">
        <f t="shared" ca="1" si="87"/>
        <v/>
      </c>
      <c r="AR158" s="78" t="str">
        <f t="shared" ca="1" si="87"/>
        <v/>
      </c>
      <c r="AS158" s="78" t="str">
        <f t="shared" ca="1" si="87"/>
        <v/>
      </c>
      <c r="AV158" s="27" t="str">
        <f t="shared" ca="1" si="79"/>
        <v/>
      </c>
      <c r="AW158" s="27" t="str">
        <f t="shared" ca="1" si="80"/>
        <v/>
      </c>
      <c r="AX158" s="27" t="str">
        <f t="shared" ca="1" si="81"/>
        <v/>
      </c>
    </row>
  </sheetData>
  <sheetProtection algorithmName="SHA-512" hashValue="6WIERgd+khU4gEIZTPzOcGXVrjpoNzEWbcjlO8GPQeZT2hlT0b4gUPp8Y75A2D2fwz81O83jxTPLkWSvoq9yWg==" saltValue="w6NfbF0h/o2k5K2v1Y+wQQ==" spinCount="100000" sheet="1" objects="1" scenarios="1" formatRows="0"/>
  <autoFilter ref="A1:AY158" xr:uid="{00000000-0009-0000-0000-000004000000}"/>
  <customSheetViews>
    <customSheetView guid="{B99DCCD3-DFC9-4647-AEFC-59C151D5965F}" scale="85">
      <pane xSplit="4" ySplit="7" topLeftCell="E8" activePane="bottomRight" state="frozen"/>
      <selection pane="bottomRight" activeCell="O8" sqref="O8"/>
      <pageMargins left="0.7" right="0.7" top="0.78740157499999996" bottom="0.78740157499999996" header="0.3" footer="0.3"/>
      <pageSetup orientation="portrait" r:id="rId1"/>
    </customSheetView>
  </customSheetViews>
  <dataValidations count="1">
    <dataValidation errorStyle="warning" operator="lessThanOrEqual" allowBlank="1" showErrorMessage="1" errorTitle="Text zu lang!" error="Max. 40 Zeichen sind erlaubt. Längere Zeichenfolgen werden beim Import in SAP MDG am Ende gekürzt. " sqref="AW5 AV1:AV8 A1:AU158" xr:uid="{00000000-0002-0000-0400-000000000000}"/>
  </dataValidations>
  <pageMargins left="0.7" right="0.7" top="0.78740157499999996" bottom="0.78740157499999996" header="0.3" footer="0.3"/>
  <pageSetup orientation="portrait" r:id="rId2"/>
  <customProperties>
    <customPr name="EpmWorksheetKeyString_GUID" r:id="rId3"/>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S731"/>
  <sheetViews>
    <sheetView zoomScaleNormal="100" workbookViewId="0">
      <pane ySplit="1" topLeftCell="A2" activePane="bottomLeft" state="frozen"/>
      <selection activeCell="H39" sqref="H39"/>
      <selection pane="bottomLeft" activeCell="C1" sqref="C1"/>
    </sheetView>
  </sheetViews>
  <sheetFormatPr baseColWidth="10" defaultColWidth="11.33203125" defaultRowHeight="15" x14ac:dyDescent="0.2"/>
  <cols>
    <col min="1" max="1" width="20.6640625" style="111" customWidth="1"/>
    <col min="2" max="2" width="11.33203125" style="111"/>
    <col min="3" max="3" width="11.33203125" style="112"/>
    <col min="4" max="4" width="11.33203125" style="112" customWidth="1"/>
    <col min="5" max="7" width="11.33203125" style="112"/>
    <col min="8" max="8" width="11.33203125" style="101"/>
    <col min="9" max="9" width="20.6640625" style="112" customWidth="1"/>
    <col min="10" max="12" width="20.6640625" style="111" customWidth="1"/>
    <col min="13" max="13" width="11.33203125" style="101"/>
    <col min="14" max="18" width="12.6640625" style="101" customWidth="1"/>
    <col min="19" max="19" width="32.6640625" style="101" customWidth="1"/>
    <col min="20" max="16384" width="11.33203125" style="101"/>
  </cols>
  <sheetData>
    <row r="1" spans="1:19" s="95" customFormat="1" ht="30" customHeight="1" x14ac:dyDescent="0.2">
      <c r="A1" s="90" t="s">
        <v>32621</v>
      </c>
      <c r="B1" s="90" t="s">
        <v>32622</v>
      </c>
      <c r="C1" s="91" t="s">
        <v>202</v>
      </c>
      <c r="D1" s="91" t="s">
        <v>32623</v>
      </c>
      <c r="E1" s="91" t="s">
        <v>32624</v>
      </c>
      <c r="F1" s="91" t="s">
        <v>32625</v>
      </c>
      <c r="G1" s="91" t="s">
        <v>32626</v>
      </c>
      <c r="H1" s="92"/>
      <c r="I1" s="93" t="s">
        <v>32627</v>
      </c>
      <c r="J1" s="94" t="s">
        <v>32628</v>
      </c>
      <c r="K1" s="94" t="s">
        <v>32629</v>
      </c>
      <c r="L1" s="94" t="s">
        <v>32630</v>
      </c>
      <c r="N1" s="96" t="s">
        <v>32717</v>
      </c>
      <c r="O1" s="96" t="s">
        <v>32623</v>
      </c>
      <c r="P1" s="96" t="s">
        <v>32624</v>
      </c>
      <c r="Q1" s="96" t="s">
        <v>32625</v>
      </c>
      <c r="R1" s="96" t="s">
        <v>32626</v>
      </c>
      <c r="S1" s="96" t="s">
        <v>32631</v>
      </c>
    </row>
    <row r="2" spans="1:19" x14ac:dyDescent="0.2">
      <c r="A2" s="97" t="str">
        <f t="shared" ref="A2:A33" si="0">B2&amp;"-"&amp;C2&amp;"-"&amp;D2&amp;"-"&amp;E2&amp;"-"&amp;F2&amp;"-"&amp;G2</f>
        <v>HALB----0-1</v>
      </c>
      <c r="B2" s="97" t="s">
        <v>279</v>
      </c>
      <c r="C2" s="98"/>
      <c r="D2" s="98"/>
      <c r="E2" s="98"/>
      <c r="F2" s="98">
        <v>0</v>
      </c>
      <c r="G2" s="98">
        <v>1</v>
      </c>
      <c r="H2" s="99"/>
      <c r="I2" s="100" t="s">
        <v>165</v>
      </c>
      <c r="J2" s="100" t="s">
        <v>32632</v>
      </c>
      <c r="K2" s="100" t="s">
        <v>32633</v>
      </c>
      <c r="L2" s="100" t="s">
        <v>32634</v>
      </c>
      <c r="N2" s="99"/>
      <c r="O2" s="99"/>
      <c r="P2" s="99"/>
      <c r="Q2" s="99"/>
      <c r="R2" s="99"/>
      <c r="S2" s="100" t="str">
        <f t="shared" ref="S2:S33" si="1">N2&amp;O2&amp;P2&amp;Q2</f>
        <v/>
      </c>
    </row>
    <row r="3" spans="1:19" x14ac:dyDescent="0.2">
      <c r="A3" s="97" t="str">
        <f t="shared" si="0"/>
        <v>HALB----0-2</v>
      </c>
      <c r="B3" s="97" t="s">
        <v>279</v>
      </c>
      <c r="C3" s="98"/>
      <c r="D3" s="98"/>
      <c r="E3" s="98"/>
      <c r="F3" s="98">
        <v>0</v>
      </c>
      <c r="G3" s="100">
        <v>2</v>
      </c>
      <c r="H3" s="99"/>
      <c r="I3" s="100" t="s">
        <v>165</v>
      </c>
      <c r="J3" s="100" t="s">
        <v>32632</v>
      </c>
      <c r="K3" s="100" t="s">
        <v>32633</v>
      </c>
      <c r="L3" s="100" t="s">
        <v>32634</v>
      </c>
      <c r="N3" s="99"/>
      <c r="O3" s="99"/>
      <c r="P3" s="99"/>
      <c r="Q3" s="99"/>
      <c r="R3" s="99"/>
      <c r="S3" s="100" t="str">
        <f t="shared" si="1"/>
        <v/>
      </c>
    </row>
    <row r="4" spans="1:19" x14ac:dyDescent="0.2">
      <c r="A4" s="97" t="str">
        <f t="shared" si="0"/>
        <v>HALB----2-1</v>
      </c>
      <c r="B4" s="97" t="s">
        <v>279</v>
      </c>
      <c r="C4" s="98"/>
      <c r="D4" s="98"/>
      <c r="E4" s="98"/>
      <c r="F4" s="102">
        <v>2</v>
      </c>
      <c r="G4" s="98">
        <v>1</v>
      </c>
      <c r="H4" s="99"/>
      <c r="I4" s="100" t="s">
        <v>32635</v>
      </c>
      <c r="J4" s="100" t="s">
        <v>32632</v>
      </c>
      <c r="K4" s="100" t="s">
        <v>32633</v>
      </c>
      <c r="L4" s="100" t="s">
        <v>32634</v>
      </c>
      <c r="N4" s="99"/>
      <c r="O4" s="99"/>
      <c r="P4" s="99"/>
      <c r="Q4" s="102" t="s">
        <v>32636</v>
      </c>
      <c r="R4" s="99"/>
      <c r="S4" s="100" t="str">
        <f t="shared" si="1"/>
        <v>SPC ≠ 0</v>
      </c>
    </row>
    <row r="5" spans="1:19" x14ac:dyDescent="0.2">
      <c r="A5" s="97" t="str">
        <f t="shared" si="0"/>
        <v>HALB----2-2</v>
      </c>
      <c r="B5" s="97" t="s">
        <v>279</v>
      </c>
      <c r="C5" s="98"/>
      <c r="D5" s="98"/>
      <c r="E5" s="98"/>
      <c r="F5" s="103">
        <v>2</v>
      </c>
      <c r="G5" s="100">
        <v>2</v>
      </c>
      <c r="H5" s="99"/>
      <c r="I5" s="100" t="s">
        <v>32635</v>
      </c>
      <c r="J5" s="100" t="s">
        <v>32632</v>
      </c>
      <c r="K5" s="100" t="s">
        <v>32633</v>
      </c>
      <c r="L5" s="100" t="s">
        <v>32634</v>
      </c>
      <c r="N5" s="99"/>
      <c r="O5" s="99"/>
      <c r="P5" s="99"/>
      <c r="Q5" s="102" t="s">
        <v>32636</v>
      </c>
      <c r="R5" s="99"/>
      <c r="S5" s="100" t="str">
        <f t="shared" si="1"/>
        <v>SPC ≠ 0</v>
      </c>
    </row>
    <row r="6" spans="1:19" x14ac:dyDescent="0.2">
      <c r="A6" s="97" t="str">
        <f t="shared" si="0"/>
        <v>HALB----6-1</v>
      </c>
      <c r="B6" s="97" t="s">
        <v>279</v>
      </c>
      <c r="C6" s="98"/>
      <c r="D6" s="98"/>
      <c r="E6" s="98"/>
      <c r="F6" s="102">
        <v>6</v>
      </c>
      <c r="G6" s="98">
        <v>1</v>
      </c>
      <c r="H6" s="99"/>
      <c r="I6" s="100" t="s">
        <v>200</v>
      </c>
      <c r="J6" s="100" t="s">
        <v>32632</v>
      </c>
      <c r="K6" s="100" t="s">
        <v>32633</v>
      </c>
      <c r="L6" s="100" t="s">
        <v>32634</v>
      </c>
      <c r="N6" s="99"/>
      <c r="O6" s="99"/>
      <c r="P6" s="99"/>
      <c r="Q6" s="102" t="s">
        <v>32636</v>
      </c>
      <c r="R6" s="99"/>
      <c r="S6" s="100" t="str">
        <f t="shared" si="1"/>
        <v>SPC ≠ 0</v>
      </c>
    </row>
    <row r="7" spans="1:19" x14ac:dyDescent="0.2">
      <c r="A7" s="97" t="str">
        <f t="shared" si="0"/>
        <v>HALB----6-2</v>
      </c>
      <c r="B7" s="97" t="s">
        <v>279</v>
      </c>
      <c r="C7" s="98"/>
      <c r="D7" s="98"/>
      <c r="E7" s="98"/>
      <c r="F7" s="103">
        <v>6</v>
      </c>
      <c r="G7" s="100">
        <v>2</v>
      </c>
      <c r="H7" s="99"/>
      <c r="I7" s="100" t="s">
        <v>200</v>
      </c>
      <c r="J7" s="100" t="s">
        <v>32632</v>
      </c>
      <c r="K7" s="100" t="s">
        <v>32633</v>
      </c>
      <c r="L7" s="100" t="s">
        <v>32634</v>
      </c>
      <c r="N7" s="99"/>
      <c r="O7" s="99"/>
      <c r="P7" s="99"/>
      <c r="Q7" s="102" t="s">
        <v>32636</v>
      </c>
      <c r="R7" s="99"/>
      <c r="S7" s="100" t="str">
        <f t="shared" si="1"/>
        <v>SPC ≠ 0</v>
      </c>
    </row>
    <row r="8" spans="1:19" x14ac:dyDescent="0.2">
      <c r="A8" s="97" t="str">
        <f t="shared" si="0"/>
        <v>HALB---N-0-1</v>
      </c>
      <c r="B8" s="97" t="s">
        <v>279</v>
      </c>
      <c r="C8" s="98"/>
      <c r="D8" s="98"/>
      <c r="E8" s="102" t="s">
        <v>198</v>
      </c>
      <c r="F8" s="98">
        <v>0</v>
      </c>
      <c r="G8" s="98">
        <v>1</v>
      </c>
      <c r="H8" s="99"/>
      <c r="I8" s="100" t="s">
        <v>165</v>
      </c>
      <c r="J8" s="100" t="s">
        <v>32632</v>
      </c>
      <c r="K8" s="100" t="s">
        <v>32633</v>
      </c>
      <c r="L8" s="100" t="s">
        <v>32634</v>
      </c>
      <c r="N8" s="99"/>
      <c r="O8" s="99"/>
      <c r="P8" s="102" t="s">
        <v>32718</v>
      </c>
      <c r="Q8" s="99"/>
      <c r="R8" s="99"/>
      <c r="S8" s="100" t="str">
        <f t="shared" si="1"/>
        <v xml:space="preserve">Rück = N, </v>
      </c>
    </row>
    <row r="9" spans="1:19" x14ac:dyDescent="0.2">
      <c r="A9" s="97" t="str">
        <f t="shared" si="0"/>
        <v>HALB---N-0-2</v>
      </c>
      <c r="B9" s="97" t="s">
        <v>279</v>
      </c>
      <c r="C9" s="98"/>
      <c r="D9" s="98"/>
      <c r="E9" s="102" t="s">
        <v>198</v>
      </c>
      <c r="F9" s="98">
        <v>0</v>
      </c>
      <c r="G9" s="104">
        <v>2</v>
      </c>
      <c r="H9" s="99"/>
      <c r="I9" s="100" t="s">
        <v>165</v>
      </c>
      <c r="J9" s="100" t="s">
        <v>32632</v>
      </c>
      <c r="K9" s="100" t="s">
        <v>32633</v>
      </c>
      <c r="L9" s="100" t="s">
        <v>32634</v>
      </c>
      <c r="N9" s="99"/>
      <c r="O9" s="99"/>
      <c r="P9" s="102" t="s">
        <v>32718</v>
      </c>
      <c r="Q9" s="99"/>
      <c r="R9" s="99"/>
      <c r="S9" s="100" t="str">
        <f t="shared" si="1"/>
        <v xml:space="preserve">Rück = N, </v>
      </c>
    </row>
    <row r="10" spans="1:19" x14ac:dyDescent="0.2">
      <c r="A10" s="97" t="str">
        <f t="shared" si="0"/>
        <v>HALB---N-2-1</v>
      </c>
      <c r="B10" s="97" t="s">
        <v>279</v>
      </c>
      <c r="C10" s="98"/>
      <c r="D10" s="98"/>
      <c r="E10" s="102" t="s">
        <v>198</v>
      </c>
      <c r="F10" s="103">
        <v>2</v>
      </c>
      <c r="G10" s="98">
        <v>1</v>
      </c>
      <c r="H10" s="99"/>
      <c r="I10" s="100" t="s">
        <v>32635</v>
      </c>
      <c r="J10" s="100" t="s">
        <v>32632</v>
      </c>
      <c r="K10" s="100" t="s">
        <v>32633</v>
      </c>
      <c r="L10" s="100" t="s">
        <v>32634</v>
      </c>
      <c r="N10" s="99"/>
      <c r="O10" s="99"/>
      <c r="P10" s="102" t="s">
        <v>32718</v>
      </c>
      <c r="Q10" s="102" t="s">
        <v>32636</v>
      </c>
      <c r="R10" s="99"/>
      <c r="S10" s="100" t="str">
        <f t="shared" si="1"/>
        <v>Rück = N, SPC ≠ 0</v>
      </c>
    </row>
    <row r="11" spans="1:19" x14ac:dyDescent="0.2">
      <c r="A11" s="97" t="str">
        <f t="shared" si="0"/>
        <v>HALB---N-2-2</v>
      </c>
      <c r="B11" s="97" t="s">
        <v>279</v>
      </c>
      <c r="C11" s="98"/>
      <c r="D11" s="98"/>
      <c r="E11" s="105" t="s">
        <v>198</v>
      </c>
      <c r="F11" s="105">
        <v>2</v>
      </c>
      <c r="G11" s="106">
        <v>2</v>
      </c>
      <c r="H11" s="99"/>
      <c r="I11" s="100" t="s">
        <v>32635</v>
      </c>
      <c r="J11" s="100" t="s">
        <v>32632</v>
      </c>
      <c r="K11" s="100" t="s">
        <v>32633</v>
      </c>
      <c r="L11" s="100" t="s">
        <v>32634</v>
      </c>
      <c r="N11" s="99"/>
      <c r="O11" s="99"/>
      <c r="P11" s="102" t="s">
        <v>32718</v>
      </c>
      <c r="Q11" s="102" t="s">
        <v>32636</v>
      </c>
      <c r="R11" s="99"/>
      <c r="S11" s="100" t="str">
        <f t="shared" si="1"/>
        <v>Rück = N, SPC ≠ 0</v>
      </c>
    </row>
    <row r="12" spans="1:19" x14ac:dyDescent="0.2">
      <c r="A12" s="97" t="str">
        <f t="shared" si="0"/>
        <v>HALB---N-6-1</v>
      </c>
      <c r="B12" s="97" t="s">
        <v>279</v>
      </c>
      <c r="C12" s="98"/>
      <c r="D12" s="98"/>
      <c r="E12" s="102" t="s">
        <v>198</v>
      </c>
      <c r="F12" s="103">
        <v>6</v>
      </c>
      <c r="G12" s="98">
        <v>1</v>
      </c>
      <c r="H12" s="99"/>
      <c r="I12" s="100" t="s">
        <v>200</v>
      </c>
      <c r="J12" s="100" t="s">
        <v>32632</v>
      </c>
      <c r="K12" s="100" t="s">
        <v>32633</v>
      </c>
      <c r="L12" s="100" t="s">
        <v>32634</v>
      </c>
      <c r="N12" s="99"/>
      <c r="O12" s="99"/>
      <c r="P12" s="102" t="s">
        <v>32718</v>
      </c>
      <c r="Q12" s="102" t="s">
        <v>32636</v>
      </c>
      <c r="R12" s="99"/>
      <c r="S12" s="100" t="str">
        <f t="shared" si="1"/>
        <v>Rück = N, SPC ≠ 0</v>
      </c>
    </row>
    <row r="13" spans="1:19" x14ac:dyDescent="0.2">
      <c r="A13" s="97" t="str">
        <f t="shared" si="0"/>
        <v>HALB---N-6-2</v>
      </c>
      <c r="B13" s="97" t="s">
        <v>279</v>
      </c>
      <c r="C13" s="98"/>
      <c r="D13" s="98"/>
      <c r="E13" s="105" t="s">
        <v>198</v>
      </c>
      <c r="F13" s="105">
        <v>6</v>
      </c>
      <c r="G13" s="106">
        <v>2</v>
      </c>
      <c r="H13" s="99"/>
      <c r="I13" s="100" t="s">
        <v>200</v>
      </c>
      <c r="J13" s="100" t="s">
        <v>32632</v>
      </c>
      <c r="K13" s="100" t="s">
        <v>32633</v>
      </c>
      <c r="L13" s="100" t="s">
        <v>32634</v>
      </c>
      <c r="N13" s="99"/>
      <c r="O13" s="99"/>
      <c r="P13" s="102" t="s">
        <v>32718</v>
      </c>
      <c r="Q13" s="102" t="s">
        <v>32636</v>
      </c>
      <c r="R13" s="99"/>
      <c r="S13" s="100" t="str">
        <f t="shared" si="1"/>
        <v>Rück = N, SPC ≠ 0</v>
      </c>
    </row>
    <row r="14" spans="1:19" x14ac:dyDescent="0.2">
      <c r="A14" s="97" t="str">
        <f t="shared" si="0"/>
        <v>HALB-X---0-1</v>
      </c>
      <c r="B14" s="97" t="s">
        <v>279</v>
      </c>
      <c r="C14" s="100" t="s">
        <v>200</v>
      </c>
      <c r="D14" s="98"/>
      <c r="E14" s="98"/>
      <c r="F14" s="98">
        <v>0</v>
      </c>
      <c r="G14" s="98">
        <v>1</v>
      </c>
      <c r="H14" s="99"/>
      <c r="I14" s="100" t="s">
        <v>165</v>
      </c>
      <c r="J14" s="100" t="s">
        <v>32632</v>
      </c>
      <c r="K14" s="100" t="s">
        <v>32633</v>
      </c>
      <c r="L14" s="100" t="s">
        <v>32634</v>
      </c>
      <c r="N14" s="99"/>
      <c r="O14" s="99"/>
      <c r="P14" s="99"/>
      <c r="Q14" s="99"/>
      <c r="R14" s="99"/>
      <c r="S14" s="100" t="str">
        <f t="shared" si="1"/>
        <v/>
      </c>
    </row>
    <row r="15" spans="1:19" x14ac:dyDescent="0.2">
      <c r="A15" s="97" t="str">
        <f t="shared" si="0"/>
        <v>HALB---V-0-1</v>
      </c>
      <c r="B15" s="97" t="s">
        <v>279</v>
      </c>
      <c r="C15" s="98"/>
      <c r="D15" s="98"/>
      <c r="E15" s="100" t="s">
        <v>199</v>
      </c>
      <c r="F15" s="98">
        <v>0</v>
      </c>
      <c r="G15" s="98">
        <v>1</v>
      </c>
      <c r="H15" s="99"/>
      <c r="I15" s="100" t="s">
        <v>165</v>
      </c>
      <c r="J15" s="100" t="s">
        <v>32632</v>
      </c>
      <c r="K15" s="100" t="s">
        <v>32633</v>
      </c>
      <c r="L15" s="100" t="s">
        <v>32637</v>
      </c>
      <c r="N15" s="99"/>
      <c r="O15" s="99"/>
      <c r="P15" s="99"/>
      <c r="Q15" s="99"/>
      <c r="R15" s="99"/>
      <c r="S15" s="100" t="str">
        <f t="shared" si="1"/>
        <v/>
      </c>
    </row>
    <row r="16" spans="1:19" x14ac:dyDescent="0.2">
      <c r="A16" s="97" t="str">
        <f t="shared" si="0"/>
        <v>HALB-X---0-2</v>
      </c>
      <c r="B16" s="97" t="s">
        <v>279</v>
      </c>
      <c r="C16" s="104" t="s">
        <v>200</v>
      </c>
      <c r="D16" s="98"/>
      <c r="E16" s="98"/>
      <c r="F16" s="98">
        <v>0</v>
      </c>
      <c r="G16" s="100">
        <v>2</v>
      </c>
      <c r="H16" s="99"/>
      <c r="I16" s="100" t="s">
        <v>165</v>
      </c>
      <c r="J16" s="100" t="s">
        <v>32632</v>
      </c>
      <c r="K16" s="100" t="s">
        <v>32633</v>
      </c>
      <c r="L16" s="100" t="s">
        <v>32634</v>
      </c>
      <c r="N16" s="99"/>
      <c r="O16" s="99"/>
      <c r="P16" s="99"/>
      <c r="Q16" s="99"/>
      <c r="R16" s="99"/>
      <c r="S16" s="100" t="str">
        <f t="shared" si="1"/>
        <v/>
      </c>
    </row>
    <row r="17" spans="1:19" x14ac:dyDescent="0.2">
      <c r="A17" s="97" t="str">
        <f t="shared" si="0"/>
        <v>HALB---V-0-2</v>
      </c>
      <c r="B17" s="97" t="s">
        <v>279</v>
      </c>
      <c r="C17" s="98"/>
      <c r="D17" s="98"/>
      <c r="E17" s="100" t="s">
        <v>199</v>
      </c>
      <c r="F17" s="98">
        <v>0</v>
      </c>
      <c r="G17" s="104">
        <v>2</v>
      </c>
      <c r="H17" s="99"/>
      <c r="I17" s="100" t="s">
        <v>165</v>
      </c>
      <c r="J17" s="100" t="s">
        <v>32632</v>
      </c>
      <c r="K17" s="100" t="s">
        <v>32633</v>
      </c>
      <c r="L17" s="100" t="s">
        <v>32637</v>
      </c>
      <c r="N17" s="99"/>
      <c r="O17" s="99"/>
      <c r="P17" s="99"/>
      <c r="Q17" s="99"/>
      <c r="R17" s="99"/>
      <c r="S17" s="100" t="str">
        <f t="shared" si="1"/>
        <v/>
      </c>
    </row>
    <row r="18" spans="1:19" x14ac:dyDescent="0.2">
      <c r="A18" s="97" t="str">
        <f t="shared" si="0"/>
        <v>HALB-X---2-1</v>
      </c>
      <c r="B18" s="97" t="s">
        <v>279</v>
      </c>
      <c r="C18" s="104" t="s">
        <v>200</v>
      </c>
      <c r="D18" s="98"/>
      <c r="E18" s="98"/>
      <c r="F18" s="102">
        <v>2</v>
      </c>
      <c r="G18" s="98">
        <v>1</v>
      </c>
      <c r="H18" s="99"/>
      <c r="I18" s="100" t="s">
        <v>32635</v>
      </c>
      <c r="J18" s="100" t="s">
        <v>32632</v>
      </c>
      <c r="K18" s="100" t="s">
        <v>32633</v>
      </c>
      <c r="L18" s="100" t="s">
        <v>32634</v>
      </c>
      <c r="N18" s="99"/>
      <c r="O18" s="99"/>
      <c r="P18" s="99"/>
      <c r="Q18" s="102" t="s">
        <v>32636</v>
      </c>
      <c r="R18" s="99"/>
      <c r="S18" s="100" t="str">
        <f t="shared" si="1"/>
        <v>SPC ≠ 0</v>
      </c>
    </row>
    <row r="19" spans="1:19" x14ac:dyDescent="0.2">
      <c r="A19" s="97" t="str">
        <f t="shared" si="0"/>
        <v>HALB---V-2-1</v>
      </c>
      <c r="B19" s="97" t="s">
        <v>279</v>
      </c>
      <c r="C19" s="98"/>
      <c r="D19" s="98"/>
      <c r="E19" s="100" t="s">
        <v>199</v>
      </c>
      <c r="F19" s="103">
        <v>2</v>
      </c>
      <c r="G19" s="98">
        <v>1</v>
      </c>
      <c r="H19" s="99"/>
      <c r="I19" s="100" t="s">
        <v>32635</v>
      </c>
      <c r="J19" s="100" t="s">
        <v>32632</v>
      </c>
      <c r="K19" s="100" t="s">
        <v>32633</v>
      </c>
      <c r="L19" s="100" t="s">
        <v>32637</v>
      </c>
      <c r="N19" s="99"/>
      <c r="O19" s="99"/>
      <c r="P19" s="99"/>
      <c r="Q19" s="102" t="s">
        <v>32636</v>
      </c>
      <c r="R19" s="99"/>
      <c r="S19" s="100" t="str">
        <f t="shared" si="1"/>
        <v>SPC ≠ 0</v>
      </c>
    </row>
    <row r="20" spans="1:19" x14ac:dyDescent="0.2">
      <c r="A20" s="97" t="str">
        <f t="shared" si="0"/>
        <v>HALB-X---2-2</v>
      </c>
      <c r="B20" s="97" t="s">
        <v>279</v>
      </c>
      <c r="C20" s="100" t="s">
        <v>200</v>
      </c>
      <c r="D20" s="98"/>
      <c r="E20" s="98"/>
      <c r="F20" s="102">
        <v>2</v>
      </c>
      <c r="G20" s="100">
        <v>2</v>
      </c>
      <c r="H20" s="99"/>
      <c r="I20" s="100" t="s">
        <v>32635</v>
      </c>
      <c r="J20" s="100" t="s">
        <v>32632</v>
      </c>
      <c r="K20" s="100" t="s">
        <v>32633</v>
      </c>
      <c r="L20" s="100" t="s">
        <v>32634</v>
      </c>
      <c r="N20" s="99"/>
      <c r="O20" s="99"/>
      <c r="P20" s="99"/>
      <c r="Q20" s="102" t="s">
        <v>32636</v>
      </c>
      <c r="R20" s="99"/>
      <c r="S20" s="100" t="str">
        <f t="shared" si="1"/>
        <v>SPC ≠ 0</v>
      </c>
    </row>
    <row r="21" spans="1:19" x14ac:dyDescent="0.2">
      <c r="A21" s="97" t="str">
        <f t="shared" si="0"/>
        <v>HALB---V-2-2</v>
      </c>
      <c r="B21" s="97" t="s">
        <v>279</v>
      </c>
      <c r="C21" s="98"/>
      <c r="D21" s="98"/>
      <c r="E21" s="106" t="s">
        <v>199</v>
      </c>
      <c r="F21" s="105">
        <v>2</v>
      </c>
      <c r="G21" s="106">
        <v>2</v>
      </c>
      <c r="H21" s="99"/>
      <c r="I21" s="100" t="s">
        <v>32635</v>
      </c>
      <c r="J21" s="100" t="s">
        <v>32632</v>
      </c>
      <c r="K21" s="100" t="s">
        <v>32633</v>
      </c>
      <c r="L21" s="100" t="s">
        <v>32637</v>
      </c>
      <c r="N21" s="99"/>
      <c r="O21" s="99"/>
      <c r="P21" s="99"/>
      <c r="Q21" s="102" t="s">
        <v>32636</v>
      </c>
      <c r="R21" s="99"/>
      <c r="S21" s="100" t="str">
        <f t="shared" si="1"/>
        <v>SPC ≠ 0</v>
      </c>
    </row>
    <row r="22" spans="1:19" x14ac:dyDescent="0.2">
      <c r="A22" s="97" t="str">
        <f t="shared" si="0"/>
        <v>HALB-X---6-1</v>
      </c>
      <c r="B22" s="97" t="s">
        <v>279</v>
      </c>
      <c r="C22" s="104" t="s">
        <v>200</v>
      </c>
      <c r="D22" s="98"/>
      <c r="E22" s="98"/>
      <c r="F22" s="102">
        <v>6</v>
      </c>
      <c r="G22" s="98">
        <v>1</v>
      </c>
      <c r="H22" s="99"/>
      <c r="I22" s="100" t="s">
        <v>200</v>
      </c>
      <c r="J22" s="100" t="s">
        <v>32632</v>
      </c>
      <c r="K22" s="100" t="s">
        <v>32633</v>
      </c>
      <c r="L22" s="100" t="s">
        <v>32634</v>
      </c>
      <c r="N22" s="99"/>
      <c r="O22" s="99"/>
      <c r="P22" s="99"/>
      <c r="Q22" s="102" t="s">
        <v>32636</v>
      </c>
      <c r="R22" s="99"/>
      <c r="S22" s="100" t="str">
        <f t="shared" si="1"/>
        <v>SPC ≠ 0</v>
      </c>
    </row>
    <row r="23" spans="1:19" x14ac:dyDescent="0.2">
      <c r="A23" s="97" t="str">
        <f t="shared" si="0"/>
        <v>HALB---V-6-1</v>
      </c>
      <c r="B23" s="97" t="s">
        <v>279</v>
      </c>
      <c r="C23" s="98"/>
      <c r="D23" s="98"/>
      <c r="E23" s="100" t="s">
        <v>199</v>
      </c>
      <c r="F23" s="103">
        <v>6</v>
      </c>
      <c r="G23" s="98">
        <v>1</v>
      </c>
      <c r="H23" s="99"/>
      <c r="I23" s="100" t="s">
        <v>200</v>
      </c>
      <c r="J23" s="100" t="s">
        <v>32632</v>
      </c>
      <c r="K23" s="100" t="s">
        <v>32633</v>
      </c>
      <c r="L23" s="100" t="s">
        <v>32637</v>
      </c>
      <c r="N23" s="99"/>
      <c r="O23" s="99"/>
      <c r="P23" s="99"/>
      <c r="Q23" s="102" t="s">
        <v>32636</v>
      </c>
      <c r="R23" s="99"/>
      <c r="S23" s="100" t="str">
        <f t="shared" si="1"/>
        <v>SPC ≠ 0</v>
      </c>
    </row>
    <row r="24" spans="1:19" x14ac:dyDescent="0.2">
      <c r="A24" s="97" t="str">
        <f t="shared" si="0"/>
        <v>HALB-X---6-2</v>
      </c>
      <c r="B24" s="97" t="s">
        <v>279</v>
      </c>
      <c r="C24" s="100" t="s">
        <v>200</v>
      </c>
      <c r="D24" s="98"/>
      <c r="E24" s="98"/>
      <c r="F24" s="102">
        <v>6</v>
      </c>
      <c r="G24" s="100">
        <v>2</v>
      </c>
      <c r="H24" s="99"/>
      <c r="I24" s="100" t="s">
        <v>200</v>
      </c>
      <c r="J24" s="100" t="s">
        <v>32632</v>
      </c>
      <c r="K24" s="100" t="s">
        <v>32633</v>
      </c>
      <c r="L24" s="100" t="s">
        <v>32634</v>
      </c>
      <c r="N24" s="99"/>
      <c r="O24" s="99"/>
      <c r="P24" s="99"/>
      <c r="Q24" s="102" t="s">
        <v>32636</v>
      </c>
      <c r="R24" s="99"/>
      <c r="S24" s="100" t="str">
        <f t="shared" si="1"/>
        <v>SPC ≠ 0</v>
      </c>
    </row>
    <row r="25" spans="1:19" x14ac:dyDescent="0.2">
      <c r="A25" s="97" t="str">
        <f t="shared" si="0"/>
        <v>HALB---V-6-2</v>
      </c>
      <c r="B25" s="97" t="s">
        <v>279</v>
      </c>
      <c r="C25" s="98"/>
      <c r="D25" s="98"/>
      <c r="E25" s="106" t="s">
        <v>199</v>
      </c>
      <c r="F25" s="105">
        <v>6</v>
      </c>
      <c r="G25" s="106">
        <v>2</v>
      </c>
      <c r="H25" s="99"/>
      <c r="I25" s="100" t="s">
        <v>200</v>
      </c>
      <c r="J25" s="100" t="s">
        <v>32632</v>
      </c>
      <c r="K25" s="100" t="s">
        <v>32633</v>
      </c>
      <c r="L25" s="100" t="s">
        <v>32637</v>
      </c>
      <c r="N25" s="99"/>
      <c r="O25" s="99"/>
      <c r="P25" s="99"/>
      <c r="Q25" s="102" t="s">
        <v>32636</v>
      </c>
      <c r="R25" s="99"/>
      <c r="S25" s="100" t="str">
        <f t="shared" si="1"/>
        <v>SPC ≠ 0</v>
      </c>
    </row>
    <row r="26" spans="1:19" x14ac:dyDescent="0.2">
      <c r="A26" s="97" t="str">
        <f t="shared" si="0"/>
        <v>HALB-X--N-0-1</v>
      </c>
      <c r="B26" s="97" t="s">
        <v>279</v>
      </c>
      <c r="C26" s="104" t="s">
        <v>200</v>
      </c>
      <c r="D26" s="98"/>
      <c r="E26" s="102" t="s">
        <v>198</v>
      </c>
      <c r="F26" s="98">
        <v>0</v>
      </c>
      <c r="G26" s="98">
        <v>1</v>
      </c>
      <c r="H26" s="99"/>
      <c r="I26" s="100" t="s">
        <v>165</v>
      </c>
      <c r="J26" s="100" t="s">
        <v>32632</v>
      </c>
      <c r="K26" s="100" t="s">
        <v>32633</v>
      </c>
      <c r="L26" s="100" t="s">
        <v>32634</v>
      </c>
      <c r="N26" s="99"/>
      <c r="O26" s="99"/>
      <c r="P26" s="102" t="s">
        <v>32718</v>
      </c>
      <c r="Q26" s="99"/>
      <c r="R26" s="99"/>
      <c r="S26" s="100" t="str">
        <f t="shared" si="1"/>
        <v xml:space="preserve">Rück = N, </v>
      </c>
    </row>
    <row r="27" spans="1:19" x14ac:dyDescent="0.2">
      <c r="A27" s="97" t="str">
        <f t="shared" si="0"/>
        <v>HALB-X--N-0-2</v>
      </c>
      <c r="B27" s="97" t="s">
        <v>279</v>
      </c>
      <c r="C27" s="100" t="s">
        <v>200</v>
      </c>
      <c r="D27" s="98"/>
      <c r="E27" s="102" t="s">
        <v>198</v>
      </c>
      <c r="F27" s="98">
        <v>0</v>
      </c>
      <c r="G27" s="100">
        <v>2</v>
      </c>
      <c r="H27" s="99"/>
      <c r="I27" s="100" t="s">
        <v>165</v>
      </c>
      <c r="J27" s="100" t="s">
        <v>32632</v>
      </c>
      <c r="K27" s="100" t="s">
        <v>32633</v>
      </c>
      <c r="L27" s="100" t="s">
        <v>32634</v>
      </c>
      <c r="N27" s="99"/>
      <c r="O27" s="99"/>
      <c r="P27" s="102" t="s">
        <v>32718</v>
      </c>
      <c r="Q27" s="99"/>
      <c r="R27" s="99"/>
      <c r="S27" s="100" t="str">
        <f t="shared" si="1"/>
        <v xml:space="preserve">Rück = N, </v>
      </c>
    </row>
    <row r="28" spans="1:19" x14ac:dyDescent="0.2">
      <c r="A28" s="97" t="str">
        <f t="shared" si="0"/>
        <v>HALB-X--N-2-1</v>
      </c>
      <c r="B28" s="97" t="s">
        <v>279</v>
      </c>
      <c r="C28" s="100" t="s">
        <v>200</v>
      </c>
      <c r="D28" s="98"/>
      <c r="E28" s="102" t="s">
        <v>198</v>
      </c>
      <c r="F28" s="102">
        <v>2</v>
      </c>
      <c r="G28" s="98">
        <v>1</v>
      </c>
      <c r="H28" s="99"/>
      <c r="I28" s="100" t="s">
        <v>32635</v>
      </c>
      <c r="J28" s="100" t="s">
        <v>32632</v>
      </c>
      <c r="K28" s="100" t="s">
        <v>32633</v>
      </c>
      <c r="L28" s="100" t="s">
        <v>32634</v>
      </c>
      <c r="N28" s="99"/>
      <c r="O28" s="99"/>
      <c r="P28" s="102" t="s">
        <v>32718</v>
      </c>
      <c r="Q28" s="102" t="s">
        <v>32636</v>
      </c>
      <c r="R28" s="99"/>
      <c r="S28" s="100" t="str">
        <f t="shared" si="1"/>
        <v>Rück = N, SPC ≠ 0</v>
      </c>
    </row>
    <row r="29" spans="1:19" x14ac:dyDescent="0.2">
      <c r="A29" s="97" t="str">
        <f t="shared" si="0"/>
        <v>HALB-X--N-2-2</v>
      </c>
      <c r="B29" s="97" t="s">
        <v>279</v>
      </c>
      <c r="C29" s="98" t="s">
        <v>200</v>
      </c>
      <c r="D29" s="98"/>
      <c r="E29" s="105" t="s">
        <v>198</v>
      </c>
      <c r="F29" s="105">
        <v>2</v>
      </c>
      <c r="G29" s="106">
        <v>2</v>
      </c>
      <c r="H29" s="99"/>
      <c r="I29" s="100" t="s">
        <v>32635</v>
      </c>
      <c r="J29" s="100" t="s">
        <v>32632</v>
      </c>
      <c r="K29" s="100" t="s">
        <v>32633</v>
      </c>
      <c r="L29" s="100" t="s">
        <v>32634</v>
      </c>
      <c r="N29" s="99"/>
      <c r="O29" s="99"/>
      <c r="P29" s="102" t="s">
        <v>32718</v>
      </c>
      <c r="Q29" s="102" t="s">
        <v>32636</v>
      </c>
      <c r="R29" s="99"/>
      <c r="S29" s="100" t="str">
        <f t="shared" si="1"/>
        <v>Rück = N, SPC ≠ 0</v>
      </c>
    </row>
    <row r="30" spans="1:19" ht="15" customHeight="1" x14ac:dyDescent="0.2">
      <c r="A30" s="97" t="str">
        <f t="shared" si="0"/>
        <v>HALB-X--N-6-1</v>
      </c>
      <c r="B30" s="97" t="s">
        <v>279</v>
      </c>
      <c r="C30" s="100" t="s">
        <v>200</v>
      </c>
      <c r="D30" s="98"/>
      <c r="E30" s="102" t="s">
        <v>198</v>
      </c>
      <c r="F30" s="102">
        <v>6</v>
      </c>
      <c r="G30" s="98">
        <v>1</v>
      </c>
      <c r="H30" s="99"/>
      <c r="I30" s="100" t="s">
        <v>200</v>
      </c>
      <c r="J30" s="100" t="s">
        <v>32632</v>
      </c>
      <c r="K30" s="100" t="s">
        <v>32633</v>
      </c>
      <c r="L30" s="100" t="s">
        <v>32634</v>
      </c>
      <c r="N30" s="99"/>
      <c r="O30" s="99"/>
      <c r="P30" s="102" t="s">
        <v>32718</v>
      </c>
      <c r="Q30" s="102" t="s">
        <v>32636</v>
      </c>
      <c r="R30" s="99"/>
      <c r="S30" s="100" t="str">
        <f t="shared" si="1"/>
        <v>Rück = N, SPC ≠ 0</v>
      </c>
    </row>
    <row r="31" spans="1:19" x14ac:dyDescent="0.2">
      <c r="A31" s="97" t="str">
        <f t="shared" si="0"/>
        <v>HALB-X--N-6-2</v>
      </c>
      <c r="B31" s="97" t="s">
        <v>279</v>
      </c>
      <c r="C31" s="98" t="s">
        <v>200</v>
      </c>
      <c r="D31" s="98"/>
      <c r="E31" s="105" t="s">
        <v>198</v>
      </c>
      <c r="F31" s="105">
        <v>6</v>
      </c>
      <c r="G31" s="106">
        <v>2</v>
      </c>
      <c r="H31" s="99"/>
      <c r="I31" s="100" t="s">
        <v>200</v>
      </c>
      <c r="J31" s="100" t="s">
        <v>32632</v>
      </c>
      <c r="K31" s="100" t="s">
        <v>32633</v>
      </c>
      <c r="L31" s="100" t="s">
        <v>32634</v>
      </c>
      <c r="N31" s="99"/>
      <c r="O31" s="99"/>
      <c r="P31" s="102" t="s">
        <v>32718</v>
      </c>
      <c r="Q31" s="102" t="s">
        <v>32636</v>
      </c>
      <c r="R31" s="99"/>
      <c r="S31" s="100" t="str">
        <f t="shared" si="1"/>
        <v>Rück = N, SPC ≠ 0</v>
      </c>
    </row>
    <row r="32" spans="1:19" x14ac:dyDescent="0.2">
      <c r="A32" s="97" t="str">
        <f t="shared" si="0"/>
        <v>HALB-X--V-0-1</v>
      </c>
      <c r="B32" s="97" t="s">
        <v>279</v>
      </c>
      <c r="C32" s="104" t="s">
        <v>200</v>
      </c>
      <c r="D32" s="98"/>
      <c r="E32" s="100" t="s">
        <v>199</v>
      </c>
      <c r="F32" s="98">
        <v>0</v>
      </c>
      <c r="G32" s="98">
        <v>1</v>
      </c>
      <c r="H32" s="99"/>
      <c r="I32" s="100" t="s">
        <v>165</v>
      </c>
      <c r="J32" s="100" t="s">
        <v>32632</v>
      </c>
      <c r="K32" s="100" t="s">
        <v>32633</v>
      </c>
      <c r="L32" s="100" t="s">
        <v>32637</v>
      </c>
      <c r="N32" s="99"/>
      <c r="O32" s="99"/>
      <c r="P32" s="99"/>
      <c r="Q32" s="99"/>
      <c r="R32" s="99"/>
      <c r="S32" s="100" t="str">
        <f t="shared" si="1"/>
        <v/>
      </c>
    </row>
    <row r="33" spans="1:19" x14ac:dyDescent="0.2">
      <c r="A33" s="97" t="str">
        <f t="shared" si="0"/>
        <v>HALB-X--V-0-2</v>
      </c>
      <c r="B33" s="97" t="s">
        <v>279</v>
      </c>
      <c r="C33" s="100" t="s">
        <v>200</v>
      </c>
      <c r="D33" s="98"/>
      <c r="E33" s="100" t="s">
        <v>199</v>
      </c>
      <c r="F33" s="98">
        <v>0</v>
      </c>
      <c r="G33" s="100">
        <v>2</v>
      </c>
      <c r="H33" s="99"/>
      <c r="I33" s="100" t="s">
        <v>165</v>
      </c>
      <c r="J33" s="100" t="s">
        <v>32632</v>
      </c>
      <c r="K33" s="100" t="s">
        <v>32633</v>
      </c>
      <c r="L33" s="100" t="s">
        <v>32637</v>
      </c>
      <c r="N33" s="99"/>
      <c r="O33" s="99"/>
      <c r="P33" s="99"/>
      <c r="Q33" s="99"/>
      <c r="R33" s="99"/>
      <c r="S33" s="100" t="str">
        <f t="shared" si="1"/>
        <v/>
      </c>
    </row>
    <row r="34" spans="1:19" x14ac:dyDescent="0.2">
      <c r="A34" s="97" t="str">
        <f t="shared" ref="A34:A65" si="2">B34&amp;"-"&amp;C34&amp;"-"&amp;D34&amp;"-"&amp;E34&amp;"-"&amp;F34&amp;"-"&amp;G34</f>
        <v>HALB-X--V-2-1</v>
      </c>
      <c r="B34" s="97" t="s">
        <v>279</v>
      </c>
      <c r="C34" s="100" t="s">
        <v>200</v>
      </c>
      <c r="D34" s="98"/>
      <c r="E34" s="100" t="s">
        <v>199</v>
      </c>
      <c r="F34" s="102">
        <v>2</v>
      </c>
      <c r="G34" s="98">
        <v>1</v>
      </c>
      <c r="H34" s="99"/>
      <c r="I34" s="100" t="s">
        <v>32635</v>
      </c>
      <c r="J34" s="100" t="s">
        <v>32632</v>
      </c>
      <c r="K34" s="100" t="s">
        <v>32633</v>
      </c>
      <c r="L34" s="100" t="s">
        <v>32637</v>
      </c>
      <c r="N34" s="99"/>
      <c r="O34" s="99"/>
      <c r="P34" s="99"/>
      <c r="Q34" s="102" t="s">
        <v>32636</v>
      </c>
      <c r="R34" s="99"/>
      <c r="S34" s="100" t="str">
        <f t="shared" ref="S34:S65" si="3">N34&amp;O34&amp;P34&amp;Q34</f>
        <v>SPC ≠ 0</v>
      </c>
    </row>
    <row r="35" spans="1:19" x14ac:dyDescent="0.2">
      <c r="A35" s="97" t="str">
        <f t="shared" si="2"/>
        <v>HALB-X--V-2-2</v>
      </c>
      <c r="B35" s="97" t="s">
        <v>279</v>
      </c>
      <c r="C35" s="98" t="s">
        <v>200</v>
      </c>
      <c r="D35" s="98"/>
      <c r="E35" s="106" t="s">
        <v>199</v>
      </c>
      <c r="F35" s="105">
        <v>2</v>
      </c>
      <c r="G35" s="106">
        <v>2</v>
      </c>
      <c r="H35" s="99"/>
      <c r="I35" s="100" t="s">
        <v>32635</v>
      </c>
      <c r="J35" s="100" t="s">
        <v>32632</v>
      </c>
      <c r="K35" s="100" t="s">
        <v>32633</v>
      </c>
      <c r="L35" s="100" t="s">
        <v>32637</v>
      </c>
      <c r="N35" s="99"/>
      <c r="O35" s="99"/>
      <c r="P35" s="99"/>
      <c r="Q35" s="102" t="s">
        <v>32636</v>
      </c>
      <c r="R35" s="99"/>
      <c r="S35" s="100" t="str">
        <f t="shared" si="3"/>
        <v>SPC ≠ 0</v>
      </c>
    </row>
    <row r="36" spans="1:19" x14ac:dyDescent="0.2">
      <c r="A36" s="97" t="str">
        <f t="shared" si="2"/>
        <v>HALB-X--V-6-1</v>
      </c>
      <c r="B36" s="97" t="s">
        <v>279</v>
      </c>
      <c r="C36" s="100" t="s">
        <v>200</v>
      </c>
      <c r="D36" s="98"/>
      <c r="E36" s="100" t="s">
        <v>199</v>
      </c>
      <c r="F36" s="102">
        <v>6</v>
      </c>
      <c r="G36" s="98">
        <v>1</v>
      </c>
      <c r="H36" s="99"/>
      <c r="I36" s="100" t="s">
        <v>200</v>
      </c>
      <c r="J36" s="100" t="s">
        <v>32632</v>
      </c>
      <c r="K36" s="100" t="s">
        <v>32633</v>
      </c>
      <c r="L36" s="100" t="s">
        <v>32637</v>
      </c>
      <c r="N36" s="99"/>
      <c r="O36" s="99"/>
      <c r="P36" s="99"/>
      <c r="Q36" s="102" t="s">
        <v>32636</v>
      </c>
      <c r="R36" s="99"/>
      <c r="S36" s="100" t="str">
        <f t="shared" si="3"/>
        <v>SPC ≠ 0</v>
      </c>
    </row>
    <row r="37" spans="1:19" x14ac:dyDescent="0.2">
      <c r="A37" s="97" t="str">
        <f t="shared" si="2"/>
        <v>HALB-X--V-6-2</v>
      </c>
      <c r="B37" s="97" t="s">
        <v>279</v>
      </c>
      <c r="C37" s="98" t="s">
        <v>200</v>
      </c>
      <c r="D37" s="98"/>
      <c r="E37" s="106" t="s">
        <v>199</v>
      </c>
      <c r="F37" s="105">
        <v>6</v>
      </c>
      <c r="G37" s="106">
        <v>2</v>
      </c>
      <c r="H37" s="99"/>
      <c r="I37" s="100" t="s">
        <v>200</v>
      </c>
      <c r="J37" s="100" t="s">
        <v>32632</v>
      </c>
      <c r="K37" s="100" t="s">
        <v>32633</v>
      </c>
      <c r="L37" s="100" t="s">
        <v>32637</v>
      </c>
      <c r="N37" s="99"/>
      <c r="O37" s="99"/>
      <c r="P37" s="99"/>
      <c r="Q37" s="102" t="s">
        <v>32636</v>
      </c>
      <c r="R37" s="99"/>
      <c r="S37" s="100" t="str">
        <f t="shared" si="3"/>
        <v>SPC ≠ 0</v>
      </c>
    </row>
    <row r="38" spans="1:19" x14ac:dyDescent="0.2">
      <c r="A38" s="97" t="str">
        <f t="shared" si="2"/>
        <v>HALB-X-X--0-1</v>
      </c>
      <c r="B38" s="97" t="s">
        <v>279</v>
      </c>
      <c r="C38" s="104" t="s">
        <v>200</v>
      </c>
      <c r="D38" s="100" t="s">
        <v>200</v>
      </c>
      <c r="E38" s="98"/>
      <c r="F38" s="98">
        <v>0</v>
      </c>
      <c r="G38" s="98">
        <v>1</v>
      </c>
      <c r="H38" s="99"/>
      <c r="I38" s="100" t="s">
        <v>165</v>
      </c>
      <c r="J38" s="100" t="s">
        <v>32632</v>
      </c>
      <c r="K38" s="100" t="s">
        <v>32633</v>
      </c>
      <c r="L38" s="100" t="s">
        <v>32634</v>
      </c>
      <c r="N38" s="99"/>
      <c r="O38" s="99"/>
      <c r="P38" s="99"/>
      <c r="Q38" s="99"/>
      <c r="R38" s="99"/>
      <c r="S38" s="100" t="str">
        <f t="shared" si="3"/>
        <v/>
      </c>
    </row>
    <row r="39" spans="1:19" x14ac:dyDescent="0.2">
      <c r="A39" s="97" t="str">
        <f t="shared" si="2"/>
        <v>HALB-X-X--0-2</v>
      </c>
      <c r="B39" s="97" t="s">
        <v>279</v>
      </c>
      <c r="C39" s="100" t="s">
        <v>200</v>
      </c>
      <c r="D39" s="100" t="s">
        <v>200</v>
      </c>
      <c r="E39" s="98"/>
      <c r="F39" s="98">
        <v>0</v>
      </c>
      <c r="G39" s="100">
        <v>2</v>
      </c>
      <c r="H39" s="99"/>
      <c r="I39" s="100" t="s">
        <v>165</v>
      </c>
      <c r="J39" s="100" t="s">
        <v>32632</v>
      </c>
      <c r="K39" s="100" t="s">
        <v>32633</v>
      </c>
      <c r="L39" s="100" t="s">
        <v>32634</v>
      </c>
      <c r="N39" s="99"/>
      <c r="O39" s="99"/>
      <c r="P39" s="99"/>
      <c r="Q39" s="99"/>
      <c r="R39" s="99"/>
      <c r="S39" s="100" t="str">
        <f t="shared" si="3"/>
        <v/>
      </c>
    </row>
    <row r="40" spans="1:19" x14ac:dyDescent="0.2">
      <c r="A40" s="97" t="str">
        <f t="shared" si="2"/>
        <v>HALB-X-X--2-1</v>
      </c>
      <c r="B40" s="97" t="s">
        <v>279</v>
      </c>
      <c r="C40" s="104" t="s">
        <v>200</v>
      </c>
      <c r="D40" s="100" t="s">
        <v>200</v>
      </c>
      <c r="E40" s="98"/>
      <c r="F40" s="102">
        <v>2</v>
      </c>
      <c r="G40" s="98">
        <v>1</v>
      </c>
      <c r="H40" s="99"/>
      <c r="I40" s="100" t="s">
        <v>32635</v>
      </c>
      <c r="J40" s="100" t="s">
        <v>32632</v>
      </c>
      <c r="K40" s="100" t="s">
        <v>32633</v>
      </c>
      <c r="L40" s="100" t="s">
        <v>32634</v>
      </c>
      <c r="N40" s="99"/>
      <c r="O40" s="99"/>
      <c r="P40" s="99"/>
      <c r="Q40" s="102" t="s">
        <v>32636</v>
      </c>
      <c r="R40" s="99"/>
      <c r="S40" s="100" t="str">
        <f t="shared" si="3"/>
        <v>SPC ≠ 0</v>
      </c>
    </row>
    <row r="41" spans="1:19" x14ac:dyDescent="0.2">
      <c r="A41" s="97" t="str">
        <f t="shared" si="2"/>
        <v>HALB-X-X--2-2</v>
      </c>
      <c r="B41" s="97" t="s">
        <v>279</v>
      </c>
      <c r="C41" s="104" t="s">
        <v>200</v>
      </c>
      <c r="D41" s="100" t="s">
        <v>200</v>
      </c>
      <c r="E41" s="98"/>
      <c r="F41" s="102">
        <v>2</v>
      </c>
      <c r="G41" s="100">
        <v>2</v>
      </c>
      <c r="H41" s="99"/>
      <c r="I41" s="100" t="s">
        <v>32635</v>
      </c>
      <c r="J41" s="100" t="s">
        <v>32632</v>
      </c>
      <c r="K41" s="100" t="s">
        <v>32633</v>
      </c>
      <c r="L41" s="100" t="s">
        <v>32634</v>
      </c>
      <c r="N41" s="99"/>
      <c r="O41" s="99"/>
      <c r="P41" s="99"/>
      <c r="Q41" s="102" t="s">
        <v>32636</v>
      </c>
      <c r="R41" s="99"/>
      <c r="S41" s="100" t="str">
        <f t="shared" si="3"/>
        <v>SPC ≠ 0</v>
      </c>
    </row>
    <row r="42" spans="1:19" x14ac:dyDescent="0.2">
      <c r="A42" s="97" t="str">
        <f t="shared" si="2"/>
        <v>HALB-X-X--6-1</v>
      </c>
      <c r="B42" s="97" t="s">
        <v>279</v>
      </c>
      <c r="C42" s="104" t="s">
        <v>200</v>
      </c>
      <c r="D42" s="100" t="s">
        <v>200</v>
      </c>
      <c r="E42" s="98"/>
      <c r="F42" s="102">
        <v>6</v>
      </c>
      <c r="G42" s="98">
        <v>1</v>
      </c>
      <c r="H42" s="99"/>
      <c r="I42" s="100" t="s">
        <v>200</v>
      </c>
      <c r="J42" s="100" t="s">
        <v>32632</v>
      </c>
      <c r="K42" s="100" t="s">
        <v>32633</v>
      </c>
      <c r="L42" s="100" t="s">
        <v>32634</v>
      </c>
      <c r="N42" s="99"/>
      <c r="O42" s="99"/>
      <c r="P42" s="99"/>
      <c r="Q42" s="102" t="s">
        <v>32636</v>
      </c>
      <c r="R42" s="99"/>
      <c r="S42" s="100" t="str">
        <f t="shared" si="3"/>
        <v>SPC ≠ 0</v>
      </c>
    </row>
    <row r="43" spans="1:19" x14ac:dyDescent="0.2">
      <c r="A43" s="97" t="str">
        <f t="shared" si="2"/>
        <v>HALB-X-X--6-2</v>
      </c>
      <c r="B43" s="97" t="s">
        <v>279</v>
      </c>
      <c r="C43" s="104" t="s">
        <v>200</v>
      </c>
      <c r="D43" s="100" t="s">
        <v>200</v>
      </c>
      <c r="E43" s="98"/>
      <c r="F43" s="102">
        <v>6</v>
      </c>
      <c r="G43" s="100">
        <v>2</v>
      </c>
      <c r="H43" s="99"/>
      <c r="I43" s="100" t="s">
        <v>200</v>
      </c>
      <c r="J43" s="100" t="s">
        <v>32632</v>
      </c>
      <c r="K43" s="100" t="s">
        <v>32633</v>
      </c>
      <c r="L43" s="100" t="s">
        <v>32634</v>
      </c>
      <c r="N43" s="99"/>
      <c r="O43" s="99"/>
      <c r="P43" s="99"/>
      <c r="Q43" s="102" t="s">
        <v>32636</v>
      </c>
      <c r="R43" s="99"/>
      <c r="S43" s="100" t="str">
        <f t="shared" si="3"/>
        <v>SPC ≠ 0</v>
      </c>
    </row>
    <row r="44" spans="1:19" x14ac:dyDescent="0.2">
      <c r="A44" s="97" t="str">
        <f t="shared" si="2"/>
        <v>HALB-X-X-N-0-1</v>
      </c>
      <c r="B44" s="97" t="s">
        <v>279</v>
      </c>
      <c r="C44" s="100" t="s">
        <v>200</v>
      </c>
      <c r="D44" s="100" t="s">
        <v>200</v>
      </c>
      <c r="E44" s="103" t="s">
        <v>198</v>
      </c>
      <c r="F44" s="98">
        <v>0</v>
      </c>
      <c r="G44" s="98">
        <v>1</v>
      </c>
      <c r="H44" s="99"/>
      <c r="I44" s="100" t="s">
        <v>165</v>
      </c>
      <c r="J44" s="100" t="s">
        <v>32632</v>
      </c>
      <c r="K44" s="100" t="s">
        <v>32633</v>
      </c>
      <c r="L44" s="100" t="s">
        <v>32634</v>
      </c>
      <c r="N44" s="99"/>
      <c r="O44" s="99"/>
      <c r="P44" s="102" t="s">
        <v>32718</v>
      </c>
      <c r="Q44" s="99"/>
      <c r="R44" s="99"/>
      <c r="S44" s="100" t="str">
        <f t="shared" si="3"/>
        <v xml:space="preserve">Rück = N, </v>
      </c>
    </row>
    <row r="45" spans="1:19" x14ac:dyDescent="0.2">
      <c r="A45" s="97" t="str">
        <f t="shared" si="2"/>
        <v>HALB-X-X-N-0-2</v>
      </c>
      <c r="B45" s="97" t="s">
        <v>279</v>
      </c>
      <c r="C45" s="98" t="s">
        <v>200</v>
      </c>
      <c r="D45" s="106" t="s">
        <v>200</v>
      </c>
      <c r="E45" s="105" t="s">
        <v>198</v>
      </c>
      <c r="F45" s="98">
        <v>0</v>
      </c>
      <c r="G45" s="106">
        <v>2</v>
      </c>
      <c r="H45" s="99"/>
      <c r="I45" s="100" t="s">
        <v>165</v>
      </c>
      <c r="J45" s="100" t="s">
        <v>32632</v>
      </c>
      <c r="K45" s="100" t="s">
        <v>32633</v>
      </c>
      <c r="L45" s="100" t="s">
        <v>32634</v>
      </c>
      <c r="N45" s="99"/>
      <c r="O45" s="99"/>
      <c r="P45" s="102" t="s">
        <v>32718</v>
      </c>
      <c r="Q45" s="99"/>
      <c r="R45" s="99"/>
      <c r="S45" s="100" t="str">
        <f t="shared" si="3"/>
        <v xml:space="preserve">Rück = N, </v>
      </c>
    </row>
    <row r="46" spans="1:19" x14ac:dyDescent="0.2">
      <c r="A46" s="97" t="str">
        <f t="shared" si="2"/>
        <v>HALB-X-X-N-2-1</v>
      </c>
      <c r="B46" s="97" t="s">
        <v>279</v>
      </c>
      <c r="C46" s="98" t="s">
        <v>200</v>
      </c>
      <c r="D46" s="106" t="s">
        <v>200</v>
      </c>
      <c r="E46" s="105" t="s">
        <v>198</v>
      </c>
      <c r="F46" s="102">
        <v>2</v>
      </c>
      <c r="G46" s="98">
        <v>1</v>
      </c>
      <c r="H46" s="99"/>
      <c r="I46" s="100" t="s">
        <v>32635</v>
      </c>
      <c r="J46" s="100" t="s">
        <v>32632</v>
      </c>
      <c r="K46" s="100" t="s">
        <v>32633</v>
      </c>
      <c r="L46" s="100" t="s">
        <v>32634</v>
      </c>
      <c r="N46" s="99"/>
      <c r="O46" s="99"/>
      <c r="P46" s="102" t="s">
        <v>32718</v>
      </c>
      <c r="Q46" s="102" t="s">
        <v>32636</v>
      </c>
      <c r="R46" s="99"/>
      <c r="S46" s="100" t="str">
        <f t="shared" si="3"/>
        <v>Rück = N, SPC ≠ 0</v>
      </c>
    </row>
    <row r="47" spans="1:19" x14ac:dyDescent="0.2">
      <c r="A47" s="97" t="str">
        <f t="shared" si="2"/>
        <v>HALB-X-X-N-2-2</v>
      </c>
      <c r="B47" s="97" t="s">
        <v>279</v>
      </c>
      <c r="C47" s="104" t="s">
        <v>200</v>
      </c>
      <c r="D47" s="100" t="s">
        <v>200</v>
      </c>
      <c r="E47" s="102" t="s">
        <v>198</v>
      </c>
      <c r="F47" s="102">
        <v>2</v>
      </c>
      <c r="G47" s="100">
        <v>2</v>
      </c>
      <c r="H47" s="99"/>
      <c r="I47" s="100" t="s">
        <v>32635</v>
      </c>
      <c r="J47" s="100" t="s">
        <v>32632</v>
      </c>
      <c r="K47" s="100" t="s">
        <v>32633</v>
      </c>
      <c r="L47" s="100" t="s">
        <v>32634</v>
      </c>
      <c r="N47" s="99"/>
      <c r="O47" s="99"/>
      <c r="P47" s="102" t="s">
        <v>32718</v>
      </c>
      <c r="Q47" s="102" t="s">
        <v>32636</v>
      </c>
      <c r="R47" s="99"/>
      <c r="S47" s="100" t="str">
        <f t="shared" si="3"/>
        <v>Rück = N, SPC ≠ 0</v>
      </c>
    </row>
    <row r="48" spans="1:19" x14ac:dyDescent="0.2">
      <c r="A48" s="97" t="str">
        <f t="shared" si="2"/>
        <v>HALB-X-X-N-6-1</v>
      </c>
      <c r="B48" s="97" t="s">
        <v>279</v>
      </c>
      <c r="C48" s="98" t="s">
        <v>200</v>
      </c>
      <c r="D48" s="106" t="s">
        <v>200</v>
      </c>
      <c r="E48" s="105" t="s">
        <v>198</v>
      </c>
      <c r="F48" s="102">
        <v>6</v>
      </c>
      <c r="G48" s="98">
        <v>1</v>
      </c>
      <c r="H48" s="99"/>
      <c r="I48" s="100" t="s">
        <v>200</v>
      </c>
      <c r="J48" s="100" t="s">
        <v>32632</v>
      </c>
      <c r="K48" s="100" t="s">
        <v>32633</v>
      </c>
      <c r="L48" s="100" t="s">
        <v>32634</v>
      </c>
      <c r="N48" s="99"/>
      <c r="O48" s="99"/>
      <c r="P48" s="102" t="s">
        <v>32718</v>
      </c>
      <c r="Q48" s="102" t="s">
        <v>32636</v>
      </c>
      <c r="R48" s="99"/>
      <c r="S48" s="100" t="str">
        <f t="shared" si="3"/>
        <v>Rück = N, SPC ≠ 0</v>
      </c>
    </row>
    <row r="49" spans="1:19" x14ac:dyDescent="0.2">
      <c r="A49" s="97" t="str">
        <f t="shared" si="2"/>
        <v>HALB-X-X-N-6-2</v>
      </c>
      <c r="B49" s="97" t="s">
        <v>279</v>
      </c>
      <c r="C49" s="104" t="s">
        <v>200</v>
      </c>
      <c r="D49" s="100" t="s">
        <v>200</v>
      </c>
      <c r="E49" s="102" t="s">
        <v>198</v>
      </c>
      <c r="F49" s="102">
        <v>6</v>
      </c>
      <c r="G49" s="100">
        <v>2</v>
      </c>
      <c r="H49" s="99"/>
      <c r="I49" s="100" t="s">
        <v>200</v>
      </c>
      <c r="J49" s="100" t="s">
        <v>32632</v>
      </c>
      <c r="K49" s="100" t="s">
        <v>32633</v>
      </c>
      <c r="L49" s="100" t="s">
        <v>32634</v>
      </c>
      <c r="N49" s="99"/>
      <c r="O49" s="99"/>
      <c r="P49" s="102" t="s">
        <v>32718</v>
      </c>
      <c r="Q49" s="102" t="s">
        <v>32636</v>
      </c>
      <c r="R49" s="99"/>
      <c r="S49" s="100" t="str">
        <f t="shared" si="3"/>
        <v>Rück = N, SPC ≠ 0</v>
      </c>
    </row>
    <row r="50" spans="1:19" ht="15" customHeight="1" x14ac:dyDescent="0.2">
      <c r="A50" s="97" t="str">
        <f t="shared" si="2"/>
        <v>HALB-X-X-V-0-1</v>
      </c>
      <c r="B50" s="97" t="s">
        <v>279</v>
      </c>
      <c r="C50" s="100" t="s">
        <v>200</v>
      </c>
      <c r="D50" s="100" t="s">
        <v>200</v>
      </c>
      <c r="E50" s="104" t="s">
        <v>199</v>
      </c>
      <c r="F50" s="98">
        <v>0</v>
      </c>
      <c r="G50" s="98">
        <v>1</v>
      </c>
      <c r="H50" s="99"/>
      <c r="I50" s="100" t="s">
        <v>165</v>
      </c>
      <c r="J50" s="100" t="s">
        <v>32632</v>
      </c>
      <c r="K50" s="100" t="s">
        <v>32633</v>
      </c>
      <c r="L50" s="100" t="s">
        <v>32637</v>
      </c>
      <c r="N50" s="99"/>
      <c r="O50" s="99"/>
      <c r="P50" s="99"/>
      <c r="Q50" s="99"/>
      <c r="R50" s="99"/>
      <c r="S50" s="100" t="str">
        <f t="shared" si="3"/>
        <v/>
      </c>
    </row>
    <row r="51" spans="1:19" x14ac:dyDescent="0.2">
      <c r="A51" s="97" t="str">
        <f t="shared" si="2"/>
        <v>HALB-X-X-V-0-2</v>
      </c>
      <c r="B51" s="97" t="s">
        <v>279</v>
      </c>
      <c r="C51" s="98" t="s">
        <v>200</v>
      </c>
      <c r="D51" s="106" t="s">
        <v>200</v>
      </c>
      <c r="E51" s="106" t="s">
        <v>199</v>
      </c>
      <c r="F51" s="98">
        <v>0</v>
      </c>
      <c r="G51" s="106">
        <v>2</v>
      </c>
      <c r="H51" s="99"/>
      <c r="I51" s="100" t="s">
        <v>165</v>
      </c>
      <c r="J51" s="100" t="s">
        <v>32632</v>
      </c>
      <c r="K51" s="100" t="s">
        <v>32633</v>
      </c>
      <c r="L51" s="100" t="s">
        <v>32637</v>
      </c>
      <c r="N51" s="99"/>
      <c r="O51" s="99"/>
      <c r="P51" s="99"/>
      <c r="Q51" s="99"/>
      <c r="R51" s="99"/>
      <c r="S51" s="100" t="str">
        <f t="shared" si="3"/>
        <v/>
      </c>
    </row>
    <row r="52" spans="1:19" x14ac:dyDescent="0.2">
      <c r="A52" s="97" t="str">
        <f t="shared" si="2"/>
        <v>HALB-X-X-V-2-1</v>
      </c>
      <c r="B52" s="97" t="s">
        <v>279</v>
      </c>
      <c r="C52" s="98" t="s">
        <v>200</v>
      </c>
      <c r="D52" s="106" t="s">
        <v>200</v>
      </c>
      <c r="E52" s="106" t="s">
        <v>199</v>
      </c>
      <c r="F52" s="102">
        <v>2</v>
      </c>
      <c r="G52" s="98">
        <v>1</v>
      </c>
      <c r="H52" s="99"/>
      <c r="I52" s="100" t="s">
        <v>32635</v>
      </c>
      <c r="J52" s="100" t="s">
        <v>32632</v>
      </c>
      <c r="K52" s="100" t="s">
        <v>32633</v>
      </c>
      <c r="L52" s="100" t="s">
        <v>32637</v>
      </c>
      <c r="N52" s="99"/>
      <c r="O52" s="99"/>
      <c r="P52" s="99"/>
      <c r="Q52" s="102" t="s">
        <v>32636</v>
      </c>
      <c r="R52" s="99"/>
      <c r="S52" s="100" t="str">
        <f t="shared" si="3"/>
        <v>SPC ≠ 0</v>
      </c>
    </row>
    <row r="53" spans="1:19" x14ac:dyDescent="0.2">
      <c r="A53" s="97" t="str">
        <f t="shared" si="2"/>
        <v>HALB-X-X-V-2-2</v>
      </c>
      <c r="B53" s="97" t="s">
        <v>279</v>
      </c>
      <c r="C53" s="104" t="s">
        <v>200</v>
      </c>
      <c r="D53" s="100" t="s">
        <v>200</v>
      </c>
      <c r="E53" s="100" t="s">
        <v>199</v>
      </c>
      <c r="F53" s="102">
        <v>2</v>
      </c>
      <c r="G53" s="100">
        <v>2</v>
      </c>
      <c r="H53" s="99"/>
      <c r="I53" s="100" t="s">
        <v>32635</v>
      </c>
      <c r="J53" s="100" t="s">
        <v>32632</v>
      </c>
      <c r="K53" s="100" t="s">
        <v>32633</v>
      </c>
      <c r="L53" s="100" t="s">
        <v>32637</v>
      </c>
      <c r="N53" s="99"/>
      <c r="O53" s="99"/>
      <c r="P53" s="99"/>
      <c r="Q53" s="102" t="s">
        <v>32636</v>
      </c>
      <c r="R53" s="99"/>
      <c r="S53" s="100" t="str">
        <f t="shared" si="3"/>
        <v>SPC ≠ 0</v>
      </c>
    </row>
    <row r="54" spans="1:19" x14ac:dyDescent="0.2">
      <c r="A54" s="97" t="str">
        <f t="shared" si="2"/>
        <v>HALB-X-X-V-6-1</v>
      </c>
      <c r="B54" s="97" t="s">
        <v>279</v>
      </c>
      <c r="C54" s="98" t="s">
        <v>200</v>
      </c>
      <c r="D54" s="106" t="s">
        <v>200</v>
      </c>
      <c r="E54" s="106" t="s">
        <v>199</v>
      </c>
      <c r="F54" s="102">
        <v>6</v>
      </c>
      <c r="G54" s="98">
        <v>1</v>
      </c>
      <c r="H54" s="99"/>
      <c r="I54" s="100" t="s">
        <v>200</v>
      </c>
      <c r="J54" s="100" t="s">
        <v>32632</v>
      </c>
      <c r="K54" s="100" t="s">
        <v>32633</v>
      </c>
      <c r="L54" s="100" t="s">
        <v>32637</v>
      </c>
      <c r="N54" s="99"/>
      <c r="O54" s="99"/>
      <c r="P54" s="99"/>
      <c r="Q54" s="102" t="s">
        <v>32636</v>
      </c>
      <c r="R54" s="99"/>
      <c r="S54" s="100" t="str">
        <f t="shared" si="3"/>
        <v>SPC ≠ 0</v>
      </c>
    </row>
    <row r="55" spans="1:19" x14ac:dyDescent="0.2">
      <c r="A55" s="97" t="str">
        <f t="shared" si="2"/>
        <v>HALB-X-X-V-6-2</v>
      </c>
      <c r="B55" s="97" t="s">
        <v>279</v>
      </c>
      <c r="C55" s="104" t="s">
        <v>200</v>
      </c>
      <c r="D55" s="100" t="s">
        <v>200</v>
      </c>
      <c r="E55" s="100" t="s">
        <v>199</v>
      </c>
      <c r="F55" s="102">
        <v>6</v>
      </c>
      <c r="G55" s="100">
        <v>2</v>
      </c>
      <c r="H55" s="99"/>
      <c r="I55" s="100" t="s">
        <v>200</v>
      </c>
      <c r="J55" s="100" t="s">
        <v>32632</v>
      </c>
      <c r="K55" s="100" t="s">
        <v>32633</v>
      </c>
      <c r="L55" s="100" t="s">
        <v>32637</v>
      </c>
      <c r="N55" s="99"/>
      <c r="O55" s="99"/>
      <c r="P55" s="99"/>
      <c r="Q55" s="102" t="s">
        <v>32636</v>
      </c>
      <c r="R55" s="99"/>
      <c r="S55" s="100" t="str">
        <f t="shared" si="3"/>
        <v>SPC ≠ 0</v>
      </c>
    </row>
    <row r="56" spans="1:19" x14ac:dyDescent="0.2">
      <c r="A56" s="97" t="str">
        <f t="shared" si="2"/>
        <v>HALB--X--0-1</v>
      </c>
      <c r="B56" s="97" t="s">
        <v>279</v>
      </c>
      <c r="C56" s="98"/>
      <c r="D56" s="100" t="s">
        <v>200</v>
      </c>
      <c r="E56" s="98"/>
      <c r="F56" s="98">
        <v>0</v>
      </c>
      <c r="G56" s="98">
        <v>1</v>
      </c>
      <c r="H56" s="99"/>
      <c r="I56" s="100" t="s">
        <v>165</v>
      </c>
      <c r="J56" s="100" t="s">
        <v>32632</v>
      </c>
      <c r="K56" s="100" t="s">
        <v>32633</v>
      </c>
      <c r="L56" s="100" t="s">
        <v>32634</v>
      </c>
      <c r="N56" s="99"/>
      <c r="O56" s="99"/>
      <c r="P56" s="99"/>
      <c r="Q56" s="99"/>
      <c r="R56" s="99"/>
      <c r="S56" s="100" t="str">
        <f t="shared" si="3"/>
        <v/>
      </c>
    </row>
    <row r="57" spans="1:19" x14ac:dyDescent="0.2">
      <c r="A57" s="97" t="str">
        <f t="shared" si="2"/>
        <v>HALB--X--0-2</v>
      </c>
      <c r="B57" s="97" t="s">
        <v>279</v>
      </c>
      <c r="C57" s="98"/>
      <c r="D57" s="104" t="s">
        <v>200</v>
      </c>
      <c r="E57" s="98"/>
      <c r="F57" s="98">
        <v>0</v>
      </c>
      <c r="G57" s="100">
        <v>2</v>
      </c>
      <c r="H57" s="99"/>
      <c r="I57" s="100" t="s">
        <v>165</v>
      </c>
      <c r="J57" s="100" t="s">
        <v>32632</v>
      </c>
      <c r="K57" s="100" t="s">
        <v>32633</v>
      </c>
      <c r="L57" s="100" t="s">
        <v>32634</v>
      </c>
      <c r="N57" s="99"/>
      <c r="O57" s="99"/>
      <c r="P57" s="99"/>
      <c r="Q57" s="99"/>
      <c r="R57" s="99"/>
      <c r="S57" s="100" t="str">
        <f t="shared" si="3"/>
        <v/>
      </c>
    </row>
    <row r="58" spans="1:19" x14ac:dyDescent="0.2">
      <c r="A58" s="97" t="str">
        <f t="shared" si="2"/>
        <v>HALB--X--2-1</v>
      </c>
      <c r="B58" s="97" t="s">
        <v>279</v>
      </c>
      <c r="C58" s="98"/>
      <c r="D58" s="100" t="s">
        <v>200</v>
      </c>
      <c r="E58" s="98"/>
      <c r="F58" s="102">
        <v>2</v>
      </c>
      <c r="G58" s="98">
        <v>1</v>
      </c>
      <c r="H58" s="99"/>
      <c r="I58" s="100" t="s">
        <v>32635</v>
      </c>
      <c r="J58" s="100" t="s">
        <v>32632</v>
      </c>
      <c r="K58" s="100" t="s">
        <v>32633</v>
      </c>
      <c r="L58" s="100" t="s">
        <v>32634</v>
      </c>
      <c r="N58" s="99"/>
      <c r="O58" s="99"/>
      <c r="P58" s="99"/>
      <c r="Q58" s="102" t="s">
        <v>32636</v>
      </c>
      <c r="R58" s="99"/>
      <c r="S58" s="100" t="str">
        <f t="shared" si="3"/>
        <v>SPC ≠ 0</v>
      </c>
    </row>
    <row r="59" spans="1:19" x14ac:dyDescent="0.2">
      <c r="A59" s="97" t="str">
        <f t="shared" si="2"/>
        <v>HALB--X--2-2</v>
      </c>
      <c r="B59" s="97" t="s">
        <v>279</v>
      </c>
      <c r="C59" s="98"/>
      <c r="D59" s="100" t="s">
        <v>200</v>
      </c>
      <c r="E59" s="98"/>
      <c r="F59" s="102">
        <v>2</v>
      </c>
      <c r="G59" s="100">
        <v>2</v>
      </c>
      <c r="H59" s="99"/>
      <c r="I59" s="100" t="s">
        <v>32635</v>
      </c>
      <c r="J59" s="100" t="s">
        <v>32632</v>
      </c>
      <c r="K59" s="100" t="s">
        <v>32633</v>
      </c>
      <c r="L59" s="100" t="s">
        <v>32634</v>
      </c>
      <c r="N59" s="99"/>
      <c r="O59" s="99"/>
      <c r="P59" s="99"/>
      <c r="Q59" s="102" t="s">
        <v>32636</v>
      </c>
      <c r="R59" s="99"/>
      <c r="S59" s="100" t="str">
        <f t="shared" si="3"/>
        <v>SPC ≠ 0</v>
      </c>
    </row>
    <row r="60" spans="1:19" x14ac:dyDescent="0.2">
      <c r="A60" s="97" t="str">
        <f t="shared" si="2"/>
        <v>HALB--X--6-1</v>
      </c>
      <c r="B60" s="97" t="s">
        <v>279</v>
      </c>
      <c r="C60" s="98"/>
      <c r="D60" s="100" t="s">
        <v>200</v>
      </c>
      <c r="E60" s="98"/>
      <c r="F60" s="102">
        <v>6</v>
      </c>
      <c r="G60" s="98">
        <v>1</v>
      </c>
      <c r="H60" s="99"/>
      <c r="I60" s="100" t="s">
        <v>200</v>
      </c>
      <c r="J60" s="100" t="s">
        <v>32632</v>
      </c>
      <c r="K60" s="100" t="s">
        <v>32633</v>
      </c>
      <c r="L60" s="100" t="s">
        <v>32634</v>
      </c>
      <c r="N60" s="99"/>
      <c r="O60" s="99"/>
      <c r="P60" s="99"/>
      <c r="Q60" s="102" t="s">
        <v>32636</v>
      </c>
      <c r="R60" s="99"/>
      <c r="S60" s="100" t="str">
        <f t="shared" si="3"/>
        <v>SPC ≠ 0</v>
      </c>
    </row>
    <row r="61" spans="1:19" x14ac:dyDescent="0.2">
      <c r="A61" s="97" t="str">
        <f t="shared" si="2"/>
        <v>HALB--X--6-2</v>
      </c>
      <c r="B61" s="97" t="s">
        <v>279</v>
      </c>
      <c r="C61" s="98"/>
      <c r="D61" s="100" t="s">
        <v>200</v>
      </c>
      <c r="E61" s="98"/>
      <c r="F61" s="102">
        <v>6</v>
      </c>
      <c r="G61" s="100">
        <v>2</v>
      </c>
      <c r="H61" s="99"/>
      <c r="I61" s="100" t="s">
        <v>200</v>
      </c>
      <c r="J61" s="100" t="s">
        <v>32632</v>
      </c>
      <c r="K61" s="100" t="s">
        <v>32633</v>
      </c>
      <c r="L61" s="100" t="s">
        <v>32634</v>
      </c>
      <c r="N61" s="99"/>
      <c r="O61" s="99"/>
      <c r="P61" s="99"/>
      <c r="Q61" s="102" t="s">
        <v>32636</v>
      </c>
      <c r="R61" s="99"/>
      <c r="S61" s="100" t="str">
        <f t="shared" si="3"/>
        <v>SPC ≠ 0</v>
      </c>
    </row>
    <row r="62" spans="1:19" x14ac:dyDescent="0.2">
      <c r="A62" s="97" t="str">
        <f t="shared" si="2"/>
        <v>HALB--X-N-0-1</v>
      </c>
      <c r="B62" s="97" t="s">
        <v>279</v>
      </c>
      <c r="C62" s="98"/>
      <c r="D62" s="104" t="s">
        <v>200</v>
      </c>
      <c r="E62" s="102" t="s">
        <v>198</v>
      </c>
      <c r="F62" s="98">
        <v>0</v>
      </c>
      <c r="G62" s="98">
        <v>1</v>
      </c>
      <c r="H62" s="99"/>
      <c r="I62" s="100" t="s">
        <v>165</v>
      </c>
      <c r="J62" s="100" t="s">
        <v>32632</v>
      </c>
      <c r="K62" s="100" t="s">
        <v>32633</v>
      </c>
      <c r="L62" s="100" t="s">
        <v>32634</v>
      </c>
      <c r="N62" s="99"/>
      <c r="O62" s="99"/>
      <c r="P62" s="102" t="s">
        <v>32718</v>
      </c>
      <c r="Q62" s="99"/>
      <c r="R62" s="99"/>
      <c r="S62" s="100" t="str">
        <f t="shared" si="3"/>
        <v xml:space="preserve">Rück = N, </v>
      </c>
    </row>
    <row r="63" spans="1:19" x14ac:dyDescent="0.2">
      <c r="A63" s="97" t="str">
        <f t="shared" si="2"/>
        <v>HALB--X-N-0-2</v>
      </c>
      <c r="B63" s="97" t="s">
        <v>279</v>
      </c>
      <c r="C63" s="98"/>
      <c r="D63" s="106" t="s">
        <v>200</v>
      </c>
      <c r="E63" s="105" t="s">
        <v>198</v>
      </c>
      <c r="F63" s="98">
        <v>0</v>
      </c>
      <c r="G63" s="106">
        <v>2</v>
      </c>
      <c r="H63" s="99"/>
      <c r="I63" s="100" t="s">
        <v>165</v>
      </c>
      <c r="J63" s="100" t="s">
        <v>32632</v>
      </c>
      <c r="K63" s="100" t="s">
        <v>32633</v>
      </c>
      <c r="L63" s="100" t="s">
        <v>32634</v>
      </c>
      <c r="N63" s="99"/>
      <c r="O63" s="99"/>
      <c r="P63" s="102" t="s">
        <v>32718</v>
      </c>
      <c r="Q63" s="99"/>
      <c r="R63" s="99"/>
      <c r="S63" s="100" t="str">
        <f t="shared" si="3"/>
        <v xml:space="preserve">Rück = N, </v>
      </c>
    </row>
    <row r="64" spans="1:19" x14ac:dyDescent="0.2">
      <c r="A64" s="97" t="str">
        <f t="shared" si="2"/>
        <v>HALB--X-N-2-1</v>
      </c>
      <c r="B64" s="97" t="s">
        <v>279</v>
      </c>
      <c r="C64" s="98"/>
      <c r="D64" s="106" t="s">
        <v>200</v>
      </c>
      <c r="E64" s="105" t="s">
        <v>198</v>
      </c>
      <c r="F64" s="102">
        <v>2</v>
      </c>
      <c r="G64" s="98">
        <v>1</v>
      </c>
      <c r="H64" s="99"/>
      <c r="I64" s="100" t="s">
        <v>32635</v>
      </c>
      <c r="J64" s="100" t="s">
        <v>32632</v>
      </c>
      <c r="K64" s="100" t="s">
        <v>32633</v>
      </c>
      <c r="L64" s="100" t="s">
        <v>32634</v>
      </c>
      <c r="N64" s="99"/>
      <c r="O64" s="99"/>
      <c r="P64" s="102" t="s">
        <v>32718</v>
      </c>
      <c r="Q64" s="102" t="s">
        <v>32636</v>
      </c>
      <c r="R64" s="99"/>
      <c r="S64" s="100" t="str">
        <f t="shared" si="3"/>
        <v>Rück = N, SPC ≠ 0</v>
      </c>
    </row>
    <row r="65" spans="1:19" x14ac:dyDescent="0.2">
      <c r="A65" s="97" t="str">
        <f t="shared" si="2"/>
        <v>HALB--X-N-2-2</v>
      </c>
      <c r="B65" s="97" t="s">
        <v>279</v>
      </c>
      <c r="C65" s="98"/>
      <c r="D65" s="100" t="s">
        <v>200</v>
      </c>
      <c r="E65" s="102" t="s">
        <v>198</v>
      </c>
      <c r="F65" s="102">
        <v>2</v>
      </c>
      <c r="G65" s="100">
        <v>2</v>
      </c>
      <c r="H65" s="99"/>
      <c r="I65" s="100" t="s">
        <v>32635</v>
      </c>
      <c r="J65" s="100" t="s">
        <v>32632</v>
      </c>
      <c r="K65" s="100" t="s">
        <v>32633</v>
      </c>
      <c r="L65" s="100" t="s">
        <v>32634</v>
      </c>
      <c r="N65" s="99"/>
      <c r="O65" s="99"/>
      <c r="P65" s="102" t="s">
        <v>32718</v>
      </c>
      <c r="Q65" s="102" t="s">
        <v>32636</v>
      </c>
      <c r="R65" s="99"/>
      <c r="S65" s="100" t="str">
        <f t="shared" si="3"/>
        <v>Rück = N, SPC ≠ 0</v>
      </c>
    </row>
    <row r="66" spans="1:19" x14ac:dyDescent="0.2">
      <c r="A66" s="97" t="str">
        <f t="shared" ref="A66:A73" si="4">B66&amp;"-"&amp;C66&amp;"-"&amp;D66&amp;"-"&amp;E66&amp;"-"&amp;F66&amp;"-"&amp;G66</f>
        <v>HALB--X-N-6-1</v>
      </c>
      <c r="B66" s="97" t="s">
        <v>279</v>
      </c>
      <c r="C66" s="98"/>
      <c r="D66" s="106" t="s">
        <v>200</v>
      </c>
      <c r="E66" s="105" t="s">
        <v>198</v>
      </c>
      <c r="F66" s="102">
        <v>6</v>
      </c>
      <c r="G66" s="98">
        <v>1</v>
      </c>
      <c r="H66" s="99"/>
      <c r="I66" s="100" t="s">
        <v>200</v>
      </c>
      <c r="J66" s="100" t="s">
        <v>32632</v>
      </c>
      <c r="K66" s="100" t="s">
        <v>32633</v>
      </c>
      <c r="L66" s="100" t="s">
        <v>32634</v>
      </c>
      <c r="N66" s="99"/>
      <c r="O66" s="99"/>
      <c r="P66" s="102" t="s">
        <v>32718</v>
      </c>
      <c r="Q66" s="102" t="s">
        <v>32636</v>
      </c>
      <c r="R66" s="99"/>
      <c r="S66" s="100" t="str">
        <f t="shared" ref="S66:S73" si="5">N66&amp;O66&amp;P66&amp;Q66</f>
        <v>Rück = N, SPC ≠ 0</v>
      </c>
    </row>
    <row r="67" spans="1:19" x14ac:dyDescent="0.2">
      <c r="A67" s="97" t="str">
        <f t="shared" si="4"/>
        <v>HALB--X-N-6-2</v>
      </c>
      <c r="B67" s="97" t="s">
        <v>279</v>
      </c>
      <c r="C67" s="98"/>
      <c r="D67" s="100" t="s">
        <v>200</v>
      </c>
      <c r="E67" s="102" t="s">
        <v>198</v>
      </c>
      <c r="F67" s="102">
        <v>6</v>
      </c>
      <c r="G67" s="100">
        <v>2</v>
      </c>
      <c r="H67" s="99"/>
      <c r="I67" s="100" t="s">
        <v>200</v>
      </c>
      <c r="J67" s="100" t="s">
        <v>32632</v>
      </c>
      <c r="K67" s="100" t="s">
        <v>32633</v>
      </c>
      <c r="L67" s="100" t="s">
        <v>32634</v>
      </c>
      <c r="N67" s="99"/>
      <c r="O67" s="99"/>
      <c r="P67" s="102" t="s">
        <v>32718</v>
      </c>
      <c r="Q67" s="102" t="s">
        <v>32636</v>
      </c>
      <c r="R67" s="99"/>
      <c r="S67" s="100" t="str">
        <f t="shared" si="5"/>
        <v>Rück = N, SPC ≠ 0</v>
      </c>
    </row>
    <row r="68" spans="1:19" x14ac:dyDescent="0.2">
      <c r="A68" s="97" t="str">
        <f t="shared" si="4"/>
        <v>HALB--X-V-0-1</v>
      </c>
      <c r="B68" s="97" t="s">
        <v>279</v>
      </c>
      <c r="C68" s="98"/>
      <c r="D68" s="104" t="s">
        <v>200</v>
      </c>
      <c r="E68" s="100" t="s">
        <v>199</v>
      </c>
      <c r="F68" s="98">
        <v>0</v>
      </c>
      <c r="G68" s="98">
        <v>1</v>
      </c>
      <c r="H68" s="99"/>
      <c r="I68" s="100" t="s">
        <v>165</v>
      </c>
      <c r="J68" s="100" t="s">
        <v>32632</v>
      </c>
      <c r="K68" s="100" t="s">
        <v>32633</v>
      </c>
      <c r="L68" s="100" t="s">
        <v>32637</v>
      </c>
      <c r="N68" s="99"/>
      <c r="O68" s="99"/>
      <c r="P68" s="99"/>
      <c r="Q68" s="99"/>
      <c r="R68" s="99"/>
      <c r="S68" s="100" t="str">
        <f t="shared" si="5"/>
        <v/>
      </c>
    </row>
    <row r="69" spans="1:19" x14ac:dyDescent="0.2">
      <c r="A69" s="97" t="str">
        <f t="shared" si="4"/>
        <v>HALB--X-V-0-2</v>
      </c>
      <c r="B69" s="97" t="s">
        <v>279</v>
      </c>
      <c r="C69" s="98"/>
      <c r="D69" s="106" t="s">
        <v>200</v>
      </c>
      <c r="E69" s="106" t="s">
        <v>199</v>
      </c>
      <c r="F69" s="98">
        <v>0</v>
      </c>
      <c r="G69" s="106">
        <v>2</v>
      </c>
      <c r="H69" s="99"/>
      <c r="I69" s="100" t="s">
        <v>165</v>
      </c>
      <c r="J69" s="100" t="s">
        <v>32632</v>
      </c>
      <c r="K69" s="100" t="s">
        <v>32633</v>
      </c>
      <c r="L69" s="100" t="s">
        <v>32637</v>
      </c>
      <c r="N69" s="99"/>
      <c r="O69" s="99"/>
      <c r="P69" s="99"/>
      <c r="Q69" s="99"/>
      <c r="R69" s="99"/>
      <c r="S69" s="100" t="str">
        <f t="shared" si="5"/>
        <v/>
      </c>
    </row>
    <row r="70" spans="1:19" x14ac:dyDescent="0.2">
      <c r="A70" s="97" t="str">
        <f t="shared" si="4"/>
        <v>HALB--X-V-2-1</v>
      </c>
      <c r="B70" s="97" t="s">
        <v>279</v>
      </c>
      <c r="C70" s="98"/>
      <c r="D70" s="106" t="s">
        <v>200</v>
      </c>
      <c r="E70" s="106" t="s">
        <v>199</v>
      </c>
      <c r="F70" s="102">
        <v>2</v>
      </c>
      <c r="G70" s="98">
        <v>1</v>
      </c>
      <c r="H70" s="99"/>
      <c r="I70" s="100" t="s">
        <v>32635</v>
      </c>
      <c r="J70" s="100" t="s">
        <v>32632</v>
      </c>
      <c r="K70" s="100" t="s">
        <v>32633</v>
      </c>
      <c r="L70" s="100" t="s">
        <v>32637</v>
      </c>
      <c r="N70" s="99"/>
      <c r="O70" s="99"/>
      <c r="P70" s="99"/>
      <c r="Q70" s="102" t="s">
        <v>32636</v>
      </c>
      <c r="R70" s="99"/>
      <c r="S70" s="100" t="str">
        <f t="shared" si="5"/>
        <v>SPC ≠ 0</v>
      </c>
    </row>
    <row r="71" spans="1:19" x14ac:dyDescent="0.2">
      <c r="A71" s="97" t="str">
        <f t="shared" si="4"/>
        <v>HALB--X-V-2-2</v>
      </c>
      <c r="B71" s="97" t="s">
        <v>279</v>
      </c>
      <c r="C71" s="98"/>
      <c r="D71" s="100" t="s">
        <v>200</v>
      </c>
      <c r="E71" s="100" t="s">
        <v>199</v>
      </c>
      <c r="F71" s="102">
        <v>2</v>
      </c>
      <c r="G71" s="100">
        <v>2</v>
      </c>
      <c r="H71" s="99"/>
      <c r="I71" s="100" t="s">
        <v>32635</v>
      </c>
      <c r="J71" s="100" t="s">
        <v>32632</v>
      </c>
      <c r="K71" s="100" t="s">
        <v>32633</v>
      </c>
      <c r="L71" s="100" t="s">
        <v>32637</v>
      </c>
      <c r="N71" s="99"/>
      <c r="O71" s="99"/>
      <c r="P71" s="99"/>
      <c r="Q71" s="102" t="s">
        <v>32636</v>
      </c>
      <c r="R71" s="99"/>
      <c r="S71" s="100" t="str">
        <f t="shared" si="5"/>
        <v>SPC ≠ 0</v>
      </c>
    </row>
    <row r="72" spans="1:19" x14ac:dyDescent="0.2">
      <c r="A72" s="97" t="str">
        <f t="shared" si="4"/>
        <v>HALB--X-V-6-1</v>
      </c>
      <c r="B72" s="97" t="s">
        <v>279</v>
      </c>
      <c r="C72" s="98"/>
      <c r="D72" s="106" t="s">
        <v>200</v>
      </c>
      <c r="E72" s="106" t="s">
        <v>199</v>
      </c>
      <c r="F72" s="102">
        <v>6</v>
      </c>
      <c r="G72" s="98">
        <v>1</v>
      </c>
      <c r="H72" s="99"/>
      <c r="I72" s="100" t="s">
        <v>200</v>
      </c>
      <c r="J72" s="100" t="s">
        <v>32632</v>
      </c>
      <c r="K72" s="100" t="s">
        <v>32633</v>
      </c>
      <c r="L72" s="100" t="s">
        <v>32637</v>
      </c>
      <c r="N72" s="99"/>
      <c r="O72" s="99"/>
      <c r="P72" s="99"/>
      <c r="Q72" s="102" t="s">
        <v>32636</v>
      </c>
      <c r="R72" s="99"/>
      <c r="S72" s="100" t="str">
        <f t="shared" si="5"/>
        <v>SPC ≠ 0</v>
      </c>
    </row>
    <row r="73" spans="1:19" x14ac:dyDescent="0.2">
      <c r="A73" s="97" t="str">
        <f t="shared" si="4"/>
        <v>HALB--X-V-6-2</v>
      </c>
      <c r="B73" s="97" t="s">
        <v>279</v>
      </c>
      <c r="C73" s="98"/>
      <c r="D73" s="100" t="s">
        <v>200</v>
      </c>
      <c r="E73" s="100" t="s">
        <v>199</v>
      </c>
      <c r="F73" s="102">
        <v>6</v>
      </c>
      <c r="G73" s="100">
        <v>2</v>
      </c>
      <c r="H73" s="99"/>
      <c r="I73" s="100" t="s">
        <v>200</v>
      </c>
      <c r="J73" s="100" t="s">
        <v>32632</v>
      </c>
      <c r="K73" s="100" t="s">
        <v>32633</v>
      </c>
      <c r="L73" s="100" t="s">
        <v>32637</v>
      </c>
      <c r="N73" s="99"/>
      <c r="O73" s="99"/>
      <c r="P73" s="99"/>
      <c r="Q73" s="102" t="s">
        <v>32636</v>
      </c>
      <c r="R73" s="99"/>
      <c r="S73" s="100" t="str">
        <f t="shared" si="5"/>
        <v>SPC ≠ 0</v>
      </c>
    </row>
    <row r="74" spans="1:19" ht="15" customHeight="1" x14ac:dyDescent="0.2">
      <c r="A74" s="107"/>
      <c r="B74" s="108" t="s">
        <v>291</v>
      </c>
      <c r="C74" s="108" t="s">
        <v>291</v>
      </c>
      <c r="D74" s="108" t="s">
        <v>291</v>
      </c>
      <c r="E74" s="108" t="s">
        <v>291</v>
      </c>
      <c r="F74" s="108" t="s">
        <v>291</v>
      </c>
      <c r="G74" s="108" t="s">
        <v>291</v>
      </c>
      <c r="H74" s="108" t="s">
        <v>291</v>
      </c>
      <c r="I74" s="108" t="s">
        <v>291</v>
      </c>
      <c r="J74" s="108" t="s">
        <v>291</v>
      </c>
      <c r="K74" s="108" t="s">
        <v>291</v>
      </c>
      <c r="L74" s="108" t="s">
        <v>291</v>
      </c>
      <c r="N74" s="107"/>
      <c r="O74" s="107"/>
      <c r="P74" s="107"/>
      <c r="Q74" s="107"/>
      <c r="R74" s="107"/>
      <c r="S74" s="107"/>
    </row>
    <row r="75" spans="1:19" x14ac:dyDescent="0.2">
      <c r="A75" s="97" t="str">
        <f t="shared" ref="A75:A106" si="6">B75&amp;"-"&amp;C75&amp;"-"&amp;D75&amp;"-"&amp;E75&amp;"-"&amp;F75&amp;"-"&amp;G75</f>
        <v>ZBSS----0-1</v>
      </c>
      <c r="B75" s="97" t="s">
        <v>284</v>
      </c>
      <c r="C75" s="98"/>
      <c r="D75" s="98"/>
      <c r="E75" s="98"/>
      <c r="F75" s="98">
        <v>0</v>
      </c>
      <c r="G75" s="98">
        <v>1</v>
      </c>
      <c r="H75" s="99"/>
      <c r="I75" s="100" t="s">
        <v>165</v>
      </c>
      <c r="J75" s="100" t="s">
        <v>32638</v>
      </c>
      <c r="K75" s="100" t="s">
        <v>32639</v>
      </c>
      <c r="L75" s="100" t="s">
        <v>32634</v>
      </c>
      <c r="N75" s="99"/>
      <c r="O75" s="99"/>
      <c r="P75" s="99"/>
      <c r="Q75" s="99"/>
      <c r="R75" s="99"/>
      <c r="S75" s="100" t="str">
        <f t="shared" ref="S75:S106" si="7">N75&amp;O75&amp;P75&amp;Q75</f>
        <v/>
      </c>
    </row>
    <row r="76" spans="1:19" x14ac:dyDescent="0.2">
      <c r="A76" s="97" t="str">
        <f t="shared" si="6"/>
        <v>ZBSS----0-2</v>
      </c>
      <c r="B76" s="97" t="s">
        <v>284</v>
      </c>
      <c r="C76" s="98"/>
      <c r="D76" s="98"/>
      <c r="E76" s="98"/>
      <c r="F76" s="98">
        <v>0</v>
      </c>
      <c r="G76" s="100">
        <v>2</v>
      </c>
      <c r="H76" s="99"/>
      <c r="I76" s="100" t="s">
        <v>165</v>
      </c>
      <c r="J76" s="100" t="s">
        <v>32638</v>
      </c>
      <c r="K76" s="100" t="s">
        <v>32639</v>
      </c>
      <c r="L76" s="100" t="s">
        <v>32634</v>
      </c>
      <c r="N76" s="99"/>
      <c r="O76" s="99"/>
      <c r="P76" s="99"/>
      <c r="Q76" s="99"/>
      <c r="R76" s="99"/>
      <c r="S76" s="100" t="str">
        <f t="shared" si="7"/>
        <v/>
      </c>
    </row>
    <row r="77" spans="1:19" x14ac:dyDescent="0.2">
      <c r="A77" s="97" t="str">
        <f t="shared" si="6"/>
        <v>ZBSS----2-1</v>
      </c>
      <c r="B77" s="97" t="s">
        <v>284</v>
      </c>
      <c r="C77" s="98"/>
      <c r="D77" s="98"/>
      <c r="E77" s="98"/>
      <c r="F77" s="102">
        <v>2</v>
      </c>
      <c r="G77" s="98">
        <v>1</v>
      </c>
      <c r="H77" s="99"/>
      <c r="I77" s="100" t="s">
        <v>32635</v>
      </c>
      <c r="J77" s="100" t="s">
        <v>32638</v>
      </c>
      <c r="K77" s="100" t="s">
        <v>32639</v>
      </c>
      <c r="L77" s="100" t="s">
        <v>32634</v>
      </c>
      <c r="N77" s="99"/>
      <c r="O77" s="99"/>
      <c r="P77" s="99"/>
      <c r="Q77" s="102" t="s">
        <v>32636</v>
      </c>
      <c r="R77" s="99"/>
      <c r="S77" s="100" t="str">
        <f t="shared" si="7"/>
        <v>SPC ≠ 0</v>
      </c>
    </row>
    <row r="78" spans="1:19" x14ac:dyDescent="0.2">
      <c r="A78" s="97" t="str">
        <f t="shared" si="6"/>
        <v>ZBSS----2-2</v>
      </c>
      <c r="B78" s="97" t="s">
        <v>284</v>
      </c>
      <c r="C78" s="98"/>
      <c r="D78" s="98"/>
      <c r="E78" s="98"/>
      <c r="F78" s="103">
        <v>2</v>
      </c>
      <c r="G78" s="100">
        <v>2</v>
      </c>
      <c r="H78" s="99"/>
      <c r="I78" s="100" t="s">
        <v>32635</v>
      </c>
      <c r="J78" s="100" t="s">
        <v>32638</v>
      </c>
      <c r="K78" s="100" t="s">
        <v>32639</v>
      </c>
      <c r="L78" s="100" t="s">
        <v>32634</v>
      </c>
      <c r="N78" s="99"/>
      <c r="O78" s="99"/>
      <c r="P78" s="99"/>
      <c r="Q78" s="102" t="s">
        <v>32636</v>
      </c>
      <c r="R78" s="99"/>
      <c r="S78" s="100" t="str">
        <f t="shared" si="7"/>
        <v>SPC ≠ 0</v>
      </c>
    </row>
    <row r="79" spans="1:19" x14ac:dyDescent="0.2">
      <c r="A79" s="97" t="str">
        <f t="shared" si="6"/>
        <v>ZBSS----6-1</v>
      </c>
      <c r="B79" s="97" t="s">
        <v>284</v>
      </c>
      <c r="C79" s="98"/>
      <c r="D79" s="98"/>
      <c r="E79" s="98"/>
      <c r="F79" s="102">
        <v>6</v>
      </c>
      <c r="G79" s="98">
        <v>1</v>
      </c>
      <c r="H79" s="99"/>
      <c r="I79" s="100" t="s">
        <v>200</v>
      </c>
      <c r="J79" s="100" t="s">
        <v>32638</v>
      </c>
      <c r="K79" s="100" t="s">
        <v>32639</v>
      </c>
      <c r="L79" s="100" t="s">
        <v>32634</v>
      </c>
      <c r="N79" s="99"/>
      <c r="O79" s="99"/>
      <c r="P79" s="99"/>
      <c r="Q79" s="102" t="s">
        <v>32636</v>
      </c>
      <c r="R79" s="99"/>
      <c r="S79" s="100" t="str">
        <f t="shared" si="7"/>
        <v>SPC ≠ 0</v>
      </c>
    </row>
    <row r="80" spans="1:19" x14ac:dyDescent="0.2">
      <c r="A80" s="97" t="str">
        <f t="shared" si="6"/>
        <v>ZBSS----6-2</v>
      </c>
      <c r="B80" s="97" t="s">
        <v>284</v>
      </c>
      <c r="C80" s="98"/>
      <c r="D80" s="98"/>
      <c r="E80" s="98"/>
      <c r="F80" s="103">
        <v>6</v>
      </c>
      <c r="G80" s="100">
        <v>2</v>
      </c>
      <c r="H80" s="99"/>
      <c r="I80" s="100" t="s">
        <v>200</v>
      </c>
      <c r="J80" s="100" t="s">
        <v>32638</v>
      </c>
      <c r="K80" s="100" t="s">
        <v>32639</v>
      </c>
      <c r="L80" s="100" t="s">
        <v>32634</v>
      </c>
      <c r="N80" s="99"/>
      <c r="O80" s="99"/>
      <c r="P80" s="99"/>
      <c r="Q80" s="102" t="s">
        <v>32636</v>
      </c>
      <c r="R80" s="99"/>
      <c r="S80" s="100" t="str">
        <f t="shared" si="7"/>
        <v>SPC ≠ 0</v>
      </c>
    </row>
    <row r="81" spans="1:19" x14ac:dyDescent="0.2">
      <c r="A81" s="97" t="str">
        <f t="shared" si="6"/>
        <v>ZBSS---N-0-1</v>
      </c>
      <c r="B81" s="97" t="s">
        <v>284</v>
      </c>
      <c r="C81" s="98"/>
      <c r="D81" s="98"/>
      <c r="E81" s="102" t="s">
        <v>198</v>
      </c>
      <c r="F81" s="98">
        <v>0</v>
      </c>
      <c r="G81" s="98">
        <v>1</v>
      </c>
      <c r="H81" s="99"/>
      <c r="I81" s="100" t="s">
        <v>165</v>
      </c>
      <c r="J81" s="100" t="s">
        <v>32638</v>
      </c>
      <c r="K81" s="100" t="s">
        <v>32639</v>
      </c>
      <c r="L81" s="100" t="s">
        <v>32634</v>
      </c>
      <c r="N81" s="99"/>
      <c r="O81" s="99"/>
      <c r="P81" s="102" t="s">
        <v>32718</v>
      </c>
      <c r="Q81" s="99"/>
      <c r="R81" s="99"/>
      <c r="S81" s="100" t="str">
        <f t="shared" si="7"/>
        <v xml:space="preserve">Rück = N, </v>
      </c>
    </row>
    <row r="82" spans="1:19" x14ac:dyDescent="0.2">
      <c r="A82" s="97" t="str">
        <f t="shared" si="6"/>
        <v>ZBSS---N-0-2</v>
      </c>
      <c r="B82" s="97" t="s">
        <v>284</v>
      </c>
      <c r="C82" s="98"/>
      <c r="D82" s="98"/>
      <c r="E82" s="102" t="s">
        <v>198</v>
      </c>
      <c r="F82" s="98">
        <v>0</v>
      </c>
      <c r="G82" s="104">
        <v>2</v>
      </c>
      <c r="H82" s="99"/>
      <c r="I82" s="100" t="s">
        <v>165</v>
      </c>
      <c r="J82" s="100" t="s">
        <v>32638</v>
      </c>
      <c r="K82" s="100" t="s">
        <v>32639</v>
      </c>
      <c r="L82" s="100" t="s">
        <v>32634</v>
      </c>
      <c r="N82" s="99"/>
      <c r="O82" s="99"/>
      <c r="P82" s="102" t="s">
        <v>32718</v>
      </c>
      <c r="Q82" s="99"/>
      <c r="R82" s="99"/>
      <c r="S82" s="100" t="str">
        <f t="shared" si="7"/>
        <v xml:space="preserve">Rück = N, </v>
      </c>
    </row>
    <row r="83" spans="1:19" x14ac:dyDescent="0.2">
      <c r="A83" s="97" t="str">
        <f t="shared" si="6"/>
        <v>ZBSS---N-2-1</v>
      </c>
      <c r="B83" s="97" t="s">
        <v>284</v>
      </c>
      <c r="C83" s="98"/>
      <c r="D83" s="98"/>
      <c r="E83" s="102" t="s">
        <v>198</v>
      </c>
      <c r="F83" s="103">
        <v>2</v>
      </c>
      <c r="G83" s="98">
        <v>1</v>
      </c>
      <c r="H83" s="99"/>
      <c r="I83" s="100" t="s">
        <v>32635</v>
      </c>
      <c r="J83" s="100" t="s">
        <v>32638</v>
      </c>
      <c r="K83" s="100" t="s">
        <v>32639</v>
      </c>
      <c r="L83" s="100" t="s">
        <v>32634</v>
      </c>
      <c r="N83" s="99"/>
      <c r="O83" s="99"/>
      <c r="P83" s="102" t="s">
        <v>32718</v>
      </c>
      <c r="Q83" s="102" t="s">
        <v>32636</v>
      </c>
      <c r="R83" s="99"/>
      <c r="S83" s="100" t="str">
        <f t="shared" si="7"/>
        <v>Rück = N, SPC ≠ 0</v>
      </c>
    </row>
    <row r="84" spans="1:19" x14ac:dyDescent="0.2">
      <c r="A84" s="97" t="str">
        <f t="shared" si="6"/>
        <v>ZBSS---N-2-2</v>
      </c>
      <c r="B84" s="97" t="s">
        <v>284</v>
      </c>
      <c r="C84" s="98"/>
      <c r="D84" s="98"/>
      <c r="E84" s="105" t="s">
        <v>198</v>
      </c>
      <c r="F84" s="105">
        <v>2</v>
      </c>
      <c r="G84" s="106">
        <v>2</v>
      </c>
      <c r="H84" s="99"/>
      <c r="I84" s="100" t="s">
        <v>32635</v>
      </c>
      <c r="J84" s="100" t="s">
        <v>32638</v>
      </c>
      <c r="K84" s="100" t="s">
        <v>32639</v>
      </c>
      <c r="L84" s="100" t="s">
        <v>32634</v>
      </c>
      <c r="N84" s="99"/>
      <c r="O84" s="99"/>
      <c r="P84" s="102" t="s">
        <v>32718</v>
      </c>
      <c r="Q84" s="102" t="s">
        <v>32636</v>
      </c>
      <c r="R84" s="99"/>
      <c r="S84" s="100" t="str">
        <f t="shared" si="7"/>
        <v>Rück = N, SPC ≠ 0</v>
      </c>
    </row>
    <row r="85" spans="1:19" x14ac:dyDescent="0.2">
      <c r="A85" s="97" t="str">
        <f t="shared" si="6"/>
        <v>ZBSS---N-6-1</v>
      </c>
      <c r="B85" s="97" t="s">
        <v>284</v>
      </c>
      <c r="C85" s="98"/>
      <c r="D85" s="98"/>
      <c r="E85" s="102" t="s">
        <v>198</v>
      </c>
      <c r="F85" s="103">
        <v>6</v>
      </c>
      <c r="G85" s="98">
        <v>1</v>
      </c>
      <c r="H85" s="99"/>
      <c r="I85" s="100" t="s">
        <v>200</v>
      </c>
      <c r="J85" s="100" t="s">
        <v>32638</v>
      </c>
      <c r="K85" s="100" t="s">
        <v>32639</v>
      </c>
      <c r="L85" s="100" t="s">
        <v>32634</v>
      </c>
      <c r="N85" s="99"/>
      <c r="O85" s="99"/>
      <c r="P85" s="102" t="s">
        <v>32718</v>
      </c>
      <c r="Q85" s="102" t="s">
        <v>32636</v>
      </c>
      <c r="R85" s="99"/>
      <c r="S85" s="100" t="str">
        <f t="shared" si="7"/>
        <v>Rück = N, SPC ≠ 0</v>
      </c>
    </row>
    <row r="86" spans="1:19" x14ac:dyDescent="0.2">
      <c r="A86" s="97" t="str">
        <f t="shared" si="6"/>
        <v>ZBSS---N-6-2</v>
      </c>
      <c r="B86" s="97" t="s">
        <v>284</v>
      </c>
      <c r="C86" s="98"/>
      <c r="D86" s="98"/>
      <c r="E86" s="105" t="s">
        <v>198</v>
      </c>
      <c r="F86" s="105">
        <v>6</v>
      </c>
      <c r="G86" s="106">
        <v>2</v>
      </c>
      <c r="H86" s="99"/>
      <c r="I86" s="100" t="s">
        <v>200</v>
      </c>
      <c r="J86" s="100" t="s">
        <v>32638</v>
      </c>
      <c r="K86" s="100" t="s">
        <v>32639</v>
      </c>
      <c r="L86" s="100" t="s">
        <v>32634</v>
      </c>
      <c r="N86" s="99"/>
      <c r="O86" s="99"/>
      <c r="P86" s="102" t="s">
        <v>32718</v>
      </c>
      <c r="Q86" s="102" t="s">
        <v>32636</v>
      </c>
      <c r="R86" s="99"/>
      <c r="S86" s="100" t="str">
        <f t="shared" si="7"/>
        <v>Rück = N, SPC ≠ 0</v>
      </c>
    </row>
    <row r="87" spans="1:19" x14ac:dyDescent="0.2">
      <c r="A87" s="97" t="str">
        <f t="shared" si="6"/>
        <v>ZBSS-X---0-1</v>
      </c>
      <c r="B87" s="97" t="s">
        <v>284</v>
      </c>
      <c r="C87" s="104" t="s">
        <v>200</v>
      </c>
      <c r="D87" s="98"/>
      <c r="E87" s="98"/>
      <c r="F87" s="98">
        <v>0</v>
      </c>
      <c r="G87" s="98">
        <v>1</v>
      </c>
      <c r="H87" s="99"/>
      <c r="I87" s="100" t="s">
        <v>165</v>
      </c>
      <c r="J87" s="100" t="s">
        <v>32638</v>
      </c>
      <c r="K87" s="100" t="s">
        <v>32640</v>
      </c>
      <c r="L87" s="100" t="s">
        <v>32634</v>
      </c>
      <c r="N87" s="99"/>
      <c r="O87" s="99"/>
      <c r="P87" s="99"/>
      <c r="Q87" s="99"/>
      <c r="R87" s="99"/>
      <c r="S87" s="100" t="str">
        <f t="shared" si="7"/>
        <v/>
      </c>
    </row>
    <row r="88" spans="1:19" x14ac:dyDescent="0.2">
      <c r="A88" s="97" t="str">
        <f t="shared" si="6"/>
        <v>ZBSS---V-0-1</v>
      </c>
      <c r="B88" s="97" t="s">
        <v>284</v>
      </c>
      <c r="C88" s="98"/>
      <c r="D88" s="98"/>
      <c r="E88" s="100" t="s">
        <v>199</v>
      </c>
      <c r="F88" s="98">
        <v>0</v>
      </c>
      <c r="G88" s="98">
        <v>1</v>
      </c>
      <c r="H88" s="99"/>
      <c r="I88" s="100" t="s">
        <v>165</v>
      </c>
      <c r="J88" s="100" t="s">
        <v>32638</v>
      </c>
      <c r="K88" s="100" t="s">
        <v>32639</v>
      </c>
      <c r="L88" s="100" t="s">
        <v>32637</v>
      </c>
      <c r="N88" s="99"/>
      <c r="O88" s="99"/>
      <c r="P88" s="99"/>
      <c r="Q88" s="99"/>
      <c r="R88" s="99"/>
      <c r="S88" s="100" t="str">
        <f t="shared" si="7"/>
        <v/>
      </c>
    </row>
    <row r="89" spans="1:19" x14ac:dyDescent="0.2">
      <c r="A89" s="97" t="str">
        <f t="shared" si="6"/>
        <v>ZBSS-X---0-2</v>
      </c>
      <c r="B89" s="97" t="s">
        <v>284</v>
      </c>
      <c r="C89" s="104" t="s">
        <v>200</v>
      </c>
      <c r="D89" s="98"/>
      <c r="E89" s="98"/>
      <c r="F89" s="98">
        <v>0</v>
      </c>
      <c r="G89" s="100">
        <v>2</v>
      </c>
      <c r="H89" s="99"/>
      <c r="I89" s="100" t="s">
        <v>165</v>
      </c>
      <c r="J89" s="100" t="s">
        <v>32638</v>
      </c>
      <c r="K89" s="100" t="s">
        <v>32640</v>
      </c>
      <c r="L89" s="100" t="s">
        <v>32634</v>
      </c>
      <c r="N89" s="99"/>
      <c r="O89" s="99"/>
      <c r="P89" s="99"/>
      <c r="Q89" s="99"/>
      <c r="R89" s="99"/>
      <c r="S89" s="100" t="str">
        <f t="shared" si="7"/>
        <v/>
      </c>
    </row>
    <row r="90" spans="1:19" x14ac:dyDescent="0.2">
      <c r="A90" s="97" t="str">
        <f t="shared" si="6"/>
        <v>ZBSS---V-0-2</v>
      </c>
      <c r="B90" s="97" t="s">
        <v>284</v>
      </c>
      <c r="C90" s="98"/>
      <c r="D90" s="98"/>
      <c r="E90" s="100" t="s">
        <v>199</v>
      </c>
      <c r="F90" s="98">
        <v>0</v>
      </c>
      <c r="G90" s="104">
        <v>2</v>
      </c>
      <c r="H90" s="99"/>
      <c r="I90" s="100" t="s">
        <v>165</v>
      </c>
      <c r="J90" s="100" t="s">
        <v>32638</v>
      </c>
      <c r="K90" s="100" t="s">
        <v>32639</v>
      </c>
      <c r="L90" s="100" t="s">
        <v>32637</v>
      </c>
      <c r="N90" s="99"/>
      <c r="O90" s="99"/>
      <c r="P90" s="99"/>
      <c r="Q90" s="99"/>
      <c r="R90" s="99"/>
      <c r="S90" s="100" t="str">
        <f t="shared" si="7"/>
        <v/>
      </c>
    </row>
    <row r="91" spans="1:19" x14ac:dyDescent="0.2">
      <c r="A91" s="97" t="str">
        <f t="shared" si="6"/>
        <v>ZBSS-X---2-1</v>
      </c>
      <c r="B91" s="97" t="s">
        <v>284</v>
      </c>
      <c r="C91" s="104" t="s">
        <v>200</v>
      </c>
      <c r="D91" s="98"/>
      <c r="E91" s="98"/>
      <c r="F91" s="102">
        <v>2</v>
      </c>
      <c r="G91" s="98">
        <v>1</v>
      </c>
      <c r="H91" s="99"/>
      <c r="I91" s="100" t="s">
        <v>32635</v>
      </c>
      <c r="J91" s="100" t="s">
        <v>32638</v>
      </c>
      <c r="K91" s="100" t="s">
        <v>32640</v>
      </c>
      <c r="L91" s="100" t="s">
        <v>32634</v>
      </c>
      <c r="N91" s="99"/>
      <c r="O91" s="99"/>
      <c r="P91" s="99"/>
      <c r="Q91" s="102" t="s">
        <v>32636</v>
      </c>
      <c r="R91" s="99"/>
      <c r="S91" s="100" t="str">
        <f t="shared" si="7"/>
        <v>SPC ≠ 0</v>
      </c>
    </row>
    <row r="92" spans="1:19" x14ac:dyDescent="0.2">
      <c r="A92" s="97" t="str">
        <f t="shared" si="6"/>
        <v>ZBSS---V-2-1</v>
      </c>
      <c r="B92" s="97" t="s">
        <v>284</v>
      </c>
      <c r="C92" s="98"/>
      <c r="D92" s="98"/>
      <c r="E92" s="100" t="s">
        <v>199</v>
      </c>
      <c r="F92" s="103">
        <v>2</v>
      </c>
      <c r="G92" s="98">
        <v>1</v>
      </c>
      <c r="H92" s="99"/>
      <c r="I92" s="100" t="s">
        <v>32635</v>
      </c>
      <c r="J92" s="100" t="s">
        <v>32638</v>
      </c>
      <c r="K92" s="100" t="s">
        <v>32639</v>
      </c>
      <c r="L92" s="100" t="s">
        <v>32637</v>
      </c>
      <c r="N92" s="99"/>
      <c r="O92" s="99"/>
      <c r="P92" s="99"/>
      <c r="Q92" s="102" t="s">
        <v>32636</v>
      </c>
      <c r="R92" s="99"/>
      <c r="S92" s="100" t="str">
        <f t="shared" si="7"/>
        <v>SPC ≠ 0</v>
      </c>
    </row>
    <row r="93" spans="1:19" x14ac:dyDescent="0.2">
      <c r="A93" s="97" t="str">
        <f t="shared" si="6"/>
        <v>ZBSS-X---2-2</v>
      </c>
      <c r="B93" s="97" t="s">
        <v>284</v>
      </c>
      <c r="C93" s="100" t="s">
        <v>200</v>
      </c>
      <c r="D93" s="98"/>
      <c r="E93" s="98"/>
      <c r="F93" s="102">
        <v>2</v>
      </c>
      <c r="G93" s="100">
        <v>2</v>
      </c>
      <c r="H93" s="99"/>
      <c r="I93" s="100" t="s">
        <v>32635</v>
      </c>
      <c r="J93" s="100" t="s">
        <v>32638</v>
      </c>
      <c r="K93" s="100" t="s">
        <v>32640</v>
      </c>
      <c r="L93" s="100" t="s">
        <v>32634</v>
      </c>
      <c r="N93" s="99"/>
      <c r="O93" s="99"/>
      <c r="P93" s="99"/>
      <c r="Q93" s="102" t="s">
        <v>32636</v>
      </c>
      <c r="R93" s="99"/>
      <c r="S93" s="100" t="str">
        <f t="shared" si="7"/>
        <v>SPC ≠ 0</v>
      </c>
    </row>
    <row r="94" spans="1:19" x14ac:dyDescent="0.2">
      <c r="A94" s="97" t="str">
        <f t="shared" si="6"/>
        <v>ZBSS---V-2-2</v>
      </c>
      <c r="B94" s="97" t="s">
        <v>284</v>
      </c>
      <c r="C94" s="98"/>
      <c r="D94" s="98"/>
      <c r="E94" s="106" t="s">
        <v>199</v>
      </c>
      <c r="F94" s="105">
        <v>2</v>
      </c>
      <c r="G94" s="106">
        <v>2</v>
      </c>
      <c r="H94" s="99"/>
      <c r="I94" s="100" t="s">
        <v>32635</v>
      </c>
      <c r="J94" s="100" t="s">
        <v>32638</v>
      </c>
      <c r="K94" s="100" t="s">
        <v>32639</v>
      </c>
      <c r="L94" s="100" t="s">
        <v>32637</v>
      </c>
      <c r="N94" s="99"/>
      <c r="O94" s="99"/>
      <c r="P94" s="99"/>
      <c r="Q94" s="102" t="s">
        <v>32636</v>
      </c>
      <c r="R94" s="99"/>
      <c r="S94" s="100" t="str">
        <f t="shared" si="7"/>
        <v>SPC ≠ 0</v>
      </c>
    </row>
    <row r="95" spans="1:19" x14ac:dyDescent="0.2">
      <c r="A95" s="97" t="str">
        <f t="shared" si="6"/>
        <v>ZBSS-X---6-1</v>
      </c>
      <c r="B95" s="97" t="s">
        <v>284</v>
      </c>
      <c r="C95" s="104" t="s">
        <v>200</v>
      </c>
      <c r="D95" s="98"/>
      <c r="E95" s="98"/>
      <c r="F95" s="102">
        <v>6</v>
      </c>
      <c r="G95" s="98">
        <v>1</v>
      </c>
      <c r="H95" s="99"/>
      <c r="I95" s="100" t="s">
        <v>200</v>
      </c>
      <c r="J95" s="100" t="s">
        <v>32638</v>
      </c>
      <c r="K95" s="100" t="s">
        <v>32640</v>
      </c>
      <c r="L95" s="100" t="s">
        <v>32634</v>
      </c>
      <c r="N95" s="99"/>
      <c r="O95" s="99"/>
      <c r="P95" s="99"/>
      <c r="Q95" s="102" t="s">
        <v>32636</v>
      </c>
      <c r="R95" s="99"/>
      <c r="S95" s="100" t="str">
        <f t="shared" si="7"/>
        <v>SPC ≠ 0</v>
      </c>
    </row>
    <row r="96" spans="1:19" x14ac:dyDescent="0.2">
      <c r="A96" s="97" t="str">
        <f t="shared" si="6"/>
        <v>ZBSS---V-6-1</v>
      </c>
      <c r="B96" s="97" t="s">
        <v>284</v>
      </c>
      <c r="C96" s="98"/>
      <c r="D96" s="98"/>
      <c r="E96" s="100" t="s">
        <v>199</v>
      </c>
      <c r="F96" s="103">
        <v>6</v>
      </c>
      <c r="G96" s="98">
        <v>1</v>
      </c>
      <c r="H96" s="99"/>
      <c r="I96" s="100" t="s">
        <v>200</v>
      </c>
      <c r="J96" s="100" t="s">
        <v>32638</v>
      </c>
      <c r="K96" s="100" t="s">
        <v>32639</v>
      </c>
      <c r="L96" s="100" t="s">
        <v>32637</v>
      </c>
      <c r="N96" s="99"/>
      <c r="O96" s="99"/>
      <c r="P96" s="99"/>
      <c r="Q96" s="102" t="s">
        <v>32636</v>
      </c>
      <c r="R96" s="99"/>
      <c r="S96" s="100" t="str">
        <f t="shared" si="7"/>
        <v>SPC ≠ 0</v>
      </c>
    </row>
    <row r="97" spans="1:19" x14ac:dyDescent="0.2">
      <c r="A97" s="97" t="str">
        <f t="shared" si="6"/>
        <v>ZBSS-X---6-2</v>
      </c>
      <c r="B97" s="97" t="s">
        <v>284</v>
      </c>
      <c r="C97" s="100" t="s">
        <v>200</v>
      </c>
      <c r="D97" s="98"/>
      <c r="E97" s="98"/>
      <c r="F97" s="102">
        <v>6</v>
      </c>
      <c r="G97" s="100">
        <v>2</v>
      </c>
      <c r="H97" s="99"/>
      <c r="I97" s="100" t="s">
        <v>200</v>
      </c>
      <c r="J97" s="100" t="s">
        <v>32638</v>
      </c>
      <c r="K97" s="100" t="s">
        <v>32640</v>
      </c>
      <c r="L97" s="100" t="s">
        <v>32634</v>
      </c>
      <c r="N97" s="99"/>
      <c r="O97" s="99"/>
      <c r="P97" s="99"/>
      <c r="Q97" s="102" t="s">
        <v>32636</v>
      </c>
      <c r="R97" s="99"/>
      <c r="S97" s="100" t="str">
        <f t="shared" si="7"/>
        <v>SPC ≠ 0</v>
      </c>
    </row>
    <row r="98" spans="1:19" x14ac:dyDescent="0.2">
      <c r="A98" s="97" t="str">
        <f t="shared" si="6"/>
        <v>ZBSS---V-6-2</v>
      </c>
      <c r="B98" s="97" t="s">
        <v>284</v>
      </c>
      <c r="C98" s="98"/>
      <c r="D98" s="98"/>
      <c r="E98" s="106" t="s">
        <v>199</v>
      </c>
      <c r="F98" s="105">
        <v>6</v>
      </c>
      <c r="G98" s="106">
        <v>2</v>
      </c>
      <c r="H98" s="99"/>
      <c r="I98" s="100" t="s">
        <v>200</v>
      </c>
      <c r="J98" s="100" t="s">
        <v>32638</v>
      </c>
      <c r="K98" s="100" t="s">
        <v>32639</v>
      </c>
      <c r="L98" s="100" t="s">
        <v>32637</v>
      </c>
      <c r="N98" s="99"/>
      <c r="O98" s="99"/>
      <c r="P98" s="99"/>
      <c r="Q98" s="102" t="s">
        <v>32636</v>
      </c>
      <c r="R98" s="99"/>
      <c r="S98" s="100" t="str">
        <f t="shared" si="7"/>
        <v>SPC ≠ 0</v>
      </c>
    </row>
    <row r="99" spans="1:19" x14ac:dyDescent="0.2">
      <c r="A99" s="97" t="str">
        <f t="shared" si="6"/>
        <v>ZBSS-X--N-0-1</v>
      </c>
      <c r="B99" s="97" t="s">
        <v>284</v>
      </c>
      <c r="C99" s="104" t="s">
        <v>200</v>
      </c>
      <c r="D99" s="98"/>
      <c r="E99" s="102" t="s">
        <v>198</v>
      </c>
      <c r="F99" s="98">
        <v>0</v>
      </c>
      <c r="G99" s="98">
        <v>1</v>
      </c>
      <c r="H99" s="99"/>
      <c r="I99" s="100" t="s">
        <v>165</v>
      </c>
      <c r="J99" s="100" t="s">
        <v>32638</v>
      </c>
      <c r="K99" s="100" t="s">
        <v>32640</v>
      </c>
      <c r="L99" s="100" t="s">
        <v>32634</v>
      </c>
      <c r="N99" s="99"/>
      <c r="O99" s="99"/>
      <c r="P99" s="102" t="s">
        <v>32718</v>
      </c>
      <c r="Q99" s="99"/>
      <c r="R99" s="99"/>
      <c r="S99" s="100" t="str">
        <f t="shared" si="7"/>
        <v xml:space="preserve">Rück = N, </v>
      </c>
    </row>
    <row r="100" spans="1:19" ht="15" customHeight="1" x14ac:dyDescent="0.2">
      <c r="A100" s="97" t="str">
        <f t="shared" si="6"/>
        <v>ZBSS-X--N-0-2</v>
      </c>
      <c r="B100" s="97" t="s">
        <v>284</v>
      </c>
      <c r="C100" s="100" t="s">
        <v>200</v>
      </c>
      <c r="D100" s="98"/>
      <c r="E100" s="102" t="s">
        <v>198</v>
      </c>
      <c r="F100" s="98">
        <v>0</v>
      </c>
      <c r="G100" s="100">
        <v>2</v>
      </c>
      <c r="H100" s="99"/>
      <c r="I100" s="100" t="s">
        <v>165</v>
      </c>
      <c r="J100" s="100" t="s">
        <v>32638</v>
      </c>
      <c r="K100" s="100" t="s">
        <v>32640</v>
      </c>
      <c r="L100" s="100" t="s">
        <v>32634</v>
      </c>
      <c r="N100" s="99"/>
      <c r="O100" s="99"/>
      <c r="P100" s="102" t="s">
        <v>32718</v>
      </c>
      <c r="Q100" s="99"/>
      <c r="R100" s="99"/>
      <c r="S100" s="100" t="str">
        <f t="shared" si="7"/>
        <v xml:space="preserve">Rück = N, </v>
      </c>
    </row>
    <row r="101" spans="1:19" x14ac:dyDescent="0.2">
      <c r="A101" s="97" t="str">
        <f t="shared" si="6"/>
        <v>ZBSS-X--N-2-1</v>
      </c>
      <c r="B101" s="97" t="s">
        <v>284</v>
      </c>
      <c r="C101" s="100" t="s">
        <v>200</v>
      </c>
      <c r="D101" s="98"/>
      <c r="E101" s="102" t="s">
        <v>198</v>
      </c>
      <c r="F101" s="102">
        <v>2</v>
      </c>
      <c r="G101" s="98">
        <v>1</v>
      </c>
      <c r="H101" s="99"/>
      <c r="I101" s="100" t="s">
        <v>32635</v>
      </c>
      <c r="J101" s="100" t="s">
        <v>32638</v>
      </c>
      <c r="K101" s="100" t="s">
        <v>32640</v>
      </c>
      <c r="L101" s="100" t="s">
        <v>32634</v>
      </c>
      <c r="N101" s="99"/>
      <c r="O101" s="99"/>
      <c r="P101" s="102" t="s">
        <v>32718</v>
      </c>
      <c r="Q101" s="102" t="s">
        <v>32636</v>
      </c>
      <c r="R101" s="99"/>
      <c r="S101" s="100" t="str">
        <f t="shared" si="7"/>
        <v>Rück = N, SPC ≠ 0</v>
      </c>
    </row>
    <row r="102" spans="1:19" x14ac:dyDescent="0.2">
      <c r="A102" s="97" t="str">
        <f t="shared" si="6"/>
        <v>ZBSS-X--N-2-2</v>
      </c>
      <c r="B102" s="97" t="s">
        <v>284</v>
      </c>
      <c r="C102" s="98" t="s">
        <v>200</v>
      </c>
      <c r="D102" s="98"/>
      <c r="E102" s="105" t="s">
        <v>198</v>
      </c>
      <c r="F102" s="105">
        <v>2</v>
      </c>
      <c r="G102" s="106">
        <v>2</v>
      </c>
      <c r="H102" s="99"/>
      <c r="I102" s="100" t="s">
        <v>32635</v>
      </c>
      <c r="J102" s="100" t="s">
        <v>32638</v>
      </c>
      <c r="K102" s="100" t="s">
        <v>32640</v>
      </c>
      <c r="L102" s="100" t="s">
        <v>32634</v>
      </c>
      <c r="N102" s="99"/>
      <c r="O102" s="99"/>
      <c r="P102" s="102" t="s">
        <v>32718</v>
      </c>
      <c r="Q102" s="102" t="s">
        <v>32636</v>
      </c>
      <c r="R102" s="99"/>
      <c r="S102" s="100" t="str">
        <f t="shared" si="7"/>
        <v>Rück = N, SPC ≠ 0</v>
      </c>
    </row>
    <row r="103" spans="1:19" x14ac:dyDescent="0.2">
      <c r="A103" s="97" t="str">
        <f t="shared" si="6"/>
        <v>ZBSS-X--N-6-1</v>
      </c>
      <c r="B103" s="97" t="s">
        <v>284</v>
      </c>
      <c r="C103" s="100" t="s">
        <v>200</v>
      </c>
      <c r="D103" s="98"/>
      <c r="E103" s="102" t="s">
        <v>198</v>
      </c>
      <c r="F103" s="102">
        <v>6</v>
      </c>
      <c r="G103" s="98">
        <v>1</v>
      </c>
      <c r="H103" s="99"/>
      <c r="I103" s="100" t="s">
        <v>200</v>
      </c>
      <c r="J103" s="100" t="s">
        <v>32638</v>
      </c>
      <c r="K103" s="100" t="s">
        <v>32640</v>
      </c>
      <c r="L103" s="100" t="s">
        <v>32634</v>
      </c>
      <c r="N103" s="99"/>
      <c r="O103" s="99"/>
      <c r="P103" s="102" t="s">
        <v>32718</v>
      </c>
      <c r="Q103" s="102" t="s">
        <v>32636</v>
      </c>
      <c r="R103" s="99"/>
      <c r="S103" s="100" t="str">
        <f t="shared" si="7"/>
        <v>Rück = N, SPC ≠ 0</v>
      </c>
    </row>
    <row r="104" spans="1:19" x14ac:dyDescent="0.2">
      <c r="A104" s="97" t="str">
        <f t="shared" si="6"/>
        <v>ZBSS-X--N-6-2</v>
      </c>
      <c r="B104" s="97" t="s">
        <v>284</v>
      </c>
      <c r="C104" s="98" t="s">
        <v>200</v>
      </c>
      <c r="D104" s="98"/>
      <c r="E104" s="105" t="s">
        <v>198</v>
      </c>
      <c r="F104" s="105">
        <v>6</v>
      </c>
      <c r="G104" s="106">
        <v>2</v>
      </c>
      <c r="H104" s="99"/>
      <c r="I104" s="100" t="s">
        <v>200</v>
      </c>
      <c r="J104" s="100" t="s">
        <v>32638</v>
      </c>
      <c r="K104" s="100" t="s">
        <v>32640</v>
      </c>
      <c r="L104" s="100" t="s">
        <v>32634</v>
      </c>
      <c r="N104" s="99"/>
      <c r="O104" s="99"/>
      <c r="P104" s="102" t="s">
        <v>32718</v>
      </c>
      <c r="Q104" s="102" t="s">
        <v>32636</v>
      </c>
      <c r="R104" s="99"/>
      <c r="S104" s="100" t="str">
        <f t="shared" si="7"/>
        <v>Rück = N, SPC ≠ 0</v>
      </c>
    </row>
    <row r="105" spans="1:19" x14ac:dyDescent="0.2">
      <c r="A105" s="97" t="str">
        <f t="shared" si="6"/>
        <v>ZBSS-X--V-0-1</v>
      </c>
      <c r="B105" s="97" t="s">
        <v>284</v>
      </c>
      <c r="C105" s="104" t="s">
        <v>200</v>
      </c>
      <c r="D105" s="98"/>
      <c r="E105" s="100" t="s">
        <v>199</v>
      </c>
      <c r="F105" s="98">
        <v>0</v>
      </c>
      <c r="G105" s="98">
        <v>1</v>
      </c>
      <c r="H105" s="99"/>
      <c r="I105" s="100" t="s">
        <v>165</v>
      </c>
      <c r="J105" s="100" t="s">
        <v>32638</v>
      </c>
      <c r="K105" s="100" t="s">
        <v>32640</v>
      </c>
      <c r="L105" s="100" t="s">
        <v>32637</v>
      </c>
      <c r="N105" s="99"/>
      <c r="O105" s="99"/>
      <c r="P105" s="99"/>
      <c r="Q105" s="99"/>
      <c r="R105" s="99"/>
      <c r="S105" s="100" t="str">
        <f t="shared" si="7"/>
        <v/>
      </c>
    </row>
    <row r="106" spans="1:19" x14ac:dyDescent="0.2">
      <c r="A106" s="97" t="str">
        <f t="shared" si="6"/>
        <v>ZBSS-X--V-0-2</v>
      </c>
      <c r="B106" s="97" t="s">
        <v>284</v>
      </c>
      <c r="C106" s="100" t="s">
        <v>200</v>
      </c>
      <c r="D106" s="98"/>
      <c r="E106" s="100" t="s">
        <v>199</v>
      </c>
      <c r="F106" s="98">
        <v>0</v>
      </c>
      <c r="G106" s="100">
        <v>2</v>
      </c>
      <c r="H106" s="99"/>
      <c r="I106" s="100" t="s">
        <v>165</v>
      </c>
      <c r="J106" s="100" t="s">
        <v>32638</v>
      </c>
      <c r="K106" s="100" t="s">
        <v>32640</v>
      </c>
      <c r="L106" s="100" t="s">
        <v>32637</v>
      </c>
      <c r="N106" s="99"/>
      <c r="O106" s="99"/>
      <c r="P106" s="99"/>
      <c r="Q106" s="99"/>
      <c r="R106" s="99"/>
      <c r="S106" s="100" t="str">
        <f t="shared" si="7"/>
        <v/>
      </c>
    </row>
    <row r="107" spans="1:19" x14ac:dyDescent="0.2">
      <c r="A107" s="97" t="str">
        <f t="shared" ref="A107:A138" si="8">B107&amp;"-"&amp;C107&amp;"-"&amp;D107&amp;"-"&amp;E107&amp;"-"&amp;F107&amp;"-"&amp;G107</f>
        <v>ZBSS-X--V-2-1</v>
      </c>
      <c r="B107" s="97" t="s">
        <v>284</v>
      </c>
      <c r="C107" s="100" t="s">
        <v>200</v>
      </c>
      <c r="D107" s="98"/>
      <c r="E107" s="100" t="s">
        <v>199</v>
      </c>
      <c r="F107" s="102">
        <v>2</v>
      </c>
      <c r="G107" s="98">
        <v>1</v>
      </c>
      <c r="H107" s="99"/>
      <c r="I107" s="100" t="s">
        <v>32635</v>
      </c>
      <c r="J107" s="100" t="s">
        <v>32638</v>
      </c>
      <c r="K107" s="100" t="s">
        <v>32640</v>
      </c>
      <c r="L107" s="100" t="s">
        <v>32637</v>
      </c>
      <c r="N107" s="99"/>
      <c r="O107" s="99"/>
      <c r="P107" s="99"/>
      <c r="Q107" s="102" t="s">
        <v>32636</v>
      </c>
      <c r="R107" s="99"/>
      <c r="S107" s="100" t="str">
        <f t="shared" ref="S107:S138" si="9">N107&amp;O107&amp;P107&amp;Q107</f>
        <v>SPC ≠ 0</v>
      </c>
    </row>
    <row r="108" spans="1:19" x14ac:dyDescent="0.2">
      <c r="A108" s="97" t="str">
        <f t="shared" si="8"/>
        <v>ZBSS-X--V-2-2</v>
      </c>
      <c r="B108" s="97" t="s">
        <v>284</v>
      </c>
      <c r="C108" s="98" t="s">
        <v>200</v>
      </c>
      <c r="D108" s="98"/>
      <c r="E108" s="106" t="s">
        <v>199</v>
      </c>
      <c r="F108" s="105">
        <v>2</v>
      </c>
      <c r="G108" s="106">
        <v>2</v>
      </c>
      <c r="H108" s="99"/>
      <c r="I108" s="100" t="s">
        <v>32635</v>
      </c>
      <c r="J108" s="100" t="s">
        <v>32638</v>
      </c>
      <c r="K108" s="100" t="s">
        <v>32640</v>
      </c>
      <c r="L108" s="100" t="s">
        <v>32637</v>
      </c>
      <c r="N108" s="99"/>
      <c r="O108" s="99"/>
      <c r="P108" s="99"/>
      <c r="Q108" s="102" t="s">
        <v>32636</v>
      </c>
      <c r="R108" s="99"/>
      <c r="S108" s="100" t="str">
        <f t="shared" si="9"/>
        <v>SPC ≠ 0</v>
      </c>
    </row>
    <row r="109" spans="1:19" x14ac:dyDescent="0.2">
      <c r="A109" s="97" t="str">
        <f t="shared" si="8"/>
        <v>ZBSS-X--V-6-1</v>
      </c>
      <c r="B109" s="97" t="s">
        <v>284</v>
      </c>
      <c r="C109" s="100" t="s">
        <v>200</v>
      </c>
      <c r="D109" s="98"/>
      <c r="E109" s="100" t="s">
        <v>199</v>
      </c>
      <c r="F109" s="102">
        <v>6</v>
      </c>
      <c r="G109" s="98">
        <v>1</v>
      </c>
      <c r="H109" s="99"/>
      <c r="I109" s="100" t="s">
        <v>200</v>
      </c>
      <c r="J109" s="100" t="s">
        <v>32638</v>
      </c>
      <c r="K109" s="100" t="s">
        <v>32640</v>
      </c>
      <c r="L109" s="100" t="s">
        <v>32637</v>
      </c>
      <c r="N109" s="99"/>
      <c r="O109" s="99"/>
      <c r="P109" s="99"/>
      <c r="Q109" s="102" t="s">
        <v>32636</v>
      </c>
      <c r="R109" s="99"/>
      <c r="S109" s="100" t="str">
        <f t="shared" si="9"/>
        <v>SPC ≠ 0</v>
      </c>
    </row>
    <row r="110" spans="1:19" x14ac:dyDescent="0.2">
      <c r="A110" s="97" t="str">
        <f t="shared" si="8"/>
        <v>ZBSS-X--V-6-2</v>
      </c>
      <c r="B110" s="97" t="s">
        <v>284</v>
      </c>
      <c r="C110" s="98" t="s">
        <v>200</v>
      </c>
      <c r="D110" s="98"/>
      <c r="E110" s="106" t="s">
        <v>199</v>
      </c>
      <c r="F110" s="105">
        <v>6</v>
      </c>
      <c r="G110" s="106">
        <v>2</v>
      </c>
      <c r="H110" s="99"/>
      <c r="I110" s="100" t="s">
        <v>200</v>
      </c>
      <c r="J110" s="100" t="s">
        <v>32638</v>
      </c>
      <c r="K110" s="100" t="s">
        <v>32640</v>
      </c>
      <c r="L110" s="100" t="s">
        <v>32637</v>
      </c>
      <c r="N110" s="99"/>
      <c r="O110" s="99"/>
      <c r="P110" s="99"/>
      <c r="Q110" s="102" t="s">
        <v>32636</v>
      </c>
      <c r="R110" s="99"/>
      <c r="S110" s="100" t="str">
        <f t="shared" si="9"/>
        <v>SPC ≠ 0</v>
      </c>
    </row>
    <row r="111" spans="1:19" x14ac:dyDescent="0.2">
      <c r="A111" s="97" t="str">
        <f t="shared" si="8"/>
        <v>ZBSS-X-X--0-1</v>
      </c>
      <c r="B111" s="97" t="s">
        <v>284</v>
      </c>
      <c r="C111" s="104" t="s">
        <v>200</v>
      </c>
      <c r="D111" s="100" t="s">
        <v>200</v>
      </c>
      <c r="E111" s="98"/>
      <c r="F111" s="98">
        <v>0</v>
      </c>
      <c r="G111" s="98">
        <v>1</v>
      </c>
      <c r="H111" s="99"/>
      <c r="I111" s="100" t="s">
        <v>165</v>
      </c>
      <c r="J111" s="100" t="s">
        <v>32638</v>
      </c>
      <c r="K111" s="100" t="s">
        <v>32640</v>
      </c>
      <c r="L111" s="100" t="s">
        <v>32634</v>
      </c>
      <c r="N111" s="99"/>
      <c r="O111" s="99"/>
      <c r="P111" s="99"/>
      <c r="Q111" s="99"/>
      <c r="R111" s="99"/>
      <c r="S111" s="100" t="str">
        <f t="shared" si="9"/>
        <v/>
      </c>
    </row>
    <row r="112" spans="1:19" x14ac:dyDescent="0.2">
      <c r="A112" s="97" t="str">
        <f t="shared" si="8"/>
        <v>ZBSS-X-X--0-2</v>
      </c>
      <c r="B112" s="97" t="s">
        <v>284</v>
      </c>
      <c r="C112" s="100" t="s">
        <v>200</v>
      </c>
      <c r="D112" s="100" t="s">
        <v>200</v>
      </c>
      <c r="E112" s="98"/>
      <c r="F112" s="98">
        <v>0</v>
      </c>
      <c r="G112" s="100">
        <v>2</v>
      </c>
      <c r="H112" s="99"/>
      <c r="I112" s="100" t="s">
        <v>165</v>
      </c>
      <c r="J112" s="100" t="s">
        <v>32638</v>
      </c>
      <c r="K112" s="100" t="s">
        <v>32640</v>
      </c>
      <c r="L112" s="100" t="s">
        <v>32634</v>
      </c>
      <c r="N112" s="99"/>
      <c r="O112" s="99"/>
      <c r="P112" s="99"/>
      <c r="Q112" s="99"/>
      <c r="R112" s="99"/>
      <c r="S112" s="100" t="str">
        <f t="shared" si="9"/>
        <v/>
      </c>
    </row>
    <row r="113" spans="1:19" x14ac:dyDescent="0.2">
      <c r="A113" s="97" t="str">
        <f t="shared" si="8"/>
        <v>ZBSS-X-X--2-1</v>
      </c>
      <c r="B113" s="97" t="s">
        <v>284</v>
      </c>
      <c r="C113" s="104" t="s">
        <v>200</v>
      </c>
      <c r="D113" s="100" t="s">
        <v>200</v>
      </c>
      <c r="E113" s="98"/>
      <c r="F113" s="102">
        <v>2</v>
      </c>
      <c r="G113" s="98">
        <v>1</v>
      </c>
      <c r="H113" s="99"/>
      <c r="I113" s="100" t="s">
        <v>32635</v>
      </c>
      <c r="J113" s="100" t="s">
        <v>32638</v>
      </c>
      <c r="K113" s="100" t="s">
        <v>32640</v>
      </c>
      <c r="L113" s="100" t="s">
        <v>32634</v>
      </c>
      <c r="N113" s="99"/>
      <c r="O113" s="99"/>
      <c r="P113" s="99"/>
      <c r="Q113" s="102" t="s">
        <v>32636</v>
      </c>
      <c r="R113" s="99"/>
      <c r="S113" s="100" t="str">
        <f t="shared" si="9"/>
        <v>SPC ≠ 0</v>
      </c>
    </row>
    <row r="114" spans="1:19" x14ac:dyDescent="0.2">
      <c r="A114" s="97" t="str">
        <f t="shared" si="8"/>
        <v>ZBSS-X-X--2-2</v>
      </c>
      <c r="B114" s="97" t="s">
        <v>284</v>
      </c>
      <c r="C114" s="104" t="s">
        <v>200</v>
      </c>
      <c r="D114" s="100" t="s">
        <v>200</v>
      </c>
      <c r="E114" s="98"/>
      <c r="F114" s="102">
        <v>2</v>
      </c>
      <c r="G114" s="100">
        <v>2</v>
      </c>
      <c r="H114" s="99"/>
      <c r="I114" s="100" t="s">
        <v>32635</v>
      </c>
      <c r="J114" s="100" t="s">
        <v>32638</v>
      </c>
      <c r="K114" s="100" t="s">
        <v>32640</v>
      </c>
      <c r="L114" s="100" t="s">
        <v>32634</v>
      </c>
      <c r="N114" s="99"/>
      <c r="O114" s="99"/>
      <c r="P114" s="99"/>
      <c r="Q114" s="102" t="s">
        <v>32636</v>
      </c>
      <c r="R114" s="99"/>
      <c r="S114" s="100" t="str">
        <f t="shared" si="9"/>
        <v>SPC ≠ 0</v>
      </c>
    </row>
    <row r="115" spans="1:19" x14ac:dyDescent="0.2">
      <c r="A115" s="97" t="str">
        <f t="shared" si="8"/>
        <v>ZBSS-X-X--6-1</v>
      </c>
      <c r="B115" s="97" t="s">
        <v>284</v>
      </c>
      <c r="C115" s="104" t="s">
        <v>200</v>
      </c>
      <c r="D115" s="100" t="s">
        <v>200</v>
      </c>
      <c r="E115" s="98"/>
      <c r="F115" s="102">
        <v>6</v>
      </c>
      <c r="G115" s="98">
        <v>1</v>
      </c>
      <c r="H115" s="99"/>
      <c r="I115" s="100" t="s">
        <v>200</v>
      </c>
      <c r="J115" s="100" t="s">
        <v>32638</v>
      </c>
      <c r="K115" s="100" t="s">
        <v>32640</v>
      </c>
      <c r="L115" s="100" t="s">
        <v>32634</v>
      </c>
      <c r="N115" s="99"/>
      <c r="O115" s="99"/>
      <c r="P115" s="99"/>
      <c r="Q115" s="102" t="s">
        <v>32636</v>
      </c>
      <c r="R115" s="99"/>
      <c r="S115" s="100" t="str">
        <f t="shared" si="9"/>
        <v>SPC ≠ 0</v>
      </c>
    </row>
    <row r="116" spans="1:19" x14ac:dyDescent="0.2">
      <c r="A116" s="97" t="str">
        <f t="shared" si="8"/>
        <v>ZBSS-X-X--6-2</v>
      </c>
      <c r="B116" s="97" t="s">
        <v>284</v>
      </c>
      <c r="C116" s="104" t="s">
        <v>200</v>
      </c>
      <c r="D116" s="100" t="s">
        <v>200</v>
      </c>
      <c r="E116" s="98"/>
      <c r="F116" s="102">
        <v>6</v>
      </c>
      <c r="G116" s="100">
        <v>2</v>
      </c>
      <c r="H116" s="99"/>
      <c r="I116" s="100" t="s">
        <v>200</v>
      </c>
      <c r="J116" s="100" t="s">
        <v>32638</v>
      </c>
      <c r="K116" s="100" t="s">
        <v>32640</v>
      </c>
      <c r="L116" s="100" t="s">
        <v>32634</v>
      </c>
      <c r="N116" s="99"/>
      <c r="O116" s="99"/>
      <c r="P116" s="99"/>
      <c r="Q116" s="102" t="s">
        <v>32636</v>
      </c>
      <c r="R116" s="99"/>
      <c r="S116" s="100" t="str">
        <f t="shared" si="9"/>
        <v>SPC ≠ 0</v>
      </c>
    </row>
    <row r="117" spans="1:19" x14ac:dyDescent="0.2">
      <c r="A117" s="97" t="str">
        <f t="shared" si="8"/>
        <v>ZBSS-X-X-N-0-1</v>
      </c>
      <c r="B117" s="97" t="s">
        <v>284</v>
      </c>
      <c r="C117" s="100" t="s">
        <v>200</v>
      </c>
      <c r="D117" s="100" t="s">
        <v>200</v>
      </c>
      <c r="E117" s="103" t="s">
        <v>198</v>
      </c>
      <c r="F117" s="98">
        <v>0</v>
      </c>
      <c r="G117" s="98">
        <v>1</v>
      </c>
      <c r="H117" s="99"/>
      <c r="I117" s="100" t="s">
        <v>165</v>
      </c>
      <c r="J117" s="100" t="s">
        <v>32638</v>
      </c>
      <c r="K117" s="100" t="s">
        <v>32640</v>
      </c>
      <c r="L117" s="100" t="s">
        <v>32634</v>
      </c>
      <c r="N117" s="99"/>
      <c r="O117" s="99"/>
      <c r="P117" s="102" t="s">
        <v>32718</v>
      </c>
      <c r="Q117" s="99"/>
      <c r="R117" s="99"/>
      <c r="S117" s="100" t="str">
        <f t="shared" si="9"/>
        <v xml:space="preserve">Rück = N, </v>
      </c>
    </row>
    <row r="118" spans="1:19" x14ac:dyDescent="0.2">
      <c r="A118" s="97" t="str">
        <f t="shared" si="8"/>
        <v>ZBSS-X-X-N-0-2</v>
      </c>
      <c r="B118" s="97" t="s">
        <v>284</v>
      </c>
      <c r="C118" s="98" t="s">
        <v>200</v>
      </c>
      <c r="D118" s="106" t="s">
        <v>200</v>
      </c>
      <c r="E118" s="105" t="s">
        <v>198</v>
      </c>
      <c r="F118" s="98">
        <v>0</v>
      </c>
      <c r="G118" s="106">
        <v>2</v>
      </c>
      <c r="H118" s="99"/>
      <c r="I118" s="100" t="s">
        <v>165</v>
      </c>
      <c r="J118" s="100" t="s">
        <v>32638</v>
      </c>
      <c r="K118" s="100" t="s">
        <v>32640</v>
      </c>
      <c r="L118" s="100" t="s">
        <v>32634</v>
      </c>
      <c r="N118" s="99"/>
      <c r="O118" s="99"/>
      <c r="P118" s="102" t="s">
        <v>32718</v>
      </c>
      <c r="Q118" s="99"/>
      <c r="R118" s="99"/>
      <c r="S118" s="100" t="str">
        <f t="shared" si="9"/>
        <v xml:space="preserve">Rück = N, </v>
      </c>
    </row>
    <row r="119" spans="1:19" x14ac:dyDescent="0.2">
      <c r="A119" s="97" t="str">
        <f t="shared" si="8"/>
        <v>ZBSS-X-X-N-2-1</v>
      </c>
      <c r="B119" s="97" t="s">
        <v>284</v>
      </c>
      <c r="C119" s="98" t="s">
        <v>200</v>
      </c>
      <c r="D119" s="106" t="s">
        <v>200</v>
      </c>
      <c r="E119" s="105" t="s">
        <v>198</v>
      </c>
      <c r="F119" s="102">
        <v>2</v>
      </c>
      <c r="G119" s="98">
        <v>1</v>
      </c>
      <c r="H119" s="99"/>
      <c r="I119" s="100" t="s">
        <v>32635</v>
      </c>
      <c r="J119" s="100" t="s">
        <v>32638</v>
      </c>
      <c r="K119" s="100" t="s">
        <v>32640</v>
      </c>
      <c r="L119" s="100" t="s">
        <v>32634</v>
      </c>
      <c r="N119" s="99"/>
      <c r="O119" s="99"/>
      <c r="P119" s="102" t="s">
        <v>32718</v>
      </c>
      <c r="Q119" s="102" t="s">
        <v>32636</v>
      </c>
      <c r="R119" s="99"/>
      <c r="S119" s="100" t="str">
        <f t="shared" si="9"/>
        <v>Rück = N, SPC ≠ 0</v>
      </c>
    </row>
    <row r="120" spans="1:19" x14ac:dyDescent="0.2">
      <c r="A120" s="97" t="str">
        <f t="shared" si="8"/>
        <v>ZBSS-X-X-N-2-2</v>
      </c>
      <c r="B120" s="97" t="s">
        <v>284</v>
      </c>
      <c r="C120" s="104" t="s">
        <v>200</v>
      </c>
      <c r="D120" s="100" t="s">
        <v>200</v>
      </c>
      <c r="E120" s="102" t="s">
        <v>198</v>
      </c>
      <c r="F120" s="102">
        <v>2</v>
      </c>
      <c r="G120" s="100">
        <v>2</v>
      </c>
      <c r="H120" s="99"/>
      <c r="I120" s="100" t="s">
        <v>32635</v>
      </c>
      <c r="J120" s="100" t="s">
        <v>32638</v>
      </c>
      <c r="K120" s="100" t="s">
        <v>32640</v>
      </c>
      <c r="L120" s="100" t="s">
        <v>32634</v>
      </c>
      <c r="N120" s="99"/>
      <c r="O120" s="99"/>
      <c r="P120" s="102" t="s">
        <v>32718</v>
      </c>
      <c r="Q120" s="102" t="s">
        <v>32636</v>
      </c>
      <c r="R120" s="99"/>
      <c r="S120" s="100" t="str">
        <f t="shared" si="9"/>
        <v>Rück = N, SPC ≠ 0</v>
      </c>
    </row>
    <row r="121" spans="1:19" x14ac:dyDescent="0.2">
      <c r="A121" s="97" t="str">
        <f t="shared" si="8"/>
        <v>ZBSS-X-X-N-6-1</v>
      </c>
      <c r="B121" s="97" t="s">
        <v>284</v>
      </c>
      <c r="C121" s="98" t="s">
        <v>200</v>
      </c>
      <c r="D121" s="106" t="s">
        <v>200</v>
      </c>
      <c r="E121" s="105" t="s">
        <v>198</v>
      </c>
      <c r="F121" s="102">
        <v>6</v>
      </c>
      <c r="G121" s="98">
        <v>1</v>
      </c>
      <c r="H121" s="99"/>
      <c r="I121" s="100" t="s">
        <v>200</v>
      </c>
      <c r="J121" s="100" t="s">
        <v>32638</v>
      </c>
      <c r="K121" s="100" t="s">
        <v>32640</v>
      </c>
      <c r="L121" s="100" t="s">
        <v>32634</v>
      </c>
      <c r="N121" s="99"/>
      <c r="O121" s="99"/>
      <c r="P121" s="102" t="s">
        <v>32718</v>
      </c>
      <c r="Q121" s="102" t="s">
        <v>32636</v>
      </c>
      <c r="R121" s="99"/>
      <c r="S121" s="100" t="str">
        <f t="shared" si="9"/>
        <v>Rück = N, SPC ≠ 0</v>
      </c>
    </row>
    <row r="122" spans="1:19" x14ac:dyDescent="0.2">
      <c r="A122" s="97" t="str">
        <f t="shared" si="8"/>
        <v>ZBSS-X-X-N-6-2</v>
      </c>
      <c r="B122" s="97" t="s">
        <v>284</v>
      </c>
      <c r="C122" s="104" t="s">
        <v>200</v>
      </c>
      <c r="D122" s="100" t="s">
        <v>200</v>
      </c>
      <c r="E122" s="102" t="s">
        <v>198</v>
      </c>
      <c r="F122" s="102">
        <v>6</v>
      </c>
      <c r="G122" s="100">
        <v>2</v>
      </c>
      <c r="H122" s="99"/>
      <c r="I122" s="100" t="s">
        <v>200</v>
      </c>
      <c r="J122" s="100" t="s">
        <v>32638</v>
      </c>
      <c r="K122" s="100" t="s">
        <v>32640</v>
      </c>
      <c r="L122" s="100" t="s">
        <v>32634</v>
      </c>
      <c r="N122" s="99"/>
      <c r="O122" s="99"/>
      <c r="P122" s="102" t="s">
        <v>32718</v>
      </c>
      <c r="Q122" s="102" t="s">
        <v>32636</v>
      </c>
      <c r="R122" s="99"/>
      <c r="S122" s="100" t="str">
        <f t="shared" si="9"/>
        <v>Rück = N, SPC ≠ 0</v>
      </c>
    </row>
    <row r="123" spans="1:19" x14ac:dyDescent="0.2">
      <c r="A123" s="97" t="str">
        <f t="shared" si="8"/>
        <v>ZBSS-X-X-V-0-1</v>
      </c>
      <c r="B123" s="97" t="s">
        <v>284</v>
      </c>
      <c r="C123" s="100" t="s">
        <v>200</v>
      </c>
      <c r="D123" s="100" t="s">
        <v>200</v>
      </c>
      <c r="E123" s="104" t="s">
        <v>199</v>
      </c>
      <c r="F123" s="98">
        <v>0</v>
      </c>
      <c r="G123" s="98">
        <v>1</v>
      </c>
      <c r="H123" s="99"/>
      <c r="I123" s="100" t="s">
        <v>165</v>
      </c>
      <c r="J123" s="100" t="s">
        <v>32638</v>
      </c>
      <c r="K123" s="100" t="s">
        <v>32640</v>
      </c>
      <c r="L123" s="100" t="s">
        <v>32637</v>
      </c>
      <c r="N123" s="99"/>
      <c r="O123" s="99"/>
      <c r="P123" s="99"/>
      <c r="Q123" s="99"/>
      <c r="R123" s="99"/>
      <c r="S123" s="100" t="str">
        <f t="shared" si="9"/>
        <v/>
      </c>
    </row>
    <row r="124" spans="1:19" x14ac:dyDescent="0.2">
      <c r="A124" s="97" t="str">
        <f t="shared" si="8"/>
        <v>ZBSS-X-X-V-0-2</v>
      </c>
      <c r="B124" s="97" t="s">
        <v>284</v>
      </c>
      <c r="C124" s="98" t="s">
        <v>200</v>
      </c>
      <c r="D124" s="106" t="s">
        <v>200</v>
      </c>
      <c r="E124" s="106" t="s">
        <v>199</v>
      </c>
      <c r="F124" s="98">
        <v>0</v>
      </c>
      <c r="G124" s="106">
        <v>2</v>
      </c>
      <c r="H124" s="99"/>
      <c r="I124" s="100" t="s">
        <v>165</v>
      </c>
      <c r="J124" s="100" t="s">
        <v>32638</v>
      </c>
      <c r="K124" s="100" t="s">
        <v>32640</v>
      </c>
      <c r="L124" s="100" t="s">
        <v>32637</v>
      </c>
      <c r="N124" s="99"/>
      <c r="O124" s="99"/>
      <c r="P124" s="99"/>
      <c r="Q124" s="99"/>
      <c r="R124" s="99"/>
      <c r="S124" s="100" t="str">
        <f t="shared" si="9"/>
        <v/>
      </c>
    </row>
    <row r="125" spans="1:19" x14ac:dyDescent="0.2">
      <c r="A125" s="97" t="str">
        <f t="shared" si="8"/>
        <v>ZBSS-X-X-V-2-1</v>
      </c>
      <c r="B125" s="97" t="s">
        <v>284</v>
      </c>
      <c r="C125" s="98" t="s">
        <v>200</v>
      </c>
      <c r="D125" s="106" t="s">
        <v>200</v>
      </c>
      <c r="E125" s="106" t="s">
        <v>199</v>
      </c>
      <c r="F125" s="102">
        <v>2</v>
      </c>
      <c r="G125" s="98">
        <v>1</v>
      </c>
      <c r="H125" s="99"/>
      <c r="I125" s="100" t="s">
        <v>32635</v>
      </c>
      <c r="J125" s="100" t="s">
        <v>32638</v>
      </c>
      <c r="K125" s="100" t="s">
        <v>32640</v>
      </c>
      <c r="L125" s="100" t="s">
        <v>32637</v>
      </c>
      <c r="N125" s="99"/>
      <c r="O125" s="99"/>
      <c r="P125" s="99"/>
      <c r="Q125" s="102" t="s">
        <v>32636</v>
      </c>
      <c r="R125" s="99"/>
      <c r="S125" s="100" t="str">
        <f t="shared" si="9"/>
        <v>SPC ≠ 0</v>
      </c>
    </row>
    <row r="126" spans="1:19" x14ac:dyDescent="0.2">
      <c r="A126" s="97" t="str">
        <f t="shared" si="8"/>
        <v>ZBSS-X-X-V-2-2</v>
      </c>
      <c r="B126" s="97" t="s">
        <v>284</v>
      </c>
      <c r="C126" s="104" t="s">
        <v>200</v>
      </c>
      <c r="D126" s="100" t="s">
        <v>200</v>
      </c>
      <c r="E126" s="100" t="s">
        <v>199</v>
      </c>
      <c r="F126" s="102">
        <v>2</v>
      </c>
      <c r="G126" s="100">
        <v>2</v>
      </c>
      <c r="H126" s="99"/>
      <c r="I126" s="100" t="s">
        <v>32635</v>
      </c>
      <c r="J126" s="100" t="s">
        <v>32638</v>
      </c>
      <c r="K126" s="100" t="s">
        <v>32640</v>
      </c>
      <c r="L126" s="100" t="s">
        <v>32637</v>
      </c>
      <c r="N126" s="99"/>
      <c r="O126" s="99"/>
      <c r="P126" s="99"/>
      <c r="Q126" s="102" t="s">
        <v>32636</v>
      </c>
      <c r="R126" s="99"/>
      <c r="S126" s="100" t="str">
        <f t="shared" si="9"/>
        <v>SPC ≠ 0</v>
      </c>
    </row>
    <row r="127" spans="1:19" x14ac:dyDescent="0.2">
      <c r="A127" s="97" t="str">
        <f t="shared" si="8"/>
        <v>ZBSS-X-X-V-6-1</v>
      </c>
      <c r="B127" s="97" t="s">
        <v>284</v>
      </c>
      <c r="C127" s="98" t="s">
        <v>200</v>
      </c>
      <c r="D127" s="106" t="s">
        <v>200</v>
      </c>
      <c r="E127" s="106" t="s">
        <v>199</v>
      </c>
      <c r="F127" s="102">
        <v>6</v>
      </c>
      <c r="G127" s="98">
        <v>1</v>
      </c>
      <c r="H127" s="99"/>
      <c r="I127" s="100" t="s">
        <v>200</v>
      </c>
      <c r="J127" s="100" t="s">
        <v>32638</v>
      </c>
      <c r="K127" s="100" t="s">
        <v>32640</v>
      </c>
      <c r="L127" s="100" t="s">
        <v>32637</v>
      </c>
      <c r="N127" s="99"/>
      <c r="O127" s="99"/>
      <c r="P127" s="99"/>
      <c r="Q127" s="102" t="s">
        <v>32636</v>
      </c>
      <c r="R127" s="99"/>
      <c r="S127" s="100" t="str">
        <f t="shared" si="9"/>
        <v>SPC ≠ 0</v>
      </c>
    </row>
    <row r="128" spans="1:19" x14ac:dyDescent="0.2">
      <c r="A128" s="97" t="str">
        <f t="shared" si="8"/>
        <v>ZBSS-X-X-V-6-2</v>
      </c>
      <c r="B128" s="97" t="s">
        <v>284</v>
      </c>
      <c r="C128" s="104" t="s">
        <v>200</v>
      </c>
      <c r="D128" s="100" t="s">
        <v>200</v>
      </c>
      <c r="E128" s="100" t="s">
        <v>199</v>
      </c>
      <c r="F128" s="102">
        <v>6</v>
      </c>
      <c r="G128" s="100">
        <v>2</v>
      </c>
      <c r="H128" s="99"/>
      <c r="I128" s="100" t="s">
        <v>200</v>
      </c>
      <c r="J128" s="100" t="s">
        <v>32638</v>
      </c>
      <c r="K128" s="100" t="s">
        <v>32640</v>
      </c>
      <c r="L128" s="100" t="s">
        <v>32637</v>
      </c>
      <c r="N128" s="99"/>
      <c r="O128" s="99"/>
      <c r="P128" s="99"/>
      <c r="Q128" s="102" t="s">
        <v>32636</v>
      </c>
      <c r="R128" s="99"/>
      <c r="S128" s="100" t="str">
        <f t="shared" si="9"/>
        <v>SPC ≠ 0</v>
      </c>
    </row>
    <row r="129" spans="1:19" x14ac:dyDescent="0.2">
      <c r="A129" s="97" t="str">
        <f t="shared" si="8"/>
        <v>ZBSS--X--0-1</v>
      </c>
      <c r="B129" s="97" t="s">
        <v>284</v>
      </c>
      <c r="C129" s="98"/>
      <c r="D129" s="100" t="s">
        <v>200</v>
      </c>
      <c r="E129" s="98"/>
      <c r="F129" s="98">
        <v>0</v>
      </c>
      <c r="G129" s="98">
        <v>1</v>
      </c>
      <c r="H129" s="99"/>
      <c r="I129" s="100" t="s">
        <v>165</v>
      </c>
      <c r="J129" s="100" t="s">
        <v>32638</v>
      </c>
      <c r="K129" s="100" t="s">
        <v>32639</v>
      </c>
      <c r="L129" s="100" t="s">
        <v>32634</v>
      </c>
      <c r="N129" s="99"/>
      <c r="O129" s="99"/>
      <c r="P129" s="99"/>
      <c r="Q129" s="99"/>
      <c r="R129" s="99"/>
      <c r="S129" s="100" t="str">
        <f t="shared" si="9"/>
        <v/>
      </c>
    </row>
    <row r="130" spans="1:19" x14ac:dyDescent="0.2">
      <c r="A130" s="97" t="str">
        <f t="shared" si="8"/>
        <v>ZBSS--X--0-2</v>
      </c>
      <c r="B130" s="97" t="s">
        <v>284</v>
      </c>
      <c r="C130" s="98"/>
      <c r="D130" s="104" t="s">
        <v>200</v>
      </c>
      <c r="E130" s="98"/>
      <c r="F130" s="98">
        <v>0</v>
      </c>
      <c r="G130" s="100">
        <v>2</v>
      </c>
      <c r="H130" s="99"/>
      <c r="I130" s="100" t="s">
        <v>165</v>
      </c>
      <c r="J130" s="100" t="s">
        <v>32638</v>
      </c>
      <c r="K130" s="100" t="s">
        <v>32639</v>
      </c>
      <c r="L130" s="100" t="s">
        <v>32634</v>
      </c>
      <c r="N130" s="99"/>
      <c r="O130" s="99"/>
      <c r="P130" s="99"/>
      <c r="Q130" s="99"/>
      <c r="R130" s="99"/>
      <c r="S130" s="100" t="str">
        <f t="shared" si="9"/>
        <v/>
      </c>
    </row>
    <row r="131" spans="1:19" x14ac:dyDescent="0.2">
      <c r="A131" s="97" t="str">
        <f t="shared" si="8"/>
        <v>ZBSS--X--2-1</v>
      </c>
      <c r="B131" s="97" t="s">
        <v>284</v>
      </c>
      <c r="C131" s="98"/>
      <c r="D131" s="100" t="s">
        <v>200</v>
      </c>
      <c r="E131" s="98"/>
      <c r="F131" s="102">
        <v>2</v>
      </c>
      <c r="G131" s="98">
        <v>1</v>
      </c>
      <c r="H131" s="99"/>
      <c r="I131" s="100" t="s">
        <v>32635</v>
      </c>
      <c r="J131" s="100" t="s">
        <v>32638</v>
      </c>
      <c r="K131" s="100" t="s">
        <v>32639</v>
      </c>
      <c r="L131" s="100" t="s">
        <v>32634</v>
      </c>
      <c r="N131" s="99"/>
      <c r="O131" s="99"/>
      <c r="P131" s="99"/>
      <c r="Q131" s="102" t="s">
        <v>32636</v>
      </c>
      <c r="R131" s="99"/>
      <c r="S131" s="100" t="str">
        <f t="shared" si="9"/>
        <v>SPC ≠ 0</v>
      </c>
    </row>
    <row r="132" spans="1:19" x14ac:dyDescent="0.2">
      <c r="A132" s="97" t="str">
        <f t="shared" si="8"/>
        <v>ZBSS--X--2-2</v>
      </c>
      <c r="B132" s="97" t="s">
        <v>284</v>
      </c>
      <c r="C132" s="98"/>
      <c r="D132" s="100" t="s">
        <v>200</v>
      </c>
      <c r="E132" s="98"/>
      <c r="F132" s="102">
        <v>2</v>
      </c>
      <c r="G132" s="100">
        <v>2</v>
      </c>
      <c r="H132" s="99"/>
      <c r="I132" s="100" t="s">
        <v>32635</v>
      </c>
      <c r="J132" s="100" t="s">
        <v>32638</v>
      </c>
      <c r="K132" s="100" t="s">
        <v>32639</v>
      </c>
      <c r="L132" s="100" t="s">
        <v>32634</v>
      </c>
      <c r="N132" s="99"/>
      <c r="O132" s="99"/>
      <c r="P132" s="99"/>
      <c r="Q132" s="102" t="s">
        <v>32636</v>
      </c>
      <c r="R132" s="99"/>
      <c r="S132" s="100" t="str">
        <f t="shared" si="9"/>
        <v>SPC ≠ 0</v>
      </c>
    </row>
    <row r="133" spans="1:19" x14ac:dyDescent="0.2">
      <c r="A133" s="97" t="str">
        <f t="shared" si="8"/>
        <v>ZBSS--X--6-1</v>
      </c>
      <c r="B133" s="97" t="s">
        <v>284</v>
      </c>
      <c r="C133" s="98"/>
      <c r="D133" s="100" t="s">
        <v>200</v>
      </c>
      <c r="E133" s="98"/>
      <c r="F133" s="102">
        <v>6</v>
      </c>
      <c r="G133" s="98">
        <v>1</v>
      </c>
      <c r="H133" s="99"/>
      <c r="I133" s="100" t="s">
        <v>200</v>
      </c>
      <c r="J133" s="100" t="s">
        <v>32638</v>
      </c>
      <c r="K133" s="100" t="s">
        <v>32639</v>
      </c>
      <c r="L133" s="100" t="s">
        <v>32634</v>
      </c>
      <c r="N133" s="99"/>
      <c r="O133" s="99"/>
      <c r="P133" s="99"/>
      <c r="Q133" s="102" t="s">
        <v>32636</v>
      </c>
      <c r="R133" s="99"/>
      <c r="S133" s="100" t="str">
        <f t="shared" si="9"/>
        <v>SPC ≠ 0</v>
      </c>
    </row>
    <row r="134" spans="1:19" x14ac:dyDescent="0.2">
      <c r="A134" s="97" t="str">
        <f t="shared" si="8"/>
        <v>ZBSS--X--6-2</v>
      </c>
      <c r="B134" s="97" t="s">
        <v>284</v>
      </c>
      <c r="C134" s="98"/>
      <c r="D134" s="100" t="s">
        <v>200</v>
      </c>
      <c r="E134" s="98"/>
      <c r="F134" s="102">
        <v>6</v>
      </c>
      <c r="G134" s="100">
        <v>2</v>
      </c>
      <c r="H134" s="99"/>
      <c r="I134" s="100" t="s">
        <v>200</v>
      </c>
      <c r="J134" s="100" t="s">
        <v>32638</v>
      </c>
      <c r="K134" s="100" t="s">
        <v>32639</v>
      </c>
      <c r="L134" s="100" t="s">
        <v>32634</v>
      </c>
      <c r="N134" s="99"/>
      <c r="O134" s="99"/>
      <c r="P134" s="99"/>
      <c r="Q134" s="102" t="s">
        <v>32636</v>
      </c>
      <c r="R134" s="99"/>
      <c r="S134" s="100" t="str">
        <f t="shared" si="9"/>
        <v>SPC ≠ 0</v>
      </c>
    </row>
    <row r="135" spans="1:19" x14ac:dyDescent="0.2">
      <c r="A135" s="97" t="str">
        <f t="shared" si="8"/>
        <v>ZBSS--X-N-0-1</v>
      </c>
      <c r="B135" s="97" t="s">
        <v>284</v>
      </c>
      <c r="C135" s="98"/>
      <c r="D135" s="104" t="s">
        <v>200</v>
      </c>
      <c r="E135" s="102" t="s">
        <v>198</v>
      </c>
      <c r="F135" s="98">
        <v>0</v>
      </c>
      <c r="G135" s="98">
        <v>1</v>
      </c>
      <c r="H135" s="99"/>
      <c r="I135" s="100" t="s">
        <v>165</v>
      </c>
      <c r="J135" s="100" t="s">
        <v>32638</v>
      </c>
      <c r="K135" s="100" t="s">
        <v>32639</v>
      </c>
      <c r="L135" s="100" t="s">
        <v>32634</v>
      </c>
      <c r="N135" s="99"/>
      <c r="O135" s="99"/>
      <c r="P135" s="102" t="s">
        <v>32718</v>
      </c>
      <c r="Q135" s="99"/>
      <c r="R135" s="99"/>
      <c r="S135" s="100" t="str">
        <f t="shared" si="9"/>
        <v xml:space="preserve">Rück = N, </v>
      </c>
    </row>
    <row r="136" spans="1:19" x14ac:dyDescent="0.2">
      <c r="A136" s="97" t="str">
        <f t="shared" si="8"/>
        <v>ZBSS--X-N-0-2</v>
      </c>
      <c r="B136" s="97" t="s">
        <v>284</v>
      </c>
      <c r="C136" s="98"/>
      <c r="D136" s="106" t="s">
        <v>200</v>
      </c>
      <c r="E136" s="105" t="s">
        <v>198</v>
      </c>
      <c r="F136" s="98">
        <v>0</v>
      </c>
      <c r="G136" s="106">
        <v>2</v>
      </c>
      <c r="H136" s="99"/>
      <c r="I136" s="100" t="s">
        <v>165</v>
      </c>
      <c r="J136" s="100" t="s">
        <v>32638</v>
      </c>
      <c r="K136" s="100" t="s">
        <v>32639</v>
      </c>
      <c r="L136" s="100" t="s">
        <v>32634</v>
      </c>
      <c r="N136" s="99"/>
      <c r="O136" s="99"/>
      <c r="P136" s="102" t="s">
        <v>32718</v>
      </c>
      <c r="Q136" s="99"/>
      <c r="R136" s="99"/>
      <c r="S136" s="100" t="str">
        <f t="shared" si="9"/>
        <v xml:space="preserve">Rück = N, </v>
      </c>
    </row>
    <row r="137" spans="1:19" x14ac:dyDescent="0.2">
      <c r="A137" s="97" t="str">
        <f t="shared" si="8"/>
        <v>ZBSS--X-N-2-1</v>
      </c>
      <c r="B137" s="97" t="s">
        <v>284</v>
      </c>
      <c r="C137" s="98"/>
      <c r="D137" s="106" t="s">
        <v>200</v>
      </c>
      <c r="E137" s="105" t="s">
        <v>198</v>
      </c>
      <c r="F137" s="102">
        <v>2</v>
      </c>
      <c r="G137" s="98">
        <v>1</v>
      </c>
      <c r="H137" s="99"/>
      <c r="I137" s="100" t="s">
        <v>32635</v>
      </c>
      <c r="J137" s="100" t="s">
        <v>32638</v>
      </c>
      <c r="K137" s="100" t="s">
        <v>32639</v>
      </c>
      <c r="L137" s="100" t="s">
        <v>32634</v>
      </c>
      <c r="N137" s="99"/>
      <c r="O137" s="99"/>
      <c r="P137" s="102" t="s">
        <v>32718</v>
      </c>
      <c r="Q137" s="102" t="s">
        <v>32636</v>
      </c>
      <c r="R137" s="99"/>
      <c r="S137" s="100" t="str">
        <f t="shared" si="9"/>
        <v>Rück = N, SPC ≠ 0</v>
      </c>
    </row>
    <row r="138" spans="1:19" x14ac:dyDescent="0.2">
      <c r="A138" s="97" t="str">
        <f t="shared" si="8"/>
        <v>ZBSS--X-N-2-2</v>
      </c>
      <c r="B138" s="97" t="s">
        <v>284</v>
      </c>
      <c r="C138" s="98"/>
      <c r="D138" s="100" t="s">
        <v>200</v>
      </c>
      <c r="E138" s="102" t="s">
        <v>198</v>
      </c>
      <c r="F138" s="102">
        <v>2</v>
      </c>
      <c r="G138" s="100">
        <v>2</v>
      </c>
      <c r="H138" s="99"/>
      <c r="I138" s="100" t="s">
        <v>32635</v>
      </c>
      <c r="J138" s="100" t="s">
        <v>32638</v>
      </c>
      <c r="K138" s="100" t="s">
        <v>32639</v>
      </c>
      <c r="L138" s="100" t="s">
        <v>32634</v>
      </c>
      <c r="N138" s="99"/>
      <c r="O138" s="99"/>
      <c r="P138" s="102" t="s">
        <v>32718</v>
      </c>
      <c r="Q138" s="102" t="s">
        <v>32636</v>
      </c>
      <c r="R138" s="99"/>
      <c r="S138" s="100" t="str">
        <f t="shared" si="9"/>
        <v>Rück = N, SPC ≠ 0</v>
      </c>
    </row>
    <row r="139" spans="1:19" x14ac:dyDescent="0.2">
      <c r="A139" s="97" t="str">
        <f t="shared" ref="A139:A146" si="10">B139&amp;"-"&amp;C139&amp;"-"&amp;D139&amp;"-"&amp;E139&amp;"-"&amp;F139&amp;"-"&amp;G139</f>
        <v>ZBSS--X-N-6-1</v>
      </c>
      <c r="B139" s="97" t="s">
        <v>284</v>
      </c>
      <c r="C139" s="98"/>
      <c r="D139" s="106" t="s">
        <v>200</v>
      </c>
      <c r="E139" s="105" t="s">
        <v>198</v>
      </c>
      <c r="F139" s="102">
        <v>6</v>
      </c>
      <c r="G139" s="98">
        <v>1</v>
      </c>
      <c r="H139" s="99"/>
      <c r="I139" s="100" t="s">
        <v>200</v>
      </c>
      <c r="J139" s="100" t="s">
        <v>32638</v>
      </c>
      <c r="K139" s="100" t="s">
        <v>32639</v>
      </c>
      <c r="L139" s="100" t="s">
        <v>32634</v>
      </c>
      <c r="N139" s="99"/>
      <c r="O139" s="99"/>
      <c r="P139" s="102" t="s">
        <v>32718</v>
      </c>
      <c r="Q139" s="102" t="s">
        <v>32636</v>
      </c>
      <c r="R139" s="99"/>
      <c r="S139" s="100" t="str">
        <f t="shared" ref="S139:S146" si="11">N139&amp;O139&amp;P139&amp;Q139</f>
        <v>Rück = N, SPC ≠ 0</v>
      </c>
    </row>
    <row r="140" spans="1:19" x14ac:dyDescent="0.2">
      <c r="A140" s="97" t="str">
        <f t="shared" si="10"/>
        <v>ZBSS--X-N-6-2</v>
      </c>
      <c r="B140" s="97" t="s">
        <v>284</v>
      </c>
      <c r="C140" s="98"/>
      <c r="D140" s="100" t="s">
        <v>200</v>
      </c>
      <c r="E140" s="102" t="s">
        <v>198</v>
      </c>
      <c r="F140" s="102">
        <v>6</v>
      </c>
      <c r="G140" s="100">
        <v>2</v>
      </c>
      <c r="H140" s="99"/>
      <c r="I140" s="100" t="s">
        <v>200</v>
      </c>
      <c r="J140" s="100" t="s">
        <v>32638</v>
      </c>
      <c r="K140" s="100" t="s">
        <v>32639</v>
      </c>
      <c r="L140" s="100" t="s">
        <v>32634</v>
      </c>
      <c r="N140" s="99"/>
      <c r="O140" s="99"/>
      <c r="P140" s="102" t="s">
        <v>32718</v>
      </c>
      <c r="Q140" s="102" t="s">
        <v>32636</v>
      </c>
      <c r="R140" s="99"/>
      <c r="S140" s="100" t="str">
        <f t="shared" si="11"/>
        <v>Rück = N, SPC ≠ 0</v>
      </c>
    </row>
    <row r="141" spans="1:19" x14ac:dyDescent="0.2">
      <c r="A141" s="97" t="str">
        <f t="shared" si="10"/>
        <v>ZBSS--X-V-0-1</v>
      </c>
      <c r="B141" s="97" t="s">
        <v>284</v>
      </c>
      <c r="C141" s="98"/>
      <c r="D141" s="104" t="s">
        <v>200</v>
      </c>
      <c r="E141" s="100" t="s">
        <v>199</v>
      </c>
      <c r="F141" s="98">
        <v>0</v>
      </c>
      <c r="G141" s="98">
        <v>1</v>
      </c>
      <c r="H141" s="99"/>
      <c r="I141" s="100" t="s">
        <v>165</v>
      </c>
      <c r="J141" s="100" t="s">
        <v>32638</v>
      </c>
      <c r="K141" s="100" t="s">
        <v>32639</v>
      </c>
      <c r="L141" s="100" t="s">
        <v>32637</v>
      </c>
      <c r="N141" s="99"/>
      <c r="O141" s="99"/>
      <c r="P141" s="99"/>
      <c r="Q141" s="99"/>
      <c r="R141" s="99"/>
      <c r="S141" s="100" t="str">
        <f t="shared" si="11"/>
        <v/>
      </c>
    </row>
    <row r="142" spans="1:19" x14ac:dyDescent="0.2">
      <c r="A142" s="97" t="str">
        <f t="shared" si="10"/>
        <v>ZBSS--X-V-0-2</v>
      </c>
      <c r="B142" s="97" t="s">
        <v>284</v>
      </c>
      <c r="C142" s="98"/>
      <c r="D142" s="106" t="s">
        <v>200</v>
      </c>
      <c r="E142" s="106" t="s">
        <v>199</v>
      </c>
      <c r="F142" s="98">
        <v>0</v>
      </c>
      <c r="G142" s="106">
        <v>2</v>
      </c>
      <c r="H142" s="99"/>
      <c r="I142" s="100" t="s">
        <v>165</v>
      </c>
      <c r="J142" s="100" t="s">
        <v>32638</v>
      </c>
      <c r="K142" s="100" t="s">
        <v>32639</v>
      </c>
      <c r="L142" s="100" t="s">
        <v>32637</v>
      </c>
      <c r="N142" s="99"/>
      <c r="O142" s="99"/>
      <c r="P142" s="99"/>
      <c r="Q142" s="99"/>
      <c r="R142" s="99"/>
      <c r="S142" s="100" t="str">
        <f t="shared" si="11"/>
        <v/>
      </c>
    </row>
    <row r="143" spans="1:19" x14ac:dyDescent="0.2">
      <c r="A143" s="97" t="str">
        <f t="shared" si="10"/>
        <v>ZBSS--X-V-2-1</v>
      </c>
      <c r="B143" s="97" t="s">
        <v>284</v>
      </c>
      <c r="C143" s="98"/>
      <c r="D143" s="106" t="s">
        <v>200</v>
      </c>
      <c r="E143" s="106" t="s">
        <v>199</v>
      </c>
      <c r="F143" s="102">
        <v>2</v>
      </c>
      <c r="G143" s="98">
        <v>1</v>
      </c>
      <c r="H143" s="99"/>
      <c r="I143" s="100" t="s">
        <v>32635</v>
      </c>
      <c r="J143" s="100" t="s">
        <v>32638</v>
      </c>
      <c r="K143" s="100" t="s">
        <v>32639</v>
      </c>
      <c r="L143" s="100" t="s">
        <v>32637</v>
      </c>
      <c r="N143" s="99"/>
      <c r="O143" s="99"/>
      <c r="P143" s="99"/>
      <c r="Q143" s="102" t="s">
        <v>32636</v>
      </c>
      <c r="R143" s="99"/>
      <c r="S143" s="100" t="str">
        <f t="shared" si="11"/>
        <v>SPC ≠ 0</v>
      </c>
    </row>
    <row r="144" spans="1:19" x14ac:dyDescent="0.2">
      <c r="A144" s="97" t="str">
        <f t="shared" si="10"/>
        <v>ZBSS--X-V-2-2</v>
      </c>
      <c r="B144" s="97" t="s">
        <v>284</v>
      </c>
      <c r="C144" s="98"/>
      <c r="D144" s="100" t="s">
        <v>200</v>
      </c>
      <c r="E144" s="100" t="s">
        <v>199</v>
      </c>
      <c r="F144" s="102">
        <v>2</v>
      </c>
      <c r="G144" s="100">
        <v>2</v>
      </c>
      <c r="H144" s="99"/>
      <c r="I144" s="100" t="s">
        <v>32635</v>
      </c>
      <c r="J144" s="100" t="s">
        <v>32638</v>
      </c>
      <c r="K144" s="100" t="s">
        <v>32639</v>
      </c>
      <c r="L144" s="100" t="s">
        <v>32637</v>
      </c>
      <c r="N144" s="99"/>
      <c r="O144" s="99"/>
      <c r="P144" s="99"/>
      <c r="Q144" s="102" t="s">
        <v>32636</v>
      </c>
      <c r="R144" s="99"/>
      <c r="S144" s="100" t="str">
        <f t="shared" si="11"/>
        <v>SPC ≠ 0</v>
      </c>
    </row>
    <row r="145" spans="1:19" x14ac:dyDescent="0.2">
      <c r="A145" s="97" t="str">
        <f t="shared" si="10"/>
        <v>ZBSS--X-V-6-1</v>
      </c>
      <c r="B145" s="97" t="s">
        <v>284</v>
      </c>
      <c r="C145" s="98"/>
      <c r="D145" s="106" t="s">
        <v>200</v>
      </c>
      <c r="E145" s="106" t="s">
        <v>199</v>
      </c>
      <c r="F145" s="102">
        <v>6</v>
      </c>
      <c r="G145" s="98">
        <v>1</v>
      </c>
      <c r="H145" s="99"/>
      <c r="I145" s="100" t="s">
        <v>200</v>
      </c>
      <c r="J145" s="100" t="s">
        <v>32638</v>
      </c>
      <c r="K145" s="100" t="s">
        <v>32639</v>
      </c>
      <c r="L145" s="100" t="s">
        <v>32637</v>
      </c>
      <c r="N145" s="99"/>
      <c r="O145" s="99"/>
      <c r="P145" s="99"/>
      <c r="Q145" s="102" t="s">
        <v>32636</v>
      </c>
      <c r="R145" s="99"/>
      <c r="S145" s="100" t="str">
        <f t="shared" si="11"/>
        <v>SPC ≠ 0</v>
      </c>
    </row>
    <row r="146" spans="1:19" x14ac:dyDescent="0.2">
      <c r="A146" s="97" t="str">
        <f t="shared" si="10"/>
        <v>ZBSS--X-V-6-2</v>
      </c>
      <c r="B146" s="97" t="s">
        <v>284</v>
      </c>
      <c r="C146" s="98"/>
      <c r="D146" s="100" t="s">
        <v>200</v>
      </c>
      <c r="E146" s="100" t="s">
        <v>199</v>
      </c>
      <c r="F146" s="102">
        <v>6</v>
      </c>
      <c r="G146" s="100">
        <v>2</v>
      </c>
      <c r="H146" s="99"/>
      <c r="I146" s="100" t="s">
        <v>200</v>
      </c>
      <c r="J146" s="100" t="s">
        <v>32638</v>
      </c>
      <c r="K146" s="100" t="s">
        <v>32639</v>
      </c>
      <c r="L146" s="100" t="s">
        <v>32637</v>
      </c>
      <c r="N146" s="99"/>
      <c r="O146" s="99"/>
      <c r="P146" s="99"/>
      <c r="Q146" s="102" t="s">
        <v>32636</v>
      </c>
      <c r="R146" s="99"/>
      <c r="S146" s="100" t="str">
        <f t="shared" si="11"/>
        <v>SPC ≠ 0</v>
      </c>
    </row>
    <row r="147" spans="1:19" ht="15" customHeight="1" x14ac:dyDescent="0.2">
      <c r="A147" s="107"/>
      <c r="B147" s="108" t="s">
        <v>291</v>
      </c>
      <c r="C147" s="108" t="s">
        <v>291</v>
      </c>
      <c r="D147" s="108" t="s">
        <v>291</v>
      </c>
      <c r="E147" s="108" t="s">
        <v>291</v>
      </c>
      <c r="F147" s="108" t="s">
        <v>291</v>
      </c>
      <c r="G147" s="108" t="s">
        <v>291</v>
      </c>
      <c r="H147" s="108" t="s">
        <v>291</v>
      </c>
      <c r="I147" s="108" t="s">
        <v>291</v>
      </c>
      <c r="J147" s="108" t="s">
        <v>291</v>
      </c>
      <c r="K147" s="108" t="s">
        <v>291</v>
      </c>
      <c r="L147" s="108" t="s">
        <v>291</v>
      </c>
      <c r="N147" s="107"/>
      <c r="O147" s="107"/>
      <c r="P147" s="107"/>
      <c r="Q147" s="107"/>
      <c r="R147" s="107"/>
      <c r="S147" s="107"/>
    </row>
    <row r="148" spans="1:19" x14ac:dyDescent="0.2">
      <c r="A148" s="97" t="str">
        <f t="shared" ref="A148:A179" si="12">B148&amp;"-"&amp;C148&amp;"-"&amp;D148&amp;"-"&amp;E148&amp;"-"&amp;F148&amp;"-"&amp;G148</f>
        <v>ZMUN----0-1</v>
      </c>
      <c r="B148" s="97" t="s">
        <v>285</v>
      </c>
      <c r="C148" s="98"/>
      <c r="D148" s="98"/>
      <c r="E148" s="98"/>
      <c r="F148" s="98">
        <v>0</v>
      </c>
      <c r="G148" s="98">
        <v>1</v>
      </c>
      <c r="H148" s="99"/>
      <c r="I148" s="100" t="s">
        <v>165</v>
      </c>
      <c r="J148" s="100" t="s">
        <v>32641</v>
      </c>
      <c r="K148" s="100" t="s">
        <v>32639</v>
      </c>
      <c r="L148" s="100" t="s">
        <v>32634</v>
      </c>
      <c r="N148" s="99"/>
      <c r="O148" s="99"/>
      <c r="P148" s="99"/>
      <c r="Q148" s="99"/>
      <c r="R148" s="99"/>
      <c r="S148" s="100" t="str">
        <f t="shared" ref="S148:S179" si="13">N148&amp;O148&amp;P148&amp;Q148</f>
        <v/>
      </c>
    </row>
    <row r="149" spans="1:19" x14ac:dyDescent="0.2">
      <c r="A149" s="97" t="str">
        <f t="shared" si="12"/>
        <v>ZMUN----0-2</v>
      </c>
      <c r="B149" s="97" t="s">
        <v>285</v>
      </c>
      <c r="C149" s="98"/>
      <c r="D149" s="98"/>
      <c r="E149" s="98"/>
      <c r="F149" s="98">
        <v>0</v>
      </c>
      <c r="G149" s="100">
        <v>2</v>
      </c>
      <c r="H149" s="99"/>
      <c r="I149" s="100" t="s">
        <v>165</v>
      </c>
      <c r="J149" s="100" t="s">
        <v>32641</v>
      </c>
      <c r="K149" s="100" t="s">
        <v>32639</v>
      </c>
      <c r="L149" s="100" t="s">
        <v>32634</v>
      </c>
      <c r="N149" s="99"/>
      <c r="O149" s="99"/>
      <c r="P149" s="99"/>
      <c r="Q149" s="99"/>
      <c r="R149" s="99"/>
      <c r="S149" s="100" t="str">
        <f t="shared" si="13"/>
        <v/>
      </c>
    </row>
    <row r="150" spans="1:19" ht="15" customHeight="1" x14ac:dyDescent="0.2">
      <c r="A150" s="97" t="str">
        <f t="shared" si="12"/>
        <v>ZMUN----2-1</v>
      </c>
      <c r="B150" s="97" t="s">
        <v>285</v>
      </c>
      <c r="C150" s="98"/>
      <c r="D150" s="98"/>
      <c r="E150" s="98"/>
      <c r="F150" s="100">
        <v>2</v>
      </c>
      <c r="G150" s="98">
        <v>1</v>
      </c>
      <c r="H150" s="99"/>
      <c r="I150" s="100" t="s">
        <v>32635</v>
      </c>
      <c r="J150" s="100" t="s">
        <v>32641</v>
      </c>
      <c r="K150" s="100" t="s">
        <v>32639</v>
      </c>
      <c r="L150" s="100" t="s">
        <v>32634</v>
      </c>
      <c r="N150" s="99"/>
      <c r="O150" s="99"/>
      <c r="P150" s="99"/>
      <c r="Q150" s="102" t="s">
        <v>32642</v>
      </c>
      <c r="R150" s="99"/>
      <c r="S150" s="100" t="str">
        <f t="shared" si="13"/>
        <v>SPC = 2</v>
      </c>
    </row>
    <row r="151" spans="1:19" x14ac:dyDescent="0.2">
      <c r="A151" s="97" t="str">
        <f t="shared" si="12"/>
        <v>ZMUN----2-2</v>
      </c>
      <c r="B151" s="97" t="s">
        <v>285</v>
      </c>
      <c r="C151" s="98"/>
      <c r="D151" s="98"/>
      <c r="E151" s="98"/>
      <c r="F151" s="104">
        <v>2</v>
      </c>
      <c r="G151" s="100">
        <v>2</v>
      </c>
      <c r="H151" s="99"/>
      <c r="I151" s="100" t="s">
        <v>32635</v>
      </c>
      <c r="J151" s="100" t="s">
        <v>32641</v>
      </c>
      <c r="K151" s="100" t="s">
        <v>32639</v>
      </c>
      <c r="L151" s="100" t="s">
        <v>32634</v>
      </c>
      <c r="N151" s="99"/>
      <c r="O151" s="99"/>
      <c r="P151" s="99"/>
      <c r="Q151" s="102" t="s">
        <v>32642</v>
      </c>
      <c r="R151" s="99"/>
      <c r="S151" s="100" t="str">
        <f t="shared" si="13"/>
        <v>SPC = 2</v>
      </c>
    </row>
    <row r="152" spans="1:19" x14ac:dyDescent="0.2">
      <c r="A152" s="97" t="str">
        <f t="shared" si="12"/>
        <v>ZMUN----6-1</v>
      </c>
      <c r="B152" s="97" t="s">
        <v>285</v>
      </c>
      <c r="C152" s="98"/>
      <c r="D152" s="98"/>
      <c r="E152" s="98"/>
      <c r="F152" s="100">
        <v>6</v>
      </c>
      <c r="G152" s="98">
        <v>1</v>
      </c>
      <c r="H152" s="99"/>
      <c r="I152" s="100" t="s">
        <v>200</v>
      </c>
      <c r="J152" s="100" t="s">
        <v>32641</v>
      </c>
      <c r="K152" s="100" t="s">
        <v>32639</v>
      </c>
      <c r="L152" s="100" t="s">
        <v>32634</v>
      </c>
      <c r="N152" s="99"/>
      <c r="O152" s="99"/>
      <c r="P152" s="99"/>
      <c r="Q152" s="99"/>
      <c r="R152" s="99"/>
      <c r="S152" s="100" t="str">
        <f t="shared" si="13"/>
        <v/>
      </c>
    </row>
    <row r="153" spans="1:19" x14ac:dyDescent="0.2">
      <c r="A153" s="97" t="str">
        <f t="shared" si="12"/>
        <v>ZMUN----6-2</v>
      </c>
      <c r="B153" s="97" t="s">
        <v>285</v>
      </c>
      <c r="C153" s="98"/>
      <c r="D153" s="98"/>
      <c r="E153" s="98"/>
      <c r="F153" s="104">
        <v>6</v>
      </c>
      <c r="G153" s="100">
        <v>2</v>
      </c>
      <c r="H153" s="99"/>
      <c r="I153" s="100" t="s">
        <v>200</v>
      </c>
      <c r="J153" s="100" t="s">
        <v>32641</v>
      </c>
      <c r="K153" s="100" t="s">
        <v>32639</v>
      </c>
      <c r="L153" s="100" t="s">
        <v>32634</v>
      </c>
      <c r="N153" s="99"/>
      <c r="O153" s="99"/>
      <c r="P153" s="99"/>
      <c r="Q153" s="99"/>
      <c r="R153" s="99"/>
      <c r="S153" s="100" t="str">
        <f t="shared" si="13"/>
        <v/>
      </c>
    </row>
    <row r="154" spans="1:19" x14ac:dyDescent="0.2">
      <c r="A154" s="97" t="str">
        <f t="shared" si="12"/>
        <v>ZMUN---N-0-1</v>
      </c>
      <c r="B154" s="97" t="s">
        <v>285</v>
      </c>
      <c r="C154" s="98"/>
      <c r="D154" s="98"/>
      <c r="E154" s="102" t="s">
        <v>198</v>
      </c>
      <c r="F154" s="98">
        <v>0</v>
      </c>
      <c r="G154" s="98">
        <v>1</v>
      </c>
      <c r="H154" s="99"/>
      <c r="I154" s="100" t="s">
        <v>165</v>
      </c>
      <c r="J154" s="100" t="s">
        <v>32641</v>
      </c>
      <c r="K154" s="100" t="s">
        <v>32639</v>
      </c>
      <c r="L154" s="100" t="s">
        <v>32634</v>
      </c>
      <c r="N154" s="99"/>
      <c r="O154" s="99"/>
      <c r="P154" s="102" t="s">
        <v>32718</v>
      </c>
      <c r="Q154" s="99"/>
      <c r="R154" s="99"/>
      <c r="S154" s="100" t="str">
        <f t="shared" si="13"/>
        <v xml:space="preserve">Rück = N, </v>
      </c>
    </row>
    <row r="155" spans="1:19" x14ac:dyDescent="0.2">
      <c r="A155" s="97" t="str">
        <f t="shared" si="12"/>
        <v>ZMUN---N-0-2</v>
      </c>
      <c r="B155" s="97" t="s">
        <v>285</v>
      </c>
      <c r="C155" s="98"/>
      <c r="D155" s="98"/>
      <c r="E155" s="102" t="s">
        <v>198</v>
      </c>
      <c r="F155" s="98">
        <v>0</v>
      </c>
      <c r="G155" s="104">
        <v>2</v>
      </c>
      <c r="H155" s="99"/>
      <c r="I155" s="100" t="s">
        <v>165</v>
      </c>
      <c r="J155" s="100" t="s">
        <v>32641</v>
      </c>
      <c r="K155" s="100" t="s">
        <v>32639</v>
      </c>
      <c r="L155" s="100" t="s">
        <v>32634</v>
      </c>
      <c r="N155" s="99"/>
      <c r="O155" s="99"/>
      <c r="P155" s="102" t="s">
        <v>32718</v>
      </c>
      <c r="Q155" s="99"/>
      <c r="R155" s="99"/>
      <c r="S155" s="100" t="str">
        <f t="shared" si="13"/>
        <v xml:space="preserve">Rück = N, </v>
      </c>
    </row>
    <row r="156" spans="1:19" x14ac:dyDescent="0.2">
      <c r="A156" s="97" t="str">
        <f t="shared" si="12"/>
        <v>ZMUN---N-2-1</v>
      </c>
      <c r="B156" s="97" t="s">
        <v>285</v>
      </c>
      <c r="C156" s="98"/>
      <c r="D156" s="98"/>
      <c r="E156" s="102" t="s">
        <v>198</v>
      </c>
      <c r="F156" s="104">
        <v>2</v>
      </c>
      <c r="G156" s="98">
        <v>1</v>
      </c>
      <c r="H156" s="99"/>
      <c r="I156" s="100" t="s">
        <v>32635</v>
      </c>
      <c r="J156" s="100" t="s">
        <v>32641</v>
      </c>
      <c r="K156" s="100" t="s">
        <v>32639</v>
      </c>
      <c r="L156" s="100" t="s">
        <v>32634</v>
      </c>
      <c r="N156" s="99"/>
      <c r="O156" s="99"/>
      <c r="P156" s="102" t="s">
        <v>32718</v>
      </c>
      <c r="Q156" s="102" t="s">
        <v>32642</v>
      </c>
      <c r="R156" s="99"/>
      <c r="S156" s="100" t="str">
        <f t="shared" si="13"/>
        <v>Rück = N, SPC = 2</v>
      </c>
    </row>
    <row r="157" spans="1:19" x14ac:dyDescent="0.2">
      <c r="A157" s="97" t="str">
        <f t="shared" si="12"/>
        <v>ZMUN---N-2-2</v>
      </c>
      <c r="B157" s="97" t="s">
        <v>285</v>
      </c>
      <c r="C157" s="98"/>
      <c r="D157" s="98"/>
      <c r="E157" s="105" t="s">
        <v>198</v>
      </c>
      <c r="F157" s="106">
        <v>2</v>
      </c>
      <c r="G157" s="106">
        <v>2</v>
      </c>
      <c r="H157" s="99"/>
      <c r="I157" s="100" t="s">
        <v>32635</v>
      </c>
      <c r="J157" s="100" t="s">
        <v>32641</v>
      </c>
      <c r="K157" s="100" t="s">
        <v>32639</v>
      </c>
      <c r="L157" s="100" t="s">
        <v>32634</v>
      </c>
      <c r="N157" s="99"/>
      <c r="O157" s="99"/>
      <c r="P157" s="102" t="s">
        <v>32718</v>
      </c>
      <c r="Q157" s="102" t="s">
        <v>32642</v>
      </c>
      <c r="R157" s="99"/>
      <c r="S157" s="100" t="str">
        <f t="shared" si="13"/>
        <v>Rück = N, SPC = 2</v>
      </c>
    </row>
    <row r="158" spans="1:19" x14ac:dyDescent="0.2">
      <c r="A158" s="97" t="str">
        <f t="shared" si="12"/>
        <v>ZMUN---N-6-1</v>
      </c>
      <c r="B158" s="97" t="s">
        <v>285</v>
      </c>
      <c r="C158" s="98"/>
      <c r="D158" s="98"/>
      <c r="E158" s="102" t="s">
        <v>198</v>
      </c>
      <c r="F158" s="104">
        <v>6</v>
      </c>
      <c r="G158" s="98">
        <v>1</v>
      </c>
      <c r="H158" s="99"/>
      <c r="I158" s="100" t="s">
        <v>200</v>
      </c>
      <c r="J158" s="100" t="s">
        <v>32641</v>
      </c>
      <c r="K158" s="100" t="s">
        <v>32639</v>
      </c>
      <c r="L158" s="100" t="s">
        <v>32634</v>
      </c>
      <c r="N158" s="99"/>
      <c r="O158" s="99"/>
      <c r="P158" s="102" t="s">
        <v>32718</v>
      </c>
      <c r="Q158" s="99"/>
      <c r="R158" s="99"/>
      <c r="S158" s="100" t="str">
        <f t="shared" si="13"/>
        <v xml:space="preserve">Rück = N, </v>
      </c>
    </row>
    <row r="159" spans="1:19" x14ac:dyDescent="0.2">
      <c r="A159" s="97" t="str">
        <f t="shared" si="12"/>
        <v>ZMUN---N-6-2</v>
      </c>
      <c r="B159" s="97" t="s">
        <v>285</v>
      </c>
      <c r="C159" s="98"/>
      <c r="D159" s="98"/>
      <c r="E159" s="105" t="s">
        <v>198</v>
      </c>
      <c r="F159" s="106">
        <v>6</v>
      </c>
      <c r="G159" s="106">
        <v>2</v>
      </c>
      <c r="H159" s="99"/>
      <c r="I159" s="100" t="s">
        <v>200</v>
      </c>
      <c r="J159" s="100" t="s">
        <v>32641</v>
      </c>
      <c r="K159" s="100" t="s">
        <v>32639</v>
      </c>
      <c r="L159" s="100" t="s">
        <v>32634</v>
      </c>
      <c r="N159" s="99"/>
      <c r="O159" s="99"/>
      <c r="P159" s="102" t="s">
        <v>32718</v>
      </c>
      <c r="Q159" s="99"/>
      <c r="R159" s="99"/>
      <c r="S159" s="100" t="str">
        <f t="shared" si="13"/>
        <v xml:space="preserve">Rück = N, </v>
      </c>
    </row>
    <row r="160" spans="1:19" x14ac:dyDescent="0.2">
      <c r="A160" s="97" t="str">
        <f t="shared" si="12"/>
        <v>ZMUN-X---0-1</v>
      </c>
      <c r="B160" s="97" t="s">
        <v>285</v>
      </c>
      <c r="C160" s="104" t="s">
        <v>200</v>
      </c>
      <c r="D160" s="98"/>
      <c r="E160" s="98"/>
      <c r="F160" s="98">
        <v>0</v>
      </c>
      <c r="G160" s="98">
        <v>1</v>
      </c>
      <c r="H160" s="99"/>
      <c r="I160" s="100" t="s">
        <v>165</v>
      </c>
      <c r="J160" s="100" t="s">
        <v>32641</v>
      </c>
      <c r="K160" s="100" t="s">
        <v>32643</v>
      </c>
      <c r="L160" s="100" t="s">
        <v>32644</v>
      </c>
      <c r="N160" s="99"/>
      <c r="O160" s="99"/>
      <c r="P160" s="99"/>
      <c r="Q160" s="99"/>
      <c r="R160" s="99"/>
      <c r="S160" s="100" t="str">
        <f t="shared" si="13"/>
        <v/>
      </c>
    </row>
    <row r="161" spans="1:19" x14ac:dyDescent="0.2">
      <c r="A161" s="97" t="str">
        <f t="shared" si="12"/>
        <v>ZMUN---V-0-1</v>
      </c>
      <c r="B161" s="97" t="s">
        <v>285</v>
      </c>
      <c r="C161" s="98"/>
      <c r="D161" s="98"/>
      <c r="E161" s="100" t="s">
        <v>199</v>
      </c>
      <c r="F161" s="98">
        <v>0</v>
      </c>
      <c r="G161" s="98">
        <v>1</v>
      </c>
      <c r="H161" s="99"/>
      <c r="I161" s="100" t="s">
        <v>165</v>
      </c>
      <c r="J161" s="100" t="s">
        <v>32641</v>
      </c>
      <c r="K161" s="100" t="s">
        <v>32639</v>
      </c>
      <c r="L161" s="100" t="s">
        <v>32637</v>
      </c>
      <c r="N161" s="99"/>
      <c r="O161" s="99"/>
      <c r="P161" s="99"/>
      <c r="Q161" s="99"/>
      <c r="R161" s="99"/>
      <c r="S161" s="100" t="str">
        <f t="shared" si="13"/>
        <v/>
      </c>
    </row>
    <row r="162" spans="1:19" x14ac:dyDescent="0.2">
      <c r="A162" s="97" t="str">
        <f t="shared" si="12"/>
        <v>ZMUN-X---0-2</v>
      </c>
      <c r="B162" s="97" t="s">
        <v>285</v>
      </c>
      <c r="C162" s="104" t="s">
        <v>200</v>
      </c>
      <c r="D162" s="98"/>
      <c r="E162" s="98"/>
      <c r="F162" s="98">
        <v>0</v>
      </c>
      <c r="G162" s="100">
        <v>2</v>
      </c>
      <c r="H162" s="99"/>
      <c r="I162" s="100" t="s">
        <v>165</v>
      </c>
      <c r="J162" s="100" t="s">
        <v>32641</v>
      </c>
      <c r="K162" s="100" t="s">
        <v>32643</v>
      </c>
      <c r="L162" s="100" t="s">
        <v>32644</v>
      </c>
      <c r="N162" s="99"/>
      <c r="O162" s="99"/>
      <c r="P162" s="99"/>
      <c r="Q162" s="99"/>
      <c r="R162" s="99"/>
      <c r="S162" s="100" t="str">
        <f t="shared" si="13"/>
        <v/>
      </c>
    </row>
    <row r="163" spans="1:19" x14ac:dyDescent="0.2">
      <c r="A163" s="97" t="str">
        <f t="shared" si="12"/>
        <v>ZMUN---V-0-2</v>
      </c>
      <c r="B163" s="97" t="s">
        <v>285</v>
      </c>
      <c r="C163" s="98"/>
      <c r="D163" s="98"/>
      <c r="E163" s="100" t="s">
        <v>199</v>
      </c>
      <c r="F163" s="98">
        <v>0</v>
      </c>
      <c r="G163" s="104">
        <v>2</v>
      </c>
      <c r="H163" s="99"/>
      <c r="I163" s="100" t="s">
        <v>165</v>
      </c>
      <c r="J163" s="100" t="s">
        <v>32641</v>
      </c>
      <c r="K163" s="100" t="s">
        <v>32639</v>
      </c>
      <c r="L163" s="100" t="s">
        <v>32637</v>
      </c>
      <c r="N163" s="99"/>
      <c r="O163" s="99"/>
      <c r="P163" s="99"/>
      <c r="Q163" s="99"/>
      <c r="R163" s="99"/>
      <c r="S163" s="100" t="str">
        <f t="shared" si="13"/>
        <v/>
      </c>
    </row>
    <row r="164" spans="1:19" x14ac:dyDescent="0.2">
      <c r="A164" s="97" t="str">
        <f t="shared" si="12"/>
        <v>ZMUN-X---2-1</v>
      </c>
      <c r="B164" s="97" t="s">
        <v>285</v>
      </c>
      <c r="C164" s="104" t="s">
        <v>200</v>
      </c>
      <c r="D164" s="98"/>
      <c r="E164" s="98"/>
      <c r="F164" s="100">
        <v>2</v>
      </c>
      <c r="G164" s="98">
        <v>1</v>
      </c>
      <c r="H164" s="99"/>
      <c r="I164" s="100" t="s">
        <v>32635</v>
      </c>
      <c r="J164" s="100" t="s">
        <v>32641</v>
      </c>
      <c r="K164" s="100" t="s">
        <v>32643</v>
      </c>
      <c r="L164" s="100" t="s">
        <v>32644</v>
      </c>
      <c r="N164" s="99"/>
      <c r="O164" s="99"/>
      <c r="P164" s="99"/>
      <c r="Q164" s="102" t="s">
        <v>32642</v>
      </c>
      <c r="R164" s="99"/>
      <c r="S164" s="100" t="str">
        <f t="shared" si="13"/>
        <v>SPC = 2</v>
      </c>
    </row>
    <row r="165" spans="1:19" x14ac:dyDescent="0.2">
      <c r="A165" s="97" t="str">
        <f t="shared" si="12"/>
        <v>ZMUN---V-2-1</v>
      </c>
      <c r="B165" s="97" t="s">
        <v>285</v>
      </c>
      <c r="C165" s="98"/>
      <c r="D165" s="98"/>
      <c r="E165" s="100" t="s">
        <v>199</v>
      </c>
      <c r="F165" s="104">
        <v>2</v>
      </c>
      <c r="G165" s="98">
        <v>1</v>
      </c>
      <c r="H165" s="99"/>
      <c r="I165" s="100" t="s">
        <v>32635</v>
      </c>
      <c r="J165" s="100" t="s">
        <v>32641</v>
      </c>
      <c r="K165" s="100" t="s">
        <v>32639</v>
      </c>
      <c r="L165" s="100" t="s">
        <v>32637</v>
      </c>
      <c r="N165" s="99"/>
      <c r="O165" s="99"/>
      <c r="P165" s="99"/>
      <c r="Q165" s="102" t="s">
        <v>32642</v>
      </c>
      <c r="R165" s="99"/>
      <c r="S165" s="100" t="str">
        <f t="shared" si="13"/>
        <v>SPC = 2</v>
      </c>
    </row>
    <row r="166" spans="1:19" x14ac:dyDescent="0.2">
      <c r="A166" s="97" t="str">
        <f t="shared" si="12"/>
        <v>ZMUN-X---2-2</v>
      </c>
      <c r="B166" s="97" t="s">
        <v>285</v>
      </c>
      <c r="C166" s="100" t="s">
        <v>200</v>
      </c>
      <c r="D166" s="98"/>
      <c r="E166" s="98"/>
      <c r="F166" s="100">
        <v>2</v>
      </c>
      <c r="G166" s="100">
        <v>2</v>
      </c>
      <c r="H166" s="99"/>
      <c r="I166" s="100" t="s">
        <v>32635</v>
      </c>
      <c r="J166" s="100" t="s">
        <v>32641</v>
      </c>
      <c r="K166" s="100" t="s">
        <v>32643</v>
      </c>
      <c r="L166" s="100" t="s">
        <v>32644</v>
      </c>
      <c r="N166" s="99"/>
      <c r="O166" s="99"/>
      <c r="P166" s="99"/>
      <c r="Q166" s="102" t="s">
        <v>32642</v>
      </c>
      <c r="R166" s="99"/>
      <c r="S166" s="100" t="str">
        <f t="shared" si="13"/>
        <v>SPC = 2</v>
      </c>
    </row>
    <row r="167" spans="1:19" x14ac:dyDescent="0.2">
      <c r="A167" s="97" t="str">
        <f t="shared" si="12"/>
        <v>ZMUN---V-2-2</v>
      </c>
      <c r="B167" s="97" t="s">
        <v>285</v>
      </c>
      <c r="C167" s="98"/>
      <c r="D167" s="98"/>
      <c r="E167" s="106" t="s">
        <v>199</v>
      </c>
      <c r="F167" s="106">
        <v>2</v>
      </c>
      <c r="G167" s="106">
        <v>2</v>
      </c>
      <c r="H167" s="99"/>
      <c r="I167" s="100" t="s">
        <v>32635</v>
      </c>
      <c r="J167" s="100" t="s">
        <v>32641</v>
      </c>
      <c r="K167" s="100" t="s">
        <v>32639</v>
      </c>
      <c r="L167" s="100" t="s">
        <v>32637</v>
      </c>
      <c r="N167" s="99"/>
      <c r="O167" s="99"/>
      <c r="P167" s="99"/>
      <c r="Q167" s="102" t="s">
        <v>32642</v>
      </c>
      <c r="R167" s="99"/>
      <c r="S167" s="100" t="str">
        <f t="shared" si="13"/>
        <v>SPC = 2</v>
      </c>
    </row>
    <row r="168" spans="1:19" x14ac:dyDescent="0.2">
      <c r="A168" s="97" t="str">
        <f t="shared" si="12"/>
        <v>ZMUN-X---6-1</v>
      </c>
      <c r="B168" s="97" t="s">
        <v>285</v>
      </c>
      <c r="C168" s="104" t="s">
        <v>200</v>
      </c>
      <c r="D168" s="98"/>
      <c r="E168" s="98"/>
      <c r="F168" s="100">
        <v>6</v>
      </c>
      <c r="G168" s="98">
        <v>1</v>
      </c>
      <c r="H168" s="99"/>
      <c r="I168" s="100" t="s">
        <v>200</v>
      </c>
      <c r="J168" s="100" t="s">
        <v>32641</v>
      </c>
      <c r="K168" s="100" t="s">
        <v>32643</v>
      </c>
      <c r="L168" s="100" t="s">
        <v>32644</v>
      </c>
      <c r="N168" s="99"/>
      <c r="O168" s="99"/>
      <c r="P168" s="99"/>
      <c r="Q168" s="99"/>
      <c r="R168" s="99"/>
      <c r="S168" s="100" t="str">
        <f t="shared" si="13"/>
        <v/>
      </c>
    </row>
    <row r="169" spans="1:19" x14ac:dyDescent="0.2">
      <c r="A169" s="97" t="str">
        <f t="shared" si="12"/>
        <v>ZMUN---V-6-1</v>
      </c>
      <c r="B169" s="97" t="s">
        <v>285</v>
      </c>
      <c r="C169" s="98"/>
      <c r="D169" s="98"/>
      <c r="E169" s="100" t="s">
        <v>199</v>
      </c>
      <c r="F169" s="104">
        <v>6</v>
      </c>
      <c r="G169" s="98">
        <v>1</v>
      </c>
      <c r="H169" s="99"/>
      <c r="I169" s="100" t="s">
        <v>200</v>
      </c>
      <c r="J169" s="100" t="s">
        <v>32641</v>
      </c>
      <c r="K169" s="100" t="s">
        <v>32639</v>
      </c>
      <c r="L169" s="100" t="s">
        <v>32637</v>
      </c>
      <c r="N169" s="99"/>
      <c r="O169" s="99"/>
      <c r="P169" s="99"/>
      <c r="Q169" s="99"/>
      <c r="R169" s="99"/>
      <c r="S169" s="100" t="str">
        <f t="shared" si="13"/>
        <v/>
      </c>
    </row>
    <row r="170" spans="1:19" x14ac:dyDescent="0.2">
      <c r="A170" s="97" t="str">
        <f t="shared" si="12"/>
        <v>ZMUN-X---6-2</v>
      </c>
      <c r="B170" s="97" t="s">
        <v>285</v>
      </c>
      <c r="C170" s="100" t="s">
        <v>200</v>
      </c>
      <c r="D170" s="98"/>
      <c r="E170" s="98"/>
      <c r="F170" s="100">
        <v>6</v>
      </c>
      <c r="G170" s="100">
        <v>2</v>
      </c>
      <c r="H170" s="99"/>
      <c r="I170" s="100" t="s">
        <v>200</v>
      </c>
      <c r="J170" s="100" t="s">
        <v>32641</v>
      </c>
      <c r="K170" s="100" t="s">
        <v>32643</v>
      </c>
      <c r="L170" s="100" t="s">
        <v>32644</v>
      </c>
      <c r="N170" s="99"/>
      <c r="O170" s="99"/>
      <c r="P170" s="99"/>
      <c r="Q170" s="99"/>
      <c r="R170" s="99"/>
      <c r="S170" s="100" t="str">
        <f t="shared" si="13"/>
        <v/>
      </c>
    </row>
    <row r="171" spans="1:19" x14ac:dyDescent="0.2">
      <c r="A171" s="97" t="str">
        <f t="shared" si="12"/>
        <v>ZMUN---V-6-2</v>
      </c>
      <c r="B171" s="97" t="s">
        <v>285</v>
      </c>
      <c r="C171" s="98"/>
      <c r="D171" s="98"/>
      <c r="E171" s="106" t="s">
        <v>199</v>
      </c>
      <c r="F171" s="106">
        <v>6</v>
      </c>
      <c r="G171" s="106">
        <v>2</v>
      </c>
      <c r="H171" s="99"/>
      <c r="I171" s="100" t="s">
        <v>200</v>
      </c>
      <c r="J171" s="100" t="s">
        <v>32641</v>
      </c>
      <c r="K171" s="100" t="s">
        <v>32639</v>
      </c>
      <c r="L171" s="100" t="s">
        <v>32637</v>
      </c>
      <c r="N171" s="99"/>
      <c r="O171" s="99"/>
      <c r="P171" s="99"/>
      <c r="Q171" s="99"/>
      <c r="R171" s="99"/>
      <c r="S171" s="100" t="str">
        <f t="shared" si="13"/>
        <v/>
      </c>
    </row>
    <row r="172" spans="1:19" x14ac:dyDescent="0.2">
      <c r="A172" s="97" t="str">
        <f t="shared" si="12"/>
        <v>ZMUN-X--N-0-1</v>
      </c>
      <c r="B172" s="97" t="s">
        <v>285</v>
      </c>
      <c r="C172" s="104" t="s">
        <v>200</v>
      </c>
      <c r="D172" s="98"/>
      <c r="E172" s="102" t="s">
        <v>198</v>
      </c>
      <c r="F172" s="98">
        <v>0</v>
      </c>
      <c r="G172" s="98">
        <v>1</v>
      </c>
      <c r="H172" s="99"/>
      <c r="I172" s="100" t="s">
        <v>165</v>
      </c>
      <c r="J172" s="100" t="s">
        <v>32641</v>
      </c>
      <c r="K172" s="100" t="s">
        <v>32643</v>
      </c>
      <c r="L172" s="100" t="s">
        <v>32644</v>
      </c>
      <c r="N172" s="99"/>
      <c r="O172" s="99"/>
      <c r="P172" s="102" t="s">
        <v>32718</v>
      </c>
      <c r="Q172" s="99"/>
      <c r="R172" s="99"/>
      <c r="S172" s="100" t="str">
        <f t="shared" si="13"/>
        <v xml:space="preserve">Rück = N, </v>
      </c>
    </row>
    <row r="173" spans="1:19" x14ac:dyDescent="0.2">
      <c r="A173" s="97" t="str">
        <f t="shared" si="12"/>
        <v>ZMUN-X--N-0-2</v>
      </c>
      <c r="B173" s="97" t="s">
        <v>285</v>
      </c>
      <c r="C173" s="100" t="s">
        <v>200</v>
      </c>
      <c r="D173" s="98"/>
      <c r="E173" s="102" t="s">
        <v>198</v>
      </c>
      <c r="F173" s="98">
        <v>0</v>
      </c>
      <c r="G173" s="100">
        <v>2</v>
      </c>
      <c r="H173" s="99"/>
      <c r="I173" s="100" t="s">
        <v>165</v>
      </c>
      <c r="J173" s="100" t="s">
        <v>32641</v>
      </c>
      <c r="K173" s="100" t="s">
        <v>32643</v>
      </c>
      <c r="L173" s="100" t="s">
        <v>32644</v>
      </c>
      <c r="N173" s="99"/>
      <c r="O173" s="99"/>
      <c r="P173" s="102" t="s">
        <v>32718</v>
      </c>
      <c r="Q173" s="99"/>
      <c r="R173" s="99"/>
      <c r="S173" s="100" t="str">
        <f t="shared" si="13"/>
        <v xml:space="preserve">Rück = N, </v>
      </c>
    </row>
    <row r="174" spans="1:19" x14ac:dyDescent="0.2">
      <c r="A174" s="97" t="str">
        <f t="shared" si="12"/>
        <v>ZMUN-X--N-2-1</v>
      </c>
      <c r="B174" s="97" t="s">
        <v>285</v>
      </c>
      <c r="C174" s="100" t="s">
        <v>200</v>
      </c>
      <c r="D174" s="98"/>
      <c r="E174" s="102" t="s">
        <v>198</v>
      </c>
      <c r="F174" s="100">
        <v>2</v>
      </c>
      <c r="G174" s="98">
        <v>1</v>
      </c>
      <c r="H174" s="99"/>
      <c r="I174" s="100" t="s">
        <v>32635</v>
      </c>
      <c r="J174" s="100" t="s">
        <v>32641</v>
      </c>
      <c r="K174" s="100" t="s">
        <v>32643</v>
      </c>
      <c r="L174" s="100" t="s">
        <v>32644</v>
      </c>
      <c r="N174" s="99"/>
      <c r="O174" s="99"/>
      <c r="P174" s="102" t="s">
        <v>32718</v>
      </c>
      <c r="Q174" s="102" t="s">
        <v>32642</v>
      </c>
      <c r="R174" s="99"/>
      <c r="S174" s="100" t="str">
        <f t="shared" si="13"/>
        <v>Rück = N, SPC = 2</v>
      </c>
    </row>
    <row r="175" spans="1:19" x14ac:dyDescent="0.2">
      <c r="A175" s="97" t="str">
        <f t="shared" si="12"/>
        <v>ZMUN-X--N-2-2</v>
      </c>
      <c r="B175" s="97" t="s">
        <v>285</v>
      </c>
      <c r="C175" s="98" t="s">
        <v>200</v>
      </c>
      <c r="D175" s="98"/>
      <c r="E175" s="105" t="s">
        <v>198</v>
      </c>
      <c r="F175" s="106">
        <v>2</v>
      </c>
      <c r="G175" s="106">
        <v>2</v>
      </c>
      <c r="H175" s="99"/>
      <c r="I175" s="100" t="s">
        <v>32635</v>
      </c>
      <c r="J175" s="100" t="s">
        <v>32641</v>
      </c>
      <c r="K175" s="100" t="s">
        <v>32643</v>
      </c>
      <c r="L175" s="100" t="s">
        <v>32644</v>
      </c>
      <c r="N175" s="99"/>
      <c r="O175" s="99"/>
      <c r="P175" s="102" t="s">
        <v>32718</v>
      </c>
      <c r="Q175" s="102" t="s">
        <v>32642</v>
      </c>
      <c r="R175" s="99"/>
      <c r="S175" s="100" t="str">
        <f t="shared" si="13"/>
        <v>Rück = N, SPC = 2</v>
      </c>
    </row>
    <row r="176" spans="1:19" x14ac:dyDescent="0.2">
      <c r="A176" s="97" t="str">
        <f t="shared" si="12"/>
        <v>ZMUN-X--N-6-1</v>
      </c>
      <c r="B176" s="97" t="s">
        <v>285</v>
      </c>
      <c r="C176" s="100" t="s">
        <v>200</v>
      </c>
      <c r="D176" s="98"/>
      <c r="E176" s="102" t="s">
        <v>198</v>
      </c>
      <c r="F176" s="100">
        <v>6</v>
      </c>
      <c r="G176" s="98">
        <v>1</v>
      </c>
      <c r="H176" s="99"/>
      <c r="I176" s="100" t="s">
        <v>200</v>
      </c>
      <c r="J176" s="100" t="s">
        <v>32641</v>
      </c>
      <c r="K176" s="100" t="s">
        <v>32643</v>
      </c>
      <c r="L176" s="100" t="s">
        <v>32644</v>
      </c>
      <c r="N176" s="99"/>
      <c r="O176" s="99"/>
      <c r="P176" s="102" t="s">
        <v>32718</v>
      </c>
      <c r="Q176" s="99"/>
      <c r="R176" s="99"/>
      <c r="S176" s="100" t="str">
        <f t="shared" si="13"/>
        <v xml:space="preserve">Rück = N, </v>
      </c>
    </row>
    <row r="177" spans="1:19" x14ac:dyDescent="0.2">
      <c r="A177" s="97" t="str">
        <f t="shared" si="12"/>
        <v>ZMUN-X--N-6-2</v>
      </c>
      <c r="B177" s="97" t="s">
        <v>285</v>
      </c>
      <c r="C177" s="98" t="s">
        <v>200</v>
      </c>
      <c r="D177" s="98"/>
      <c r="E177" s="105" t="s">
        <v>198</v>
      </c>
      <c r="F177" s="106">
        <v>6</v>
      </c>
      <c r="G177" s="106">
        <v>2</v>
      </c>
      <c r="H177" s="99"/>
      <c r="I177" s="100" t="s">
        <v>200</v>
      </c>
      <c r="J177" s="100" t="s">
        <v>32641</v>
      </c>
      <c r="K177" s="100" t="s">
        <v>32643</v>
      </c>
      <c r="L177" s="100" t="s">
        <v>32644</v>
      </c>
      <c r="N177" s="99"/>
      <c r="O177" s="99"/>
      <c r="P177" s="102" t="s">
        <v>32718</v>
      </c>
      <c r="Q177" s="99"/>
      <c r="R177" s="99"/>
      <c r="S177" s="100" t="str">
        <f t="shared" si="13"/>
        <v xml:space="preserve">Rück = N, </v>
      </c>
    </row>
    <row r="178" spans="1:19" x14ac:dyDescent="0.2">
      <c r="A178" s="97" t="str">
        <f t="shared" si="12"/>
        <v>ZMUN-X--V-0-1</v>
      </c>
      <c r="B178" s="97" t="s">
        <v>285</v>
      </c>
      <c r="C178" s="104" t="s">
        <v>200</v>
      </c>
      <c r="D178" s="98"/>
      <c r="E178" s="100" t="s">
        <v>199</v>
      </c>
      <c r="F178" s="98">
        <v>0</v>
      </c>
      <c r="G178" s="98">
        <v>1</v>
      </c>
      <c r="H178" s="99"/>
      <c r="I178" s="100" t="s">
        <v>165</v>
      </c>
      <c r="J178" s="100" t="s">
        <v>32641</v>
      </c>
      <c r="K178" s="100" t="s">
        <v>32643</v>
      </c>
      <c r="L178" s="100" t="s">
        <v>32644</v>
      </c>
      <c r="N178" s="99"/>
      <c r="O178" s="99"/>
      <c r="P178" s="99"/>
      <c r="Q178" s="99"/>
      <c r="R178" s="99"/>
      <c r="S178" s="100" t="str">
        <f t="shared" si="13"/>
        <v/>
      </c>
    </row>
    <row r="179" spans="1:19" x14ac:dyDescent="0.2">
      <c r="A179" s="97" t="str">
        <f t="shared" si="12"/>
        <v>ZMUN-X--V-0-2</v>
      </c>
      <c r="B179" s="97" t="s">
        <v>285</v>
      </c>
      <c r="C179" s="100" t="s">
        <v>200</v>
      </c>
      <c r="D179" s="98"/>
      <c r="E179" s="100" t="s">
        <v>199</v>
      </c>
      <c r="F179" s="98">
        <v>0</v>
      </c>
      <c r="G179" s="100">
        <v>2</v>
      </c>
      <c r="H179" s="99"/>
      <c r="I179" s="100" t="s">
        <v>165</v>
      </c>
      <c r="J179" s="100" t="s">
        <v>32641</v>
      </c>
      <c r="K179" s="100" t="s">
        <v>32643</v>
      </c>
      <c r="L179" s="100" t="s">
        <v>32644</v>
      </c>
      <c r="N179" s="99"/>
      <c r="O179" s="99"/>
      <c r="P179" s="99"/>
      <c r="Q179" s="99"/>
      <c r="R179" s="99"/>
      <c r="S179" s="100" t="str">
        <f t="shared" si="13"/>
        <v/>
      </c>
    </row>
    <row r="180" spans="1:19" x14ac:dyDescent="0.2">
      <c r="A180" s="97" t="str">
        <f t="shared" ref="A180:A211" si="14">B180&amp;"-"&amp;C180&amp;"-"&amp;D180&amp;"-"&amp;E180&amp;"-"&amp;F180&amp;"-"&amp;G180</f>
        <v>ZMUN-X--V-2-1</v>
      </c>
      <c r="B180" s="97" t="s">
        <v>285</v>
      </c>
      <c r="C180" s="100" t="s">
        <v>200</v>
      </c>
      <c r="D180" s="98"/>
      <c r="E180" s="100" t="s">
        <v>199</v>
      </c>
      <c r="F180" s="100">
        <v>2</v>
      </c>
      <c r="G180" s="98">
        <v>1</v>
      </c>
      <c r="H180" s="99"/>
      <c r="I180" s="100" t="s">
        <v>32635</v>
      </c>
      <c r="J180" s="100" t="s">
        <v>32641</v>
      </c>
      <c r="K180" s="100" t="s">
        <v>32643</v>
      </c>
      <c r="L180" s="100" t="s">
        <v>32644</v>
      </c>
      <c r="N180" s="99"/>
      <c r="O180" s="99"/>
      <c r="P180" s="99"/>
      <c r="Q180" s="102" t="s">
        <v>32642</v>
      </c>
      <c r="R180" s="99"/>
      <c r="S180" s="100" t="str">
        <f t="shared" ref="S180:S211" si="15">N180&amp;O180&amp;P180&amp;Q180</f>
        <v>SPC = 2</v>
      </c>
    </row>
    <row r="181" spans="1:19" x14ac:dyDescent="0.2">
      <c r="A181" s="97" t="str">
        <f t="shared" si="14"/>
        <v>ZMUN-X--V-2-2</v>
      </c>
      <c r="B181" s="97" t="s">
        <v>285</v>
      </c>
      <c r="C181" s="98" t="s">
        <v>200</v>
      </c>
      <c r="D181" s="98"/>
      <c r="E181" s="106" t="s">
        <v>199</v>
      </c>
      <c r="F181" s="106">
        <v>2</v>
      </c>
      <c r="G181" s="106">
        <v>2</v>
      </c>
      <c r="H181" s="99"/>
      <c r="I181" s="100" t="s">
        <v>32635</v>
      </c>
      <c r="J181" s="100" t="s">
        <v>32641</v>
      </c>
      <c r="K181" s="100" t="s">
        <v>32643</v>
      </c>
      <c r="L181" s="100" t="s">
        <v>32644</v>
      </c>
      <c r="N181" s="99"/>
      <c r="O181" s="99"/>
      <c r="P181" s="99"/>
      <c r="Q181" s="102" t="s">
        <v>32642</v>
      </c>
      <c r="R181" s="99"/>
      <c r="S181" s="100" t="str">
        <f t="shared" si="15"/>
        <v>SPC = 2</v>
      </c>
    </row>
    <row r="182" spans="1:19" x14ac:dyDescent="0.2">
      <c r="A182" s="97" t="str">
        <f t="shared" si="14"/>
        <v>ZMUN-X--V-6-1</v>
      </c>
      <c r="B182" s="97" t="s">
        <v>285</v>
      </c>
      <c r="C182" s="100" t="s">
        <v>200</v>
      </c>
      <c r="D182" s="98"/>
      <c r="E182" s="100" t="s">
        <v>199</v>
      </c>
      <c r="F182" s="100">
        <v>6</v>
      </c>
      <c r="G182" s="98">
        <v>1</v>
      </c>
      <c r="H182" s="99"/>
      <c r="I182" s="100" t="s">
        <v>200</v>
      </c>
      <c r="J182" s="100" t="s">
        <v>32641</v>
      </c>
      <c r="K182" s="100" t="s">
        <v>32643</v>
      </c>
      <c r="L182" s="100" t="s">
        <v>32644</v>
      </c>
      <c r="N182" s="99"/>
      <c r="O182" s="99"/>
      <c r="P182" s="99"/>
      <c r="Q182" s="99"/>
      <c r="R182" s="99"/>
      <c r="S182" s="100" t="str">
        <f t="shared" si="15"/>
        <v/>
      </c>
    </row>
    <row r="183" spans="1:19" x14ac:dyDescent="0.2">
      <c r="A183" s="97" t="str">
        <f t="shared" si="14"/>
        <v>ZMUN-X--V-6-2</v>
      </c>
      <c r="B183" s="97" t="s">
        <v>285</v>
      </c>
      <c r="C183" s="98" t="s">
        <v>200</v>
      </c>
      <c r="D183" s="98"/>
      <c r="E183" s="106" t="s">
        <v>199</v>
      </c>
      <c r="F183" s="106">
        <v>6</v>
      </c>
      <c r="G183" s="106">
        <v>2</v>
      </c>
      <c r="H183" s="99"/>
      <c r="I183" s="100" t="s">
        <v>200</v>
      </c>
      <c r="J183" s="100" t="s">
        <v>32641</v>
      </c>
      <c r="K183" s="100" t="s">
        <v>32643</v>
      </c>
      <c r="L183" s="100" t="s">
        <v>32644</v>
      </c>
      <c r="N183" s="99"/>
      <c r="O183" s="99"/>
      <c r="P183" s="99"/>
      <c r="Q183" s="99"/>
      <c r="R183" s="99"/>
      <c r="S183" s="100" t="str">
        <f t="shared" si="15"/>
        <v/>
      </c>
    </row>
    <row r="184" spans="1:19" x14ac:dyDescent="0.2">
      <c r="A184" s="97" t="str">
        <f t="shared" si="14"/>
        <v>ZMUN-X-X--0-1</v>
      </c>
      <c r="B184" s="97" t="s">
        <v>285</v>
      </c>
      <c r="C184" s="104" t="s">
        <v>200</v>
      </c>
      <c r="D184" s="100" t="s">
        <v>200</v>
      </c>
      <c r="E184" s="98"/>
      <c r="F184" s="98">
        <v>0</v>
      </c>
      <c r="G184" s="98">
        <v>1</v>
      </c>
      <c r="H184" s="99"/>
      <c r="I184" s="100" t="s">
        <v>165</v>
      </c>
      <c r="J184" s="100" t="s">
        <v>32641</v>
      </c>
      <c r="K184" s="100" t="s">
        <v>32643</v>
      </c>
      <c r="L184" s="100" t="s">
        <v>32644</v>
      </c>
      <c r="N184" s="99"/>
      <c r="O184" s="99"/>
      <c r="P184" s="99"/>
      <c r="Q184" s="99"/>
      <c r="R184" s="99"/>
      <c r="S184" s="100" t="str">
        <f t="shared" si="15"/>
        <v/>
      </c>
    </row>
    <row r="185" spans="1:19" x14ac:dyDescent="0.2">
      <c r="A185" s="97" t="str">
        <f t="shared" si="14"/>
        <v>ZMUN-X-X--0-2</v>
      </c>
      <c r="B185" s="97" t="s">
        <v>285</v>
      </c>
      <c r="C185" s="100" t="s">
        <v>200</v>
      </c>
      <c r="D185" s="100" t="s">
        <v>200</v>
      </c>
      <c r="E185" s="98"/>
      <c r="F185" s="98">
        <v>0</v>
      </c>
      <c r="G185" s="100">
        <v>2</v>
      </c>
      <c r="H185" s="99"/>
      <c r="I185" s="100" t="s">
        <v>165</v>
      </c>
      <c r="J185" s="100" t="s">
        <v>32641</v>
      </c>
      <c r="K185" s="100" t="s">
        <v>32643</v>
      </c>
      <c r="L185" s="100" t="s">
        <v>32644</v>
      </c>
      <c r="N185" s="99"/>
      <c r="O185" s="99"/>
      <c r="P185" s="99"/>
      <c r="Q185" s="99"/>
      <c r="R185" s="99"/>
      <c r="S185" s="100" t="str">
        <f t="shared" si="15"/>
        <v/>
      </c>
    </row>
    <row r="186" spans="1:19" x14ac:dyDescent="0.2">
      <c r="A186" s="97" t="str">
        <f t="shared" si="14"/>
        <v>ZMUN-X-X--2-1</v>
      </c>
      <c r="B186" s="97" t="s">
        <v>285</v>
      </c>
      <c r="C186" s="104" t="s">
        <v>200</v>
      </c>
      <c r="D186" s="100" t="s">
        <v>200</v>
      </c>
      <c r="E186" s="98"/>
      <c r="F186" s="100">
        <v>2</v>
      </c>
      <c r="G186" s="98">
        <v>1</v>
      </c>
      <c r="H186" s="99"/>
      <c r="I186" s="100" t="s">
        <v>32635</v>
      </c>
      <c r="J186" s="100" t="s">
        <v>32641</v>
      </c>
      <c r="K186" s="100" t="s">
        <v>32643</v>
      </c>
      <c r="L186" s="100" t="s">
        <v>32644</v>
      </c>
      <c r="N186" s="99"/>
      <c r="O186" s="99"/>
      <c r="P186" s="99"/>
      <c r="Q186" s="102" t="s">
        <v>32642</v>
      </c>
      <c r="R186" s="99"/>
      <c r="S186" s="100" t="str">
        <f t="shared" si="15"/>
        <v>SPC = 2</v>
      </c>
    </row>
    <row r="187" spans="1:19" x14ac:dyDescent="0.2">
      <c r="A187" s="97" t="str">
        <f t="shared" si="14"/>
        <v>ZMUN-X-X--2-2</v>
      </c>
      <c r="B187" s="97" t="s">
        <v>285</v>
      </c>
      <c r="C187" s="104" t="s">
        <v>200</v>
      </c>
      <c r="D187" s="100" t="s">
        <v>200</v>
      </c>
      <c r="E187" s="98"/>
      <c r="F187" s="100">
        <v>2</v>
      </c>
      <c r="G187" s="100">
        <v>2</v>
      </c>
      <c r="H187" s="99"/>
      <c r="I187" s="100" t="s">
        <v>32635</v>
      </c>
      <c r="J187" s="100" t="s">
        <v>32641</v>
      </c>
      <c r="K187" s="100" t="s">
        <v>32643</v>
      </c>
      <c r="L187" s="100" t="s">
        <v>32644</v>
      </c>
      <c r="N187" s="99"/>
      <c r="O187" s="99"/>
      <c r="P187" s="99"/>
      <c r="Q187" s="102" t="s">
        <v>32642</v>
      </c>
      <c r="R187" s="99"/>
      <c r="S187" s="100" t="str">
        <f t="shared" si="15"/>
        <v>SPC = 2</v>
      </c>
    </row>
    <row r="188" spans="1:19" x14ac:dyDescent="0.2">
      <c r="A188" s="97" t="str">
        <f t="shared" si="14"/>
        <v>ZMUN-X-X--6-1</v>
      </c>
      <c r="B188" s="97" t="s">
        <v>285</v>
      </c>
      <c r="C188" s="104" t="s">
        <v>200</v>
      </c>
      <c r="D188" s="100" t="s">
        <v>200</v>
      </c>
      <c r="E188" s="98"/>
      <c r="F188" s="100">
        <v>6</v>
      </c>
      <c r="G188" s="98">
        <v>1</v>
      </c>
      <c r="H188" s="99"/>
      <c r="I188" s="100" t="s">
        <v>200</v>
      </c>
      <c r="J188" s="100" t="s">
        <v>32641</v>
      </c>
      <c r="K188" s="100" t="s">
        <v>32643</v>
      </c>
      <c r="L188" s="100" t="s">
        <v>32644</v>
      </c>
      <c r="N188" s="99"/>
      <c r="O188" s="99"/>
      <c r="P188" s="99"/>
      <c r="Q188" s="99"/>
      <c r="R188" s="99"/>
      <c r="S188" s="100" t="str">
        <f t="shared" si="15"/>
        <v/>
      </c>
    </row>
    <row r="189" spans="1:19" x14ac:dyDescent="0.2">
      <c r="A189" s="97" t="str">
        <f t="shared" si="14"/>
        <v>ZMUN-X-X--6-2</v>
      </c>
      <c r="B189" s="97" t="s">
        <v>285</v>
      </c>
      <c r="C189" s="104" t="s">
        <v>200</v>
      </c>
      <c r="D189" s="100" t="s">
        <v>200</v>
      </c>
      <c r="E189" s="98"/>
      <c r="F189" s="100">
        <v>6</v>
      </c>
      <c r="G189" s="100">
        <v>2</v>
      </c>
      <c r="H189" s="99"/>
      <c r="I189" s="100" t="s">
        <v>200</v>
      </c>
      <c r="J189" s="100" t="s">
        <v>32641</v>
      </c>
      <c r="K189" s="100" t="s">
        <v>32643</v>
      </c>
      <c r="L189" s="100" t="s">
        <v>32644</v>
      </c>
      <c r="N189" s="99"/>
      <c r="O189" s="99"/>
      <c r="P189" s="99"/>
      <c r="Q189" s="99"/>
      <c r="R189" s="99"/>
      <c r="S189" s="100" t="str">
        <f t="shared" si="15"/>
        <v/>
      </c>
    </row>
    <row r="190" spans="1:19" x14ac:dyDescent="0.2">
      <c r="A190" s="97" t="str">
        <f t="shared" si="14"/>
        <v>ZMUN-X-X-N-0-1</v>
      </c>
      <c r="B190" s="97" t="s">
        <v>285</v>
      </c>
      <c r="C190" s="100" t="s">
        <v>200</v>
      </c>
      <c r="D190" s="100" t="s">
        <v>200</v>
      </c>
      <c r="E190" s="103" t="s">
        <v>198</v>
      </c>
      <c r="F190" s="98">
        <v>0</v>
      </c>
      <c r="G190" s="98">
        <v>1</v>
      </c>
      <c r="H190" s="99"/>
      <c r="I190" s="100" t="s">
        <v>165</v>
      </c>
      <c r="J190" s="100" t="s">
        <v>32641</v>
      </c>
      <c r="K190" s="100" t="s">
        <v>32643</v>
      </c>
      <c r="L190" s="100" t="s">
        <v>32644</v>
      </c>
      <c r="N190" s="99"/>
      <c r="O190" s="99"/>
      <c r="P190" s="102" t="s">
        <v>32718</v>
      </c>
      <c r="Q190" s="99"/>
      <c r="R190" s="99"/>
      <c r="S190" s="100" t="str">
        <f t="shared" si="15"/>
        <v xml:space="preserve">Rück = N, </v>
      </c>
    </row>
    <row r="191" spans="1:19" x14ac:dyDescent="0.2">
      <c r="A191" s="97" t="str">
        <f t="shared" si="14"/>
        <v>ZMUN-X-X-N-0-2</v>
      </c>
      <c r="B191" s="97" t="s">
        <v>285</v>
      </c>
      <c r="C191" s="98" t="s">
        <v>200</v>
      </c>
      <c r="D191" s="106" t="s">
        <v>200</v>
      </c>
      <c r="E191" s="105" t="s">
        <v>198</v>
      </c>
      <c r="F191" s="98">
        <v>0</v>
      </c>
      <c r="G191" s="106">
        <v>2</v>
      </c>
      <c r="H191" s="99"/>
      <c r="I191" s="100" t="s">
        <v>165</v>
      </c>
      <c r="J191" s="100" t="s">
        <v>32641</v>
      </c>
      <c r="K191" s="100" t="s">
        <v>32643</v>
      </c>
      <c r="L191" s="100" t="s">
        <v>32644</v>
      </c>
      <c r="N191" s="99"/>
      <c r="O191" s="99"/>
      <c r="P191" s="102" t="s">
        <v>32718</v>
      </c>
      <c r="Q191" s="99"/>
      <c r="R191" s="99"/>
      <c r="S191" s="100" t="str">
        <f t="shared" si="15"/>
        <v xml:space="preserve">Rück = N, </v>
      </c>
    </row>
    <row r="192" spans="1:19" x14ac:dyDescent="0.2">
      <c r="A192" s="97" t="str">
        <f t="shared" si="14"/>
        <v>ZMUN-X-X-N-2-1</v>
      </c>
      <c r="B192" s="97" t="s">
        <v>285</v>
      </c>
      <c r="C192" s="98" t="s">
        <v>200</v>
      </c>
      <c r="D192" s="106" t="s">
        <v>200</v>
      </c>
      <c r="E192" s="105" t="s">
        <v>198</v>
      </c>
      <c r="F192" s="100">
        <v>2</v>
      </c>
      <c r="G192" s="98">
        <v>1</v>
      </c>
      <c r="H192" s="99"/>
      <c r="I192" s="100" t="s">
        <v>32635</v>
      </c>
      <c r="J192" s="100" t="s">
        <v>32641</v>
      </c>
      <c r="K192" s="100" t="s">
        <v>32643</v>
      </c>
      <c r="L192" s="100" t="s">
        <v>32644</v>
      </c>
      <c r="N192" s="99"/>
      <c r="O192" s="99"/>
      <c r="P192" s="102" t="s">
        <v>32718</v>
      </c>
      <c r="Q192" s="102" t="s">
        <v>32642</v>
      </c>
      <c r="R192" s="99"/>
      <c r="S192" s="100" t="str">
        <f t="shared" si="15"/>
        <v>Rück = N, SPC = 2</v>
      </c>
    </row>
    <row r="193" spans="1:19" x14ac:dyDescent="0.2">
      <c r="A193" s="97" t="str">
        <f t="shared" si="14"/>
        <v>ZMUN-X-X-N-2-2</v>
      </c>
      <c r="B193" s="97" t="s">
        <v>285</v>
      </c>
      <c r="C193" s="104" t="s">
        <v>200</v>
      </c>
      <c r="D193" s="100" t="s">
        <v>200</v>
      </c>
      <c r="E193" s="102" t="s">
        <v>198</v>
      </c>
      <c r="F193" s="100">
        <v>2</v>
      </c>
      <c r="G193" s="100">
        <v>2</v>
      </c>
      <c r="H193" s="99"/>
      <c r="I193" s="100" t="s">
        <v>32635</v>
      </c>
      <c r="J193" s="100" t="s">
        <v>32641</v>
      </c>
      <c r="K193" s="100" t="s">
        <v>32643</v>
      </c>
      <c r="L193" s="100" t="s">
        <v>32644</v>
      </c>
      <c r="N193" s="99"/>
      <c r="O193" s="99"/>
      <c r="P193" s="102" t="s">
        <v>32718</v>
      </c>
      <c r="Q193" s="102" t="s">
        <v>32642</v>
      </c>
      <c r="R193" s="99"/>
      <c r="S193" s="100" t="str">
        <f t="shared" si="15"/>
        <v>Rück = N, SPC = 2</v>
      </c>
    </row>
    <row r="194" spans="1:19" x14ac:dyDescent="0.2">
      <c r="A194" s="97" t="str">
        <f t="shared" si="14"/>
        <v>ZMUN-X-X-N-6-1</v>
      </c>
      <c r="B194" s="97" t="s">
        <v>285</v>
      </c>
      <c r="C194" s="98" t="s">
        <v>200</v>
      </c>
      <c r="D194" s="106" t="s">
        <v>200</v>
      </c>
      <c r="E194" s="105" t="s">
        <v>198</v>
      </c>
      <c r="F194" s="100">
        <v>6</v>
      </c>
      <c r="G194" s="98">
        <v>1</v>
      </c>
      <c r="H194" s="99"/>
      <c r="I194" s="100" t="s">
        <v>200</v>
      </c>
      <c r="J194" s="100" t="s">
        <v>32641</v>
      </c>
      <c r="K194" s="100" t="s">
        <v>32643</v>
      </c>
      <c r="L194" s="100" t="s">
        <v>32644</v>
      </c>
      <c r="N194" s="99"/>
      <c r="O194" s="99"/>
      <c r="P194" s="102" t="s">
        <v>32718</v>
      </c>
      <c r="Q194" s="99"/>
      <c r="R194" s="99"/>
      <c r="S194" s="100" t="str">
        <f t="shared" si="15"/>
        <v xml:space="preserve">Rück = N, </v>
      </c>
    </row>
    <row r="195" spans="1:19" x14ac:dyDescent="0.2">
      <c r="A195" s="97" t="str">
        <f t="shared" si="14"/>
        <v>ZMUN-X-X-N-6-2</v>
      </c>
      <c r="B195" s="97" t="s">
        <v>285</v>
      </c>
      <c r="C195" s="104" t="s">
        <v>200</v>
      </c>
      <c r="D195" s="100" t="s">
        <v>200</v>
      </c>
      <c r="E195" s="102" t="s">
        <v>198</v>
      </c>
      <c r="F195" s="100">
        <v>6</v>
      </c>
      <c r="G195" s="100">
        <v>2</v>
      </c>
      <c r="H195" s="99"/>
      <c r="I195" s="100" t="s">
        <v>200</v>
      </c>
      <c r="J195" s="100" t="s">
        <v>32641</v>
      </c>
      <c r="K195" s="100" t="s">
        <v>32643</v>
      </c>
      <c r="L195" s="100" t="s">
        <v>32644</v>
      </c>
      <c r="N195" s="99"/>
      <c r="O195" s="99"/>
      <c r="P195" s="102" t="s">
        <v>32718</v>
      </c>
      <c r="Q195" s="99"/>
      <c r="R195" s="99"/>
      <c r="S195" s="100" t="str">
        <f t="shared" si="15"/>
        <v xml:space="preserve">Rück = N, </v>
      </c>
    </row>
    <row r="196" spans="1:19" x14ac:dyDescent="0.2">
      <c r="A196" s="97" t="str">
        <f t="shared" si="14"/>
        <v>ZMUN-X-X-V-0-1</v>
      </c>
      <c r="B196" s="97" t="s">
        <v>285</v>
      </c>
      <c r="C196" s="100" t="s">
        <v>200</v>
      </c>
      <c r="D196" s="100" t="s">
        <v>200</v>
      </c>
      <c r="E196" s="104" t="s">
        <v>199</v>
      </c>
      <c r="F196" s="98">
        <v>0</v>
      </c>
      <c r="G196" s="98">
        <v>1</v>
      </c>
      <c r="H196" s="99"/>
      <c r="I196" s="100" t="s">
        <v>165</v>
      </c>
      <c r="J196" s="100" t="s">
        <v>32641</v>
      </c>
      <c r="K196" s="100" t="s">
        <v>32643</v>
      </c>
      <c r="L196" s="100" t="s">
        <v>32644</v>
      </c>
      <c r="N196" s="99"/>
      <c r="O196" s="99"/>
      <c r="P196" s="99"/>
      <c r="Q196" s="99"/>
      <c r="R196" s="99"/>
      <c r="S196" s="100" t="str">
        <f t="shared" si="15"/>
        <v/>
      </c>
    </row>
    <row r="197" spans="1:19" x14ac:dyDescent="0.2">
      <c r="A197" s="97" t="str">
        <f t="shared" si="14"/>
        <v>ZMUN-X-X-V-0-2</v>
      </c>
      <c r="B197" s="97" t="s">
        <v>285</v>
      </c>
      <c r="C197" s="98" t="s">
        <v>200</v>
      </c>
      <c r="D197" s="106" t="s">
        <v>200</v>
      </c>
      <c r="E197" s="106" t="s">
        <v>199</v>
      </c>
      <c r="F197" s="98">
        <v>0</v>
      </c>
      <c r="G197" s="106">
        <v>2</v>
      </c>
      <c r="H197" s="99"/>
      <c r="I197" s="100" t="s">
        <v>165</v>
      </c>
      <c r="J197" s="100" t="s">
        <v>32641</v>
      </c>
      <c r="K197" s="100" t="s">
        <v>32643</v>
      </c>
      <c r="L197" s="100" t="s">
        <v>32644</v>
      </c>
      <c r="N197" s="99"/>
      <c r="O197" s="99"/>
      <c r="P197" s="99"/>
      <c r="Q197" s="99"/>
      <c r="R197" s="99"/>
      <c r="S197" s="100" t="str">
        <f t="shared" si="15"/>
        <v/>
      </c>
    </row>
    <row r="198" spans="1:19" x14ac:dyDescent="0.2">
      <c r="A198" s="97" t="str">
        <f t="shared" si="14"/>
        <v>ZMUN-X-X-V-2-1</v>
      </c>
      <c r="B198" s="97" t="s">
        <v>285</v>
      </c>
      <c r="C198" s="98" t="s">
        <v>200</v>
      </c>
      <c r="D198" s="106" t="s">
        <v>200</v>
      </c>
      <c r="E198" s="106" t="s">
        <v>199</v>
      </c>
      <c r="F198" s="100">
        <v>2</v>
      </c>
      <c r="G198" s="98">
        <v>1</v>
      </c>
      <c r="H198" s="99"/>
      <c r="I198" s="100" t="s">
        <v>32635</v>
      </c>
      <c r="J198" s="100" t="s">
        <v>32641</v>
      </c>
      <c r="K198" s="100" t="s">
        <v>32643</v>
      </c>
      <c r="L198" s="100" t="s">
        <v>32644</v>
      </c>
      <c r="N198" s="99"/>
      <c r="O198" s="99"/>
      <c r="P198" s="99"/>
      <c r="Q198" s="102" t="s">
        <v>32642</v>
      </c>
      <c r="R198" s="99"/>
      <c r="S198" s="100" t="str">
        <f t="shared" si="15"/>
        <v>SPC = 2</v>
      </c>
    </row>
    <row r="199" spans="1:19" ht="15" customHeight="1" x14ac:dyDescent="0.2">
      <c r="A199" s="97" t="str">
        <f t="shared" si="14"/>
        <v>ZMUN-X-X-V-2-2</v>
      </c>
      <c r="B199" s="97" t="s">
        <v>285</v>
      </c>
      <c r="C199" s="104" t="s">
        <v>200</v>
      </c>
      <c r="D199" s="100" t="s">
        <v>200</v>
      </c>
      <c r="E199" s="100" t="s">
        <v>199</v>
      </c>
      <c r="F199" s="100">
        <v>2</v>
      </c>
      <c r="G199" s="100">
        <v>2</v>
      </c>
      <c r="H199" s="99"/>
      <c r="I199" s="100" t="s">
        <v>32635</v>
      </c>
      <c r="J199" s="100" t="s">
        <v>32641</v>
      </c>
      <c r="K199" s="100" t="s">
        <v>32643</v>
      </c>
      <c r="L199" s="100" t="s">
        <v>32644</v>
      </c>
      <c r="N199" s="99"/>
      <c r="O199" s="99"/>
      <c r="P199" s="99"/>
      <c r="Q199" s="102" t="s">
        <v>32642</v>
      </c>
      <c r="R199" s="99"/>
      <c r="S199" s="100" t="str">
        <f t="shared" si="15"/>
        <v>SPC = 2</v>
      </c>
    </row>
    <row r="200" spans="1:19" x14ac:dyDescent="0.2">
      <c r="A200" s="97" t="str">
        <f t="shared" si="14"/>
        <v>ZMUN-X-X-V-6-1</v>
      </c>
      <c r="B200" s="97" t="s">
        <v>285</v>
      </c>
      <c r="C200" s="98" t="s">
        <v>200</v>
      </c>
      <c r="D200" s="106" t="s">
        <v>200</v>
      </c>
      <c r="E200" s="106" t="s">
        <v>199</v>
      </c>
      <c r="F200" s="100">
        <v>6</v>
      </c>
      <c r="G200" s="98">
        <v>1</v>
      </c>
      <c r="H200" s="99"/>
      <c r="I200" s="100" t="s">
        <v>200</v>
      </c>
      <c r="J200" s="100" t="s">
        <v>32641</v>
      </c>
      <c r="K200" s="100" t="s">
        <v>32643</v>
      </c>
      <c r="L200" s="100" t="s">
        <v>32644</v>
      </c>
      <c r="N200" s="99"/>
      <c r="O200" s="99"/>
      <c r="P200" s="99"/>
      <c r="Q200" s="99"/>
      <c r="R200" s="99"/>
      <c r="S200" s="100" t="str">
        <f t="shared" si="15"/>
        <v/>
      </c>
    </row>
    <row r="201" spans="1:19" x14ac:dyDescent="0.2">
      <c r="A201" s="97" t="str">
        <f t="shared" si="14"/>
        <v>ZMUN-X-X-V-6-2</v>
      </c>
      <c r="B201" s="97" t="s">
        <v>285</v>
      </c>
      <c r="C201" s="104" t="s">
        <v>200</v>
      </c>
      <c r="D201" s="100" t="s">
        <v>200</v>
      </c>
      <c r="E201" s="100" t="s">
        <v>199</v>
      </c>
      <c r="F201" s="100">
        <v>6</v>
      </c>
      <c r="G201" s="100">
        <v>2</v>
      </c>
      <c r="H201" s="99"/>
      <c r="I201" s="100" t="s">
        <v>200</v>
      </c>
      <c r="J201" s="100" t="s">
        <v>32641</v>
      </c>
      <c r="K201" s="100" t="s">
        <v>32643</v>
      </c>
      <c r="L201" s="100" t="s">
        <v>32644</v>
      </c>
      <c r="N201" s="99"/>
      <c r="O201" s="99"/>
      <c r="P201" s="99"/>
      <c r="Q201" s="99"/>
      <c r="R201" s="99"/>
      <c r="S201" s="100" t="str">
        <f t="shared" si="15"/>
        <v/>
      </c>
    </row>
    <row r="202" spans="1:19" x14ac:dyDescent="0.2">
      <c r="A202" s="97" t="str">
        <f t="shared" si="14"/>
        <v>ZMUN--X--0-1</v>
      </c>
      <c r="B202" s="97" t="s">
        <v>285</v>
      </c>
      <c r="C202" s="98"/>
      <c r="D202" s="100" t="s">
        <v>200</v>
      </c>
      <c r="E202" s="98"/>
      <c r="F202" s="98">
        <v>0</v>
      </c>
      <c r="G202" s="98">
        <v>1</v>
      </c>
      <c r="H202" s="99"/>
      <c r="I202" s="100" t="s">
        <v>165</v>
      </c>
      <c r="J202" s="100" t="s">
        <v>32641</v>
      </c>
      <c r="K202" s="100" t="s">
        <v>32639</v>
      </c>
      <c r="L202" s="100" t="s">
        <v>32634</v>
      </c>
      <c r="N202" s="99"/>
      <c r="O202" s="99"/>
      <c r="P202" s="99"/>
      <c r="Q202" s="99"/>
      <c r="R202" s="99"/>
      <c r="S202" s="100" t="str">
        <f t="shared" si="15"/>
        <v/>
      </c>
    </row>
    <row r="203" spans="1:19" x14ac:dyDescent="0.2">
      <c r="A203" s="97" t="str">
        <f t="shared" si="14"/>
        <v>ZMUN--X--0-2</v>
      </c>
      <c r="B203" s="97" t="s">
        <v>285</v>
      </c>
      <c r="C203" s="98"/>
      <c r="D203" s="104" t="s">
        <v>200</v>
      </c>
      <c r="E203" s="98"/>
      <c r="F203" s="98">
        <v>0</v>
      </c>
      <c r="G203" s="100">
        <v>2</v>
      </c>
      <c r="H203" s="99"/>
      <c r="I203" s="100" t="s">
        <v>165</v>
      </c>
      <c r="J203" s="100" t="s">
        <v>32641</v>
      </c>
      <c r="K203" s="100" t="s">
        <v>32639</v>
      </c>
      <c r="L203" s="100" t="s">
        <v>32634</v>
      </c>
      <c r="N203" s="99"/>
      <c r="O203" s="99"/>
      <c r="P203" s="99"/>
      <c r="Q203" s="99"/>
      <c r="R203" s="99"/>
      <c r="S203" s="100" t="str">
        <f t="shared" si="15"/>
        <v/>
      </c>
    </row>
    <row r="204" spans="1:19" x14ac:dyDescent="0.2">
      <c r="A204" s="97" t="str">
        <f t="shared" si="14"/>
        <v>ZMUN--X--2-1</v>
      </c>
      <c r="B204" s="97" t="s">
        <v>285</v>
      </c>
      <c r="C204" s="98"/>
      <c r="D204" s="100" t="s">
        <v>200</v>
      </c>
      <c r="E204" s="98"/>
      <c r="F204" s="100">
        <v>2</v>
      </c>
      <c r="G204" s="98">
        <v>1</v>
      </c>
      <c r="H204" s="99"/>
      <c r="I204" s="100" t="s">
        <v>32635</v>
      </c>
      <c r="J204" s="100" t="s">
        <v>32641</v>
      </c>
      <c r="K204" s="100" t="s">
        <v>32639</v>
      </c>
      <c r="L204" s="100" t="s">
        <v>32634</v>
      </c>
      <c r="N204" s="99"/>
      <c r="O204" s="99"/>
      <c r="P204" s="99"/>
      <c r="Q204" s="102" t="s">
        <v>32642</v>
      </c>
      <c r="R204" s="99"/>
      <c r="S204" s="100" t="str">
        <f t="shared" si="15"/>
        <v>SPC = 2</v>
      </c>
    </row>
    <row r="205" spans="1:19" x14ac:dyDescent="0.2">
      <c r="A205" s="97" t="str">
        <f t="shared" si="14"/>
        <v>ZMUN--X--2-2</v>
      </c>
      <c r="B205" s="97" t="s">
        <v>285</v>
      </c>
      <c r="C205" s="98"/>
      <c r="D205" s="100" t="s">
        <v>200</v>
      </c>
      <c r="E205" s="98"/>
      <c r="F205" s="100">
        <v>2</v>
      </c>
      <c r="G205" s="100">
        <v>2</v>
      </c>
      <c r="H205" s="99"/>
      <c r="I205" s="100" t="s">
        <v>32635</v>
      </c>
      <c r="J205" s="100" t="s">
        <v>32641</v>
      </c>
      <c r="K205" s="100" t="s">
        <v>32639</v>
      </c>
      <c r="L205" s="100" t="s">
        <v>32634</v>
      </c>
      <c r="N205" s="99"/>
      <c r="O205" s="99"/>
      <c r="P205" s="99"/>
      <c r="Q205" s="102" t="s">
        <v>32642</v>
      </c>
      <c r="R205" s="99"/>
      <c r="S205" s="100" t="str">
        <f t="shared" si="15"/>
        <v>SPC = 2</v>
      </c>
    </row>
    <row r="206" spans="1:19" x14ac:dyDescent="0.2">
      <c r="A206" s="97" t="str">
        <f t="shared" si="14"/>
        <v>ZMUN--X--6-1</v>
      </c>
      <c r="B206" s="97" t="s">
        <v>285</v>
      </c>
      <c r="C206" s="98"/>
      <c r="D206" s="100" t="s">
        <v>200</v>
      </c>
      <c r="E206" s="98"/>
      <c r="F206" s="100">
        <v>6</v>
      </c>
      <c r="G206" s="98">
        <v>1</v>
      </c>
      <c r="H206" s="99"/>
      <c r="I206" s="100" t="s">
        <v>200</v>
      </c>
      <c r="J206" s="100" t="s">
        <v>32641</v>
      </c>
      <c r="K206" s="100" t="s">
        <v>32639</v>
      </c>
      <c r="L206" s="100" t="s">
        <v>32634</v>
      </c>
      <c r="N206" s="99"/>
      <c r="O206" s="99"/>
      <c r="P206" s="99"/>
      <c r="Q206" s="99"/>
      <c r="R206" s="99"/>
      <c r="S206" s="100" t="str">
        <f t="shared" si="15"/>
        <v/>
      </c>
    </row>
    <row r="207" spans="1:19" x14ac:dyDescent="0.2">
      <c r="A207" s="97" t="str">
        <f t="shared" si="14"/>
        <v>ZMUN--X--6-2</v>
      </c>
      <c r="B207" s="97" t="s">
        <v>285</v>
      </c>
      <c r="C207" s="98"/>
      <c r="D207" s="100" t="s">
        <v>200</v>
      </c>
      <c r="E207" s="98"/>
      <c r="F207" s="100">
        <v>6</v>
      </c>
      <c r="G207" s="100">
        <v>2</v>
      </c>
      <c r="H207" s="99"/>
      <c r="I207" s="100" t="s">
        <v>200</v>
      </c>
      <c r="J207" s="100" t="s">
        <v>32641</v>
      </c>
      <c r="K207" s="100" t="s">
        <v>32639</v>
      </c>
      <c r="L207" s="100" t="s">
        <v>32634</v>
      </c>
      <c r="N207" s="99"/>
      <c r="O207" s="99"/>
      <c r="P207" s="99"/>
      <c r="Q207" s="99"/>
      <c r="R207" s="99"/>
      <c r="S207" s="100" t="str">
        <f t="shared" si="15"/>
        <v/>
      </c>
    </row>
    <row r="208" spans="1:19" x14ac:dyDescent="0.2">
      <c r="A208" s="97" t="str">
        <f t="shared" si="14"/>
        <v>ZMUN--X-N-0-1</v>
      </c>
      <c r="B208" s="97" t="s">
        <v>285</v>
      </c>
      <c r="C208" s="98"/>
      <c r="D208" s="104" t="s">
        <v>200</v>
      </c>
      <c r="E208" s="102" t="s">
        <v>198</v>
      </c>
      <c r="F208" s="98">
        <v>0</v>
      </c>
      <c r="G208" s="98">
        <v>1</v>
      </c>
      <c r="H208" s="99"/>
      <c r="I208" s="100" t="s">
        <v>165</v>
      </c>
      <c r="J208" s="100" t="s">
        <v>32641</v>
      </c>
      <c r="K208" s="100" t="s">
        <v>32639</v>
      </c>
      <c r="L208" s="100" t="s">
        <v>32634</v>
      </c>
      <c r="N208" s="99"/>
      <c r="O208" s="99"/>
      <c r="P208" s="102" t="s">
        <v>32718</v>
      </c>
      <c r="Q208" s="99"/>
      <c r="R208" s="99"/>
      <c r="S208" s="100" t="str">
        <f t="shared" si="15"/>
        <v xml:space="preserve">Rück = N, </v>
      </c>
    </row>
    <row r="209" spans="1:19" x14ac:dyDescent="0.2">
      <c r="A209" s="97" t="str">
        <f t="shared" si="14"/>
        <v>ZMUN--X-N-0-2</v>
      </c>
      <c r="B209" s="97" t="s">
        <v>285</v>
      </c>
      <c r="C209" s="98"/>
      <c r="D209" s="106" t="s">
        <v>200</v>
      </c>
      <c r="E209" s="105" t="s">
        <v>198</v>
      </c>
      <c r="F209" s="98">
        <v>0</v>
      </c>
      <c r="G209" s="106">
        <v>2</v>
      </c>
      <c r="H209" s="99"/>
      <c r="I209" s="100" t="s">
        <v>165</v>
      </c>
      <c r="J209" s="100" t="s">
        <v>32641</v>
      </c>
      <c r="K209" s="100" t="s">
        <v>32639</v>
      </c>
      <c r="L209" s="100" t="s">
        <v>32634</v>
      </c>
      <c r="N209" s="99"/>
      <c r="O209" s="99"/>
      <c r="P209" s="102" t="s">
        <v>32718</v>
      </c>
      <c r="Q209" s="99"/>
      <c r="R209" s="99"/>
      <c r="S209" s="100" t="str">
        <f t="shared" si="15"/>
        <v xml:space="preserve">Rück = N, </v>
      </c>
    </row>
    <row r="210" spans="1:19" x14ac:dyDescent="0.2">
      <c r="A210" s="97" t="str">
        <f t="shared" si="14"/>
        <v>ZMUN--X-N-2-1</v>
      </c>
      <c r="B210" s="97" t="s">
        <v>285</v>
      </c>
      <c r="C210" s="98"/>
      <c r="D210" s="106" t="s">
        <v>200</v>
      </c>
      <c r="E210" s="105" t="s">
        <v>198</v>
      </c>
      <c r="F210" s="100">
        <v>2</v>
      </c>
      <c r="G210" s="98">
        <v>1</v>
      </c>
      <c r="H210" s="99"/>
      <c r="I210" s="100" t="s">
        <v>32635</v>
      </c>
      <c r="J210" s="100" t="s">
        <v>32641</v>
      </c>
      <c r="K210" s="100" t="s">
        <v>32639</v>
      </c>
      <c r="L210" s="100" t="s">
        <v>32634</v>
      </c>
      <c r="N210" s="99"/>
      <c r="O210" s="99"/>
      <c r="P210" s="102" t="s">
        <v>32718</v>
      </c>
      <c r="Q210" s="102" t="s">
        <v>32642</v>
      </c>
      <c r="R210" s="99"/>
      <c r="S210" s="100" t="str">
        <f t="shared" si="15"/>
        <v>Rück = N, SPC = 2</v>
      </c>
    </row>
    <row r="211" spans="1:19" x14ac:dyDescent="0.2">
      <c r="A211" s="97" t="str">
        <f t="shared" si="14"/>
        <v>ZMUN--X-N-2-2</v>
      </c>
      <c r="B211" s="97" t="s">
        <v>285</v>
      </c>
      <c r="C211" s="98"/>
      <c r="D211" s="100" t="s">
        <v>200</v>
      </c>
      <c r="E211" s="102" t="s">
        <v>198</v>
      </c>
      <c r="F211" s="100">
        <v>2</v>
      </c>
      <c r="G211" s="100">
        <v>2</v>
      </c>
      <c r="H211" s="99"/>
      <c r="I211" s="100" t="s">
        <v>32635</v>
      </c>
      <c r="J211" s="100" t="s">
        <v>32641</v>
      </c>
      <c r="K211" s="100" t="s">
        <v>32639</v>
      </c>
      <c r="L211" s="100" t="s">
        <v>32634</v>
      </c>
      <c r="N211" s="99"/>
      <c r="O211" s="99"/>
      <c r="P211" s="102" t="s">
        <v>32718</v>
      </c>
      <c r="Q211" s="102" t="s">
        <v>32642</v>
      </c>
      <c r="R211" s="99"/>
      <c r="S211" s="100" t="str">
        <f t="shared" si="15"/>
        <v>Rück = N, SPC = 2</v>
      </c>
    </row>
    <row r="212" spans="1:19" x14ac:dyDescent="0.2">
      <c r="A212" s="97" t="str">
        <f t="shared" ref="A212:A219" si="16">B212&amp;"-"&amp;C212&amp;"-"&amp;D212&amp;"-"&amp;E212&amp;"-"&amp;F212&amp;"-"&amp;G212</f>
        <v>ZMUN--X-N-6-1</v>
      </c>
      <c r="B212" s="97" t="s">
        <v>285</v>
      </c>
      <c r="C212" s="98"/>
      <c r="D212" s="106" t="s">
        <v>200</v>
      </c>
      <c r="E212" s="105" t="s">
        <v>198</v>
      </c>
      <c r="F212" s="100">
        <v>6</v>
      </c>
      <c r="G212" s="98">
        <v>1</v>
      </c>
      <c r="H212" s="99"/>
      <c r="I212" s="100" t="s">
        <v>200</v>
      </c>
      <c r="J212" s="100" t="s">
        <v>32641</v>
      </c>
      <c r="K212" s="100" t="s">
        <v>32639</v>
      </c>
      <c r="L212" s="100" t="s">
        <v>32634</v>
      </c>
      <c r="N212" s="99"/>
      <c r="O212" s="99"/>
      <c r="P212" s="102" t="s">
        <v>32718</v>
      </c>
      <c r="Q212" s="99"/>
      <c r="R212" s="99"/>
      <c r="S212" s="100" t="str">
        <f t="shared" ref="S212:S219" si="17">N212&amp;O212&amp;P212&amp;Q212</f>
        <v xml:space="preserve">Rück = N, </v>
      </c>
    </row>
    <row r="213" spans="1:19" x14ac:dyDescent="0.2">
      <c r="A213" s="97" t="str">
        <f t="shared" si="16"/>
        <v>ZMUN--X-N-6-2</v>
      </c>
      <c r="B213" s="97" t="s">
        <v>285</v>
      </c>
      <c r="C213" s="98"/>
      <c r="D213" s="100" t="s">
        <v>200</v>
      </c>
      <c r="E213" s="102" t="s">
        <v>198</v>
      </c>
      <c r="F213" s="100">
        <v>6</v>
      </c>
      <c r="G213" s="100">
        <v>2</v>
      </c>
      <c r="H213" s="99"/>
      <c r="I213" s="100" t="s">
        <v>200</v>
      </c>
      <c r="J213" s="100" t="s">
        <v>32641</v>
      </c>
      <c r="K213" s="100" t="s">
        <v>32639</v>
      </c>
      <c r="L213" s="100" t="s">
        <v>32634</v>
      </c>
      <c r="N213" s="99"/>
      <c r="O213" s="99"/>
      <c r="P213" s="102" t="s">
        <v>32718</v>
      </c>
      <c r="Q213" s="99"/>
      <c r="R213" s="99"/>
      <c r="S213" s="100" t="str">
        <f t="shared" si="17"/>
        <v xml:space="preserve">Rück = N, </v>
      </c>
    </row>
    <row r="214" spans="1:19" x14ac:dyDescent="0.2">
      <c r="A214" s="97" t="str">
        <f t="shared" si="16"/>
        <v>ZMUN--X-V-0-1</v>
      </c>
      <c r="B214" s="97" t="s">
        <v>285</v>
      </c>
      <c r="C214" s="98"/>
      <c r="D214" s="104" t="s">
        <v>200</v>
      </c>
      <c r="E214" s="100" t="s">
        <v>199</v>
      </c>
      <c r="F214" s="98">
        <v>0</v>
      </c>
      <c r="G214" s="98">
        <v>1</v>
      </c>
      <c r="H214" s="99"/>
      <c r="I214" s="100" t="s">
        <v>165</v>
      </c>
      <c r="J214" s="100" t="s">
        <v>32641</v>
      </c>
      <c r="K214" s="100" t="s">
        <v>32639</v>
      </c>
      <c r="L214" s="100" t="s">
        <v>32637</v>
      </c>
      <c r="N214" s="99"/>
      <c r="O214" s="99"/>
      <c r="P214" s="99"/>
      <c r="Q214" s="99"/>
      <c r="R214" s="99"/>
      <c r="S214" s="100" t="str">
        <f t="shared" si="17"/>
        <v/>
      </c>
    </row>
    <row r="215" spans="1:19" x14ac:dyDescent="0.2">
      <c r="A215" s="97" t="str">
        <f t="shared" si="16"/>
        <v>ZMUN--X-V-0-2</v>
      </c>
      <c r="B215" s="97" t="s">
        <v>285</v>
      </c>
      <c r="C215" s="98"/>
      <c r="D215" s="106" t="s">
        <v>200</v>
      </c>
      <c r="E215" s="106" t="s">
        <v>199</v>
      </c>
      <c r="F215" s="98">
        <v>0</v>
      </c>
      <c r="G215" s="106">
        <v>2</v>
      </c>
      <c r="H215" s="99"/>
      <c r="I215" s="100" t="s">
        <v>165</v>
      </c>
      <c r="J215" s="100" t="s">
        <v>32641</v>
      </c>
      <c r="K215" s="100" t="s">
        <v>32639</v>
      </c>
      <c r="L215" s="100" t="s">
        <v>32637</v>
      </c>
      <c r="N215" s="99"/>
      <c r="O215" s="99"/>
      <c r="P215" s="99"/>
      <c r="Q215" s="99"/>
      <c r="R215" s="99"/>
      <c r="S215" s="100" t="str">
        <f t="shared" si="17"/>
        <v/>
      </c>
    </row>
    <row r="216" spans="1:19" x14ac:dyDescent="0.2">
      <c r="A216" s="97" t="str">
        <f t="shared" si="16"/>
        <v>ZMUN--X-V-2-1</v>
      </c>
      <c r="B216" s="97" t="s">
        <v>285</v>
      </c>
      <c r="C216" s="98"/>
      <c r="D216" s="106" t="s">
        <v>200</v>
      </c>
      <c r="E216" s="106" t="s">
        <v>199</v>
      </c>
      <c r="F216" s="100">
        <v>2</v>
      </c>
      <c r="G216" s="98">
        <v>1</v>
      </c>
      <c r="H216" s="99"/>
      <c r="I216" s="100" t="s">
        <v>32635</v>
      </c>
      <c r="J216" s="100" t="s">
        <v>32641</v>
      </c>
      <c r="K216" s="100" t="s">
        <v>32639</v>
      </c>
      <c r="L216" s="100" t="s">
        <v>32637</v>
      </c>
      <c r="N216" s="99"/>
      <c r="O216" s="99"/>
      <c r="P216" s="99"/>
      <c r="Q216" s="102" t="s">
        <v>32642</v>
      </c>
      <c r="R216" s="99"/>
      <c r="S216" s="100" t="str">
        <f t="shared" si="17"/>
        <v>SPC = 2</v>
      </c>
    </row>
    <row r="217" spans="1:19" x14ac:dyDescent="0.2">
      <c r="A217" s="97" t="str">
        <f t="shared" si="16"/>
        <v>ZMUN--X-V-2-2</v>
      </c>
      <c r="B217" s="97" t="s">
        <v>285</v>
      </c>
      <c r="C217" s="98"/>
      <c r="D217" s="100" t="s">
        <v>200</v>
      </c>
      <c r="E217" s="100" t="s">
        <v>199</v>
      </c>
      <c r="F217" s="100">
        <v>2</v>
      </c>
      <c r="G217" s="100">
        <v>2</v>
      </c>
      <c r="H217" s="99"/>
      <c r="I217" s="100" t="s">
        <v>32635</v>
      </c>
      <c r="J217" s="100" t="s">
        <v>32641</v>
      </c>
      <c r="K217" s="100" t="s">
        <v>32639</v>
      </c>
      <c r="L217" s="100" t="s">
        <v>32637</v>
      </c>
      <c r="N217" s="99"/>
      <c r="O217" s="99"/>
      <c r="P217" s="99"/>
      <c r="Q217" s="102" t="s">
        <v>32642</v>
      </c>
      <c r="R217" s="99"/>
      <c r="S217" s="100" t="str">
        <f t="shared" si="17"/>
        <v>SPC = 2</v>
      </c>
    </row>
    <row r="218" spans="1:19" x14ac:dyDescent="0.2">
      <c r="A218" s="97" t="str">
        <f t="shared" si="16"/>
        <v>ZMUN--X-V-6-1</v>
      </c>
      <c r="B218" s="97" t="s">
        <v>285</v>
      </c>
      <c r="C218" s="98"/>
      <c r="D218" s="106" t="s">
        <v>200</v>
      </c>
      <c r="E218" s="106" t="s">
        <v>199</v>
      </c>
      <c r="F218" s="100">
        <v>6</v>
      </c>
      <c r="G218" s="98">
        <v>1</v>
      </c>
      <c r="H218" s="99"/>
      <c r="I218" s="100" t="s">
        <v>200</v>
      </c>
      <c r="J218" s="100" t="s">
        <v>32641</v>
      </c>
      <c r="K218" s="100" t="s">
        <v>32639</v>
      </c>
      <c r="L218" s="100" t="s">
        <v>32637</v>
      </c>
      <c r="N218" s="99"/>
      <c r="O218" s="99"/>
      <c r="P218" s="99"/>
      <c r="Q218" s="99"/>
      <c r="R218" s="99"/>
      <c r="S218" s="100" t="str">
        <f t="shared" si="17"/>
        <v/>
      </c>
    </row>
    <row r="219" spans="1:19" x14ac:dyDescent="0.2">
      <c r="A219" s="97" t="str">
        <f t="shared" si="16"/>
        <v>ZMUN--X-V-6-2</v>
      </c>
      <c r="B219" s="97" t="s">
        <v>285</v>
      </c>
      <c r="C219" s="98"/>
      <c r="D219" s="100" t="s">
        <v>200</v>
      </c>
      <c r="E219" s="100" t="s">
        <v>199</v>
      </c>
      <c r="F219" s="100">
        <v>6</v>
      </c>
      <c r="G219" s="100">
        <v>2</v>
      </c>
      <c r="H219" s="99"/>
      <c r="I219" s="100" t="s">
        <v>200</v>
      </c>
      <c r="J219" s="100" t="s">
        <v>32641</v>
      </c>
      <c r="K219" s="100" t="s">
        <v>32639</v>
      </c>
      <c r="L219" s="100" t="s">
        <v>32637</v>
      </c>
      <c r="N219" s="99"/>
      <c r="O219" s="99"/>
      <c r="P219" s="99"/>
      <c r="Q219" s="99"/>
      <c r="R219" s="99"/>
      <c r="S219" s="100" t="str">
        <f t="shared" si="17"/>
        <v/>
      </c>
    </row>
    <row r="220" spans="1:19" ht="15" customHeight="1" x14ac:dyDescent="0.2">
      <c r="A220" s="107"/>
      <c r="B220" s="108" t="s">
        <v>291</v>
      </c>
      <c r="C220" s="108" t="s">
        <v>291</v>
      </c>
      <c r="D220" s="108" t="s">
        <v>291</v>
      </c>
      <c r="E220" s="108" t="s">
        <v>291</v>
      </c>
      <c r="F220" s="108" t="s">
        <v>291</v>
      </c>
      <c r="G220" s="108" t="s">
        <v>291</v>
      </c>
      <c r="H220" s="108" t="s">
        <v>291</v>
      </c>
      <c r="I220" s="108" t="s">
        <v>291</v>
      </c>
      <c r="J220" s="108" t="s">
        <v>291</v>
      </c>
      <c r="K220" s="108" t="s">
        <v>291</v>
      </c>
      <c r="L220" s="108" t="s">
        <v>291</v>
      </c>
      <c r="N220" s="107"/>
      <c r="O220" s="107"/>
      <c r="P220" s="107"/>
      <c r="Q220" s="107"/>
      <c r="R220" s="107"/>
      <c r="S220" s="107"/>
    </row>
    <row r="221" spans="1:19" x14ac:dyDescent="0.2">
      <c r="A221" s="97" t="str">
        <f t="shared" ref="A221:A252" si="18">B221&amp;"-"&amp;C221&amp;"-"&amp;D221&amp;"-"&amp;E221&amp;"-"&amp;F221&amp;"-"&amp;G221</f>
        <v>ZNLA----0-1</v>
      </c>
      <c r="B221" s="97" t="s">
        <v>282</v>
      </c>
      <c r="C221" s="98"/>
      <c r="D221" s="98"/>
      <c r="E221" s="98"/>
      <c r="F221" s="98">
        <v>0</v>
      </c>
      <c r="G221" s="98">
        <v>1</v>
      </c>
      <c r="H221" s="99"/>
      <c r="I221" s="106" t="s">
        <v>32645</v>
      </c>
      <c r="J221" s="102" t="s">
        <v>32646</v>
      </c>
      <c r="K221" s="100" t="s">
        <v>32647</v>
      </c>
      <c r="L221" s="100" t="s">
        <v>32648</v>
      </c>
      <c r="N221" s="99"/>
      <c r="O221" s="99"/>
      <c r="P221" s="99"/>
      <c r="Q221" s="99"/>
      <c r="R221" s="99"/>
      <c r="S221" s="100" t="str">
        <f t="shared" ref="S221:S252" si="19">N221&amp;O221&amp;P221&amp;Q221</f>
        <v/>
      </c>
    </row>
    <row r="222" spans="1:19" x14ac:dyDescent="0.2">
      <c r="A222" s="97" t="str">
        <f t="shared" si="18"/>
        <v>ZNLA----0-2</v>
      </c>
      <c r="B222" s="97" t="s">
        <v>282</v>
      </c>
      <c r="C222" s="98"/>
      <c r="D222" s="98"/>
      <c r="E222" s="98"/>
      <c r="F222" s="98">
        <v>0</v>
      </c>
      <c r="G222" s="100">
        <v>2</v>
      </c>
      <c r="H222" s="99"/>
      <c r="I222" s="106" t="s">
        <v>32645</v>
      </c>
      <c r="J222" s="102" t="s">
        <v>32646</v>
      </c>
      <c r="K222" s="100" t="s">
        <v>32647</v>
      </c>
      <c r="L222" s="100" t="s">
        <v>32648</v>
      </c>
      <c r="N222" s="99"/>
      <c r="O222" s="99"/>
      <c r="P222" s="99"/>
      <c r="Q222" s="99"/>
      <c r="R222" s="99"/>
      <c r="S222" s="100" t="str">
        <f t="shared" si="19"/>
        <v/>
      </c>
    </row>
    <row r="223" spans="1:19" x14ac:dyDescent="0.2">
      <c r="A223" s="97" t="str">
        <f t="shared" si="18"/>
        <v>ZNLA----2-1</v>
      </c>
      <c r="B223" s="97" t="s">
        <v>282</v>
      </c>
      <c r="C223" s="98"/>
      <c r="D223" s="98"/>
      <c r="E223" s="98"/>
      <c r="F223" s="102">
        <v>2</v>
      </c>
      <c r="G223" s="98">
        <v>1</v>
      </c>
      <c r="H223" s="99"/>
      <c r="I223" s="106" t="s">
        <v>32645</v>
      </c>
      <c r="J223" s="102" t="s">
        <v>277</v>
      </c>
      <c r="K223" s="100" t="s">
        <v>32647</v>
      </c>
      <c r="L223" s="100" t="s">
        <v>32648</v>
      </c>
      <c r="N223" s="99"/>
      <c r="O223" s="99"/>
      <c r="P223" s="99"/>
      <c r="Q223" s="102" t="s">
        <v>32642</v>
      </c>
      <c r="R223" s="99"/>
      <c r="S223" s="100" t="str">
        <f t="shared" si="19"/>
        <v>SPC = 2</v>
      </c>
    </row>
    <row r="224" spans="1:19" x14ac:dyDescent="0.2">
      <c r="A224" s="97" t="str">
        <f t="shared" si="18"/>
        <v>ZNLA----2-2</v>
      </c>
      <c r="B224" s="97" t="s">
        <v>282</v>
      </c>
      <c r="C224" s="98"/>
      <c r="D224" s="98"/>
      <c r="E224" s="98"/>
      <c r="F224" s="103">
        <v>2</v>
      </c>
      <c r="G224" s="100">
        <v>2</v>
      </c>
      <c r="H224" s="99"/>
      <c r="I224" s="106" t="s">
        <v>32645</v>
      </c>
      <c r="J224" s="102" t="s">
        <v>277</v>
      </c>
      <c r="K224" s="100" t="s">
        <v>32647</v>
      </c>
      <c r="L224" s="100" t="s">
        <v>32648</v>
      </c>
      <c r="N224" s="99"/>
      <c r="O224" s="99"/>
      <c r="P224" s="99"/>
      <c r="Q224" s="102" t="s">
        <v>32642</v>
      </c>
      <c r="R224" s="99"/>
      <c r="S224" s="100" t="str">
        <f t="shared" si="19"/>
        <v>SPC = 2</v>
      </c>
    </row>
    <row r="225" spans="1:19" x14ac:dyDescent="0.2">
      <c r="A225" s="97" t="str">
        <f t="shared" si="18"/>
        <v>ZNLA----6-1</v>
      </c>
      <c r="B225" s="97" t="s">
        <v>282</v>
      </c>
      <c r="C225" s="98"/>
      <c r="D225" s="98"/>
      <c r="E225" s="98"/>
      <c r="F225" s="100">
        <v>6</v>
      </c>
      <c r="G225" s="98">
        <v>1</v>
      </c>
      <c r="H225" s="99"/>
      <c r="I225" s="106" t="s">
        <v>32645</v>
      </c>
      <c r="J225" s="102" t="s">
        <v>32649</v>
      </c>
      <c r="K225" s="100" t="s">
        <v>32647</v>
      </c>
      <c r="L225" s="100" t="s">
        <v>32648</v>
      </c>
      <c r="N225" s="99"/>
      <c r="O225" s="99"/>
      <c r="P225" s="99"/>
      <c r="Q225" s="99"/>
      <c r="R225" s="99"/>
      <c r="S225" s="100" t="str">
        <f t="shared" si="19"/>
        <v/>
      </c>
    </row>
    <row r="226" spans="1:19" x14ac:dyDescent="0.2">
      <c r="A226" s="97" t="str">
        <f t="shared" si="18"/>
        <v>ZNLA----6-2</v>
      </c>
      <c r="B226" s="97" t="s">
        <v>282</v>
      </c>
      <c r="C226" s="98"/>
      <c r="D226" s="98"/>
      <c r="E226" s="98"/>
      <c r="F226" s="104">
        <v>6</v>
      </c>
      <c r="G226" s="100">
        <v>2</v>
      </c>
      <c r="H226" s="99"/>
      <c r="I226" s="106" t="s">
        <v>32645</v>
      </c>
      <c r="J226" s="102" t="s">
        <v>32649</v>
      </c>
      <c r="K226" s="100" t="s">
        <v>32647</v>
      </c>
      <c r="L226" s="100" t="s">
        <v>32648</v>
      </c>
      <c r="N226" s="99"/>
      <c r="O226" s="99"/>
      <c r="P226" s="99"/>
      <c r="Q226" s="99"/>
      <c r="R226" s="99"/>
      <c r="S226" s="100" t="str">
        <f t="shared" si="19"/>
        <v/>
      </c>
    </row>
    <row r="227" spans="1:19" x14ac:dyDescent="0.2">
      <c r="A227" s="97" t="str">
        <f t="shared" si="18"/>
        <v>ZNLA---N-0-1</v>
      </c>
      <c r="B227" s="97" t="s">
        <v>282</v>
      </c>
      <c r="C227" s="98"/>
      <c r="D227" s="98"/>
      <c r="E227" s="102" t="s">
        <v>198</v>
      </c>
      <c r="F227" s="98">
        <v>0</v>
      </c>
      <c r="G227" s="98">
        <v>1</v>
      </c>
      <c r="H227" s="99"/>
      <c r="I227" s="106" t="s">
        <v>32645</v>
      </c>
      <c r="J227" s="102" t="s">
        <v>32650</v>
      </c>
      <c r="K227" s="100" t="s">
        <v>32647</v>
      </c>
      <c r="L227" s="100" t="s">
        <v>32648</v>
      </c>
      <c r="N227" s="99"/>
      <c r="O227" s="99"/>
      <c r="P227" s="102" t="s">
        <v>32718</v>
      </c>
      <c r="Q227" s="99"/>
      <c r="R227" s="99"/>
      <c r="S227" s="100" t="str">
        <f t="shared" si="19"/>
        <v xml:space="preserve">Rück = N, </v>
      </c>
    </row>
    <row r="228" spans="1:19" x14ac:dyDescent="0.2">
      <c r="A228" s="97" t="str">
        <f t="shared" si="18"/>
        <v>ZNLA---N-0-2</v>
      </c>
      <c r="B228" s="97" t="s">
        <v>282</v>
      </c>
      <c r="C228" s="98"/>
      <c r="D228" s="98"/>
      <c r="E228" s="102" t="s">
        <v>198</v>
      </c>
      <c r="F228" s="98">
        <v>0</v>
      </c>
      <c r="G228" s="104">
        <v>2</v>
      </c>
      <c r="H228" s="99"/>
      <c r="I228" s="106" t="s">
        <v>32645</v>
      </c>
      <c r="J228" s="102" t="s">
        <v>32650</v>
      </c>
      <c r="K228" s="100" t="s">
        <v>32647</v>
      </c>
      <c r="L228" s="100" t="s">
        <v>32648</v>
      </c>
      <c r="N228" s="99"/>
      <c r="O228" s="99"/>
      <c r="P228" s="102" t="s">
        <v>32718</v>
      </c>
      <c r="Q228" s="99"/>
      <c r="R228" s="99"/>
      <c r="S228" s="100" t="str">
        <f t="shared" si="19"/>
        <v xml:space="preserve">Rück = N, </v>
      </c>
    </row>
    <row r="229" spans="1:19" x14ac:dyDescent="0.2">
      <c r="A229" s="97" t="str">
        <f t="shared" si="18"/>
        <v>ZNLA---N-2-1</v>
      </c>
      <c r="B229" s="97" t="s">
        <v>282</v>
      </c>
      <c r="C229" s="98"/>
      <c r="D229" s="98"/>
      <c r="E229" s="102" t="s">
        <v>198</v>
      </c>
      <c r="F229" s="103">
        <v>2</v>
      </c>
      <c r="G229" s="98">
        <v>1</v>
      </c>
      <c r="H229" s="99"/>
      <c r="I229" s="106" t="s">
        <v>32645</v>
      </c>
      <c r="J229" s="102" t="s">
        <v>32650</v>
      </c>
      <c r="K229" s="100" t="s">
        <v>32647</v>
      </c>
      <c r="L229" s="100" t="s">
        <v>32648</v>
      </c>
      <c r="N229" s="99"/>
      <c r="O229" s="99"/>
      <c r="P229" s="102" t="s">
        <v>32718</v>
      </c>
      <c r="Q229" s="102" t="s">
        <v>32642</v>
      </c>
      <c r="R229" s="99"/>
      <c r="S229" s="100" t="str">
        <f t="shared" si="19"/>
        <v>Rück = N, SPC = 2</v>
      </c>
    </row>
    <row r="230" spans="1:19" x14ac:dyDescent="0.2">
      <c r="A230" s="97" t="str">
        <f t="shared" si="18"/>
        <v>ZNLA---N-2-2</v>
      </c>
      <c r="B230" s="97" t="s">
        <v>282</v>
      </c>
      <c r="C230" s="98"/>
      <c r="D230" s="98"/>
      <c r="E230" s="105" t="s">
        <v>198</v>
      </c>
      <c r="F230" s="105">
        <v>2</v>
      </c>
      <c r="G230" s="106">
        <v>2</v>
      </c>
      <c r="H230" s="99"/>
      <c r="I230" s="106" t="s">
        <v>32645</v>
      </c>
      <c r="J230" s="102" t="s">
        <v>32650</v>
      </c>
      <c r="K230" s="100" t="s">
        <v>32647</v>
      </c>
      <c r="L230" s="100" t="s">
        <v>32648</v>
      </c>
      <c r="N230" s="99"/>
      <c r="O230" s="99"/>
      <c r="P230" s="102" t="s">
        <v>32718</v>
      </c>
      <c r="Q230" s="102" t="s">
        <v>32642</v>
      </c>
      <c r="R230" s="99"/>
      <c r="S230" s="100" t="str">
        <f t="shared" si="19"/>
        <v>Rück = N, SPC = 2</v>
      </c>
    </row>
    <row r="231" spans="1:19" x14ac:dyDescent="0.2">
      <c r="A231" s="97" t="str">
        <f t="shared" si="18"/>
        <v>ZNLA---N-6-1</v>
      </c>
      <c r="B231" s="97" t="s">
        <v>282</v>
      </c>
      <c r="C231" s="98"/>
      <c r="D231" s="98"/>
      <c r="E231" s="102" t="s">
        <v>198</v>
      </c>
      <c r="F231" s="104">
        <v>6</v>
      </c>
      <c r="G231" s="98">
        <v>1</v>
      </c>
      <c r="H231" s="99"/>
      <c r="I231" s="106" t="s">
        <v>32645</v>
      </c>
      <c r="J231" s="102" t="s">
        <v>32650</v>
      </c>
      <c r="K231" s="100" t="s">
        <v>32647</v>
      </c>
      <c r="L231" s="100" t="s">
        <v>32648</v>
      </c>
      <c r="N231" s="99"/>
      <c r="O231" s="99"/>
      <c r="P231" s="102" t="s">
        <v>32718</v>
      </c>
      <c r="Q231" s="99"/>
      <c r="R231" s="99"/>
      <c r="S231" s="100" t="str">
        <f t="shared" si="19"/>
        <v xml:space="preserve">Rück = N, </v>
      </c>
    </row>
    <row r="232" spans="1:19" x14ac:dyDescent="0.2">
      <c r="A232" s="97" t="str">
        <f t="shared" si="18"/>
        <v>ZNLA---N-6-2</v>
      </c>
      <c r="B232" s="97" t="s">
        <v>282</v>
      </c>
      <c r="C232" s="98"/>
      <c r="D232" s="98"/>
      <c r="E232" s="105" t="s">
        <v>198</v>
      </c>
      <c r="F232" s="106">
        <v>6</v>
      </c>
      <c r="G232" s="106">
        <v>2</v>
      </c>
      <c r="H232" s="99"/>
      <c r="I232" s="106" t="s">
        <v>32645</v>
      </c>
      <c r="J232" s="102" t="s">
        <v>32650</v>
      </c>
      <c r="K232" s="100" t="s">
        <v>32647</v>
      </c>
      <c r="L232" s="100" t="s">
        <v>32648</v>
      </c>
      <c r="N232" s="99"/>
      <c r="O232" s="99"/>
      <c r="P232" s="102" t="s">
        <v>32718</v>
      </c>
      <c r="Q232" s="99"/>
      <c r="R232" s="99"/>
      <c r="S232" s="100" t="str">
        <f t="shared" si="19"/>
        <v xml:space="preserve">Rück = N, </v>
      </c>
    </row>
    <row r="233" spans="1:19" x14ac:dyDescent="0.2">
      <c r="A233" s="97" t="str">
        <f t="shared" si="18"/>
        <v>ZNLA-X---0-1</v>
      </c>
      <c r="B233" s="97" t="s">
        <v>282</v>
      </c>
      <c r="C233" s="103" t="s">
        <v>200</v>
      </c>
      <c r="D233" s="98"/>
      <c r="E233" s="98"/>
      <c r="F233" s="98">
        <v>0</v>
      </c>
      <c r="G233" s="98">
        <v>1</v>
      </c>
      <c r="H233" s="99"/>
      <c r="I233" s="106" t="s">
        <v>32645</v>
      </c>
      <c r="J233" s="102" t="s">
        <v>32646</v>
      </c>
      <c r="K233" s="100" t="s">
        <v>32647</v>
      </c>
      <c r="L233" s="100" t="s">
        <v>32648</v>
      </c>
      <c r="N233" s="102" t="s">
        <v>32719</v>
      </c>
      <c r="O233" s="99"/>
      <c r="P233" s="99"/>
      <c r="Q233" s="99"/>
      <c r="R233" s="99"/>
      <c r="S233" s="100" t="str">
        <f t="shared" si="19"/>
        <v xml:space="preserve">Gefahr = X, </v>
      </c>
    </row>
    <row r="234" spans="1:19" x14ac:dyDescent="0.2">
      <c r="A234" s="97" t="str">
        <f t="shared" si="18"/>
        <v>ZNLA---V-0-1</v>
      </c>
      <c r="B234" s="97" t="s">
        <v>282</v>
      </c>
      <c r="C234" s="98"/>
      <c r="D234" s="98"/>
      <c r="E234" s="100" t="s">
        <v>199</v>
      </c>
      <c r="F234" s="98">
        <v>0</v>
      </c>
      <c r="G234" s="98">
        <v>1</v>
      </c>
      <c r="H234" s="99"/>
      <c r="I234" s="106" t="s">
        <v>32645</v>
      </c>
      <c r="J234" s="102" t="s">
        <v>32646</v>
      </c>
      <c r="K234" s="100" t="s">
        <v>32647</v>
      </c>
      <c r="L234" s="100" t="s">
        <v>32648</v>
      </c>
      <c r="N234" s="99"/>
      <c r="O234" s="99"/>
      <c r="P234" s="99"/>
      <c r="Q234" s="99"/>
      <c r="R234" s="99"/>
      <c r="S234" s="100" t="str">
        <f t="shared" si="19"/>
        <v/>
      </c>
    </row>
    <row r="235" spans="1:19" x14ac:dyDescent="0.2">
      <c r="A235" s="97" t="str">
        <f t="shared" si="18"/>
        <v>ZNLA-X---0-2</v>
      </c>
      <c r="B235" s="97" t="s">
        <v>282</v>
      </c>
      <c r="C235" s="103" t="s">
        <v>200</v>
      </c>
      <c r="D235" s="98"/>
      <c r="E235" s="98"/>
      <c r="F235" s="98">
        <v>0</v>
      </c>
      <c r="G235" s="100">
        <v>2</v>
      </c>
      <c r="H235" s="99"/>
      <c r="I235" s="106" t="s">
        <v>32645</v>
      </c>
      <c r="J235" s="102" t="s">
        <v>32646</v>
      </c>
      <c r="K235" s="100" t="s">
        <v>32647</v>
      </c>
      <c r="L235" s="100" t="s">
        <v>32648</v>
      </c>
      <c r="N235" s="102" t="s">
        <v>32719</v>
      </c>
      <c r="O235" s="99"/>
      <c r="P235" s="99"/>
      <c r="Q235" s="99"/>
      <c r="R235" s="99"/>
      <c r="S235" s="100" t="str">
        <f t="shared" si="19"/>
        <v xml:space="preserve">Gefahr = X, </v>
      </c>
    </row>
    <row r="236" spans="1:19" x14ac:dyDescent="0.2">
      <c r="A236" s="97" t="str">
        <f t="shared" si="18"/>
        <v>ZNLA---V-0-2</v>
      </c>
      <c r="B236" s="97" t="s">
        <v>282</v>
      </c>
      <c r="C236" s="98"/>
      <c r="D236" s="98"/>
      <c r="E236" s="100" t="s">
        <v>199</v>
      </c>
      <c r="F236" s="98">
        <v>0</v>
      </c>
      <c r="G236" s="104">
        <v>2</v>
      </c>
      <c r="H236" s="99"/>
      <c r="I236" s="106" t="s">
        <v>32645</v>
      </c>
      <c r="J236" s="102" t="s">
        <v>32646</v>
      </c>
      <c r="K236" s="100" t="s">
        <v>32647</v>
      </c>
      <c r="L236" s="100" t="s">
        <v>32648</v>
      </c>
      <c r="N236" s="99"/>
      <c r="O236" s="99"/>
      <c r="P236" s="99"/>
      <c r="Q236" s="99"/>
      <c r="R236" s="99"/>
      <c r="S236" s="100" t="str">
        <f t="shared" si="19"/>
        <v/>
      </c>
    </row>
    <row r="237" spans="1:19" x14ac:dyDescent="0.2">
      <c r="A237" s="97" t="str">
        <f t="shared" si="18"/>
        <v>ZNLA-X---2-1</v>
      </c>
      <c r="B237" s="97" t="s">
        <v>282</v>
      </c>
      <c r="C237" s="103" t="s">
        <v>200</v>
      </c>
      <c r="D237" s="98"/>
      <c r="E237" s="98"/>
      <c r="F237" s="102">
        <v>2</v>
      </c>
      <c r="G237" s="98">
        <v>1</v>
      </c>
      <c r="H237" s="99"/>
      <c r="I237" s="106" t="s">
        <v>32645</v>
      </c>
      <c r="J237" s="102" t="s">
        <v>277</v>
      </c>
      <c r="K237" s="100" t="s">
        <v>32647</v>
      </c>
      <c r="L237" s="100" t="s">
        <v>32648</v>
      </c>
      <c r="N237" s="102" t="s">
        <v>32719</v>
      </c>
      <c r="O237" s="99"/>
      <c r="P237" s="99"/>
      <c r="Q237" s="102" t="s">
        <v>32642</v>
      </c>
      <c r="R237" s="99"/>
      <c r="S237" s="100" t="str">
        <f t="shared" si="19"/>
        <v>Gefahr = X, SPC = 2</v>
      </c>
    </row>
    <row r="238" spans="1:19" x14ac:dyDescent="0.2">
      <c r="A238" s="97" t="str">
        <f t="shared" si="18"/>
        <v>ZNLA---V-2-1</v>
      </c>
      <c r="B238" s="97" t="s">
        <v>282</v>
      </c>
      <c r="C238" s="98"/>
      <c r="D238" s="98"/>
      <c r="E238" s="100" t="s">
        <v>199</v>
      </c>
      <c r="F238" s="103">
        <v>2</v>
      </c>
      <c r="G238" s="98">
        <v>1</v>
      </c>
      <c r="H238" s="99"/>
      <c r="I238" s="106" t="s">
        <v>32645</v>
      </c>
      <c r="J238" s="102" t="s">
        <v>277</v>
      </c>
      <c r="K238" s="100" t="s">
        <v>32647</v>
      </c>
      <c r="L238" s="100" t="s">
        <v>32648</v>
      </c>
      <c r="N238" s="99"/>
      <c r="O238" s="99"/>
      <c r="P238" s="99"/>
      <c r="Q238" s="102" t="s">
        <v>32642</v>
      </c>
      <c r="R238" s="99"/>
      <c r="S238" s="100" t="str">
        <f t="shared" si="19"/>
        <v>SPC = 2</v>
      </c>
    </row>
    <row r="239" spans="1:19" x14ac:dyDescent="0.2">
      <c r="A239" s="97" t="str">
        <f t="shared" si="18"/>
        <v>ZNLA-X---2-2</v>
      </c>
      <c r="B239" s="97" t="s">
        <v>282</v>
      </c>
      <c r="C239" s="103" t="s">
        <v>200</v>
      </c>
      <c r="D239" s="98"/>
      <c r="E239" s="98"/>
      <c r="F239" s="102">
        <v>2</v>
      </c>
      <c r="G239" s="100">
        <v>2</v>
      </c>
      <c r="H239" s="99"/>
      <c r="I239" s="106" t="s">
        <v>32645</v>
      </c>
      <c r="J239" s="102" t="s">
        <v>277</v>
      </c>
      <c r="K239" s="100" t="s">
        <v>32647</v>
      </c>
      <c r="L239" s="100" t="s">
        <v>32648</v>
      </c>
      <c r="N239" s="102" t="s">
        <v>32719</v>
      </c>
      <c r="O239" s="99"/>
      <c r="P239" s="99"/>
      <c r="Q239" s="102" t="s">
        <v>32642</v>
      </c>
      <c r="R239" s="99"/>
      <c r="S239" s="100" t="str">
        <f t="shared" si="19"/>
        <v>Gefahr = X, SPC = 2</v>
      </c>
    </row>
    <row r="240" spans="1:19" x14ac:dyDescent="0.2">
      <c r="A240" s="97" t="str">
        <f t="shared" si="18"/>
        <v>ZNLA---V-2-2</v>
      </c>
      <c r="B240" s="97" t="s">
        <v>282</v>
      </c>
      <c r="C240" s="98"/>
      <c r="D240" s="98"/>
      <c r="E240" s="106" t="s">
        <v>199</v>
      </c>
      <c r="F240" s="105">
        <v>2</v>
      </c>
      <c r="G240" s="106">
        <v>2</v>
      </c>
      <c r="H240" s="99"/>
      <c r="I240" s="106" t="s">
        <v>32645</v>
      </c>
      <c r="J240" s="102" t="s">
        <v>277</v>
      </c>
      <c r="K240" s="100" t="s">
        <v>32647</v>
      </c>
      <c r="L240" s="100" t="s">
        <v>32648</v>
      </c>
      <c r="N240" s="99"/>
      <c r="O240" s="99"/>
      <c r="P240" s="99"/>
      <c r="Q240" s="102" t="s">
        <v>32642</v>
      </c>
      <c r="R240" s="99"/>
      <c r="S240" s="100" t="str">
        <f t="shared" si="19"/>
        <v>SPC = 2</v>
      </c>
    </row>
    <row r="241" spans="1:19" x14ac:dyDescent="0.2">
      <c r="A241" s="97" t="str">
        <f t="shared" si="18"/>
        <v>ZNLA-X---6-1</v>
      </c>
      <c r="B241" s="97" t="s">
        <v>282</v>
      </c>
      <c r="C241" s="103" t="s">
        <v>200</v>
      </c>
      <c r="D241" s="98"/>
      <c r="E241" s="98"/>
      <c r="F241" s="100">
        <v>6</v>
      </c>
      <c r="G241" s="98">
        <v>1</v>
      </c>
      <c r="H241" s="99"/>
      <c r="I241" s="106" t="s">
        <v>32645</v>
      </c>
      <c r="J241" s="102" t="s">
        <v>32649</v>
      </c>
      <c r="K241" s="100" t="s">
        <v>32647</v>
      </c>
      <c r="L241" s="100" t="s">
        <v>32648</v>
      </c>
      <c r="N241" s="102" t="s">
        <v>32719</v>
      </c>
      <c r="O241" s="99"/>
      <c r="P241" s="99"/>
      <c r="Q241" s="99"/>
      <c r="R241" s="99"/>
      <c r="S241" s="100" t="str">
        <f t="shared" si="19"/>
        <v xml:space="preserve">Gefahr = X, </v>
      </c>
    </row>
    <row r="242" spans="1:19" x14ac:dyDescent="0.2">
      <c r="A242" s="97" t="str">
        <f t="shared" si="18"/>
        <v>ZNLA---V-6-1</v>
      </c>
      <c r="B242" s="97" t="s">
        <v>282</v>
      </c>
      <c r="C242" s="98"/>
      <c r="D242" s="98"/>
      <c r="E242" s="100" t="s">
        <v>199</v>
      </c>
      <c r="F242" s="104">
        <v>6</v>
      </c>
      <c r="G242" s="98">
        <v>1</v>
      </c>
      <c r="H242" s="99"/>
      <c r="I242" s="106" t="s">
        <v>32645</v>
      </c>
      <c r="J242" s="102" t="s">
        <v>32649</v>
      </c>
      <c r="K242" s="100" t="s">
        <v>32647</v>
      </c>
      <c r="L242" s="100" t="s">
        <v>32648</v>
      </c>
      <c r="N242" s="99"/>
      <c r="O242" s="99"/>
      <c r="P242" s="99"/>
      <c r="Q242" s="99"/>
      <c r="R242" s="99"/>
      <c r="S242" s="100" t="str">
        <f t="shared" si="19"/>
        <v/>
      </c>
    </row>
    <row r="243" spans="1:19" x14ac:dyDescent="0.2">
      <c r="A243" s="97" t="str">
        <f t="shared" si="18"/>
        <v>ZNLA-X---6-2</v>
      </c>
      <c r="B243" s="97" t="s">
        <v>282</v>
      </c>
      <c r="C243" s="103" t="s">
        <v>200</v>
      </c>
      <c r="D243" s="98"/>
      <c r="E243" s="98"/>
      <c r="F243" s="100">
        <v>6</v>
      </c>
      <c r="G243" s="100">
        <v>2</v>
      </c>
      <c r="H243" s="99"/>
      <c r="I243" s="106" t="s">
        <v>32645</v>
      </c>
      <c r="J243" s="102" t="s">
        <v>32649</v>
      </c>
      <c r="K243" s="100" t="s">
        <v>32647</v>
      </c>
      <c r="L243" s="100" t="s">
        <v>32648</v>
      </c>
      <c r="N243" s="102" t="s">
        <v>32719</v>
      </c>
      <c r="O243" s="99"/>
      <c r="P243" s="99"/>
      <c r="Q243" s="99"/>
      <c r="R243" s="99"/>
      <c r="S243" s="100" t="str">
        <f t="shared" si="19"/>
        <v xml:space="preserve">Gefahr = X, </v>
      </c>
    </row>
    <row r="244" spans="1:19" x14ac:dyDescent="0.2">
      <c r="A244" s="97" t="str">
        <f t="shared" si="18"/>
        <v>ZNLA---V-6-2</v>
      </c>
      <c r="B244" s="97" t="s">
        <v>282</v>
      </c>
      <c r="C244" s="98"/>
      <c r="D244" s="98"/>
      <c r="E244" s="106" t="s">
        <v>199</v>
      </c>
      <c r="F244" s="106">
        <v>6</v>
      </c>
      <c r="G244" s="106">
        <v>2</v>
      </c>
      <c r="H244" s="99"/>
      <c r="I244" s="106" t="s">
        <v>32645</v>
      </c>
      <c r="J244" s="102" t="s">
        <v>32649</v>
      </c>
      <c r="K244" s="100" t="s">
        <v>32647</v>
      </c>
      <c r="L244" s="100" t="s">
        <v>32648</v>
      </c>
      <c r="N244" s="99"/>
      <c r="O244" s="99"/>
      <c r="P244" s="99"/>
      <c r="Q244" s="99"/>
      <c r="R244" s="99"/>
      <c r="S244" s="100" t="str">
        <f t="shared" si="19"/>
        <v/>
      </c>
    </row>
    <row r="245" spans="1:19" x14ac:dyDescent="0.2">
      <c r="A245" s="97" t="str">
        <f t="shared" si="18"/>
        <v>ZNLA-X--N-0-1</v>
      </c>
      <c r="B245" s="97" t="s">
        <v>282</v>
      </c>
      <c r="C245" s="103" t="s">
        <v>200</v>
      </c>
      <c r="D245" s="98"/>
      <c r="E245" s="102" t="s">
        <v>198</v>
      </c>
      <c r="F245" s="98">
        <v>0</v>
      </c>
      <c r="G245" s="98">
        <v>1</v>
      </c>
      <c r="H245" s="99"/>
      <c r="I245" s="106" t="s">
        <v>32645</v>
      </c>
      <c r="J245" s="102" t="s">
        <v>32650</v>
      </c>
      <c r="K245" s="100" t="s">
        <v>32647</v>
      </c>
      <c r="L245" s="100" t="s">
        <v>32648</v>
      </c>
      <c r="N245" s="102" t="s">
        <v>32719</v>
      </c>
      <c r="O245" s="99"/>
      <c r="P245" s="102" t="s">
        <v>32718</v>
      </c>
      <c r="Q245" s="99"/>
      <c r="R245" s="99"/>
      <c r="S245" s="100" t="str">
        <f t="shared" si="19"/>
        <v xml:space="preserve">Gefahr = X, Rück = N, </v>
      </c>
    </row>
    <row r="246" spans="1:19" x14ac:dyDescent="0.2">
      <c r="A246" s="97" t="str">
        <f t="shared" si="18"/>
        <v>ZNLA-X--N-0-2</v>
      </c>
      <c r="B246" s="97" t="s">
        <v>282</v>
      </c>
      <c r="C246" s="103" t="s">
        <v>200</v>
      </c>
      <c r="D246" s="98"/>
      <c r="E246" s="102" t="s">
        <v>198</v>
      </c>
      <c r="F246" s="98">
        <v>0</v>
      </c>
      <c r="G246" s="100">
        <v>2</v>
      </c>
      <c r="H246" s="99"/>
      <c r="I246" s="106" t="s">
        <v>32645</v>
      </c>
      <c r="J246" s="102" t="s">
        <v>32650</v>
      </c>
      <c r="K246" s="100" t="s">
        <v>32647</v>
      </c>
      <c r="L246" s="100" t="s">
        <v>32648</v>
      </c>
      <c r="N246" s="102" t="s">
        <v>32719</v>
      </c>
      <c r="O246" s="99"/>
      <c r="P246" s="102" t="s">
        <v>32718</v>
      </c>
      <c r="Q246" s="99"/>
      <c r="R246" s="99"/>
      <c r="S246" s="100" t="str">
        <f t="shared" si="19"/>
        <v xml:space="preserve">Gefahr = X, Rück = N, </v>
      </c>
    </row>
    <row r="247" spans="1:19" x14ac:dyDescent="0.2">
      <c r="A247" s="97" t="str">
        <f t="shared" si="18"/>
        <v>ZNLA-X--N-2-1</v>
      </c>
      <c r="B247" s="97" t="s">
        <v>282</v>
      </c>
      <c r="C247" s="103" t="s">
        <v>200</v>
      </c>
      <c r="D247" s="98"/>
      <c r="E247" s="102" t="s">
        <v>198</v>
      </c>
      <c r="F247" s="102">
        <v>2</v>
      </c>
      <c r="G247" s="98">
        <v>1</v>
      </c>
      <c r="H247" s="99"/>
      <c r="I247" s="106" t="s">
        <v>32645</v>
      </c>
      <c r="J247" s="102" t="s">
        <v>32650</v>
      </c>
      <c r="K247" s="100" t="s">
        <v>32647</v>
      </c>
      <c r="L247" s="100" t="s">
        <v>32648</v>
      </c>
      <c r="N247" s="102" t="s">
        <v>32719</v>
      </c>
      <c r="O247" s="99"/>
      <c r="P247" s="102" t="s">
        <v>32718</v>
      </c>
      <c r="Q247" s="102" t="s">
        <v>32642</v>
      </c>
      <c r="R247" s="99"/>
      <c r="S247" s="100" t="str">
        <f t="shared" si="19"/>
        <v>Gefahr = X, Rück = N, SPC = 2</v>
      </c>
    </row>
    <row r="248" spans="1:19" x14ac:dyDescent="0.2">
      <c r="A248" s="97" t="str">
        <f t="shared" si="18"/>
        <v>ZNLA-X--N-2-2</v>
      </c>
      <c r="B248" s="97" t="s">
        <v>282</v>
      </c>
      <c r="C248" s="103" t="s">
        <v>200</v>
      </c>
      <c r="D248" s="98"/>
      <c r="E248" s="105" t="s">
        <v>198</v>
      </c>
      <c r="F248" s="105">
        <v>2</v>
      </c>
      <c r="G248" s="106">
        <v>2</v>
      </c>
      <c r="H248" s="99"/>
      <c r="I248" s="106" t="s">
        <v>32645</v>
      </c>
      <c r="J248" s="102" t="s">
        <v>32650</v>
      </c>
      <c r="K248" s="100" t="s">
        <v>32647</v>
      </c>
      <c r="L248" s="100" t="s">
        <v>32648</v>
      </c>
      <c r="N248" s="102" t="s">
        <v>32719</v>
      </c>
      <c r="O248" s="99"/>
      <c r="P248" s="102" t="s">
        <v>32718</v>
      </c>
      <c r="Q248" s="102" t="s">
        <v>32642</v>
      </c>
      <c r="R248" s="99"/>
      <c r="S248" s="100" t="str">
        <f t="shared" si="19"/>
        <v>Gefahr = X, Rück = N, SPC = 2</v>
      </c>
    </row>
    <row r="249" spans="1:19" ht="15" customHeight="1" x14ac:dyDescent="0.2">
      <c r="A249" s="97" t="str">
        <f t="shared" si="18"/>
        <v>ZNLA-X--N-6-1</v>
      </c>
      <c r="B249" s="97" t="s">
        <v>282</v>
      </c>
      <c r="C249" s="103" t="s">
        <v>200</v>
      </c>
      <c r="D249" s="98"/>
      <c r="E249" s="102" t="s">
        <v>198</v>
      </c>
      <c r="F249" s="100">
        <v>6</v>
      </c>
      <c r="G249" s="98">
        <v>1</v>
      </c>
      <c r="H249" s="99"/>
      <c r="I249" s="106" t="s">
        <v>32645</v>
      </c>
      <c r="J249" s="102" t="s">
        <v>32650</v>
      </c>
      <c r="K249" s="100" t="s">
        <v>32647</v>
      </c>
      <c r="L249" s="100" t="s">
        <v>32648</v>
      </c>
      <c r="N249" s="102" t="s">
        <v>32719</v>
      </c>
      <c r="O249" s="99"/>
      <c r="P249" s="102" t="s">
        <v>32718</v>
      </c>
      <c r="Q249" s="99"/>
      <c r="R249" s="99"/>
      <c r="S249" s="100" t="str">
        <f t="shared" si="19"/>
        <v xml:space="preserve">Gefahr = X, Rück = N, </v>
      </c>
    </row>
    <row r="250" spans="1:19" x14ac:dyDescent="0.2">
      <c r="A250" s="97" t="str">
        <f t="shared" si="18"/>
        <v>ZNLA-X--N-6-2</v>
      </c>
      <c r="B250" s="97" t="s">
        <v>282</v>
      </c>
      <c r="C250" s="103" t="s">
        <v>200</v>
      </c>
      <c r="D250" s="98"/>
      <c r="E250" s="105" t="s">
        <v>198</v>
      </c>
      <c r="F250" s="106">
        <v>6</v>
      </c>
      <c r="G250" s="106">
        <v>2</v>
      </c>
      <c r="H250" s="99"/>
      <c r="I250" s="106" t="s">
        <v>32645</v>
      </c>
      <c r="J250" s="102" t="s">
        <v>32650</v>
      </c>
      <c r="K250" s="100" t="s">
        <v>32647</v>
      </c>
      <c r="L250" s="100" t="s">
        <v>32648</v>
      </c>
      <c r="N250" s="102" t="s">
        <v>32719</v>
      </c>
      <c r="O250" s="99"/>
      <c r="P250" s="102" t="s">
        <v>32718</v>
      </c>
      <c r="Q250" s="99"/>
      <c r="R250" s="99"/>
      <c r="S250" s="100" t="str">
        <f t="shared" si="19"/>
        <v xml:space="preserve">Gefahr = X, Rück = N, </v>
      </c>
    </row>
    <row r="251" spans="1:19" x14ac:dyDescent="0.2">
      <c r="A251" s="97" t="str">
        <f t="shared" si="18"/>
        <v>ZNLA-X--V-0-1</v>
      </c>
      <c r="B251" s="97" t="s">
        <v>282</v>
      </c>
      <c r="C251" s="103" t="s">
        <v>200</v>
      </c>
      <c r="D251" s="98"/>
      <c r="E251" s="100" t="s">
        <v>199</v>
      </c>
      <c r="F251" s="98">
        <v>0</v>
      </c>
      <c r="G251" s="98">
        <v>1</v>
      </c>
      <c r="H251" s="99"/>
      <c r="I251" s="106" t="s">
        <v>32645</v>
      </c>
      <c r="J251" s="102" t="s">
        <v>32646</v>
      </c>
      <c r="K251" s="100" t="s">
        <v>32647</v>
      </c>
      <c r="L251" s="100" t="s">
        <v>32648</v>
      </c>
      <c r="N251" s="102" t="s">
        <v>32719</v>
      </c>
      <c r="O251" s="99"/>
      <c r="P251" s="99"/>
      <c r="Q251" s="99"/>
      <c r="R251" s="99"/>
      <c r="S251" s="100" t="str">
        <f t="shared" si="19"/>
        <v xml:space="preserve">Gefahr = X, </v>
      </c>
    </row>
    <row r="252" spans="1:19" x14ac:dyDescent="0.2">
      <c r="A252" s="97" t="str">
        <f t="shared" si="18"/>
        <v>ZNLA-X--V-0-2</v>
      </c>
      <c r="B252" s="97" t="s">
        <v>282</v>
      </c>
      <c r="C252" s="103" t="s">
        <v>200</v>
      </c>
      <c r="D252" s="98"/>
      <c r="E252" s="100" t="s">
        <v>199</v>
      </c>
      <c r="F252" s="98">
        <v>0</v>
      </c>
      <c r="G252" s="100">
        <v>2</v>
      </c>
      <c r="H252" s="99"/>
      <c r="I252" s="106" t="s">
        <v>32645</v>
      </c>
      <c r="J252" s="102" t="s">
        <v>32646</v>
      </c>
      <c r="K252" s="100" t="s">
        <v>32647</v>
      </c>
      <c r="L252" s="100" t="s">
        <v>32648</v>
      </c>
      <c r="N252" s="102" t="s">
        <v>32719</v>
      </c>
      <c r="O252" s="99"/>
      <c r="P252" s="99"/>
      <c r="Q252" s="99"/>
      <c r="R252" s="99"/>
      <c r="S252" s="100" t="str">
        <f t="shared" si="19"/>
        <v xml:space="preserve">Gefahr = X, </v>
      </c>
    </row>
    <row r="253" spans="1:19" x14ac:dyDescent="0.2">
      <c r="A253" s="97" t="str">
        <f t="shared" ref="A253:A284" si="20">B253&amp;"-"&amp;C253&amp;"-"&amp;D253&amp;"-"&amp;E253&amp;"-"&amp;F253&amp;"-"&amp;G253</f>
        <v>ZNLA-X--V-2-1</v>
      </c>
      <c r="B253" s="97" t="s">
        <v>282</v>
      </c>
      <c r="C253" s="103" t="s">
        <v>200</v>
      </c>
      <c r="D253" s="98"/>
      <c r="E253" s="100" t="s">
        <v>199</v>
      </c>
      <c r="F253" s="102">
        <v>2</v>
      </c>
      <c r="G253" s="98">
        <v>1</v>
      </c>
      <c r="H253" s="99"/>
      <c r="I253" s="106" t="s">
        <v>32645</v>
      </c>
      <c r="J253" s="102" t="s">
        <v>277</v>
      </c>
      <c r="K253" s="100" t="s">
        <v>32647</v>
      </c>
      <c r="L253" s="100" t="s">
        <v>32648</v>
      </c>
      <c r="N253" s="102" t="s">
        <v>32719</v>
      </c>
      <c r="O253" s="99"/>
      <c r="P253" s="99"/>
      <c r="Q253" s="102" t="s">
        <v>32642</v>
      </c>
      <c r="R253" s="99"/>
      <c r="S253" s="100" t="str">
        <f t="shared" ref="S253:S284" si="21">N253&amp;O253&amp;P253&amp;Q253</f>
        <v>Gefahr = X, SPC = 2</v>
      </c>
    </row>
    <row r="254" spans="1:19" x14ac:dyDescent="0.2">
      <c r="A254" s="97" t="str">
        <f t="shared" si="20"/>
        <v>ZNLA-X--V-2-2</v>
      </c>
      <c r="B254" s="97" t="s">
        <v>282</v>
      </c>
      <c r="C254" s="103" t="s">
        <v>200</v>
      </c>
      <c r="D254" s="98"/>
      <c r="E254" s="106" t="s">
        <v>199</v>
      </c>
      <c r="F254" s="105">
        <v>2</v>
      </c>
      <c r="G254" s="106">
        <v>2</v>
      </c>
      <c r="H254" s="99"/>
      <c r="I254" s="106" t="s">
        <v>32645</v>
      </c>
      <c r="J254" s="102" t="s">
        <v>277</v>
      </c>
      <c r="K254" s="100" t="s">
        <v>32647</v>
      </c>
      <c r="L254" s="100" t="s">
        <v>32648</v>
      </c>
      <c r="N254" s="102" t="s">
        <v>32719</v>
      </c>
      <c r="O254" s="99"/>
      <c r="P254" s="99"/>
      <c r="Q254" s="102" t="s">
        <v>32642</v>
      </c>
      <c r="R254" s="99"/>
      <c r="S254" s="100" t="str">
        <f t="shared" si="21"/>
        <v>Gefahr = X, SPC = 2</v>
      </c>
    </row>
    <row r="255" spans="1:19" x14ac:dyDescent="0.2">
      <c r="A255" s="97" t="str">
        <f t="shared" si="20"/>
        <v>ZNLA-X--V-6-1</v>
      </c>
      <c r="B255" s="97" t="s">
        <v>282</v>
      </c>
      <c r="C255" s="103" t="s">
        <v>200</v>
      </c>
      <c r="D255" s="98"/>
      <c r="E255" s="100" t="s">
        <v>199</v>
      </c>
      <c r="F255" s="100">
        <v>6</v>
      </c>
      <c r="G255" s="98">
        <v>1</v>
      </c>
      <c r="H255" s="99"/>
      <c r="I255" s="106" t="s">
        <v>32645</v>
      </c>
      <c r="J255" s="102" t="s">
        <v>32649</v>
      </c>
      <c r="K255" s="100" t="s">
        <v>32647</v>
      </c>
      <c r="L255" s="100" t="s">
        <v>32648</v>
      </c>
      <c r="N255" s="102" t="s">
        <v>32719</v>
      </c>
      <c r="O255" s="99"/>
      <c r="P255" s="99"/>
      <c r="Q255" s="99"/>
      <c r="R255" s="99"/>
      <c r="S255" s="100" t="str">
        <f t="shared" si="21"/>
        <v xml:space="preserve">Gefahr = X, </v>
      </c>
    </row>
    <row r="256" spans="1:19" x14ac:dyDescent="0.2">
      <c r="A256" s="97" t="str">
        <f t="shared" si="20"/>
        <v>ZNLA-X--V-6-2</v>
      </c>
      <c r="B256" s="97" t="s">
        <v>282</v>
      </c>
      <c r="C256" s="103" t="s">
        <v>200</v>
      </c>
      <c r="D256" s="98"/>
      <c r="E256" s="106" t="s">
        <v>199</v>
      </c>
      <c r="F256" s="106">
        <v>6</v>
      </c>
      <c r="G256" s="106">
        <v>2</v>
      </c>
      <c r="H256" s="99"/>
      <c r="I256" s="106" t="s">
        <v>32645</v>
      </c>
      <c r="J256" s="102" t="s">
        <v>32649</v>
      </c>
      <c r="K256" s="100" t="s">
        <v>32647</v>
      </c>
      <c r="L256" s="100" t="s">
        <v>32648</v>
      </c>
      <c r="N256" s="102" t="s">
        <v>32719</v>
      </c>
      <c r="O256" s="99"/>
      <c r="P256" s="99"/>
      <c r="Q256" s="99"/>
      <c r="R256" s="99"/>
      <c r="S256" s="100" t="str">
        <f t="shared" si="21"/>
        <v xml:space="preserve">Gefahr = X, </v>
      </c>
    </row>
    <row r="257" spans="1:19" x14ac:dyDescent="0.2">
      <c r="A257" s="97" t="str">
        <f t="shared" si="20"/>
        <v>ZNLA-X-X--0-1</v>
      </c>
      <c r="B257" s="97" t="s">
        <v>282</v>
      </c>
      <c r="C257" s="103" t="s">
        <v>200</v>
      </c>
      <c r="D257" s="102" t="s">
        <v>200</v>
      </c>
      <c r="E257" s="98"/>
      <c r="F257" s="98">
        <v>0</v>
      </c>
      <c r="G257" s="98">
        <v>1</v>
      </c>
      <c r="H257" s="99"/>
      <c r="I257" s="106" t="s">
        <v>32645</v>
      </c>
      <c r="J257" s="102" t="s">
        <v>32646</v>
      </c>
      <c r="K257" s="100" t="s">
        <v>32647</v>
      </c>
      <c r="L257" s="100" t="s">
        <v>32648</v>
      </c>
      <c r="N257" s="102" t="s">
        <v>32719</v>
      </c>
      <c r="O257" s="102" t="s">
        <v>32720</v>
      </c>
      <c r="P257" s="99"/>
      <c r="Q257" s="99"/>
      <c r="R257" s="99"/>
      <c r="S257" s="100" t="str">
        <f t="shared" si="21"/>
        <v xml:space="preserve">Gefahr = X, MPO ?, </v>
      </c>
    </row>
    <row r="258" spans="1:19" x14ac:dyDescent="0.2">
      <c r="A258" s="97" t="str">
        <f t="shared" si="20"/>
        <v>ZNLA-X-X--0-2</v>
      </c>
      <c r="B258" s="97" t="s">
        <v>282</v>
      </c>
      <c r="C258" s="103" t="s">
        <v>200</v>
      </c>
      <c r="D258" s="102" t="s">
        <v>200</v>
      </c>
      <c r="E258" s="98"/>
      <c r="F258" s="98">
        <v>0</v>
      </c>
      <c r="G258" s="100">
        <v>2</v>
      </c>
      <c r="H258" s="99"/>
      <c r="I258" s="106" t="s">
        <v>32645</v>
      </c>
      <c r="J258" s="102" t="s">
        <v>32646</v>
      </c>
      <c r="K258" s="100" t="s">
        <v>32647</v>
      </c>
      <c r="L258" s="100" t="s">
        <v>32648</v>
      </c>
      <c r="N258" s="102" t="s">
        <v>32719</v>
      </c>
      <c r="O258" s="102" t="s">
        <v>32720</v>
      </c>
      <c r="P258" s="99"/>
      <c r="Q258" s="99"/>
      <c r="R258" s="99"/>
      <c r="S258" s="100" t="str">
        <f t="shared" si="21"/>
        <v xml:space="preserve">Gefahr = X, MPO ?, </v>
      </c>
    </row>
    <row r="259" spans="1:19" x14ac:dyDescent="0.2">
      <c r="A259" s="97" t="str">
        <f t="shared" si="20"/>
        <v>ZNLA-X-X--2-1</v>
      </c>
      <c r="B259" s="97" t="s">
        <v>282</v>
      </c>
      <c r="C259" s="103" t="s">
        <v>200</v>
      </c>
      <c r="D259" s="102" t="s">
        <v>200</v>
      </c>
      <c r="E259" s="98"/>
      <c r="F259" s="102">
        <v>2</v>
      </c>
      <c r="G259" s="98">
        <v>1</v>
      </c>
      <c r="H259" s="99"/>
      <c r="I259" s="106" t="s">
        <v>32645</v>
      </c>
      <c r="J259" s="102" t="s">
        <v>277</v>
      </c>
      <c r="K259" s="100" t="s">
        <v>32647</v>
      </c>
      <c r="L259" s="100" t="s">
        <v>32648</v>
      </c>
      <c r="N259" s="102" t="s">
        <v>32719</v>
      </c>
      <c r="O259" s="102" t="s">
        <v>32720</v>
      </c>
      <c r="P259" s="99"/>
      <c r="Q259" s="102" t="s">
        <v>32642</v>
      </c>
      <c r="R259" s="99"/>
      <c r="S259" s="100" t="str">
        <f t="shared" si="21"/>
        <v>Gefahr = X, MPO ?, SPC = 2</v>
      </c>
    </row>
    <row r="260" spans="1:19" x14ac:dyDescent="0.2">
      <c r="A260" s="97" t="str">
        <f t="shared" si="20"/>
        <v>ZNLA-X-X--2-2</v>
      </c>
      <c r="B260" s="97" t="s">
        <v>282</v>
      </c>
      <c r="C260" s="103" t="s">
        <v>200</v>
      </c>
      <c r="D260" s="102" t="s">
        <v>200</v>
      </c>
      <c r="E260" s="98"/>
      <c r="F260" s="102">
        <v>2</v>
      </c>
      <c r="G260" s="100">
        <v>2</v>
      </c>
      <c r="H260" s="99"/>
      <c r="I260" s="106" t="s">
        <v>32645</v>
      </c>
      <c r="J260" s="102" t="s">
        <v>277</v>
      </c>
      <c r="K260" s="100" t="s">
        <v>32647</v>
      </c>
      <c r="L260" s="100" t="s">
        <v>32648</v>
      </c>
      <c r="N260" s="102" t="s">
        <v>32719</v>
      </c>
      <c r="O260" s="102" t="s">
        <v>32720</v>
      </c>
      <c r="P260" s="99"/>
      <c r="Q260" s="102" t="s">
        <v>32642</v>
      </c>
      <c r="R260" s="99"/>
      <c r="S260" s="100" t="str">
        <f t="shared" si="21"/>
        <v>Gefahr = X, MPO ?, SPC = 2</v>
      </c>
    </row>
    <row r="261" spans="1:19" x14ac:dyDescent="0.2">
      <c r="A261" s="97" t="str">
        <f t="shared" si="20"/>
        <v>ZNLA-X-X--6-1</v>
      </c>
      <c r="B261" s="97" t="s">
        <v>282</v>
      </c>
      <c r="C261" s="103" t="s">
        <v>200</v>
      </c>
      <c r="D261" s="102" t="s">
        <v>200</v>
      </c>
      <c r="E261" s="98"/>
      <c r="F261" s="100">
        <v>6</v>
      </c>
      <c r="G261" s="98">
        <v>1</v>
      </c>
      <c r="H261" s="99"/>
      <c r="I261" s="106" t="s">
        <v>32645</v>
      </c>
      <c r="J261" s="102" t="s">
        <v>32649</v>
      </c>
      <c r="K261" s="100" t="s">
        <v>32647</v>
      </c>
      <c r="L261" s="100" t="s">
        <v>32648</v>
      </c>
      <c r="N261" s="102" t="s">
        <v>32719</v>
      </c>
      <c r="O261" s="102" t="s">
        <v>32720</v>
      </c>
      <c r="P261" s="99"/>
      <c r="Q261" s="99"/>
      <c r="R261" s="99"/>
      <c r="S261" s="100" t="str">
        <f t="shared" si="21"/>
        <v xml:space="preserve">Gefahr = X, MPO ?, </v>
      </c>
    </row>
    <row r="262" spans="1:19" x14ac:dyDescent="0.2">
      <c r="A262" s="97" t="str">
        <f t="shared" si="20"/>
        <v>ZNLA-X-X--6-2</v>
      </c>
      <c r="B262" s="97" t="s">
        <v>282</v>
      </c>
      <c r="C262" s="103" t="s">
        <v>200</v>
      </c>
      <c r="D262" s="102" t="s">
        <v>200</v>
      </c>
      <c r="E262" s="98"/>
      <c r="F262" s="100">
        <v>6</v>
      </c>
      <c r="G262" s="100">
        <v>2</v>
      </c>
      <c r="H262" s="99"/>
      <c r="I262" s="106" t="s">
        <v>32645</v>
      </c>
      <c r="J262" s="102" t="s">
        <v>32649</v>
      </c>
      <c r="K262" s="100" t="s">
        <v>32647</v>
      </c>
      <c r="L262" s="100" t="s">
        <v>32648</v>
      </c>
      <c r="N262" s="102" t="s">
        <v>32719</v>
      </c>
      <c r="O262" s="102" t="s">
        <v>32720</v>
      </c>
      <c r="P262" s="99"/>
      <c r="Q262" s="99"/>
      <c r="R262" s="99"/>
      <c r="S262" s="100" t="str">
        <f t="shared" si="21"/>
        <v xml:space="preserve">Gefahr = X, MPO ?, </v>
      </c>
    </row>
    <row r="263" spans="1:19" x14ac:dyDescent="0.2">
      <c r="A263" s="97" t="str">
        <f t="shared" si="20"/>
        <v>ZNLA-X-X-N-0-1</v>
      </c>
      <c r="B263" s="97" t="s">
        <v>282</v>
      </c>
      <c r="C263" s="103" t="s">
        <v>200</v>
      </c>
      <c r="D263" s="102" t="s">
        <v>200</v>
      </c>
      <c r="E263" s="103" t="s">
        <v>198</v>
      </c>
      <c r="F263" s="98">
        <v>0</v>
      </c>
      <c r="G263" s="98">
        <v>1</v>
      </c>
      <c r="H263" s="99"/>
      <c r="I263" s="106" t="s">
        <v>32645</v>
      </c>
      <c r="J263" s="102" t="s">
        <v>32650</v>
      </c>
      <c r="K263" s="100" t="s">
        <v>32647</v>
      </c>
      <c r="L263" s="100" t="s">
        <v>32648</v>
      </c>
      <c r="N263" s="102" t="s">
        <v>32719</v>
      </c>
      <c r="O263" s="102" t="s">
        <v>32720</v>
      </c>
      <c r="P263" s="102" t="s">
        <v>32718</v>
      </c>
      <c r="Q263" s="99"/>
      <c r="R263" s="99"/>
      <c r="S263" s="100" t="str">
        <f t="shared" si="21"/>
        <v xml:space="preserve">Gefahr = X, MPO ?, Rück = N, </v>
      </c>
    </row>
    <row r="264" spans="1:19" x14ac:dyDescent="0.2">
      <c r="A264" s="97" t="str">
        <f t="shared" si="20"/>
        <v>ZNLA-X-X-N-0-2</v>
      </c>
      <c r="B264" s="97" t="s">
        <v>282</v>
      </c>
      <c r="C264" s="103" t="s">
        <v>200</v>
      </c>
      <c r="D264" s="105" t="s">
        <v>200</v>
      </c>
      <c r="E264" s="105" t="s">
        <v>198</v>
      </c>
      <c r="F264" s="98">
        <v>0</v>
      </c>
      <c r="G264" s="106">
        <v>2</v>
      </c>
      <c r="H264" s="99"/>
      <c r="I264" s="106" t="s">
        <v>32645</v>
      </c>
      <c r="J264" s="102" t="s">
        <v>32650</v>
      </c>
      <c r="K264" s="100" t="s">
        <v>32647</v>
      </c>
      <c r="L264" s="100" t="s">
        <v>32648</v>
      </c>
      <c r="N264" s="102" t="s">
        <v>32719</v>
      </c>
      <c r="O264" s="102" t="s">
        <v>32720</v>
      </c>
      <c r="P264" s="102" t="s">
        <v>32718</v>
      </c>
      <c r="Q264" s="99"/>
      <c r="R264" s="99"/>
      <c r="S264" s="100" t="str">
        <f t="shared" si="21"/>
        <v xml:space="preserve">Gefahr = X, MPO ?, Rück = N, </v>
      </c>
    </row>
    <row r="265" spans="1:19" x14ac:dyDescent="0.2">
      <c r="A265" s="97" t="str">
        <f t="shared" si="20"/>
        <v>ZNLA-X-X-N-2-1</v>
      </c>
      <c r="B265" s="97" t="s">
        <v>282</v>
      </c>
      <c r="C265" s="103" t="s">
        <v>200</v>
      </c>
      <c r="D265" s="105" t="s">
        <v>200</v>
      </c>
      <c r="E265" s="105" t="s">
        <v>198</v>
      </c>
      <c r="F265" s="102">
        <v>2</v>
      </c>
      <c r="G265" s="98">
        <v>1</v>
      </c>
      <c r="H265" s="99"/>
      <c r="I265" s="106" t="s">
        <v>32645</v>
      </c>
      <c r="J265" s="102" t="s">
        <v>32650</v>
      </c>
      <c r="K265" s="100" t="s">
        <v>32647</v>
      </c>
      <c r="L265" s="100" t="s">
        <v>32648</v>
      </c>
      <c r="N265" s="102" t="s">
        <v>32719</v>
      </c>
      <c r="O265" s="102" t="s">
        <v>32720</v>
      </c>
      <c r="P265" s="102" t="s">
        <v>32718</v>
      </c>
      <c r="Q265" s="102" t="s">
        <v>32642</v>
      </c>
      <c r="R265" s="99"/>
      <c r="S265" s="100" t="str">
        <f t="shared" si="21"/>
        <v>Gefahr = X, MPO ?, Rück = N, SPC = 2</v>
      </c>
    </row>
    <row r="266" spans="1:19" x14ac:dyDescent="0.2">
      <c r="A266" s="97" t="str">
        <f t="shared" si="20"/>
        <v>ZNLA-X-X-N-2-2</v>
      </c>
      <c r="B266" s="97" t="s">
        <v>282</v>
      </c>
      <c r="C266" s="103" t="s">
        <v>200</v>
      </c>
      <c r="D266" s="102" t="s">
        <v>200</v>
      </c>
      <c r="E266" s="102" t="s">
        <v>198</v>
      </c>
      <c r="F266" s="102">
        <v>2</v>
      </c>
      <c r="G266" s="100">
        <v>2</v>
      </c>
      <c r="H266" s="99"/>
      <c r="I266" s="106" t="s">
        <v>32645</v>
      </c>
      <c r="J266" s="102" t="s">
        <v>32650</v>
      </c>
      <c r="K266" s="100" t="s">
        <v>32647</v>
      </c>
      <c r="L266" s="100" t="s">
        <v>32648</v>
      </c>
      <c r="N266" s="102" t="s">
        <v>32719</v>
      </c>
      <c r="O266" s="102" t="s">
        <v>32720</v>
      </c>
      <c r="P266" s="102" t="s">
        <v>32718</v>
      </c>
      <c r="Q266" s="102" t="s">
        <v>32642</v>
      </c>
      <c r="R266" s="99"/>
      <c r="S266" s="100" t="str">
        <f t="shared" si="21"/>
        <v>Gefahr = X, MPO ?, Rück = N, SPC = 2</v>
      </c>
    </row>
    <row r="267" spans="1:19" x14ac:dyDescent="0.2">
      <c r="A267" s="97" t="str">
        <f t="shared" si="20"/>
        <v>ZNLA-X-X-N-6-1</v>
      </c>
      <c r="B267" s="97" t="s">
        <v>282</v>
      </c>
      <c r="C267" s="103" t="s">
        <v>200</v>
      </c>
      <c r="D267" s="105" t="s">
        <v>200</v>
      </c>
      <c r="E267" s="105" t="s">
        <v>198</v>
      </c>
      <c r="F267" s="100">
        <v>6</v>
      </c>
      <c r="G267" s="98">
        <v>1</v>
      </c>
      <c r="H267" s="99"/>
      <c r="I267" s="106" t="s">
        <v>32645</v>
      </c>
      <c r="J267" s="102" t="s">
        <v>32650</v>
      </c>
      <c r="K267" s="100" t="s">
        <v>32647</v>
      </c>
      <c r="L267" s="100" t="s">
        <v>32648</v>
      </c>
      <c r="N267" s="102" t="s">
        <v>32719</v>
      </c>
      <c r="O267" s="102" t="s">
        <v>32720</v>
      </c>
      <c r="P267" s="102" t="s">
        <v>32718</v>
      </c>
      <c r="Q267" s="99"/>
      <c r="R267" s="99"/>
      <c r="S267" s="100" t="str">
        <f t="shared" si="21"/>
        <v xml:space="preserve">Gefahr = X, MPO ?, Rück = N, </v>
      </c>
    </row>
    <row r="268" spans="1:19" x14ac:dyDescent="0.2">
      <c r="A268" s="97" t="str">
        <f t="shared" si="20"/>
        <v>ZNLA-X-X-N-6-2</v>
      </c>
      <c r="B268" s="97" t="s">
        <v>282</v>
      </c>
      <c r="C268" s="103" t="s">
        <v>200</v>
      </c>
      <c r="D268" s="102" t="s">
        <v>200</v>
      </c>
      <c r="E268" s="102" t="s">
        <v>198</v>
      </c>
      <c r="F268" s="100">
        <v>6</v>
      </c>
      <c r="G268" s="100">
        <v>2</v>
      </c>
      <c r="H268" s="99"/>
      <c r="I268" s="106" t="s">
        <v>32645</v>
      </c>
      <c r="J268" s="102" t="s">
        <v>32650</v>
      </c>
      <c r="K268" s="100" t="s">
        <v>32647</v>
      </c>
      <c r="L268" s="100" t="s">
        <v>32648</v>
      </c>
      <c r="N268" s="102" t="s">
        <v>32719</v>
      </c>
      <c r="O268" s="102" t="s">
        <v>32720</v>
      </c>
      <c r="P268" s="102" t="s">
        <v>32718</v>
      </c>
      <c r="Q268" s="99"/>
      <c r="R268" s="99"/>
      <c r="S268" s="100" t="str">
        <f t="shared" si="21"/>
        <v xml:space="preserve">Gefahr = X, MPO ?, Rück = N, </v>
      </c>
    </row>
    <row r="269" spans="1:19" x14ac:dyDescent="0.2">
      <c r="A269" s="97" t="str">
        <f t="shared" si="20"/>
        <v>ZNLA-X-X-V-0-1</v>
      </c>
      <c r="B269" s="97" t="s">
        <v>282</v>
      </c>
      <c r="C269" s="103" t="s">
        <v>200</v>
      </c>
      <c r="D269" s="102" t="s">
        <v>200</v>
      </c>
      <c r="E269" s="104" t="s">
        <v>199</v>
      </c>
      <c r="F269" s="98">
        <v>0</v>
      </c>
      <c r="G269" s="98">
        <v>1</v>
      </c>
      <c r="H269" s="99"/>
      <c r="I269" s="106" t="s">
        <v>32645</v>
      </c>
      <c r="J269" s="102" t="s">
        <v>32646</v>
      </c>
      <c r="K269" s="100" t="s">
        <v>32647</v>
      </c>
      <c r="L269" s="100" t="s">
        <v>32648</v>
      </c>
      <c r="N269" s="102" t="s">
        <v>32719</v>
      </c>
      <c r="O269" s="102" t="s">
        <v>32720</v>
      </c>
      <c r="P269" s="99"/>
      <c r="Q269" s="99"/>
      <c r="R269" s="99"/>
      <c r="S269" s="100" t="str">
        <f t="shared" si="21"/>
        <v xml:space="preserve">Gefahr = X, MPO ?, </v>
      </c>
    </row>
    <row r="270" spans="1:19" x14ac:dyDescent="0.2">
      <c r="A270" s="97" t="str">
        <f t="shared" si="20"/>
        <v>ZNLA-X-X-V-0-2</v>
      </c>
      <c r="B270" s="97" t="s">
        <v>282</v>
      </c>
      <c r="C270" s="103" t="s">
        <v>200</v>
      </c>
      <c r="D270" s="105" t="s">
        <v>200</v>
      </c>
      <c r="E270" s="106" t="s">
        <v>199</v>
      </c>
      <c r="F270" s="98">
        <v>0</v>
      </c>
      <c r="G270" s="106">
        <v>2</v>
      </c>
      <c r="H270" s="99"/>
      <c r="I270" s="106" t="s">
        <v>32645</v>
      </c>
      <c r="J270" s="102" t="s">
        <v>32646</v>
      </c>
      <c r="K270" s="100" t="s">
        <v>32647</v>
      </c>
      <c r="L270" s="100" t="s">
        <v>32648</v>
      </c>
      <c r="N270" s="102" t="s">
        <v>32719</v>
      </c>
      <c r="O270" s="102" t="s">
        <v>32720</v>
      </c>
      <c r="P270" s="99"/>
      <c r="Q270" s="99"/>
      <c r="R270" s="99"/>
      <c r="S270" s="100" t="str">
        <f t="shared" si="21"/>
        <v xml:space="preserve">Gefahr = X, MPO ?, </v>
      </c>
    </row>
    <row r="271" spans="1:19" x14ac:dyDescent="0.2">
      <c r="A271" s="97" t="str">
        <f t="shared" si="20"/>
        <v>ZNLA-X-X-V-2-1</v>
      </c>
      <c r="B271" s="97" t="s">
        <v>282</v>
      </c>
      <c r="C271" s="103" t="s">
        <v>200</v>
      </c>
      <c r="D271" s="105" t="s">
        <v>200</v>
      </c>
      <c r="E271" s="106" t="s">
        <v>199</v>
      </c>
      <c r="F271" s="102">
        <v>2</v>
      </c>
      <c r="G271" s="98">
        <v>1</v>
      </c>
      <c r="H271" s="99"/>
      <c r="I271" s="106" t="s">
        <v>32645</v>
      </c>
      <c r="J271" s="102" t="s">
        <v>277</v>
      </c>
      <c r="K271" s="100" t="s">
        <v>32647</v>
      </c>
      <c r="L271" s="100" t="s">
        <v>32648</v>
      </c>
      <c r="N271" s="102" t="s">
        <v>32719</v>
      </c>
      <c r="O271" s="102" t="s">
        <v>32720</v>
      </c>
      <c r="P271" s="99"/>
      <c r="Q271" s="102" t="s">
        <v>32642</v>
      </c>
      <c r="R271" s="99"/>
      <c r="S271" s="100" t="str">
        <f t="shared" si="21"/>
        <v>Gefahr = X, MPO ?, SPC = 2</v>
      </c>
    </row>
    <row r="272" spans="1:19" x14ac:dyDescent="0.2">
      <c r="A272" s="97" t="str">
        <f t="shared" si="20"/>
        <v>ZNLA-X-X-V-2-2</v>
      </c>
      <c r="B272" s="97" t="s">
        <v>282</v>
      </c>
      <c r="C272" s="103" t="s">
        <v>200</v>
      </c>
      <c r="D272" s="102" t="s">
        <v>200</v>
      </c>
      <c r="E272" s="100" t="s">
        <v>199</v>
      </c>
      <c r="F272" s="102">
        <v>2</v>
      </c>
      <c r="G272" s="100">
        <v>2</v>
      </c>
      <c r="H272" s="99"/>
      <c r="I272" s="106" t="s">
        <v>32645</v>
      </c>
      <c r="J272" s="102" t="s">
        <v>277</v>
      </c>
      <c r="K272" s="100" t="s">
        <v>32647</v>
      </c>
      <c r="L272" s="100" t="s">
        <v>32648</v>
      </c>
      <c r="N272" s="102" t="s">
        <v>32719</v>
      </c>
      <c r="O272" s="102" t="s">
        <v>32720</v>
      </c>
      <c r="P272" s="99"/>
      <c r="Q272" s="102" t="s">
        <v>32642</v>
      </c>
      <c r="R272" s="99"/>
      <c r="S272" s="100" t="str">
        <f t="shared" si="21"/>
        <v>Gefahr = X, MPO ?, SPC = 2</v>
      </c>
    </row>
    <row r="273" spans="1:19" x14ac:dyDescent="0.2">
      <c r="A273" s="97" t="str">
        <f t="shared" si="20"/>
        <v>ZNLA-X-X-V-6-1</v>
      </c>
      <c r="B273" s="97" t="s">
        <v>282</v>
      </c>
      <c r="C273" s="103" t="s">
        <v>200</v>
      </c>
      <c r="D273" s="105" t="s">
        <v>200</v>
      </c>
      <c r="E273" s="106" t="s">
        <v>199</v>
      </c>
      <c r="F273" s="100">
        <v>6</v>
      </c>
      <c r="G273" s="98">
        <v>1</v>
      </c>
      <c r="H273" s="99"/>
      <c r="I273" s="106" t="s">
        <v>32645</v>
      </c>
      <c r="J273" s="102" t="s">
        <v>32649</v>
      </c>
      <c r="K273" s="100" t="s">
        <v>32647</v>
      </c>
      <c r="L273" s="100" t="s">
        <v>32648</v>
      </c>
      <c r="N273" s="102" t="s">
        <v>32719</v>
      </c>
      <c r="O273" s="102" t="s">
        <v>32720</v>
      </c>
      <c r="P273" s="99"/>
      <c r="Q273" s="99"/>
      <c r="R273" s="99"/>
      <c r="S273" s="100" t="str">
        <f t="shared" si="21"/>
        <v xml:space="preserve">Gefahr = X, MPO ?, </v>
      </c>
    </row>
    <row r="274" spans="1:19" x14ac:dyDescent="0.2">
      <c r="A274" s="97" t="str">
        <f t="shared" si="20"/>
        <v>ZNLA-X-X-V-6-2</v>
      </c>
      <c r="B274" s="97" t="s">
        <v>282</v>
      </c>
      <c r="C274" s="103" t="s">
        <v>200</v>
      </c>
      <c r="D274" s="102" t="s">
        <v>200</v>
      </c>
      <c r="E274" s="100" t="s">
        <v>199</v>
      </c>
      <c r="F274" s="100">
        <v>6</v>
      </c>
      <c r="G274" s="100">
        <v>2</v>
      </c>
      <c r="H274" s="99"/>
      <c r="I274" s="106" t="s">
        <v>32645</v>
      </c>
      <c r="J274" s="102" t="s">
        <v>32649</v>
      </c>
      <c r="K274" s="100" t="s">
        <v>32647</v>
      </c>
      <c r="L274" s="100" t="s">
        <v>32648</v>
      </c>
      <c r="N274" s="102" t="s">
        <v>32719</v>
      </c>
      <c r="O274" s="102" t="s">
        <v>32720</v>
      </c>
      <c r="P274" s="99"/>
      <c r="Q274" s="99"/>
      <c r="R274" s="99"/>
      <c r="S274" s="100" t="str">
        <f t="shared" si="21"/>
        <v xml:space="preserve">Gefahr = X, MPO ?, </v>
      </c>
    </row>
    <row r="275" spans="1:19" x14ac:dyDescent="0.2">
      <c r="A275" s="97" t="str">
        <f t="shared" si="20"/>
        <v>ZNLA--X--0-1</v>
      </c>
      <c r="B275" s="97" t="s">
        <v>282</v>
      </c>
      <c r="C275" s="98"/>
      <c r="D275" s="102" t="s">
        <v>200</v>
      </c>
      <c r="E275" s="98"/>
      <c r="F275" s="98">
        <v>0</v>
      </c>
      <c r="G275" s="98">
        <v>1</v>
      </c>
      <c r="H275" s="99"/>
      <c r="I275" s="106" t="s">
        <v>32645</v>
      </c>
      <c r="J275" s="102" t="s">
        <v>32646</v>
      </c>
      <c r="K275" s="100" t="s">
        <v>32647</v>
      </c>
      <c r="L275" s="100" t="s">
        <v>32648</v>
      </c>
      <c r="N275" s="99"/>
      <c r="O275" s="102" t="s">
        <v>32720</v>
      </c>
      <c r="P275" s="99"/>
      <c r="Q275" s="99"/>
      <c r="R275" s="99"/>
      <c r="S275" s="100" t="str">
        <f t="shared" si="21"/>
        <v xml:space="preserve">MPO ?, </v>
      </c>
    </row>
    <row r="276" spans="1:19" x14ac:dyDescent="0.2">
      <c r="A276" s="97" t="str">
        <f t="shared" si="20"/>
        <v>ZNLA--X--0-2</v>
      </c>
      <c r="B276" s="97" t="s">
        <v>282</v>
      </c>
      <c r="C276" s="98"/>
      <c r="D276" s="103" t="s">
        <v>200</v>
      </c>
      <c r="E276" s="98"/>
      <c r="F276" s="98">
        <v>0</v>
      </c>
      <c r="G276" s="100">
        <v>2</v>
      </c>
      <c r="H276" s="99"/>
      <c r="I276" s="106" t="s">
        <v>32645</v>
      </c>
      <c r="J276" s="102" t="s">
        <v>32646</v>
      </c>
      <c r="K276" s="100" t="s">
        <v>32647</v>
      </c>
      <c r="L276" s="100" t="s">
        <v>32648</v>
      </c>
      <c r="N276" s="99"/>
      <c r="O276" s="102" t="s">
        <v>32720</v>
      </c>
      <c r="P276" s="99"/>
      <c r="Q276" s="99"/>
      <c r="R276" s="99"/>
      <c r="S276" s="100" t="str">
        <f t="shared" si="21"/>
        <v xml:space="preserve">MPO ?, </v>
      </c>
    </row>
    <row r="277" spans="1:19" x14ac:dyDescent="0.2">
      <c r="A277" s="97" t="str">
        <f t="shared" si="20"/>
        <v>ZNLA--X--2-1</v>
      </c>
      <c r="B277" s="97" t="s">
        <v>282</v>
      </c>
      <c r="C277" s="98"/>
      <c r="D277" s="102" t="s">
        <v>200</v>
      </c>
      <c r="E277" s="98"/>
      <c r="F277" s="102">
        <v>2</v>
      </c>
      <c r="G277" s="98">
        <v>1</v>
      </c>
      <c r="H277" s="99"/>
      <c r="I277" s="106" t="s">
        <v>32645</v>
      </c>
      <c r="J277" s="102" t="s">
        <v>277</v>
      </c>
      <c r="K277" s="100" t="s">
        <v>32647</v>
      </c>
      <c r="L277" s="100" t="s">
        <v>32648</v>
      </c>
      <c r="N277" s="99"/>
      <c r="O277" s="102" t="s">
        <v>32720</v>
      </c>
      <c r="P277" s="99"/>
      <c r="Q277" s="102" t="s">
        <v>32642</v>
      </c>
      <c r="R277" s="99"/>
      <c r="S277" s="100" t="str">
        <f t="shared" si="21"/>
        <v>MPO ?, SPC = 2</v>
      </c>
    </row>
    <row r="278" spans="1:19" x14ac:dyDescent="0.2">
      <c r="A278" s="97" t="str">
        <f t="shared" si="20"/>
        <v>ZNLA--X--2-2</v>
      </c>
      <c r="B278" s="97" t="s">
        <v>282</v>
      </c>
      <c r="C278" s="98"/>
      <c r="D278" s="102" t="s">
        <v>200</v>
      </c>
      <c r="E278" s="98"/>
      <c r="F278" s="102">
        <v>2</v>
      </c>
      <c r="G278" s="100">
        <v>2</v>
      </c>
      <c r="H278" s="99"/>
      <c r="I278" s="106" t="s">
        <v>32645</v>
      </c>
      <c r="J278" s="102" t="s">
        <v>277</v>
      </c>
      <c r="K278" s="100" t="s">
        <v>32647</v>
      </c>
      <c r="L278" s="100" t="s">
        <v>32648</v>
      </c>
      <c r="N278" s="99"/>
      <c r="O278" s="102" t="s">
        <v>32720</v>
      </c>
      <c r="P278" s="99"/>
      <c r="Q278" s="102" t="s">
        <v>32642</v>
      </c>
      <c r="R278" s="99"/>
      <c r="S278" s="100" t="str">
        <f t="shared" si="21"/>
        <v>MPO ?, SPC = 2</v>
      </c>
    </row>
    <row r="279" spans="1:19" x14ac:dyDescent="0.2">
      <c r="A279" s="97" t="str">
        <f t="shared" si="20"/>
        <v>ZNLA--X--6-1</v>
      </c>
      <c r="B279" s="97" t="s">
        <v>282</v>
      </c>
      <c r="C279" s="98"/>
      <c r="D279" s="102" t="s">
        <v>200</v>
      </c>
      <c r="E279" s="98"/>
      <c r="F279" s="100">
        <v>6</v>
      </c>
      <c r="G279" s="98">
        <v>1</v>
      </c>
      <c r="H279" s="99"/>
      <c r="I279" s="106" t="s">
        <v>32645</v>
      </c>
      <c r="J279" s="102" t="s">
        <v>32649</v>
      </c>
      <c r="K279" s="100" t="s">
        <v>32647</v>
      </c>
      <c r="L279" s="100" t="s">
        <v>32648</v>
      </c>
      <c r="N279" s="99"/>
      <c r="O279" s="102" t="s">
        <v>32720</v>
      </c>
      <c r="P279" s="99"/>
      <c r="Q279" s="99"/>
      <c r="R279" s="99"/>
      <c r="S279" s="100" t="str">
        <f t="shared" si="21"/>
        <v xml:space="preserve">MPO ?, </v>
      </c>
    </row>
    <row r="280" spans="1:19" x14ac:dyDescent="0.2">
      <c r="A280" s="97" t="str">
        <f t="shared" si="20"/>
        <v>ZNLA--X--6-2</v>
      </c>
      <c r="B280" s="97" t="s">
        <v>282</v>
      </c>
      <c r="C280" s="98"/>
      <c r="D280" s="102" t="s">
        <v>200</v>
      </c>
      <c r="E280" s="98"/>
      <c r="F280" s="100">
        <v>6</v>
      </c>
      <c r="G280" s="100">
        <v>2</v>
      </c>
      <c r="H280" s="99"/>
      <c r="I280" s="106" t="s">
        <v>32645</v>
      </c>
      <c r="J280" s="102" t="s">
        <v>32649</v>
      </c>
      <c r="K280" s="100" t="s">
        <v>32647</v>
      </c>
      <c r="L280" s="100" t="s">
        <v>32648</v>
      </c>
      <c r="N280" s="99"/>
      <c r="O280" s="102" t="s">
        <v>32720</v>
      </c>
      <c r="P280" s="99"/>
      <c r="Q280" s="99"/>
      <c r="R280" s="99"/>
      <c r="S280" s="100" t="str">
        <f t="shared" si="21"/>
        <v xml:space="preserve">MPO ?, </v>
      </c>
    </row>
    <row r="281" spans="1:19" x14ac:dyDescent="0.2">
      <c r="A281" s="97" t="str">
        <f t="shared" si="20"/>
        <v>ZNLA--X-N-0-1</v>
      </c>
      <c r="B281" s="97" t="s">
        <v>282</v>
      </c>
      <c r="C281" s="98"/>
      <c r="D281" s="103" t="s">
        <v>200</v>
      </c>
      <c r="E281" s="102" t="s">
        <v>198</v>
      </c>
      <c r="F281" s="98">
        <v>0</v>
      </c>
      <c r="G281" s="98">
        <v>1</v>
      </c>
      <c r="H281" s="99"/>
      <c r="I281" s="106" t="s">
        <v>32645</v>
      </c>
      <c r="J281" s="102" t="s">
        <v>32650</v>
      </c>
      <c r="K281" s="100" t="s">
        <v>32647</v>
      </c>
      <c r="L281" s="100" t="s">
        <v>32648</v>
      </c>
      <c r="N281" s="99"/>
      <c r="O281" s="102" t="s">
        <v>32720</v>
      </c>
      <c r="P281" s="102" t="s">
        <v>32718</v>
      </c>
      <c r="Q281" s="99"/>
      <c r="R281" s="99"/>
      <c r="S281" s="100" t="str">
        <f t="shared" si="21"/>
        <v xml:space="preserve">MPO ?, Rück = N, </v>
      </c>
    </row>
    <row r="282" spans="1:19" x14ac:dyDescent="0.2">
      <c r="A282" s="97" t="str">
        <f t="shared" si="20"/>
        <v>ZNLA--X-N-0-2</v>
      </c>
      <c r="B282" s="97" t="s">
        <v>282</v>
      </c>
      <c r="C282" s="98"/>
      <c r="D282" s="105" t="s">
        <v>200</v>
      </c>
      <c r="E282" s="105" t="s">
        <v>198</v>
      </c>
      <c r="F282" s="98">
        <v>0</v>
      </c>
      <c r="G282" s="106">
        <v>2</v>
      </c>
      <c r="H282" s="99"/>
      <c r="I282" s="106" t="s">
        <v>32645</v>
      </c>
      <c r="J282" s="102" t="s">
        <v>32650</v>
      </c>
      <c r="K282" s="100" t="s">
        <v>32647</v>
      </c>
      <c r="L282" s="100" t="s">
        <v>32648</v>
      </c>
      <c r="N282" s="99"/>
      <c r="O282" s="102" t="s">
        <v>32720</v>
      </c>
      <c r="P282" s="102" t="s">
        <v>32718</v>
      </c>
      <c r="Q282" s="99"/>
      <c r="R282" s="99"/>
      <c r="S282" s="100" t="str">
        <f t="shared" si="21"/>
        <v xml:space="preserve">MPO ?, Rück = N, </v>
      </c>
    </row>
    <row r="283" spans="1:19" x14ac:dyDescent="0.2">
      <c r="A283" s="97" t="str">
        <f t="shared" si="20"/>
        <v>ZNLA--X-N-2-1</v>
      </c>
      <c r="B283" s="97" t="s">
        <v>282</v>
      </c>
      <c r="C283" s="98"/>
      <c r="D283" s="105" t="s">
        <v>200</v>
      </c>
      <c r="E283" s="105" t="s">
        <v>198</v>
      </c>
      <c r="F283" s="102">
        <v>2</v>
      </c>
      <c r="G283" s="98">
        <v>1</v>
      </c>
      <c r="H283" s="99"/>
      <c r="I283" s="106" t="s">
        <v>32645</v>
      </c>
      <c r="J283" s="102" t="s">
        <v>32650</v>
      </c>
      <c r="K283" s="100" t="s">
        <v>32647</v>
      </c>
      <c r="L283" s="100" t="s">
        <v>32648</v>
      </c>
      <c r="N283" s="99"/>
      <c r="O283" s="102" t="s">
        <v>32720</v>
      </c>
      <c r="P283" s="102" t="s">
        <v>32718</v>
      </c>
      <c r="Q283" s="102" t="s">
        <v>32642</v>
      </c>
      <c r="R283" s="99"/>
      <c r="S283" s="100" t="str">
        <f t="shared" si="21"/>
        <v>MPO ?, Rück = N, SPC = 2</v>
      </c>
    </row>
    <row r="284" spans="1:19" x14ac:dyDescent="0.2">
      <c r="A284" s="97" t="str">
        <f t="shared" si="20"/>
        <v>ZNLA--X-N-2-2</v>
      </c>
      <c r="B284" s="97" t="s">
        <v>282</v>
      </c>
      <c r="C284" s="98"/>
      <c r="D284" s="102" t="s">
        <v>200</v>
      </c>
      <c r="E284" s="102" t="s">
        <v>198</v>
      </c>
      <c r="F284" s="102">
        <v>2</v>
      </c>
      <c r="G284" s="100">
        <v>2</v>
      </c>
      <c r="H284" s="99"/>
      <c r="I284" s="106" t="s">
        <v>32645</v>
      </c>
      <c r="J284" s="102" t="s">
        <v>32650</v>
      </c>
      <c r="K284" s="100" t="s">
        <v>32647</v>
      </c>
      <c r="L284" s="100" t="s">
        <v>32648</v>
      </c>
      <c r="N284" s="99"/>
      <c r="O284" s="102" t="s">
        <v>32720</v>
      </c>
      <c r="P284" s="102" t="s">
        <v>32718</v>
      </c>
      <c r="Q284" s="102" t="s">
        <v>32642</v>
      </c>
      <c r="R284" s="99"/>
      <c r="S284" s="100" t="str">
        <f t="shared" si="21"/>
        <v>MPO ?, Rück = N, SPC = 2</v>
      </c>
    </row>
    <row r="285" spans="1:19" x14ac:dyDescent="0.2">
      <c r="A285" s="97" t="str">
        <f t="shared" ref="A285:A292" si="22">B285&amp;"-"&amp;C285&amp;"-"&amp;D285&amp;"-"&amp;E285&amp;"-"&amp;F285&amp;"-"&amp;G285</f>
        <v>ZNLA--X-N-6-1</v>
      </c>
      <c r="B285" s="97" t="s">
        <v>282</v>
      </c>
      <c r="C285" s="98"/>
      <c r="D285" s="105" t="s">
        <v>200</v>
      </c>
      <c r="E285" s="105" t="s">
        <v>198</v>
      </c>
      <c r="F285" s="100">
        <v>6</v>
      </c>
      <c r="G285" s="98">
        <v>1</v>
      </c>
      <c r="H285" s="99"/>
      <c r="I285" s="106" t="s">
        <v>32645</v>
      </c>
      <c r="J285" s="102" t="s">
        <v>32650</v>
      </c>
      <c r="K285" s="100" t="s">
        <v>32647</v>
      </c>
      <c r="L285" s="100" t="s">
        <v>32648</v>
      </c>
      <c r="N285" s="99"/>
      <c r="O285" s="102" t="s">
        <v>32720</v>
      </c>
      <c r="P285" s="102" t="s">
        <v>32718</v>
      </c>
      <c r="Q285" s="99"/>
      <c r="R285" s="99"/>
      <c r="S285" s="100" t="str">
        <f t="shared" ref="S285:S292" si="23">N285&amp;O285&amp;P285&amp;Q285</f>
        <v xml:space="preserve">MPO ?, Rück = N, </v>
      </c>
    </row>
    <row r="286" spans="1:19" x14ac:dyDescent="0.2">
      <c r="A286" s="97" t="str">
        <f t="shared" si="22"/>
        <v>ZNLA--X-N-6-2</v>
      </c>
      <c r="B286" s="97" t="s">
        <v>282</v>
      </c>
      <c r="C286" s="98"/>
      <c r="D286" s="102" t="s">
        <v>200</v>
      </c>
      <c r="E286" s="102" t="s">
        <v>198</v>
      </c>
      <c r="F286" s="100">
        <v>6</v>
      </c>
      <c r="G286" s="100">
        <v>2</v>
      </c>
      <c r="H286" s="99"/>
      <c r="I286" s="106" t="s">
        <v>32645</v>
      </c>
      <c r="J286" s="102" t="s">
        <v>32650</v>
      </c>
      <c r="K286" s="100" t="s">
        <v>32647</v>
      </c>
      <c r="L286" s="100" t="s">
        <v>32648</v>
      </c>
      <c r="N286" s="99"/>
      <c r="O286" s="102" t="s">
        <v>32720</v>
      </c>
      <c r="P286" s="102" t="s">
        <v>32718</v>
      </c>
      <c r="Q286" s="99"/>
      <c r="R286" s="99"/>
      <c r="S286" s="100" t="str">
        <f t="shared" si="23"/>
        <v xml:space="preserve">MPO ?, Rück = N, </v>
      </c>
    </row>
    <row r="287" spans="1:19" x14ac:dyDescent="0.2">
      <c r="A287" s="97" t="str">
        <f t="shared" si="22"/>
        <v>ZNLA--X-V-0-1</v>
      </c>
      <c r="B287" s="97" t="s">
        <v>282</v>
      </c>
      <c r="C287" s="98"/>
      <c r="D287" s="103" t="s">
        <v>200</v>
      </c>
      <c r="E287" s="100" t="s">
        <v>199</v>
      </c>
      <c r="F287" s="98">
        <v>0</v>
      </c>
      <c r="G287" s="98">
        <v>1</v>
      </c>
      <c r="H287" s="99"/>
      <c r="I287" s="106" t="s">
        <v>32645</v>
      </c>
      <c r="J287" s="102" t="s">
        <v>32646</v>
      </c>
      <c r="K287" s="100" t="s">
        <v>32647</v>
      </c>
      <c r="L287" s="100" t="s">
        <v>32648</v>
      </c>
      <c r="N287" s="99"/>
      <c r="O287" s="102" t="s">
        <v>32720</v>
      </c>
      <c r="P287" s="99"/>
      <c r="Q287" s="99"/>
      <c r="R287" s="99"/>
      <c r="S287" s="100" t="str">
        <f t="shared" si="23"/>
        <v xml:space="preserve">MPO ?, </v>
      </c>
    </row>
    <row r="288" spans="1:19" x14ac:dyDescent="0.2">
      <c r="A288" s="97" t="str">
        <f t="shared" si="22"/>
        <v>ZNLA--X-V-0-2</v>
      </c>
      <c r="B288" s="97" t="s">
        <v>282</v>
      </c>
      <c r="C288" s="98"/>
      <c r="D288" s="105" t="s">
        <v>200</v>
      </c>
      <c r="E288" s="106" t="s">
        <v>199</v>
      </c>
      <c r="F288" s="98">
        <v>0</v>
      </c>
      <c r="G288" s="106">
        <v>2</v>
      </c>
      <c r="H288" s="99"/>
      <c r="I288" s="106" t="s">
        <v>32645</v>
      </c>
      <c r="J288" s="102" t="s">
        <v>32646</v>
      </c>
      <c r="K288" s="100" t="s">
        <v>32647</v>
      </c>
      <c r="L288" s="100" t="s">
        <v>32648</v>
      </c>
      <c r="N288" s="99"/>
      <c r="O288" s="102" t="s">
        <v>32720</v>
      </c>
      <c r="P288" s="99"/>
      <c r="Q288" s="99"/>
      <c r="R288" s="99"/>
      <c r="S288" s="100" t="str">
        <f t="shared" si="23"/>
        <v xml:space="preserve">MPO ?, </v>
      </c>
    </row>
    <row r="289" spans="1:19" x14ac:dyDescent="0.2">
      <c r="A289" s="97" t="str">
        <f t="shared" si="22"/>
        <v>ZNLA--X-V-2-1</v>
      </c>
      <c r="B289" s="97" t="s">
        <v>282</v>
      </c>
      <c r="C289" s="98"/>
      <c r="D289" s="105" t="s">
        <v>200</v>
      </c>
      <c r="E289" s="106" t="s">
        <v>199</v>
      </c>
      <c r="F289" s="102">
        <v>2</v>
      </c>
      <c r="G289" s="98">
        <v>1</v>
      </c>
      <c r="H289" s="99"/>
      <c r="I289" s="106" t="s">
        <v>32645</v>
      </c>
      <c r="J289" s="102" t="s">
        <v>277</v>
      </c>
      <c r="K289" s="100" t="s">
        <v>32647</v>
      </c>
      <c r="L289" s="100" t="s">
        <v>32648</v>
      </c>
      <c r="N289" s="99"/>
      <c r="O289" s="102" t="s">
        <v>32720</v>
      </c>
      <c r="P289" s="99"/>
      <c r="Q289" s="102" t="s">
        <v>32642</v>
      </c>
      <c r="R289" s="99"/>
      <c r="S289" s="100" t="str">
        <f t="shared" si="23"/>
        <v>MPO ?, SPC = 2</v>
      </c>
    </row>
    <row r="290" spans="1:19" x14ac:dyDescent="0.2">
      <c r="A290" s="97" t="str">
        <f t="shared" si="22"/>
        <v>ZNLA--X-V-2-2</v>
      </c>
      <c r="B290" s="97" t="s">
        <v>282</v>
      </c>
      <c r="C290" s="98"/>
      <c r="D290" s="102" t="s">
        <v>200</v>
      </c>
      <c r="E290" s="100" t="s">
        <v>199</v>
      </c>
      <c r="F290" s="102">
        <v>2</v>
      </c>
      <c r="G290" s="100">
        <v>2</v>
      </c>
      <c r="H290" s="99"/>
      <c r="I290" s="106" t="s">
        <v>32645</v>
      </c>
      <c r="J290" s="102" t="s">
        <v>277</v>
      </c>
      <c r="K290" s="100" t="s">
        <v>32647</v>
      </c>
      <c r="L290" s="100" t="s">
        <v>32648</v>
      </c>
      <c r="N290" s="99"/>
      <c r="O290" s="102" t="s">
        <v>32720</v>
      </c>
      <c r="P290" s="99"/>
      <c r="Q290" s="102" t="s">
        <v>32642</v>
      </c>
      <c r="R290" s="99"/>
      <c r="S290" s="100" t="str">
        <f t="shared" si="23"/>
        <v>MPO ?, SPC = 2</v>
      </c>
    </row>
    <row r="291" spans="1:19" x14ac:dyDescent="0.2">
      <c r="A291" s="97" t="str">
        <f t="shared" si="22"/>
        <v>ZNLA--X-V-6-1</v>
      </c>
      <c r="B291" s="97" t="s">
        <v>282</v>
      </c>
      <c r="C291" s="98"/>
      <c r="D291" s="105" t="s">
        <v>200</v>
      </c>
      <c r="E291" s="106" t="s">
        <v>199</v>
      </c>
      <c r="F291" s="100">
        <v>6</v>
      </c>
      <c r="G291" s="98">
        <v>1</v>
      </c>
      <c r="H291" s="99"/>
      <c r="I291" s="106" t="s">
        <v>32645</v>
      </c>
      <c r="J291" s="102" t="s">
        <v>32649</v>
      </c>
      <c r="K291" s="100" t="s">
        <v>32647</v>
      </c>
      <c r="L291" s="100" t="s">
        <v>32648</v>
      </c>
      <c r="N291" s="99"/>
      <c r="O291" s="102" t="s">
        <v>32720</v>
      </c>
      <c r="P291" s="99"/>
      <c r="Q291" s="99"/>
      <c r="R291" s="99"/>
      <c r="S291" s="100" t="str">
        <f t="shared" si="23"/>
        <v xml:space="preserve">MPO ?, </v>
      </c>
    </row>
    <row r="292" spans="1:19" x14ac:dyDescent="0.2">
      <c r="A292" s="97" t="str">
        <f t="shared" si="22"/>
        <v>ZNLA--X-V-6-2</v>
      </c>
      <c r="B292" s="97" t="s">
        <v>282</v>
      </c>
      <c r="C292" s="98"/>
      <c r="D292" s="102" t="s">
        <v>200</v>
      </c>
      <c r="E292" s="100" t="s">
        <v>199</v>
      </c>
      <c r="F292" s="100">
        <v>6</v>
      </c>
      <c r="G292" s="100">
        <v>2</v>
      </c>
      <c r="H292" s="99"/>
      <c r="I292" s="106" t="s">
        <v>32645</v>
      </c>
      <c r="J292" s="102" t="s">
        <v>32649</v>
      </c>
      <c r="K292" s="100" t="s">
        <v>32647</v>
      </c>
      <c r="L292" s="100" t="s">
        <v>32648</v>
      </c>
      <c r="N292" s="99"/>
      <c r="O292" s="102" t="s">
        <v>32720</v>
      </c>
      <c r="P292" s="99"/>
      <c r="Q292" s="99"/>
      <c r="R292" s="99"/>
      <c r="S292" s="100" t="str">
        <f t="shared" si="23"/>
        <v xml:space="preserve">MPO ?, </v>
      </c>
    </row>
    <row r="293" spans="1:19" ht="15" customHeight="1" x14ac:dyDescent="0.2">
      <c r="A293" s="107"/>
      <c r="B293" s="108" t="s">
        <v>291</v>
      </c>
      <c r="C293" s="108" t="s">
        <v>291</v>
      </c>
      <c r="D293" s="108" t="s">
        <v>291</v>
      </c>
      <c r="E293" s="108" t="s">
        <v>291</v>
      </c>
      <c r="F293" s="108" t="s">
        <v>291</v>
      </c>
      <c r="G293" s="108" t="s">
        <v>291</v>
      </c>
      <c r="H293" s="108" t="s">
        <v>291</v>
      </c>
      <c r="I293" s="108" t="s">
        <v>291</v>
      </c>
      <c r="J293" s="108" t="s">
        <v>291</v>
      </c>
      <c r="K293" s="108" t="s">
        <v>291</v>
      </c>
      <c r="L293" s="108" t="s">
        <v>291</v>
      </c>
      <c r="N293" s="107"/>
      <c r="O293" s="107"/>
      <c r="P293" s="107"/>
      <c r="Q293" s="107"/>
      <c r="R293" s="107"/>
      <c r="S293" s="107"/>
    </row>
    <row r="294" spans="1:19" x14ac:dyDescent="0.2">
      <c r="A294" s="97" t="str">
        <f t="shared" ref="A294:A325" si="24">B294&amp;"-"&amp;C294&amp;"-"&amp;D294&amp;"-"&amp;E294&amp;"-"&amp;F294&amp;"-"&amp;G294</f>
        <v>ZSYS----0-1</v>
      </c>
      <c r="B294" s="97" t="s">
        <v>280</v>
      </c>
      <c r="C294" s="98"/>
      <c r="D294" s="98"/>
      <c r="E294" s="98"/>
      <c r="F294" s="98">
        <v>0</v>
      </c>
      <c r="G294" s="98">
        <v>1</v>
      </c>
      <c r="H294" s="99"/>
      <c r="I294" s="100" t="s">
        <v>165</v>
      </c>
      <c r="J294" s="100" t="s">
        <v>32646</v>
      </c>
      <c r="K294" s="100" t="s">
        <v>32639</v>
      </c>
      <c r="L294" s="100" t="s">
        <v>32634</v>
      </c>
      <c r="N294" s="99"/>
      <c r="O294" s="99"/>
      <c r="P294" s="99"/>
      <c r="Q294" s="99"/>
      <c r="R294" s="99"/>
      <c r="S294" s="100" t="str">
        <f t="shared" ref="S294:S325" si="25">N294&amp;O294&amp;P294&amp;Q294</f>
        <v/>
      </c>
    </row>
    <row r="295" spans="1:19" x14ac:dyDescent="0.2">
      <c r="A295" s="97" t="str">
        <f t="shared" si="24"/>
        <v>ZSYS----0-2</v>
      </c>
      <c r="B295" s="97" t="s">
        <v>280</v>
      </c>
      <c r="C295" s="98"/>
      <c r="D295" s="98"/>
      <c r="E295" s="98"/>
      <c r="F295" s="98">
        <v>0</v>
      </c>
      <c r="G295" s="100">
        <v>2</v>
      </c>
      <c r="H295" s="99"/>
      <c r="I295" s="100" t="s">
        <v>165</v>
      </c>
      <c r="J295" s="100" t="s">
        <v>32646</v>
      </c>
      <c r="K295" s="100" t="s">
        <v>32639</v>
      </c>
      <c r="L295" s="100" t="s">
        <v>32634</v>
      </c>
      <c r="N295" s="99"/>
      <c r="O295" s="99"/>
      <c r="P295" s="99"/>
      <c r="Q295" s="99"/>
      <c r="R295" s="99"/>
      <c r="S295" s="100" t="str">
        <f t="shared" si="25"/>
        <v/>
      </c>
    </row>
    <row r="296" spans="1:19" x14ac:dyDescent="0.2">
      <c r="A296" s="97" t="str">
        <f t="shared" si="24"/>
        <v>ZSYS----2-1</v>
      </c>
      <c r="B296" s="97" t="s">
        <v>280</v>
      </c>
      <c r="C296" s="98"/>
      <c r="D296" s="98"/>
      <c r="E296" s="98"/>
      <c r="F296" s="100">
        <v>2</v>
      </c>
      <c r="G296" s="98">
        <v>1</v>
      </c>
      <c r="H296" s="99"/>
      <c r="I296" s="100" t="s">
        <v>32635</v>
      </c>
      <c r="J296" s="100" t="s">
        <v>32649</v>
      </c>
      <c r="K296" s="100" t="s">
        <v>32639</v>
      </c>
      <c r="L296" s="100" t="s">
        <v>32634</v>
      </c>
      <c r="N296" s="99"/>
      <c r="O296" s="99"/>
      <c r="P296" s="99"/>
      <c r="Q296" s="99"/>
      <c r="R296" s="99"/>
      <c r="S296" s="100" t="str">
        <f t="shared" si="25"/>
        <v/>
      </c>
    </row>
    <row r="297" spans="1:19" x14ac:dyDescent="0.2">
      <c r="A297" s="97" t="str">
        <f t="shared" si="24"/>
        <v>ZSYS----2-2</v>
      </c>
      <c r="B297" s="97" t="s">
        <v>280</v>
      </c>
      <c r="C297" s="98"/>
      <c r="D297" s="98"/>
      <c r="E297" s="98"/>
      <c r="F297" s="104">
        <v>2</v>
      </c>
      <c r="G297" s="100">
        <v>2</v>
      </c>
      <c r="H297" s="99"/>
      <c r="I297" s="100" t="s">
        <v>32635</v>
      </c>
      <c r="J297" s="100" t="s">
        <v>32649</v>
      </c>
      <c r="K297" s="100" t="s">
        <v>32639</v>
      </c>
      <c r="L297" s="100" t="s">
        <v>32634</v>
      </c>
      <c r="N297" s="99"/>
      <c r="O297" s="99"/>
      <c r="P297" s="99"/>
      <c r="Q297" s="99"/>
      <c r="R297" s="99"/>
      <c r="S297" s="100" t="str">
        <f t="shared" si="25"/>
        <v/>
      </c>
    </row>
    <row r="298" spans="1:19" x14ac:dyDescent="0.2">
      <c r="A298" s="97" t="str">
        <f t="shared" si="24"/>
        <v>ZSYS----6-1</v>
      </c>
      <c r="B298" s="97" t="s">
        <v>280</v>
      </c>
      <c r="C298" s="98"/>
      <c r="D298" s="98"/>
      <c r="E298" s="98"/>
      <c r="F298" s="100">
        <v>6</v>
      </c>
      <c r="G298" s="98">
        <v>1</v>
      </c>
      <c r="H298" s="99"/>
      <c r="I298" s="100" t="s">
        <v>200</v>
      </c>
      <c r="J298" s="100" t="s">
        <v>32649</v>
      </c>
      <c r="K298" s="100" t="s">
        <v>32639</v>
      </c>
      <c r="L298" s="100" t="s">
        <v>32634</v>
      </c>
      <c r="N298" s="99"/>
      <c r="O298" s="99"/>
      <c r="P298" s="99"/>
      <c r="Q298" s="99"/>
      <c r="R298" s="99"/>
      <c r="S298" s="100" t="str">
        <f t="shared" si="25"/>
        <v/>
      </c>
    </row>
    <row r="299" spans="1:19" x14ac:dyDescent="0.2">
      <c r="A299" s="97" t="str">
        <f t="shared" si="24"/>
        <v>ZSYS----6-2</v>
      </c>
      <c r="B299" s="97" t="s">
        <v>280</v>
      </c>
      <c r="C299" s="98"/>
      <c r="D299" s="98"/>
      <c r="E299" s="98"/>
      <c r="F299" s="104">
        <v>6</v>
      </c>
      <c r="G299" s="100">
        <v>2</v>
      </c>
      <c r="H299" s="99"/>
      <c r="I299" s="100" t="s">
        <v>200</v>
      </c>
      <c r="J299" s="100" t="s">
        <v>32649</v>
      </c>
      <c r="K299" s="100" t="s">
        <v>32639</v>
      </c>
      <c r="L299" s="100" t="s">
        <v>32634</v>
      </c>
      <c r="N299" s="99"/>
      <c r="O299" s="99"/>
      <c r="P299" s="99"/>
      <c r="Q299" s="99"/>
      <c r="R299" s="99"/>
      <c r="S299" s="100" t="str">
        <f t="shared" si="25"/>
        <v/>
      </c>
    </row>
    <row r="300" spans="1:19" x14ac:dyDescent="0.2">
      <c r="A300" s="97" t="str">
        <f t="shared" si="24"/>
        <v>ZSYS---N-0-1</v>
      </c>
      <c r="B300" s="97" t="s">
        <v>280</v>
      </c>
      <c r="C300" s="98"/>
      <c r="D300" s="98"/>
      <c r="E300" s="100" t="s">
        <v>198</v>
      </c>
      <c r="F300" s="98">
        <v>0</v>
      </c>
      <c r="G300" s="98">
        <v>1</v>
      </c>
      <c r="H300" s="99"/>
      <c r="I300" s="100" t="s">
        <v>165</v>
      </c>
      <c r="J300" s="100" t="s">
        <v>32650</v>
      </c>
      <c r="K300" s="100" t="s">
        <v>32639</v>
      </c>
      <c r="L300" s="100" t="s">
        <v>32634</v>
      </c>
      <c r="N300" s="99"/>
      <c r="O300" s="99"/>
      <c r="P300" s="99"/>
      <c r="Q300" s="99"/>
      <c r="R300" s="99"/>
      <c r="S300" s="100" t="str">
        <f t="shared" si="25"/>
        <v/>
      </c>
    </row>
    <row r="301" spans="1:19" x14ac:dyDescent="0.2">
      <c r="A301" s="97" t="str">
        <f t="shared" si="24"/>
        <v>ZSYS---N-0-2</v>
      </c>
      <c r="B301" s="97" t="s">
        <v>280</v>
      </c>
      <c r="C301" s="98"/>
      <c r="D301" s="98"/>
      <c r="E301" s="100" t="s">
        <v>198</v>
      </c>
      <c r="F301" s="98">
        <v>0</v>
      </c>
      <c r="G301" s="104">
        <v>2</v>
      </c>
      <c r="H301" s="99"/>
      <c r="I301" s="100" t="s">
        <v>165</v>
      </c>
      <c r="J301" s="100" t="s">
        <v>32650</v>
      </c>
      <c r="K301" s="100" t="s">
        <v>32639</v>
      </c>
      <c r="L301" s="100" t="s">
        <v>32634</v>
      </c>
      <c r="N301" s="99"/>
      <c r="O301" s="99"/>
      <c r="P301" s="99"/>
      <c r="Q301" s="99"/>
      <c r="R301" s="99"/>
      <c r="S301" s="100" t="str">
        <f t="shared" si="25"/>
        <v/>
      </c>
    </row>
    <row r="302" spans="1:19" x14ac:dyDescent="0.2">
      <c r="A302" s="97" t="str">
        <f t="shared" si="24"/>
        <v>ZSYS---N-2-1</v>
      </c>
      <c r="B302" s="97" t="s">
        <v>280</v>
      </c>
      <c r="C302" s="98"/>
      <c r="D302" s="98"/>
      <c r="E302" s="100" t="s">
        <v>198</v>
      </c>
      <c r="F302" s="104">
        <v>2</v>
      </c>
      <c r="G302" s="98">
        <v>1</v>
      </c>
      <c r="H302" s="99"/>
      <c r="I302" s="100" t="s">
        <v>32635</v>
      </c>
      <c r="J302" s="100" t="s">
        <v>32650</v>
      </c>
      <c r="K302" s="100" t="s">
        <v>32639</v>
      </c>
      <c r="L302" s="100" t="s">
        <v>32634</v>
      </c>
      <c r="N302" s="99"/>
      <c r="O302" s="99"/>
      <c r="P302" s="99"/>
      <c r="Q302" s="99"/>
      <c r="R302" s="99"/>
      <c r="S302" s="100" t="str">
        <f t="shared" si="25"/>
        <v/>
      </c>
    </row>
    <row r="303" spans="1:19" x14ac:dyDescent="0.2">
      <c r="A303" s="97" t="str">
        <f t="shared" si="24"/>
        <v>ZSYS---N-2-2</v>
      </c>
      <c r="B303" s="97" t="s">
        <v>280</v>
      </c>
      <c r="C303" s="98"/>
      <c r="D303" s="98"/>
      <c r="E303" s="106" t="s">
        <v>198</v>
      </c>
      <c r="F303" s="106">
        <v>2</v>
      </c>
      <c r="G303" s="106">
        <v>2</v>
      </c>
      <c r="H303" s="99"/>
      <c r="I303" s="100" t="s">
        <v>32635</v>
      </c>
      <c r="J303" s="100" t="s">
        <v>32650</v>
      </c>
      <c r="K303" s="100" t="s">
        <v>32639</v>
      </c>
      <c r="L303" s="100" t="s">
        <v>32634</v>
      </c>
      <c r="N303" s="99"/>
      <c r="O303" s="99"/>
      <c r="P303" s="99"/>
      <c r="Q303" s="99"/>
      <c r="R303" s="99"/>
      <c r="S303" s="100" t="str">
        <f t="shared" si="25"/>
        <v/>
      </c>
    </row>
    <row r="304" spans="1:19" x14ac:dyDescent="0.2">
      <c r="A304" s="97" t="str">
        <f t="shared" si="24"/>
        <v>ZSYS---N-6-1</v>
      </c>
      <c r="B304" s="97" t="s">
        <v>280</v>
      </c>
      <c r="C304" s="98"/>
      <c r="D304" s="98"/>
      <c r="E304" s="100" t="s">
        <v>198</v>
      </c>
      <c r="F304" s="104">
        <v>6</v>
      </c>
      <c r="G304" s="98">
        <v>1</v>
      </c>
      <c r="H304" s="99"/>
      <c r="I304" s="100" t="s">
        <v>200</v>
      </c>
      <c r="J304" s="100" t="s">
        <v>32650</v>
      </c>
      <c r="K304" s="100" t="s">
        <v>32639</v>
      </c>
      <c r="L304" s="100" t="s">
        <v>32634</v>
      </c>
      <c r="N304" s="99"/>
      <c r="O304" s="99"/>
      <c r="P304" s="99"/>
      <c r="Q304" s="99"/>
      <c r="R304" s="99"/>
      <c r="S304" s="100" t="str">
        <f t="shared" si="25"/>
        <v/>
      </c>
    </row>
    <row r="305" spans="1:19" x14ac:dyDescent="0.2">
      <c r="A305" s="97" t="str">
        <f t="shared" si="24"/>
        <v>ZSYS---N-6-2</v>
      </c>
      <c r="B305" s="97" t="s">
        <v>280</v>
      </c>
      <c r="C305" s="98"/>
      <c r="D305" s="98"/>
      <c r="E305" s="106" t="s">
        <v>198</v>
      </c>
      <c r="F305" s="106">
        <v>6</v>
      </c>
      <c r="G305" s="106">
        <v>2</v>
      </c>
      <c r="H305" s="99"/>
      <c r="I305" s="100" t="s">
        <v>200</v>
      </c>
      <c r="J305" s="100" t="s">
        <v>32650</v>
      </c>
      <c r="K305" s="100" t="s">
        <v>32639</v>
      </c>
      <c r="L305" s="100" t="s">
        <v>32634</v>
      </c>
      <c r="N305" s="99"/>
      <c r="O305" s="99"/>
      <c r="P305" s="99"/>
      <c r="Q305" s="99"/>
      <c r="R305" s="99"/>
      <c r="S305" s="100" t="str">
        <f t="shared" si="25"/>
        <v/>
      </c>
    </row>
    <row r="306" spans="1:19" x14ac:dyDescent="0.2">
      <c r="A306" s="97" t="str">
        <f t="shared" si="24"/>
        <v>ZSYS-X---0-1</v>
      </c>
      <c r="B306" s="97" t="s">
        <v>280</v>
      </c>
      <c r="C306" s="104" t="s">
        <v>200</v>
      </c>
      <c r="D306" s="98"/>
      <c r="E306" s="98"/>
      <c r="F306" s="98">
        <v>0</v>
      </c>
      <c r="G306" s="98">
        <v>1</v>
      </c>
      <c r="H306" s="99"/>
      <c r="I306" s="100" t="s">
        <v>165</v>
      </c>
      <c r="J306" s="100" t="s">
        <v>32646</v>
      </c>
      <c r="K306" s="100" t="s">
        <v>32639</v>
      </c>
      <c r="L306" s="100" t="s">
        <v>32634</v>
      </c>
      <c r="N306" s="99"/>
      <c r="O306" s="99"/>
      <c r="P306" s="99"/>
      <c r="Q306" s="99"/>
      <c r="R306" s="99"/>
      <c r="S306" s="100" t="str">
        <f t="shared" si="25"/>
        <v/>
      </c>
    </row>
    <row r="307" spans="1:19" x14ac:dyDescent="0.2">
      <c r="A307" s="97" t="str">
        <f t="shared" si="24"/>
        <v>ZSYS---V-0-1</v>
      </c>
      <c r="B307" s="97" t="s">
        <v>280</v>
      </c>
      <c r="C307" s="98"/>
      <c r="D307" s="98"/>
      <c r="E307" s="100" t="s">
        <v>199</v>
      </c>
      <c r="F307" s="98">
        <v>0</v>
      </c>
      <c r="G307" s="98">
        <v>1</v>
      </c>
      <c r="H307" s="99"/>
      <c r="I307" s="100" t="s">
        <v>165</v>
      </c>
      <c r="J307" s="100" t="s">
        <v>32646</v>
      </c>
      <c r="K307" s="100" t="s">
        <v>32639</v>
      </c>
      <c r="L307" s="100" t="s">
        <v>32637</v>
      </c>
      <c r="N307" s="99"/>
      <c r="O307" s="99"/>
      <c r="P307" s="99"/>
      <c r="Q307" s="99"/>
      <c r="R307" s="99"/>
      <c r="S307" s="100" t="str">
        <f t="shared" si="25"/>
        <v/>
      </c>
    </row>
    <row r="308" spans="1:19" x14ac:dyDescent="0.2">
      <c r="A308" s="97" t="str">
        <f t="shared" si="24"/>
        <v>ZSYS-X---0-2</v>
      </c>
      <c r="B308" s="97" t="s">
        <v>280</v>
      </c>
      <c r="C308" s="104" t="s">
        <v>200</v>
      </c>
      <c r="D308" s="98"/>
      <c r="E308" s="98"/>
      <c r="F308" s="98">
        <v>0</v>
      </c>
      <c r="G308" s="100">
        <v>2</v>
      </c>
      <c r="H308" s="99"/>
      <c r="I308" s="100" t="s">
        <v>165</v>
      </c>
      <c r="J308" s="100" t="s">
        <v>32646</v>
      </c>
      <c r="K308" s="100" t="s">
        <v>32639</v>
      </c>
      <c r="L308" s="100" t="s">
        <v>32634</v>
      </c>
      <c r="N308" s="99"/>
      <c r="O308" s="99"/>
      <c r="P308" s="99"/>
      <c r="Q308" s="99"/>
      <c r="R308" s="99"/>
      <c r="S308" s="100" t="str">
        <f t="shared" si="25"/>
        <v/>
      </c>
    </row>
    <row r="309" spans="1:19" x14ac:dyDescent="0.2">
      <c r="A309" s="97" t="str">
        <f t="shared" si="24"/>
        <v>ZSYS---V-0-2</v>
      </c>
      <c r="B309" s="97" t="s">
        <v>280</v>
      </c>
      <c r="C309" s="98"/>
      <c r="D309" s="98"/>
      <c r="E309" s="100" t="s">
        <v>199</v>
      </c>
      <c r="F309" s="98">
        <v>0</v>
      </c>
      <c r="G309" s="104">
        <v>2</v>
      </c>
      <c r="H309" s="99"/>
      <c r="I309" s="100" t="s">
        <v>165</v>
      </c>
      <c r="J309" s="100" t="s">
        <v>32646</v>
      </c>
      <c r="K309" s="100" t="s">
        <v>32639</v>
      </c>
      <c r="L309" s="100" t="s">
        <v>32637</v>
      </c>
      <c r="N309" s="99"/>
      <c r="O309" s="99"/>
      <c r="P309" s="99"/>
      <c r="Q309" s="99"/>
      <c r="R309" s="99"/>
      <c r="S309" s="100" t="str">
        <f t="shared" si="25"/>
        <v/>
      </c>
    </row>
    <row r="310" spans="1:19" x14ac:dyDescent="0.2">
      <c r="A310" s="97" t="str">
        <f t="shared" si="24"/>
        <v>ZSYS-X---2-1</v>
      </c>
      <c r="B310" s="97" t="s">
        <v>280</v>
      </c>
      <c r="C310" s="104" t="s">
        <v>200</v>
      </c>
      <c r="D310" s="98"/>
      <c r="E310" s="98"/>
      <c r="F310" s="100">
        <v>2</v>
      </c>
      <c r="G310" s="98">
        <v>1</v>
      </c>
      <c r="H310" s="99"/>
      <c r="I310" s="100" t="s">
        <v>32635</v>
      </c>
      <c r="J310" s="100" t="s">
        <v>32649</v>
      </c>
      <c r="K310" s="100" t="s">
        <v>32639</v>
      </c>
      <c r="L310" s="100" t="s">
        <v>32634</v>
      </c>
      <c r="N310" s="99"/>
      <c r="O310" s="99"/>
      <c r="P310" s="99"/>
      <c r="Q310" s="99"/>
      <c r="R310" s="99"/>
      <c r="S310" s="100" t="str">
        <f t="shared" si="25"/>
        <v/>
      </c>
    </row>
    <row r="311" spans="1:19" x14ac:dyDescent="0.2">
      <c r="A311" s="97" t="str">
        <f t="shared" si="24"/>
        <v>ZSYS---V-2-1</v>
      </c>
      <c r="B311" s="97" t="s">
        <v>280</v>
      </c>
      <c r="C311" s="98"/>
      <c r="D311" s="98"/>
      <c r="E311" s="100" t="s">
        <v>199</v>
      </c>
      <c r="F311" s="104">
        <v>2</v>
      </c>
      <c r="G311" s="98">
        <v>1</v>
      </c>
      <c r="H311" s="99"/>
      <c r="I311" s="100" t="s">
        <v>32635</v>
      </c>
      <c r="J311" s="100" t="s">
        <v>32649</v>
      </c>
      <c r="K311" s="100" t="s">
        <v>32639</v>
      </c>
      <c r="L311" s="100" t="s">
        <v>32637</v>
      </c>
      <c r="N311" s="99"/>
      <c r="O311" s="99"/>
      <c r="P311" s="99"/>
      <c r="Q311" s="99"/>
      <c r="R311" s="99"/>
      <c r="S311" s="100" t="str">
        <f t="shared" si="25"/>
        <v/>
      </c>
    </row>
    <row r="312" spans="1:19" x14ac:dyDescent="0.2">
      <c r="A312" s="97" t="str">
        <f t="shared" si="24"/>
        <v>ZSYS-X---2-2</v>
      </c>
      <c r="B312" s="97" t="s">
        <v>280</v>
      </c>
      <c r="C312" s="100" t="s">
        <v>200</v>
      </c>
      <c r="D312" s="98"/>
      <c r="E312" s="98"/>
      <c r="F312" s="100">
        <v>2</v>
      </c>
      <c r="G312" s="100">
        <v>2</v>
      </c>
      <c r="H312" s="99"/>
      <c r="I312" s="100" t="s">
        <v>32635</v>
      </c>
      <c r="J312" s="100" t="s">
        <v>32649</v>
      </c>
      <c r="K312" s="100" t="s">
        <v>32639</v>
      </c>
      <c r="L312" s="100" t="s">
        <v>32634</v>
      </c>
      <c r="N312" s="99"/>
      <c r="O312" s="99"/>
      <c r="P312" s="99"/>
      <c r="Q312" s="99"/>
      <c r="R312" s="99"/>
      <c r="S312" s="100" t="str">
        <f t="shared" si="25"/>
        <v/>
      </c>
    </row>
    <row r="313" spans="1:19" x14ac:dyDescent="0.2">
      <c r="A313" s="97" t="str">
        <f t="shared" si="24"/>
        <v>ZSYS---V-2-2</v>
      </c>
      <c r="B313" s="97" t="s">
        <v>280</v>
      </c>
      <c r="C313" s="98"/>
      <c r="D313" s="98"/>
      <c r="E313" s="106" t="s">
        <v>199</v>
      </c>
      <c r="F313" s="106">
        <v>2</v>
      </c>
      <c r="G313" s="106">
        <v>2</v>
      </c>
      <c r="H313" s="99"/>
      <c r="I313" s="100" t="s">
        <v>32635</v>
      </c>
      <c r="J313" s="100" t="s">
        <v>32649</v>
      </c>
      <c r="K313" s="100" t="s">
        <v>32639</v>
      </c>
      <c r="L313" s="100" t="s">
        <v>32637</v>
      </c>
      <c r="N313" s="99"/>
      <c r="O313" s="99"/>
      <c r="P313" s="99"/>
      <c r="Q313" s="99"/>
      <c r="R313" s="99"/>
      <c r="S313" s="100" t="str">
        <f t="shared" si="25"/>
        <v/>
      </c>
    </row>
    <row r="314" spans="1:19" x14ac:dyDescent="0.2">
      <c r="A314" s="97" t="str">
        <f t="shared" si="24"/>
        <v>ZSYS-X---6-1</v>
      </c>
      <c r="B314" s="97" t="s">
        <v>280</v>
      </c>
      <c r="C314" s="104" t="s">
        <v>200</v>
      </c>
      <c r="D314" s="98"/>
      <c r="E314" s="98"/>
      <c r="F314" s="100">
        <v>6</v>
      </c>
      <c r="G314" s="98">
        <v>1</v>
      </c>
      <c r="H314" s="99"/>
      <c r="I314" s="100" t="s">
        <v>200</v>
      </c>
      <c r="J314" s="100" t="s">
        <v>32649</v>
      </c>
      <c r="K314" s="100" t="s">
        <v>32639</v>
      </c>
      <c r="L314" s="100" t="s">
        <v>32634</v>
      </c>
      <c r="N314" s="99"/>
      <c r="O314" s="99"/>
      <c r="P314" s="99"/>
      <c r="Q314" s="99"/>
      <c r="R314" s="99"/>
      <c r="S314" s="100" t="str">
        <f t="shared" si="25"/>
        <v/>
      </c>
    </row>
    <row r="315" spans="1:19" x14ac:dyDescent="0.2">
      <c r="A315" s="97" t="str">
        <f t="shared" si="24"/>
        <v>ZSYS---V-6-1</v>
      </c>
      <c r="B315" s="97" t="s">
        <v>280</v>
      </c>
      <c r="C315" s="98"/>
      <c r="D315" s="98"/>
      <c r="E315" s="100" t="s">
        <v>199</v>
      </c>
      <c r="F315" s="104">
        <v>6</v>
      </c>
      <c r="G315" s="98">
        <v>1</v>
      </c>
      <c r="H315" s="99"/>
      <c r="I315" s="100" t="s">
        <v>200</v>
      </c>
      <c r="J315" s="100" t="s">
        <v>32649</v>
      </c>
      <c r="K315" s="100" t="s">
        <v>32639</v>
      </c>
      <c r="L315" s="100" t="s">
        <v>32637</v>
      </c>
      <c r="N315" s="99"/>
      <c r="O315" s="99"/>
      <c r="P315" s="99"/>
      <c r="Q315" s="99"/>
      <c r="R315" s="99"/>
      <c r="S315" s="100" t="str">
        <f t="shared" si="25"/>
        <v/>
      </c>
    </row>
    <row r="316" spans="1:19" x14ac:dyDescent="0.2">
      <c r="A316" s="97" t="str">
        <f t="shared" si="24"/>
        <v>ZSYS-X---6-2</v>
      </c>
      <c r="B316" s="97" t="s">
        <v>280</v>
      </c>
      <c r="C316" s="100" t="s">
        <v>200</v>
      </c>
      <c r="D316" s="98"/>
      <c r="E316" s="98"/>
      <c r="F316" s="100">
        <v>6</v>
      </c>
      <c r="G316" s="100">
        <v>2</v>
      </c>
      <c r="H316" s="99"/>
      <c r="I316" s="100" t="s">
        <v>200</v>
      </c>
      <c r="J316" s="100" t="s">
        <v>32649</v>
      </c>
      <c r="K316" s="100" t="s">
        <v>32639</v>
      </c>
      <c r="L316" s="100" t="s">
        <v>32634</v>
      </c>
      <c r="N316" s="99"/>
      <c r="O316" s="99"/>
      <c r="P316" s="99"/>
      <c r="Q316" s="99"/>
      <c r="R316" s="99"/>
      <c r="S316" s="100" t="str">
        <f t="shared" si="25"/>
        <v/>
      </c>
    </row>
    <row r="317" spans="1:19" x14ac:dyDescent="0.2">
      <c r="A317" s="97" t="str">
        <f t="shared" si="24"/>
        <v>ZSYS---V-6-2</v>
      </c>
      <c r="B317" s="97" t="s">
        <v>280</v>
      </c>
      <c r="C317" s="98"/>
      <c r="D317" s="98"/>
      <c r="E317" s="106" t="s">
        <v>199</v>
      </c>
      <c r="F317" s="106">
        <v>6</v>
      </c>
      <c r="G317" s="106">
        <v>2</v>
      </c>
      <c r="H317" s="99"/>
      <c r="I317" s="100" t="s">
        <v>200</v>
      </c>
      <c r="J317" s="100" t="s">
        <v>32649</v>
      </c>
      <c r="K317" s="100" t="s">
        <v>32639</v>
      </c>
      <c r="L317" s="100" t="s">
        <v>32637</v>
      </c>
      <c r="N317" s="99"/>
      <c r="O317" s="99"/>
      <c r="P317" s="99"/>
      <c r="Q317" s="99"/>
      <c r="R317" s="99"/>
      <c r="S317" s="100" t="str">
        <f t="shared" si="25"/>
        <v/>
      </c>
    </row>
    <row r="318" spans="1:19" x14ac:dyDescent="0.2">
      <c r="A318" s="97" t="str">
        <f t="shared" si="24"/>
        <v>ZSYS-X--N-0-1</v>
      </c>
      <c r="B318" s="97" t="s">
        <v>280</v>
      </c>
      <c r="C318" s="104" t="s">
        <v>200</v>
      </c>
      <c r="D318" s="98"/>
      <c r="E318" s="100" t="s">
        <v>198</v>
      </c>
      <c r="F318" s="98">
        <v>0</v>
      </c>
      <c r="G318" s="98">
        <v>1</v>
      </c>
      <c r="H318" s="99"/>
      <c r="I318" s="100" t="s">
        <v>165</v>
      </c>
      <c r="J318" s="100" t="s">
        <v>32650</v>
      </c>
      <c r="K318" s="100" t="s">
        <v>32639</v>
      </c>
      <c r="L318" s="100" t="s">
        <v>32634</v>
      </c>
      <c r="N318" s="99"/>
      <c r="O318" s="99"/>
      <c r="P318" s="99"/>
      <c r="Q318" s="99"/>
      <c r="R318" s="99"/>
      <c r="S318" s="100" t="str">
        <f t="shared" si="25"/>
        <v/>
      </c>
    </row>
    <row r="319" spans="1:19" x14ac:dyDescent="0.2">
      <c r="A319" s="97" t="str">
        <f t="shared" si="24"/>
        <v>ZSYS-X--N-0-2</v>
      </c>
      <c r="B319" s="97" t="s">
        <v>280</v>
      </c>
      <c r="C319" s="100" t="s">
        <v>200</v>
      </c>
      <c r="D319" s="98"/>
      <c r="E319" s="100" t="s">
        <v>198</v>
      </c>
      <c r="F319" s="98">
        <v>0</v>
      </c>
      <c r="G319" s="100">
        <v>2</v>
      </c>
      <c r="H319" s="99"/>
      <c r="I319" s="100" t="s">
        <v>165</v>
      </c>
      <c r="J319" s="100" t="s">
        <v>32650</v>
      </c>
      <c r="K319" s="100" t="s">
        <v>32639</v>
      </c>
      <c r="L319" s="100" t="s">
        <v>32634</v>
      </c>
      <c r="N319" s="99"/>
      <c r="O319" s="99"/>
      <c r="P319" s="99"/>
      <c r="Q319" s="99"/>
      <c r="R319" s="99"/>
      <c r="S319" s="100" t="str">
        <f t="shared" si="25"/>
        <v/>
      </c>
    </row>
    <row r="320" spans="1:19" x14ac:dyDescent="0.2">
      <c r="A320" s="97" t="str">
        <f t="shared" si="24"/>
        <v>ZSYS-X--N-2-1</v>
      </c>
      <c r="B320" s="97" t="s">
        <v>280</v>
      </c>
      <c r="C320" s="100" t="s">
        <v>200</v>
      </c>
      <c r="D320" s="98"/>
      <c r="E320" s="100" t="s">
        <v>198</v>
      </c>
      <c r="F320" s="100">
        <v>2</v>
      </c>
      <c r="G320" s="98">
        <v>1</v>
      </c>
      <c r="H320" s="99"/>
      <c r="I320" s="100" t="s">
        <v>32635</v>
      </c>
      <c r="J320" s="100" t="s">
        <v>32650</v>
      </c>
      <c r="K320" s="100" t="s">
        <v>32639</v>
      </c>
      <c r="L320" s="100" t="s">
        <v>32634</v>
      </c>
      <c r="N320" s="99"/>
      <c r="O320" s="99"/>
      <c r="P320" s="99"/>
      <c r="Q320" s="99"/>
      <c r="R320" s="99"/>
      <c r="S320" s="100" t="str">
        <f t="shared" si="25"/>
        <v/>
      </c>
    </row>
    <row r="321" spans="1:19" x14ac:dyDescent="0.2">
      <c r="A321" s="97" t="str">
        <f t="shared" si="24"/>
        <v>ZSYS-X--N-2-2</v>
      </c>
      <c r="B321" s="97" t="s">
        <v>280</v>
      </c>
      <c r="C321" s="98" t="s">
        <v>200</v>
      </c>
      <c r="D321" s="98"/>
      <c r="E321" s="106" t="s">
        <v>198</v>
      </c>
      <c r="F321" s="106">
        <v>2</v>
      </c>
      <c r="G321" s="106">
        <v>2</v>
      </c>
      <c r="H321" s="99"/>
      <c r="I321" s="100" t="s">
        <v>32635</v>
      </c>
      <c r="J321" s="100" t="s">
        <v>32650</v>
      </c>
      <c r="K321" s="100" t="s">
        <v>32639</v>
      </c>
      <c r="L321" s="100" t="s">
        <v>32634</v>
      </c>
      <c r="N321" s="99"/>
      <c r="O321" s="99"/>
      <c r="P321" s="99"/>
      <c r="Q321" s="99"/>
      <c r="R321" s="99"/>
      <c r="S321" s="100" t="str">
        <f t="shared" si="25"/>
        <v/>
      </c>
    </row>
    <row r="322" spans="1:19" x14ac:dyDescent="0.2">
      <c r="A322" s="97" t="str">
        <f t="shared" si="24"/>
        <v>ZSYS-X--N-6-1</v>
      </c>
      <c r="B322" s="97" t="s">
        <v>280</v>
      </c>
      <c r="C322" s="100" t="s">
        <v>200</v>
      </c>
      <c r="D322" s="98"/>
      <c r="E322" s="100" t="s">
        <v>198</v>
      </c>
      <c r="F322" s="100">
        <v>6</v>
      </c>
      <c r="G322" s="98">
        <v>1</v>
      </c>
      <c r="H322" s="99"/>
      <c r="I322" s="100" t="s">
        <v>200</v>
      </c>
      <c r="J322" s="100" t="s">
        <v>32650</v>
      </c>
      <c r="K322" s="100" t="s">
        <v>32639</v>
      </c>
      <c r="L322" s="100" t="s">
        <v>32634</v>
      </c>
      <c r="N322" s="99"/>
      <c r="O322" s="99"/>
      <c r="P322" s="99"/>
      <c r="Q322" s="99"/>
      <c r="R322" s="99"/>
      <c r="S322" s="100" t="str">
        <f t="shared" si="25"/>
        <v/>
      </c>
    </row>
    <row r="323" spans="1:19" x14ac:dyDescent="0.2">
      <c r="A323" s="97" t="str">
        <f t="shared" si="24"/>
        <v>ZSYS-X--N-6-2</v>
      </c>
      <c r="B323" s="97" t="s">
        <v>280</v>
      </c>
      <c r="C323" s="98" t="s">
        <v>200</v>
      </c>
      <c r="D323" s="98"/>
      <c r="E323" s="106" t="s">
        <v>198</v>
      </c>
      <c r="F323" s="106">
        <v>6</v>
      </c>
      <c r="G323" s="106">
        <v>2</v>
      </c>
      <c r="H323" s="99"/>
      <c r="I323" s="100" t="s">
        <v>200</v>
      </c>
      <c r="J323" s="100" t="s">
        <v>32650</v>
      </c>
      <c r="K323" s="100" t="s">
        <v>32639</v>
      </c>
      <c r="L323" s="100" t="s">
        <v>32634</v>
      </c>
      <c r="N323" s="99"/>
      <c r="O323" s="99"/>
      <c r="P323" s="99"/>
      <c r="Q323" s="99"/>
      <c r="R323" s="99"/>
      <c r="S323" s="100" t="str">
        <f t="shared" si="25"/>
        <v/>
      </c>
    </row>
    <row r="324" spans="1:19" x14ac:dyDescent="0.2">
      <c r="A324" s="97" t="str">
        <f t="shared" si="24"/>
        <v>ZSYS-X--V-0-1</v>
      </c>
      <c r="B324" s="97" t="s">
        <v>280</v>
      </c>
      <c r="C324" s="104" t="s">
        <v>200</v>
      </c>
      <c r="D324" s="98"/>
      <c r="E324" s="100" t="s">
        <v>199</v>
      </c>
      <c r="F324" s="98">
        <v>0</v>
      </c>
      <c r="G324" s="98">
        <v>1</v>
      </c>
      <c r="H324" s="99"/>
      <c r="I324" s="100" t="s">
        <v>165</v>
      </c>
      <c r="J324" s="100" t="s">
        <v>32646</v>
      </c>
      <c r="K324" s="100" t="s">
        <v>32639</v>
      </c>
      <c r="L324" s="100" t="s">
        <v>32637</v>
      </c>
      <c r="N324" s="99"/>
      <c r="O324" s="99"/>
      <c r="P324" s="99"/>
      <c r="Q324" s="99"/>
      <c r="R324" s="99"/>
      <c r="S324" s="100" t="str">
        <f t="shared" si="25"/>
        <v/>
      </c>
    </row>
    <row r="325" spans="1:19" x14ac:dyDescent="0.2">
      <c r="A325" s="97" t="str">
        <f t="shared" si="24"/>
        <v>ZSYS-X--V-0-2</v>
      </c>
      <c r="B325" s="97" t="s">
        <v>280</v>
      </c>
      <c r="C325" s="100" t="s">
        <v>200</v>
      </c>
      <c r="D325" s="98"/>
      <c r="E325" s="100" t="s">
        <v>199</v>
      </c>
      <c r="F325" s="98">
        <v>0</v>
      </c>
      <c r="G325" s="100">
        <v>2</v>
      </c>
      <c r="H325" s="99"/>
      <c r="I325" s="100" t="s">
        <v>165</v>
      </c>
      <c r="J325" s="100" t="s">
        <v>32646</v>
      </c>
      <c r="K325" s="100" t="s">
        <v>32639</v>
      </c>
      <c r="L325" s="100" t="s">
        <v>32637</v>
      </c>
      <c r="N325" s="99"/>
      <c r="O325" s="99"/>
      <c r="P325" s="99"/>
      <c r="Q325" s="99"/>
      <c r="R325" s="99"/>
      <c r="S325" s="100" t="str">
        <f t="shared" si="25"/>
        <v/>
      </c>
    </row>
    <row r="326" spans="1:19" x14ac:dyDescent="0.2">
      <c r="A326" s="97" t="str">
        <f t="shared" ref="A326:A357" si="26">B326&amp;"-"&amp;C326&amp;"-"&amp;D326&amp;"-"&amp;E326&amp;"-"&amp;F326&amp;"-"&amp;G326</f>
        <v>ZSYS-X--V-2-1</v>
      </c>
      <c r="B326" s="97" t="s">
        <v>280</v>
      </c>
      <c r="C326" s="100" t="s">
        <v>200</v>
      </c>
      <c r="D326" s="98"/>
      <c r="E326" s="100" t="s">
        <v>199</v>
      </c>
      <c r="F326" s="100">
        <v>2</v>
      </c>
      <c r="G326" s="98">
        <v>1</v>
      </c>
      <c r="H326" s="99"/>
      <c r="I326" s="100" t="s">
        <v>32635</v>
      </c>
      <c r="J326" s="100" t="s">
        <v>32649</v>
      </c>
      <c r="K326" s="100" t="s">
        <v>32639</v>
      </c>
      <c r="L326" s="100" t="s">
        <v>32637</v>
      </c>
      <c r="N326" s="99"/>
      <c r="O326" s="99"/>
      <c r="P326" s="99"/>
      <c r="Q326" s="99"/>
      <c r="R326" s="99"/>
      <c r="S326" s="100" t="str">
        <f t="shared" ref="S326:S357" si="27">N326&amp;O326&amp;P326&amp;Q326</f>
        <v/>
      </c>
    </row>
    <row r="327" spans="1:19" x14ac:dyDescent="0.2">
      <c r="A327" s="97" t="str">
        <f t="shared" si="26"/>
        <v>ZSYS-X--V-2-2</v>
      </c>
      <c r="B327" s="97" t="s">
        <v>280</v>
      </c>
      <c r="C327" s="98" t="s">
        <v>200</v>
      </c>
      <c r="D327" s="98"/>
      <c r="E327" s="106" t="s">
        <v>199</v>
      </c>
      <c r="F327" s="106">
        <v>2</v>
      </c>
      <c r="G327" s="106">
        <v>2</v>
      </c>
      <c r="H327" s="99"/>
      <c r="I327" s="100" t="s">
        <v>32635</v>
      </c>
      <c r="J327" s="100" t="s">
        <v>32649</v>
      </c>
      <c r="K327" s="100" t="s">
        <v>32639</v>
      </c>
      <c r="L327" s="100" t="s">
        <v>32637</v>
      </c>
      <c r="N327" s="99"/>
      <c r="O327" s="99"/>
      <c r="P327" s="99"/>
      <c r="Q327" s="99"/>
      <c r="R327" s="99"/>
      <c r="S327" s="100" t="str">
        <f t="shared" si="27"/>
        <v/>
      </c>
    </row>
    <row r="328" spans="1:19" x14ac:dyDescent="0.2">
      <c r="A328" s="97" t="str">
        <f t="shared" si="26"/>
        <v>ZSYS-X--V-6-1</v>
      </c>
      <c r="B328" s="97" t="s">
        <v>280</v>
      </c>
      <c r="C328" s="100" t="s">
        <v>200</v>
      </c>
      <c r="D328" s="98"/>
      <c r="E328" s="100" t="s">
        <v>199</v>
      </c>
      <c r="F328" s="100">
        <v>6</v>
      </c>
      <c r="G328" s="98">
        <v>1</v>
      </c>
      <c r="H328" s="99"/>
      <c r="I328" s="100" t="s">
        <v>200</v>
      </c>
      <c r="J328" s="100" t="s">
        <v>32649</v>
      </c>
      <c r="K328" s="100" t="s">
        <v>32639</v>
      </c>
      <c r="L328" s="100" t="s">
        <v>32637</v>
      </c>
      <c r="N328" s="99"/>
      <c r="O328" s="99"/>
      <c r="P328" s="99"/>
      <c r="Q328" s="99"/>
      <c r="R328" s="99"/>
      <c r="S328" s="100" t="str">
        <f t="shared" si="27"/>
        <v/>
      </c>
    </row>
    <row r="329" spans="1:19" x14ac:dyDescent="0.2">
      <c r="A329" s="97" t="str">
        <f t="shared" si="26"/>
        <v>ZSYS-X--V-6-2</v>
      </c>
      <c r="B329" s="97" t="s">
        <v>280</v>
      </c>
      <c r="C329" s="98" t="s">
        <v>200</v>
      </c>
      <c r="D329" s="98"/>
      <c r="E329" s="106" t="s">
        <v>199</v>
      </c>
      <c r="F329" s="106">
        <v>6</v>
      </c>
      <c r="G329" s="106">
        <v>2</v>
      </c>
      <c r="H329" s="99"/>
      <c r="I329" s="100" t="s">
        <v>200</v>
      </c>
      <c r="J329" s="100" t="s">
        <v>32649</v>
      </c>
      <c r="K329" s="100" t="s">
        <v>32639</v>
      </c>
      <c r="L329" s="100" t="s">
        <v>32637</v>
      </c>
      <c r="N329" s="99"/>
      <c r="O329" s="99"/>
      <c r="P329" s="99"/>
      <c r="Q329" s="99"/>
      <c r="R329" s="99"/>
      <c r="S329" s="100" t="str">
        <f t="shared" si="27"/>
        <v/>
      </c>
    </row>
    <row r="330" spans="1:19" x14ac:dyDescent="0.2">
      <c r="A330" s="97" t="str">
        <f t="shared" si="26"/>
        <v>ZSYS-X-X--0-1</v>
      </c>
      <c r="B330" s="97" t="s">
        <v>280</v>
      </c>
      <c r="C330" s="104" t="s">
        <v>200</v>
      </c>
      <c r="D330" s="100" t="s">
        <v>200</v>
      </c>
      <c r="E330" s="98"/>
      <c r="F330" s="98">
        <v>0</v>
      </c>
      <c r="G330" s="98">
        <v>1</v>
      </c>
      <c r="H330" s="99"/>
      <c r="I330" s="100" t="s">
        <v>165</v>
      </c>
      <c r="J330" s="100" t="s">
        <v>32646</v>
      </c>
      <c r="K330" s="100" t="s">
        <v>32639</v>
      </c>
      <c r="L330" s="100" t="s">
        <v>32634</v>
      </c>
      <c r="N330" s="99"/>
      <c r="O330" s="99"/>
      <c r="P330" s="99"/>
      <c r="Q330" s="99"/>
      <c r="R330" s="99"/>
      <c r="S330" s="100" t="str">
        <f t="shared" si="27"/>
        <v/>
      </c>
    </row>
    <row r="331" spans="1:19" x14ac:dyDescent="0.2">
      <c r="A331" s="97" t="str">
        <f t="shared" si="26"/>
        <v>ZSYS-X-X--0-2</v>
      </c>
      <c r="B331" s="97" t="s">
        <v>280</v>
      </c>
      <c r="C331" s="100" t="s">
        <v>200</v>
      </c>
      <c r="D331" s="100" t="s">
        <v>200</v>
      </c>
      <c r="E331" s="98"/>
      <c r="F331" s="98">
        <v>0</v>
      </c>
      <c r="G331" s="100">
        <v>2</v>
      </c>
      <c r="H331" s="99"/>
      <c r="I331" s="100" t="s">
        <v>165</v>
      </c>
      <c r="J331" s="100" t="s">
        <v>32646</v>
      </c>
      <c r="K331" s="100" t="s">
        <v>32639</v>
      </c>
      <c r="L331" s="100" t="s">
        <v>32634</v>
      </c>
      <c r="N331" s="99"/>
      <c r="O331" s="99"/>
      <c r="P331" s="99"/>
      <c r="Q331" s="99"/>
      <c r="R331" s="99"/>
      <c r="S331" s="100" t="str">
        <f t="shared" si="27"/>
        <v/>
      </c>
    </row>
    <row r="332" spans="1:19" x14ac:dyDescent="0.2">
      <c r="A332" s="97" t="str">
        <f t="shared" si="26"/>
        <v>ZSYS-X-X--2-1</v>
      </c>
      <c r="B332" s="97" t="s">
        <v>280</v>
      </c>
      <c r="C332" s="104" t="s">
        <v>200</v>
      </c>
      <c r="D332" s="100" t="s">
        <v>200</v>
      </c>
      <c r="E332" s="98"/>
      <c r="F332" s="100">
        <v>2</v>
      </c>
      <c r="G332" s="98">
        <v>1</v>
      </c>
      <c r="H332" s="99"/>
      <c r="I332" s="100" t="s">
        <v>32635</v>
      </c>
      <c r="J332" s="102" t="s">
        <v>277</v>
      </c>
      <c r="K332" s="100" t="s">
        <v>32639</v>
      </c>
      <c r="L332" s="100" t="s">
        <v>32634</v>
      </c>
      <c r="N332" s="99"/>
      <c r="O332" s="99"/>
      <c r="P332" s="99"/>
      <c r="Q332" s="99"/>
      <c r="R332" s="99"/>
      <c r="S332" s="100" t="str">
        <f t="shared" si="27"/>
        <v/>
      </c>
    </row>
    <row r="333" spans="1:19" x14ac:dyDescent="0.2">
      <c r="A333" s="97" t="str">
        <f t="shared" si="26"/>
        <v>ZSYS-X-X--2-2</v>
      </c>
      <c r="B333" s="97" t="s">
        <v>280</v>
      </c>
      <c r="C333" s="104" t="s">
        <v>200</v>
      </c>
      <c r="D333" s="100" t="s">
        <v>200</v>
      </c>
      <c r="E333" s="98"/>
      <c r="F333" s="100">
        <v>2</v>
      </c>
      <c r="G333" s="100">
        <v>2</v>
      </c>
      <c r="H333" s="99"/>
      <c r="I333" s="100" t="s">
        <v>32635</v>
      </c>
      <c r="J333" s="102" t="s">
        <v>277</v>
      </c>
      <c r="K333" s="100" t="s">
        <v>32639</v>
      </c>
      <c r="L333" s="100" t="s">
        <v>32634</v>
      </c>
      <c r="N333" s="99"/>
      <c r="O333" s="99"/>
      <c r="P333" s="99"/>
      <c r="Q333" s="99"/>
      <c r="R333" s="99"/>
      <c r="S333" s="100" t="str">
        <f t="shared" si="27"/>
        <v/>
      </c>
    </row>
    <row r="334" spans="1:19" x14ac:dyDescent="0.2">
      <c r="A334" s="97" t="str">
        <f t="shared" si="26"/>
        <v>ZSYS-X-X--6-1</v>
      </c>
      <c r="B334" s="97" t="s">
        <v>280</v>
      </c>
      <c r="C334" s="104" t="s">
        <v>200</v>
      </c>
      <c r="D334" s="100" t="s">
        <v>200</v>
      </c>
      <c r="E334" s="98"/>
      <c r="F334" s="100">
        <v>6</v>
      </c>
      <c r="G334" s="98">
        <v>1</v>
      </c>
      <c r="H334" s="99"/>
      <c r="I334" s="100" t="s">
        <v>200</v>
      </c>
      <c r="J334" s="100" t="s">
        <v>32651</v>
      </c>
      <c r="K334" s="100" t="s">
        <v>32639</v>
      </c>
      <c r="L334" s="100" t="s">
        <v>32634</v>
      </c>
      <c r="N334" s="99"/>
      <c r="O334" s="99"/>
      <c r="P334" s="99"/>
      <c r="Q334" s="99"/>
      <c r="R334" s="99"/>
      <c r="S334" s="100" t="str">
        <f t="shared" si="27"/>
        <v/>
      </c>
    </row>
    <row r="335" spans="1:19" x14ac:dyDescent="0.2">
      <c r="A335" s="97" t="str">
        <f t="shared" si="26"/>
        <v>ZSYS-X-X--6-2</v>
      </c>
      <c r="B335" s="97" t="s">
        <v>280</v>
      </c>
      <c r="C335" s="104" t="s">
        <v>200</v>
      </c>
      <c r="D335" s="100" t="s">
        <v>200</v>
      </c>
      <c r="E335" s="98"/>
      <c r="F335" s="100">
        <v>6</v>
      </c>
      <c r="G335" s="100">
        <v>2</v>
      </c>
      <c r="H335" s="99"/>
      <c r="I335" s="100" t="s">
        <v>200</v>
      </c>
      <c r="J335" s="100" t="s">
        <v>32651</v>
      </c>
      <c r="K335" s="100" t="s">
        <v>32639</v>
      </c>
      <c r="L335" s="100" t="s">
        <v>32634</v>
      </c>
      <c r="N335" s="99"/>
      <c r="O335" s="99"/>
      <c r="P335" s="99"/>
      <c r="Q335" s="99"/>
      <c r="R335" s="99"/>
      <c r="S335" s="100" t="str">
        <f t="shared" si="27"/>
        <v/>
      </c>
    </row>
    <row r="336" spans="1:19" x14ac:dyDescent="0.2">
      <c r="A336" s="97" t="str">
        <f t="shared" si="26"/>
        <v>ZSYS-X-X-N-0-1</v>
      </c>
      <c r="B336" s="97" t="s">
        <v>280</v>
      </c>
      <c r="C336" s="100" t="s">
        <v>200</v>
      </c>
      <c r="D336" s="100" t="s">
        <v>200</v>
      </c>
      <c r="E336" s="104" t="s">
        <v>198</v>
      </c>
      <c r="F336" s="98">
        <v>0</v>
      </c>
      <c r="G336" s="98">
        <v>1</v>
      </c>
      <c r="H336" s="99"/>
      <c r="I336" s="100" t="s">
        <v>165</v>
      </c>
      <c r="J336" s="100" t="s">
        <v>32646</v>
      </c>
      <c r="K336" s="100" t="s">
        <v>32639</v>
      </c>
      <c r="L336" s="100" t="s">
        <v>32634</v>
      </c>
      <c r="N336" s="99"/>
      <c r="O336" s="99"/>
      <c r="P336" s="99"/>
      <c r="Q336" s="99"/>
      <c r="R336" s="99"/>
      <c r="S336" s="100" t="str">
        <f t="shared" si="27"/>
        <v/>
      </c>
    </row>
    <row r="337" spans="1:19" x14ac:dyDescent="0.2">
      <c r="A337" s="97" t="str">
        <f t="shared" si="26"/>
        <v>ZSYS-X-X-N-0-2</v>
      </c>
      <c r="B337" s="97" t="s">
        <v>280</v>
      </c>
      <c r="C337" s="98" t="s">
        <v>200</v>
      </c>
      <c r="D337" s="106" t="s">
        <v>200</v>
      </c>
      <c r="E337" s="106" t="s">
        <v>198</v>
      </c>
      <c r="F337" s="98">
        <v>0</v>
      </c>
      <c r="G337" s="106">
        <v>2</v>
      </c>
      <c r="H337" s="99"/>
      <c r="I337" s="100" t="s">
        <v>165</v>
      </c>
      <c r="J337" s="100" t="s">
        <v>32646</v>
      </c>
      <c r="K337" s="100" t="s">
        <v>32639</v>
      </c>
      <c r="L337" s="100" t="s">
        <v>32634</v>
      </c>
      <c r="N337" s="99"/>
      <c r="O337" s="99"/>
      <c r="P337" s="99"/>
      <c r="Q337" s="99"/>
      <c r="R337" s="99"/>
      <c r="S337" s="100" t="str">
        <f t="shared" si="27"/>
        <v/>
      </c>
    </row>
    <row r="338" spans="1:19" x14ac:dyDescent="0.2">
      <c r="A338" s="97" t="str">
        <f t="shared" si="26"/>
        <v>ZSYS-X-X-N-2-1</v>
      </c>
      <c r="B338" s="97" t="s">
        <v>280</v>
      </c>
      <c r="C338" s="98" t="s">
        <v>200</v>
      </c>
      <c r="D338" s="106" t="s">
        <v>200</v>
      </c>
      <c r="E338" s="106" t="s">
        <v>198</v>
      </c>
      <c r="F338" s="100">
        <v>2</v>
      </c>
      <c r="G338" s="98">
        <v>1</v>
      </c>
      <c r="H338" s="99"/>
      <c r="I338" s="100" t="s">
        <v>32635</v>
      </c>
      <c r="J338" s="102" t="s">
        <v>277</v>
      </c>
      <c r="K338" s="100" t="s">
        <v>32639</v>
      </c>
      <c r="L338" s="100" t="s">
        <v>32634</v>
      </c>
      <c r="N338" s="99"/>
      <c r="O338" s="99"/>
      <c r="P338" s="99"/>
      <c r="Q338" s="99"/>
      <c r="R338" s="99"/>
      <c r="S338" s="100" t="str">
        <f t="shared" si="27"/>
        <v/>
      </c>
    </row>
    <row r="339" spans="1:19" x14ac:dyDescent="0.2">
      <c r="A339" s="97" t="str">
        <f t="shared" si="26"/>
        <v>ZSYS-X-X-N-2-2</v>
      </c>
      <c r="B339" s="97" t="s">
        <v>280</v>
      </c>
      <c r="C339" s="104" t="s">
        <v>200</v>
      </c>
      <c r="D339" s="100" t="s">
        <v>200</v>
      </c>
      <c r="E339" s="100" t="s">
        <v>198</v>
      </c>
      <c r="F339" s="100">
        <v>2</v>
      </c>
      <c r="G339" s="100">
        <v>2</v>
      </c>
      <c r="H339" s="99"/>
      <c r="I339" s="100" t="s">
        <v>32635</v>
      </c>
      <c r="J339" s="102" t="s">
        <v>277</v>
      </c>
      <c r="K339" s="100" t="s">
        <v>32639</v>
      </c>
      <c r="L339" s="100" t="s">
        <v>32634</v>
      </c>
      <c r="N339" s="99"/>
      <c r="O339" s="99"/>
      <c r="P339" s="99"/>
      <c r="Q339" s="99"/>
      <c r="R339" s="99"/>
      <c r="S339" s="100" t="str">
        <f t="shared" si="27"/>
        <v/>
      </c>
    </row>
    <row r="340" spans="1:19" x14ac:dyDescent="0.2">
      <c r="A340" s="97" t="str">
        <f t="shared" si="26"/>
        <v>ZSYS-X-X-N-6-1</v>
      </c>
      <c r="B340" s="97" t="s">
        <v>280</v>
      </c>
      <c r="C340" s="98" t="s">
        <v>200</v>
      </c>
      <c r="D340" s="106" t="s">
        <v>200</v>
      </c>
      <c r="E340" s="106" t="s">
        <v>198</v>
      </c>
      <c r="F340" s="100">
        <v>6</v>
      </c>
      <c r="G340" s="98">
        <v>1</v>
      </c>
      <c r="H340" s="99"/>
      <c r="I340" s="100" t="s">
        <v>200</v>
      </c>
      <c r="J340" s="100" t="s">
        <v>32651</v>
      </c>
      <c r="K340" s="100" t="s">
        <v>32639</v>
      </c>
      <c r="L340" s="100" t="s">
        <v>32634</v>
      </c>
      <c r="N340" s="99"/>
      <c r="O340" s="99"/>
      <c r="P340" s="99"/>
      <c r="Q340" s="99"/>
      <c r="R340" s="99"/>
      <c r="S340" s="100" t="str">
        <f t="shared" si="27"/>
        <v/>
      </c>
    </row>
    <row r="341" spans="1:19" x14ac:dyDescent="0.2">
      <c r="A341" s="97" t="str">
        <f t="shared" si="26"/>
        <v>ZSYS-X-X-N-6-2</v>
      </c>
      <c r="B341" s="97" t="s">
        <v>280</v>
      </c>
      <c r="C341" s="104" t="s">
        <v>200</v>
      </c>
      <c r="D341" s="100" t="s">
        <v>200</v>
      </c>
      <c r="E341" s="100" t="s">
        <v>198</v>
      </c>
      <c r="F341" s="100">
        <v>6</v>
      </c>
      <c r="G341" s="100">
        <v>2</v>
      </c>
      <c r="H341" s="99"/>
      <c r="I341" s="100" t="s">
        <v>200</v>
      </c>
      <c r="J341" s="100" t="s">
        <v>32651</v>
      </c>
      <c r="K341" s="100" t="s">
        <v>32639</v>
      </c>
      <c r="L341" s="100" t="s">
        <v>32634</v>
      </c>
      <c r="N341" s="99"/>
      <c r="O341" s="99"/>
      <c r="P341" s="99"/>
      <c r="Q341" s="99"/>
      <c r="R341" s="99"/>
      <c r="S341" s="100" t="str">
        <f t="shared" si="27"/>
        <v/>
      </c>
    </row>
    <row r="342" spans="1:19" x14ac:dyDescent="0.2">
      <c r="A342" s="97" t="str">
        <f t="shared" si="26"/>
        <v>ZSYS-X-X-V-0-1</v>
      </c>
      <c r="B342" s="97" t="s">
        <v>280</v>
      </c>
      <c r="C342" s="100" t="s">
        <v>200</v>
      </c>
      <c r="D342" s="100" t="s">
        <v>200</v>
      </c>
      <c r="E342" s="104" t="s">
        <v>199</v>
      </c>
      <c r="F342" s="98">
        <v>0</v>
      </c>
      <c r="G342" s="98">
        <v>1</v>
      </c>
      <c r="H342" s="99"/>
      <c r="I342" s="100" t="s">
        <v>165</v>
      </c>
      <c r="J342" s="100" t="s">
        <v>32646</v>
      </c>
      <c r="K342" s="100" t="s">
        <v>32639</v>
      </c>
      <c r="L342" s="100" t="s">
        <v>32637</v>
      </c>
      <c r="N342" s="99"/>
      <c r="O342" s="99"/>
      <c r="P342" s="99"/>
      <c r="Q342" s="99"/>
      <c r="R342" s="99"/>
      <c r="S342" s="100" t="str">
        <f t="shared" si="27"/>
        <v/>
      </c>
    </row>
    <row r="343" spans="1:19" x14ac:dyDescent="0.2">
      <c r="A343" s="97" t="str">
        <f t="shared" si="26"/>
        <v>ZSYS-X-X-V-0-2</v>
      </c>
      <c r="B343" s="97" t="s">
        <v>280</v>
      </c>
      <c r="C343" s="98" t="s">
        <v>200</v>
      </c>
      <c r="D343" s="106" t="s">
        <v>200</v>
      </c>
      <c r="E343" s="106" t="s">
        <v>199</v>
      </c>
      <c r="F343" s="98">
        <v>0</v>
      </c>
      <c r="G343" s="106">
        <v>2</v>
      </c>
      <c r="H343" s="99"/>
      <c r="I343" s="100" t="s">
        <v>165</v>
      </c>
      <c r="J343" s="100" t="s">
        <v>32646</v>
      </c>
      <c r="K343" s="100" t="s">
        <v>32639</v>
      </c>
      <c r="L343" s="100" t="s">
        <v>32637</v>
      </c>
      <c r="N343" s="99"/>
      <c r="O343" s="99"/>
      <c r="P343" s="99"/>
      <c r="Q343" s="99"/>
      <c r="R343" s="99"/>
      <c r="S343" s="100" t="str">
        <f t="shared" si="27"/>
        <v/>
      </c>
    </row>
    <row r="344" spans="1:19" x14ac:dyDescent="0.2">
      <c r="A344" s="97" t="str">
        <f t="shared" si="26"/>
        <v>ZSYS-X-X-V-2-1</v>
      </c>
      <c r="B344" s="97" t="s">
        <v>280</v>
      </c>
      <c r="C344" s="98" t="s">
        <v>200</v>
      </c>
      <c r="D344" s="106" t="s">
        <v>200</v>
      </c>
      <c r="E344" s="106" t="s">
        <v>199</v>
      </c>
      <c r="F344" s="100">
        <v>2</v>
      </c>
      <c r="G344" s="98">
        <v>1</v>
      </c>
      <c r="H344" s="99"/>
      <c r="I344" s="100" t="s">
        <v>32635</v>
      </c>
      <c r="J344" s="102" t="s">
        <v>277</v>
      </c>
      <c r="K344" s="100" t="s">
        <v>32639</v>
      </c>
      <c r="L344" s="100" t="s">
        <v>32637</v>
      </c>
      <c r="N344" s="99"/>
      <c r="O344" s="99"/>
      <c r="P344" s="99"/>
      <c r="Q344" s="99"/>
      <c r="R344" s="99"/>
      <c r="S344" s="100" t="str">
        <f t="shared" si="27"/>
        <v/>
      </c>
    </row>
    <row r="345" spans="1:19" x14ac:dyDescent="0.2">
      <c r="A345" s="97" t="str">
        <f t="shared" si="26"/>
        <v>ZSYS-X-X-V-2-2</v>
      </c>
      <c r="B345" s="97" t="s">
        <v>280</v>
      </c>
      <c r="C345" s="104" t="s">
        <v>200</v>
      </c>
      <c r="D345" s="100" t="s">
        <v>200</v>
      </c>
      <c r="E345" s="100" t="s">
        <v>199</v>
      </c>
      <c r="F345" s="100">
        <v>2</v>
      </c>
      <c r="G345" s="100">
        <v>2</v>
      </c>
      <c r="H345" s="99"/>
      <c r="I345" s="100" t="s">
        <v>32635</v>
      </c>
      <c r="J345" s="102" t="s">
        <v>277</v>
      </c>
      <c r="K345" s="100" t="s">
        <v>32639</v>
      </c>
      <c r="L345" s="100" t="s">
        <v>32637</v>
      </c>
      <c r="N345" s="99"/>
      <c r="O345" s="99"/>
      <c r="P345" s="99"/>
      <c r="Q345" s="99"/>
      <c r="R345" s="99"/>
      <c r="S345" s="100" t="str">
        <f t="shared" si="27"/>
        <v/>
      </c>
    </row>
    <row r="346" spans="1:19" x14ac:dyDescent="0.2">
      <c r="A346" s="97" t="str">
        <f t="shared" si="26"/>
        <v>ZSYS-X-X-V-6-1</v>
      </c>
      <c r="B346" s="97" t="s">
        <v>280</v>
      </c>
      <c r="C346" s="98" t="s">
        <v>200</v>
      </c>
      <c r="D346" s="106" t="s">
        <v>200</v>
      </c>
      <c r="E346" s="106" t="s">
        <v>199</v>
      </c>
      <c r="F346" s="100">
        <v>6</v>
      </c>
      <c r="G346" s="98">
        <v>1</v>
      </c>
      <c r="H346" s="99"/>
      <c r="I346" s="100" t="s">
        <v>200</v>
      </c>
      <c r="J346" s="100" t="s">
        <v>32651</v>
      </c>
      <c r="K346" s="100" t="s">
        <v>32639</v>
      </c>
      <c r="L346" s="100" t="s">
        <v>32637</v>
      </c>
      <c r="N346" s="99"/>
      <c r="O346" s="99"/>
      <c r="P346" s="99"/>
      <c r="Q346" s="99"/>
      <c r="R346" s="99"/>
      <c r="S346" s="100" t="str">
        <f t="shared" si="27"/>
        <v/>
      </c>
    </row>
    <row r="347" spans="1:19" x14ac:dyDescent="0.2">
      <c r="A347" s="97" t="str">
        <f t="shared" si="26"/>
        <v>ZSYS-X-X-V-6-2</v>
      </c>
      <c r="B347" s="97" t="s">
        <v>280</v>
      </c>
      <c r="C347" s="104" t="s">
        <v>200</v>
      </c>
      <c r="D347" s="100" t="s">
        <v>200</v>
      </c>
      <c r="E347" s="100" t="s">
        <v>199</v>
      </c>
      <c r="F347" s="100">
        <v>6</v>
      </c>
      <c r="G347" s="100">
        <v>2</v>
      </c>
      <c r="H347" s="99"/>
      <c r="I347" s="100" t="s">
        <v>200</v>
      </c>
      <c r="J347" s="100" t="s">
        <v>32651</v>
      </c>
      <c r="K347" s="100" t="s">
        <v>32639</v>
      </c>
      <c r="L347" s="100" t="s">
        <v>32637</v>
      </c>
      <c r="N347" s="99"/>
      <c r="O347" s="99"/>
      <c r="P347" s="99"/>
      <c r="Q347" s="99"/>
      <c r="R347" s="99"/>
      <c r="S347" s="100" t="str">
        <f t="shared" si="27"/>
        <v/>
      </c>
    </row>
    <row r="348" spans="1:19" x14ac:dyDescent="0.2">
      <c r="A348" s="97" t="str">
        <f t="shared" si="26"/>
        <v>ZSYS--X--0-1</v>
      </c>
      <c r="B348" s="97" t="s">
        <v>280</v>
      </c>
      <c r="C348" s="98"/>
      <c r="D348" s="100" t="s">
        <v>200</v>
      </c>
      <c r="E348" s="98"/>
      <c r="F348" s="98">
        <v>0</v>
      </c>
      <c r="G348" s="98">
        <v>1</v>
      </c>
      <c r="H348" s="99"/>
      <c r="I348" s="100" t="s">
        <v>165</v>
      </c>
      <c r="J348" s="100" t="s">
        <v>32646</v>
      </c>
      <c r="K348" s="100" t="s">
        <v>32639</v>
      </c>
      <c r="L348" s="100" t="s">
        <v>32634</v>
      </c>
      <c r="N348" s="99"/>
      <c r="O348" s="99"/>
      <c r="P348" s="99"/>
      <c r="Q348" s="99"/>
      <c r="R348" s="99"/>
      <c r="S348" s="100" t="str">
        <f t="shared" si="27"/>
        <v/>
      </c>
    </row>
    <row r="349" spans="1:19" x14ac:dyDescent="0.2">
      <c r="A349" s="97" t="str">
        <f t="shared" si="26"/>
        <v>ZSYS--X--0-2</v>
      </c>
      <c r="B349" s="97" t="s">
        <v>280</v>
      </c>
      <c r="C349" s="98"/>
      <c r="D349" s="104" t="s">
        <v>200</v>
      </c>
      <c r="E349" s="98"/>
      <c r="F349" s="98">
        <v>0</v>
      </c>
      <c r="G349" s="100">
        <v>2</v>
      </c>
      <c r="H349" s="99"/>
      <c r="I349" s="100" t="s">
        <v>165</v>
      </c>
      <c r="J349" s="100" t="s">
        <v>32646</v>
      </c>
      <c r="K349" s="100" t="s">
        <v>32639</v>
      </c>
      <c r="L349" s="100" t="s">
        <v>32634</v>
      </c>
      <c r="N349" s="99"/>
      <c r="O349" s="99"/>
      <c r="P349" s="99"/>
      <c r="Q349" s="99"/>
      <c r="R349" s="99"/>
      <c r="S349" s="100" t="str">
        <f t="shared" si="27"/>
        <v/>
      </c>
    </row>
    <row r="350" spans="1:19" x14ac:dyDescent="0.2">
      <c r="A350" s="97" t="str">
        <f t="shared" si="26"/>
        <v>ZSYS--X--2-1</v>
      </c>
      <c r="B350" s="97" t="s">
        <v>280</v>
      </c>
      <c r="C350" s="98"/>
      <c r="D350" s="100" t="s">
        <v>200</v>
      </c>
      <c r="E350" s="98"/>
      <c r="F350" s="100">
        <v>2</v>
      </c>
      <c r="G350" s="98">
        <v>1</v>
      </c>
      <c r="H350" s="99"/>
      <c r="I350" s="100" t="s">
        <v>32635</v>
      </c>
      <c r="J350" s="102" t="s">
        <v>277</v>
      </c>
      <c r="K350" s="100" t="s">
        <v>32639</v>
      </c>
      <c r="L350" s="100" t="s">
        <v>32634</v>
      </c>
      <c r="N350" s="99"/>
      <c r="O350" s="99"/>
      <c r="P350" s="99"/>
      <c r="Q350" s="99"/>
      <c r="R350" s="99"/>
      <c r="S350" s="100" t="str">
        <f t="shared" si="27"/>
        <v/>
      </c>
    </row>
    <row r="351" spans="1:19" x14ac:dyDescent="0.2">
      <c r="A351" s="97" t="str">
        <f t="shared" si="26"/>
        <v>ZSYS--X--2-2</v>
      </c>
      <c r="B351" s="97" t="s">
        <v>280</v>
      </c>
      <c r="C351" s="98"/>
      <c r="D351" s="100" t="s">
        <v>200</v>
      </c>
      <c r="E351" s="98"/>
      <c r="F351" s="100">
        <v>2</v>
      </c>
      <c r="G351" s="100">
        <v>2</v>
      </c>
      <c r="H351" s="99"/>
      <c r="I351" s="100" t="s">
        <v>32635</v>
      </c>
      <c r="J351" s="102" t="s">
        <v>277</v>
      </c>
      <c r="K351" s="100" t="s">
        <v>32639</v>
      </c>
      <c r="L351" s="100" t="s">
        <v>32634</v>
      </c>
      <c r="N351" s="99"/>
      <c r="O351" s="99"/>
      <c r="P351" s="99"/>
      <c r="Q351" s="99"/>
      <c r="R351" s="99"/>
      <c r="S351" s="100" t="str">
        <f t="shared" si="27"/>
        <v/>
      </c>
    </row>
    <row r="352" spans="1:19" x14ac:dyDescent="0.2">
      <c r="A352" s="97" t="str">
        <f t="shared" si="26"/>
        <v>ZSYS--X--6-1</v>
      </c>
      <c r="B352" s="97" t="s">
        <v>280</v>
      </c>
      <c r="C352" s="98"/>
      <c r="D352" s="100" t="s">
        <v>200</v>
      </c>
      <c r="E352" s="98"/>
      <c r="F352" s="100">
        <v>6</v>
      </c>
      <c r="G352" s="98">
        <v>1</v>
      </c>
      <c r="H352" s="99"/>
      <c r="I352" s="100" t="s">
        <v>200</v>
      </c>
      <c r="J352" s="100" t="s">
        <v>32651</v>
      </c>
      <c r="K352" s="100" t="s">
        <v>32639</v>
      </c>
      <c r="L352" s="100" t="s">
        <v>32634</v>
      </c>
      <c r="N352" s="99"/>
      <c r="O352" s="99"/>
      <c r="P352" s="99"/>
      <c r="Q352" s="99"/>
      <c r="R352" s="99"/>
      <c r="S352" s="100" t="str">
        <f t="shared" si="27"/>
        <v/>
      </c>
    </row>
    <row r="353" spans="1:19" x14ac:dyDescent="0.2">
      <c r="A353" s="97" t="str">
        <f t="shared" si="26"/>
        <v>ZSYS--X--6-2</v>
      </c>
      <c r="B353" s="97" t="s">
        <v>280</v>
      </c>
      <c r="C353" s="98"/>
      <c r="D353" s="100" t="s">
        <v>200</v>
      </c>
      <c r="E353" s="98"/>
      <c r="F353" s="100">
        <v>6</v>
      </c>
      <c r="G353" s="100">
        <v>2</v>
      </c>
      <c r="H353" s="99"/>
      <c r="I353" s="100" t="s">
        <v>200</v>
      </c>
      <c r="J353" s="100" t="s">
        <v>32651</v>
      </c>
      <c r="K353" s="100" t="s">
        <v>32639</v>
      </c>
      <c r="L353" s="100" t="s">
        <v>32634</v>
      </c>
      <c r="N353" s="99"/>
      <c r="O353" s="99"/>
      <c r="P353" s="99"/>
      <c r="Q353" s="99"/>
      <c r="R353" s="99"/>
      <c r="S353" s="100" t="str">
        <f t="shared" si="27"/>
        <v/>
      </c>
    </row>
    <row r="354" spans="1:19" x14ac:dyDescent="0.2">
      <c r="A354" s="97" t="str">
        <f t="shared" si="26"/>
        <v>ZSYS--X-N-0-1</v>
      </c>
      <c r="B354" s="97" t="s">
        <v>280</v>
      </c>
      <c r="C354" s="98"/>
      <c r="D354" s="104" t="s">
        <v>200</v>
      </c>
      <c r="E354" s="100" t="s">
        <v>198</v>
      </c>
      <c r="F354" s="98">
        <v>0</v>
      </c>
      <c r="G354" s="98">
        <v>1</v>
      </c>
      <c r="H354" s="99"/>
      <c r="I354" s="100" t="s">
        <v>165</v>
      </c>
      <c r="J354" s="100" t="s">
        <v>32646</v>
      </c>
      <c r="K354" s="100" t="s">
        <v>32639</v>
      </c>
      <c r="L354" s="100" t="s">
        <v>32634</v>
      </c>
      <c r="N354" s="99"/>
      <c r="O354" s="99"/>
      <c r="P354" s="99"/>
      <c r="Q354" s="99"/>
      <c r="R354" s="99"/>
      <c r="S354" s="100" t="str">
        <f t="shared" si="27"/>
        <v/>
      </c>
    </row>
    <row r="355" spans="1:19" x14ac:dyDescent="0.2">
      <c r="A355" s="97" t="str">
        <f t="shared" si="26"/>
        <v>ZSYS--X-N-0-2</v>
      </c>
      <c r="B355" s="97" t="s">
        <v>280</v>
      </c>
      <c r="C355" s="98"/>
      <c r="D355" s="106" t="s">
        <v>200</v>
      </c>
      <c r="E355" s="106" t="s">
        <v>198</v>
      </c>
      <c r="F355" s="98">
        <v>0</v>
      </c>
      <c r="G355" s="106">
        <v>2</v>
      </c>
      <c r="H355" s="99"/>
      <c r="I355" s="100" t="s">
        <v>165</v>
      </c>
      <c r="J355" s="100" t="s">
        <v>32646</v>
      </c>
      <c r="K355" s="100" t="s">
        <v>32639</v>
      </c>
      <c r="L355" s="100" t="s">
        <v>32634</v>
      </c>
      <c r="N355" s="99"/>
      <c r="O355" s="99"/>
      <c r="P355" s="99"/>
      <c r="Q355" s="99"/>
      <c r="R355" s="99"/>
      <c r="S355" s="100" t="str">
        <f t="shared" si="27"/>
        <v/>
      </c>
    </row>
    <row r="356" spans="1:19" x14ac:dyDescent="0.2">
      <c r="A356" s="97" t="str">
        <f t="shared" si="26"/>
        <v>ZSYS--X-N-2-1</v>
      </c>
      <c r="B356" s="97" t="s">
        <v>280</v>
      </c>
      <c r="C356" s="98"/>
      <c r="D356" s="106" t="s">
        <v>200</v>
      </c>
      <c r="E356" s="106" t="s">
        <v>198</v>
      </c>
      <c r="F356" s="100">
        <v>2</v>
      </c>
      <c r="G356" s="98">
        <v>1</v>
      </c>
      <c r="H356" s="99"/>
      <c r="I356" s="100" t="s">
        <v>32635</v>
      </c>
      <c r="J356" s="102" t="s">
        <v>277</v>
      </c>
      <c r="K356" s="100" t="s">
        <v>32639</v>
      </c>
      <c r="L356" s="100" t="s">
        <v>32634</v>
      </c>
      <c r="N356" s="99"/>
      <c r="O356" s="99"/>
      <c r="P356" s="99"/>
      <c r="Q356" s="99"/>
      <c r="R356" s="99"/>
      <c r="S356" s="100" t="str">
        <f t="shared" si="27"/>
        <v/>
      </c>
    </row>
    <row r="357" spans="1:19" x14ac:dyDescent="0.2">
      <c r="A357" s="97" t="str">
        <f t="shared" si="26"/>
        <v>ZSYS--X-N-2-2</v>
      </c>
      <c r="B357" s="97" t="s">
        <v>280</v>
      </c>
      <c r="C357" s="98"/>
      <c r="D357" s="100" t="s">
        <v>200</v>
      </c>
      <c r="E357" s="100" t="s">
        <v>198</v>
      </c>
      <c r="F357" s="100">
        <v>2</v>
      </c>
      <c r="G357" s="100">
        <v>2</v>
      </c>
      <c r="H357" s="99"/>
      <c r="I357" s="100" t="s">
        <v>32635</v>
      </c>
      <c r="J357" s="102" t="s">
        <v>277</v>
      </c>
      <c r="K357" s="100" t="s">
        <v>32639</v>
      </c>
      <c r="L357" s="100" t="s">
        <v>32634</v>
      </c>
      <c r="N357" s="99"/>
      <c r="O357" s="99"/>
      <c r="P357" s="99"/>
      <c r="Q357" s="99"/>
      <c r="R357" s="99"/>
      <c r="S357" s="100" t="str">
        <f t="shared" si="27"/>
        <v/>
      </c>
    </row>
    <row r="358" spans="1:19" x14ac:dyDescent="0.2">
      <c r="A358" s="97" t="str">
        <f t="shared" ref="A358:A365" si="28">B358&amp;"-"&amp;C358&amp;"-"&amp;D358&amp;"-"&amp;E358&amp;"-"&amp;F358&amp;"-"&amp;G358</f>
        <v>ZSYS--X-N-6-1</v>
      </c>
      <c r="B358" s="97" t="s">
        <v>280</v>
      </c>
      <c r="C358" s="98"/>
      <c r="D358" s="106" t="s">
        <v>200</v>
      </c>
      <c r="E358" s="106" t="s">
        <v>198</v>
      </c>
      <c r="F358" s="100">
        <v>6</v>
      </c>
      <c r="G358" s="98">
        <v>1</v>
      </c>
      <c r="H358" s="99"/>
      <c r="I358" s="100" t="s">
        <v>200</v>
      </c>
      <c r="J358" s="100" t="s">
        <v>32651</v>
      </c>
      <c r="K358" s="100" t="s">
        <v>32639</v>
      </c>
      <c r="L358" s="100" t="s">
        <v>32634</v>
      </c>
      <c r="N358" s="99"/>
      <c r="O358" s="99"/>
      <c r="P358" s="99"/>
      <c r="Q358" s="99"/>
      <c r="R358" s="99"/>
      <c r="S358" s="100" t="str">
        <f t="shared" ref="S358:S365" si="29">N358&amp;O358&amp;P358&amp;Q358</f>
        <v/>
      </c>
    </row>
    <row r="359" spans="1:19" x14ac:dyDescent="0.2">
      <c r="A359" s="97" t="str">
        <f t="shared" si="28"/>
        <v>ZSYS--X-N-6-2</v>
      </c>
      <c r="B359" s="97" t="s">
        <v>280</v>
      </c>
      <c r="C359" s="98"/>
      <c r="D359" s="100" t="s">
        <v>200</v>
      </c>
      <c r="E359" s="100" t="s">
        <v>198</v>
      </c>
      <c r="F359" s="100">
        <v>6</v>
      </c>
      <c r="G359" s="100">
        <v>2</v>
      </c>
      <c r="H359" s="99"/>
      <c r="I359" s="100" t="s">
        <v>200</v>
      </c>
      <c r="J359" s="100" t="s">
        <v>32651</v>
      </c>
      <c r="K359" s="100" t="s">
        <v>32639</v>
      </c>
      <c r="L359" s="100" t="s">
        <v>32634</v>
      </c>
      <c r="N359" s="99"/>
      <c r="O359" s="99"/>
      <c r="P359" s="99"/>
      <c r="Q359" s="99"/>
      <c r="R359" s="99"/>
      <c r="S359" s="100" t="str">
        <f t="shared" si="29"/>
        <v/>
      </c>
    </row>
    <row r="360" spans="1:19" x14ac:dyDescent="0.2">
      <c r="A360" s="97" t="str">
        <f t="shared" si="28"/>
        <v>ZSYS--X-V-0-1</v>
      </c>
      <c r="B360" s="97" t="s">
        <v>280</v>
      </c>
      <c r="C360" s="98"/>
      <c r="D360" s="104" t="s">
        <v>200</v>
      </c>
      <c r="E360" s="100" t="s">
        <v>199</v>
      </c>
      <c r="F360" s="98">
        <v>0</v>
      </c>
      <c r="G360" s="98">
        <v>1</v>
      </c>
      <c r="H360" s="99"/>
      <c r="I360" s="100" t="s">
        <v>165</v>
      </c>
      <c r="J360" s="100" t="s">
        <v>32646</v>
      </c>
      <c r="K360" s="100" t="s">
        <v>32639</v>
      </c>
      <c r="L360" s="100" t="s">
        <v>32637</v>
      </c>
      <c r="N360" s="99"/>
      <c r="O360" s="99"/>
      <c r="P360" s="99"/>
      <c r="Q360" s="99"/>
      <c r="R360" s="99"/>
      <c r="S360" s="100" t="str">
        <f t="shared" si="29"/>
        <v/>
      </c>
    </row>
    <row r="361" spans="1:19" x14ac:dyDescent="0.2">
      <c r="A361" s="97" t="str">
        <f t="shared" si="28"/>
        <v>ZSYS--X-V-0-2</v>
      </c>
      <c r="B361" s="97" t="s">
        <v>280</v>
      </c>
      <c r="C361" s="98"/>
      <c r="D361" s="106" t="s">
        <v>200</v>
      </c>
      <c r="E361" s="106" t="s">
        <v>199</v>
      </c>
      <c r="F361" s="98">
        <v>0</v>
      </c>
      <c r="G361" s="106">
        <v>2</v>
      </c>
      <c r="H361" s="99"/>
      <c r="I361" s="100" t="s">
        <v>165</v>
      </c>
      <c r="J361" s="100" t="s">
        <v>32646</v>
      </c>
      <c r="K361" s="100" t="s">
        <v>32639</v>
      </c>
      <c r="L361" s="100" t="s">
        <v>32637</v>
      </c>
      <c r="N361" s="99"/>
      <c r="O361" s="99"/>
      <c r="P361" s="99"/>
      <c r="Q361" s="99"/>
      <c r="R361" s="99"/>
      <c r="S361" s="100" t="str">
        <f t="shared" si="29"/>
        <v/>
      </c>
    </row>
    <row r="362" spans="1:19" x14ac:dyDescent="0.2">
      <c r="A362" s="97" t="str">
        <f t="shared" si="28"/>
        <v>ZSYS--X-V-2-1</v>
      </c>
      <c r="B362" s="97" t="s">
        <v>280</v>
      </c>
      <c r="C362" s="98"/>
      <c r="D362" s="106" t="s">
        <v>200</v>
      </c>
      <c r="E362" s="106" t="s">
        <v>199</v>
      </c>
      <c r="F362" s="100">
        <v>2</v>
      </c>
      <c r="G362" s="98">
        <v>1</v>
      </c>
      <c r="H362" s="99"/>
      <c r="I362" s="100" t="s">
        <v>32635</v>
      </c>
      <c r="J362" s="102" t="s">
        <v>277</v>
      </c>
      <c r="K362" s="100" t="s">
        <v>32639</v>
      </c>
      <c r="L362" s="100" t="s">
        <v>32637</v>
      </c>
      <c r="N362" s="99"/>
      <c r="O362" s="99"/>
      <c r="P362" s="99"/>
      <c r="Q362" s="99"/>
      <c r="R362" s="99"/>
      <c r="S362" s="100" t="str">
        <f t="shared" si="29"/>
        <v/>
      </c>
    </row>
    <row r="363" spans="1:19" x14ac:dyDescent="0.2">
      <c r="A363" s="97" t="str">
        <f t="shared" si="28"/>
        <v>ZSYS--X-V-2-2</v>
      </c>
      <c r="B363" s="97" t="s">
        <v>280</v>
      </c>
      <c r="C363" s="98"/>
      <c r="D363" s="100" t="s">
        <v>200</v>
      </c>
      <c r="E363" s="100" t="s">
        <v>199</v>
      </c>
      <c r="F363" s="100">
        <v>2</v>
      </c>
      <c r="G363" s="100">
        <v>2</v>
      </c>
      <c r="H363" s="99"/>
      <c r="I363" s="100" t="s">
        <v>32635</v>
      </c>
      <c r="J363" s="102" t="s">
        <v>277</v>
      </c>
      <c r="K363" s="100" t="s">
        <v>32639</v>
      </c>
      <c r="L363" s="100" t="s">
        <v>32637</v>
      </c>
      <c r="N363" s="99"/>
      <c r="O363" s="99"/>
      <c r="P363" s="99"/>
      <c r="Q363" s="99"/>
      <c r="R363" s="99"/>
      <c r="S363" s="100" t="str">
        <f t="shared" si="29"/>
        <v/>
      </c>
    </row>
    <row r="364" spans="1:19" x14ac:dyDescent="0.2">
      <c r="A364" s="97" t="str">
        <f t="shared" si="28"/>
        <v>ZSYS--X-V-6-1</v>
      </c>
      <c r="B364" s="97" t="s">
        <v>280</v>
      </c>
      <c r="C364" s="98"/>
      <c r="D364" s="106" t="s">
        <v>200</v>
      </c>
      <c r="E364" s="106" t="s">
        <v>199</v>
      </c>
      <c r="F364" s="100">
        <v>6</v>
      </c>
      <c r="G364" s="98">
        <v>1</v>
      </c>
      <c r="H364" s="99"/>
      <c r="I364" s="100" t="s">
        <v>200</v>
      </c>
      <c r="J364" s="100" t="s">
        <v>32651</v>
      </c>
      <c r="K364" s="100" t="s">
        <v>32639</v>
      </c>
      <c r="L364" s="100" t="s">
        <v>32637</v>
      </c>
      <c r="N364" s="99"/>
      <c r="O364" s="99"/>
      <c r="P364" s="99"/>
      <c r="Q364" s="99"/>
      <c r="R364" s="99"/>
      <c r="S364" s="100" t="str">
        <f t="shared" si="29"/>
        <v/>
      </c>
    </row>
    <row r="365" spans="1:19" x14ac:dyDescent="0.2">
      <c r="A365" s="97" t="str">
        <f t="shared" si="28"/>
        <v>ZSYS--X-V-6-2</v>
      </c>
      <c r="B365" s="97" t="s">
        <v>280</v>
      </c>
      <c r="C365" s="98"/>
      <c r="D365" s="100" t="s">
        <v>200</v>
      </c>
      <c r="E365" s="100" t="s">
        <v>199</v>
      </c>
      <c r="F365" s="100">
        <v>6</v>
      </c>
      <c r="G365" s="100">
        <v>2</v>
      </c>
      <c r="H365" s="99"/>
      <c r="I365" s="100" t="s">
        <v>200</v>
      </c>
      <c r="J365" s="100" t="s">
        <v>32651</v>
      </c>
      <c r="K365" s="100" t="s">
        <v>32639</v>
      </c>
      <c r="L365" s="100" t="s">
        <v>32637</v>
      </c>
      <c r="N365" s="99"/>
      <c r="O365" s="99"/>
      <c r="P365" s="99"/>
      <c r="Q365" s="99"/>
      <c r="R365" s="99"/>
      <c r="S365" s="100" t="str">
        <f t="shared" si="29"/>
        <v/>
      </c>
    </row>
    <row r="366" spans="1:19" ht="15" customHeight="1" x14ac:dyDescent="0.2">
      <c r="A366" s="107"/>
      <c r="B366" s="108" t="s">
        <v>291</v>
      </c>
      <c r="C366" s="108" t="s">
        <v>291</v>
      </c>
      <c r="D366" s="108" t="s">
        <v>291</v>
      </c>
      <c r="E366" s="108" t="s">
        <v>291</v>
      </c>
      <c r="F366" s="108" t="s">
        <v>291</v>
      </c>
      <c r="G366" s="108" t="s">
        <v>291</v>
      </c>
      <c r="H366" s="108" t="s">
        <v>291</v>
      </c>
      <c r="I366" s="108" t="s">
        <v>291</v>
      </c>
      <c r="J366" s="108" t="s">
        <v>291</v>
      </c>
      <c r="K366" s="108" t="s">
        <v>291</v>
      </c>
      <c r="L366" s="108" t="s">
        <v>291</v>
      </c>
      <c r="N366" s="107"/>
      <c r="O366" s="107"/>
      <c r="P366" s="107"/>
      <c r="Q366" s="107"/>
      <c r="R366" s="107"/>
      <c r="S366" s="107"/>
    </row>
    <row r="367" spans="1:19" x14ac:dyDescent="0.2">
      <c r="A367" s="97" t="str">
        <f t="shared" ref="A367:A398" si="30">B367&amp;"-"&amp;C367&amp;"-"&amp;D367&amp;"-"&amp;E367&amp;"-"&amp;F367&amp;"-"&amp;G367</f>
        <v>ZVPF----0-1</v>
      </c>
      <c r="B367" s="97" t="s">
        <v>283</v>
      </c>
      <c r="C367" s="98"/>
      <c r="D367" s="98"/>
      <c r="E367" s="98"/>
      <c r="F367" s="98">
        <v>0</v>
      </c>
      <c r="G367" s="98">
        <v>1</v>
      </c>
      <c r="H367" s="99"/>
      <c r="I367" s="100" t="s">
        <v>165</v>
      </c>
      <c r="J367" s="100" t="s">
        <v>32652</v>
      </c>
      <c r="K367" s="100" t="s">
        <v>160</v>
      </c>
      <c r="L367" s="100" t="s">
        <v>32644</v>
      </c>
      <c r="N367" s="99"/>
      <c r="O367" s="99"/>
      <c r="P367" s="99"/>
      <c r="Q367" s="99"/>
      <c r="R367" s="99"/>
      <c r="S367" s="100" t="str">
        <f t="shared" ref="S367:S398" si="31">N367&amp;O367&amp;P367&amp;Q367</f>
        <v/>
      </c>
    </row>
    <row r="368" spans="1:19" x14ac:dyDescent="0.2">
      <c r="A368" s="97" t="str">
        <f t="shared" si="30"/>
        <v>ZVPF----0-2</v>
      </c>
      <c r="B368" s="97" t="s">
        <v>283</v>
      </c>
      <c r="C368" s="98"/>
      <c r="D368" s="98"/>
      <c r="E368" s="98"/>
      <c r="F368" s="98">
        <v>0</v>
      </c>
      <c r="G368" s="100">
        <v>2</v>
      </c>
      <c r="H368" s="99"/>
      <c r="I368" s="100" t="s">
        <v>165</v>
      </c>
      <c r="J368" s="100" t="s">
        <v>32652</v>
      </c>
      <c r="K368" s="100" t="s">
        <v>160</v>
      </c>
      <c r="L368" s="100" t="s">
        <v>32644</v>
      </c>
      <c r="N368" s="99"/>
      <c r="O368" s="99"/>
      <c r="P368" s="99"/>
      <c r="Q368" s="99"/>
      <c r="R368" s="99"/>
      <c r="S368" s="100" t="str">
        <f t="shared" si="31"/>
        <v/>
      </c>
    </row>
    <row r="369" spans="1:19" x14ac:dyDescent="0.2">
      <c r="A369" s="97" t="str">
        <f t="shared" si="30"/>
        <v>ZVPF----2-1</v>
      </c>
      <c r="B369" s="97" t="s">
        <v>283</v>
      </c>
      <c r="C369" s="98"/>
      <c r="D369" s="98"/>
      <c r="E369" s="98"/>
      <c r="F369" s="102">
        <v>2</v>
      </c>
      <c r="G369" s="98">
        <v>1</v>
      </c>
      <c r="H369" s="99"/>
      <c r="I369" s="100" t="s">
        <v>32635</v>
      </c>
      <c r="J369" s="100" t="s">
        <v>32652</v>
      </c>
      <c r="K369" s="100" t="s">
        <v>160</v>
      </c>
      <c r="L369" s="100" t="s">
        <v>32644</v>
      </c>
      <c r="N369" s="99"/>
      <c r="O369" s="99"/>
      <c r="P369" s="99"/>
      <c r="Q369" s="102" t="s">
        <v>32636</v>
      </c>
      <c r="R369" s="99"/>
      <c r="S369" s="100" t="str">
        <f t="shared" si="31"/>
        <v>SPC ≠ 0</v>
      </c>
    </row>
    <row r="370" spans="1:19" x14ac:dyDescent="0.2">
      <c r="A370" s="97" t="str">
        <f t="shared" si="30"/>
        <v>ZVPF----2-2</v>
      </c>
      <c r="B370" s="97" t="s">
        <v>283</v>
      </c>
      <c r="C370" s="98"/>
      <c r="D370" s="98"/>
      <c r="E370" s="98"/>
      <c r="F370" s="103">
        <v>2</v>
      </c>
      <c r="G370" s="100">
        <v>2</v>
      </c>
      <c r="H370" s="99"/>
      <c r="I370" s="100" t="s">
        <v>32635</v>
      </c>
      <c r="J370" s="100" t="s">
        <v>32652</v>
      </c>
      <c r="K370" s="100" t="s">
        <v>160</v>
      </c>
      <c r="L370" s="100" t="s">
        <v>32644</v>
      </c>
      <c r="N370" s="99"/>
      <c r="O370" s="99"/>
      <c r="P370" s="99"/>
      <c r="Q370" s="102" t="s">
        <v>32636</v>
      </c>
      <c r="R370" s="99"/>
      <c r="S370" s="100" t="str">
        <f t="shared" si="31"/>
        <v>SPC ≠ 0</v>
      </c>
    </row>
    <row r="371" spans="1:19" x14ac:dyDescent="0.2">
      <c r="A371" s="97" t="str">
        <f t="shared" si="30"/>
        <v>ZVPF----6-1</v>
      </c>
      <c r="B371" s="97" t="s">
        <v>283</v>
      </c>
      <c r="C371" s="98"/>
      <c r="D371" s="98"/>
      <c r="E371" s="98"/>
      <c r="F371" s="102">
        <v>6</v>
      </c>
      <c r="G371" s="98">
        <v>1</v>
      </c>
      <c r="H371" s="99"/>
      <c r="I371" s="100" t="s">
        <v>200</v>
      </c>
      <c r="J371" s="100" t="s">
        <v>32652</v>
      </c>
      <c r="K371" s="100" t="s">
        <v>160</v>
      </c>
      <c r="L371" s="100" t="s">
        <v>32644</v>
      </c>
      <c r="N371" s="99"/>
      <c r="O371" s="99"/>
      <c r="P371" s="99"/>
      <c r="Q371" s="102" t="s">
        <v>32636</v>
      </c>
      <c r="R371" s="99"/>
      <c r="S371" s="100" t="str">
        <f t="shared" si="31"/>
        <v>SPC ≠ 0</v>
      </c>
    </row>
    <row r="372" spans="1:19" x14ac:dyDescent="0.2">
      <c r="A372" s="97" t="str">
        <f t="shared" si="30"/>
        <v>ZVPF----6-2</v>
      </c>
      <c r="B372" s="97" t="s">
        <v>283</v>
      </c>
      <c r="C372" s="98"/>
      <c r="D372" s="98"/>
      <c r="E372" s="98"/>
      <c r="F372" s="103">
        <v>6</v>
      </c>
      <c r="G372" s="100">
        <v>2</v>
      </c>
      <c r="H372" s="99"/>
      <c r="I372" s="100" t="s">
        <v>200</v>
      </c>
      <c r="J372" s="100" t="s">
        <v>32652</v>
      </c>
      <c r="K372" s="100" t="s">
        <v>160</v>
      </c>
      <c r="L372" s="100" t="s">
        <v>32644</v>
      </c>
      <c r="N372" s="99"/>
      <c r="O372" s="99"/>
      <c r="P372" s="99"/>
      <c r="Q372" s="102" t="s">
        <v>32636</v>
      </c>
      <c r="R372" s="99"/>
      <c r="S372" s="100" t="str">
        <f t="shared" si="31"/>
        <v>SPC ≠ 0</v>
      </c>
    </row>
    <row r="373" spans="1:19" x14ac:dyDescent="0.2">
      <c r="A373" s="97" t="str">
        <f t="shared" si="30"/>
        <v>ZVPF---N-0-1</v>
      </c>
      <c r="B373" s="97" t="s">
        <v>283</v>
      </c>
      <c r="C373" s="98"/>
      <c r="D373" s="98"/>
      <c r="E373" s="102" t="s">
        <v>198</v>
      </c>
      <c r="F373" s="98">
        <v>0</v>
      </c>
      <c r="G373" s="98">
        <v>1</v>
      </c>
      <c r="H373" s="99"/>
      <c r="I373" s="100" t="s">
        <v>165</v>
      </c>
      <c r="J373" s="100" t="s">
        <v>32652</v>
      </c>
      <c r="K373" s="100" t="s">
        <v>160</v>
      </c>
      <c r="L373" s="100" t="s">
        <v>32644</v>
      </c>
      <c r="N373" s="99"/>
      <c r="O373" s="99"/>
      <c r="P373" s="102" t="s">
        <v>32718</v>
      </c>
      <c r="Q373" s="99"/>
      <c r="R373" s="99"/>
      <c r="S373" s="100" t="str">
        <f t="shared" si="31"/>
        <v xml:space="preserve">Rück = N, </v>
      </c>
    </row>
    <row r="374" spans="1:19" x14ac:dyDescent="0.2">
      <c r="A374" s="97" t="str">
        <f t="shared" si="30"/>
        <v>ZVPF---N-0-2</v>
      </c>
      <c r="B374" s="97" t="s">
        <v>283</v>
      </c>
      <c r="C374" s="98"/>
      <c r="D374" s="98"/>
      <c r="E374" s="102" t="s">
        <v>198</v>
      </c>
      <c r="F374" s="98">
        <v>0</v>
      </c>
      <c r="G374" s="104">
        <v>2</v>
      </c>
      <c r="H374" s="99"/>
      <c r="I374" s="100" t="s">
        <v>165</v>
      </c>
      <c r="J374" s="100" t="s">
        <v>32652</v>
      </c>
      <c r="K374" s="100" t="s">
        <v>160</v>
      </c>
      <c r="L374" s="100" t="s">
        <v>32644</v>
      </c>
      <c r="N374" s="99"/>
      <c r="O374" s="99"/>
      <c r="P374" s="102" t="s">
        <v>32718</v>
      </c>
      <c r="Q374" s="99"/>
      <c r="R374" s="99"/>
      <c r="S374" s="100" t="str">
        <f t="shared" si="31"/>
        <v xml:space="preserve">Rück = N, </v>
      </c>
    </row>
    <row r="375" spans="1:19" x14ac:dyDescent="0.2">
      <c r="A375" s="97" t="str">
        <f t="shared" si="30"/>
        <v>ZVPF---N-2-1</v>
      </c>
      <c r="B375" s="97" t="s">
        <v>283</v>
      </c>
      <c r="C375" s="98"/>
      <c r="D375" s="98"/>
      <c r="E375" s="102" t="s">
        <v>198</v>
      </c>
      <c r="F375" s="103">
        <v>2</v>
      </c>
      <c r="G375" s="98">
        <v>1</v>
      </c>
      <c r="H375" s="99"/>
      <c r="I375" s="100" t="s">
        <v>32635</v>
      </c>
      <c r="J375" s="100" t="s">
        <v>32652</v>
      </c>
      <c r="K375" s="100" t="s">
        <v>160</v>
      </c>
      <c r="L375" s="100" t="s">
        <v>32644</v>
      </c>
      <c r="N375" s="99"/>
      <c r="O375" s="99"/>
      <c r="P375" s="102" t="s">
        <v>32718</v>
      </c>
      <c r="Q375" s="102" t="s">
        <v>32636</v>
      </c>
      <c r="R375" s="99"/>
      <c r="S375" s="100" t="str">
        <f t="shared" si="31"/>
        <v>Rück = N, SPC ≠ 0</v>
      </c>
    </row>
    <row r="376" spans="1:19" x14ac:dyDescent="0.2">
      <c r="A376" s="97" t="str">
        <f t="shared" si="30"/>
        <v>ZVPF---N-2-2</v>
      </c>
      <c r="B376" s="97" t="s">
        <v>283</v>
      </c>
      <c r="C376" s="98"/>
      <c r="D376" s="98"/>
      <c r="E376" s="105" t="s">
        <v>198</v>
      </c>
      <c r="F376" s="105">
        <v>2</v>
      </c>
      <c r="G376" s="106">
        <v>2</v>
      </c>
      <c r="H376" s="99"/>
      <c r="I376" s="100" t="s">
        <v>32635</v>
      </c>
      <c r="J376" s="100" t="s">
        <v>32652</v>
      </c>
      <c r="K376" s="100" t="s">
        <v>160</v>
      </c>
      <c r="L376" s="100" t="s">
        <v>32644</v>
      </c>
      <c r="N376" s="99"/>
      <c r="O376" s="99"/>
      <c r="P376" s="102" t="s">
        <v>32718</v>
      </c>
      <c r="Q376" s="102" t="s">
        <v>32636</v>
      </c>
      <c r="R376" s="99"/>
      <c r="S376" s="100" t="str">
        <f t="shared" si="31"/>
        <v>Rück = N, SPC ≠ 0</v>
      </c>
    </row>
    <row r="377" spans="1:19" x14ac:dyDescent="0.2">
      <c r="A377" s="97" t="str">
        <f t="shared" si="30"/>
        <v>ZVPF---N-6-1</v>
      </c>
      <c r="B377" s="97" t="s">
        <v>283</v>
      </c>
      <c r="C377" s="98"/>
      <c r="D377" s="98"/>
      <c r="E377" s="102" t="s">
        <v>198</v>
      </c>
      <c r="F377" s="103">
        <v>6</v>
      </c>
      <c r="G377" s="98">
        <v>1</v>
      </c>
      <c r="H377" s="99"/>
      <c r="I377" s="100" t="s">
        <v>200</v>
      </c>
      <c r="J377" s="100" t="s">
        <v>32652</v>
      </c>
      <c r="K377" s="100" t="s">
        <v>160</v>
      </c>
      <c r="L377" s="100" t="s">
        <v>32644</v>
      </c>
      <c r="N377" s="99"/>
      <c r="O377" s="99"/>
      <c r="P377" s="102" t="s">
        <v>32718</v>
      </c>
      <c r="Q377" s="102" t="s">
        <v>32636</v>
      </c>
      <c r="R377" s="99"/>
      <c r="S377" s="100" t="str">
        <f t="shared" si="31"/>
        <v>Rück = N, SPC ≠ 0</v>
      </c>
    </row>
    <row r="378" spans="1:19" x14ac:dyDescent="0.2">
      <c r="A378" s="97" t="str">
        <f t="shared" si="30"/>
        <v>ZVPF---N-6-2</v>
      </c>
      <c r="B378" s="97" t="s">
        <v>283</v>
      </c>
      <c r="C378" s="98"/>
      <c r="D378" s="98"/>
      <c r="E378" s="105" t="s">
        <v>198</v>
      </c>
      <c r="F378" s="105">
        <v>6</v>
      </c>
      <c r="G378" s="106">
        <v>2</v>
      </c>
      <c r="H378" s="99"/>
      <c r="I378" s="100" t="s">
        <v>200</v>
      </c>
      <c r="J378" s="100" t="s">
        <v>32652</v>
      </c>
      <c r="K378" s="100" t="s">
        <v>160</v>
      </c>
      <c r="L378" s="100" t="s">
        <v>32644</v>
      </c>
      <c r="N378" s="99"/>
      <c r="O378" s="99"/>
      <c r="P378" s="102" t="s">
        <v>32718</v>
      </c>
      <c r="Q378" s="102" t="s">
        <v>32636</v>
      </c>
      <c r="R378" s="99"/>
      <c r="S378" s="100" t="str">
        <f t="shared" si="31"/>
        <v>Rück = N, SPC ≠ 0</v>
      </c>
    </row>
    <row r="379" spans="1:19" x14ac:dyDescent="0.2">
      <c r="A379" s="97" t="str">
        <f t="shared" si="30"/>
        <v>ZVPF-X---0-1</v>
      </c>
      <c r="B379" s="97" t="s">
        <v>283</v>
      </c>
      <c r="C379" s="103" t="s">
        <v>200</v>
      </c>
      <c r="D379" s="98"/>
      <c r="E379" s="98"/>
      <c r="F379" s="98">
        <v>0</v>
      </c>
      <c r="G379" s="98">
        <v>1</v>
      </c>
      <c r="H379" s="99"/>
      <c r="I379" s="100" t="s">
        <v>165</v>
      </c>
      <c r="J379" s="100" t="s">
        <v>32652</v>
      </c>
      <c r="K379" s="100" t="s">
        <v>160</v>
      </c>
      <c r="L379" s="100" t="s">
        <v>32644</v>
      </c>
      <c r="N379" s="102" t="s">
        <v>32719</v>
      </c>
      <c r="O379" s="99"/>
      <c r="P379" s="99"/>
      <c r="Q379" s="99"/>
      <c r="R379" s="99"/>
      <c r="S379" s="100" t="str">
        <f t="shared" si="31"/>
        <v xml:space="preserve">Gefahr = X, </v>
      </c>
    </row>
    <row r="380" spans="1:19" x14ac:dyDescent="0.2">
      <c r="A380" s="97" t="str">
        <f t="shared" si="30"/>
        <v>ZVPF---V-0-1</v>
      </c>
      <c r="B380" s="97" t="s">
        <v>283</v>
      </c>
      <c r="C380" s="98"/>
      <c r="D380" s="98"/>
      <c r="E380" s="100" t="s">
        <v>199</v>
      </c>
      <c r="F380" s="98">
        <v>0</v>
      </c>
      <c r="G380" s="98">
        <v>1</v>
      </c>
      <c r="H380" s="99"/>
      <c r="I380" s="100" t="s">
        <v>165</v>
      </c>
      <c r="J380" s="100" t="s">
        <v>32652</v>
      </c>
      <c r="K380" s="100" t="s">
        <v>160</v>
      </c>
      <c r="L380" s="100" t="s">
        <v>32644</v>
      </c>
      <c r="N380" s="99"/>
      <c r="O380" s="99"/>
      <c r="P380" s="99"/>
      <c r="Q380" s="99"/>
      <c r="R380" s="99"/>
      <c r="S380" s="100" t="str">
        <f t="shared" si="31"/>
        <v/>
      </c>
    </row>
    <row r="381" spans="1:19" x14ac:dyDescent="0.2">
      <c r="A381" s="97" t="str">
        <f t="shared" si="30"/>
        <v>ZVPF-X---0-2</v>
      </c>
      <c r="B381" s="97" t="s">
        <v>283</v>
      </c>
      <c r="C381" s="103" t="s">
        <v>200</v>
      </c>
      <c r="D381" s="98"/>
      <c r="E381" s="98"/>
      <c r="F381" s="98">
        <v>0</v>
      </c>
      <c r="G381" s="100">
        <v>2</v>
      </c>
      <c r="H381" s="99"/>
      <c r="I381" s="100" t="s">
        <v>165</v>
      </c>
      <c r="J381" s="100" t="s">
        <v>32652</v>
      </c>
      <c r="K381" s="100" t="s">
        <v>160</v>
      </c>
      <c r="L381" s="100" t="s">
        <v>32644</v>
      </c>
      <c r="N381" s="102" t="s">
        <v>32719</v>
      </c>
      <c r="O381" s="99"/>
      <c r="P381" s="99"/>
      <c r="Q381" s="99"/>
      <c r="R381" s="99"/>
      <c r="S381" s="100" t="str">
        <f t="shared" si="31"/>
        <v xml:space="preserve">Gefahr = X, </v>
      </c>
    </row>
    <row r="382" spans="1:19" x14ac:dyDescent="0.2">
      <c r="A382" s="97" t="str">
        <f t="shared" si="30"/>
        <v>ZVPF---V-0-2</v>
      </c>
      <c r="B382" s="97" t="s">
        <v>283</v>
      </c>
      <c r="C382" s="98"/>
      <c r="D382" s="98"/>
      <c r="E382" s="100" t="s">
        <v>199</v>
      </c>
      <c r="F382" s="98">
        <v>0</v>
      </c>
      <c r="G382" s="104">
        <v>2</v>
      </c>
      <c r="H382" s="99"/>
      <c r="I382" s="100" t="s">
        <v>165</v>
      </c>
      <c r="J382" s="100" t="s">
        <v>32652</v>
      </c>
      <c r="K382" s="100" t="s">
        <v>160</v>
      </c>
      <c r="L382" s="100" t="s">
        <v>32644</v>
      </c>
      <c r="N382" s="99"/>
      <c r="O382" s="99"/>
      <c r="P382" s="99"/>
      <c r="Q382" s="99"/>
      <c r="R382" s="99"/>
      <c r="S382" s="100" t="str">
        <f t="shared" si="31"/>
        <v/>
      </c>
    </row>
    <row r="383" spans="1:19" x14ac:dyDescent="0.2">
      <c r="A383" s="97" t="str">
        <f t="shared" si="30"/>
        <v>ZVPF-X---2-1</v>
      </c>
      <c r="B383" s="97" t="s">
        <v>283</v>
      </c>
      <c r="C383" s="103" t="s">
        <v>200</v>
      </c>
      <c r="D383" s="98"/>
      <c r="E383" s="98"/>
      <c r="F383" s="102">
        <v>2</v>
      </c>
      <c r="G383" s="98">
        <v>1</v>
      </c>
      <c r="H383" s="99"/>
      <c r="I383" s="100" t="s">
        <v>32635</v>
      </c>
      <c r="J383" s="100" t="s">
        <v>32652</v>
      </c>
      <c r="K383" s="100" t="s">
        <v>160</v>
      </c>
      <c r="L383" s="100" t="s">
        <v>32644</v>
      </c>
      <c r="N383" s="102" t="s">
        <v>32719</v>
      </c>
      <c r="O383" s="99"/>
      <c r="P383" s="99"/>
      <c r="Q383" s="102" t="s">
        <v>32636</v>
      </c>
      <c r="R383" s="99"/>
      <c r="S383" s="100" t="str">
        <f t="shared" si="31"/>
        <v>Gefahr = X, SPC ≠ 0</v>
      </c>
    </row>
    <row r="384" spans="1:19" x14ac:dyDescent="0.2">
      <c r="A384" s="97" t="str">
        <f t="shared" si="30"/>
        <v>ZVPF---V-2-1</v>
      </c>
      <c r="B384" s="97" t="s">
        <v>283</v>
      </c>
      <c r="C384" s="98"/>
      <c r="D384" s="98"/>
      <c r="E384" s="100" t="s">
        <v>199</v>
      </c>
      <c r="F384" s="103">
        <v>2</v>
      </c>
      <c r="G384" s="98">
        <v>1</v>
      </c>
      <c r="H384" s="99"/>
      <c r="I384" s="100" t="s">
        <v>32635</v>
      </c>
      <c r="J384" s="100" t="s">
        <v>32652</v>
      </c>
      <c r="K384" s="100" t="s">
        <v>160</v>
      </c>
      <c r="L384" s="100" t="s">
        <v>32644</v>
      </c>
      <c r="N384" s="99"/>
      <c r="O384" s="99"/>
      <c r="P384" s="99"/>
      <c r="Q384" s="102" t="s">
        <v>32636</v>
      </c>
      <c r="R384" s="99"/>
      <c r="S384" s="100" t="str">
        <f t="shared" si="31"/>
        <v>SPC ≠ 0</v>
      </c>
    </row>
    <row r="385" spans="1:19" x14ac:dyDescent="0.2">
      <c r="A385" s="97" t="str">
        <f t="shared" si="30"/>
        <v>ZVPF-X---2-2</v>
      </c>
      <c r="B385" s="97" t="s">
        <v>283</v>
      </c>
      <c r="C385" s="102" t="s">
        <v>200</v>
      </c>
      <c r="D385" s="98"/>
      <c r="E385" s="98"/>
      <c r="F385" s="102">
        <v>2</v>
      </c>
      <c r="G385" s="100">
        <v>2</v>
      </c>
      <c r="H385" s="99"/>
      <c r="I385" s="100" t="s">
        <v>32635</v>
      </c>
      <c r="J385" s="100" t="s">
        <v>32652</v>
      </c>
      <c r="K385" s="100" t="s">
        <v>160</v>
      </c>
      <c r="L385" s="100" t="s">
        <v>32644</v>
      </c>
      <c r="N385" s="102" t="s">
        <v>32719</v>
      </c>
      <c r="O385" s="99"/>
      <c r="P385" s="99"/>
      <c r="Q385" s="102" t="s">
        <v>32636</v>
      </c>
      <c r="R385" s="99"/>
      <c r="S385" s="100" t="str">
        <f t="shared" si="31"/>
        <v>Gefahr = X, SPC ≠ 0</v>
      </c>
    </row>
    <row r="386" spans="1:19" x14ac:dyDescent="0.2">
      <c r="A386" s="97" t="str">
        <f t="shared" si="30"/>
        <v>ZVPF---V-2-2</v>
      </c>
      <c r="B386" s="97" t="s">
        <v>283</v>
      </c>
      <c r="C386" s="98"/>
      <c r="D386" s="98"/>
      <c r="E386" s="106" t="s">
        <v>199</v>
      </c>
      <c r="F386" s="105">
        <v>2</v>
      </c>
      <c r="G386" s="106">
        <v>2</v>
      </c>
      <c r="H386" s="99"/>
      <c r="I386" s="100" t="s">
        <v>32635</v>
      </c>
      <c r="J386" s="100" t="s">
        <v>32652</v>
      </c>
      <c r="K386" s="100" t="s">
        <v>160</v>
      </c>
      <c r="L386" s="100" t="s">
        <v>32644</v>
      </c>
      <c r="N386" s="99"/>
      <c r="O386" s="99"/>
      <c r="P386" s="99"/>
      <c r="Q386" s="102" t="s">
        <v>32636</v>
      </c>
      <c r="R386" s="99"/>
      <c r="S386" s="100" t="str">
        <f t="shared" si="31"/>
        <v>SPC ≠ 0</v>
      </c>
    </row>
    <row r="387" spans="1:19" x14ac:dyDescent="0.2">
      <c r="A387" s="97" t="str">
        <f t="shared" si="30"/>
        <v>ZVPF-X---6-1</v>
      </c>
      <c r="B387" s="97" t="s">
        <v>283</v>
      </c>
      <c r="C387" s="103" t="s">
        <v>200</v>
      </c>
      <c r="D387" s="98"/>
      <c r="E387" s="98"/>
      <c r="F387" s="102">
        <v>6</v>
      </c>
      <c r="G387" s="98">
        <v>1</v>
      </c>
      <c r="H387" s="99"/>
      <c r="I387" s="100" t="s">
        <v>200</v>
      </c>
      <c r="J387" s="100" t="s">
        <v>32652</v>
      </c>
      <c r="K387" s="100" t="s">
        <v>160</v>
      </c>
      <c r="L387" s="100" t="s">
        <v>32644</v>
      </c>
      <c r="N387" s="102" t="s">
        <v>32719</v>
      </c>
      <c r="O387" s="99"/>
      <c r="P387" s="99"/>
      <c r="Q387" s="102" t="s">
        <v>32636</v>
      </c>
      <c r="R387" s="99"/>
      <c r="S387" s="100" t="str">
        <f t="shared" si="31"/>
        <v>Gefahr = X, SPC ≠ 0</v>
      </c>
    </row>
    <row r="388" spans="1:19" x14ac:dyDescent="0.2">
      <c r="A388" s="97" t="str">
        <f t="shared" si="30"/>
        <v>ZVPF---V-6-1</v>
      </c>
      <c r="B388" s="97" t="s">
        <v>283</v>
      </c>
      <c r="C388" s="98"/>
      <c r="D388" s="98"/>
      <c r="E388" s="100" t="s">
        <v>199</v>
      </c>
      <c r="F388" s="103">
        <v>6</v>
      </c>
      <c r="G388" s="98">
        <v>1</v>
      </c>
      <c r="H388" s="99"/>
      <c r="I388" s="100" t="s">
        <v>200</v>
      </c>
      <c r="J388" s="100" t="s">
        <v>32652</v>
      </c>
      <c r="K388" s="100" t="s">
        <v>160</v>
      </c>
      <c r="L388" s="100" t="s">
        <v>32644</v>
      </c>
      <c r="N388" s="99"/>
      <c r="O388" s="99"/>
      <c r="P388" s="99"/>
      <c r="Q388" s="102" t="s">
        <v>32636</v>
      </c>
      <c r="R388" s="99"/>
      <c r="S388" s="100" t="str">
        <f t="shared" si="31"/>
        <v>SPC ≠ 0</v>
      </c>
    </row>
    <row r="389" spans="1:19" x14ac:dyDescent="0.2">
      <c r="A389" s="97" t="str">
        <f t="shared" si="30"/>
        <v>ZVPF-X---6-2</v>
      </c>
      <c r="B389" s="97" t="s">
        <v>283</v>
      </c>
      <c r="C389" s="102" t="s">
        <v>200</v>
      </c>
      <c r="D389" s="98"/>
      <c r="E389" s="98"/>
      <c r="F389" s="102">
        <v>6</v>
      </c>
      <c r="G389" s="100">
        <v>2</v>
      </c>
      <c r="H389" s="99"/>
      <c r="I389" s="100" t="s">
        <v>200</v>
      </c>
      <c r="J389" s="100" t="s">
        <v>32652</v>
      </c>
      <c r="K389" s="100" t="s">
        <v>160</v>
      </c>
      <c r="L389" s="100" t="s">
        <v>32644</v>
      </c>
      <c r="N389" s="102" t="s">
        <v>32719</v>
      </c>
      <c r="O389" s="99"/>
      <c r="P389" s="99"/>
      <c r="Q389" s="102" t="s">
        <v>32636</v>
      </c>
      <c r="R389" s="99"/>
      <c r="S389" s="100" t="str">
        <f t="shared" si="31"/>
        <v>Gefahr = X, SPC ≠ 0</v>
      </c>
    </row>
    <row r="390" spans="1:19" x14ac:dyDescent="0.2">
      <c r="A390" s="97" t="str">
        <f t="shared" si="30"/>
        <v>ZVPF---V-6-2</v>
      </c>
      <c r="B390" s="97" t="s">
        <v>283</v>
      </c>
      <c r="C390" s="98"/>
      <c r="D390" s="98"/>
      <c r="E390" s="106" t="s">
        <v>199</v>
      </c>
      <c r="F390" s="105">
        <v>6</v>
      </c>
      <c r="G390" s="106">
        <v>2</v>
      </c>
      <c r="H390" s="99"/>
      <c r="I390" s="100" t="s">
        <v>200</v>
      </c>
      <c r="J390" s="100" t="s">
        <v>32652</v>
      </c>
      <c r="K390" s="100" t="s">
        <v>160</v>
      </c>
      <c r="L390" s="100" t="s">
        <v>32644</v>
      </c>
      <c r="N390" s="99"/>
      <c r="O390" s="99"/>
      <c r="P390" s="99"/>
      <c r="Q390" s="102" t="s">
        <v>32636</v>
      </c>
      <c r="R390" s="99"/>
      <c r="S390" s="100" t="str">
        <f t="shared" si="31"/>
        <v>SPC ≠ 0</v>
      </c>
    </row>
    <row r="391" spans="1:19" x14ac:dyDescent="0.2">
      <c r="A391" s="97" t="str">
        <f t="shared" si="30"/>
        <v>ZVPF-X--N-0-1</v>
      </c>
      <c r="B391" s="97" t="s">
        <v>283</v>
      </c>
      <c r="C391" s="103" t="s">
        <v>200</v>
      </c>
      <c r="D391" s="98"/>
      <c r="E391" s="102" t="s">
        <v>198</v>
      </c>
      <c r="F391" s="98">
        <v>0</v>
      </c>
      <c r="G391" s="98">
        <v>1</v>
      </c>
      <c r="H391" s="99"/>
      <c r="I391" s="100" t="s">
        <v>165</v>
      </c>
      <c r="J391" s="100" t="s">
        <v>32652</v>
      </c>
      <c r="K391" s="100" t="s">
        <v>160</v>
      </c>
      <c r="L391" s="100" t="s">
        <v>32644</v>
      </c>
      <c r="N391" s="102" t="s">
        <v>32719</v>
      </c>
      <c r="O391" s="99"/>
      <c r="P391" s="102" t="s">
        <v>32718</v>
      </c>
      <c r="Q391" s="99"/>
      <c r="R391" s="99"/>
      <c r="S391" s="100" t="str">
        <f t="shared" si="31"/>
        <v xml:space="preserve">Gefahr = X, Rück = N, </v>
      </c>
    </row>
    <row r="392" spans="1:19" x14ac:dyDescent="0.2">
      <c r="A392" s="97" t="str">
        <f t="shared" si="30"/>
        <v>ZVPF-X--N-0-2</v>
      </c>
      <c r="B392" s="97" t="s">
        <v>283</v>
      </c>
      <c r="C392" s="102" t="s">
        <v>200</v>
      </c>
      <c r="D392" s="98"/>
      <c r="E392" s="102" t="s">
        <v>198</v>
      </c>
      <c r="F392" s="98">
        <v>0</v>
      </c>
      <c r="G392" s="100">
        <v>2</v>
      </c>
      <c r="H392" s="99"/>
      <c r="I392" s="100" t="s">
        <v>165</v>
      </c>
      <c r="J392" s="100" t="s">
        <v>32652</v>
      </c>
      <c r="K392" s="100" t="s">
        <v>160</v>
      </c>
      <c r="L392" s="100" t="s">
        <v>32644</v>
      </c>
      <c r="N392" s="102" t="s">
        <v>32719</v>
      </c>
      <c r="O392" s="99"/>
      <c r="P392" s="102" t="s">
        <v>32718</v>
      </c>
      <c r="Q392" s="99"/>
      <c r="R392" s="99"/>
      <c r="S392" s="100" t="str">
        <f t="shared" si="31"/>
        <v xml:space="preserve">Gefahr = X, Rück = N, </v>
      </c>
    </row>
    <row r="393" spans="1:19" x14ac:dyDescent="0.2">
      <c r="A393" s="97" t="str">
        <f t="shared" si="30"/>
        <v>ZVPF-X--N-2-1</v>
      </c>
      <c r="B393" s="97" t="s">
        <v>283</v>
      </c>
      <c r="C393" s="102" t="s">
        <v>200</v>
      </c>
      <c r="D393" s="98"/>
      <c r="E393" s="102" t="s">
        <v>198</v>
      </c>
      <c r="F393" s="102">
        <v>2</v>
      </c>
      <c r="G393" s="98">
        <v>1</v>
      </c>
      <c r="H393" s="99"/>
      <c r="I393" s="100" t="s">
        <v>32635</v>
      </c>
      <c r="J393" s="100" t="s">
        <v>32652</v>
      </c>
      <c r="K393" s="100" t="s">
        <v>160</v>
      </c>
      <c r="L393" s="100" t="s">
        <v>32644</v>
      </c>
      <c r="N393" s="102" t="s">
        <v>32719</v>
      </c>
      <c r="O393" s="99"/>
      <c r="P393" s="102" t="s">
        <v>32718</v>
      </c>
      <c r="Q393" s="102" t="s">
        <v>32636</v>
      </c>
      <c r="R393" s="99"/>
      <c r="S393" s="100" t="str">
        <f t="shared" si="31"/>
        <v>Gefahr = X, Rück = N, SPC ≠ 0</v>
      </c>
    </row>
    <row r="394" spans="1:19" x14ac:dyDescent="0.2">
      <c r="A394" s="97" t="str">
        <f t="shared" si="30"/>
        <v>ZVPF-X--N-2-2</v>
      </c>
      <c r="B394" s="97" t="s">
        <v>283</v>
      </c>
      <c r="C394" s="109" t="s">
        <v>200</v>
      </c>
      <c r="D394" s="98"/>
      <c r="E394" s="102" t="s">
        <v>198</v>
      </c>
      <c r="F394" s="105">
        <v>2</v>
      </c>
      <c r="G394" s="106">
        <v>2</v>
      </c>
      <c r="H394" s="99"/>
      <c r="I394" s="100" t="s">
        <v>32635</v>
      </c>
      <c r="J394" s="100" t="s">
        <v>32652</v>
      </c>
      <c r="K394" s="100" t="s">
        <v>160</v>
      </c>
      <c r="L394" s="100" t="s">
        <v>32644</v>
      </c>
      <c r="N394" s="102" t="s">
        <v>32719</v>
      </c>
      <c r="O394" s="99"/>
      <c r="P394" s="102" t="s">
        <v>32718</v>
      </c>
      <c r="Q394" s="102" t="s">
        <v>32636</v>
      </c>
      <c r="R394" s="99"/>
      <c r="S394" s="100" t="str">
        <f t="shared" si="31"/>
        <v>Gefahr = X, Rück = N, SPC ≠ 0</v>
      </c>
    </row>
    <row r="395" spans="1:19" x14ac:dyDescent="0.2">
      <c r="A395" s="97" t="str">
        <f t="shared" si="30"/>
        <v>ZVPF-X--N-6-1</v>
      </c>
      <c r="B395" s="97" t="s">
        <v>283</v>
      </c>
      <c r="C395" s="102" t="s">
        <v>200</v>
      </c>
      <c r="D395" s="98"/>
      <c r="E395" s="102" t="s">
        <v>198</v>
      </c>
      <c r="F395" s="102">
        <v>6</v>
      </c>
      <c r="G395" s="98">
        <v>1</v>
      </c>
      <c r="H395" s="99"/>
      <c r="I395" s="100" t="s">
        <v>200</v>
      </c>
      <c r="J395" s="100" t="s">
        <v>32652</v>
      </c>
      <c r="K395" s="100" t="s">
        <v>160</v>
      </c>
      <c r="L395" s="100" t="s">
        <v>32644</v>
      </c>
      <c r="N395" s="102" t="s">
        <v>32719</v>
      </c>
      <c r="O395" s="99"/>
      <c r="P395" s="102" t="s">
        <v>32718</v>
      </c>
      <c r="Q395" s="102" t="s">
        <v>32636</v>
      </c>
      <c r="R395" s="99"/>
      <c r="S395" s="100" t="str">
        <f t="shared" si="31"/>
        <v>Gefahr = X, Rück = N, SPC ≠ 0</v>
      </c>
    </row>
    <row r="396" spans="1:19" x14ac:dyDescent="0.2">
      <c r="A396" s="97" t="str">
        <f t="shared" si="30"/>
        <v>ZVPF-X--N-6-2</v>
      </c>
      <c r="B396" s="97" t="s">
        <v>283</v>
      </c>
      <c r="C396" s="109" t="s">
        <v>200</v>
      </c>
      <c r="D396" s="98"/>
      <c r="E396" s="102" t="s">
        <v>198</v>
      </c>
      <c r="F396" s="105">
        <v>6</v>
      </c>
      <c r="G396" s="106">
        <v>2</v>
      </c>
      <c r="H396" s="99"/>
      <c r="I396" s="100" t="s">
        <v>200</v>
      </c>
      <c r="J396" s="100" t="s">
        <v>32652</v>
      </c>
      <c r="K396" s="100" t="s">
        <v>160</v>
      </c>
      <c r="L396" s="100" t="s">
        <v>32644</v>
      </c>
      <c r="N396" s="102" t="s">
        <v>32719</v>
      </c>
      <c r="O396" s="99"/>
      <c r="P396" s="102" t="s">
        <v>32718</v>
      </c>
      <c r="Q396" s="102" t="s">
        <v>32636</v>
      </c>
      <c r="R396" s="99"/>
      <c r="S396" s="100" t="str">
        <f t="shared" si="31"/>
        <v>Gefahr = X, Rück = N, SPC ≠ 0</v>
      </c>
    </row>
    <row r="397" spans="1:19" x14ac:dyDescent="0.2">
      <c r="A397" s="97" t="str">
        <f t="shared" si="30"/>
        <v>ZVPF-X--V-0-1</v>
      </c>
      <c r="B397" s="97" t="s">
        <v>283</v>
      </c>
      <c r="C397" s="103" t="s">
        <v>200</v>
      </c>
      <c r="D397" s="98"/>
      <c r="E397" s="100" t="s">
        <v>199</v>
      </c>
      <c r="F397" s="98">
        <v>0</v>
      </c>
      <c r="G397" s="98">
        <v>1</v>
      </c>
      <c r="H397" s="99"/>
      <c r="I397" s="100" t="s">
        <v>165</v>
      </c>
      <c r="J397" s="100" t="s">
        <v>32652</v>
      </c>
      <c r="K397" s="100" t="s">
        <v>160</v>
      </c>
      <c r="L397" s="100" t="s">
        <v>32644</v>
      </c>
      <c r="N397" s="102" t="s">
        <v>32719</v>
      </c>
      <c r="O397" s="99"/>
      <c r="P397" s="99"/>
      <c r="Q397" s="99"/>
      <c r="R397" s="99"/>
      <c r="S397" s="100" t="str">
        <f t="shared" si="31"/>
        <v xml:space="preserve">Gefahr = X, </v>
      </c>
    </row>
    <row r="398" spans="1:19" x14ac:dyDescent="0.2">
      <c r="A398" s="97" t="str">
        <f t="shared" si="30"/>
        <v>ZVPF-X--V-0-2</v>
      </c>
      <c r="B398" s="97" t="s">
        <v>283</v>
      </c>
      <c r="C398" s="102" t="s">
        <v>200</v>
      </c>
      <c r="D398" s="98"/>
      <c r="E398" s="100" t="s">
        <v>199</v>
      </c>
      <c r="F398" s="98">
        <v>0</v>
      </c>
      <c r="G398" s="100">
        <v>2</v>
      </c>
      <c r="H398" s="99"/>
      <c r="I398" s="100" t="s">
        <v>165</v>
      </c>
      <c r="J398" s="100" t="s">
        <v>32652</v>
      </c>
      <c r="K398" s="100" t="s">
        <v>160</v>
      </c>
      <c r="L398" s="100" t="s">
        <v>32644</v>
      </c>
      <c r="N398" s="102" t="s">
        <v>32719</v>
      </c>
      <c r="O398" s="99"/>
      <c r="P398" s="99"/>
      <c r="Q398" s="99"/>
      <c r="R398" s="99"/>
      <c r="S398" s="100" t="str">
        <f t="shared" si="31"/>
        <v xml:space="preserve">Gefahr = X, </v>
      </c>
    </row>
    <row r="399" spans="1:19" x14ac:dyDescent="0.2">
      <c r="A399" s="97" t="str">
        <f t="shared" ref="A399:A430" si="32">B399&amp;"-"&amp;C399&amp;"-"&amp;D399&amp;"-"&amp;E399&amp;"-"&amp;F399&amp;"-"&amp;G399</f>
        <v>ZVPF-X--V-2-1</v>
      </c>
      <c r="B399" s="97" t="s">
        <v>283</v>
      </c>
      <c r="C399" s="102" t="s">
        <v>200</v>
      </c>
      <c r="D399" s="98"/>
      <c r="E399" s="100" t="s">
        <v>199</v>
      </c>
      <c r="F399" s="102">
        <v>2</v>
      </c>
      <c r="G399" s="98">
        <v>1</v>
      </c>
      <c r="H399" s="99"/>
      <c r="I399" s="100" t="s">
        <v>32635</v>
      </c>
      <c r="J399" s="100" t="s">
        <v>32652</v>
      </c>
      <c r="K399" s="100" t="s">
        <v>160</v>
      </c>
      <c r="L399" s="100" t="s">
        <v>32644</v>
      </c>
      <c r="N399" s="102" t="s">
        <v>32719</v>
      </c>
      <c r="O399" s="99"/>
      <c r="P399" s="99"/>
      <c r="Q399" s="102" t="s">
        <v>32636</v>
      </c>
      <c r="R399" s="99"/>
      <c r="S399" s="100" t="str">
        <f t="shared" ref="S399:S430" si="33">N399&amp;O399&amp;P399&amp;Q399</f>
        <v>Gefahr = X, SPC ≠ 0</v>
      </c>
    </row>
    <row r="400" spans="1:19" x14ac:dyDescent="0.2">
      <c r="A400" s="97" t="str">
        <f t="shared" si="32"/>
        <v>ZVPF-X--V-2-2</v>
      </c>
      <c r="B400" s="97" t="s">
        <v>283</v>
      </c>
      <c r="C400" s="109" t="s">
        <v>200</v>
      </c>
      <c r="D400" s="98"/>
      <c r="E400" s="106" t="s">
        <v>199</v>
      </c>
      <c r="F400" s="105">
        <v>2</v>
      </c>
      <c r="G400" s="106">
        <v>2</v>
      </c>
      <c r="H400" s="99"/>
      <c r="I400" s="100" t="s">
        <v>32635</v>
      </c>
      <c r="J400" s="100" t="s">
        <v>32652</v>
      </c>
      <c r="K400" s="100" t="s">
        <v>160</v>
      </c>
      <c r="L400" s="100" t="s">
        <v>32644</v>
      </c>
      <c r="N400" s="102" t="s">
        <v>32719</v>
      </c>
      <c r="O400" s="99"/>
      <c r="P400" s="99"/>
      <c r="Q400" s="102" t="s">
        <v>32636</v>
      </c>
      <c r="R400" s="99"/>
      <c r="S400" s="100" t="str">
        <f t="shared" si="33"/>
        <v>Gefahr = X, SPC ≠ 0</v>
      </c>
    </row>
    <row r="401" spans="1:19" x14ac:dyDescent="0.2">
      <c r="A401" s="97" t="str">
        <f t="shared" si="32"/>
        <v>ZVPF-X--V-6-1</v>
      </c>
      <c r="B401" s="97" t="s">
        <v>283</v>
      </c>
      <c r="C401" s="102" t="s">
        <v>200</v>
      </c>
      <c r="D401" s="98"/>
      <c r="E401" s="100" t="s">
        <v>199</v>
      </c>
      <c r="F401" s="102">
        <v>6</v>
      </c>
      <c r="G401" s="98">
        <v>1</v>
      </c>
      <c r="H401" s="99"/>
      <c r="I401" s="100" t="s">
        <v>200</v>
      </c>
      <c r="J401" s="100" t="s">
        <v>32652</v>
      </c>
      <c r="K401" s="100" t="s">
        <v>160</v>
      </c>
      <c r="L401" s="100" t="s">
        <v>32644</v>
      </c>
      <c r="N401" s="102" t="s">
        <v>32719</v>
      </c>
      <c r="O401" s="99"/>
      <c r="P401" s="99"/>
      <c r="Q401" s="102" t="s">
        <v>32636</v>
      </c>
      <c r="R401" s="99"/>
      <c r="S401" s="100" t="str">
        <f t="shared" si="33"/>
        <v>Gefahr = X, SPC ≠ 0</v>
      </c>
    </row>
    <row r="402" spans="1:19" x14ac:dyDescent="0.2">
      <c r="A402" s="97" t="str">
        <f t="shared" si="32"/>
        <v>ZVPF-X--V-6-2</v>
      </c>
      <c r="B402" s="97" t="s">
        <v>283</v>
      </c>
      <c r="C402" s="109" t="s">
        <v>200</v>
      </c>
      <c r="D402" s="98"/>
      <c r="E402" s="106" t="s">
        <v>199</v>
      </c>
      <c r="F402" s="105">
        <v>6</v>
      </c>
      <c r="G402" s="106">
        <v>2</v>
      </c>
      <c r="H402" s="99"/>
      <c r="I402" s="100" t="s">
        <v>200</v>
      </c>
      <c r="J402" s="100" t="s">
        <v>32652</v>
      </c>
      <c r="K402" s="100" t="s">
        <v>160</v>
      </c>
      <c r="L402" s="100" t="s">
        <v>32644</v>
      </c>
      <c r="N402" s="102" t="s">
        <v>32719</v>
      </c>
      <c r="O402" s="99"/>
      <c r="P402" s="99"/>
      <c r="Q402" s="102" t="s">
        <v>32636</v>
      </c>
      <c r="R402" s="99"/>
      <c r="S402" s="100" t="str">
        <f t="shared" si="33"/>
        <v>Gefahr = X, SPC ≠ 0</v>
      </c>
    </row>
    <row r="403" spans="1:19" x14ac:dyDescent="0.2">
      <c r="A403" s="97" t="str">
        <f t="shared" si="32"/>
        <v>ZVPF-X-X--0-1</v>
      </c>
      <c r="B403" s="97" t="s">
        <v>283</v>
      </c>
      <c r="C403" s="103" t="s">
        <v>200</v>
      </c>
      <c r="D403" s="100" t="s">
        <v>200</v>
      </c>
      <c r="E403" s="98"/>
      <c r="F403" s="98">
        <v>0</v>
      </c>
      <c r="G403" s="98">
        <v>1</v>
      </c>
      <c r="H403" s="99"/>
      <c r="I403" s="100" t="s">
        <v>165</v>
      </c>
      <c r="J403" s="100" t="s">
        <v>32652</v>
      </c>
      <c r="K403" s="100" t="s">
        <v>160</v>
      </c>
      <c r="L403" s="100" t="s">
        <v>32644</v>
      </c>
      <c r="N403" s="102" t="s">
        <v>32719</v>
      </c>
      <c r="O403" s="99"/>
      <c r="P403" s="99"/>
      <c r="Q403" s="99"/>
      <c r="R403" s="99"/>
      <c r="S403" s="100" t="str">
        <f t="shared" si="33"/>
        <v xml:space="preserve">Gefahr = X, </v>
      </c>
    </row>
    <row r="404" spans="1:19" x14ac:dyDescent="0.2">
      <c r="A404" s="97" t="str">
        <f t="shared" si="32"/>
        <v>ZVPF-X-X--0-2</v>
      </c>
      <c r="B404" s="97" t="s">
        <v>283</v>
      </c>
      <c r="C404" s="102" t="s">
        <v>200</v>
      </c>
      <c r="D404" s="100" t="s">
        <v>200</v>
      </c>
      <c r="E404" s="98"/>
      <c r="F404" s="98">
        <v>0</v>
      </c>
      <c r="G404" s="100">
        <v>2</v>
      </c>
      <c r="H404" s="99"/>
      <c r="I404" s="100" t="s">
        <v>165</v>
      </c>
      <c r="J404" s="100" t="s">
        <v>32652</v>
      </c>
      <c r="K404" s="100" t="s">
        <v>160</v>
      </c>
      <c r="L404" s="100" t="s">
        <v>32644</v>
      </c>
      <c r="N404" s="102" t="s">
        <v>32719</v>
      </c>
      <c r="O404" s="99"/>
      <c r="P404" s="99"/>
      <c r="Q404" s="99"/>
      <c r="R404" s="99"/>
      <c r="S404" s="100" t="str">
        <f t="shared" si="33"/>
        <v xml:space="preserve">Gefahr = X, </v>
      </c>
    </row>
    <row r="405" spans="1:19" x14ac:dyDescent="0.2">
      <c r="A405" s="97" t="str">
        <f t="shared" si="32"/>
        <v>ZVPF-X-X--2-1</v>
      </c>
      <c r="B405" s="97" t="s">
        <v>283</v>
      </c>
      <c r="C405" s="103" t="s">
        <v>200</v>
      </c>
      <c r="D405" s="100" t="s">
        <v>200</v>
      </c>
      <c r="E405" s="98"/>
      <c r="F405" s="102">
        <v>2</v>
      </c>
      <c r="G405" s="98">
        <v>1</v>
      </c>
      <c r="H405" s="99"/>
      <c r="I405" s="100" t="s">
        <v>32635</v>
      </c>
      <c r="J405" s="100" t="s">
        <v>32652</v>
      </c>
      <c r="K405" s="100" t="s">
        <v>160</v>
      </c>
      <c r="L405" s="100" t="s">
        <v>32644</v>
      </c>
      <c r="N405" s="102" t="s">
        <v>32719</v>
      </c>
      <c r="O405" s="99"/>
      <c r="P405" s="99"/>
      <c r="Q405" s="102" t="s">
        <v>32636</v>
      </c>
      <c r="R405" s="99"/>
      <c r="S405" s="100" t="str">
        <f t="shared" si="33"/>
        <v>Gefahr = X, SPC ≠ 0</v>
      </c>
    </row>
    <row r="406" spans="1:19" x14ac:dyDescent="0.2">
      <c r="A406" s="97" t="str">
        <f t="shared" si="32"/>
        <v>ZVPF-X-X--2-2</v>
      </c>
      <c r="B406" s="97" t="s">
        <v>283</v>
      </c>
      <c r="C406" s="103" t="s">
        <v>200</v>
      </c>
      <c r="D406" s="100" t="s">
        <v>200</v>
      </c>
      <c r="E406" s="98"/>
      <c r="F406" s="102">
        <v>2</v>
      </c>
      <c r="G406" s="100">
        <v>2</v>
      </c>
      <c r="H406" s="99"/>
      <c r="I406" s="100" t="s">
        <v>32635</v>
      </c>
      <c r="J406" s="100" t="s">
        <v>32652</v>
      </c>
      <c r="K406" s="100" t="s">
        <v>160</v>
      </c>
      <c r="L406" s="100" t="s">
        <v>32644</v>
      </c>
      <c r="N406" s="102" t="s">
        <v>32719</v>
      </c>
      <c r="O406" s="99"/>
      <c r="P406" s="99"/>
      <c r="Q406" s="102" t="s">
        <v>32636</v>
      </c>
      <c r="R406" s="99"/>
      <c r="S406" s="100" t="str">
        <f t="shared" si="33"/>
        <v>Gefahr = X, SPC ≠ 0</v>
      </c>
    </row>
    <row r="407" spans="1:19" x14ac:dyDescent="0.2">
      <c r="A407" s="97" t="str">
        <f t="shared" si="32"/>
        <v>ZVPF-X-X--6-1</v>
      </c>
      <c r="B407" s="97" t="s">
        <v>283</v>
      </c>
      <c r="C407" s="103" t="s">
        <v>200</v>
      </c>
      <c r="D407" s="100" t="s">
        <v>200</v>
      </c>
      <c r="E407" s="98"/>
      <c r="F407" s="102">
        <v>6</v>
      </c>
      <c r="G407" s="98">
        <v>1</v>
      </c>
      <c r="H407" s="99"/>
      <c r="I407" s="100" t="s">
        <v>200</v>
      </c>
      <c r="J407" s="100" t="s">
        <v>32652</v>
      </c>
      <c r="K407" s="100" t="s">
        <v>160</v>
      </c>
      <c r="L407" s="100" t="s">
        <v>32644</v>
      </c>
      <c r="N407" s="102" t="s">
        <v>32719</v>
      </c>
      <c r="O407" s="99"/>
      <c r="P407" s="99"/>
      <c r="Q407" s="102" t="s">
        <v>32636</v>
      </c>
      <c r="R407" s="99"/>
      <c r="S407" s="100" t="str">
        <f t="shared" si="33"/>
        <v>Gefahr = X, SPC ≠ 0</v>
      </c>
    </row>
    <row r="408" spans="1:19" x14ac:dyDescent="0.2">
      <c r="A408" s="97" t="str">
        <f t="shared" si="32"/>
        <v>ZVPF-X-X--6-2</v>
      </c>
      <c r="B408" s="97" t="s">
        <v>283</v>
      </c>
      <c r="C408" s="103" t="s">
        <v>200</v>
      </c>
      <c r="D408" s="100" t="s">
        <v>200</v>
      </c>
      <c r="E408" s="98"/>
      <c r="F408" s="102">
        <v>6</v>
      </c>
      <c r="G408" s="100">
        <v>2</v>
      </c>
      <c r="H408" s="99"/>
      <c r="I408" s="100" t="s">
        <v>200</v>
      </c>
      <c r="J408" s="100" t="s">
        <v>32652</v>
      </c>
      <c r="K408" s="100" t="s">
        <v>160</v>
      </c>
      <c r="L408" s="100" t="s">
        <v>32644</v>
      </c>
      <c r="N408" s="102" t="s">
        <v>32719</v>
      </c>
      <c r="O408" s="99"/>
      <c r="P408" s="99"/>
      <c r="Q408" s="102" t="s">
        <v>32636</v>
      </c>
      <c r="R408" s="99"/>
      <c r="S408" s="100" t="str">
        <f t="shared" si="33"/>
        <v>Gefahr = X, SPC ≠ 0</v>
      </c>
    </row>
    <row r="409" spans="1:19" x14ac:dyDescent="0.2">
      <c r="A409" s="97" t="str">
        <f t="shared" si="32"/>
        <v>ZVPF-X-X-N-0-1</v>
      </c>
      <c r="B409" s="97" t="s">
        <v>283</v>
      </c>
      <c r="C409" s="102" t="s">
        <v>200</v>
      </c>
      <c r="D409" s="100" t="s">
        <v>200</v>
      </c>
      <c r="E409" s="102" t="s">
        <v>198</v>
      </c>
      <c r="F409" s="98">
        <v>0</v>
      </c>
      <c r="G409" s="98">
        <v>1</v>
      </c>
      <c r="H409" s="99"/>
      <c r="I409" s="100" t="s">
        <v>165</v>
      </c>
      <c r="J409" s="100" t="s">
        <v>32652</v>
      </c>
      <c r="K409" s="100" t="s">
        <v>160</v>
      </c>
      <c r="L409" s="100" t="s">
        <v>32644</v>
      </c>
      <c r="N409" s="102" t="s">
        <v>32719</v>
      </c>
      <c r="O409" s="99"/>
      <c r="P409" s="102" t="s">
        <v>32718</v>
      </c>
      <c r="Q409" s="99"/>
      <c r="R409" s="99"/>
      <c r="S409" s="100" t="str">
        <f t="shared" si="33"/>
        <v xml:space="preserve">Gefahr = X, Rück = N, </v>
      </c>
    </row>
    <row r="410" spans="1:19" x14ac:dyDescent="0.2">
      <c r="A410" s="97" t="str">
        <f t="shared" si="32"/>
        <v>ZVPF-X-X-N-0-2</v>
      </c>
      <c r="B410" s="97" t="s">
        <v>283</v>
      </c>
      <c r="C410" s="109" t="s">
        <v>200</v>
      </c>
      <c r="D410" s="106" t="s">
        <v>200</v>
      </c>
      <c r="E410" s="102" t="s">
        <v>198</v>
      </c>
      <c r="F410" s="98">
        <v>0</v>
      </c>
      <c r="G410" s="106">
        <v>2</v>
      </c>
      <c r="H410" s="99"/>
      <c r="I410" s="100" t="s">
        <v>165</v>
      </c>
      <c r="J410" s="100" t="s">
        <v>32652</v>
      </c>
      <c r="K410" s="100" t="s">
        <v>160</v>
      </c>
      <c r="L410" s="100" t="s">
        <v>32644</v>
      </c>
      <c r="N410" s="102" t="s">
        <v>32719</v>
      </c>
      <c r="O410" s="99"/>
      <c r="P410" s="102" t="s">
        <v>32718</v>
      </c>
      <c r="Q410" s="99"/>
      <c r="R410" s="99"/>
      <c r="S410" s="100" t="str">
        <f t="shared" si="33"/>
        <v xml:space="preserve">Gefahr = X, Rück = N, </v>
      </c>
    </row>
    <row r="411" spans="1:19" x14ac:dyDescent="0.2">
      <c r="A411" s="97" t="str">
        <f t="shared" si="32"/>
        <v>ZVPF-X-X-N-2-1</v>
      </c>
      <c r="B411" s="97" t="s">
        <v>283</v>
      </c>
      <c r="C411" s="109" t="s">
        <v>200</v>
      </c>
      <c r="D411" s="106" t="s">
        <v>200</v>
      </c>
      <c r="E411" s="102" t="s">
        <v>198</v>
      </c>
      <c r="F411" s="102">
        <v>2</v>
      </c>
      <c r="G411" s="98">
        <v>1</v>
      </c>
      <c r="H411" s="99"/>
      <c r="I411" s="100" t="s">
        <v>32635</v>
      </c>
      <c r="J411" s="100" t="s">
        <v>32652</v>
      </c>
      <c r="K411" s="100" t="s">
        <v>160</v>
      </c>
      <c r="L411" s="100" t="s">
        <v>32644</v>
      </c>
      <c r="N411" s="102" t="s">
        <v>32719</v>
      </c>
      <c r="O411" s="99"/>
      <c r="P411" s="102" t="s">
        <v>32718</v>
      </c>
      <c r="Q411" s="102" t="s">
        <v>32636</v>
      </c>
      <c r="R411" s="99"/>
      <c r="S411" s="100" t="str">
        <f t="shared" si="33"/>
        <v>Gefahr = X, Rück = N, SPC ≠ 0</v>
      </c>
    </row>
    <row r="412" spans="1:19" x14ac:dyDescent="0.2">
      <c r="A412" s="97" t="str">
        <f t="shared" si="32"/>
        <v>ZVPF-X-X-N-2-2</v>
      </c>
      <c r="B412" s="97" t="s">
        <v>283</v>
      </c>
      <c r="C412" s="103" t="s">
        <v>200</v>
      </c>
      <c r="D412" s="100" t="s">
        <v>200</v>
      </c>
      <c r="E412" s="102" t="s">
        <v>198</v>
      </c>
      <c r="F412" s="102">
        <v>2</v>
      </c>
      <c r="G412" s="100">
        <v>2</v>
      </c>
      <c r="H412" s="99"/>
      <c r="I412" s="100" t="s">
        <v>32635</v>
      </c>
      <c r="J412" s="100" t="s">
        <v>32652</v>
      </c>
      <c r="K412" s="100" t="s">
        <v>160</v>
      </c>
      <c r="L412" s="100" t="s">
        <v>32644</v>
      </c>
      <c r="N412" s="102" t="s">
        <v>32719</v>
      </c>
      <c r="O412" s="99"/>
      <c r="P412" s="102" t="s">
        <v>32718</v>
      </c>
      <c r="Q412" s="102" t="s">
        <v>32636</v>
      </c>
      <c r="R412" s="99"/>
      <c r="S412" s="100" t="str">
        <f t="shared" si="33"/>
        <v>Gefahr = X, Rück = N, SPC ≠ 0</v>
      </c>
    </row>
    <row r="413" spans="1:19" x14ac:dyDescent="0.2">
      <c r="A413" s="97" t="str">
        <f t="shared" si="32"/>
        <v>ZVPF-X-X-N-6-1</v>
      </c>
      <c r="B413" s="97" t="s">
        <v>283</v>
      </c>
      <c r="C413" s="109" t="s">
        <v>200</v>
      </c>
      <c r="D413" s="106" t="s">
        <v>200</v>
      </c>
      <c r="E413" s="102" t="s">
        <v>198</v>
      </c>
      <c r="F413" s="102">
        <v>6</v>
      </c>
      <c r="G413" s="98">
        <v>1</v>
      </c>
      <c r="H413" s="99"/>
      <c r="I413" s="100" t="s">
        <v>200</v>
      </c>
      <c r="J413" s="100" t="s">
        <v>32652</v>
      </c>
      <c r="K413" s="100" t="s">
        <v>160</v>
      </c>
      <c r="L413" s="100" t="s">
        <v>32644</v>
      </c>
      <c r="N413" s="102" t="s">
        <v>32719</v>
      </c>
      <c r="O413" s="99"/>
      <c r="P413" s="102" t="s">
        <v>32718</v>
      </c>
      <c r="Q413" s="102" t="s">
        <v>32636</v>
      </c>
      <c r="R413" s="99"/>
      <c r="S413" s="100" t="str">
        <f t="shared" si="33"/>
        <v>Gefahr = X, Rück = N, SPC ≠ 0</v>
      </c>
    </row>
    <row r="414" spans="1:19" x14ac:dyDescent="0.2">
      <c r="A414" s="97" t="str">
        <f t="shared" si="32"/>
        <v>ZVPF-X-X-N-6-2</v>
      </c>
      <c r="B414" s="97" t="s">
        <v>283</v>
      </c>
      <c r="C414" s="103" t="s">
        <v>200</v>
      </c>
      <c r="D414" s="100" t="s">
        <v>200</v>
      </c>
      <c r="E414" s="102" t="s">
        <v>198</v>
      </c>
      <c r="F414" s="102">
        <v>6</v>
      </c>
      <c r="G414" s="100">
        <v>2</v>
      </c>
      <c r="H414" s="99"/>
      <c r="I414" s="100" t="s">
        <v>200</v>
      </c>
      <c r="J414" s="100" t="s">
        <v>32652</v>
      </c>
      <c r="K414" s="100" t="s">
        <v>160</v>
      </c>
      <c r="L414" s="100" t="s">
        <v>32644</v>
      </c>
      <c r="N414" s="102" t="s">
        <v>32719</v>
      </c>
      <c r="O414" s="99"/>
      <c r="P414" s="102" t="s">
        <v>32718</v>
      </c>
      <c r="Q414" s="102" t="s">
        <v>32636</v>
      </c>
      <c r="R414" s="99"/>
      <c r="S414" s="100" t="str">
        <f t="shared" si="33"/>
        <v>Gefahr = X, Rück = N, SPC ≠ 0</v>
      </c>
    </row>
    <row r="415" spans="1:19" x14ac:dyDescent="0.2">
      <c r="A415" s="97" t="str">
        <f t="shared" si="32"/>
        <v>ZVPF-X-X-V-0-1</v>
      </c>
      <c r="B415" s="97" t="s">
        <v>283</v>
      </c>
      <c r="C415" s="102" t="s">
        <v>200</v>
      </c>
      <c r="D415" s="100" t="s">
        <v>200</v>
      </c>
      <c r="E415" s="104" t="s">
        <v>199</v>
      </c>
      <c r="F415" s="98">
        <v>0</v>
      </c>
      <c r="G415" s="98">
        <v>1</v>
      </c>
      <c r="H415" s="99"/>
      <c r="I415" s="100" t="s">
        <v>165</v>
      </c>
      <c r="J415" s="100" t="s">
        <v>32652</v>
      </c>
      <c r="K415" s="100" t="s">
        <v>160</v>
      </c>
      <c r="L415" s="100" t="s">
        <v>32644</v>
      </c>
      <c r="N415" s="102" t="s">
        <v>32719</v>
      </c>
      <c r="O415" s="99"/>
      <c r="P415" s="99"/>
      <c r="Q415" s="99"/>
      <c r="R415" s="99"/>
      <c r="S415" s="100" t="str">
        <f t="shared" si="33"/>
        <v xml:space="preserve">Gefahr = X, </v>
      </c>
    </row>
    <row r="416" spans="1:19" x14ac:dyDescent="0.2">
      <c r="A416" s="97" t="str">
        <f t="shared" si="32"/>
        <v>ZVPF-X-X-V-0-2</v>
      </c>
      <c r="B416" s="97" t="s">
        <v>283</v>
      </c>
      <c r="C416" s="109" t="s">
        <v>200</v>
      </c>
      <c r="D416" s="106" t="s">
        <v>200</v>
      </c>
      <c r="E416" s="106" t="s">
        <v>199</v>
      </c>
      <c r="F416" s="98">
        <v>0</v>
      </c>
      <c r="G416" s="106">
        <v>2</v>
      </c>
      <c r="H416" s="99"/>
      <c r="I416" s="100" t="s">
        <v>165</v>
      </c>
      <c r="J416" s="100" t="s">
        <v>32652</v>
      </c>
      <c r="K416" s="100" t="s">
        <v>160</v>
      </c>
      <c r="L416" s="100" t="s">
        <v>32644</v>
      </c>
      <c r="N416" s="102" t="s">
        <v>32719</v>
      </c>
      <c r="O416" s="99"/>
      <c r="P416" s="99"/>
      <c r="Q416" s="99"/>
      <c r="R416" s="99"/>
      <c r="S416" s="100" t="str">
        <f t="shared" si="33"/>
        <v xml:space="preserve">Gefahr = X, </v>
      </c>
    </row>
    <row r="417" spans="1:19" x14ac:dyDescent="0.2">
      <c r="A417" s="97" t="str">
        <f t="shared" si="32"/>
        <v>ZVPF-X-X-V-2-1</v>
      </c>
      <c r="B417" s="97" t="s">
        <v>283</v>
      </c>
      <c r="C417" s="109" t="s">
        <v>200</v>
      </c>
      <c r="D417" s="106" t="s">
        <v>200</v>
      </c>
      <c r="E417" s="106" t="s">
        <v>199</v>
      </c>
      <c r="F417" s="102">
        <v>2</v>
      </c>
      <c r="G417" s="98">
        <v>1</v>
      </c>
      <c r="H417" s="99"/>
      <c r="I417" s="100" t="s">
        <v>32635</v>
      </c>
      <c r="J417" s="100" t="s">
        <v>32652</v>
      </c>
      <c r="K417" s="100" t="s">
        <v>160</v>
      </c>
      <c r="L417" s="100" t="s">
        <v>32644</v>
      </c>
      <c r="N417" s="102" t="s">
        <v>32719</v>
      </c>
      <c r="O417" s="99"/>
      <c r="P417" s="99"/>
      <c r="Q417" s="102" t="s">
        <v>32636</v>
      </c>
      <c r="R417" s="99"/>
      <c r="S417" s="100" t="str">
        <f t="shared" si="33"/>
        <v>Gefahr = X, SPC ≠ 0</v>
      </c>
    </row>
    <row r="418" spans="1:19" x14ac:dyDescent="0.2">
      <c r="A418" s="97" t="str">
        <f t="shared" si="32"/>
        <v>ZVPF-X-X-V-2-2</v>
      </c>
      <c r="B418" s="97" t="s">
        <v>283</v>
      </c>
      <c r="C418" s="103" t="s">
        <v>200</v>
      </c>
      <c r="D418" s="100" t="s">
        <v>200</v>
      </c>
      <c r="E418" s="100" t="s">
        <v>199</v>
      </c>
      <c r="F418" s="102">
        <v>2</v>
      </c>
      <c r="G418" s="100">
        <v>2</v>
      </c>
      <c r="H418" s="99"/>
      <c r="I418" s="100" t="s">
        <v>32635</v>
      </c>
      <c r="J418" s="100" t="s">
        <v>32652</v>
      </c>
      <c r="K418" s="100" t="s">
        <v>160</v>
      </c>
      <c r="L418" s="100" t="s">
        <v>32644</v>
      </c>
      <c r="N418" s="102" t="s">
        <v>32719</v>
      </c>
      <c r="O418" s="99"/>
      <c r="P418" s="99"/>
      <c r="Q418" s="102" t="s">
        <v>32636</v>
      </c>
      <c r="R418" s="99"/>
      <c r="S418" s="100" t="str">
        <f t="shared" si="33"/>
        <v>Gefahr = X, SPC ≠ 0</v>
      </c>
    </row>
    <row r="419" spans="1:19" x14ac:dyDescent="0.2">
      <c r="A419" s="97" t="str">
        <f t="shared" si="32"/>
        <v>ZVPF-X-X-V-6-1</v>
      </c>
      <c r="B419" s="97" t="s">
        <v>283</v>
      </c>
      <c r="C419" s="109" t="s">
        <v>200</v>
      </c>
      <c r="D419" s="106" t="s">
        <v>200</v>
      </c>
      <c r="E419" s="106" t="s">
        <v>199</v>
      </c>
      <c r="F419" s="102">
        <v>6</v>
      </c>
      <c r="G419" s="98">
        <v>1</v>
      </c>
      <c r="H419" s="99"/>
      <c r="I419" s="100" t="s">
        <v>200</v>
      </c>
      <c r="J419" s="100" t="s">
        <v>32652</v>
      </c>
      <c r="K419" s="100" t="s">
        <v>160</v>
      </c>
      <c r="L419" s="100" t="s">
        <v>32644</v>
      </c>
      <c r="N419" s="102" t="s">
        <v>32719</v>
      </c>
      <c r="O419" s="99"/>
      <c r="P419" s="99"/>
      <c r="Q419" s="102" t="s">
        <v>32636</v>
      </c>
      <c r="R419" s="99"/>
      <c r="S419" s="100" t="str">
        <f t="shared" si="33"/>
        <v>Gefahr = X, SPC ≠ 0</v>
      </c>
    </row>
    <row r="420" spans="1:19" x14ac:dyDescent="0.2">
      <c r="A420" s="97" t="str">
        <f t="shared" si="32"/>
        <v>ZVPF-X-X-V-6-2</v>
      </c>
      <c r="B420" s="97" t="s">
        <v>283</v>
      </c>
      <c r="C420" s="103" t="s">
        <v>200</v>
      </c>
      <c r="D420" s="100" t="s">
        <v>200</v>
      </c>
      <c r="E420" s="100" t="s">
        <v>199</v>
      </c>
      <c r="F420" s="102">
        <v>6</v>
      </c>
      <c r="G420" s="100">
        <v>2</v>
      </c>
      <c r="H420" s="99"/>
      <c r="I420" s="100" t="s">
        <v>200</v>
      </c>
      <c r="J420" s="100" t="s">
        <v>32652</v>
      </c>
      <c r="K420" s="100" t="s">
        <v>160</v>
      </c>
      <c r="L420" s="100" t="s">
        <v>32644</v>
      </c>
      <c r="N420" s="102" t="s">
        <v>32719</v>
      </c>
      <c r="O420" s="99"/>
      <c r="P420" s="99"/>
      <c r="Q420" s="102" t="s">
        <v>32636</v>
      </c>
      <c r="R420" s="99"/>
      <c r="S420" s="100" t="str">
        <f t="shared" si="33"/>
        <v>Gefahr = X, SPC ≠ 0</v>
      </c>
    </row>
    <row r="421" spans="1:19" x14ac:dyDescent="0.2">
      <c r="A421" s="97" t="str">
        <f t="shared" si="32"/>
        <v>ZVPF--X--0-1</v>
      </c>
      <c r="B421" s="97" t="s">
        <v>283</v>
      </c>
      <c r="C421" s="98"/>
      <c r="D421" s="100" t="s">
        <v>200</v>
      </c>
      <c r="E421" s="98"/>
      <c r="F421" s="98">
        <v>0</v>
      </c>
      <c r="G421" s="98">
        <v>1</v>
      </c>
      <c r="H421" s="99"/>
      <c r="I421" s="100" t="s">
        <v>165</v>
      </c>
      <c r="J421" s="100" t="s">
        <v>32652</v>
      </c>
      <c r="K421" s="100" t="s">
        <v>160</v>
      </c>
      <c r="L421" s="100" t="s">
        <v>32644</v>
      </c>
      <c r="N421" s="99"/>
      <c r="O421" s="99"/>
      <c r="P421" s="99"/>
      <c r="Q421" s="99"/>
      <c r="R421" s="99"/>
      <c r="S421" s="100" t="str">
        <f t="shared" si="33"/>
        <v/>
      </c>
    </row>
    <row r="422" spans="1:19" x14ac:dyDescent="0.2">
      <c r="A422" s="97" t="str">
        <f t="shared" si="32"/>
        <v>ZVPF--X--0-2</v>
      </c>
      <c r="B422" s="97" t="s">
        <v>283</v>
      </c>
      <c r="C422" s="98"/>
      <c r="D422" s="104" t="s">
        <v>200</v>
      </c>
      <c r="E422" s="98"/>
      <c r="F422" s="98">
        <v>0</v>
      </c>
      <c r="G422" s="100">
        <v>2</v>
      </c>
      <c r="H422" s="99"/>
      <c r="I422" s="100" t="s">
        <v>165</v>
      </c>
      <c r="J422" s="100" t="s">
        <v>32652</v>
      </c>
      <c r="K422" s="100" t="s">
        <v>160</v>
      </c>
      <c r="L422" s="100" t="s">
        <v>32644</v>
      </c>
      <c r="N422" s="99"/>
      <c r="O422" s="99"/>
      <c r="P422" s="99"/>
      <c r="Q422" s="99"/>
      <c r="R422" s="99"/>
      <c r="S422" s="100" t="str">
        <f t="shared" si="33"/>
        <v/>
      </c>
    </row>
    <row r="423" spans="1:19" x14ac:dyDescent="0.2">
      <c r="A423" s="97" t="str">
        <f t="shared" si="32"/>
        <v>ZVPF--X--2-1</v>
      </c>
      <c r="B423" s="97" t="s">
        <v>283</v>
      </c>
      <c r="C423" s="98"/>
      <c r="D423" s="100" t="s">
        <v>200</v>
      </c>
      <c r="E423" s="98"/>
      <c r="F423" s="102">
        <v>2</v>
      </c>
      <c r="G423" s="98">
        <v>1</v>
      </c>
      <c r="H423" s="99"/>
      <c r="I423" s="100" t="s">
        <v>32635</v>
      </c>
      <c r="J423" s="100" t="s">
        <v>32652</v>
      </c>
      <c r="K423" s="100" t="s">
        <v>160</v>
      </c>
      <c r="L423" s="100" t="s">
        <v>32644</v>
      </c>
      <c r="N423" s="99"/>
      <c r="O423" s="99"/>
      <c r="P423" s="99"/>
      <c r="Q423" s="102" t="s">
        <v>32636</v>
      </c>
      <c r="R423" s="99"/>
      <c r="S423" s="100" t="str">
        <f t="shared" si="33"/>
        <v>SPC ≠ 0</v>
      </c>
    </row>
    <row r="424" spans="1:19" x14ac:dyDescent="0.2">
      <c r="A424" s="97" t="str">
        <f t="shared" si="32"/>
        <v>ZVPF--X--2-2</v>
      </c>
      <c r="B424" s="97" t="s">
        <v>283</v>
      </c>
      <c r="C424" s="98"/>
      <c r="D424" s="100" t="s">
        <v>200</v>
      </c>
      <c r="E424" s="98"/>
      <c r="F424" s="102">
        <v>2</v>
      </c>
      <c r="G424" s="100">
        <v>2</v>
      </c>
      <c r="H424" s="99"/>
      <c r="I424" s="100" t="s">
        <v>32635</v>
      </c>
      <c r="J424" s="100" t="s">
        <v>32652</v>
      </c>
      <c r="K424" s="100" t="s">
        <v>160</v>
      </c>
      <c r="L424" s="100" t="s">
        <v>32644</v>
      </c>
      <c r="N424" s="99"/>
      <c r="O424" s="99"/>
      <c r="P424" s="99"/>
      <c r="Q424" s="102" t="s">
        <v>32636</v>
      </c>
      <c r="R424" s="99"/>
      <c r="S424" s="100" t="str">
        <f t="shared" si="33"/>
        <v>SPC ≠ 0</v>
      </c>
    </row>
    <row r="425" spans="1:19" x14ac:dyDescent="0.2">
      <c r="A425" s="97" t="str">
        <f t="shared" si="32"/>
        <v>ZVPF--X--6-1</v>
      </c>
      <c r="B425" s="97" t="s">
        <v>283</v>
      </c>
      <c r="C425" s="98"/>
      <c r="D425" s="100" t="s">
        <v>200</v>
      </c>
      <c r="E425" s="98"/>
      <c r="F425" s="102">
        <v>6</v>
      </c>
      <c r="G425" s="98">
        <v>1</v>
      </c>
      <c r="H425" s="99"/>
      <c r="I425" s="100" t="s">
        <v>200</v>
      </c>
      <c r="J425" s="100" t="s">
        <v>32652</v>
      </c>
      <c r="K425" s="100" t="s">
        <v>160</v>
      </c>
      <c r="L425" s="100" t="s">
        <v>32644</v>
      </c>
      <c r="N425" s="99"/>
      <c r="O425" s="99"/>
      <c r="P425" s="99"/>
      <c r="Q425" s="102" t="s">
        <v>32636</v>
      </c>
      <c r="R425" s="99"/>
      <c r="S425" s="100" t="str">
        <f t="shared" si="33"/>
        <v>SPC ≠ 0</v>
      </c>
    </row>
    <row r="426" spans="1:19" x14ac:dyDescent="0.2">
      <c r="A426" s="97" t="str">
        <f t="shared" si="32"/>
        <v>ZVPF--X--6-2</v>
      </c>
      <c r="B426" s="97" t="s">
        <v>283</v>
      </c>
      <c r="C426" s="98"/>
      <c r="D426" s="100" t="s">
        <v>200</v>
      </c>
      <c r="E426" s="98"/>
      <c r="F426" s="102">
        <v>6</v>
      </c>
      <c r="G426" s="100">
        <v>2</v>
      </c>
      <c r="H426" s="99"/>
      <c r="I426" s="100" t="s">
        <v>200</v>
      </c>
      <c r="J426" s="100" t="s">
        <v>32652</v>
      </c>
      <c r="K426" s="100" t="s">
        <v>160</v>
      </c>
      <c r="L426" s="100" t="s">
        <v>32644</v>
      </c>
      <c r="N426" s="99"/>
      <c r="O426" s="99"/>
      <c r="P426" s="99"/>
      <c r="Q426" s="102" t="s">
        <v>32636</v>
      </c>
      <c r="R426" s="99"/>
      <c r="S426" s="100" t="str">
        <f t="shared" si="33"/>
        <v>SPC ≠ 0</v>
      </c>
    </row>
    <row r="427" spans="1:19" x14ac:dyDescent="0.2">
      <c r="A427" s="97" t="str">
        <f t="shared" si="32"/>
        <v>ZVPF--X-N-0-1</v>
      </c>
      <c r="B427" s="97" t="s">
        <v>283</v>
      </c>
      <c r="C427" s="98"/>
      <c r="D427" s="104" t="s">
        <v>200</v>
      </c>
      <c r="E427" s="102" t="s">
        <v>198</v>
      </c>
      <c r="F427" s="98">
        <v>0</v>
      </c>
      <c r="G427" s="98">
        <v>1</v>
      </c>
      <c r="H427" s="99"/>
      <c r="I427" s="100" t="s">
        <v>165</v>
      </c>
      <c r="J427" s="100" t="s">
        <v>32652</v>
      </c>
      <c r="K427" s="100" t="s">
        <v>160</v>
      </c>
      <c r="L427" s="100" t="s">
        <v>32644</v>
      </c>
      <c r="N427" s="99"/>
      <c r="O427" s="99"/>
      <c r="P427" s="102" t="s">
        <v>32718</v>
      </c>
      <c r="Q427" s="99"/>
      <c r="R427" s="99"/>
      <c r="S427" s="100" t="str">
        <f t="shared" si="33"/>
        <v xml:space="preserve">Rück = N, </v>
      </c>
    </row>
    <row r="428" spans="1:19" x14ac:dyDescent="0.2">
      <c r="A428" s="97" t="str">
        <f t="shared" si="32"/>
        <v>ZVPF--X-N-0-2</v>
      </c>
      <c r="B428" s="97" t="s">
        <v>283</v>
      </c>
      <c r="C428" s="98"/>
      <c r="D428" s="106" t="s">
        <v>200</v>
      </c>
      <c r="E428" s="105" t="s">
        <v>198</v>
      </c>
      <c r="F428" s="98">
        <v>0</v>
      </c>
      <c r="G428" s="106">
        <v>2</v>
      </c>
      <c r="H428" s="99"/>
      <c r="I428" s="100" t="s">
        <v>165</v>
      </c>
      <c r="J428" s="100" t="s">
        <v>32652</v>
      </c>
      <c r="K428" s="100" t="s">
        <v>160</v>
      </c>
      <c r="L428" s="100" t="s">
        <v>32644</v>
      </c>
      <c r="N428" s="99"/>
      <c r="O428" s="99"/>
      <c r="P428" s="102" t="s">
        <v>32718</v>
      </c>
      <c r="Q428" s="99"/>
      <c r="R428" s="99"/>
      <c r="S428" s="100" t="str">
        <f t="shared" si="33"/>
        <v xml:space="preserve">Rück = N, </v>
      </c>
    </row>
    <row r="429" spans="1:19" x14ac:dyDescent="0.2">
      <c r="A429" s="97" t="str">
        <f t="shared" si="32"/>
        <v>ZVPF--X-N-2-1</v>
      </c>
      <c r="B429" s="97" t="s">
        <v>283</v>
      </c>
      <c r="C429" s="98"/>
      <c r="D429" s="106" t="s">
        <v>200</v>
      </c>
      <c r="E429" s="105" t="s">
        <v>198</v>
      </c>
      <c r="F429" s="102">
        <v>2</v>
      </c>
      <c r="G429" s="98">
        <v>1</v>
      </c>
      <c r="H429" s="99"/>
      <c r="I429" s="100" t="s">
        <v>32635</v>
      </c>
      <c r="J429" s="100" t="s">
        <v>32652</v>
      </c>
      <c r="K429" s="100" t="s">
        <v>160</v>
      </c>
      <c r="L429" s="100" t="s">
        <v>32644</v>
      </c>
      <c r="N429" s="99"/>
      <c r="O429" s="99"/>
      <c r="P429" s="102" t="s">
        <v>32718</v>
      </c>
      <c r="Q429" s="102" t="s">
        <v>32636</v>
      </c>
      <c r="R429" s="99"/>
      <c r="S429" s="100" t="str">
        <f t="shared" si="33"/>
        <v>Rück = N, SPC ≠ 0</v>
      </c>
    </row>
    <row r="430" spans="1:19" x14ac:dyDescent="0.2">
      <c r="A430" s="97" t="str">
        <f t="shared" si="32"/>
        <v>ZVPF--X-N-2-2</v>
      </c>
      <c r="B430" s="97" t="s">
        <v>283</v>
      </c>
      <c r="C430" s="98"/>
      <c r="D430" s="100" t="s">
        <v>200</v>
      </c>
      <c r="E430" s="102" t="s">
        <v>198</v>
      </c>
      <c r="F430" s="102">
        <v>2</v>
      </c>
      <c r="G430" s="100">
        <v>2</v>
      </c>
      <c r="H430" s="99"/>
      <c r="I430" s="100" t="s">
        <v>32635</v>
      </c>
      <c r="J430" s="100" t="s">
        <v>32652</v>
      </c>
      <c r="K430" s="100" t="s">
        <v>160</v>
      </c>
      <c r="L430" s="100" t="s">
        <v>32644</v>
      </c>
      <c r="N430" s="99"/>
      <c r="O430" s="99"/>
      <c r="P430" s="102" t="s">
        <v>32718</v>
      </c>
      <c r="Q430" s="102" t="s">
        <v>32636</v>
      </c>
      <c r="R430" s="99"/>
      <c r="S430" s="100" t="str">
        <f t="shared" si="33"/>
        <v>Rück = N, SPC ≠ 0</v>
      </c>
    </row>
    <row r="431" spans="1:19" x14ac:dyDescent="0.2">
      <c r="A431" s="97" t="str">
        <f t="shared" ref="A431:A438" si="34">B431&amp;"-"&amp;C431&amp;"-"&amp;D431&amp;"-"&amp;E431&amp;"-"&amp;F431&amp;"-"&amp;G431</f>
        <v>ZVPF--X-N-6-1</v>
      </c>
      <c r="B431" s="97" t="s">
        <v>283</v>
      </c>
      <c r="C431" s="98"/>
      <c r="D431" s="106" t="s">
        <v>200</v>
      </c>
      <c r="E431" s="105" t="s">
        <v>198</v>
      </c>
      <c r="F431" s="102">
        <v>6</v>
      </c>
      <c r="G431" s="98">
        <v>1</v>
      </c>
      <c r="H431" s="99"/>
      <c r="I431" s="100" t="s">
        <v>200</v>
      </c>
      <c r="J431" s="100" t="s">
        <v>32652</v>
      </c>
      <c r="K431" s="100" t="s">
        <v>160</v>
      </c>
      <c r="L431" s="100" t="s">
        <v>32644</v>
      </c>
      <c r="N431" s="99"/>
      <c r="O431" s="99"/>
      <c r="P431" s="102" t="s">
        <v>32718</v>
      </c>
      <c r="Q431" s="102" t="s">
        <v>32636</v>
      </c>
      <c r="R431" s="99"/>
      <c r="S431" s="100" t="str">
        <f t="shared" ref="S431:S438" si="35">N431&amp;O431&amp;P431&amp;Q431</f>
        <v>Rück = N, SPC ≠ 0</v>
      </c>
    </row>
    <row r="432" spans="1:19" x14ac:dyDescent="0.2">
      <c r="A432" s="97" t="str">
        <f t="shared" si="34"/>
        <v>ZVPF--X-N-6-2</v>
      </c>
      <c r="B432" s="97" t="s">
        <v>283</v>
      </c>
      <c r="C432" s="98"/>
      <c r="D432" s="100" t="s">
        <v>200</v>
      </c>
      <c r="E432" s="102" t="s">
        <v>198</v>
      </c>
      <c r="F432" s="102">
        <v>6</v>
      </c>
      <c r="G432" s="100">
        <v>2</v>
      </c>
      <c r="H432" s="99"/>
      <c r="I432" s="100" t="s">
        <v>200</v>
      </c>
      <c r="J432" s="100" t="s">
        <v>32652</v>
      </c>
      <c r="K432" s="100" t="s">
        <v>160</v>
      </c>
      <c r="L432" s="100" t="s">
        <v>32644</v>
      </c>
      <c r="N432" s="99"/>
      <c r="O432" s="99"/>
      <c r="P432" s="102" t="s">
        <v>32718</v>
      </c>
      <c r="Q432" s="102" t="s">
        <v>32636</v>
      </c>
      <c r="R432" s="99"/>
      <c r="S432" s="100" t="str">
        <f t="shared" si="35"/>
        <v>Rück = N, SPC ≠ 0</v>
      </c>
    </row>
    <row r="433" spans="1:19" x14ac:dyDescent="0.2">
      <c r="A433" s="97" t="str">
        <f t="shared" si="34"/>
        <v>ZVPF--X-V-0-1</v>
      </c>
      <c r="B433" s="97" t="s">
        <v>283</v>
      </c>
      <c r="C433" s="98"/>
      <c r="D433" s="104" t="s">
        <v>200</v>
      </c>
      <c r="E433" s="100" t="s">
        <v>199</v>
      </c>
      <c r="F433" s="98">
        <v>0</v>
      </c>
      <c r="G433" s="98">
        <v>1</v>
      </c>
      <c r="H433" s="99"/>
      <c r="I433" s="100" t="s">
        <v>165</v>
      </c>
      <c r="J433" s="100" t="s">
        <v>32652</v>
      </c>
      <c r="K433" s="100" t="s">
        <v>160</v>
      </c>
      <c r="L433" s="100" t="s">
        <v>32644</v>
      </c>
      <c r="N433" s="99"/>
      <c r="O433" s="99"/>
      <c r="P433" s="99"/>
      <c r="Q433" s="99"/>
      <c r="R433" s="99"/>
      <c r="S433" s="100" t="str">
        <f t="shared" si="35"/>
        <v/>
      </c>
    </row>
    <row r="434" spans="1:19" x14ac:dyDescent="0.2">
      <c r="A434" s="97" t="str">
        <f t="shared" si="34"/>
        <v>ZVPF--X-V-0-2</v>
      </c>
      <c r="B434" s="97" t="s">
        <v>283</v>
      </c>
      <c r="C434" s="98"/>
      <c r="D434" s="106" t="s">
        <v>200</v>
      </c>
      <c r="E434" s="106" t="s">
        <v>199</v>
      </c>
      <c r="F434" s="98">
        <v>0</v>
      </c>
      <c r="G434" s="106">
        <v>2</v>
      </c>
      <c r="H434" s="99"/>
      <c r="I434" s="100" t="s">
        <v>165</v>
      </c>
      <c r="J434" s="100" t="s">
        <v>32652</v>
      </c>
      <c r="K434" s="100" t="s">
        <v>160</v>
      </c>
      <c r="L434" s="100" t="s">
        <v>32644</v>
      </c>
      <c r="N434" s="99"/>
      <c r="O434" s="99"/>
      <c r="P434" s="99"/>
      <c r="Q434" s="99"/>
      <c r="R434" s="99"/>
      <c r="S434" s="100" t="str">
        <f t="shared" si="35"/>
        <v/>
      </c>
    </row>
    <row r="435" spans="1:19" x14ac:dyDescent="0.2">
      <c r="A435" s="97" t="str">
        <f t="shared" si="34"/>
        <v>ZVPF--X-V-2-1</v>
      </c>
      <c r="B435" s="97" t="s">
        <v>283</v>
      </c>
      <c r="C435" s="98"/>
      <c r="D435" s="106" t="s">
        <v>200</v>
      </c>
      <c r="E435" s="106" t="s">
        <v>199</v>
      </c>
      <c r="F435" s="102">
        <v>2</v>
      </c>
      <c r="G435" s="98">
        <v>1</v>
      </c>
      <c r="H435" s="99"/>
      <c r="I435" s="100" t="s">
        <v>32635</v>
      </c>
      <c r="J435" s="100" t="s">
        <v>32652</v>
      </c>
      <c r="K435" s="100" t="s">
        <v>160</v>
      </c>
      <c r="L435" s="100" t="s">
        <v>32644</v>
      </c>
      <c r="N435" s="99"/>
      <c r="O435" s="99"/>
      <c r="P435" s="99"/>
      <c r="Q435" s="102" t="s">
        <v>32636</v>
      </c>
      <c r="R435" s="99"/>
      <c r="S435" s="100" t="str">
        <f t="shared" si="35"/>
        <v>SPC ≠ 0</v>
      </c>
    </row>
    <row r="436" spans="1:19" x14ac:dyDescent="0.2">
      <c r="A436" s="97" t="str">
        <f t="shared" si="34"/>
        <v>ZVPF--X-V-2-2</v>
      </c>
      <c r="B436" s="97" t="s">
        <v>283</v>
      </c>
      <c r="C436" s="98"/>
      <c r="D436" s="100" t="s">
        <v>200</v>
      </c>
      <c r="E436" s="100" t="s">
        <v>199</v>
      </c>
      <c r="F436" s="102">
        <v>2</v>
      </c>
      <c r="G436" s="100">
        <v>2</v>
      </c>
      <c r="H436" s="99"/>
      <c r="I436" s="100" t="s">
        <v>32635</v>
      </c>
      <c r="J436" s="100" t="s">
        <v>32652</v>
      </c>
      <c r="K436" s="100" t="s">
        <v>160</v>
      </c>
      <c r="L436" s="100" t="s">
        <v>32644</v>
      </c>
      <c r="N436" s="99"/>
      <c r="O436" s="99"/>
      <c r="P436" s="99"/>
      <c r="Q436" s="102" t="s">
        <v>32636</v>
      </c>
      <c r="R436" s="99"/>
      <c r="S436" s="100" t="str">
        <f t="shared" si="35"/>
        <v>SPC ≠ 0</v>
      </c>
    </row>
    <row r="437" spans="1:19" x14ac:dyDescent="0.2">
      <c r="A437" s="97" t="str">
        <f t="shared" si="34"/>
        <v>ZVPF--X-V-6-1</v>
      </c>
      <c r="B437" s="97" t="s">
        <v>283</v>
      </c>
      <c r="C437" s="98"/>
      <c r="D437" s="106" t="s">
        <v>200</v>
      </c>
      <c r="E437" s="106" t="s">
        <v>199</v>
      </c>
      <c r="F437" s="102">
        <v>6</v>
      </c>
      <c r="G437" s="98">
        <v>1</v>
      </c>
      <c r="H437" s="99"/>
      <c r="I437" s="100" t="s">
        <v>200</v>
      </c>
      <c r="J437" s="100" t="s">
        <v>32652</v>
      </c>
      <c r="K437" s="100" t="s">
        <v>160</v>
      </c>
      <c r="L437" s="100" t="s">
        <v>32644</v>
      </c>
      <c r="N437" s="99"/>
      <c r="O437" s="99"/>
      <c r="P437" s="99"/>
      <c r="Q437" s="102" t="s">
        <v>32636</v>
      </c>
      <c r="R437" s="99"/>
      <c r="S437" s="100" t="str">
        <f t="shared" si="35"/>
        <v>SPC ≠ 0</v>
      </c>
    </row>
    <row r="438" spans="1:19" x14ac:dyDescent="0.2">
      <c r="A438" s="97" t="str">
        <f t="shared" si="34"/>
        <v>ZVPF--X-V-6-2</v>
      </c>
      <c r="B438" s="97" t="s">
        <v>283</v>
      </c>
      <c r="C438" s="98"/>
      <c r="D438" s="100" t="s">
        <v>200</v>
      </c>
      <c r="E438" s="100" t="s">
        <v>199</v>
      </c>
      <c r="F438" s="102">
        <v>6</v>
      </c>
      <c r="G438" s="100">
        <v>2</v>
      </c>
      <c r="H438" s="99"/>
      <c r="I438" s="100" t="s">
        <v>200</v>
      </c>
      <c r="J438" s="100" t="s">
        <v>32652</v>
      </c>
      <c r="K438" s="100" t="s">
        <v>160</v>
      </c>
      <c r="L438" s="100" t="s">
        <v>32644</v>
      </c>
      <c r="N438" s="99"/>
      <c r="O438" s="99"/>
      <c r="P438" s="99"/>
      <c r="Q438" s="102" t="s">
        <v>32636</v>
      </c>
      <c r="R438" s="99"/>
      <c r="S438" s="100" t="str">
        <f t="shared" si="35"/>
        <v>SPC ≠ 0</v>
      </c>
    </row>
    <row r="439" spans="1:19" ht="15" customHeight="1" x14ac:dyDescent="0.2">
      <c r="A439" s="107"/>
      <c r="B439" s="108" t="s">
        <v>291</v>
      </c>
      <c r="C439" s="108" t="s">
        <v>291</v>
      </c>
      <c r="D439" s="108" t="s">
        <v>291</v>
      </c>
      <c r="E439" s="108" t="s">
        <v>291</v>
      </c>
      <c r="F439" s="108" t="s">
        <v>291</v>
      </c>
      <c r="G439" s="108" t="s">
        <v>291</v>
      </c>
      <c r="H439" s="108" t="s">
        <v>291</v>
      </c>
      <c r="I439" s="108" t="s">
        <v>291</v>
      </c>
      <c r="J439" s="108" t="s">
        <v>291</v>
      </c>
      <c r="K439" s="108" t="s">
        <v>291</v>
      </c>
      <c r="L439" s="108" t="s">
        <v>291</v>
      </c>
      <c r="N439" s="107"/>
      <c r="O439" s="107"/>
      <c r="P439" s="107"/>
      <c r="Q439" s="107"/>
      <c r="R439" s="107"/>
      <c r="S439" s="107"/>
    </row>
    <row r="440" spans="1:19" x14ac:dyDescent="0.2">
      <c r="A440" s="97" t="str">
        <f t="shared" ref="A440:A471" si="36">B440&amp;"-"&amp;C440&amp;"-"&amp;D440&amp;"-"&amp;E440&amp;"-"&amp;F440&amp;"-"&amp;G440</f>
        <v>ZRHV----0-1</v>
      </c>
      <c r="B440" s="100" t="s">
        <v>32653</v>
      </c>
      <c r="C440" s="98"/>
      <c r="D440" s="98"/>
      <c r="E440" s="98"/>
      <c r="F440" s="98">
        <v>0</v>
      </c>
      <c r="G440" s="98">
        <v>1</v>
      </c>
      <c r="H440" s="99"/>
      <c r="I440" s="100" t="s">
        <v>165</v>
      </c>
      <c r="J440" s="100" t="s">
        <v>32654</v>
      </c>
      <c r="K440" s="100" t="s">
        <v>32655</v>
      </c>
      <c r="L440" s="100" t="s">
        <v>32634</v>
      </c>
      <c r="N440" s="99"/>
      <c r="O440" s="99"/>
      <c r="P440" s="99"/>
      <c r="Q440" s="99"/>
      <c r="R440" s="99"/>
      <c r="S440" s="100" t="str">
        <f t="shared" ref="S440:S471" si="37">N440&amp;O440&amp;P440&amp;Q440</f>
        <v/>
      </c>
    </row>
    <row r="441" spans="1:19" x14ac:dyDescent="0.2">
      <c r="A441" s="97" t="str">
        <f t="shared" si="36"/>
        <v>ZRHV----0-2</v>
      </c>
      <c r="B441" s="100" t="s">
        <v>32653</v>
      </c>
      <c r="C441" s="98"/>
      <c r="D441" s="98"/>
      <c r="E441" s="98"/>
      <c r="F441" s="98">
        <v>0</v>
      </c>
      <c r="G441" s="100">
        <v>2</v>
      </c>
      <c r="H441" s="99"/>
      <c r="I441" s="100" t="s">
        <v>165</v>
      </c>
      <c r="J441" s="100" t="s">
        <v>32654</v>
      </c>
      <c r="K441" s="100" t="s">
        <v>32655</v>
      </c>
      <c r="L441" s="100" t="s">
        <v>32634</v>
      </c>
      <c r="N441" s="99"/>
      <c r="O441" s="99"/>
      <c r="P441" s="99"/>
      <c r="Q441" s="99"/>
      <c r="R441" s="99"/>
      <c r="S441" s="100" t="str">
        <f t="shared" si="37"/>
        <v/>
      </c>
    </row>
    <row r="442" spans="1:19" x14ac:dyDescent="0.2">
      <c r="A442" s="97" t="str">
        <f t="shared" si="36"/>
        <v>ZRHV----2-1</v>
      </c>
      <c r="B442" s="100" t="s">
        <v>32653</v>
      </c>
      <c r="C442" s="98"/>
      <c r="D442" s="98"/>
      <c r="E442" s="98"/>
      <c r="F442" s="102">
        <v>2</v>
      </c>
      <c r="G442" s="98">
        <v>1</v>
      </c>
      <c r="H442" s="99"/>
      <c r="I442" s="100" t="s">
        <v>32635</v>
      </c>
      <c r="J442" s="100" t="s">
        <v>32654</v>
      </c>
      <c r="K442" s="100" t="s">
        <v>32655</v>
      </c>
      <c r="L442" s="100" t="s">
        <v>32634</v>
      </c>
      <c r="N442" s="99"/>
      <c r="O442" s="99"/>
      <c r="P442" s="99"/>
      <c r="Q442" s="102" t="s">
        <v>32642</v>
      </c>
      <c r="R442" s="99"/>
      <c r="S442" s="100" t="str">
        <f t="shared" si="37"/>
        <v>SPC = 2</v>
      </c>
    </row>
    <row r="443" spans="1:19" x14ac:dyDescent="0.2">
      <c r="A443" s="97" t="str">
        <f t="shared" si="36"/>
        <v>ZRHV----2-2</v>
      </c>
      <c r="B443" s="100" t="s">
        <v>32653</v>
      </c>
      <c r="C443" s="98"/>
      <c r="D443" s="98"/>
      <c r="E443" s="98"/>
      <c r="F443" s="103">
        <v>2</v>
      </c>
      <c r="G443" s="100">
        <v>2</v>
      </c>
      <c r="H443" s="99"/>
      <c r="I443" s="100" t="s">
        <v>32635</v>
      </c>
      <c r="J443" s="100" t="s">
        <v>32654</v>
      </c>
      <c r="K443" s="100" t="s">
        <v>32655</v>
      </c>
      <c r="L443" s="100" t="s">
        <v>32634</v>
      </c>
      <c r="N443" s="99"/>
      <c r="O443" s="99"/>
      <c r="P443" s="99"/>
      <c r="Q443" s="102" t="s">
        <v>32642</v>
      </c>
      <c r="R443" s="99"/>
      <c r="S443" s="100" t="str">
        <f t="shared" si="37"/>
        <v>SPC = 2</v>
      </c>
    </row>
    <row r="444" spans="1:19" x14ac:dyDescent="0.2">
      <c r="A444" s="97" t="str">
        <f t="shared" si="36"/>
        <v>ZRHV----6-1</v>
      </c>
      <c r="B444" s="100" t="s">
        <v>32653</v>
      </c>
      <c r="C444" s="98"/>
      <c r="D444" s="98"/>
      <c r="E444" s="98"/>
      <c r="F444" s="100">
        <v>6</v>
      </c>
      <c r="G444" s="98">
        <v>1</v>
      </c>
      <c r="H444" s="99"/>
      <c r="I444" s="100" t="s">
        <v>200</v>
      </c>
      <c r="J444" s="100" t="s">
        <v>32654</v>
      </c>
      <c r="K444" s="100" t="s">
        <v>32655</v>
      </c>
      <c r="L444" s="100" t="s">
        <v>32634</v>
      </c>
      <c r="N444" s="99"/>
      <c r="O444" s="99"/>
      <c r="P444" s="99"/>
      <c r="Q444" s="99"/>
      <c r="R444" s="99"/>
      <c r="S444" s="100" t="str">
        <f t="shared" si="37"/>
        <v/>
      </c>
    </row>
    <row r="445" spans="1:19" x14ac:dyDescent="0.2">
      <c r="A445" s="97" t="str">
        <f t="shared" si="36"/>
        <v>ZRHV----6-2</v>
      </c>
      <c r="B445" s="100" t="s">
        <v>32653</v>
      </c>
      <c r="C445" s="98"/>
      <c r="D445" s="98"/>
      <c r="E445" s="98"/>
      <c r="F445" s="104">
        <v>6</v>
      </c>
      <c r="G445" s="100">
        <v>2</v>
      </c>
      <c r="H445" s="99"/>
      <c r="I445" s="100" t="s">
        <v>200</v>
      </c>
      <c r="J445" s="100" t="s">
        <v>32654</v>
      </c>
      <c r="K445" s="100" t="s">
        <v>32655</v>
      </c>
      <c r="L445" s="100" t="s">
        <v>32634</v>
      </c>
      <c r="N445" s="99"/>
      <c r="O445" s="99"/>
      <c r="P445" s="99"/>
      <c r="Q445" s="99"/>
      <c r="R445" s="99"/>
      <c r="S445" s="100" t="str">
        <f t="shared" si="37"/>
        <v/>
      </c>
    </row>
    <row r="446" spans="1:19" x14ac:dyDescent="0.2">
      <c r="A446" s="97" t="str">
        <f t="shared" si="36"/>
        <v>ZRHV---N-0-1</v>
      </c>
      <c r="B446" s="100" t="s">
        <v>32653</v>
      </c>
      <c r="C446" s="98"/>
      <c r="D446" s="98"/>
      <c r="E446" s="102" t="s">
        <v>198</v>
      </c>
      <c r="F446" s="98">
        <v>0</v>
      </c>
      <c r="G446" s="98">
        <v>1</v>
      </c>
      <c r="H446" s="99"/>
      <c r="I446" s="100" t="s">
        <v>165</v>
      </c>
      <c r="J446" s="100" t="s">
        <v>32654</v>
      </c>
      <c r="K446" s="100" t="s">
        <v>32655</v>
      </c>
      <c r="L446" s="100" t="s">
        <v>32634</v>
      </c>
      <c r="N446" s="99"/>
      <c r="O446" s="99"/>
      <c r="P446" s="102" t="s">
        <v>32718</v>
      </c>
      <c r="Q446" s="99"/>
      <c r="R446" s="99"/>
      <c r="S446" s="100" t="str">
        <f t="shared" si="37"/>
        <v xml:space="preserve">Rück = N, </v>
      </c>
    </row>
    <row r="447" spans="1:19" x14ac:dyDescent="0.2">
      <c r="A447" s="97" t="str">
        <f t="shared" si="36"/>
        <v>ZRHV---N-0-2</v>
      </c>
      <c r="B447" s="100" t="s">
        <v>32653</v>
      </c>
      <c r="C447" s="98"/>
      <c r="D447" s="98"/>
      <c r="E447" s="102" t="s">
        <v>198</v>
      </c>
      <c r="F447" s="98">
        <v>0</v>
      </c>
      <c r="G447" s="104">
        <v>2</v>
      </c>
      <c r="H447" s="99"/>
      <c r="I447" s="100" t="s">
        <v>165</v>
      </c>
      <c r="J447" s="100" t="s">
        <v>32654</v>
      </c>
      <c r="K447" s="100" t="s">
        <v>32655</v>
      </c>
      <c r="L447" s="100" t="s">
        <v>32634</v>
      </c>
      <c r="N447" s="99"/>
      <c r="O447" s="99"/>
      <c r="P447" s="102" t="s">
        <v>32718</v>
      </c>
      <c r="Q447" s="99"/>
      <c r="R447" s="99"/>
      <c r="S447" s="100" t="str">
        <f t="shared" si="37"/>
        <v xml:space="preserve">Rück = N, </v>
      </c>
    </row>
    <row r="448" spans="1:19" x14ac:dyDescent="0.2">
      <c r="A448" s="97" t="str">
        <f t="shared" si="36"/>
        <v>ZRHV---N-2-1</v>
      </c>
      <c r="B448" s="100" t="s">
        <v>32653</v>
      </c>
      <c r="C448" s="98"/>
      <c r="D448" s="98"/>
      <c r="E448" s="102" t="s">
        <v>198</v>
      </c>
      <c r="F448" s="103">
        <v>2</v>
      </c>
      <c r="G448" s="98">
        <v>1</v>
      </c>
      <c r="H448" s="99"/>
      <c r="I448" s="100" t="s">
        <v>32635</v>
      </c>
      <c r="J448" s="100" t="s">
        <v>32654</v>
      </c>
      <c r="K448" s="100" t="s">
        <v>32655</v>
      </c>
      <c r="L448" s="100" t="s">
        <v>32634</v>
      </c>
      <c r="N448" s="99"/>
      <c r="O448" s="99"/>
      <c r="P448" s="102" t="s">
        <v>32718</v>
      </c>
      <c r="Q448" s="102" t="s">
        <v>32642</v>
      </c>
      <c r="R448" s="99"/>
      <c r="S448" s="100" t="str">
        <f t="shared" si="37"/>
        <v>Rück = N, SPC = 2</v>
      </c>
    </row>
    <row r="449" spans="1:19" x14ac:dyDescent="0.2">
      <c r="A449" s="97" t="str">
        <f t="shared" si="36"/>
        <v>ZRHV---N-2-2</v>
      </c>
      <c r="B449" s="100" t="s">
        <v>32653</v>
      </c>
      <c r="C449" s="98"/>
      <c r="D449" s="98"/>
      <c r="E449" s="105" t="s">
        <v>198</v>
      </c>
      <c r="F449" s="105">
        <v>2</v>
      </c>
      <c r="G449" s="106">
        <v>2</v>
      </c>
      <c r="H449" s="99"/>
      <c r="I449" s="100" t="s">
        <v>32635</v>
      </c>
      <c r="J449" s="100" t="s">
        <v>32654</v>
      </c>
      <c r="K449" s="100" t="s">
        <v>32655</v>
      </c>
      <c r="L449" s="100" t="s">
        <v>32634</v>
      </c>
      <c r="N449" s="99"/>
      <c r="O449" s="99"/>
      <c r="P449" s="102" t="s">
        <v>32718</v>
      </c>
      <c r="Q449" s="102" t="s">
        <v>32642</v>
      </c>
      <c r="R449" s="99"/>
      <c r="S449" s="100" t="str">
        <f t="shared" si="37"/>
        <v>Rück = N, SPC = 2</v>
      </c>
    </row>
    <row r="450" spans="1:19" x14ac:dyDescent="0.2">
      <c r="A450" s="97" t="str">
        <f t="shared" si="36"/>
        <v>ZRHV---N-6-1</v>
      </c>
      <c r="B450" s="100" t="s">
        <v>32653</v>
      </c>
      <c r="C450" s="98"/>
      <c r="D450" s="98"/>
      <c r="E450" s="102" t="s">
        <v>198</v>
      </c>
      <c r="F450" s="104">
        <v>6</v>
      </c>
      <c r="G450" s="98">
        <v>1</v>
      </c>
      <c r="H450" s="99"/>
      <c r="I450" s="100" t="s">
        <v>200</v>
      </c>
      <c r="J450" s="100" t="s">
        <v>32654</v>
      </c>
      <c r="K450" s="100" t="s">
        <v>32655</v>
      </c>
      <c r="L450" s="100" t="s">
        <v>32634</v>
      </c>
      <c r="N450" s="99"/>
      <c r="O450" s="99"/>
      <c r="P450" s="102" t="s">
        <v>32718</v>
      </c>
      <c r="Q450" s="99"/>
      <c r="R450" s="99"/>
      <c r="S450" s="100" t="str">
        <f t="shared" si="37"/>
        <v xml:space="preserve">Rück = N, </v>
      </c>
    </row>
    <row r="451" spans="1:19" x14ac:dyDescent="0.2">
      <c r="A451" s="97" t="str">
        <f t="shared" si="36"/>
        <v>ZRHV---N-6-2</v>
      </c>
      <c r="B451" s="100" t="s">
        <v>32653</v>
      </c>
      <c r="C451" s="98"/>
      <c r="D451" s="98"/>
      <c r="E451" s="105" t="s">
        <v>198</v>
      </c>
      <c r="F451" s="106">
        <v>6</v>
      </c>
      <c r="G451" s="106">
        <v>2</v>
      </c>
      <c r="H451" s="99"/>
      <c r="I451" s="100" t="s">
        <v>200</v>
      </c>
      <c r="J451" s="100" t="s">
        <v>32654</v>
      </c>
      <c r="K451" s="100" t="s">
        <v>32655</v>
      </c>
      <c r="L451" s="100" t="s">
        <v>32634</v>
      </c>
      <c r="N451" s="99"/>
      <c r="O451" s="99"/>
      <c r="P451" s="102" t="s">
        <v>32718</v>
      </c>
      <c r="Q451" s="99"/>
      <c r="R451" s="99"/>
      <c r="S451" s="100" t="str">
        <f t="shared" si="37"/>
        <v xml:space="preserve">Rück = N, </v>
      </c>
    </row>
    <row r="452" spans="1:19" x14ac:dyDescent="0.2">
      <c r="A452" s="97" t="str">
        <f t="shared" si="36"/>
        <v>ZRHV-X---0-1</v>
      </c>
      <c r="B452" s="100" t="s">
        <v>32653</v>
      </c>
      <c r="C452" s="104" t="s">
        <v>200</v>
      </c>
      <c r="D452" s="98"/>
      <c r="E452" s="98"/>
      <c r="F452" s="98">
        <v>0</v>
      </c>
      <c r="G452" s="98">
        <v>1</v>
      </c>
      <c r="H452" s="99"/>
      <c r="I452" s="100" t="s">
        <v>165</v>
      </c>
      <c r="J452" s="100" t="s">
        <v>32654</v>
      </c>
      <c r="K452" s="100" t="s">
        <v>32655</v>
      </c>
      <c r="L452" s="100" t="s">
        <v>32634</v>
      </c>
      <c r="N452" s="99"/>
      <c r="O452" s="99"/>
      <c r="P452" s="99"/>
      <c r="Q452" s="99"/>
      <c r="R452" s="99"/>
      <c r="S452" s="100" t="str">
        <f t="shared" si="37"/>
        <v/>
      </c>
    </row>
    <row r="453" spans="1:19" x14ac:dyDescent="0.2">
      <c r="A453" s="97" t="str">
        <f t="shared" si="36"/>
        <v>ZRHV---V-0-1</v>
      </c>
      <c r="B453" s="100" t="s">
        <v>32653</v>
      </c>
      <c r="C453" s="98"/>
      <c r="D453" s="98"/>
      <c r="E453" s="100" t="s">
        <v>199</v>
      </c>
      <c r="F453" s="98">
        <v>0</v>
      </c>
      <c r="G453" s="98">
        <v>1</v>
      </c>
      <c r="H453" s="99"/>
      <c r="I453" s="100" t="s">
        <v>165</v>
      </c>
      <c r="J453" s="100" t="s">
        <v>32654</v>
      </c>
      <c r="K453" s="100" t="s">
        <v>32655</v>
      </c>
      <c r="L453" s="100" t="s">
        <v>32637</v>
      </c>
      <c r="N453" s="99"/>
      <c r="O453" s="99"/>
      <c r="P453" s="99"/>
      <c r="Q453" s="99"/>
      <c r="R453" s="99"/>
      <c r="S453" s="100" t="str">
        <f t="shared" si="37"/>
        <v/>
      </c>
    </row>
    <row r="454" spans="1:19" x14ac:dyDescent="0.2">
      <c r="A454" s="97" t="str">
        <f t="shared" si="36"/>
        <v>ZRHV-X---0-2</v>
      </c>
      <c r="B454" s="100" t="s">
        <v>32653</v>
      </c>
      <c r="C454" s="104" t="s">
        <v>200</v>
      </c>
      <c r="D454" s="98"/>
      <c r="E454" s="98"/>
      <c r="F454" s="98">
        <v>0</v>
      </c>
      <c r="G454" s="100">
        <v>2</v>
      </c>
      <c r="H454" s="99"/>
      <c r="I454" s="100" t="s">
        <v>165</v>
      </c>
      <c r="J454" s="100" t="s">
        <v>32654</v>
      </c>
      <c r="K454" s="100" t="s">
        <v>32655</v>
      </c>
      <c r="L454" s="100" t="s">
        <v>32634</v>
      </c>
      <c r="N454" s="99"/>
      <c r="O454" s="99"/>
      <c r="P454" s="99"/>
      <c r="Q454" s="99"/>
      <c r="R454" s="99"/>
      <c r="S454" s="100" t="str">
        <f t="shared" si="37"/>
        <v/>
      </c>
    </row>
    <row r="455" spans="1:19" x14ac:dyDescent="0.2">
      <c r="A455" s="97" t="str">
        <f t="shared" si="36"/>
        <v>ZRHV---V-0-2</v>
      </c>
      <c r="B455" s="100" t="s">
        <v>32653</v>
      </c>
      <c r="C455" s="98"/>
      <c r="D455" s="98"/>
      <c r="E455" s="100" t="s">
        <v>199</v>
      </c>
      <c r="F455" s="98">
        <v>0</v>
      </c>
      <c r="G455" s="104">
        <v>2</v>
      </c>
      <c r="H455" s="99"/>
      <c r="I455" s="100" t="s">
        <v>165</v>
      </c>
      <c r="J455" s="100" t="s">
        <v>32654</v>
      </c>
      <c r="K455" s="100" t="s">
        <v>32655</v>
      </c>
      <c r="L455" s="100" t="s">
        <v>32637</v>
      </c>
      <c r="N455" s="99"/>
      <c r="O455" s="99"/>
      <c r="P455" s="99"/>
      <c r="Q455" s="99"/>
      <c r="R455" s="99"/>
      <c r="S455" s="100" t="str">
        <f t="shared" si="37"/>
        <v/>
      </c>
    </row>
    <row r="456" spans="1:19" x14ac:dyDescent="0.2">
      <c r="A456" s="97" t="str">
        <f t="shared" si="36"/>
        <v>ZRHV-X---2-1</v>
      </c>
      <c r="B456" s="100" t="s">
        <v>32653</v>
      </c>
      <c r="C456" s="104" t="s">
        <v>200</v>
      </c>
      <c r="D456" s="98"/>
      <c r="E456" s="98"/>
      <c r="F456" s="102">
        <v>2</v>
      </c>
      <c r="G456" s="98">
        <v>1</v>
      </c>
      <c r="H456" s="99"/>
      <c r="I456" s="100" t="s">
        <v>32635</v>
      </c>
      <c r="J456" s="100" t="s">
        <v>32654</v>
      </c>
      <c r="K456" s="100" t="s">
        <v>32655</v>
      </c>
      <c r="L456" s="100" t="s">
        <v>32634</v>
      </c>
      <c r="N456" s="99"/>
      <c r="O456" s="99"/>
      <c r="P456" s="99"/>
      <c r="Q456" s="102" t="s">
        <v>32642</v>
      </c>
      <c r="R456" s="99"/>
      <c r="S456" s="100" t="str">
        <f t="shared" si="37"/>
        <v>SPC = 2</v>
      </c>
    </row>
    <row r="457" spans="1:19" x14ac:dyDescent="0.2">
      <c r="A457" s="97" t="str">
        <f t="shared" si="36"/>
        <v>ZRHV---V-2-1</v>
      </c>
      <c r="B457" s="100" t="s">
        <v>32653</v>
      </c>
      <c r="C457" s="98"/>
      <c r="D457" s="98"/>
      <c r="E457" s="100" t="s">
        <v>199</v>
      </c>
      <c r="F457" s="103">
        <v>2</v>
      </c>
      <c r="G457" s="98">
        <v>1</v>
      </c>
      <c r="H457" s="99"/>
      <c r="I457" s="100" t="s">
        <v>32635</v>
      </c>
      <c r="J457" s="100" t="s">
        <v>32654</v>
      </c>
      <c r="K457" s="100" t="s">
        <v>32655</v>
      </c>
      <c r="L457" s="100" t="s">
        <v>32637</v>
      </c>
      <c r="N457" s="99"/>
      <c r="O457" s="99"/>
      <c r="P457" s="99"/>
      <c r="Q457" s="102" t="s">
        <v>32642</v>
      </c>
      <c r="R457" s="99"/>
      <c r="S457" s="100" t="str">
        <f t="shared" si="37"/>
        <v>SPC = 2</v>
      </c>
    </row>
    <row r="458" spans="1:19" x14ac:dyDescent="0.2">
      <c r="A458" s="97" t="str">
        <f t="shared" si="36"/>
        <v>ZRHV-X---2-2</v>
      </c>
      <c r="B458" s="100" t="s">
        <v>32653</v>
      </c>
      <c r="C458" s="100" t="s">
        <v>200</v>
      </c>
      <c r="D458" s="98"/>
      <c r="E458" s="98"/>
      <c r="F458" s="102">
        <v>2</v>
      </c>
      <c r="G458" s="100">
        <v>2</v>
      </c>
      <c r="H458" s="99"/>
      <c r="I458" s="100" t="s">
        <v>32635</v>
      </c>
      <c r="J458" s="100" t="s">
        <v>32654</v>
      </c>
      <c r="K458" s="100" t="s">
        <v>32655</v>
      </c>
      <c r="L458" s="100" t="s">
        <v>32634</v>
      </c>
      <c r="N458" s="99"/>
      <c r="O458" s="99"/>
      <c r="P458" s="99"/>
      <c r="Q458" s="102" t="s">
        <v>32642</v>
      </c>
      <c r="R458" s="99"/>
      <c r="S458" s="100" t="str">
        <f t="shared" si="37"/>
        <v>SPC = 2</v>
      </c>
    </row>
    <row r="459" spans="1:19" x14ac:dyDescent="0.2">
      <c r="A459" s="97" t="str">
        <f t="shared" si="36"/>
        <v>ZRHV---V-2-2</v>
      </c>
      <c r="B459" s="100" t="s">
        <v>32653</v>
      </c>
      <c r="C459" s="98"/>
      <c r="D459" s="98"/>
      <c r="E459" s="106" t="s">
        <v>199</v>
      </c>
      <c r="F459" s="105">
        <v>2</v>
      </c>
      <c r="G459" s="106">
        <v>2</v>
      </c>
      <c r="H459" s="99"/>
      <c r="I459" s="100" t="s">
        <v>32635</v>
      </c>
      <c r="J459" s="100" t="s">
        <v>32654</v>
      </c>
      <c r="K459" s="100" t="s">
        <v>32655</v>
      </c>
      <c r="L459" s="100" t="s">
        <v>32637</v>
      </c>
      <c r="N459" s="99"/>
      <c r="O459" s="99"/>
      <c r="P459" s="99"/>
      <c r="Q459" s="102" t="s">
        <v>32642</v>
      </c>
      <c r="R459" s="99"/>
      <c r="S459" s="100" t="str">
        <f t="shared" si="37"/>
        <v>SPC = 2</v>
      </c>
    </row>
    <row r="460" spans="1:19" x14ac:dyDescent="0.2">
      <c r="A460" s="97" t="str">
        <f t="shared" si="36"/>
        <v>ZRHV-X---6-1</v>
      </c>
      <c r="B460" s="100" t="s">
        <v>32653</v>
      </c>
      <c r="C460" s="104" t="s">
        <v>200</v>
      </c>
      <c r="D460" s="98"/>
      <c r="E460" s="98"/>
      <c r="F460" s="100">
        <v>6</v>
      </c>
      <c r="G460" s="98">
        <v>1</v>
      </c>
      <c r="H460" s="99"/>
      <c r="I460" s="100" t="s">
        <v>200</v>
      </c>
      <c r="J460" s="100" t="s">
        <v>32654</v>
      </c>
      <c r="K460" s="100" t="s">
        <v>32655</v>
      </c>
      <c r="L460" s="100" t="s">
        <v>32634</v>
      </c>
      <c r="N460" s="99"/>
      <c r="O460" s="99"/>
      <c r="P460" s="99"/>
      <c r="Q460" s="99"/>
      <c r="R460" s="99"/>
      <c r="S460" s="100" t="str">
        <f t="shared" si="37"/>
        <v/>
      </c>
    </row>
    <row r="461" spans="1:19" x14ac:dyDescent="0.2">
      <c r="A461" s="97" t="str">
        <f t="shared" si="36"/>
        <v>ZRHV---V-6-1</v>
      </c>
      <c r="B461" s="100" t="s">
        <v>32653</v>
      </c>
      <c r="C461" s="98"/>
      <c r="D461" s="98"/>
      <c r="E461" s="100" t="s">
        <v>199</v>
      </c>
      <c r="F461" s="104">
        <v>6</v>
      </c>
      <c r="G461" s="98">
        <v>1</v>
      </c>
      <c r="H461" s="99"/>
      <c r="I461" s="100" t="s">
        <v>200</v>
      </c>
      <c r="J461" s="100" t="s">
        <v>32654</v>
      </c>
      <c r="K461" s="100" t="s">
        <v>32655</v>
      </c>
      <c r="L461" s="100" t="s">
        <v>32637</v>
      </c>
      <c r="N461" s="99"/>
      <c r="O461" s="99"/>
      <c r="P461" s="99"/>
      <c r="Q461" s="99"/>
      <c r="R461" s="99"/>
      <c r="S461" s="100" t="str">
        <f t="shared" si="37"/>
        <v/>
      </c>
    </row>
    <row r="462" spans="1:19" x14ac:dyDescent="0.2">
      <c r="A462" s="97" t="str">
        <f t="shared" si="36"/>
        <v>ZRHV-X---6-2</v>
      </c>
      <c r="B462" s="100" t="s">
        <v>32653</v>
      </c>
      <c r="C462" s="100" t="s">
        <v>200</v>
      </c>
      <c r="D462" s="98"/>
      <c r="E462" s="98"/>
      <c r="F462" s="100">
        <v>6</v>
      </c>
      <c r="G462" s="100">
        <v>2</v>
      </c>
      <c r="H462" s="99"/>
      <c r="I462" s="100" t="s">
        <v>200</v>
      </c>
      <c r="J462" s="100" t="s">
        <v>32654</v>
      </c>
      <c r="K462" s="100" t="s">
        <v>32655</v>
      </c>
      <c r="L462" s="100" t="s">
        <v>32634</v>
      </c>
      <c r="N462" s="99"/>
      <c r="O462" s="99"/>
      <c r="P462" s="99"/>
      <c r="Q462" s="99"/>
      <c r="R462" s="99"/>
      <c r="S462" s="100" t="str">
        <f t="shared" si="37"/>
        <v/>
      </c>
    </row>
    <row r="463" spans="1:19" x14ac:dyDescent="0.2">
      <c r="A463" s="97" t="str">
        <f t="shared" si="36"/>
        <v>ZRHV---V-6-2</v>
      </c>
      <c r="B463" s="100" t="s">
        <v>32653</v>
      </c>
      <c r="C463" s="98"/>
      <c r="D463" s="98"/>
      <c r="E463" s="106" t="s">
        <v>199</v>
      </c>
      <c r="F463" s="106">
        <v>6</v>
      </c>
      <c r="G463" s="106">
        <v>2</v>
      </c>
      <c r="H463" s="99"/>
      <c r="I463" s="100" t="s">
        <v>200</v>
      </c>
      <c r="J463" s="100" t="s">
        <v>32654</v>
      </c>
      <c r="K463" s="100" t="s">
        <v>32655</v>
      </c>
      <c r="L463" s="100" t="s">
        <v>32637</v>
      </c>
      <c r="N463" s="99"/>
      <c r="O463" s="99"/>
      <c r="P463" s="99"/>
      <c r="Q463" s="99"/>
      <c r="R463" s="99"/>
      <c r="S463" s="100" t="str">
        <f t="shared" si="37"/>
        <v/>
      </c>
    </row>
    <row r="464" spans="1:19" x14ac:dyDescent="0.2">
      <c r="A464" s="97" t="str">
        <f t="shared" si="36"/>
        <v>ZRHV-X--N-0-1</v>
      </c>
      <c r="B464" s="100" t="s">
        <v>32653</v>
      </c>
      <c r="C464" s="104" t="s">
        <v>200</v>
      </c>
      <c r="D464" s="98"/>
      <c r="E464" s="102" t="s">
        <v>198</v>
      </c>
      <c r="F464" s="98">
        <v>0</v>
      </c>
      <c r="G464" s="98">
        <v>1</v>
      </c>
      <c r="H464" s="99"/>
      <c r="I464" s="100" t="s">
        <v>165</v>
      </c>
      <c r="J464" s="100" t="s">
        <v>32654</v>
      </c>
      <c r="K464" s="100" t="s">
        <v>32655</v>
      </c>
      <c r="L464" s="100" t="s">
        <v>32634</v>
      </c>
      <c r="N464" s="99"/>
      <c r="O464" s="99"/>
      <c r="P464" s="102" t="s">
        <v>32718</v>
      </c>
      <c r="Q464" s="99"/>
      <c r="R464" s="99"/>
      <c r="S464" s="100" t="str">
        <f t="shared" si="37"/>
        <v xml:space="preserve">Rück = N, </v>
      </c>
    </row>
    <row r="465" spans="1:19" x14ac:dyDescent="0.2">
      <c r="A465" s="97" t="str">
        <f t="shared" si="36"/>
        <v>ZRHV-X--N-0-2</v>
      </c>
      <c r="B465" s="100" t="s">
        <v>32653</v>
      </c>
      <c r="C465" s="100" t="s">
        <v>200</v>
      </c>
      <c r="D465" s="98"/>
      <c r="E465" s="102" t="s">
        <v>198</v>
      </c>
      <c r="F465" s="98">
        <v>0</v>
      </c>
      <c r="G465" s="100">
        <v>2</v>
      </c>
      <c r="H465" s="99"/>
      <c r="I465" s="100" t="s">
        <v>165</v>
      </c>
      <c r="J465" s="100" t="s">
        <v>32654</v>
      </c>
      <c r="K465" s="100" t="s">
        <v>32655</v>
      </c>
      <c r="L465" s="100" t="s">
        <v>32634</v>
      </c>
      <c r="N465" s="99"/>
      <c r="O465" s="99"/>
      <c r="P465" s="102" t="s">
        <v>32718</v>
      </c>
      <c r="Q465" s="99"/>
      <c r="R465" s="99"/>
      <c r="S465" s="100" t="str">
        <f t="shared" si="37"/>
        <v xml:space="preserve">Rück = N, </v>
      </c>
    </row>
    <row r="466" spans="1:19" x14ac:dyDescent="0.2">
      <c r="A466" s="97" t="str">
        <f t="shared" si="36"/>
        <v>ZRHV-X--N-2-1</v>
      </c>
      <c r="B466" s="100" t="s">
        <v>32653</v>
      </c>
      <c r="C466" s="100" t="s">
        <v>200</v>
      </c>
      <c r="D466" s="98"/>
      <c r="E466" s="102" t="s">
        <v>198</v>
      </c>
      <c r="F466" s="102">
        <v>2</v>
      </c>
      <c r="G466" s="98">
        <v>1</v>
      </c>
      <c r="H466" s="99"/>
      <c r="I466" s="100" t="s">
        <v>32635</v>
      </c>
      <c r="J466" s="100" t="s">
        <v>32654</v>
      </c>
      <c r="K466" s="100" t="s">
        <v>32655</v>
      </c>
      <c r="L466" s="100" t="s">
        <v>32634</v>
      </c>
      <c r="N466" s="99"/>
      <c r="O466" s="99"/>
      <c r="P466" s="102" t="s">
        <v>32718</v>
      </c>
      <c r="Q466" s="102" t="s">
        <v>32642</v>
      </c>
      <c r="R466" s="99"/>
      <c r="S466" s="100" t="str">
        <f t="shared" si="37"/>
        <v>Rück = N, SPC = 2</v>
      </c>
    </row>
    <row r="467" spans="1:19" x14ac:dyDescent="0.2">
      <c r="A467" s="97" t="str">
        <f t="shared" si="36"/>
        <v>ZRHV-X--N-2-2</v>
      </c>
      <c r="B467" s="100" t="s">
        <v>32653</v>
      </c>
      <c r="C467" s="98" t="s">
        <v>200</v>
      </c>
      <c r="D467" s="98"/>
      <c r="E467" s="105" t="s">
        <v>198</v>
      </c>
      <c r="F467" s="105">
        <v>2</v>
      </c>
      <c r="G467" s="106">
        <v>2</v>
      </c>
      <c r="H467" s="99"/>
      <c r="I467" s="100" t="s">
        <v>32635</v>
      </c>
      <c r="J467" s="100" t="s">
        <v>32654</v>
      </c>
      <c r="K467" s="100" t="s">
        <v>32655</v>
      </c>
      <c r="L467" s="100" t="s">
        <v>32634</v>
      </c>
      <c r="N467" s="99"/>
      <c r="O467" s="99"/>
      <c r="P467" s="102" t="s">
        <v>32718</v>
      </c>
      <c r="Q467" s="102" t="s">
        <v>32642</v>
      </c>
      <c r="R467" s="99"/>
      <c r="S467" s="100" t="str">
        <f t="shared" si="37"/>
        <v>Rück = N, SPC = 2</v>
      </c>
    </row>
    <row r="468" spans="1:19" x14ac:dyDescent="0.2">
      <c r="A468" s="97" t="str">
        <f t="shared" si="36"/>
        <v>ZRHV-X--N-6-1</v>
      </c>
      <c r="B468" s="100" t="s">
        <v>32653</v>
      </c>
      <c r="C468" s="100" t="s">
        <v>200</v>
      </c>
      <c r="D468" s="98"/>
      <c r="E468" s="102" t="s">
        <v>198</v>
      </c>
      <c r="F468" s="100">
        <v>6</v>
      </c>
      <c r="G468" s="98">
        <v>1</v>
      </c>
      <c r="H468" s="99"/>
      <c r="I468" s="100" t="s">
        <v>200</v>
      </c>
      <c r="J468" s="100" t="s">
        <v>32654</v>
      </c>
      <c r="K468" s="100" t="s">
        <v>32655</v>
      </c>
      <c r="L468" s="100" t="s">
        <v>32634</v>
      </c>
      <c r="N468" s="99"/>
      <c r="O468" s="99"/>
      <c r="P468" s="102" t="s">
        <v>32718</v>
      </c>
      <c r="Q468" s="99"/>
      <c r="R468" s="99"/>
      <c r="S468" s="100" t="str">
        <f t="shared" si="37"/>
        <v xml:space="preserve">Rück = N, </v>
      </c>
    </row>
    <row r="469" spans="1:19" x14ac:dyDescent="0.2">
      <c r="A469" s="97" t="str">
        <f t="shared" si="36"/>
        <v>ZRHV-X--N-6-2</v>
      </c>
      <c r="B469" s="100" t="s">
        <v>32653</v>
      </c>
      <c r="C469" s="98" t="s">
        <v>200</v>
      </c>
      <c r="D469" s="98"/>
      <c r="E469" s="105" t="s">
        <v>198</v>
      </c>
      <c r="F469" s="106">
        <v>6</v>
      </c>
      <c r="G469" s="106">
        <v>2</v>
      </c>
      <c r="H469" s="99"/>
      <c r="I469" s="100" t="s">
        <v>200</v>
      </c>
      <c r="J469" s="100" t="s">
        <v>32654</v>
      </c>
      <c r="K469" s="100" t="s">
        <v>32655</v>
      </c>
      <c r="L469" s="100" t="s">
        <v>32634</v>
      </c>
      <c r="N469" s="99"/>
      <c r="O469" s="99"/>
      <c r="P469" s="102" t="s">
        <v>32718</v>
      </c>
      <c r="Q469" s="99"/>
      <c r="R469" s="99"/>
      <c r="S469" s="100" t="str">
        <f t="shared" si="37"/>
        <v xml:space="preserve">Rück = N, </v>
      </c>
    </row>
    <row r="470" spans="1:19" x14ac:dyDescent="0.2">
      <c r="A470" s="97" t="str">
        <f t="shared" si="36"/>
        <v>ZRHV-X--V-0-1</v>
      </c>
      <c r="B470" s="100" t="s">
        <v>32653</v>
      </c>
      <c r="C470" s="104" t="s">
        <v>200</v>
      </c>
      <c r="D470" s="98"/>
      <c r="E470" s="100" t="s">
        <v>199</v>
      </c>
      <c r="F470" s="98">
        <v>0</v>
      </c>
      <c r="G470" s="98">
        <v>1</v>
      </c>
      <c r="H470" s="99"/>
      <c r="I470" s="100" t="s">
        <v>165</v>
      </c>
      <c r="J470" s="100" t="s">
        <v>32654</v>
      </c>
      <c r="K470" s="100" t="s">
        <v>32655</v>
      </c>
      <c r="L470" s="100" t="s">
        <v>32637</v>
      </c>
      <c r="N470" s="99"/>
      <c r="O470" s="99"/>
      <c r="P470" s="99"/>
      <c r="Q470" s="99"/>
      <c r="R470" s="99"/>
      <c r="S470" s="100" t="str">
        <f t="shared" si="37"/>
        <v/>
      </c>
    </row>
    <row r="471" spans="1:19" x14ac:dyDescent="0.2">
      <c r="A471" s="97" t="str">
        <f t="shared" si="36"/>
        <v>ZRHV-X--V-0-2</v>
      </c>
      <c r="B471" s="100" t="s">
        <v>32653</v>
      </c>
      <c r="C471" s="100" t="s">
        <v>200</v>
      </c>
      <c r="D471" s="98"/>
      <c r="E471" s="100" t="s">
        <v>199</v>
      </c>
      <c r="F471" s="98">
        <v>0</v>
      </c>
      <c r="G471" s="100">
        <v>2</v>
      </c>
      <c r="H471" s="99"/>
      <c r="I471" s="100" t="s">
        <v>165</v>
      </c>
      <c r="J471" s="100" t="s">
        <v>32654</v>
      </c>
      <c r="K471" s="100" t="s">
        <v>32655</v>
      </c>
      <c r="L471" s="100" t="s">
        <v>32637</v>
      </c>
      <c r="N471" s="99"/>
      <c r="O471" s="99"/>
      <c r="P471" s="99"/>
      <c r="Q471" s="99"/>
      <c r="R471" s="99"/>
      <c r="S471" s="100" t="str">
        <f t="shared" si="37"/>
        <v/>
      </c>
    </row>
    <row r="472" spans="1:19" x14ac:dyDescent="0.2">
      <c r="A472" s="97" t="str">
        <f t="shared" ref="A472:A503" si="38">B472&amp;"-"&amp;C472&amp;"-"&amp;D472&amp;"-"&amp;E472&amp;"-"&amp;F472&amp;"-"&amp;G472</f>
        <v>ZRHV-X--V-2-1</v>
      </c>
      <c r="B472" s="100" t="s">
        <v>32653</v>
      </c>
      <c r="C472" s="100" t="s">
        <v>200</v>
      </c>
      <c r="D472" s="98"/>
      <c r="E472" s="100" t="s">
        <v>199</v>
      </c>
      <c r="F472" s="102">
        <v>2</v>
      </c>
      <c r="G472" s="98">
        <v>1</v>
      </c>
      <c r="H472" s="99"/>
      <c r="I472" s="100" t="s">
        <v>32635</v>
      </c>
      <c r="J472" s="100" t="s">
        <v>32654</v>
      </c>
      <c r="K472" s="100" t="s">
        <v>32655</v>
      </c>
      <c r="L472" s="100" t="s">
        <v>32637</v>
      </c>
      <c r="N472" s="99"/>
      <c r="O472" s="99"/>
      <c r="P472" s="99"/>
      <c r="Q472" s="102" t="s">
        <v>32642</v>
      </c>
      <c r="R472" s="99"/>
      <c r="S472" s="100" t="str">
        <f t="shared" ref="S472:S503" si="39">N472&amp;O472&amp;P472&amp;Q472</f>
        <v>SPC = 2</v>
      </c>
    </row>
    <row r="473" spans="1:19" x14ac:dyDescent="0.2">
      <c r="A473" s="97" t="str">
        <f t="shared" si="38"/>
        <v>ZRHV-X--V-2-2</v>
      </c>
      <c r="B473" s="100" t="s">
        <v>32653</v>
      </c>
      <c r="C473" s="98" t="s">
        <v>200</v>
      </c>
      <c r="D473" s="98"/>
      <c r="E473" s="106" t="s">
        <v>199</v>
      </c>
      <c r="F473" s="105">
        <v>2</v>
      </c>
      <c r="G473" s="106">
        <v>2</v>
      </c>
      <c r="H473" s="99"/>
      <c r="I473" s="100" t="s">
        <v>32635</v>
      </c>
      <c r="J473" s="100" t="s">
        <v>32654</v>
      </c>
      <c r="K473" s="100" t="s">
        <v>32655</v>
      </c>
      <c r="L473" s="100" t="s">
        <v>32637</v>
      </c>
      <c r="N473" s="99"/>
      <c r="O473" s="99"/>
      <c r="P473" s="99"/>
      <c r="Q473" s="102" t="s">
        <v>32642</v>
      </c>
      <c r="R473" s="99"/>
      <c r="S473" s="100" t="str">
        <f t="shared" si="39"/>
        <v>SPC = 2</v>
      </c>
    </row>
    <row r="474" spans="1:19" x14ac:dyDescent="0.2">
      <c r="A474" s="97" t="str">
        <f t="shared" si="38"/>
        <v>ZRHV-X--V-6-1</v>
      </c>
      <c r="B474" s="100" t="s">
        <v>32653</v>
      </c>
      <c r="C474" s="100" t="s">
        <v>200</v>
      </c>
      <c r="D474" s="98"/>
      <c r="E474" s="100" t="s">
        <v>199</v>
      </c>
      <c r="F474" s="100">
        <v>6</v>
      </c>
      <c r="G474" s="98">
        <v>1</v>
      </c>
      <c r="H474" s="99"/>
      <c r="I474" s="100" t="s">
        <v>200</v>
      </c>
      <c r="J474" s="100" t="s">
        <v>32654</v>
      </c>
      <c r="K474" s="100" t="s">
        <v>32655</v>
      </c>
      <c r="L474" s="100" t="s">
        <v>32637</v>
      </c>
      <c r="N474" s="99"/>
      <c r="O474" s="99"/>
      <c r="P474" s="99"/>
      <c r="Q474" s="99"/>
      <c r="R474" s="99"/>
      <c r="S474" s="100" t="str">
        <f t="shared" si="39"/>
        <v/>
      </c>
    </row>
    <row r="475" spans="1:19" x14ac:dyDescent="0.2">
      <c r="A475" s="97" t="str">
        <f t="shared" si="38"/>
        <v>ZRHV-X--V-6-2</v>
      </c>
      <c r="B475" s="100" t="s">
        <v>32653</v>
      </c>
      <c r="C475" s="98" t="s">
        <v>200</v>
      </c>
      <c r="D475" s="98"/>
      <c r="E475" s="106" t="s">
        <v>199</v>
      </c>
      <c r="F475" s="106">
        <v>6</v>
      </c>
      <c r="G475" s="106">
        <v>2</v>
      </c>
      <c r="H475" s="99"/>
      <c r="I475" s="100" t="s">
        <v>200</v>
      </c>
      <c r="J475" s="100" t="s">
        <v>32654</v>
      </c>
      <c r="K475" s="100" t="s">
        <v>32655</v>
      </c>
      <c r="L475" s="100" t="s">
        <v>32637</v>
      </c>
      <c r="N475" s="99"/>
      <c r="O475" s="99"/>
      <c r="P475" s="99"/>
      <c r="Q475" s="99"/>
      <c r="R475" s="99"/>
      <c r="S475" s="100" t="str">
        <f t="shared" si="39"/>
        <v/>
      </c>
    </row>
    <row r="476" spans="1:19" x14ac:dyDescent="0.2">
      <c r="A476" s="97" t="str">
        <f t="shared" si="38"/>
        <v>ZRHV-X-X--0-1</v>
      </c>
      <c r="B476" s="100" t="s">
        <v>32653</v>
      </c>
      <c r="C476" s="104" t="s">
        <v>200</v>
      </c>
      <c r="D476" s="100" t="s">
        <v>200</v>
      </c>
      <c r="E476" s="98"/>
      <c r="F476" s="98">
        <v>0</v>
      </c>
      <c r="G476" s="98">
        <v>1</v>
      </c>
      <c r="H476" s="99"/>
      <c r="I476" s="100" t="s">
        <v>165</v>
      </c>
      <c r="J476" s="100" t="s">
        <v>32654</v>
      </c>
      <c r="K476" s="100" t="s">
        <v>32655</v>
      </c>
      <c r="L476" s="100" t="s">
        <v>32634</v>
      </c>
      <c r="N476" s="99"/>
      <c r="O476" s="99"/>
      <c r="P476" s="99"/>
      <c r="Q476" s="99"/>
      <c r="R476" s="99"/>
      <c r="S476" s="100" t="str">
        <f t="shared" si="39"/>
        <v/>
      </c>
    </row>
    <row r="477" spans="1:19" x14ac:dyDescent="0.2">
      <c r="A477" s="97" t="str">
        <f t="shared" si="38"/>
        <v>ZRHV-X-X--0-2</v>
      </c>
      <c r="B477" s="100" t="s">
        <v>32653</v>
      </c>
      <c r="C477" s="100" t="s">
        <v>200</v>
      </c>
      <c r="D477" s="100" t="s">
        <v>200</v>
      </c>
      <c r="E477" s="98"/>
      <c r="F477" s="98">
        <v>0</v>
      </c>
      <c r="G477" s="100">
        <v>2</v>
      </c>
      <c r="H477" s="99"/>
      <c r="I477" s="100" t="s">
        <v>165</v>
      </c>
      <c r="J477" s="100" t="s">
        <v>32654</v>
      </c>
      <c r="K477" s="100" t="s">
        <v>32655</v>
      </c>
      <c r="L477" s="100" t="s">
        <v>32634</v>
      </c>
      <c r="N477" s="99"/>
      <c r="O477" s="99"/>
      <c r="P477" s="99"/>
      <c r="Q477" s="99"/>
      <c r="R477" s="99"/>
      <c r="S477" s="100" t="str">
        <f t="shared" si="39"/>
        <v/>
      </c>
    </row>
    <row r="478" spans="1:19" x14ac:dyDescent="0.2">
      <c r="A478" s="97" t="str">
        <f t="shared" si="38"/>
        <v>ZRHV-X-X--2-1</v>
      </c>
      <c r="B478" s="100" t="s">
        <v>32653</v>
      </c>
      <c r="C478" s="104" t="s">
        <v>200</v>
      </c>
      <c r="D478" s="100" t="s">
        <v>200</v>
      </c>
      <c r="E478" s="98"/>
      <c r="F478" s="102">
        <v>2</v>
      </c>
      <c r="G478" s="98">
        <v>1</v>
      </c>
      <c r="H478" s="99"/>
      <c r="I478" s="100" t="s">
        <v>32635</v>
      </c>
      <c r="J478" s="100" t="s">
        <v>32654</v>
      </c>
      <c r="K478" s="100" t="s">
        <v>32655</v>
      </c>
      <c r="L478" s="100" t="s">
        <v>32634</v>
      </c>
      <c r="N478" s="99"/>
      <c r="O478" s="99"/>
      <c r="P478" s="99"/>
      <c r="Q478" s="102" t="s">
        <v>32642</v>
      </c>
      <c r="R478" s="99"/>
      <c r="S478" s="100" t="str">
        <f t="shared" si="39"/>
        <v>SPC = 2</v>
      </c>
    </row>
    <row r="479" spans="1:19" x14ac:dyDescent="0.2">
      <c r="A479" s="97" t="str">
        <f t="shared" si="38"/>
        <v>ZRHV-X-X--2-2</v>
      </c>
      <c r="B479" s="100" t="s">
        <v>32653</v>
      </c>
      <c r="C479" s="104" t="s">
        <v>200</v>
      </c>
      <c r="D479" s="100" t="s">
        <v>200</v>
      </c>
      <c r="E479" s="98"/>
      <c r="F479" s="102">
        <v>2</v>
      </c>
      <c r="G479" s="100">
        <v>2</v>
      </c>
      <c r="H479" s="99"/>
      <c r="I479" s="100" t="s">
        <v>32635</v>
      </c>
      <c r="J479" s="100" t="s">
        <v>32654</v>
      </c>
      <c r="K479" s="100" t="s">
        <v>32655</v>
      </c>
      <c r="L479" s="100" t="s">
        <v>32634</v>
      </c>
      <c r="N479" s="99"/>
      <c r="O479" s="99"/>
      <c r="P479" s="99"/>
      <c r="Q479" s="102" t="s">
        <v>32642</v>
      </c>
      <c r="R479" s="99"/>
      <c r="S479" s="100" t="str">
        <f t="shared" si="39"/>
        <v>SPC = 2</v>
      </c>
    </row>
    <row r="480" spans="1:19" x14ac:dyDescent="0.2">
      <c r="A480" s="97" t="str">
        <f t="shared" si="38"/>
        <v>ZRHV-X-X--6-1</v>
      </c>
      <c r="B480" s="100" t="s">
        <v>32653</v>
      </c>
      <c r="C480" s="104" t="s">
        <v>200</v>
      </c>
      <c r="D480" s="100" t="s">
        <v>200</v>
      </c>
      <c r="E480" s="98"/>
      <c r="F480" s="100">
        <v>6</v>
      </c>
      <c r="G480" s="98">
        <v>1</v>
      </c>
      <c r="H480" s="99"/>
      <c r="I480" s="100" t="s">
        <v>200</v>
      </c>
      <c r="J480" s="100" t="s">
        <v>32654</v>
      </c>
      <c r="K480" s="100" t="s">
        <v>32655</v>
      </c>
      <c r="L480" s="100" t="s">
        <v>32634</v>
      </c>
      <c r="N480" s="99"/>
      <c r="O480" s="99"/>
      <c r="P480" s="99"/>
      <c r="Q480" s="99"/>
      <c r="R480" s="99"/>
      <c r="S480" s="100" t="str">
        <f t="shared" si="39"/>
        <v/>
      </c>
    </row>
    <row r="481" spans="1:19" x14ac:dyDescent="0.2">
      <c r="A481" s="97" t="str">
        <f t="shared" si="38"/>
        <v>ZRHV-X-X--6-2</v>
      </c>
      <c r="B481" s="100" t="s">
        <v>32653</v>
      </c>
      <c r="C481" s="104" t="s">
        <v>200</v>
      </c>
      <c r="D481" s="100" t="s">
        <v>200</v>
      </c>
      <c r="E481" s="98"/>
      <c r="F481" s="100">
        <v>6</v>
      </c>
      <c r="G481" s="100">
        <v>2</v>
      </c>
      <c r="H481" s="99"/>
      <c r="I481" s="100" t="s">
        <v>200</v>
      </c>
      <c r="J481" s="100" t="s">
        <v>32654</v>
      </c>
      <c r="K481" s="100" t="s">
        <v>32655</v>
      </c>
      <c r="L481" s="100" t="s">
        <v>32634</v>
      </c>
      <c r="N481" s="99"/>
      <c r="O481" s="99"/>
      <c r="P481" s="99"/>
      <c r="Q481" s="99"/>
      <c r="R481" s="99"/>
      <c r="S481" s="100" t="str">
        <f t="shared" si="39"/>
        <v/>
      </c>
    </row>
    <row r="482" spans="1:19" x14ac:dyDescent="0.2">
      <c r="A482" s="97" t="str">
        <f t="shared" si="38"/>
        <v>ZRHV-X-X-N-0-1</v>
      </c>
      <c r="B482" s="100" t="s">
        <v>32653</v>
      </c>
      <c r="C482" s="100" t="s">
        <v>200</v>
      </c>
      <c r="D482" s="100" t="s">
        <v>200</v>
      </c>
      <c r="E482" s="103" t="s">
        <v>198</v>
      </c>
      <c r="F482" s="98">
        <v>0</v>
      </c>
      <c r="G482" s="98">
        <v>1</v>
      </c>
      <c r="H482" s="99"/>
      <c r="I482" s="100" t="s">
        <v>165</v>
      </c>
      <c r="J482" s="100" t="s">
        <v>32654</v>
      </c>
      <c r="K482" s="100" t="s">
        <v>32655</v>
      </c>
      <c r="L482" s="100" t="s">
        <v>32634</v>
      </c>
      <c r="N482" s="99"/>
      <c r="O482" s="99"/>
      <c r="P482" s="102" t="s">
        <v>32718</v>
      </c>
      <c r="Q482" s="99"/>
      <c r="R482" s="99"/>
      <c r="S482" s="100" t="str">
        <f t="shared" si="39"/>
        <v xml:space="preserve">Rück = N, </v>
      </c>
    </row>
    <row r="483" spans="1:19" x14ac:dyDescent="0.2">
      <c r="A483" s="97" t="str">
        <f t="shared" si="38"/>
        <v>ZRHV-X-X-N-0-2</v>
      </c>
      <c r="B483" s="100" t="s">
        <v>32653</v>
      </c>
      <c r="C483" s="98" t="s">
        <v>200</v>
      </c>
      <c r="D483" s="106" t="s">
        <v>200</v>
      </c>
      <c r="E483" s="105" t="s">
        <v>198</v>
      </c>
      <c r="F483" s="98">
        <v>0</v>
      </c>
      <c r="G483" s="106">
        <v>2</v>
      </c>
      <c r="H483" s="99"/>
      <c r="I483" s="100" t="s">
        <v>165</v>
      </c>
      <c r="J483" s="100" t="s">
        <v>32654</v>
      </c>
      <c r="K483" s="100" t="s">
        <v>32655</v>
      </c>
      <c r="L483" s="100" t="s">
        <v>32634</v>
      </c>
      <c r="N483" s="99"/>
      <c r="O483" s="99"/>
      <c r="P483" s="102" t="s">
        <v>32718</v>
      </c>
      <c r="Q483" s="99"/>
      <c r="R483" s="99"/>
      <c r="S483" s="100" t="str">
        <f t="shared" si="39"/>
        <v xml:space="preserve">Rück = N, </v>
      </c>
    </row>
    <row r="484" spans="1:19" x14ac:dyDescent="0.2">
      <c r="A484" s="97" t="str">
        <f t="shared" si="38"/>
        <v>ZRHV-X-X-N-2-1</v>
      </c>
      <c r="B484" s="100" t="s">
        <v>32653</v>
      </c>
      <c r="C484" s="98" t="s">
        <v>200</v>
      </c>
      <c r="D484" s="106" t="s">
        <v>200</v>
      </c>
      <c r="E484" s="105" t="s">
        <v>198</v>
      </c>
      <c r="F484" s="102">
        <v>2</v>
      </c>
      <c r="G484" s="98">
        <v>1</v>
      </c>
      <c r="H484" s="99"/>
      <c r="I484" s="100" t="s">
        <v>32635</v>
      </c>
      <c r="J484" s="100" t="s">
        <v>32654</v>
      </c>
      <c r="K484" s="100" t="s">
        <v>32655</v>
      </c>
      <c r="L484" s="100" t="s">
        <v>32634</v>
      </c>
      <c r="N484" s="99"/>
      <c r="O484" s="99"/>
      <c r="P484" s="102" t="s">
        <v>32718</v>
      </c>
      <c r="Q484" s="102" t="s">
        <v>32642</v>
      </c>
      <c r="R484" s="99"/>
      <c r="S484" s="100" t="str">
        <f t="shared" si="39"/>
        <v>Rück = N, SPC = 2</v>
      </c>
    </row>
    <row r="485" spans="1:19" x14ac:dyDescent="0.2">
      <c r="A485" s="97" t="str">
        <f t="shared" si="38"/>
        <v>ZRHV-X-X-N-2-2</v>
      </c>
      <c r="B485" s="100" t="s">
        <v>32653</v>
      </c>
      <c r="C485" s="104" t="s">
        <v>200</v>
      </c>
      <c r="D485" s="100" t="s">
        <v>200</v>
      </c>
      <c r="E485" s="102" t="s">
        <v>198</v>
      </c>
      <c r="F485" s="102">
        <v>2</v>
      </c>
      <c r="G485" s="100">
        <v>2</v>
      </c>
      <c r="H485" s="99"/>
      <c r="I485" s="100" t="s">
        <v>32635</v>
      </c>
      <c r="J485" s="100" t="s">
        <v>32654</v>
      </c>
      <c r="K485" s="100" t="s">
        <v>32655</v>
      </c>
      <c r="L485" s="100" t="s">
        <v>32634</v>
      </c>
      <c r="N485" s="99"/>
      <c r="O485" s="99"/>
      <c r="P485" s="102" t="s">
        <v>32718</v>
      </c>
      <c r="Q485" s="102" t="s">
        <v>32642</v>
      </c>
      <c r="R485" s="99"/>
      <c r="S485" s="100" t="str">
        <f t="shared" si="39"/>
        <v>Rück = N, SPC = 2</v>
      </c>
    </row>
    <row r="486" spans="1:19" x14ac:dyDescent="0.2">
      <c r="A486" s="97" t="str">
        <f t="shared" si="38"/>
        <v>ZRHV-X-X-N-6-1</v>
      </c>
      <c r="B486" s="100" t="s">
        <v>32653</v>
      </c>
      <c r="C486" s="98" t="s">
        <v>200</v>
      </c>
      <c r="D486" s="106" t="s">
        <v>200</v>
      </c>
      <c r="E486" s="105" t="s">
        <v>198</v>
      </c>
      <c r="F486" s="100">
        <v>6</v>
      </c>
      <c r="G486" s="98">
        <v>1</v>
      </c>
      <c r="H486" s="99"/>
      <c r="I486" s="100" t="s">
        <v>200</v>
      </c>
      <c r="J486" s="100" t="s">
        <v>32654</v>
      </c>
      <c r="K486" s="100" t="s">
        <v>32655</v>
      </c>
      <c r="L486" s="100" t="s">
        <v>32634</v>
      </c>
      <c r="N486" s="99"/>
      <c r="O486" s="99"/>
      <c r="P486" s="102" t="s">
        <v>32718</v>
      </c>
      <c r="Q486" s="99"/>
      <c r="R486" s="99"/>
      <c r="S486" s="100" t="str">
        <f t="shared" si="39"/>
        <v xml:space="preserve">Rück = N, </v>
      </c>
    </row>
    <row r="487" spans="1:19" x14ac:dyDescent="0.2">
      <c r="A487" s="97" t="str">
        <f t="shared" si="38"/>
        <v>ZRHV-X-X-N-6-2</v>
      </c>
      <c r="B487" s="100" t="s">
        <v>32653</v>
      </c>
      <c r="C487" s="104" t="s">
        <v>200</v>
      </c>
      <c r="D487" s="100" t="s">
        <v>200</v>
      </c>
      <c r="E487" s="102" t="s">
        <v>198</v>
      </c>
      <c r="F487" s="100">
        <v>6</v>
      </c>
      <c r="G487" s="100">
        <v>2</v>
      </c>
      <c r="H487" s="99"/>
      <c r="I487" s="100" t="s">
        <v>200</v>
      </c>
      <c r="J487" s="100" t="s">
        <v>32654</v>
      </c>
      <c r="K487" s="100" t="s">
        <v>32655</v>
      </c>
      <c r="L487" s="100" t="s">
        <v>32634</v>
      </c>
      <c r="N487" s="99"/>
      <c r="O487" s="99"/>
      <c r="P487" s="102" t="s">
        <v>32718</v>
      </c>
      <c r="Q487" s="99"/>
      <c r="R487" s="99"/>
      <c r="S487" s="100" t="str">
        <f t="shared" si="39"/>
        <v xml:space="preserve">Rück = N, </v>
      </c>
    </row>
    <row r="488" spans="1:19" x14ac:dyDescent="0.2">
      <c r="A488" s="97" t="str">
        <f t="shared" si="38"/>
        <v>ZRHV-X-X-V-0-1</v>
      </c>
      <c r="B488" s="100" t="s">
        <v>32653</v>
      </c>
      <c r="C488" s="100" t="s">
        <v>200</v>
      </c>
      <c r="D488" s="100" t="s">
        <v>200</v>
      </c>
      <c r="E488" s="104" t="s">
        <v>199</v>
      </c>
      <c r="F488" s="98">
        <v>0</v>
      </c>
      <c r="G488" s="98">
        <v>1</v>
      </c>
      <c r="H488" s="99"/>
      <c r="I488" s="100" t="s">
        <v>165</v>
      </c>
      <c r="J488" s="100" t="s">
        <v>32654</v>
      </c>
      <c r="K488" s="100" t="s">
        <v>32655</v>
      </c>
      <c r="L488" s="100" t="s">
        <v>32637</v>
      </c>
      <c r="N488" s="99"/>
      <c r="O488" s="99"/>
      <c r="P488" s="99"/>
      <c r="Q488" s="99"/>
      <c r="R488" s="99"/>
      <c r="S488" s="100" t="str">
        <f t="shared" si="39"/>
        <v/>
      </c>
    </row>
    <row r="489" spans="1:19" x14ac:dyDescent="0.2">
      <c r="A489" s="97" t="str">
        <f t="shared" si="38"/>
        <v>ZRHV-X-X-V-0-2</v>
      </c>
      <c r="B489" s="100" t="s">
        <v>32653</v>
      </c>
      <c r="C489" s="98" t="s">
        <v>200</v>
      </c>
      <c r="D489" s="106" t="s">
        <v>200</v>
      </c>
      <c r="E489" s="106" t="s">
        <v>199</v>
      </c>
      <c r="F489" s="98">
        <v>0</v>
      </c>
      <c r="G489" s="106">
        <v>2</v>
      </c>
      <c r="H489" s="99"/>
      <c r="I489" s="100" t="s">
        <v>165</v>
      </c>
      <c r="J489" s="100" t="s">
        <v>32654</v>
      </c>
      <c r="K489" s="100" t="s">
        <v>32655</v>
      </c>
      <c r="L489" s="100" t="s">
        <v>32637</v>
      </c>
      <c r="N489" s="99"/>
      <c r="O489" s="99"/>
      <c r="P489" s="99"/>
      <c r="Q489" s="99"/>
      <c r="R489" s="99"/>
      <c r="S489" s="100" t="str">
        <f t="shared" si="39"/>
        <v/>
      </c>
    </row>
    <row r="490" spans="1:19" x14ac:dyDescent="0.2">
      <c r="A490" s="97" t="str">
        <f t="shared" si="38"/>
        <v>ZRHV-X-X-V-2-1</v>
      </c>
      <c r="B490" s="100" t="s">
        <v>32653</v>
      </c>
      <c r="C490" s="98" t="s">
        <v>200</v>
      </c>
      <c r="D490" s="106" t="s">
        <v>200</v>
      </c>
      <c r="E490" s="106" t="s">
        <v>199</v>
      </c>
      <c r="F490" s="102">
        <v>2</v>
      </c>
      <c r="G490" s="98">
        <v>1</v>
      </c>
      <c r="H490" s="99"/>
      <c r="I490" s="100" t="s">
        <v>32635</v>
      </c>
      <c r="J490" s="100" t="s">
        <v>32654</v>
      </c>
      <c r="K490" s="100" t="s">
        <v>32655</v>
      </c>
      <c r="L490" s="100" t="s">
        <v>32637</v>
      </c>
      <c r="N490" s="99"/>
      <c r="O490" s="99"/>
      <c r="P490" s="99"/>
      <c r="Q490" s="102" t="s">
        <v>32642</v>
      </c>
      <c r="R490" s="99"/>
      <c r="S490" s="100" t="str">
        <f t="shared" si="39"/>
        <v>SPC = 2</v>
      </c>
    </row>
    <row r="491" spans="1:19" x14ac:dyDescent="0.2">
      <c r="A491" s="97" t="str">
        <f t="shared" si="38"/>
        <v>ZRHV-X-X-V-2-2</v>
      </c>
      <c r="B491" s="100" t="s">
        <v>32653</v>
      </c>
      <c r="C491" s="104" t="s">
        <v>200</v>
      </c>
      <c r="D491" s="100" t="s">
        <v>200</v>
      </c>
      <c r="E491" s="100" t="s">
        <v>199</v>
      </c>
      <c r="F491" s="102">
        <v>2</v>
      </c>
      <c r="G491" s="100">
        <v>2</v>
      </c>
      <c r="H491" s="99"/>
      <c r="I491" s="100" t="s">
        <v>32635</v>
      </c>
      <c r="J491" s="100" t="s">
        <v>32654</v>
      </c>
      <c r="K491" s="100" t="s">
        <v>32655</v>
      </c>
      <c r="L491" s="100" t="s">
        <v>32637</v>
      </c>
      <c r="N491" s="99"/>
      <c r="O491" s="99"/>
      <c r="P491" s="99"/>
      <c r="Q491" s="102" t="s">
        <v>32642</v>
      </c>
      <c r="R491" s="99"/>
      <c r="S491" s="100" t="str">
        <f t="shared" si="39"/>
        <v>SPC = 2</v>
      </c>
    </row>
    <row r="492" spans="1:19" x14ac:dyDescent="0.2">
      <c r="A492" s="97" t="str">
        <f t="shared" si="38"/>
        <v>ZRHV-X-X-V-6-1</v>
      </c>
      <c r="B492" s="100" t="s">
        <v>32653</v>
      </c>
      <c r="C492" s="98" t="s">
        <v>200</v>
      </c>
      <c r="D492" s="106" t="s">
        <v>200</v>
      </c>
      <c r="E492" s="106" t="s">
        <v>199</v>
      </c>
      <c r="F492" s="100">
        <v>6</v>
      </c>
      <c r="G492" s="98">
        <v>1</v>
      </c>
      <c r="H492" s="99"/>
      <c r="I492" s="100" t="s">
        <v>200</v>
      </c>
      <c r="J492" s="100" t="s">
        <v>32654</v>
      </c>
      <c r="K492" s="100" t="s">
        <v>32655</v>
      </c>
      <c r="L492" s="100" t="s">
        <v>32637</v>
      </c>
      <c r="N492" s="99"/>
      <c r="O492" s="99"/>
      <c r="P492" s="99"/>
      <c r="Q492" s="99"/>
      <c r="R492" s="99"/>
      <c r="S492" s="100" t="str">
        <f t="shared" si="39"/>
        <v/>
      </c>
    </row>
    <row r="493" spans="1:19" x14ac:dyDescent="0.2">
      <c r="A493" s="97" t="str">
        <f t="shared" si="38"/>
        <v>ZRHV-X-X-V-6-2</v>
      </c>
      <c r="B493" s="100" t="s">
        <v>32653</v>
      </c>
      <c r="C493" s="104" t="s">
        <v>200</v>
      </c>
      <c r="D493" s="100" t="s">
        <v>200</v>
      </c>
      <c r="E493" s="100" t="s">
        <v>199</v>
      </c>
      <c r="F493" s="100">
        <v>6</v>
      </c>
      <c r="G493" s="100">
        <v>2</v>
      </c>
      <c r="H493" s="99"/>
      <c r="I493" s="100" t="s">
        <v>200</v>
      </c>
      <c r="J493" s="100" t="s">
        <v>32654</v>
      </c>
      <c r="K493" s="100" t="s">
        <v>32655</v>
      </c>
      <c r="L493" s="100" t="s">
        <v>32637</v>
      </c>
      <c r="N493" s="99"/>
      <c r="O493" s="99"/>
      <c r="P493" s="99"/>
      <c r="Q493" s="99"/>
      <c r="R493" s="99"/>
      <c r="S493" s="100" t="str">
        <f t="shared" si="39"/>
        <v/>
      </c>
    </row>
    <row r="494" spans="1:19" x14ac:dyDescent="0.2">
      <c r="A494" s="97" t="str">
        <f t="shared" si="38"/>
        <v>ZRHV--X--0-1</v>
      </c>
      <c r="B494" s="100" t="s">
        <v>32653</v>
      </c>
      <c r="C494" s="98"/>
      <c r="D494" s="100" t="s">
        <v>200</v>
      </c>
      <c r="E494" s="98"/>
      <c r="F494" s="98">
        <v>0</v>
      </c>
      <c r="G494" s="98">
        <v>1</v>
      </c>
      <c r="H494" s="99"/>
      <c r="I494" s="100" t="s">
        <v>165</v>
      </c>
      <c r="J494" s="100" t="s">
        <v>32654</v>
      </c>
      <c r="K494" s="100" t="s">
        <v>32655</v>
      </c>
      <c r="L494" s="100" t="s">
        <v>32634</v>
      </c>
      <c r="N494" s="99"/>
      <c r="O494" s="99"/>
      <c r="P494" s="99"/>
      <c r="Q494" s="99"/>
      <c r="R494" s="99"/>
      <c r="S494" s="100" t="str">
        <f t="shared" si="39"/>
        <v/>
      </c>
    </row>
    <row r="495" spans="1:19" x14ac:dyDescent="0.2">
      <c r="A495" s="97" t="str">
        <f t="shared" si="38"/>
        <v>ZRHV--X--0-2</v>
      </c>
      <c r="B495" s="100" t="s">
        <v>32653</v>
      </c>
      <c r="C495" s="98"/>
      <c r="D495" s="104" t="s">
        <v>200</v>
      </c>
      <c r="E495" s="98"/>
      <c r="F495" s="98">
        <v>0</v>
      </c>
      <c r="G495" s="100">
        <v>2</v>
      </c>
      <c r="H495" s="99"/>
      <c r="I495" s="100" t="s">
        <v>165</v>
      </c>
      <c r="J495" s="100" t="s">
        <v>32654</v>
      </c>
      <c r="K495" s="100" t="s">
        <v>32655</v>
      </c>
      <c r="L495" s="100" t="s">
        <v>32634</v>
      </c>
      <c r="N495" s="99"/>
      <c r="O495" s="99"/>
      <c r="P495" s="99"/>
      <c r="Q495" s="99"/>
      <c r="R495" s="99"/>
      <c r="S495" s="100" t="str">
        <f t="shared" si="39"/>
        <v/>
      </c>
    </row>
    <row r="496" spans="1:19" x14ac:dyDescent="0.2">
      <c r="A496" s="97" t="str">
        <f t="shared" si="38"/>
        <v>ZRHV--X--2-1</v>
      </c>
      <c r="B496" s="100" t="s">
        <v>32653</v>
      </c>
      <c r="C496" s="98"/>
      <c r="D496" s="100" t="s">
        <v>200</v>
      </c>
      <c r="E496" s="98"/>
      <c r="F496" s="102">
        <v>2</v>
      </c>
      <c r="G496" s="98">
        <v>1</v>
      </c>
      <c r="H496" s="99"/>
      <c r="I496" s="100" t="s">
        <v>32635</v>
      </c>
      <c r="J496" s="100" t="s">
        <v>32654</v>
      </c>
      <c r="K496" s="100" t="s">
        <v>32655</v>
      </c>
      <c r="L496" s="100" t="s">
        <v>32634</v>
      </c>
      <c r="N496" s="99"/>
      <c r="O496" s="99"/>
      <c r="P496" s="99"/>
      <c r="Q496" s="102" t="s">
        <v>32642</v>
      </c>
      <c r="R496" s="99"/>
      <c r="S496" s="100" t="str">
        <f t="shared" si="39"/>
        <v>SPC = 2</v>
      </c>
    </row>
    <row r="497" spans="1:19" x14ac:dyDescent="0.2">
      <c r="A497" s="97" t="str">
        <f t="shared" si="38"/>
        <v>ZRHV--X--2-2</v>
      </c>
      <c r="B497" s="100" t="s">
        <v>32653</v>
      </c>
      <c r="C497" s="98"/>
      <c r="D497" s="100" t="s">
        <v>200</v>
      </c>
      <c r="E497" s="98"/>
      <c r="F497" s="102">
        <v>2</v>
      </c>
      <c r="G497" s="100">
        <v>2</v>
      </c>
      <c r="H497" s="99"/>
      <c r="I497" s="100" t="s">
        <v>32635</v>
      </c>
      <c r="J497" s="100" t="s">
        <v>32654</v>
      </c>
      <c r="K497" s="100" t="s">
        <v>32655</v>
      </c>
      <c r="L497" s="100" t="s">
        <v>32634</v>
      </c>
      <c r="N497" s="99"/>
      <c r="O497" s="99"/>
      <c r="P497" s="99"/>
      <c r="Q497" s="102" t="s">
        <v>32642</v>
      </c>
      <c r="R497" s="99"/>
      <c r="S497" s="100" t="str">
        <f t="shared" si="39"/>
        <v>SPC = 2</v>
      </c>
    </row>
    <row r="498" spans="1:19" x14ac:dyDescent="0.2">
      <c r="A498" s="97" t="str">
        <f t="shared" si="38"/>
        <v>ZRHV--X--6-1</v>
      </c>
      <c r="B498" s="100" t="s">
        <v>32653</v>
      </c>
      <c r="C498" s="98"/>
      <c r="D498" s="100" t="s">
        <v>200</v>
      </c>
      <c r="E498" s="98"/>
      <c r="F498" s="100">
        <v>6</v>
      </c>
      <c r="G498" s="98">
        <v>1</v>
      </c>
      <c r="H498" s="99"/>
      <c r="I498" s="100" t="s">
        <v>200</v>
      </c>
      <c r="J498" s="100" t="s">
        <v>32654</v>
      </c>
      <c r="K498" s="100" t="s">
        <v>32655</v>
      </c>
      <c r="L498" s="100" t="s">
        <v>32634</v>
      </c>
      <c r="N498" s="99"/>
      <c r="O498" s="99"/>
      <c r="P498" s="99"/>
      <c r="Q498" s="99"/>
      <c r="R498" s="99"/>
      <c r="S498" s="100" t="str">
        <f t="shared" si="39"/>
        <v/>
      </c>
    </row>
    <row r="499" spans="1:19" x14ac:dyDescent="0.2">
      <c r="A499" s="97" t="str">
        <f t="shared" si="38"/>
        <v>ZRHV--X--6-2</v>
      </c>
      <c r="B499" s="100" t="s">
        <v>32653</v>
      </c>
      <c r="C499" s="98"/>
      <c r="D499" s="100" t="s">
        <v>200</v>
      </c>
      <c r="E499" s="98"/>
      <c r="F499" s="100">
        <v>6</v>
      </c>
      <c r="G499" s="100">
        <v>2</v>
      </c>
      <c r="H499" s="99"/>
      <c r="I499" s="100" t="s">
        <v>200</v>
      </c>
      <c r="J499" s="100" t="s">
        <v>32654</v>
      </c>
      <c r="K499" s="100" t="s">
        <v>32655</v>
      </c>
      <c r="L499" s="100" t="s">
        <v>32634</v>
      </c>
      <c r="N499" s="99"/>
      <c r="O499" s="99"/>
      <c r="P499" s="99"/>
      <c r="Q499" s="99"/>
      <c r="R499" s="99"/>
      <c r="S499" s="100" t="str">
        <f t="shared" si="39"/>
        <v/>
      </c>
    </row>
    <row r="500" spans="1:19" x14ac:dyDescent="0.2">
      <c r="A500" s="97" t="str">
        <f t="shared" si="38"/>
        <v>ZRHV--X-N-0-1</v>
      </c>
      <c r="B500" s="100" t="s">
        <v>32653</v>
      </c>
      <c r="C500" s="98"/>
      <c r="D500" s="104" t="s">
        <v>200</v>
      </c>
      <c r="E500" s="102" t="s">
        <v>198</v>
      </c>
      <c r="F500" s="98">
        <v>0</v>
      </c>
      <c r="G500" s="98">
        <v>1</v>
      </c>
      <c r="H500" s="99"/>
      <c r="I500" s="100" t="s">
        <v>165</v>
      </c>
      <c r="J500" s="100" t="s">
        <v>32654</v>
      </c>
      <c r="K500" s="100" t="s">
        <v>32655</v>
      </c>
      <c r="L500" s="100" t="s">
        <v>32634</v>
      </c>
      <c r="N500" s="99"/>
      <c r="O500" s="99"/>
      <c r="P500" s="102" t="s">
        <v>32718</v>
      </c>
      <c r="Q500" s="99"/>
      <c r="R500" s="99"/>
      <c r="S500" s="100" t="str">
        <f t="shared" si="39"/>
        <v xml:space="preserve">Rück = N, </v>
      </c>
    </row>
    <row r="501" spans="1:19" x14ac:dyDescent="0.2">
      <c r="A501" s="97" t="str">
        <f t="shared" si="38"/>
        <v>ZRHV--X-N-0-2</v>
      </c>
      <c r="B501" s="100" t="s">
        <v>32653</v>
      </c>
      <c r="C501" s="98"/>
      <c r="D501" s="106" t="s">
        <v>200</v>
      </c>
      <c r="E501" s="105" t="s">
        <v>198</v>
      </c>
      <c r="F501" s="98">
        <v>0</v>
      </c>
      <c r="G501" s="106">
        <v>2</v>
      </c>
      <c r="H501" s="99"/>
      <c r="I501" s="100" t="s">
        <v>165</v>
      </c>
      <c r="J501" s="100" t="s">
        <v>32654</v>
      </c>
      <c r="K501" s="100" t="s">
        <v>32655</v>
      </c>
      <c r="L501" s="100" t="s">
        <v>32634</v>
      </c>
      <c r="N501" s="99"/>
      <c r="O501" s="99"/>
      <c r="P501" s="102" t="s">
        <v>32718</v>
      </c>
      <c r="Q501" s="99"/>
      <c r="R501" s="99"/>
      <c r="S501" s="100" t="str">
        <f t="shared" si="39"/>
        <v xml:space="preserve">Rück = N, </v>
      </c>
    </row>
    <row r="502" spans="1:19" x14ac:dyDescent="0.2">
      <c r="A502" s="97" t="str">
        <f t="shared" si="38"/>
        <v>ZRHV--X-N-2-1</v>
      </c>
      <c r="B502" s="100" t="s">
        <v>32653</v>
      </c>
      <c r="C502" s="98"/>
      <c r="D502" s="106" t="s">
        <v>200</v>
      </c>
      <c r="E502" s="105" t="s">
        <v>198</v>
      </c>
      <c r="F502" s="102">
        <v>2</v>
      </c>
      <c r="G502" s="98">
        <v>1</v>
      </c>
      <c r="H502" s="99"/>
      <c r="I502" s="100" t="s">
        <v>32635</v>
      </c>
      <c r="J502" s="100" t="s">
        <v>32654</v>
      </c>
      <c r="K502" s="100" t="s">
        <v>32655</v>
      </c>
      <c r="L502" s="100" t="s">
        <v>32634</v>
      </c>
      <c r="N502" s="99"/>
      <c r="O502" s="99"/>
      <c r="P502" s="102" t="s">
        <v>32718</v>
      </c>
      <c r="Q502" s="102" t="s">
        <v>32642</v>
      </c>
      <c r="R502" s="99"/>
      <c r="S502" s="100" t="str">
        <f t="shared" si="39"/>
        <v>Rück = N, SPC = 2</v>
      </c>
    </row>
    <row r="503" spans="1:19" x14ac:dyDescent="0.2">
      <c r="A503" s="97" t="str">
        <f t="shared" si="38"/>
        <v>ZRHV--X-N-2-2</v>
      </c>
      <c r="B503" s="100" t="s">
        <v>32653</v>
      </c>
      <c r="C503" s="98"/>
      <c r="D503" s="100" t="s">
        <v>200</v>
      </c>
      <c r="E503" s="102" t="s">
        <v>198</v>
      </c>
      <c r="F503" s="102">
        <v>2</v>
      </c>
      <c r="G503" s="100">
        <v>2</v>
      </c>
      <c r="H503" s="99"/>
      <c r="I503" s="100" t="s">
        <v>32635</v>
      </c>
      <c r="J503" s="100" t="s">
        <v>32654</v>
      </c>
      <c r="K503" s="100" t="s">
        <v>32655</v>
      </c>
      <c r="L503" s="100" t="s">
        <v>32634</v>
      </c>
      <c r="N503" s="99"/>
      <c r="O503" s="99"/>
      <c r="P503" s="102" t="s">
        <v>32718</v>
      </c>
      <c r="Q503" s="102" t="s">
        <v>32642</v>
      </c>
      <c r="R503" s="99"/>
      <c r="S503" s="100" t="str">
        <f t="shared" si="39"/>
        <v>Rück = N, SPC = 2</v>
      </c>
    </row>
    <row r="504" spans="1:19" x14ac:dyDescent="0.2">
      <c r="A504" s="97" t="str">
        <f t="shared" ref="A504:A511" si="40">B504&amp;"-"&amp;C504&amp;"-"&amp;D504&amp;"-"&amp;E504&amp;"-"&amp;F504&amp;"-"&amp;G504</f>
        <v>ZRHV--X-N-6-1</v>
      </c>
      <c r="B504" s="100" t="s">
        <v>32653</v>
      </c>
      <c r="C504" s="98"/>
      <c r="D504" s="106" t="s">
        <v>200</v>
      </c>
      <c r="E504" s="105" t="s">
        <v>198</v>
      </c>
      <c r="F504" s="100">
        <v>6</v>
      </c>
      <c r="G504" s="98">
        <v>1</v>
      </c>
      <c r="H504" s="99"/>
      <c r="I504" s="100" t="s">
        <v>200</v>
      </c>
      <c r="J504" s="100" t="s">
        <v>32654</v>
      </c>
      <c r="K504" s="100" t="s">
        <v>32655</v>
      </c>
      <c r="L504" s="100" t="s">
        <v>32634</v>
      </c>
      <c r="N504" s="99"/>
      <c r="O504" s="99"/>
      <c r="P504" s="102" t="s">
        <v>32718</v>
      </c>
      <c r="Q504" s="99"/>
      <c r="R504" s="99"/>
      <c r="S504" s="100" t="str">
        <f t="shared" ref="S504:S511" si="41">N504&amp;O504&amp;P504&amp;Q504</f>
        <v xml:space="preserve">Rück = N, </v>
      </c>
    </row>
    <row r="505" spans="1:19" x14ac:dyDescent="0.2">
      <c r="A505" s="97" t="str">
        <f t="shared" si="40"/>
        <v>ZRHV--X-N-6-2</v>
      </c>
      <c r="B505" s="100" t="s">
        <v>32653</v>
      </c>
      <c r="C505" s="98"/>
      <c r="D505" s="100" t="s">
        <v>200</v>
      </c>
      <c r="E505" s="102" t="s">
        <v>198</v>
      </c>
      <c r="F505" s="100">
        <v>6</v>
      </c>
      <c r="G505" s="100">
        <v>2</v>
      </c>
      <c r="H505" s="99"/>
      <c r="I505" s="100" t="s">
        <v>200</v>
      </c>
      <c r="J505" s="100" t="s">
        <v>32654</v>
      </c>
      <c r="K505" s="100" t="s">
        <v>32655</v>
      </c>
      <c r="L505" s="100" t="s">
        <v>32634</v>
      </c>
      <c r="N505" s="99"/>
      <c r="O505" s="99"/>
      <c r="P505" s="102" t="s">
        <v>32718</v>
      </c>
      <c r="Q505" s="99"/>
      <c r="R505" s="99"/>
      <c r="S505" s="100" t="str">
        <f t="shared" si="41"/>
        <v xml:space="preserve">Rück = N, </v>
      </c>
    </row>
    <row r="506" spans="1:19" x14ac:dyDescent="0.2">
      <c r="A506" s="97" t="str">
        <f t="shared" si="40"/>
        <v>ZRHV--X-V-0-1</v>
      </c>
      <c r="B506" s="100" t="s">
        <v>32653</v>
      </c>
      <c r="C506" s="98"/>
      <c r="D506" s="104" t="s">
        <v>200</v>
      </c>
      <c r="E506" s="100" t="s">
        <v>199</v>
      </c>
      <c r="F506" s="98">
        <v>0</v>
      </c>
      <c r="G506" s="98">
        <v>1</v>
      </c>
      <c r="H506" s="99"/>
      <c r="I506" s="100" t="s">
        <v>165</v>
      </c>
      <c r="J506" s="100" t="s">
        <v>32654</v>
      </c>
      <c r="K506" s="100" t="s">
        <v>32655</v>
      </c>
      <c r="L506" s="100" t="s">
        <v>32637</v>
      </c>
      <c r="N506" s="99"/>
      <c r="O506" s="99"/>
      <c r="P506" s="99"/>
      <c r="Q506" s="99"/>
      <c r="R506" s="99"/>
      <c r="S506" s="100" t="str">
        <f t="shared" si="41"/>
        <v/>
      </c>
    </row>
    <row r="507" spans="1:19" x14ac:dyDescent="0.2">
      <c r="A507" s="97" t="str">
        <f t="shared" si="40"/>
        <v>ZRHV--X-V-0-2</v>
      </c>
      <c r="B507" s="100" t="s">
        <v>32653</v>
      </c>
      <c r="C507" s="98"/>
      <c r="D507" s="106" t="s">
        <v>200</v>
      </c>
      <c r="E507" s="106" t="s">
        <v>199</v>
      </c>
      <c r="F507" s="98">
        <v>0</v>
      </c>
      <c r="G507" s="106">
        <v>2</v>
      </c>
      <c r="H507" s="99"/>
      <c r="I507" s="100" t="s">
        <v>165</v>
      </c>
      <c r="J507" s="100" t="s">
        <v>32654</v>
      </c>
      <c r="K507" s="100" t="s">
        <v>32655</v>
      </c>
      <c r="L507" s="100" t="s">
        <v>32637</v>
      </c>
      <c r="N507" s="99"/>
      <c r="O507" s="99"/>
      <c r="P507" s="99"/>
      <c r="Q507" s="99"/>
      <c r="R507" s="99"/>
      <c r="S507" s="100" t="str">
        <f t="shared" si="41"/>
        <v/>
      </c>
    </row>
    <row r="508" spans="1:19" x14ac:dyDescent="0.2">
      <c r="A508" s="97" t="str">
        <f t="shared" si="40"/>
        <v>ZRHV--X-V-2-1</v>
      </c>
      <c r="B508" s="100" t="s">
        <v>32653</v>
      </c>
      <c r="C508" s="98"/>
      <c r="D508" s="106" t="s">
        <v>200</v>
      </c>
      <c r="E508" s="106" t="s">
        <v>199</v>
      </c>
      <c r="F508" s="102">
        <v>2</v>
      </c>
      <c r="G508" s="98">
        <v>1</v>
      </c>
      <c r="H508" s="99"/>
      <c r="I508" s="100" t="s">
        <v>32635</v>
      </c>
      <c r="J508" s="100" t="s">
        <v>32654</v>
      </c>
      <c r="K508" s="100" t="s">
        <v>32655</v>
      </c>
      <c r="L508" s="100" t="s">
        <v>32637</v>
      </c>
      <c r="N508" s="99"/>
      <c r="O508" s="99"/>
      <c r="P508" s="99"/>
      <c r="Q508" s="102" t="s">
        <v>32642</v>
      </c>
      <c r="R508" s="99"/>
      <c r="S508" s="100" t="str">
        <f t="shared" si="41"/>
        <v>SPC = 2</v>
      </c>
    </row>
    <row r="509" spans="1:19" x14ac:dyDescent="0.2">
      <c r="A509" s="97" t="str">
        <f t="shared" si="40"/>
        <v>ZRHV--X-V-2-2</v>
      </c>
      <c r="B509" s="100" t="s">
        <v>32653</v>
      </c>
      <c r="C509" s="98"/>
      <c r="D509" s="100" t="s">
        <v>200</v>
      </c>
      <c r="E509" s="100" t="s">
        <v>199</v>
      </c>
      <c r="F509" s="102">
        <v>2</v>
      </c>
      <c r="G509" s="100">
        <v>2</v>
      </c>
      <c r="H509" s="99"/>
      <c r="I509" s="100" t="s">
        <v>32635</v>
      </c>
      <c r="J509" s="100" t="s">
        <v>32654</v>
      </c>
      <c r="K509" s="100" t="s">
        <v>32655</v>
      </c>
      <c r="L509" s="100" t="s">
        <v>32637</v>
      </c>
      <c r="N509" s="99"/>
      <c r="O509" s="99"/>
      <c r="P509" s="99"/>
      <c r="Q509" s="102" t="s">
        <v>32642</v>
      </c>
      <c r="R509" s="99"/>
      <c r="S509" s="100" t="str">
        <f t="shared" si="41"/>
        <v>SPC = 2</v>
      </c>
    </row>
    <row r="510" spans="1:19" x14ac:dyDescent="0.2">
      <c r="A510" s="97" t="str">
        <f t="shared" si="40"/>
        <v>ZRHV--X-V-6-1</v>
      </c>
      <c r="B510" s="100" t="s">
        <v>32653</v>
      </c>
      <c r="C510" s="98"/>
      <c r="D510" s="106" t="s">
        <v>200</v>
      </c>
      <c r="E510" s="106" t="s">
        <v>199</v>
      </c>
      <c r="F510" s="100">
        <v>6</v>
      </c>
      <c r="G510" s="98">
        <v>1</v>
      </c>
      <c r="H510" s="99"/>
      <c r="I510" s="100" t="s">
        <v>200</v>
      </c>
      <c r="J510" s="100" t="s">
        <v>32654</v>
      </c>
      <c r="K510" s="100" t="s">
        <v>32655</v>
      </c>
      <c r="L510" s="100" t="s">
        <v>32637</v>
      </c>
      <c r="N510" s="99"/>
      <c r="O510" s="99"/>
      <c r="P510" s="99"/>
      <c r="Q510" s="99"/>
      <c r="R510" s="99"/>
      <c r="S510" s="100" t="str">
        <f t="shared" si="41"/>
        <v/>
      </c>
    </row>
    <row r="511" spans="1:19" x14ac:dyDescent="0.2">
      <c r="A511" s="97" t="str">
        <f t="shared" si="40"/>
        <v>ZRHV--X-V-6-2</v>
      </c>
      <c r="B511" s="100" t="s">
        <v>32653</v>
      </c>
      <c r="C511" s="98"/>
      <c r="D511" s="100" t="s">
        <v>200</v>
      </c>
      <c r="E511" s="100" t="s">
        <v>199</v>
      </c>
      <c r="F511" s="100">
        <v>6</v>
      </c>
      <c r="G511" s="100">
        <v>2</v>
      </c>
      <c r="H511" s="99"/>
      <c r="I511" s="100" t="s">
        <v>200</v>
      </c>
      <c r="J511" s="100" t="s">
        <v>32654</v>
      </c>
      <c r="K511" s="100" t="s">
        <v>32655</v>
      </c>
      <c r="L511" s="100" t="s">
        <v>32637</v>
      </c>
      <c r="N511" s="99"/>
      <c r="O511" s="99"/>
      <c r="P511" s="99"/>
      <c r="Q511" s="99"/>
      <c r="R511" s="99"/>
      <c r="S511" s="100" t="str">
        <f t="shared" si="41"/>
        <v/>
      </c>
    </row>
    <row r="512" spans="1:19" ht="15" customHeight="1" x14ac:dyDescent="0.2">
      <c r="A512" s="107"/>
      <c r="B512" s="108" t="s">
        <v>291</v>
      </c>
      <c r="C512" s="108" t="s">
        <v>291</v>
      </c>
      <c r="D512" s="108" t="s">
        <v>291</v>
      </c>
      <c r="E512" s="108" t="s">
        <v>291</v>
      </c>
      <c r="F512" s="108" t="s">
        <v>291</v>
      </c>
      <c r="G512" s="108" t="s">
        <v>291</v>
      </c>
      <c r="H512" s="108" t="s">
        <v>291</v>
      </c>
      <c r="I512" s="108" t="s">
        <v>291</v>
      </c>
      <c r="J512" s="108" t="s">
        <v>291</v>
      </c>
      <c r="K512" s="108" t="s">
        <v>291</v>
      </c>
      <c r="L512" s="108" t="s">
        <v>291</v>
      </c>
      <c r="N512" s="107"/>
      <c r="O512" s="107"/>
      <c r="P512" s="107"/>
      <c r="Q512" s="107"/>
      <c r="R512" s="107"/>
      <c r="S512" s="107"/>
    </row>
    <row r="513" spans="1:19" x14ac:dyDescent="0.2">
      <c r="A513" s="97" t="str">
        <f t="shared" ref="A513:A544" si="42">B513&amp;"-"&amp;C513&amp;"-"&amp;D513&amp;"-"&amp;E513&amp;"-"&amp;F513&amp;"-"&amp;G513</f>
        <v>ZFRE----0-1</v>
      </c>
      <c r="B513" s="100" t="s">
        <v>32656</v>
      </c>
      <c r="C513" s="98"/>
      <c r="D513" s="98"/>
      <c r="E513" s="98"/>
      <c r="F513" s="98">
        <v>0</v>
      </c>
      <c r="G513" s="98">
        <v>1</v>
      </c>
      <c r="H513" s="99"/>
      <c r="I513" s="100" t="s">
        <v>165</v>
      </c>
      <c r="J513" s="100" t="s">
        <v>32657</v>
      </c>
      <c r="K513" s="100" t="s">
        <v>32655</v>
      </c>
      <c r="L513" s="100" t="s">
        <v>32634</v>
      </c>
      <c r="N513" s="99"/>
      <c r="O513" s="99"/>
      <c r="P513" s="99"/>
      <c r="Q513" s="99"/>
      <c r="R513" s="99"/>
      <c r="S513" s="100" t="str">
        <f t="shared" ref="S513:S544" si="43">N513&amp;O513&amp;P513&amp;Q513</f>
        <v/>
      </c>
    </row>
    <row r="514" spans="1:19" x14ac:dyDescent="0.2">
      <c r="A514" s="97" t="str">
        <f t="shared" si="42"/>
        <v>ZFRE----0-2</v>
      </c>
      <c r="B514" s="100" t="s">
        <v>32656</v>
      </c>
      <c r="C514" s="98"/>
      <c r="D514" s="98"/>
      <c r="E514" s="98"/>
      <c r="F514" s="98">
        <v>0</v>
      </c>
      <c r="G514" s="100">
        <v>2</v>
      </c>
      <c r="H514" s="99"/>
      <c r="I514" s="100" t="s">
        <v>165</v>
      </c>
      <c r="J514" s="100" t="s">
        <v>32657</v>
      </c>
      <c r="K514" s="100" t="s">
        <v>32655</v>
      </c>
      <c r="L514" s="100" t="s">
        <v>32634</v>
      </c>
      <c r="N514" s="99"/>
      <c r="O514" s="99"/>
      <c r="P514" s="99"/>
      <c r="Q514" s="99"/>
      <c r="R514" s="99"/>
      <c r="S514" s="100" t="str">
        <f t="shared" si="43"/>
        <v/>
      </c>
    </row>
    <row r="515" spans="1:19" x14ac:dyDescent="0.2">
      <c r="A515" s="97" t="str">
        <f t="shared" si="42"/>
        <v>ZFRE----2-1</v>
      </c>
      <c r="B515" s="100" t="s">
        <v>32656</v>
      </c>
      <c r="C515" s="98"/>
      <c r="D515" s="98"/>
      <c r="E515" s="98"/>
      <c r="F515" s="102">
        <v>2</v>
      </c>
      <c r="G515" s="98">
        <v>1</v>
      </c>
      <c r="H515" s="99"/>
      <c r="I515" s="100" t="s">
        <v>32635</v>
      </c>
      <c r="J515" s="100" t="s">
        <v>32657</v>
      </c>
      <c r="K515" s="100" t="s">
        <v>32655</v>
      </c>
      <c r="L515" s="100" t="s">
        <v>32634</v>
      </c>
      <c r="N515" s="99"/>
      <c r="O515" s="99"/>
      <c r="P515" s="99"/>
      <c r="Q515" s="102" t="s">
        <v>32642</v>
      </c>
      <c r="R515" s="99"/>
      <c r="S515" s="100" t="str">
        <f t="shared" si="43"/>
        <v>SPC = 2</v>
      </c>
    </row>
    <row r="516" spans="1:19" x14ac:dyDescent="0.2">
      <c r="A516" s="97" t="str">
        <f t="shared" si="42"/>
        <v>ZFRE----2-2</v>
      </c>
      <c r="B516" s="100" t="s">
        <v>32656</v>
      </c>
      <c r="C516" s="98"/>
      <c r="D516" s="98"/>
      <c r="E516" s="98"/>
      <c r="F516" s="103">
        <v>2</v>
      </c>
      <c r="G516" s="100">
        <v>2</v>
      </c>
      <c r="H516" s="99"/>
      <c r="I516" s="100" t="s">
        <v>32635</v>
      </c>
      <c r="J516" s="100" t="s">
        <v>32657</v>
      </c>
      <c r="K516" s="100" t="s">
        <v>32655</v>
      </c>
      <c r="L516" s="100" t="s">
        <v>32634</v>
      </c>
      <c r="N516" s="99"/>
      <c r="O516" s="99"/>
      <c r="P516" s="99"/>
      <c r="Q516" s="102" t="s">
        <v>32642</v>
      </c>
      <c r="R516" s="99"/>
      <c r="S516" s="100" t="str">
        <f t="shared" si="43"/>
        <v>SPC = 2</v>
      </c>
    </row>
    <row r="517" spans="1:19" x14ac:dyDescent="0.2">
      <c r="A517" s="97" t="str">
        <f t="shared" si="42"/>
        <v>ZFRE----6-1</v>
      </c>
      <c r="B517" s="100" t="s">
        <v>32656</v>
      </c>
      <c r="C517" s="98"/>
      <c r="D517" s="98"/>
      <c r="E517" s="98"/>
      <c r="F517" s="100">
        <v>6</v>
      </c>
      <c r="G517" s="98">
        <v>1</v>
      </c>
      <c r="H517" s="99"/>
      <c r="I517" s="100" t="s">
        <v>200</v>
      </c>
      <c r="J517" s="100" t="s">
        <v>32657</v>
      </c>
      <c r="K517" s="100" t="s">
        <v>32655</v>
      </c>
      <c r="L517" s="100" t="s">
        <v>32634</v>
      </c>
      <c r="N517" s="99"/>
      <c r="O517" s="99"/>
      <c r="P517" s="99"/>
      <c r="Q517" s="100"/>
      <c r="R517" s="99"/>
      <c r="S517" s="100" t="str">
        <f t="shared" si="43"/>
        <v/>
      </c>
    </row>
    <row r="518" spans="1:19" x14ac:dyDescent="0.2">
      <c r="A518" s="97" t="str">
        <f t="shared" si="42"/>
        <v>ZFRE----6-2</v>
      </c>
      <c r="B518" s="100" t="s">
        <v>32656</v>
      </c>
      <c r="C518" s="98"/>
      <c r="D518" s="98"/>
      <c r="E518" s="98"/>
      <c r="F518" s="104">
        <v>6</v>
      </c>
      <c r="G518" s="100">
        <v>2</v>
      </c>
      <c r="H518" s="99"/>
      <c r="I518" s="100" t="s">
        <v>200</v>
      </c>
      <c r="J518" s="100" t="s">
        <v>32657</v>
      </c>
      <c r="K518" s="100" t="s">
        <v>32655</v>
      </c>
      <c r="L518" s="100" t="s">
        <v>32634</v>
      </c>
      <c r="N518" s="99"/>
      <c r="O518" s="99"/>
      <c r="P518" s="99"/>
      <c r="Q518" s="100"/>
      <c r="R518" s="99"/>
      <c r="S518" s="100" t="str">
        <f t="shared" si="43"/>
        <v/>
      </c>
    </row>
    <row r="519" spans="1:19" x14ac:dyDescent="0.2">
      <c r="A519" s="97" t="str">
        <f t="shared" si="42"/>
        <v>ZFRE---N-0-1</v>
      </c>
      <c r="B519" s="100" t="s">
        <v>32656</v>
      </c>
      <c r="C519" s="98"/>
      <c r="D519" s="98"/>
      <c r="E519" s="102" t="s">
        <v>198</v>
      </c>
      <c r="F519" s="98">
        <v>0</v>
      </c>
      <c r="G519" s="98">
        <v>1</v>
      </c>
      <c r="H519" s="99"/>
      <c r="I519" s="100" t="s">
        <v>165</v>
      </c>
      <c r="J519" s="100" t="s">
        <v>32657</v>
      </c>
      <c r="K519" s="100" t="s">
        <v>32655</v>
      </c>
      <c r="L519" s="100" t="s">
        <v>32634</v>
      </c>
      <c r="N519" s="99"/>
      <c r="O519" s="99"/>
      <c r="P519" s="102" t="s">
        <v>32718</v>
      </c>
      <c r="Q519" s="99"/>
      <c r="R519" s="99"/>
      <c r="S519" s="100" t="str">
        <f t="shared" si="43"/>
        <v xml:space="preserve">Rück = N, </v>
      </c>
    </row>
    <row r="520" spans="1:19" x14ac:dyDescent="0.2">
      <c r="A520" s="97" t="str">
        <f t="shared" si="42"/>
        <v>ZFRE---N-0-2</v>
      </c>
      <c r="B520" s="100" t="s">
        <v>32656</v>
      </c>
      <c r="C520" s="98"/>
      <c r="D520" s="98"/>
      <c r="E520" s="102" t="s">
        <v>198</v>
      </c>
      <c r="F520" s="98">
        <v>0</v>
      </c>
      <c r="G520" s="104">
        <v>2</v>
      </c>
      <c r="H520" s="99"/>
      <c r="I520" s="100" t="s">
        <v>165</v>
      </c>
      <c r="J520" s="100" t="s">
        <v>32657</v>
      </c>
      <c r="K520" s="100" t="s">
        <v>32655</v>
      </c>
      <c r="L520" s="100" t="s">
        <v>32634</v>
      </c>
      <c r="N520" s="99"/>
      <c r="O520" s="99"/>
      <c r="P520" s="102" t="s">
        <v>32718</v>
      </c>
      <c r="Q520" s="99"/>
      <c r="R520" s="99"/>
      <c r="S520" s="100" t="str">
        <f t="shared" si="43"/>
        <v xml:space="preserve">Rück = N, </v>
      </c>
    </row>
    <row r="521" spans="1:19" x14ac:dyDescent="0.2">
      <c r="A521" s="97" t="str">
        <f t="shared" si="42"/>
        <v>ZFRE---N-2-1</v>
      </c>
      <c r="B521" s="100" t="s">
        <v>32656</v>
      </c>
      <c r="C521" s="98"/>
      <c r="D521" s="98"/>
      <c r="E521" s="102" t="s">
        <v>198</v>
      </c>
      <c r="F521" s="103">
        <v>2</v>
      </c>
      <c r="G521" s="98">
        <v>1</v>
      </c>
      <c r="H521" s="99"/>
      <c r="I521" s="100" t="s">
        <v>32635</v>
      </c>
      <c r="J521" s="100" t="s">
        <v>32657</v>
      </c>
      <c r="K521" s="100" t="s">
        <v>32655</v>
      </c>
      <c r="L521" s="100" t="s">
        <v>32634</v>
      </c>
      <c r="N521" s="99"/>
      <c r="O521" s="99"/>
      <c r="P521" s="102" t="s">
        <v>32718</v>
      </c>
      <c r="Q521" s="102" t="s">
        <v>32642</v>
      </c>
      <c r="R521" s="99"/>
      <c r="S521" s="100" t="str">
        <f t="shared" si="43"/>
        <v>Rück = N, SPC = 2</v>
      </c>
    </row>
    <row r="522" spans="1:19" x14ac:dyDescent="0.2">
      <c r="A522" s="97" t="str">
        <f t="shared" si="42"/>
        <v>ZFRE---N-2-2</v>
      </c>
      <c r="B522" s="100" t="s">
        <v>32656</v>
      </c>
      <c r="C522" s="98"/>
      <c r="D522" s="98"/>
      <c r="E522" s="105" t="s">
        <v>198</v>
      </c>
      <c r="F522" s="105">
        <v>2</v>
      </c>
      <c r="G522" s="106">
        <v>2</v>
      </c>
      <c r="H522" s="99"/>
      <c r="I522" s="100" t="s">
        <v>32635</v>
      </c>
      <c r="J522" s="100" t="s">
        <v>32657</v>
      </c>
      <c r="K522" s="100" t="s">
        <v>32655</v>
      </c>
      <c r="L522" s="100" t="s">
        <v>32634</v>
      </c>
      <c r="N522" s="99"/>
      <c r="O522" s="99"/>
      <c r="P522" s="102" t="s">
        <v>32718</v>
      </c>
      <c r="Q522" s="102" t="s">
        <v>32642</v>
      </c>
      <c r="R522" s="99"/>
      <c r="S522" s="100" t="str">
        <f t="shared" si="43"/>
        <v>Rück = N, SPC = 2</v>
      </c>
    </row>
    <row r="523" spans="1:19" x14ac:dyDescent="0.2">
      <c r="A523" s="97" t="str">
        <f t="shared" si="42"/>
        <v>ZFRE---N-6-1</v>
      </c>
      <c r="B523" s="100" t="s">
        <v>32656</v>
      </c>
      <c r="C523" s="98"/>
      <c r="D523" s="98"/>
      <c r="E523" s="102" t="s">
        <v>198</v>
      </c>
      <c r="F523" s="104">
        <v>6</v>
      </c>
      <c r="G523" s="98">
        <v>1</v>
      </c>
      <c r="H523" s="99"/>
      <c r="I523" s="100" t="s">
        <v>200</v>
      </c>
      <c r="J523" s="100" t="s">
        <v>32657</v>
      </c>
      <c r="K523" s="100" t="s">
        <v>32655</v>
      </c>
      <c r="L523" s="100" t="s">
        <v>32634</v>
      </c>
      <c r="N523" s="99"/>
      <c r="O523" s="99"/>
      <c r="P523" s="102" t="s">
        <v>32718</v>
      </c>
      <c r="Q523" s="100"/>
      <c r="R523" s="99"/>
      <c r="S523" s="100" t="str">
        <f t="shared" si="43"/>
        <v xml:space="preserve">Rück = N, </v>
      </c>
    </row>
    <row r="524" spans="1:19" x14ac:dyDescent="0.2">
      <c r="A524" s="97" t="str">
        <f t="shared" si="42"/>
        <v>ZFRE---N-6-2</v>
      </c>
      <c r="B524" s="100" t="s">
        <v>32656</v>
      </c>
      <c r="C524" s="98"/>
      <c r="D524" s="98"/>
      <c r="E524" s="105" t="s">
        <v>198</v>
      </c>
      <c r="F524" s="106">
        <v>6</v>
      </c>
      <c r="G524" s="106">
        <v>2</v>
      </c>
      <c r="H524" s="99"/>
      <c r="I524" s="100" t="s">
        <v>200</v>
      </c>
      <c r="J524" s="100" t="s">
        <v>32657</v>
      </c>
      <c r="K524" s="100" t="s">
        <v>32655</v>
      </c>
      <c r="L524" s="100" t="s">
        <v>32634</v>
      </c>
      <c r="N524" s="99"/>
      <c r="O524" s="99"/>
      <c r="P524" s="102" t="s">
        <v>32718</v>
      </c>
      <c r="Q524" s="100"/>
      <c r="R524" s="99"/>
      <c r="S524" s="100" t="str">
        <f t="shared" si="43"/>
        <v xml:space="preserve">Rück = N, </v>
      </c>
    </row>
    <row r="525" spans="1:19" x14ac:dyDescent="0.2">
      <c r="A525" s="97" t="str">
        <f t="shared" si="42"/>
        <v>ZFRE-X---0-1</v>
      </c>
      <c r="B525" s="100" t="s">
        <v>32656</v>
      </c>
      <c r="C525" s="104" t="s">
        <v>200</v>
      </c>
      <c r="D525" s="98"/>
      <c r="E525" s="98"/>
      <c r="F525" s="98">
        <v>0</v>
      </c>
      <c r="G525" s="98">
        <v>1</v>
      </c>
      <c r="H525" s="99"/>
      <c r="I525" s="100" t="s">
        <v>165</v>
      </c>
      <c r="J525" s="100" t="s">
        <v>32657</v>
      </c>
      <c r="K525" s="100" t="s">
        <v>32655</v>
      </c>
      <c r="L525" s="100" t="s">
        <v>32634</v>
      </c>
      <c r="N525" s="99"/>
      <c r="O525" s="99"/>
      <c r="P525" s="99"/>
      <c r="Q525" s="99"/>
      <c r="R525" s="99"/>
      <c r="S525" s="100" t="str">
        <f t="shared" si="43"/>
        <v/>
      </c>
    </row>
    <row r="526" spans="1:19" x14ac:dyDescent="0.2">
      <c r="A526" s="97" t="str">
        <f t="shared" si="42"/>
        <v>ZFRE---V-0-1</v>
      </c>
      <c r="B526" s="100" t="s">
        <v>32656</v>
      </c>
      <c r="C526" s="98"/>
      <c r="D526" s="98"/>
      <c r="E526" s="100" t="s">
        <v>199</v>
      </c>
      <c r="F526" s="98">
        <v>0</v>
      </c>
      <c r="G526" s="98">
        <v>1</v>
      </c>
      <c r="H526" s="99"/>
      <c r="I526" s="100" t="s">
        <v>165</v>
      </c>
      <c r="J526" s="100" t="s">
        <v>32657</v>
      </c>
      <c r="K526" s="100" t="s">
        <v>32655</v>
      </c>
      <c r="L526" s="100" t="s">
        <v>32637</v>
      </c>
      <c r="N526" s="99"/>
      <c r="O526" s="99"/>
      <c r="P526" s="99"/>
      <c r="Q526" s="99"/>
      <c r="R526" s="99"/>
      <c r="S526" s="100" t="str">
        <f t="shared" si="43"/>
        <v/>
      </c>
    </row>
    <row r="527" spans="1:19" x14ac:dyDescent="0.2">
      <c r="A527" s="97" t="str">
        <f t="shared" si="42"/>
        <v>ZFRE-X---0-2</v>
      </c>
      <c r="B527" s="100" t="s">
        <v>32656</v>
      </c>
      <c r="C527" s="104" t="s">
        <v>200</v>
      </c>
      <c r="D527" s="98"/>
      <c r="E527" s="98"/>
      <c r="F527" s="98">
        <v>0</v>
      </c>
      <c r="G527" s="100">
        <v>2</v>
      </c>
      <c r="H527" s="99"/>
      <c r="I527" s="100" t="s">
        <v>165</v>
      </c>
      <c r="J527" s="100" t="s">
        <v>32657</v>
      </c>
      <c r="K527" s="100" t="s">
        <v>32655</v>
      </c>
      <c r="L527" s="100" t="s">
        <v>32634</v>
      </c>
      <c r="N527" s="99"/>
      <c r="O527" s="99"/>
      <c r="P527" s="99"/>
      <c r="Q527" s="99"/>
      <c r="R527" s="99"/>
      <c r="S527" s="100" t="str">
        <f t="shared" si="43"/>
        <v/>
      </c>
    </row>
    <row r="528" spans="1:19" x14ac:dyDescent="0.2">
      <c r="A528" s="97" t="str">
        <f t="shared" si="42"/>
        <v>ZFRE---V-0-2</v>
      </c>
      <c r="B528" s="100" t="s">
        <v>32656</v>
      </c>
      <c r="C528" s="98"/>
      <c r="D528" s="98"/>
      <c r="E528" s="100" t="s">
        <v>199</v>
      </c>
      <c r="F528" s="98">
        <v>0</v>
      </c>
      <c r="G528" s="104">
        <v>2</v>
      </c>
      <c r="H528" s="99"/>
      <c r="I528" s="100" t="s">
        <v>165</v>
      </c>
      <c r="J528" s="100" t="s">
        <v>32657</v>
      </c>
      <c r="K528" s="100" t="s">
        <v>32655</v>
      </c>
      <c r="L528" s="100" t="s">
        <v>32637</v>
      </c>
      <c r="N528" s="99"/>
      <c r="O528" s="99"/>
      <c r="P528" s="99"/>
      <c r="Q528" s="99"/>
      <c r="R528" s="99"/>
      <c r="S528" s="100" t="str">
        <f t="shared" si="43"/>
        <v/>
      </c>
    </row>
    <row r="529" spans="1:19" x14ac:dyDescent="0.2">
      <c r="A529" s="97" t="str">
        <f t="shared" si="42"/>
        <v>ZFRE-X---2-1</v>
      </c>
      <c r="B529" s="100" t="s">
        <v>32656</v>
      </c>
      <c r="C529" s="104" t="s">
        <v>200</v>
      </c>
      <c r="D529" s="98"/>
      <c r="E529" s="98"/>
      <c r="F529" s="102">
        <v>2</v>
      </c>
      <c r="G529" s="98">
        <v>1</v>
      </c>
      <c r="H529" s="99"/>
      <c r="I529" s="100" t="s">
        <v>32635</v>
      </c>
      <c r="J529" s="100" t="s">
        <v>32657</v>
      </c>
      <c r="K529" s="100" t="s">
        <v>32655</v>
      </c>
      <c r="L529" s="100" t="s">
        <v>32634</v>
      </c>
      <c r="N529" s="99"/>
      <c r="O529" s="99"/>
      <c r="P529" s="99"/>
      <c r="Q529" s="102" t="s">
        <v>32642</v>
      </c>
      <c r="R529" s="99"/>
      <c r="S529" s="100" t="str">
        <f t="shared" si="43"/>
        <v>SPC = 2</v>
      </c>
    </row>
    <row r="530" spans="1:19" x14ac:dyDescent="0.2">
      <c r="A530" s="97" t="str">
        <f t="shared" si="42"/>
        <v>ZFRE---V-2-1</v>
      </c>
      <c r="B530" s="100" t="s">
        <v>32656</v>
      </c>
      <c r="C530" s="98"/>
      <c r="D530" s="98"/>
      <c r="E530" s="100" t="s">
        <v>199</v>
      </c>
      <c r="F530" s="103">
        <v>2</v>
      </c>
      <c r="G530" s="98">
        <v>1</v>
      </c>
      <c r="H530" s="99"/>
      <c r="I530" s="100" t="s">
        <v>32635</v>
      </c>
      <c r="J530" s="100" t="s">
        <v>32657</v>
      </c>
      <c r="K530" s="100" t="s">
        <v>32655</v>
      </c>
      <c r="L530" s="100" t="s">
        <v>32637</v>
      </c>
      <c r="N530" s="99"/>
      <c r="O530" s="99"/>
      <c r="P530" s="99"/>
      <c r="Q530" s="102" t="s">
        <v>32642</v>
      </c>
      <c r="R530" s="99"/>
      <c r="S530" s="100" t="str">
        <f t="shared" si="43"/>
        <v>SPC = 2</v>
      </c>
    </row>
    <row r="531" spans="1:19" x14ac:dyDescent="0.2">
      <c r="A531" s="97" t="str">
        <f t="shared" si="42"/>
        <v>ZFRE-X---2-2</v>
      </c>
      <c r="B531" s="100" t="s">
        <v>32656</v>
      </c>
      <c r="C531" s="100" t="s">
        <v>200</v>
      </c>
      <c r="D531" s="98"/>
      <c r="E531" s="98"/>
      <c r="F531" s="102">
        <v>2</v>
      </c>
      <c r="G531" s="100">
        <v>2</v>
      </c>
      <c r="H531" s="99"/>
      <c r="I531" s="100" t="s">
        <v>32635</v>
      </c>
      <c r="J531" s="100" t="s">
        <v>32657</v>
      </c>
      <c r="K531" s="100" t="s">
        <v>32655</v>
      </c>
      <c r="L531" s="100" t="s">
        <v>32634</v>
      </c>
      <c r="N531" s="99"/>
      <c r="O531" s="99"/>
      <c r="P531" s="99"/>
      <c r="Q531" s="102" t="s">
        <v>32642</v>
      </c>
      <c r="R531" s="99"/>
      <c r="S531" s="100" t="str">
        <f t="shared" si="43"/>
        <v>SPC = 2</v>
      </c>
    </row>
    <row r="532" spans="1:19" x14ac:dyDescent="0.2">
      <c r="A532" s="97" t="str">
        <f t="shared" si="42"/>
        <v>ZFRE---V-2-2</v>
      </c>
      <c r="B532" s="100" t="s">
        <v>32656</v>
      </c>
      <c r="C532" s="98"/>
      <c r="D532" s="98"/>
      <c r="E532" s="106" t="s">
        <v>199</v>
      </c>
      <c r="F532" s="105">
        <v>2</v>
      </c>
      <c r="G532" s="106">
        <v>2</v>
      </c>
      <c r="H532" s="99"/>
      <c r="I532" s="100" t="s">
        <v>32635</v>
      </c>
      <c r="J532" s="100" t="s">
        <v>32657</v>
      </c>
      <c r="K532" s="100" t="s">
        <v>32655</v>
      </c>
      <c r="L532" s="100" t="s">
        <v>32637</v>
      </c>
      <c r="N532" s="99"/>
      <c r="O532" s="99"/>
      <c r="P532" s="99"/>
      <c r="Q532" s="102" t="s">
        <v>32642</v>
      </c>
      <c r="R532" s="99"/>
      <c r="S532" s="100" t="str">
        <f t="shared" si="43"/>
        <v>SPC = 2</v>
      </c>
    </row>
    <row r="533" spans="1:19" x14ac:dyDescent="0.2">
      <c r="A533" s="97" t="str">
        <f t="shared" si="42"/>
        <v>ZFRE-X---6-1</v>
      </c>
      <c r="B533" s="100" t="s">
        <v>32656</v>
      </c>
      <c r="C533" s="104" t="s">
        <v>200</v>
      </c>
      <c r="D533" s="98"/>
      <c r="E533" s="98"/>
      <c r="F533" s="100">
        <v>6</v>
      </c>
      <c r="G533" s="98">
        <v>1</v>
      </c>
      <c r="H533" s="99"/>
      <c r="I533" s="100" t="s">
        <v>200</v>
      </c>
      <c r="J533" s="100" t="s">
        <v>32657</v>
      </c>
      <c r="K533" s="100" t="s">
        <v>32655</v>
      </c>
      <c r="L533" s="100" t="s">
        <v>32634</v>
      </c>
      <c r="N533" s="99"/>
      <c r="O533" s="99"/>
      <c r="P533" s="99"/>
      <c r="Q533" s="100"/>
      <c r="R533" s="99"/>
      <c r="S533" s="100" t="str">
        <f t="shared" si="43"/>
        <v/>
      </c>
    </row>
    <row r="534" spans="1:19" x14ac:dyDescent="0.2">
      <c r="A534" s="97" t="str">
        <f t="shared" si="42"/>
        <v>ZFRE---V-6-1</v>
      </c>
      <c r="B534" s="100" t="s">
        <v>32656</v>
      </c>
      <c r="C534" s="98"/>
      <c r="D534" s="98"/>
      <c r="E534" s="100" t="s">
        <v>199</v>
      </c>
      <c r="F534" s="104">
        <v>6</v>
      </c>
      <c r="G534" s="98">
        <v>1</v>
      </c>
      <c r="H534" s="99"/>
      <c r="I534" s="100" t="s">
        <v>200</v>
      </c>
      <c r="J534" s="100" t="s">
        <v>32657</v>
      </c>
      <c r="K534" s="100" t="s">
        <v>32655</v>
      </c>
      <c r="L534" s="100" t="s">
        <v>32637</v>
      </c>
      <c r="N534" s="99"/>
      <c r="O534" s="99"/>
      <c r="P534" s="99"/>
      <c r="Q534" s="100"/>
      <c r="R534" s="99"/>
      <c r="S534" s="100" t="str">
        <f t="shared" si="43"/>
        <v/>
      </c>
    </row>
    <row r="535" spans="1:19" x14ac:dyDescent="0.2">
      <c r="A535" s="97" t="str">
        <f t="shared" si="42"/>
        <v>ZFRE-X---6-2</v>
      </c>
      <c r="B535" s="100" t="s">
        <v>32656</v>
      </c>
      <c r="C535" s="100" t="s">
        <v>200</v>
      </c>
      <c r="D535" s="98"/>
      <c r="E535" s="98"/>
      <c r="F535" s="100">
        <v>6</v>
      </c>
      <c r="G535" s="100">
        <v>2</v>
      </c>
      <c r="H535" s="99"/>
      <c r="I535" s="100" t="s">
        <v>200</v>
      </c>
      <c r="J535" s="100" t="s">
        <v>32657</v>
      </c>
      <c r="K535" s="100" t="s">
        <v>32655</v>
      </c>
      <c r="L535" s="100" t="s">
        <v>32634</v>
      </c>
      <c r="N535" s="99"/>
      <c r="O535" s="99"/>
      <c r="P535" s="99"/>
      <c r="Q535" s="100"/>
      <c r="R535" s="99"/>
      <c r="S535" s="100" t="str">
        <f t="shared" si="43"/>
        <v/>
      </c>
    </row>
    <row r="536" spans="1:19" x14ac:dyDescent="0.2">
      <c r="A536" s="97" t="str">
        <f t="shared" si="42"/>
        <v>ZFRE---V-6-2</v>
      </c>
      <c r="B536" s="100" t="s">
        <v>32656</v>
      </c>
      <c r="C536" s="98"/>
      <c r="D536" s="98"/>
      <c r="E536" s="106" t="s">
        <v>199</v>
      </c>
      <c r="F536" s="106">
        <v>6</v>
      </c>
      <c r="G536" s="106">
        <v>2</v>
      </c>
      <c r="H536" s="99"/>
      <c r="I536" s="100" t="s">
        <v>200</v>
      </c>
      <c r="J536" s="100" t="s">
        <v>32657</v>
      </c>
      <c r="K536" s="100" t="s">
        <v>32655</v>
      </c>
      <c r="L536" s="100" t="s">
        <v>32637</v>
      </c>
      <c r="N536" s="99"/>
      <c r="O536" s="99"/>
      <c r="P536" s="99"/>
      <c r="Q536" s="100"/>
      <c r="R536" s="99"/>
      <c r="S536" s="100" t="str">
        <f t="shared" si="43"/>
        <v/>
      </c>
    </row>
    <row r="537" spans="1:19" x14ac:dyDescent="0.2">
      <c r="A537" s="97" t="str">
        <f t="shared" si="42"/>
        <v>ZFRE-X--N-0-1</v>
      </c>
      <c r="B537" s="100" t="s">
        <v>32656</v>
      </c>
      <c r="C537" s="104" t="s">
        <v>200</v>
      </c>
      <c r="D537" s="98"/>
      <c r="E537" s="102" t="s">
        <v>198</v>
      </c>
      <c r="F537" s="98">
        <v>0</v>
      </c>
      <c r="G537" s="98">
        <v>1</v>
      </c>
      <c r="H537" s="99"/>
      <c r="I537" s="100" t="s">
        <v>165</v>
      </c>
      <c r="J537" s="100" t="s">
        <v>32657</v>
      </c>
      <c r="K537" s="100" t="s">
        <v>32655</v>
      </c>
      <c r="L537" s="100" t="s">
        <v>32634</v>
      </c>
      <c r="N537" s="99"/>
      <c r="O537" s="99"/>
      <c r="P537" s="102" t="s">
        <v>32718</v>
      </c>
      <c r="Q537" s="99"/>
      <c r="R537" s="99"/>
      <c r="S537" s="100" t="str">
        <f t="shared" si="43"/>
        <v xml:space="preserve">Rück = N, </v>
      </c>
    </row>
    <row r="538" spans="1:19" x14ac:dyDescent="0.2">
      <c r="A538" s="97" t="str">
        <f t="shared" si="42"/>
        <v>ZFRE-X--N-0-2</v>
      </c>
      <c r="B538" s="100" t="s">
        <v>32656</v>
      </c>
      <c r="C538" s="100" t="s">
        <v>200</v>
      </c>
      <c r="D538" s="98"/>
      <c r="E538" s="102" t="s">
        <v>198</v>
      </c>
      <c r="F538" s="98">
        <v>0</v>
      </c>
      <c r="G538" s="100">
        <v>2</v>
      </c>
      <c r="H538" s="99"/>
      <c r="I538" s="100" t="s">
        <v>165</v>
      </c>
      <c r="J538" s="100" t="s">
        <v>32657</v>
      </c>
      <c r="K538" s="100" t="s">
        <v>32655</v>
      </c>
      <c r="L538" s="100" t="s">
        <v>32634</v>
      </c>
      <c r="N538" s="99"/>
      <c r="O538" s="99"/>
      <c r="P538" s="102" t="s">
        <v>32718</v>
      </c>
      <c r="Q538" s="99"/>
      <c r="R538" s="99"/>
      <c r="S538" s="100" t="str">
        <f t="shared" si="43"/>
        <v xml:space="preserve">Rück = N, </v>
      </c>
    </row>
    <row r="539" spans="1:19" x14ac:dyDescent="0.2">
      <c r="A539" s="97" t="str">
        <f t="shared" si="42"/>
        <v>ZFRE-X--N-2-1</v>
      </c>
      <c r="B539" s="100" t="s">
        <v>32656</v>
      </c>
      <c r="C539" s="100" t="s">
        <v>200</v>
      </c>
      <c r="D539" s="98"/>
      <c r="E539" s="102" t="s">
        <v>198</v>
      </c>
      <c r="F539" s="102">
        <v>2</v>
      </c>
      <c r="G539" s="98">
        <v>1</v>
      </c>
      <c r="H539" s="99"/>
      <c r="I539" s="100" t="s">
        <v>32635</v>
      </c>
      <c r="J539" s="100" t="s">
        <v>32657</v>
      </c>
      <c r="K539" s="100" t="s">
        <v>32655</v>
      </c>
      <c r="L539" s="100" t="s">
        <v>32634</v>
      </c>
      <c r="N539" s="99"/>
      <c r="O539" s="99"/>
      <c r="P539" s="102" t="s">
        <v>32718</v>
      </c>
      <c r="Q539" s="102" t="s">
        <v>32642</v>
      </c>
      <c r="R539" s="99"/>
      <c r="S539" s="100" t="str">
        <f t="shared" si="43"/>
        <v>Rück = N, SPC = 2</v>
      </c>
    </row>
    <row r="540" spans="1:19" x14ac:dyDescent="0.2">
      <c r="A540" s="97" t="str">
        <f t="shared" si="42"/>
        <v>ZFRE-X--N-2-2</v>
      </c>
      <c r="B540" s="100" t="s">
        <v>32656</v>
      </c>
      <c r="C540" s="98" t="s">
        <v>200</v>
      </c>
      <c r="D540" s="98"/>
      <c r="E540" s="105" t="s">
        <v>198</v>
      </c>
      <c r="F540" s="105">
        <v>2</v>
      </c>
      <c r="G540" s="106">
        <v>2</v>
      </c>
      <c r="H540" s="99"/>
      <c r="I540" s="100" t="s">
        <v>32635</v>
      </c>
      <c r="J540" s="100" t="s">
        <v>32657</v>
      </c>
      <c r="K540" s="100" t="s">
        <v>32655</v>
      </c>
      <c r="L540" s="100" t="s">
        <v>32634</v>
      </c>
      <c r="N540" s="99"/>
      <c r="O540" s="99"/>
      <c r="P540" s="102" t="s">
        <v>32718</v>
      </c>
      <c r="Q540" s="102" t="s">
        <v>32642</v>
      </c>
      <c r="R540" s="99"/>
      <c r="S540" s="100" t="str">
        <f t="shared" si="43"/>
        <v>Rück = N, SPC = 2</v>
      </c>
    </row>
    <row r="541" spans="1:19" x14ac:dyDescent="0.2">
      <c r="A541" s="97" t="str">
        <f t="shared" si="42"/>
        <v>ZFRE-X--N-6-1</v>
      </c>
      <c r="B541" s="100" t="s">
        <v>32656</v>
      </c>
      <c r="C541" s="100" t="s">
        <v>200</v>
      </c>
      <c r="D541" s="98"/>
      <c r="E541" s="102" t="s">
        <v>198</v>
      </c>
      <c r="F541" s="100">
        <v>6</v>
      </c>
      <c r="G541" s="98">
        <v>1</v>
      </c>
      <c r="H541" s="99"/>
      <c r="I541" s="100" t="s">
        <v>200</v>
      </c>
      <c r="J541" s="100" t="s">
        <v>32657</v>
      </c>
      <c r="K541" s="100" t="s">
        <v>32655</v>
      </c>
      <c r="L541" s="100" t="s">
        <v>32634</v>
      </c>
      <c r="N541" s="99"/>
      <c r="O541" s="99"/>
      <c r="P541" s="102" t="s">
        <v>32718</v>
      </c>
      <c r="Q541" s="100"/>
      <c r="R541" s="99"/>
      <c r="S541" s="100" t="str">
        <f t="shared" si="43"/>
        <v xml:space="preserve">Rück = N, </v>
      </c>
    </row>
    <row r="542" spans="1:19" x14ac:dyDescent="0.2">
      <c r="A542" s="97" t="str">
        <f t="shared" si="42"/>
        <v>ZFRE-X--N-6-2</v>
      </c>
      <c r="B542" s="100" t="s">
        <v>32656</v>
      </c>
      <c r="C542" s="98" t="s">
        <v>200</v>
      </c>
      <c r="D542" s="98"/>
      <c r="E542" s="105" t="s">
        <v>198</v>
      </c>
      <c r="F542" s="106">
        <v>6</v>
      </c>
      <c r="G542" s="106">
        <v>2</v>
      </c>
      <c r="H542" s="99"/>
      <c r="I542" s="100" t="s">
        <v>200</v>
      </c>
      <c r="J542" s="100" t="s">
        <v>32657</v>
      </c>
      <c r="K542" s="100" t="s">
        <v>32655</v>
      </c>
      <c r="L542" s="100" t="s">
        <v>32634</v>
      </c>
      <c r="N542" s="99"/>
      <c r="O542" s="99"/>
      <c r="P542" s="102" t="s">
        <v>32718</v>
      </c>
      <c r="Q542" s="100"/>
      <c r="R542" s="99"/>
      <c r="S542" s="100" t="str">
        <f t="shared" si="43"/>
        <v xml:space="preserve">Rück = N, </v>
      </c>
    </row>
    <row r="543" spans="1:19" x14ac:dyDescent="0.2">
      <c r="A543" s="97" t="str">
        <f t="shared" si="42"/>
        <v>ZFRE-X--V-0-1</v>
      </c>
      <c r="B543" s="100" t="s">
        <v>32656</v>
      </c>
      <c r="C543" s="104" t="s">
        <v>200</v>
      </c>
      <c r="D543" s="98"/>
      <c r="E543" s="100" t="s">
        <v>199</v>
      </c>
      <c r="F543" s="98">
        <v>0</v>
      </c>
      <c r="G543" s="98">
        <v>1</v>
      </c>
      <c r="H543" s="99"/>
      <c r="I543" s="100" t="s">
        <v>165</v>
      </c>
      <c r="J543" s="100" t="s">
        <v>32657</v>
      </c>
      <c r="K543" s="100" t="s">
        <v>32655</v>
      </c>
      <c r="L543" s="100" t="s">
        <v>32637</v>
      </c>
      <c r="N543" s="99"/>
      <c r="O543" s="99"/>
      <c r="P543" s="99"/>
      <c r="Q543" s="99"/>
      <c r="R543" s="99"/>
      <c r="S543" s="100" t="str">
        <f t="shared" si="43"/>
        <v/>
      </c>
    </row>
    <row r="544" spans="1:19" x14ac:dyDescent="0.2">
      <c r="A544" s="97" t="str">
        <f t="shared" si="42"/>
        <v>ZFRE-X--V-0-2</v>
      </c>
      <c r="B544" s="100" t="s">
        <v>32656</v>
      </c>
      <c r="C544" s="100" t="s">
        <v>200</v>
      </c>
      <c r="D544" s="98"/>
      <c r="E544" s="100" t="s">
        <v>199</v>
      </c>
      <c r="F544" s="98">
        <v>0</v>
      </c>
      <c r="G544" s="100">
        <v>2</v>
      </c>
      <c r="H544" s="99"/>
      <c r="I544" s="100" t="s">
        <v>165</v>
      </c>
      <c r="J544" s="100" t="s">
        <v>32657</v>
      </c>
      <c r="K544" s="100" t="s">
        <v>32655</v>
      </c>
      <c r="L544" s="100" t="s">
        <v>32637</v>
      </c>
      <c r="N544" s="99"/>
      <c r="O544" s="99"/>
      <c r="P544" s="99"/>
      <c r="Q544" s="99"/>
      <c r="R544" s="99"/>
      <c r="S544" s="100" t="str">
        <f t="shared" si="43"/>
        <v/>
      </c>
    </row>
    <row r="545" spans="1:19" x14ac:dyDescent="0.2">
      <c r="A545" s="97" t="str">
        <f t="shared" ref="A545:A576" si="44">B545&amp;"-"&amp;C545&amp;"-"&amp;D545&amp;"-"&amp;E545&amp;"-"&amp;F545&amp;"-"&amp;G545</f>
        <v>ZFRE-X--V-2-1</v>
      </c>
      <c r="B545" s="100" t="s">
        <v>32656</v>
      </c>
      <c r="C545" s="100" t="s">
        <v>200</v>
      </c>
      <c r="D545" s="98"/>
      <c r="E545" s="100" t="s">
        <v>199</v>
      </c>
      <c r="F545" s="102">
        <v>2</v>
      </c>
      <c r="G545" s="98">
        <v>1</v>
      </c>
      <c r="H545" s="99"/>
      <c r="I545" s="100" t="s">
        <v>32635</v>
      </c>
      <c r="J545" s="100" t="s">
        <v>32657</v>
      </c>
      <c r="K545" s="100" t="s">
        <v>32655</v>
      </c>
      <c r="L545" s="100" t="s">
        <v>32637</v>
      </c>
      <c r="N545" s="99"/>
      <c r="O545" s="99"/>
      <c r="P545" s="99"/>
      <c r="Q545" s="102" t="s">
        <v>32642</v>
      </c>
      <c r="R545" s="99"/>
      <c r="S545" s="100" t="str">
        <f t="shared" ref="S545:S576" si="45">N545&amp;O545&amp;P545&amp;Q545</f>
        <v>SPC = 2</v>
      </c>
    </row>
    <row r="546" spans="1:19" x14ac:dyDescent="0.2">
      <c r="A546" s="97" t="str">
        <f t="shared" si="44"/>
        <v>ZFRE-X--V-2-2</v>
      </c>
      <c r="B546" s="100" t="s">
        <v>32656</v>
      </c>
      <c r="C546" s="98" t="s">
        <v>200</v>
      </c>
      <c r="D546" s="98"/>
      <c r="E546" s="106" t="s">
        <v>199</v>
      </c>
      <c r="F546" s="105">
        <v>2</v>
      </c>
      <c r="G546" s="106">
        <v>2</v>
      </c>
      <c r="H546" s="99"/>
      <c r="I546" s="100" t="s">
        <v>32635</v>
      </c>
      <c r="J546" s="100" t="s">
        <v>32657</v>
      </c>
      <c r="K546" s="100" t="s">
        <v>32655</v>
      </c>
      <c r="L546" s="100" t="s">
        <v>32637</v>
      </c>
      <c r="N546" s="99"/>
      <c r="O546" s="99"/>
      <c r="P546" s="99"/>
      <c r="Q546" s="102" t="s">
        <v>32642</v>
      </c>
      <c r="R546" s="99"/>
      <c r="S546" s="100" t="str">
        <f t="shared" si="45"/>
        <v>SPC = 2</v>
      </c>
    </row>
    <row r="547" spans="1:19" x14ac:dyDescent="0.2">
      <c r="A547" s="97" t="str">
        <f t="shared" si="44"/>
        <v>ZFRE-X--V-6-1</v>
      </c>
      <c r="B547" s="100" t="s">
        <v>32656</v>
      </c>
      <c r="C547" s="100" t="s">
        <v>200</v>
      </c>
      <c r="D547" s="98"/>
      <c r="E547" s="100" t="s">
        <v>199</v>
      </c>
      <c r="F547" s="100">
        <v>6</v>
      </c>
      <c r="G547" s="98">
        <v>1</v>
      </c>
      <c r="H547" s="99"/>
      <c r="I547" s="100" t="s">
        <v>200</v>
      </c>
      <c r="J547" s="100" t="s">
        <v>32657</v>
      </c>
      <c r="K547" s="100" t="s">
        <v>32655</v>
      </c>
      <c r="L547" s="100" t="s">
        <v>32637</v>
      </c>
      <c r="N547" s="99"/>
      <c r="O547" s="99"/>
      <c r="P547" s="99"/>
      <c r="Q547" s="100"/>
      <c r="R547" s="99"/>
      <c r="S547" s="100" t="str">
        <f t="shared" si="45"/>
        <v/>
      </c>
    </row>
    <row r="548" spans="1:19" x14ac:dyDescent="0.2">
      <c r="A548" s="97" t="str">
        <f t="shared" si="44"/>
        <v>ZFRE-X--V-6-2</v>
      </c>
      <c r="B548" s="100" t="s">
        <v>32656</v>
      </c>
      <c r="C548" s="98" t="s">
        <v>200</v>
      </c>
      <c r="D548" s="98"/>
      <c r="E548" s="106" t="s">
        <v>199</v>
      </c>
      <c r="F548" s="106">
        <v>6</v>
      </c>
      <c r="G548" s="106">
        <v>2</v>
      </c>
      <c r="H548" s="99"/>
      <c r="I548" s="100" t="s">
        <v>200</v>
      </c>
      <c r="J548" s="100" t="s">
        <v>32657</v>
      </c>
      <c r="K548" s="100" t="s">
        <v>32655</v>
      </c>
      <c r="L548" s="100" t="s">
        <v>32637</v>
      </c>
      <c r="N548" s="99"/>
      <c r="O548" s="99"/>
      <c r="P548" s="99"/>
      <c r="Q548" s="100"/>
      <c r="R548" s="99"/>
      <c r="S548" s="100" t="str">
        <f t="shared" si="45"/>
        <v/>
      </c>
    </row>
    <row r="549" spans="1:19" x14ac:dyDescent="0.2">
      <c r="A549" s="97" t="str">
        <f t="shared" si="44"/>
        <v>ZFRE-X-X--0-1</v>
      </c>
      <c r="B549" s="100" t="s">
        <v>32656</v>
      </c>
      <c r="C549" s="104" t="s">
        <v>200</v>
      </c>
      <c r="D549" s="100" t="s">
        <v>200</v>
      </c>
      <c r="E549" s="98"/>
      <c r="F549" s="98">
        <v>0</v>
      </c>
      <c r="G549" s="98">
        <v>1</v>
      </c>
      <c r="H549" s="99"/>
      <c r="I549" s="100" t="s">
        <v>165</v>
      </c>
      <c r="J549" s="100" t="s">
        <v>32657</v>
      </c>
      <c r="K549" s="100" t="s">
        <v>32655</v>
      </c>
      <c r="L549" s="100" t="s">
        <v>32634</v>
      </c>
      <c r="N549" s="99"/>
      <c r="O549" s="99"/>
      <c r="P549" s="99"/>
      <c r="Q549" s="99"/>
      <c r="R549" s="99"/>
      <c r="S549" s="100" t="str">
        <f t="shared" si="45"/>
        <v/>
      </c>
    </row>
    <row r="550" spans="1:19" x14ac:dyDescent="0.2">
      <c r="A550" s="97" t="str">
        <f t="shared" si="44"/>
        <v>ZFRE-X-X--0-2</v>
      </c>
      <c r="B550" s="100" t="s">
        <v>32656</v>
      </c>
      <c r="C550" s="100" t="s">
        <v>200</v>
      </c>
      <c r="D550" s="100" t="s">
        <v>200</v>
      </c>
      <c r="E550" s="98"/>
      <c r="F550" s="98">
        <v>0</v>
      </c>
      <c r="G550" s="100">
        <v>2</v>
      </c>
      <c r="H550" s="99"/>
      <c r="I550" s="100" t="s">
        <v>165</v>
      </c>
      <c r="J550" s="100" t="s">
        <v>32657</v>
      </c>
      <c r="K550" s="100" t="s">
        <v>32655</v>
      </c>
      <c r="L550" s="100" t="s">
        <v>32634</v>
      </c>
      <c r="N550" s="99"/>
      <c r="O550" s="99"/>
      <c r="P550" s="99"/>
      <c r="Q550" s="99"/>
      <c r="R550" s="99"/>
      <c r="S550" s="100" t="str">
        <f t="shared" si="45"/>
        <v/>
      </c>
    </row>
    <row r="551" spans="1:19" x14ac:dyDescent="0.2">
      <c r="A551" s="97" t="str">
        <f t="shared" si="44"/>
        <v>ZFRE-X-X--2-1</v>
      </c>
      <c r="B551" s="100" t="s">
        <v>32656</v>
      </c>
      <c r="C551" s="104" t="s">
        <v>200</v>
      </c>
      <c r="D551" s="100" t="s">
        <v>200</v>
      </c>
      <c r="E551" s="98"/>
      <c r="F551" s="102">
        <v>2</v>
      </c>
      <c r="G551" s="98">
        <v>1</v>
      </c>
      <c r="H551" s="99"/>
      <c r="I551" s="100" t="s">
        <v>32635</v>
      </c>
      <c r="J551" s="100" t="s">
        <v>32657</v>
      </c>
      <c r="K551" s="100" t="s">
        <v>32655</v>
      </c>
      <c r="L551" s="100" t="s">
        <v>32634</v>
      </c>
      <c r="N551" s="99"/>
      <c r="O551" s="99"/>
      <c r="P551" s="99"/>
      <c r="Q551" s="102" t="s">
        <v>32642</v>
      </c>
      <c r="R551" s="99"/>
      <c r="S551" s="100" t="str">
        <f t="shared" si="45"/>
        <v>SPC = 2</v>
      </c>
    </row>
    <row r="552" spans="1:19" x14ac:dyDescent="0.2">
      <c r="A552" s="97" t="str">
        <f t="shared" si="44"/>
        <v>ZFRE-X-X--2-2</v>
      </c>
      <c r="B552" s="100" t="s">
        <v>32656</v>
      </c>
      <c r="C552" s="104" t="s">
        <v>200</v>
      </c>
      <c r="D552" s="100" t="s">
        <v>200</v>
      </c>
      <c r="E552" s="98"/>
      <c r="F552" s="102">
        <v>2</v>
      </c>
      <c r="G552" s="100">
        <v>2</v>
      </c>
      <c r="H552" s="99"/>
      <c r="I552" s="100" t="s">
        <v>32635</v>
      </c>
      <c r="J552" s="100" t="s">
        <v>32657</v>
      </c>
      <c r="K552" s="100" t="s">
        <v>32655</v>
      </c>
      <c r="L552" s="100" t="s">
        <v>32634</v>
      </c>
      <c r="N552" s="99"/>
      <c r="O552" s="99"/>
      <c r="P552" s="99"/>
      <c r="Q552" s="102" t="s">
        <v>32642</v>
      </c>
      <c r="R552" s="99"/>
      <c r="S552" s="100" t="str">
        <f t="shared" si="45"/>
        <v>SPC = 2</v>
      </c>
    </row>
    <row r="553" spans="1:19" x14ac:dyDescent="0.2">
      <c r="A553" s="97" t="str">
        <f t="shared" si="44"/>
        <v>ZFRE-X-X--6-1</v>
      </c>
      <c r="B553" s="100" t="s">
        <v>32656</v>
      </c>
      <c r="C553" s="104" t="s">
        <v>200</v>
      </c>
      <c r="D553" s="100" t="s">
        <v>200</v>
      </c>
      <c r="E553" s="98"/>
      <c r="F553" s="100">
        <v>6</v>
      </c>
      <c r="G553" s="98">
        <v>1</v>
      </c>
      <c r="H553" s="99"/>
      <c r="I553" s="100" t="s">
        <v>200</v>
      </c>
      <c r="J553" s="100" t="s">
        <v>32657</v>
      </c>
      <c r="K553" s="100" t="s">
        <v>32655</v>
      </c>
      <c r="L553" s="100" t="s">
        <v>32634</v>
      </c>
      <c r="N553" s="99"/>
      <c r="O553" s="99"/>
      <c r="P553" s="99"/>
      <c r="Q553" s="100"/>
      <c r="R553" s="99"/>
      <c r="S553" s="100" t="str">
        <f t="shared" si="45"/>
        <v/>
      </c>
    </row>
    <row r="554" spans="1:19" x14ac:dyDescent="0.2">
      <c r="A554" s="97" t="str">
        <f t="shared" si="44"/>
        <v>ZFRE-X-X--6-2</v>
      </c>
      <c r="B554" s="100" t="s">
        <v>32656</v>
      </c>
      <c r="C554" s="104" t="s">
        <v>200</v>
      </c>
      <c r="D554" s="100" t="s">
        <v>200</v>
      </c>
      <c r="E554" s="98"/>
      <c r="F554" s="100">
        <v>6</v>
      </c>
      <c r="G554" s="100">
        <v>2</v>
      </c>
      <c r="H554" s="99"/>
      <c r="I554" s="100" t="s">
        <v>200</v>
      </c>
      <c r="J554" s="100" t="s">
        <v>32657</v>
      </c>
      <c r="K554" s="100" t="s">
        <v>32655</v>
      </c>
      <c r="L554" s="100" t="s">
        <v>32634</v>
      </c>
      <c r="N554" s="99"/>
      <c r="O554" s="99"/>
      <c r="P554" s="99"/>
      <c r="Q554" s="100"/>
      <c r="R554" s="99"/>
      <c r="S554" s="100" t="str">
        <f t="shared" si="45"/>
        <v/>
      </c>
    </row>
    <row r="555" spans="1:19" x14ac:dyDescent="0.2">
      <c r="A555" s="97" t="str">
        <f t="shared" si="44"/>
        <v>ZFRE-X-X-N-0-1</v>
      </c>
      <c r="B555" s="100" t="s">
        <v>32656</v>
      </c>
      <c r="C555" s="100" t="s">
        <v>200</v>
      </c>
      <c r="D555" s="100" t="s">
        <v>200</v>
      </c>
      <c r="E555" s="103" t="s">
        <v>198</v>
      </c>
      <c r="F555" s="98">
        <v>0</v>
      </c>
      <c r="G555" s="98">
        <v>1</v>
      </c>
      <c r="H555" s="99"/>
      <c r="I555" s="100" t="s">
        <v>165</v>
      </c>
      <c r="J555" s="100" t="s">
        <v>32657</v>
      </c>
      <c r="K555" s="100" t="s">
        <v>32655</v>
      </c>
      <c r="L555" s="100" t="s">
        <v>32634</v>
      </c>
      <c r="N555" s="99"/>
      <c r="O555" s="99"/>
      <c r="P555" s="102" t="s">
        <v>32718</v>
      </c>
      <c r="Q555" s="99"/>
      <c r="R555" s="99"/>
      <c r="S555" s="100" t="str">
        <f t="shared" si="45"/>
        <v xml:space="preserve">Rück = N, </v>
      </c>
    </row>
    <row r="556" spans="1:19" x14ac:dyDescent="0.2">
      <c r="A556" s="97" t="str">
        <f t="shared" si="44"/>
        <v>ZFRE-X-X-N-0-2</v>
      </c>
      <c r="B556" s="100" t="s">
        <v>32656</v>
      </c>
      <c r="C556" s="98" t="s">
        <v>200</v>
      </c>
      <c r="D556" s="106" t="s">
        <v>200</v>
      </c>
      <c r="E556" s="105" t="s">
        <v>198</v>
      </c>
      <c r="F556" s="98">
        <v>0</v>
      </c>
      <c r="G556" s="106">
        <v>2</v>
      </c>
      <c r="H556" s="99"/>
      <c r="I556" s="100" t="s">
        <v>165</v>
      </c>
      <c r="J556" s="100" t="s">
        <v>32657</v>
      </c>
      <c r="K556" s="100" t="s">
        <v>32655</v>
      </c>
      <c r="L556" s="100" t="s">
        <v>32634</v>
      </c>
      <c r="N556" s="99"/>
      <c r="O556" s="99"/>
      <c r="P556" s="102" t="s">
        <v>32718</v>
      </c>
      <c r="Q556" s="99"/>
      <c r="R556" s="99"/>
      <c r="S556" s="100" t="str">
        <f t="shared" si="45"/>
        <v xml:space="preserve">Rück = N, </v>
      </c>
    </row>
    <row r="557" spans="1:19" x14ac:dyDescent="0.2">
      <c r="A557" s="97" t="str">
        <f t="shared" si="44"/>
        <v>ZFRE-X-X-N-2-1</v>
      </c>
      <c r="B557" s="100" t="s">
        <v>32656</v>
      </c>
      <c r="C557" s="98" t="s">
        <v>200</v>
      </c>
      <c r="D557" s="106" t="s">
        <v>200</v>
      </c>
      <c r="E557" s="105" t="s">
        <v>198</v>
      </c>
      <c r="F557" s="102">
        <v>2</v>
      </c>
      <c r="G557" s="98">
        <v>1</v>
      </c>
      <c r="H557" s="99"/>
      <c r="I557" s="100" t="s">
        <v>32635</v>
      </c>
      <c r="J557" s="100" t="s">
        <v>32657</v>
      </c>
      <c r="K557" s="100" t="s">
        <v>32655</v>
      </c>
      <c r="L557" s="100" t="s">
        <v>32634</v>
      </c>
      <c r="N557" s="99"/>
      <c r="O557" s="99"/>
      <c r="P557" s="102" t="s">
        <v>32718</v>
      </c>
      <c r="Q557" s="102" t="s">
        <v>32642</v>
      </c>
      <c r="R557" s="99"/>
      <c r="S557" s="100" t="str">
        <f t="shared" si="45"/>
        <v>Rück = N, SPC = 2</v>
      </c>
    </row>
    <row r="558" spans="1:19" x14ac:dyDescent="0.2">
      <c r="A558" s="97" t="str">
        <f t="shared" si="44"/>
        <v>ZFRE-X-X-N-2-2</v>
      </c>
      <c r="B558" s="100" t="s">
        <v>32656</v>
      </c>
      <c r="C558" s="104" t="s">
        <v>200</v>
      </c>
      <c r="D558" s="100" t="s">
        <v>200</v>
      </c>
      <c r="E558" s="102" t="s">
        <v>198</v>
      </c>
      <c r="F558" s="102">
        <v>2</v>
      </c>
      <c r="G558" s="100">
        <v>2</v>
      </c>
      <c r="H558" s="99"/>
      <c r="I558" s="100" t="s">
        <v>32635</v>
      </c>
      <c r="J558" s="100" t="s">
        <v>32657</v>
      </c>
      <c r="K558" s="100" t="s">
        <v>32655</v>
      </c>
      <c r="L558" s="100" t="s">
        <v>32634</v>
      </c>
      <c r="N558" s="99"/>
      <c r="O558" s="99"/>
      <c r="P558" s="102" t="s">
        <v>32718</v>
      </c>
      <c r="Q558" s="102" t="s">
        <v>32642</v>
      </c>
      <c r="R558" s="99"/>
      <c r="S558" s="100" t="str">
        <f t="shared" si="45"/>
        <v>Rück = N, SPC = 2</v>
      </c>
    </row>
    <row r="559" spans="1:19" x14ac:dyDescent="0.2">
      <c r="A559" s="97" t="str">
        <f t="shared" si="44"/>
        <v>ZFRE-X-X-N-6-1</v>
      </c>
      <c r="B559" s="100" t="s">
        <v>32656</v>
      </c>
      <c r="C559" s="98" t="s">
        <v>200</v>
      </c>
      <c r="D559" s="106" t="s">
        <v>200</v>
      </c>
      <c r="E559" s="105" t="s">
        <v>198</v>
      </c>
      <c r="F559" s="100">
        <v>6</v>
      </c>
      <c r="G559" s="98">
        <v>1</v>
      </c>
      <c r="H559" s="99"/>
      <c r="I559" s="100" t="s">
        <v>200</v>
      </c>
      <c r="J559" s="100" t="s">
        <v>32657</v>
      </c>
      <c r="K559" s="100" t="s">
        <v>32655</v>
      </c>
      <c r="L559" s="100" t="s">
        <v>32634</v>
      </c>
      <c r="N559" s="99"/>
      <c r="O559" s="99"/>
      <c r="P559" s="102" t="s">
        <v>32718</v>
      </c>
      <c r="Q559" s="100"/>
      <c r="R559" s="99"/>
      <c r="S559" s="100" t="str">
        <f t="shared" si="45"/>
        <v xml:space="preserve">Rück = N, </v>
      </c>
    </row>
    <row r="560" spans="1:19" x14ac:dyDescent="0.2">
      <c r="A560" s="97" t="str">
        <f t="shared" si="44"/>
        <v>ZFRE-X-X-N-6-2</v>
      </c>
      <c r="B560" s="100" t="s">
        <v>32656</v>
      </c>
      <c r="C560" s="104" t="s">
        <v>200</v>
      </c>
      <c r="D560" s="100" t="s">
        <v>200</v>
      </c>
      <c r="E560" s="102" t="s">
        <v>198</v>
      </c>
      <c r="F560" s="100">
        <v>6</v>
      </c>
      <c r="G560" s="100">
        <v>2</v>
      </c>
      <c r="H560" s="99"/>
      <c r="I560" s="100" t="s">
        <v>200</v>
      </c>
      <c r="J560" s="100" t="s">
        <v>32657</v>
      </c>
      <c r="K560" s="100" t="s">
        <v>32655</v>
      </c>
      <c r="L560" s="100" t="s">
        <v>32634</v>
      </c>
      <c r="N560" s="99"/>
      <c r="O560" s="99"/>
      <c r="P560" s="102" t="s">
        <v>32718</v>
      </c>
      <c r="Q560" s="100"/>
      <c r="R560" s="99"/>
      <c r="S560" s="100" t="str">
        <f t="shared" si="45"/>
        <v xml:space="preserve">Rück = N, </v>
      </c>
    </row>
    <row r="561" spans="1:19" x14ac:dyDescent="0.2">
      <c r="A561" s="97" t="str">
        <f t="shared" si="44"/>
        <v>ZFRE-X-X-V-0-1</v>
      </c>
      <c r="B561" s="100" t="s">
        <v>32656</v>
      </c>
      <c r="C561" s="100" t="s">
        <v>200</v>
      </c>
      <c r="D561" s="100" t="s">
        <v>200</v>
      </c>
      <c r="E561" s="104" t="s">
        <v>199</v>
      </c>
      <c r="F561" s="98">
        <v>0</v>
      </c>
      <c r="G561" s="98">
        <v>1</v>
      </c>
      <c r="H561" s="99"/>
      <c r="I561" s="100" t="s">
        <v>165</v>
      </c>
      <c r="J561" s="100" t="s">
        <v>32657</v>
      </c>
      <c r="K561" s="100" t="s">
        <v>32655</v>
      </c>
      <c r="L561" s="100" t="s">
        <v>32637</v>
      </c>
      <c r="N561" s="99"/>
      <c r="O561" s="99"/>
      <c r="P561" s="99"/>
      <c r="Q561" s="99"/>
      <c r="R561" s="99"/>
      <c r="S561" s="100" t="str">
        <f t="shared" si="45"/>
        <v/>
      </c>
    </row>
    <row r="562" spans="1:19" x14ac:dyDescent="0.2">
      <c r="A562" s="97" t="str">
        <f t="shared" si="44"/>
        <v>ZFRE-X-X-V-0-2</v>
      </c>
      <c r="B562" s="100" t="s">
        <v>32656</v>
      </c>
      <c r="C562" s="98" t="s">
        <v>200</v>
      </c>
      <c r="D562" s="106" t="s">
        <v>200</v>
      </c>
      <c r="E562" s="106" t="s">
        <v>199</v>
      </c>
      <c r="F562" s="98">
        <v>0</v>
      </c>
      <c r="G562" s="106">
        <v>2</v>
      </c>
      <c r="H562" s="99"/>
      <c r="I562" s="100" t="s">
        <v>165</v>
      </c>
      <c r="J562" s="100" t="s">
        <v>32657</v>
      </c>
      <c r="K562" s="100" t="s">
        <v>32655</v>
      </c>
      <c r="L562" s="100" t="s">
        <v>32637</v>
      </c>
      <c r="N562" s="99"/>
      <c r="O562" s="99"/>
      <c r="P562" s="99"/>
      <c r="Q562" s="99"/>
      <c r="R562" s="99"/>
      <c r="S562" s="100" t="str">
        <f t="shared" si="45"/>
        <v/>
      </c>
    </row>
    <row r="563" spans="1:19" x14ac:dyDescent="0.2">
      <c r="A563" s="97" t="str">
        <f t="shared" si="44"/>
        <v>ZFRE-X-X-V-2-1</v>
      </c>
      <c r="B563" s="100" t="s">
        <v>32656</v>
      </c>
      <c r="C563" s="98" t="s">
        <v>200</v>
      </c>
      <c r="D563" s="106" t="s">
        <v>200</v>
      </c>
      <c r="E563" s="106" t="s">
        <v>199</v>
      </c>
      <c r="F563" s="102">
        <v>2</v>
      </c>
      <c r="G563" s="98">
        <v>1</v>
      </c>
      <c r="H563" s="99"/>
      <c r="I563" s="100" t="s">
        <v>32635</v>
      </c>
      <c r="J563" s="100" t="s">
        <v>32657</v>
      </c>
      <c r="K563" s="100" t="s">
        <v>32655</v>
      </c>
      <c r="L563" s="100" t="s">
        <v>32637</v>
      </c>
      <c r="N563" s="99"/>
      <c r="O563" s="99"/>
      <c r="P563" s="99"/>
      <c r="Q563" s="102" t="s">
        <v>32642</v>
      </c>
      <c r="R563" s="99"/>
      <c r="S563" s="100" t="str">
        <f t="shared" si="45"/>
        <v>SPC = 2</v>
      </c>
    </row>
    <row r="564" spans="1:19" x14ac:dyDescent="0.2">
      <c r="A564" s="97" t="str">
        <f t="shared" si="44"/>
        <v>ZFRE-X-X-V-2-2</v>
      </c>
      <c r="B564" s="100" t="s">
        <v>32656</v>
      </c>
      <c r="C564" s="104" t="s">
        <v>200</v>
      </c>
      <c r="D564" s="100" t="s">
        <v>200</v>
      </c>
      <c r="E564" s="100" t="s">
        <v>199</v>
      </c>
      <c r="F564" s="102">
        <v>2</v>
      </c>
      <c r="G564" s="100">
        <v>2</v>
      </c>
      <c r="H564" s="99"/>
      <c r="I564" s="100" t="s">
        <v>32635</v>
      </c>
      <c r="J564" s="100" t="s">
        <v>32657</v>
      </c>
      <c r="K564" s="100" t="s">
        <v>32655</v>
      </c>
      <c r="L564" s="100" t="s">
        <v>32637</v>
      </c>
      <c r="N564" s="99"/>
      <c r="O564" s="99"/>
      <c r="P564" s="99"/>
      <c r="Q564" s="102" t="s">
        <v>32642</v>
      </c>
      <c r="R564" s="99"/>
      <c r="S564" s="100" t="str">
        <f t="shared" si="45"/>
        <v>SPC = 2</v>
      </c>
    </row>
    <row r="565" spans="1:19" x14ac:dyDescent="0.2">
      <c r="A565" s="97" t="str">
        <f t="shared" si="44"/>
        <v>ZFRE-X-X-V-6-1</v>
      </c>
      <c r="B565" s="100" t="s">
        <v>32656</v>
      </c>
      <c r="C565" s="98" t="s">
        <v>200</v>
      </c>
      <c r="D565" s="106" t="s">
        <v>200</v>
      </c>
      <c r="E565" s="106" t="s">
        <v>199</v>
      </c>
      <c r="F565" s="100">
        <v>6</v>
      </c>
      <c r="G565" s="98">
        <v>1</v>
      </c>
      <c r="H565" s="99"/>
      <c r="I565" s="100" t="s">
        <v>200</v>
      </c>
      <c r="J565" s="100" t="s">
        <v>32657</v>
      </c>
      <c r="K565" s="100" t="s">
        <v>32655</v>
      </c>
      <c r="L565" s="100" t="s">
        <v>32637</v>
      </c>
      <c r="N565" s="99"/>
      <c r="O565" s="99"/>
      <c r="P565" s="99"/>
      <c r="Q565" s="100"/>
      <c r="R565" s="99"/>
      <c r="S565" s="100" t="str">
        <f t="shared" si="45"/>
        <v/>
      </c>
    </row>
    <row r="566" spans="1:19" x14ac:dyDescent="0.2">
      <c r="A566" s="97" t="str">
        <f t="shared" si="44"/>
        <v>ZFRE-X-X-V-6-2</v>
      </c>
      <c r="B566" s="100" t="s">
        <v>32656</v>
      </c>
      <c r="C566" s="104" t="s">
        <v>200</v>
      </c>
      <c r="D566" s="100" t="s">
        <v>200</v>
      </c>
      <c r="E566" s="100" t="s">
        <v>199</v>
      </c>
      <c r="F566" s="100">
        <v>6</v>
      </c>
      <c r="G566" s="100">
        <v>2</v>
      </c>
      <c r="H566" s="99"/>
      <c r="I566" s="100" t="s">
        <v>200</v>
      </c>
      <c r="J566" s="100" t="s">
        <v>32657</v>
      </c>
      <c r="K566" s="100" t="s">
        <v>32655</v>
      </c>
      <c r="L566" s="100" t="s">
        <v>32637</v>
      </c>
      <c r="N566" s="99"/>
      <c r="O566" s="99"/>
      <c r="P566" s="99"/>
      <c r="Q566" s="100"/>
      <c r="R566" s="99"/>
      <c r="S566" s="100" t="str">
        <f t="shared" si="45"/>
        <v/>
      </c>
    </row>
    <row r="567" spans="1:19" x14ac:dyDescent="0.2">
      <c r="A567" s="97" t="str">
        <f t="shared" si="44"/>
        <v>ZFRE--X--0-1</v>
      </c>
      <c r="B567" s="100" t="s">
        <v>32656</v>
      </c>
      <c r="C567" s="98"/>
      <c r="D567" s="100" t="s">
        <v>200</v>
      </c>
      <c r="E567" s="98"/>
      <c r="F567" s="98">
        <v>0</v>
      </c>
      <c r="G567" s="98">
        <v>1</v>
      </c>
      <c r="H567" s="99"/>
      <c r="I567" s="100" t="s">
        <v>165</v>
      </c>
      <c r="J567" s="100" t="s">
        <v>32657</v>
      </c>
      <c r="K567" s="100" t="s">
        <v>32655</v>
      </c>
      <c r="L567" s="100" t="s">
        <v>32634</v>
      </c>
      <c r="N567" s="99"/>
      <c r="O567" s="99"/>
      <c r="P567" s="99"/>
      <c r="Q567" s="99"/>
      <c r="R567" s="99"/>
      <c r="S567" s="100" t="str">
        <f t="shared" si="45"/>
        <v/>
      </c>
    </row>
    <row r="568" spans="1:19" x14ac:dyDescent="0.2">
      <c r="A568" s="97" t="str">
        <f t="shared" si="44"/>
        <v>ZFRE--X--0-2</v>
      </c>
      <c r="B568" s="100" t="s">
        <v>32656</v>
      </c>
      <c r="C568" s="98"/>
      <c r="D568" s="104" t="s">
        <v>200</v>
      </c>
      <c r="E568" s="98"/>
      <c r="F568" s="98">
        <v>0</v>
      </c>
      <c r="G568" s="100">
        <v>2</v>
      </c>
      <c r="H568" s="99"/>
      <c r="I568" s="100" t="s">
        <v>165</v>
      </c>
      <c r="J568" s="100" t="s">
        <v>32657</v>
      </c>
      <c r="K568" s="100" t="s">
        <v>32655</v>
      </c>
      <c r="L568" s="100" t="s">
        <v>32634</v>
      </c>
      <c r="N568" s="99"/>
      <c r="O568" s="99"/>
      <c r="P568" s="99"/>
      <c r="Q568" s="99"/>
      <c r="R568" s="99"/>
      <c r="S568" s="100" t="str">
        <f t="shared" si="45"/>
        <v/>
      </c>
    </row>
    <row r="569" spans="1:19" x14ac:dyDescent="0.2">
      <c r="A569" s="97" t="str">
        <f t="shared" si="44"/>
        <v>ZFRE--X--2-1</v>
      </c>
      <c r="B569" s="100" t="s">
        <v>32656</v>
      </c>
      <c r="C569" s="98"/>
      <c r="D569" s="100" t="s">
        <v>200</v>
      </c>
      <c r="E569" s="98"/>
      <c r="F569" s="102">
        <v>2</v>
      </c>
      <c r="G569" s="98">
        <v>1</v>
      </c>
      <c r="H569" s="99"/>
      <c r="I569" s="100" t="s">
        <v>32635</v>
      </c>
      <c r="J569" s="100" t="s">
        <v>32657</v>
      </c>
      <c r="K569" s="100" t="s">
        <v>32655</v>
      </c>
      <c r="L569" s="100" t="s">
        <v>32634</v>
      </c>
      <c r="N569" s="99"/>
      <c r="O569" s="99"/>
      <c r="P569" s="99"/>
      <c r="Q569" s="102" t="s">
        <v>32642</v>
      </c>
      <c r="R569" s="99"/>
      <c r="S569" s="100" t="str">
        <f t="shared" si="45"/>
        <v>SPC = 2</v>
      </c>
    </row>
    <row r="570" spans="1:19" x14ac:dyDescent="0.2">
      <c r="A570" s="97" t="str">
        <f t="shared" si="44"/>
        <v>ZFRE--X--2-2</v>
      </c>
      <c r="B570" s="100" t="s">
        <v>32656</v>
      </c>
      <c r="C570" s="98"/>
      <c r="D570" s="100" t="s">
        <v>200</v>
      </c>
      <c r="E570" s="98"/>
      <c r="F570" s="102">
        <v>2</v>
      </c>
      <c r="G570" s="100">
        <v>2</v>
      </c>
      <c r="H570" s="99"/>
      <c r="I570" s="100" t="s">
        <v>32635</v>
      </c>
      <c r="J570" s="100" t="s">
        <v>32657</v>
      </c>
      <c r="K570" s="100" t="s">
        <v>32655</v>
      </c>
      <c r="L570" s="100" t="s">
        <v>32634</v>
      </c>
      <c r="N570" s="99"/>
      <c r="O570" s="99"/>
      <c r="P570" s="99"/>
      <c r="Q570" s="102" t="s">
        <v>32642</v>
      </c>
      <c r="R570" s="99"/>
      <c r="S570" s="100" t="str">
        <f t="shared" si="45"/>
        <v>SPC = 2</v>
      </c>
    </row>
    <row r="571" spans="1:19" x14ac:dyDescent="0.2">
      <c r="A571" s="97" t="str">
        <f t="shared" si="44"/>
        <v>ZFRE--X--6-1</v>
      </c>
      <c r="B571" s="100" t="s">
        <v>32656</v>
      </c>
      <c r="C571" s="98"/>
      <c r="D571" s="100" t="s">
        <v>200</v>
      </c>
      <c r="E571" s="98"/>
      <c r="F571" s="100">
        <v>6</v>
      </c>
      <c r="G571" s="98">
        <v>1</v>
      </c>
      <c r="H571" s="99"/>
      <c r="I571" s="100" t="s">
        <v>200</v>
      </c>
      <c r="J571" s="100" t="s">
        <v>32657</v>
      </c>
      <c r="K571" s="100" t="s">
        <v>32655</v>
      </c>
      <c r="L571" s="100" t="s">
        <v>32634</v>
      </c>
      <c r="N571" s="99"/>
      <c r="O571" s="99"/>
      <c r="P571" s="99"/>
      <c r="Q571" s="100"/>
      <c r="R571" s="99"/>
      <c r="S571" s="100" t="str">
        <f t="shared" si="45"/>
        <v/>
      </c>
    </row>
    <row r="572" spans="1:19" x14ac:dyDescent="0.2">
      <c r="A572" s="97" t="str">
        <f t="shared" si="44"/>
        <v>ZFRE--X--6-2</v>
      </c>
      <c r="B572" s="100" t="s">
        <v>32656</v>
      </c>
      <c r="C572" s="98"/>
      <c r="D572" s="100" t="s">
        <v>200</v>
      </c>
      <c r="E572" s="98"/>
      <c r="F572" s="100">
        <v>6</v>
      </c>
      <c r="G572" s="100">
        <v>2</v>
      </c>
      <c r="H572" s="99"/>
      <c r="I572" s="100" t="s">
        <v>200</v>
      </c>
      <c r="J572" s="100" t="s">
        <v>32657</v>
      </c>
      <c r="K572" s="100" t="s">
        <v>32655</v>
      </c>
      <c r="L572" s="100" t="s">
        <v>32634</v>
      </c>
      <c r="N572" s="99"/>
      <c r="O572" s="99"/>
      <c r="P572" s="99"/>
      <c r="Q572" s="100"/>
      <c r="R572" s="99"/>
      <c r="S572" s="100" t="str">
        <f t="shared" si="45"/>
        <v/>
      </c>
    </row>
    <row r="573" spans="1:19" x14ac:dyDescent="0.2">
      <c r="A573" s="97" t="str">
        <f t="shared" si="44"/>
        <v>ZFRE--X-N-0-1</v>
      </c>
      <c r="B573" s="100" t="s">
        <v>32656</v>
      </c>
      <c r="C573" s="98"/>
      <c r="D573" s="104" t="s">
        <v>200</v>
      </c>
      <c r="E573" s="102" t="s">
        <v>198</v>
      </c>
      <c r="F573" s="98">
        <v>0</v>
      </c>
      <c r="G573" s="98">
        <v>1</v>
      </c>
      <c r="H573" s="99"/>
      <c r="I573" s="100" t="s">
        <v>165</v>
      </c>
      <c r="J573" s="100" t="s">
        <v>32657</v>
      </c>
      <c r="K573" s="100" t="s">
        <v>32655</v>
      </c>
      <c r="L573" s="100" t="s">
        <v>32634</v>
      </c>
      <c r="N573" s="99"/>
      <c r="O573" s="99"/>
      <c r="P573" s="102" t="s">
        <v>32718</v>
      </c>
      <c r="Q573" s="99"/>
      <c r="R573" s="99"/>
      <c r="S573" s="100" t="str">
        <f t="shared" si="45"/>
        <v xml:space="preserve">Rück = N, </v>
      </c>
    </row>
    <row r="574" spans="1:19" x14ac:dyDescent="0.2">
      <c r="A574" s="97" t="str">
        <f t="shared" si="44"/>
        <v>ZFRE--X-N-0-2</v>
      </c>
      <c r="B574" s="100" t="s">
        <v>32656</v>
      </c>
      <c r="C574" s="98"/>
      <c r="D574" s="106" t="s">
        <v>200</v>
      </c>
      <c r="E574" s="105" t="s">
        <v>198</v>
      </c>
      <c r="F574" s="98">
        <v>0</v>
      </c>
      <c r="G574" s="106">
        <v>2</v>
      </c>
      <c r="H574" s="99"/>
      <c r="I574" s="100" t="s">
        <v>165</v>
      </c>
      <c r="J574" s="100" t="s">
        <v>32657</v>
      </c>
      <c r="K574" s="100" t="s">
        <v>32655</v>
      </c>
      <c r="L574" s="100" t="s">
        <v>32634</v>
      </c>
      <c r="N574" s="99"/>
      <c r="O574" s="99"/>
      <c r="P574" s="102" t="s">
        <v>32718</v>
      </c>
      <c r="Q574" s="99"/>
      <c r="R574" s="99"/>
      <c r="S574" s="100" t="str">
        <f t="shared" si="45"/>
        <v xml:space="preserve">Rück = N, </v>
      </c>
    </row>
    <row r="575" spans="1:19" x14ac:dyDescent="0.2">
      <c r="A575" s="97" t="str">
        <f t="shared" si="44"/>
        <v>ZFRE--X-N-2-1</v>
      </c>
      <c r="B575" s="100" t="s">
        <v>32656</v>
      </c>
      <c r="C575" s="98"/>
      <c r="D575" s="106" t="s">
        <v>200</v>
      </c>
      <c r="E575" s="105" t="s">
        <v>198</v>
      </c>
      <c r="F575" s="102">
        <v>2</v>
      </c>
      <c r="G575" s="98">
        <v>1</v>
      </c>
      <c r="H575" s="99"/>
      <c r="I575" s="100" t="s">
        <v>32635</v>
      </c>
      <c r="J575" s="100" t="s">
        <v>32657</v>
      </c>
      <c r="K575" s="100" t="s">
        <v>32655</v>
      </c>
      <c r="L575" s="100" t="s">
        <v>32634</v>
      </c>
      <c r="N575" s="99"/>
      <c r="O575" s="99"/>
      <c r="P575" s="102" t="s">
        <v>32718</v>
      </c>
      <c r="Q575" s="102" t="s">
        <v>32642</v>
      </c>
      <c r="R575" s="99"/>
      <c r="S575" s="100" t="str">
        <f t="shared" si="45"/>
        <v>Rück = N, SPC = 2</v>
      </c>
    </row>
    <row r="576" spans="1:19" x14ac:dyDescent="0.2">
      <c r="A576" s="97" t="str">
        <f t="shared" si="44"/>
        <v>ZFRE--X-N-2-2</v>
      </c>
      <c r="B576" s="100" t="s">
        <v>32656</v>
      </c>
      <c r="C576" s="98"/>
      <c r="D576" s="100" t="s">
        <v>200</v>
      </c>
      <c r="E576" s="102" t="s">
        <v>198</v>
      </c>
      <c r="F576" s="102">
        <v>2</v>
      </c>
      <c r="G576" s="100">
        <v>2</v>
      </c>
      <c r="H576" s="99"/>
      <c r="I576" s="100" t="s">
        <v>32635</v>
      </c>
      <c r="J576" s="100" t="s">
        <v>32657</v>
      </c>
      <c r="K576" s="100" t="s">
        <v>32655</v>
      </c>
      <c r="L576" s="100" t="s">
        <v>32634</v>
      </c>
      <c r="N576" s="99"/>
      <c r="O576" s="99"/>
      <c r="P576" s="102" t="s">
        <v>32718</v>
      </c>
      <c r="Q576" s="102" t="s">
        <v>32642</v>
      </c>
      <c r="R576" s="99"/>
      <c r="S576" s="100" t="str">
        <f t="shared" si="45"/>
        <v>Rück = N, SPC = 2</v>
      </c>
    </row>
    <row r="577" spans="1:19" x14ac:dyDescent="0.2">
      <c r="A577" s="97" t="str">
        <f t="shared" ref="A577:A584" si="46">B577&amp;"-"&amp;C577&amp;"-"&amp;D577&amp;"-"&amp;E577&amp;"-"&amp;F577&amp;"-"&amp;G577</f>
        <v>ZFRE--X-N-6-1</v>
      </c>
      <c r="B577" s="100" t="s">
        <v>32656</v>
      </c>
      <c r="C577" s="98"/>
      <c r="D577" s="106" t="s">
        <v>200</v>
      </c>
      <c r="E577" s="105" t="s">
        <v>198</v>
      </c>
      <c r="F577" s="100">
        <v>6</v>
      </c>
      <c r="G577" s="98">
        <v>1</v>
      </c>
      <c r="H577" s="99"/>
      <c r="I577" s="100" t="s">
        <v>200</v>
      </c>
      <c r="J577" s="100" t="s">
        <v>32657</v>
      </c>
      <c r="K577" s="100" t="s">
        <v>32655</v>
      </c>
      <c r="L577" s="100" t="s">
        <v>32634</v>
      </c>
      <c r="N577" s="99"/>
      <c r="O577" s="99"/>
      <c r="P577" s="102" t="s">
        <v>32718</v>
      </c>
      <c r="Q577" s="100"/>
      <c r="R577" s="99"/>
      <c r="S577" s="100" t="str">
        <f t="shared" ref="S577:S584" si="47">N577&amp;O577&amp;P577&amp;Q577</f>
        <v xml:space="preserve">Rück = N, </v>
      </c>
    </row>
    <row r="578" spans="1:19" x14ac:dyDescent="0.2">
      <c r="A578" s="97" t="str">
        <f t="shared" si="46"/>
        <v>ZFRE--X-N-6-2</v>
      </c>
      <c r="B578" s="100" t="s">
        <v>32656</v>
      </c>
      <c r="C578" s="98"/>
      <c r="D578" s="100" t="s">
        <v>200</v>
      </c>
      <c r="E578" s="102" t="s">
        <v>198</v>
      </c>
      <c r="F578" s="100">
        <v>6</v>
      </c>
      <c r="G578" s="100">
        <v>2</v>
      </c>
      <c r="H578" s="99"/>
      <c r="I578" s="100" t="s">
        <v>200</v>
      </c>
      <c r="J578" s="100" t="s">
        <v>32657</v>
      </c>
      <c r="K578" s="100" t="s">
        <v>32655</v>
      </c>
      <c r="L578" s="100" t="s">
        <v>32634</v>
      </c>
      <c r="N578" s="99"/>
      <c r="O578" s="99"/>
      <c r="P578" s="102" t="s">
        <v>32718</v>
      </c>
      <c r="Q578" s="100"/>
      <c r="R578" s="99"/>
      <c r="S578" s="100" t="str">
        <f t="shared" si="47"/>
        <v xml:space="preserve">Rück = N, </v>
      </c>
    </row>
    <row r="579" spans="1:19" x14ac:dyDescent="0.2">
      <c r="A579" s="97" t="str">
        <f t="shared" si="46"/>
        <v>ZFRE--X-V-0-1</v>
      </c>
      <c r="B579" s="100" t="s">
        <v>32656</v>
      </c>
      <c r="C579" s="98"/>
      <c r="D579" s="104" t="s">
        <v>200</v>
      </c>
      <c r="E579" s="100" t="s">
        <v>199</v>
      </c>
      <c r="F579" s="98">
        <v>0</v>
      </c>
      <c r="G579" s="98">
        <v>1</v>
      </c>
      <c r="H579" s="99"/>
      <c r="I579" s="100" t="s">
        <v>165</v>
      </c>
      <c r="J579" s="100" t="s">
        <v>32657</v>
      </c>
      <c r="K579" s="100" t="s">
        <v>32655</v>
      </c>
      <c r="L579" s="100" t="s">
        <v>32637</v>
      </c>
      <c r="N579" s="99"/>
      <c r="O579" s="99"/>
      <c r="P579" s="99"/>
      <c r="Q579" s="99"/>
      <c r="R579" s="99"/>
      <c r="S579" s="100" t="str">
        <f t="shared" si="47"/>
        <v/>
      </c>
    </row>
    <row r="580" spans="1:19" x14ac:dyDescent="0.2">
      <c r="A580" s="97" t="str">
        <f t="shared" si="46"/>
        <v>ZFRE--X-V-0-2</v>
      </c>
      <c r="B580" s="100" t="s">
        <v>32656</v>
      </c>
      <c r="C580" s="98"/>
      <c r="D580" s="106" t="s">
        <v>200</v>
      </c>
      <c r="E580" s="106" t="s">
        <v>199</v>
      </c>
      <c r="F580" s="98">
        <v>0</v>
      </c>
      <c r="G580" s="106">
        <v>2</v>
      </c>
      <c r="H580" s="99"/>
      <c r="I580" s="100" t="s">
        <v>165</v>
      </c>
      <c r="J580" s="100" t="s">
        <v>32657</v>
      </c>
      <c r="K580" s="100" t="s">
        <v>32655</v>
      </c>
      <c r="L580" s="100" t="s">
        <v>32637</v>
      </c>
      <c r="N580" s="99"/>
      <c r="O580" s="99"/>
      <c r="P580" s="99"/>
      <c r="Q580" s="99"/>
      <c r="R580" s="99"/>
      <c r="S580" s="100" t="str">
        <f t="shared" si="47"/>
        <v/>
      </c>
    </row>
    <row r="581" spans="1:19" x14ac:dyDescent="0.2">
      <c r="A581" s="97" t="str">
        <f t="shared" si="46"/>
        <v>ZFRE--X-V-2-1</v>
      </c>
      <c r="B581" s="100" t="s">
        <v>32656</v>
      </c>
      <c r="C581" s="98"/>
      <c r="D581" s="106" t="s">
        <v>200</v>
      </c>
      <c r="E581" s="106" t="s">
        <v>199</v>
      </c>
      <c r="F581" s="102">
        <v>2</v>
      </c>
      <c r="G581" s="98">
        <v>1</v>
      </c>
      <c r="H581" s="99"/>
      <c r="I581" s="100" t="s">
        <v>32635</v>
      </c>
      <c r="J581" s="100" t="s">
        <v>32657</v>
      </c>
      <c r="K581" s="100" t="s">
        <v>32655</v>
      </c>
      <c r="L581" s="100" t="s">
        <v>32637</v>
      </c>
      <c r="N581" s="99"/>
      <c r="O581" s="99"/>
      <c r="P581" s="99"/>
      <c r="Q581" s="102" t="s">
        <v>32642</v>
      </c>
      <c r="R581" s="99"/>
      <c r="S581" s="100" t="str">
        <f t="shared" si="47"/>
        <v>SPC = 2</v>
      </c>
    </row>
    <row r="582" spans="1:19" x14ac:dyDescent="0.2">
      <c r="A582" s="97" t="str">
        <f t="shared" si="46"/>
        <v>ZFRE--X-V-2-2</v>
      </c>
      <c r="B582" s="100" t="s">
        <v>32656</v>
      </c>
      <c r="C582" s="98"/>
      <c r="D582" s="100" t="s">
        <v>200</v>
      </c>
      <c r="E582" s="100" t="s">
        <v>199</v>
      </c>
      <c r="F582" s="102">
        <v>2</v>
      </c>
      <c r="G582" s="100">
        <v>2</v>
      </c>
      <c r="H582" s="99"/>
      <c r="I582" s="100" t="s">
        <v>32635</v>
      </c>
      <c r="J582" s="100" t="s">
        <v>32657</v>
      </c>
      <c r="K582" s="100" t="s">
        <v>32655</v>
      </c>
      <c r="L582" s="100" t="s">
        <v>32637</v>
      </c>
      <c r="N582" s="99"/>
      <c r="O582" s="99"/>
      <c r="P582" s="99"/>
      <c r="Q582" s="102" t="s">
        <v>32642</v>
      </c>
      <c r="R582" s="99"/>
      <c r="S582" s="100" t="str">
        <f t="shared" si="47"/>
        <v>SPC = 2</v>
      </c>
    </row>
    <row r="583" spans="1:19" x14ac:dyDescent="0.2">
      <c r="A583" s="97" t="str">
        <f t="shared" si="46"/>
        <v>ZFRE--X-V-6-1</v>
      </c>
      <c r="B583" s="100" t="s">
        <v>32656</v>
      </c>
      <c r="C583" s="98"/>
      <c r="D583" s="106" t="s">
        <v>200</v>
      </c>
      <c r="E583" s="106" t="s">
        <v>199</v>
      </c>
      <c r="F583" s="100">
        <v>6</v>
      </c>
      <c r="G583" s="98">
        <v>1</v>
      </c>
      <c r="H583" s="99"/>
      <c r="I583" s="100" t="s">
        <v>200</v>
      </c>
      <c r="J583" s="100" t="s">
        <v>32657</v>
      </c>
      <c r="K583" s="100" t="s">
        <v>32655</v>
      </c>
      <c r="L583" s="100" t="s">
        <v>32637</v>
      </c>
      <c r="N583" s="99"/>
      <c r="O583" s="99"/>
      <c r="P583" s="99"/>
      <c r="Q583" s="100"/>
      <c r="R583" s="99"/>
      <c r="S583" s="100" t="str">
        <f t="shared" si="47"/>
        <v/>
      </c>
    </row>
    <row r="584" spans="1:19" x14ac:dyDescent="0.2">
      <c r="A584" s="97" t="str">
        <f t="shared" si="46"/>
        <v>ZFRE--X-V-6-2</v>
      </c>
      <c r="B584" s="100" t="s">
        <v>32656</v>
      </c>
      <c r="C584" s="98"/>
      <c r="D584" s="100" t="s">
        <v>200</v>
      </c>
      <c r="E584" s="100" t="s">
        <v>199</v>
      </c>
      <c r="F584" s="100">
        <v>6</v>
      </c>
      <c r="G584" s="100">
        <v>2</v>
      </c>
      <c r="H584" s="99"/>
      <c r="I584" s="100" t="s">
        <v>200</v>
      </c>
      <c r="J584" s="100" t="s">
        <v>32657</v>
      </c>
      <c r="K584" s="100" t="s">
        <v>32655</v>
      </c>
      <c r="L584" s="100" t="s">
        <v>32637</v>
      </c>
      <c r="N584" s="99"/>
      <c r="O584" s="99"/>
      <c r="P584" s="99"/>
      <c r="Q584" s="100"/>
      <c r="R584" s="99"/>
      <c r="S584" s="100" t="str">
        <f t="shared" si="47"/>
        <v/>
      </c>
    </row>
    <row r="585" spans="1:19" ht="15" customHeight="1" x14ac:dyDescent="0.2">
      <c r="A585" s="107"/>
      <c r="B585" s="108" t="s">
        <v>291</v>
      </c>
      <c r="C585" s="108" t="s">
        <v>291</v>
      </c>
      <c r="D585" s="108" t="s">
        <v>291</v>
      </c>
      <c r="E585" s="108" t="s">
        <v>291</v>
      </c>
      <c r="F585" s="108" t="s">
        <v>291</v>
      </c>
      <c r="G585" s="108" t="s">
        <v>291</v>
      </c>
      <c r="H585" s="108" t="s">
        <v>291</v>
      </c>
      <c r="I585" s="108" t="s">
        <v>291</v>
      </c>
      <c r="J585" s="108" t="s">
        <v>291</v>
      </c>
      <c r="K585" s="108" t="s">
        <v>291</v>
      </c>
      <c r="L585" s="108" t="s">
        <v>291</v>
      </c>
      <c r="N585" s="107"/>
      <c r="O585" s="107"/>
      <c r="P585" s="107"/>
      <c r="Q585" s="107"/>
      <c r="R585" s="107"/>
      <c r="S585" s="107"/>
    </row>
    <row r="586" spans="1:19" x14ac:dyDescent="0.2">
      <c r="A586" s="97" t="str">
        <f t="shared" ref="A586:A617" si="48">B586&amp;"-"&amp;C586&amp;"-"&amp;D586&amp;"-"&amp;E586&amp;"-"&amp;F586&amp;"-"&amp;G586</f>
        <v>ZPRO----0-1</v>
      </c>
      <c r="B586" s="100" t="s">
        <v>32658</v>
      </c>
      <c r="C586" s="98"/>
      <c r="D586" s="98"/>
      <c r="E586" s="98"/>
      <c r="F586" s="98">
        <v>0</v>
      </c>
      <c r="G586" s="98">
        <v>1</v>
      </c>
      <c r="H586" s="99"/>
      <c r="I586" s="100" t="s">
        <v>165</v>
      </c>
      <c r="J586" s="100" t="s">
        <v>32659</v>
      </c>
      <c r="K586" s="100" t="s">
        <v>32655</v>
      </c>
      <c r="L586" s="100" t="s">
        <v>32634</v>
      </c>
      <c r="N586" s="99"/>
      <c r="O586" s="99"/>
      <c r="P586" s="99"/>
      <c r="Q586" s="99"/>
      <c r="R586" s="99"/>
      <c r="S586" s="100" t="str">
        <f t="shared" ref="S586:S617" si="49">N586&amp;O586&amp;P586&amp;Q586</f>
        <v/>
      </c>
    </row>
    <row r="587" spans="1:19" x14ac:dyDescent="0.2">
      <c r="A587" s="97" t="str">
        <f t="shared" si="48"/>
        <v>ZPRO----0-2</v>
      </c>
      <c r="B587" s="100" t="s">
        <v>32658</v>
      </c>
      <c r="C587" s="98"/>
      <c r="D587" s="98"/>
      <c r="E587" s="98"/>
      <c r="F587" s="98">
        <v>0</v>
      </c>
      <c r="G587" s="100">
        <v>2</v>
      </c>
      <c r="H587" s="99"/>
      <c r="I587" s="100" t="s">
        <v>165</v>
      </c>
      <c r="J587" s="100" t="s">
        <v>32659</v>
      </c>
      <c r="K587" s="100" t="s">
        <v>32655</v>
      </c>
      <c r="L587" s="100" t="s">
        <v>32634</v>
      </c>
      <c r="N587" s="99"/>
      <c r="O587" s="99"/>
      <c r="P587" s="99"/>
      <c r="Q587" s="99"/>
      <c r="R587" s="99"/>
      <c r="S587" s="100" t="str">
        <f t="shared" si="49"/>
        <v/>
      </c>
    </row>
    <row r="588" spans="1:19" x14ac:dyDescent="0.2">
      <c r="A588" s="97" t="str">
        <f t="shared" si="48"/>
        <v>ZPRO----2-1</v>
      </c>
      <c r="B588" s="100" t="s">
        <v>32658</v>
      </c>
      <c r="C588" s="98"/>
      <c r="D588" s="98"/>
      <c r="E588" s="98"/>
      <c r="F588" s="102">
        <v>2</v>
      </c>
      <c r="G588" s="98">
        <v>1</v>
      </c>
      <c r="H588" s="99"/>
      <c r="I588" s="100" t="s">
        <v>32635</v>
      </c>
      <c r="J588" s="100" t="s">
        <v>32659</v>
      </c>
      <c r="K588" s="100" t="s">
        <v>32655</v>
      </c>
      <c r="L588" s="100" t="s">
        <v>32634</v>
      </c>
      <c r="N588" s="99"/>
      <c r="O588" s="99"/>
      <c r="P588" s="99"/>
      <c r="Q588" s="102" t="s">
        <v>32642</v>
      </c>
      <c r="R588" s="99"/>
      <c r="S588" s="100" t="str">
        <f t="shared" si="49"/>
        <v>SPC = 2</v>
      </c>
    </row>
    <row r="589" spans="1:19" x14ac:dyDescent="0.2">
      <c r="A589" s="97" t="str">
        <f t="shared" si="48"/>
        <v>ZPRO----2-2</v>
      </c>
      <c r="B589" s="100" t="s">
        <v>32658</v>
      </c>
      <c r="C589" s="98"/>
      <c r="D589" s="98"/>
      <c r="E589" s="98"/>
      <c r="F589" s="103">
        <v>2</v>
      </c>
      <c r="G589" s="100">
        <v>2</v>
      </c>
      <c r="H589" s="99"/>
      <c r="I589" s="100" t="s">
        <v>32635</v>
      </c>
      <c r="J589" s="100" t="s">
        <v>32659</v>
      </c>
      <c r="K589" s="100" t="s">
        <v>32655</v>
      </c>
      <c r="L589" s="100" t="s">
        <v>32634</v>
      </c>
      <c r="N589" s="99"/>
      <c r="O589" s="99"/>
      <c r="P589" s="99"/>
      <c r="Q589" s="102" t="s">
        <v>32642</v>
      </c>
      <c r="R589" s="99"/>
      <c r="S589" s="100" t="str">
        <f t="shared" si="49"/>
        <v>SPC = 2</v>
      </c>
    </row>
    <row r="590" spans="1:19" x14ac:dyDescent="0.2">
      <c r="A590" s="97" t="str">
        <f t="shared" si="48"/>
        <v>ZPRO----6-1</v>
      </c>
      <c r="B590" s="100" t="s">
        <v>32658</v>
      </c>
      <c r="C590" s="98"/>
      <c r="D590" s="98"/>
      <c r="E590" s="98"/>
      <c r="F590" s="100">
        <v>6</v>
      </c>
      <c r="G590" s="98">
        <v>1</v>
      </c>
      <c r="H590" s="99"/>
      <c r="I590" s="100" t="s">
        <v>200</v>
      </c>
      <c r="J590" s="100" t="s">
        <v>32659</v>
      </c>
      <c r="K590" s="100" t="s">
        <v>32655</v>
      </c>
      <c r="L590" s="100" t="s">
        <v>32634</v>
      </c>
      <c r="N590" s="99"/>
      <c r="O590" s="99"/>
      <c r="P590" s="99"/>
      <c r="Q590" s="100"/>
      <c r="R590" s="99"/>
      <c r="S590" s="100" t="str">
        <f t="shared" si="49"/>
        <v/>
      </c>
    </row>
    <row r="591" spans="1:19" x14ac:dyDescent="0.2">
      <c r="A591" s="97" t="str">
        <f t="shared" si="48"/>
        <v>ZPRO----6-2</v>
      </c>
      <c r="B591" s="100" t="s">
        <v>32658</v>
      </c>
      <c r="C591" s="98"/>
      <c r="D591" s="98"/>
      <c r="E591" s="98"/>
      <c r="F591" s="104">
        <v>6</v>
      </c>
      <c r="G591" s="100">
        <v>2</v>
      </c>
      <c r="H591" s="99"/>
      <c r="I591" s="100" t="s">
        <v>200</v>
      </c>
      <c r="J591" s="100" t="s">
        <v>32659</v>
      </c>
      <c r="K591" s="100" t="s">
        <v>32655</v>
      </c>
      <c r="L591" s="100" t="s">
        <v>32634</v>
      </c>
      <c r="N591" s="99"/>
      <c r="O591" s="99"/>
      <c r="P591" s="99"/>
      <c r="Q591" s="100"/>
      <c r="R591" s="99"/>
      <c r="S591" s="100" t="str">
        <f t="shared" si="49"/>
        <v/>
      </c>
    </row>
    <row r="592" spans="1:19" x14ac:dyDescent="0.2">
      <c r="A592" s="97" t="str">
        <f t="shared" si="48"/>
        <v>ZPRO---N-0-1</v>
      </c>
      <c r="B592" s="100" t="s">
        <v>32658</v>
      </c>
      <c r="C592" s="98"/>
      <c r="D592" s="98"/>
      <c r="E592" s="102" t="s">
        <v>198</v>
      </c>
      <c r="F592" s="98">
        <v>0</v>
      </c>
      <c r="G592" s="98">
        <v>1</v>
      </c>
      <c r="H592" s="99"/>
      <c r="I592" s="100" t="s">
        <v>165</v>
      </c>
      <c r="J592" s="100" t="s">
        <v>32659</v>
      </c>
      <c r="K592" s="100" t="s">
        <v>32655</v>
      </c>
      <c r="L592" s="100" t="s">
        <v>32634</v>
      </c>
      <c r="N592" s="99"/>
      <c r="O592" s="99"/>
      <c r="P592" s="102" t="s">
        <v>32718</v>
      </c>
      <c r="Q592" s="99"/>
      <c r="R592" s="99"/>
      <c r="S592" s="100" t="str">
        <f t="shared" si="49"/>
        <v xml:space="preserve">Rück = N, </v>
      </c>
    </row>
    <row r="593" spans="1:19" x14ac:dyDescent="0.2">
      <c r="A593" s="97" t="str">
        <f t="shared" si="48"/>
        <v>ZPRO---N-0-2</v>
      </c>
      <c r="B593" s="100" t="s">
        <v>32658</v>
      </c>
      <c r="C593" s="98"/>
      <c r="D593" s="98"/>
      <c r="E593" s="102" t="s">
        <v>198</v>
      </c>
      <c r="F593" s="98">
        <v>0</v>
      </c>
      <c r="G593" s="104">
        <v>2</v>
      </c>
      <c r="H593" s="99"/>
      <c r="I593" s="100" t="s">
        <v>165</v>
      </c>
      <c r="J593" s="100" t="s">
        <v>32659</v>
      </c>
      <c r="K593" s="100" t="s">
        <v>32655</v>
      </c>
      <c r="L593" s="100" t="s">
        <v>32634</v>
      </c>
      <c r="N593" s="99"/>
      <c r="O593" s="99"/>
      <c r="P593" s="102" t="s">
        <v>32718</v>
      </c>
      <c r="Q593" s="99"/>
      <c r="R593" s="99"/>
      <c r="S593" s="100" t="str">
        <f t="shared" si="49"/>
        <v xml:space="preserve">Rück = N, </v>
      </c>
    </row>
    <row r="594" spans="1:19" x14ac:dyDescent="0.2">
      <c r="A594" s="97" t="str">
        <f t="shared" si="48"/>
        <v>ZPRO---N-2-1</v>
      </c>
      <c r="B594" s="100" t="s">
        <v>32658</v>
      </c>
      <c r="C594" s="98"/>
      <c r="D594" s="98"/>
      <c r="E594" s="102" t="s">
        <v>198</v>
      </c>
      <c r="F594" s="103">
        <v>2</v>
      </c>
      <c r="G594" s="98">
        <v>1</v>
      </c>
      <c r="H594" s="99"/>
      <c r="I594" s="100" t="s">
        <v>32635</v>
      </c>
      <c r="J594" s="100" t="s">
        <v>32659</v>
      </c>
      <c r="K594" s="100" t="s">
        <v>32655</v>
      </c>
      <c r="L594" s="100" t="s">
        <v>32634</v>
      </c>
      <c r="N594" s="99"/>
      <c r="O594" s="99"/>
      <c r="P594" s="102" t="s">
        <v>32718</v>
      </c>
      <c r="Q594" s="102" t="s">
        <v>32642</v>
      </c>
      <c r="R594" s="99"/>
      <c r="S594" s="100" t="str">
        <f t="shared" si="49"/>
        <v>Rück = N, SPC = 2</v>
      </c>
    </row>
    <row r="595" spans="1:19" x14ac:dyDescent="0.2">
      <c r="A595" s="97" t="str">
        <f t="shared" si="48"/>
        <v>ZPRO---N-2-2</v>
      </c>
      <c r="B595" s="100" t="s">
        <v>32658</v>
      </c>
      <c r="C595" s="98"/>
      <c r="D595" s="98"/>
      <c r="E595" s="105" t="s">
        <v>198</v>
      </c>
      <c r="F595" s="105">
        <v>2</v>
      </c>
      <c r="G595" s="106">
        <v>2</v>
      </c>
      <c r="H595" s="99"/>
      <c r="I595" s="100" t="s">
        <v>32635</v>
      </c>
      <c r="J595" s="100" t="s">
        <v>32659</v>
      </c>
      <c r="K595" s="100" t="s">
        <v>32655</v>
      </c>
      <c r="L595" s="100" t="s">
        <v>32634</v>
      </c>
      <c r="N595" s="99"/>
      <c r="O595" s="99"/>
      <c r="P595" s="102" t="s">
        <v>32718</v>
      </c>
      <c r="Q595" s="102" t="s">
        <v>32642</v>
      </c>
      <c r="R595" s="99"/>
      <c r="S595" s="100" t="str">
        <f t="shared" si="49"/>
        <v>Rück = N, SPC = 2</v>
      </c>
    </row>
    <row r="596" spans="1:19" x14ac:dyDescent="0.2">
      <c r="A596" s="97" t="str">
        <f t="shared" si="48"/>
        <v>ZPRO---N-6-1</v>
      </c>
      <c r="B596" s="100" t="s">
        <v>32658</v>
      </c>
      <c r="C596" s="98"/>
      <c r="D596" s="98"/>
      <c r="E596" s="102" t="s">
        <v>198</v>
      </c>
      <c r="F596" s="104">
        <v>6</v>
      </c>
      <c r="G596" s="98">
        <v>1</v>
      </c>
      <c r="H596" s="99"/>
      <c r="I596" s="100" t="s">
        <v>200</v>
      </c>
      <c r="J596" s="100" t="s">
        <v>32659</v>
      </c>
      <c r="K596" s="100" t="s">
        <v>32655</v>
      </c>
      <c r="L596" s="100" t="s">
        <v>32634</v>
      </c>
      <c r="N596" s="99"/>
      <c r="O596" s="99"/>
      <c r="P596" s="102" t="s">
        <v>32718</v>
      </c>
      <c r="Q596" s="100"/>
      <c r="R596" s="99"/>
      <c r="S596" s="100" t="str">
        <f t="shared" si="49"/>
        <v xml:space="preserve">Rück = N, </v>
      </c>
    </row>
    <row r="597" spans="1:19" x14ac:dyDescent="0.2">
      <c r="A597" s="97" t="str">
        <f t="shared" si="48"/>
        <v>ZPRO---N-6-2</v>
      </c>
      <c r="B597" s="100" t="s">
        <v>32658</v>
      </c>
      <c r="C597" s="98"/>
      <c r="D597" s="98"/>
      <c r="E597" s="105" t="s">
        <v>198</v>
      </c>
      <c r="F597" s="106">
        <v>6</v>
      </c>
      <c r="G597" s="106">
        <v>2</v>
      </c>
      <c r="H597" s="99"/>
      <c r="I597" s="100" t="s">
        <v>200</v>
      </c>
      <c r="J597" s="100" t="s">
        <v>32659</v>
      </c>
      <c r="K597" s="100" t="s">
        <v>32655</v>
      </c>
      <c r="L597" s="100" t="s">
        <v>32634</v>
      </c>
      <c r="N597" s="99"/>
      <c r="O597" s="99"/>
      <c r="P597" s="102" t="s">
        <v>32718</v>
      </c>
      <c r="Q597" s="100"/>
      <c r="R597" s="99"/>
      <c r="S597" s="100" t="str">
        <f t="shared" si="49"/>
        <v xml:space="preserve">Rück = N, </v>
      </c>
    </row>
    <row r="598" spans="1:19" x14ac:dyDescent="0.2">
      <c r="A598" s="97" t="str">
        <f t="shared" si="48"/>
        <v>ZPRO-X---0-1</v>
      </c>
      <c r="B598" s="100" t="s">
        <v>32658</v>
      </c>
      <c r="C598" s="104" t="s">
        <v>200</v>
      </c>
      <c r="D598" s="98"/>
      <c r="E598" s="98"/>
      <c r="F598" s="98">
        <v>0</v>
      </c>
      <c r="G598" s="98">
        <v>1</v>
      </c>
      <c r="H598" s="99"/>
      <c r="I598" s="100" t="s">
        <v>165</v>
      </c>
      <c r="J598" s="100" t="s">
        <v>32659</v>
      </c>
      <c r="K598" s="100" t="s">
        <v>32655</v>
      </c>
      <c r="L598" s="100" t="s">
        <v>32634</v>
      </c>
      <c r="N598" s="99"/>
      <c r="O598" s="99"/>
      <c r="P598" s="99"/>
      <c r="Q598" s="99"/>
      <c r="R598" s="99"/>
      <c r="S598" s="100" t="str">
        <f t="shared" si="49"/>
        <v/>
      </c>
    </row>
    <row r="599" spans="1:19" x14ac:dyDescent="0.2">
      <c r="A599" s="97" t="str">
        <f t="shared" si="48"/>
        <v>ZPRO---V-0-1</v>
      </c>
      <c r="B599" s="100" t="s">
        <v>32658</v>
      </c>
      <c r="C599" s="98"/>
      <c r="D599" s="98"/>
      <c r="E599" s="100" t="s">
        <v>199</v>
      </c>
      <c r="F599" s="98">
        <v>0</v>
      </c>
      <c r="G599" s="98">
        <v>1</v>
      </c>
      <c r="H599" s="99"/>
      <c r="I599" s="100" t="s">
        <v>165</v>
      </c>
      <c r="J599" s="100" t="s">
        <v>32659</v>
      </c>
      <c r="K599" s="100" t="s">
        <v>32655</v>
      </c>
      <c r="L599" s="100" t="s">
        <v>32637</v>
      </c>
      <c r="N599" s="99"/>
      <c r="O599" s="99"/>
      <c r="P599" s="99"/>
      <c r="Q599" s="99"/>
      <c r="R599" s="99"/>
      <c r="S599" s="100" t="str">
        <f t="shared" si="49"/>
        <v/>
      </c>
    </row>
    <row r="600" spans="1:19" x14ac:dyDescent="0.2">
      <c r="A600" s="97" t="str">
        <f t="shared" si="48"/>
        <v>ZPRO-X---0-2</v>
      </c>
      <c r="B600" s="100" t="s">
        <v>32658</v>
      </c>
      <c r="C600" s="104" t="s">
        <v>200</v>
      </c>
      <c r="D600" s="98"/>
      <c r="E600" s="98"/>
      <c r="F600" s="98">
        <v>0</v>
      </c>
      <c r="G600" s="100">
        <v>2</v>
      </c>
      <c r="H600" s="99"/>
      <c r="I600" s="100" t="s">
        <v>165</v>
      </c>
      <c r="J600" s="100" t="s">
        <v>32659</v>
      </c>
      <c r="K600" s="100" t="s">
        <v>32655</v>
      </c>
      <c r="L600" s="100" t="s">
        <v>32634</v>
      </c>
      <c r="N600" s="99"/>
      <c r="O600" s="99"/>
      <c r="P600" s="99"/>
      <c r="Q600" s="99"/>
      <c r="R600" s="99"/>
      <c r="S600" s="100" t="str">
        <f t="shared" si="49"/>
        <v/>
      </c>
    </row>
    <row r="601" spans="1:19" x14ac:dyDescent="0.2">
      <c r="A601" s="97" t="str">
        <f t="shared" si="48"/>
        <v>ZPRO---V-0-2</v>
      </c>
      <c r="B601" s="100" t="s">
        <v>32658</v>
      </c>
      <c r="C601" s="98"/>
      <c r="D601" s="98"/>
      <c r="E601" s="100" t="s">
        <v>199</v>
      </c>
      <c r="F601" s="98">
        <v>0</v>
      </c>
      <c r="G601" s="104">
        <v>2</v>
      </c>
      <c r="H601" s="99"/>
      <c r="I601" s="100" t="s">
        <v>165</v>
      </c>
      <c r="J601" s="100" t="s">
        <v>32659</v>
      </c>
      <c r="K601" s="100" t="s">
        <v>32655</v>
      </c>
      <c r="L601" s="100" t="s">
        <v>32637</v>
      </c>
      <c r="N601" s="99"/>
      <c r="O601" s="99"/>
      <c r="P601" s="99"/>
      <c r="Q601" s="99"/>
      <c r="R601" s="99"/>
      <c r="S601" s="100" t="str">
        <f t="shared" si="49"/>
        <v/>
      </c>
    </row>
    <row r="602" spans="1:19" x14ac:dyDescent="0.2">
      <c r="A602" s="97" t="str">
        <f t="shared" si="48"/>
        <v>ZPRO-X---2-1</v>
      </c>
      <c r="B602" s="100" t="s">
        <v>32658</v>
      </c>
      <c r="C602" s="104" t="s">
        <v>200</v>
      </c>
      <c r="D602" s="98"/>
      <c r="E602" s="98"/>
      <c r="F602" s="102">
        <v>2</v>
      </c>
      <c r="G602" s="98">
        <v>1</v>
      </c>
      <c r="H602" s="99"/>
      <c r="I602" s="100" t="s">
        <v>32635</v>
      </c>
      <c r="J602" s="100" t="s">
        <v>32659</v>
      </c>
      <c r="K602" s="100" t="s">
        <v>32655</v>
      </c>
      <c r="L602" s="100" t="s">
        <v>32634</v>
      </c>
      <c r="N602" s="99"/>
      <c r="O602" s="99"/>
      <c r="P602" s="99"/>
      <c r="Q602" s="102" t="s">
        <v>32642</v>
      </c>
      <c r="R602" s="99"/>
      <c r="S602" s="100" t="str">
        <f t="shared" si="49"/>
        <v>SPC = 2</v>
      </c>
    </row>
    <row r="603" spans="1:19" x14ac:dyDescent="0.2">
      <c r="A603" s="97" t="str">
        <f t="shared" si="48"/>
        <v>ZPRO---V-2-1</v>
      </c>
      <c r="B603" s="100" t="s">
        <v>32658</v>
      </c>
      <c r="C603" s="98"/>
      <c r="D603" s="98"/>
      <c r="E603" s="100" t="s">
        <v>199</v>
      </c>
      <c r="F603" s="103">
        <v>2</v>
      </c>
      <c r="G603" s="98">
        <v>1</v>
      </c>
      <c r="H603" s="99"/>
      <c r="I603" s="100" t="s">
        <v>32635</v>
      </c>
      <c r="J603" s="100" t="s">
        <v>32659</v>
      </c>
      <c r="K603" s="100" t="s">
        <v>32655</v>
      </c>
      <c r="L603" s="100" t="s">
        <v>32637</v>
      </c>
      <c r="N603" s="99"/>
      <c r="O603" s="99"/>
      <c r="P603" s="99"/>
      <c r="Q603" s="102" t="s">
        <v>32642</v>
      </c>
      <c r="R603" s="99"/>
      <c r="S603" s="100" t="str">
        <f t="shared" si="49"/>
        <v>SPC = 2</v>
      </c>
    </row>
    <row r="604" spans="1:19" x14ac:dyDescent="0.2">
      <c r="A604" s="97" t="str">
        <f t="shared" si="48"/>
        <v>ZPRO-X---2-2</v>
      </c>
      <c r="B604" s="100" t="s">
        <v>32658</v>
      </c>
      <c r="C604" s="100" t="s">
        <v>200</v>
      </c>
      <c r="D604" s="98"/>
      <c r="E604" s="98"/>
      <c r="F604" s="102">
        <v>2</v>
      </c>
      <c r="G604" s="100">
        <v>2</v>
      </c>
      <c r="H604" s="99"/>
      <c r="I604" s="100" t="s">
        <v>32635</v>
      </c>
      <c r="J604" s="100" t="s">
        <v>32659</v>
      </c>
      <c r="K604" s="100" t="s">
        <v>32655</v>
      </c>
      <c r="L604" s="100" t="s">
        <v>32634</v>
      </c>
      <c r="N604" s="99"/>
      <c r="O604" s="99"/>
      <c r="P604" s="99"/>
      <c r="Q604" s="102" t="s">
        <v>32642</v>
      </c>
      <c r="R604" s="99"/>
      <c r="S604" s="100" t="str">
        <f t="shared" si="49"/>
        <v>SPC = 2</v>
      </c>
    </row>
    <row r="605" spans="1:19" x14ac:dyDescent="0.2">
      <c r="A605" s="97" t="str">
        <f t="shared" si="48"/>
        <v>ZPRO---V-2-2</v>
      </c>
      <c r="B605" s="100" t="s">
        <v>32658</v>
      </c>
      <c r="C605" s="98"/>
      <c r="D605" s="98"/>
      <c r="E605" s="106" t="s">
        <v>199</v>
      </c>
      <c r="F605" s="105">
        <v>2</v>
      </c>
      <c r="G605" s="106">
        <v>2</v>
      </c>
      <c r="H605" s="99"/>
      <c r="I605" s="100" t="s">
        <v>32635</v>
      </c>
      <c r="J605" s="100" t="s">
        <v>32659</v>
      </c>
      <c r="K605" s="100" t="s">
        <v>32655</v>
      </c>
      <c r="L605" s="100" t="s">
        <v>32637</v>
      </c>
      <c r="N605" s="99"/>
      <c r="O605" s="99"/>
      <c r="P605" s="99"/>
      <c r="Q605" s="102" t="s">
        <v>32642</v>
      </c>
      <c r="R605" s="99"/>
      <c r="S605" s="100" t="str">
        <f t="shared" si="49"/>
        <v>SPC = 2</v>
      </c>
    </row>
    <row r="606" spans="1:19" x14ac:dyDescent="0.2">
      <c r="A606" s="97" t="str">
        <f t="shared" si="48"/>
        <v>ZPRO-X---6-1</v>
      </c>
      <c r="B606" s="100" t="s">
        <v>32658</v>
      </c>
      <c r="C606" s="104" t="s">
        <v>200</v>
      </c>
      <c r="D606" s="98"/>
      <c r="E606" s="98"/>
      <c r="F606" s="100">
        <v>6</v>
      </c>
      <c r="G606" s="98">
        <v>1</v>
      </c>
      <c r="H606" s="99"/>
      <c r="I606" s="100" t="s">
        <v>200</v>
      </c>
      <c r="J606" s="100" t="s">
        <v>32659</v>
      </c>
      <c r="K606" s="100" t="s">
        <v>32655</v>
      </c>
      <c r="L606" s="100" t="s">
        <v>32634</v>
      </c>
      <c r="N606" s="99"/>
      <c r="O606" s="99"/>
      <c r="P606" s="99"/>
      <c r="Q606" s="100"/>
      <c r="R606" s="99"/>
      <c r="S606" s="100" t="str">
        <f t="shared" si="49"/>
        <v/>
      </c>
    </row>
    <row r="607" spans="1:19" x14ac:dyDescent="0.2">
      <c r="A607" s="97" t="str">
        <f t="shared" si="48"/>
        <v>ZPRO---V-6-1</v>
      </c>
      <c r="B607" s="100" t="s">
        <v>32658</v>
      </c>
      <c r="C607" s="98"/>
      <c r="D607" s="98"/>
      <c r="E607" s="100" t="s">
        <v>199</v>
      </c>
      <c r="F607" s="104">
        <v>6</v>
      </c>
      <c r="G607" s="98">
        <v>1</v>
      </c>
      <c r="H607" s="99"/>
      <c r="I607" s="100" t="s">
        <v>200</v>
      </c>
      <c r="J607" s="100" t="s">
        <v>32659</v>
      </c>
      <c r="K607" s="100" t="s">
        <v>32655</v>
      </c>
      <c r="L607" s="100" t="s">
        <v>32637</v>
      </c>
      <c r="N607" s="99"/>
      <c r="O607" s="99"/>
      <c r="P607" s="99"/>
      <c r="Q607" s="100"/>
      <c r="R607" s="99"/>
      <c r="S607" s="100" t="str">
        <f t="shared" si="49"/>
        <v/>
      </c>
    </row>
    <row r="608" spans="1:19" x14ac:dyDescent="0.2">
      <c r="A608" s="97" t="str">
        <f t="shared" si="48"/>
        <v>ZPRO-X---6-2</v>
      </c>
      <c r="B608" s="100" t="s">
        <v>32658</v>
      </c>
      <c r="C608" s="100" t="s">
        <v>200</v>
      </c>
      <c r="D608" s="98"/>
      <c r="E608" s="98"/>
      <c r="F608" s="100">
        <v>6</v>
      </c>
      <c r="G608" s="100">
        <v>2</v>
      </c>
      <c r="H608" s="99"/>
      <c r="I608" s="100" t="s">
        <v>200</v>
      </c>
      <c r="J608" s="100" t="s">
        <v>32659</v>
      </c>
      <c r="K608" s="100" t="s">
        <v>32655</v>
      </c>
      <c r="L608" s="100" t="s">
        <v>32634</v>
      </c>
      <c r="N608" s="99"/>
      <c r="O608" s="99"/>
      <c r="P608" s="99"/>
      <c r="Q608" s="100"/>
      <c r="R608" s="99"/>
      <c r="S608" s="100" t="str">
        <f t="shared" si="49"/>
        <v/>
      </c>
    </row>
    <row r="609" spans="1:19" x14ac:dyDescent="0.2">
      <c r="A609" s="97" t="str">
        <f t="shared" si="48"/>
        <v>ZPRO---V-6-2</v>
      </c>
      <c r="B609" s="100" t="s">
        <v>32658</v>
      </c>
      <c r="C609" s="98"/>
      <c r="D609" s="98"/>
      <c r="E609" s="106" t="s">
        <v>199</v>
      </c>
      <c r="F609" s="106">
        <v>6</v>
      </c>
      <c r="G609" s="106">
        <v>2</v>
      </c>
      <c r="H609" s="99"/>
      <c r="I609" s="100" t="s">
        <v>200</v>
      </c>
      <c r="J609" s="100" t="s">
        <v>32659</v>
      </c>
      <c r="K609" s="100" t="s">
        <v>32655</v>
      </c>
      <c r="L609" s="100" t="s">
        <v>32637</v>
      </c>
      <c r="N609" s="99"/>
      <c r="O609" s="99"/>
      <c r="P609" s="99"/>
      <c r="Q609" s="100"/>
      <c r="R609" s="99"/>
      <c r="S609" s="100" t="str">
        <f t="shared" si="49"/>
        <v/>
      </c>
    </row>
    <row r="610" spans="1:19" x14ac:dyDescent="0.2">
      <c r="A610" s="97" t="str">
        <f t="shared" si="48"/>
        <v>ZPRO-X--N-0-1</v>
      </c>
      <c r="B610" s="100" t="s">
        <v>32658</v>
      </c>
      <c r="C610" s="104" t="s">
        <v>200</v>
      </c>
      <c r="D610" s="98"/>
      <c r="E610" s="102" t="s">
        <v>198</v>
      </c>
      <c r="F610" s="98">
        <v>0</v>
      </c>
      <c r="G610" s="98">
        <v>1</v>
      </c>
      <c r="H610" s="99"/>
      <c r="I610" s="100" t="s">
        <v>165</v>
      </c>
      <c r="J610" s="100" t="s">
        <v>32659</v>
      </c>
      <c r="K610" s="100" t="s">
        <v>32655</v>
      </c>
      <c r="L610" s="100" t="s">
        <v>32634</v>
      </c>
      <c r="N610" s="99"/>
      <c r="O610" s="99"/>
      <c r="P610" s="102" t="s">
        <v>32718</v>
      </c>
      <c r="Q610" s="99"/>
      <c r="R610" s="99"/>
      <c r="S610" s="100" t="str">
        <f t="shared" si="49"/>
        <v xml:space="preserve">Rück = N, </v>
      </c>
    </row>
    <row r="611" spans="1:19" x14ac:dyDescent="0.2">
      <c r="A611" s="97" t="str">
        <f t="shared" si="48"/>
        <v>ZPRO-X--N-0-2</v>
      </c>
      <c r="B611" s="100" t="s">
        <v>32658</v>
      </c>
      <c r="C611" s="100" t="s">
        <v>200</v>
      </c>
      <c r="D611" s="98"/>
      <c r="E611" s="102" t="s">
        <v>198</v>
      </c>
      <c r="F611" s="98">
        <v>0</v>
      </c>
      <c r="G611" s="100">
        <v>2</v>
      </c>
      <c r="H611" s="99"/>
      <c r="I611" s="100" t="s">
        <v>165</v>
      </c>
      <c r="J611" s="100" t="s">
        <v>32659</v>
      </c>
      <c r="K611" s="100" t="s">
        <v>32655</v>
      </c>
      <c r="L611" s="100" t="s">
        <v>32634</v>
      </c>
      <c r="N611" s="99"/>
      <c r="O611" s="99"/>
      <c r="P611" s="102" t="s">
        <v>32718</v>
      </c>
      <c r="Q611" s="99"/>
      <c r="R611" s="99"/>
      <c r="S611" s="100" t="str">
        <f t="shared" si="49"/>
        <v xml:space="preserve">Rück = N, </v>
      </c>
    </row>
    <row r="612" spans="1:19" x14ac:dyDescent="0.2">
      <c r="A612" s="97" t="str">
        <f t="shared" si="48"/>
        <v>ZPRO-X--N-2-1</v>
      </c>
      <c r="B612" s="100" t="s">
        <v>32658</v>
      </c>
      <c r="C612" s="100" t="s">
        <v>200</v>
      </c>
      <c r="D612" s="98"/>
      <c r="E612" s="102" t="s">
        <v>198</v>
      </c>
      <c r="F612" s="102">
        <v>2</v>
      </c>
      <c r="G612" s="98">
        <v>1</v>
      </c>
      <c r="H612" s="99"/>
      <c r="I612" s="100" t="s">
        <v>32635</v>
      </c>
      <c r="J612" s="100" t="s">
        <v>32659</v>
      </c>
      <c r="K612" s="100" t="s">
        <v>32655</v>
      </c>
      <c r="L612" s="100" t="s">
        <v>32634</v>
      </c>
      <c r="N612" s="99"/>
      <c r="O612" s="99"/>
      <c r="P612" s="102" t="s">
        <v>32718</v>
      </c>
      <c r="Q612" s="102" t="s">
        <v>32642</v>
      </c>
      <c r="R612" s="99"/>
      <c r="S612" s="100" t="str">
        <f t="shared" si="49"/>
        <v>Rück = N, SPC = 2</v>
      </c>
    </row>
    <row r="613" spans="1:19" x14ac:dyDescent="0.2">
      <c r="A613" s="97" t="str">
        <f t="shared" si="48"/>
        <v>ZPRO-X--N-2-2</v>
      </c>
      <c r="B613" s="100" t="s">
        <v>32658</v>
      </c>
      <c r="C613" s="98" t="s">
        <v>200</v>
      </c>
      <c r="D613" s="98"/>
      <c r="E613" s="105" t="s">
        <v>198</v>
      </c>
      <c r="F613" s="105">
        <v>2</v>
      </c>
      <c r="G613" s="106">
        <v>2</v>
      </c>
      <c r="H613" s="99"/>
      <c r="I613" s="100" t="s">
        <v>32635</v>
      </c>
      <c r="J613" s="100" t="s">
        <v>32659</v>
      </c>
      <c r="K613" s="100" t="s">
        <v>32655</v>
      </c>
      <c r="L613" s="100" t="s">
        <v>32634</v>
      </c>
      <c r="N613" s="99"/>
      <c r="O613" s="99"/>
      <c r="P613" s="102" t="s">
        <v>32718</v>
      </c>
      <c r="Q613" s="102" t="s">
        <v>32642</v>
      </c>
      <c r="R613" s="99"/>
      <c r="S613" s="100" t="str">
        <f t="shared" si="49"/>
        <v>Rück = N, SPC = 2</v>
      </c>
    </row>
    <row r="614" spans="1:19" x14ac:dyDescent="0.2">
      <c r="A614" s="97" t="str">
        <f t="shared" si="48"/>
        <v>ZPRO-X--N-6-1</v>
      </c>
      <c r="B614" s="100" t="s">
        <v>32658</v>
      </c>
      <c r="C614" s="100" t="s">
        <v>200</v>
      </c>
      <c r="D614" s="98"/>
      <c r="E614" s="102" t="s">
        <v>198</v>
      </c>
      <c r="F614" s="100">
        <v>6</v>
      </c>
      <c r="G614" s="98">
        <v>1</v>
      </c>
      <c r="H614" s="99"/>
      <c r="I614" s="100" t="s">
        <v>200</v>
      </c>
      <c r="J614" s="100" t="s">
        <v>32659</v>
      </c>
      <c r="K614" s="100" t="s">
        <v>32655</v>
      </c>
      <c r="L614" s="100" t="s">
        <v>32634</v>
      </c>
      <c r="N614" s="99"/>
      <c r="O614" s="99"/>
      <c r="P614" s="102" t="s">
        <v>32718</v>
      </c>
      <c r="Q614" s="100"/>
      <c r="R614" s="99"/>
      <c r="S614" s="100" t="str">
        <f t="shared" si="49"/>
        <v xml:space="preserve">Rück = N, </v>
      </c>
    </row>
    <row r="615" spans="1:19" x14ac:dyDescent="0.2">
      <c r="A615" s="97" t="str">
        <f t="shared" si="48"/>
        <v>ZPRO-X--N-6-2</v>
      </c>
      <c r="B615" s="100" t="s">
        <v>32658</v>
      </c>
      <c r="C615" s="98" t="s">
        <v>200</v>
      </c>
      <c r="D615" s="98"/>
      <c r="E615" s="105" t="s">
        <v>198</v>
      </c>
      <c r="F615" s="106">
        <v>6</v>
      </c>
      <c r="G615" s="106">
        <v>2</v>
      </c>
      <c r="H615" s="99"/>
      <c r="I615" s="100" t="s">
        <v>200</v>
      </c>
      <c r="J615" s="100" t="s">
        <v>32659</v>
      </c>
      <c r="K615" s="100" t="s">
        <v>32655</v>
      </c>
      <c r="L615" s="100" t="s">
        <v>32634</v>
      </c>
      <c r="N615" s="99"/>
      <c r="O615" s="99"/>
      <c r="P615" s="102" t="s">
        <v>32718</v>
      </c>
      <c r="Q615" s="100"/>
      <c r="R615" s="99"/>
      <c r="S615" s="100" t="str">
        <f t="shared" si="49"/>
        <v xml:space="preserve">Rück = N, </v>
      </c>
    </row>
    <row r="616" spans="1:19" x14ac:dyDescent="0.2">
      <c r="A616" s="97" t="str">
        <f t="shared" si="48"/>
        <v>ZPRO-X--V-0-1</v>
      </c>
      <c r="B616" s="100" t="s">
        <v>32658</v>
      </c>
      <c r="C616" s="104" t="s">
        <v>200</v>
      </c>
      <c r="D616" s="98"/>
      <c r="E616" s="100" t="s">
        <v>199</v>
      </c>
      <c r="F616" s="98">
        <v>0</v>
      </c>
      <c r="G616" s="98">
        <v>1</v>
      </c>
      <c r="H616" s="99"/>
      <c r="I616" s="100" t="s">
        <v>165</v>
      </c>
      <c r="J616" s="100" t="s">
        <v>32659</v>
      </c>
      <c r="K616" s="100" t="s">
        <v>32655</v>
      </c>
      <c r="L616" s="100" t="s">
        <v>32637</v>
      </c>
      <c r="N616" s="99"/>
      <c r="O616" s="99"/>
      <c r="P616" s="99"/>
      <c r="Q616" s="99"/>
      <c r="R616" s="99"/>
      <c r="S616" s="100" t="str">
        <f t="shared" si="49"/>
        <v/>
      </c>
    </row>
    <row r="617" spans="1:19" x14ac:dyDescent="0.2">
      <c r="A617" s="97" t="str">
        <f t="shared" si="48"/>
        <v>ZPRO-X--V-0-2</v>
      </c>
      <c r="B617" s="100" t="s">
        <v>32658</v>
      </c>
      <c r="C617" s="100" t="s">
        <v>200</v>
      </c>
      <c r="D617" s="98"/>
      <c r="E617" s="100" t="s">
        <v>199</v>
      </c>
      <c r="F617" s="98">
        <v>0</v>
      </c>
      <c r="G617" s="100">
        <v>2</v>
      </c>
      <c r="H617" s="99"/>
      <c r="I617" s="100" t="s">
        <v>165</v>
      </c>
      <c r="J617" s="100" t="s">
        <v>32659</v>
      </c>
      <c r="K617" s="100" t="s">
        <v>32655</v>
      </c>
      <c r="L617" s="100" t="s">
        <v>32637</v>
      </c>
      <c r="N617" s="99"/>
      <c r="O617" s="99"/>
      <c r="P617" s="99"/>
      <c r="Q617" s="99"/>
      <c r="R617" s="99"/>
      <c r="S617" s="100" t="str">
        <f t="shared" si="49"/>
        <v/>
      </c>
    </row>
    <row r="618" spans="1:19" x14ac:dyDescent="0.2">
      <c r="A618" s="97" t="str">
        <f t="shared" ref="A618:A649" si="50">B618&amp;"-"&amp;C618&amp;"-"&amp;D618&amp;"-"&amp;E618&amp;"-"&amp;F618&amp;"-"&amp;G618</f>
        <v>ZPRO-X--V-2-1</v>
      </c>
      <c r="B618" s="100" t="s">
        <v>32658</v>
      </c>
      <c r="C618" s="100" t="s">
        <v>200</v>
      </c>
      <c r="D618" s="98"/>
      <c r="E618" s="100" t="s">
        <v>199</v>
      </c>
      <c r="F618" s="102">
        <v>2</v>
      </c>
      <c r="G618" s="98">
        <v>1</v>
      </c>
      <c r="H618" s="99"/>
      <c r="I618" s="100" t="s">
        <v>32635</v>
      </c>
      <c r="J618" s="100" t="s">
        <v>32659</v>
      </c>
      <c r="K618" s="100" t="s">
        <v>32655</v>
      </c>
      <c r="L618" s="100" t="s">
        <v>32637</v>
      </c>
      <c r="N618" s="99"/>
      <c r="O618" s="99"/>
      <c r="P618" s="99"/>
      <c r="Q618" s="102" t="s">
        <v>32642</v>
      </c>
      <c r="R618" s="99"/>
      <c r="S618" s="100" t="str">
        <f t="shared" ref="S618:S649" si="51">N618&amp;O618&amp;P618&amp;Q618</f>
        <v>SPC = 2</v>
      </c>
    </row>
    <row r="619" spans="1:19" x14ac:dyDescent="0.2">
      <c r="A619" s="97" t="str">
        <f t="shared" si="50"/>
        <v>ZPRO-X--V-2-2</v>
      </c>
      <c r="B619" s="100" t="s">
        <v>32658</v>
      </c>
      <c r="C619" s="98" t="s">
        <v>200</v>
      </c>
      <c r="D619" s="98"/>
      <c r="E619" s="106" t="s">
        <v>199</v>
      </c>
      <c r="F619" s="105">
        <v>2</v>
      </c>
      <c r="G619" s="106">
        <v>2</v>
      </c>
      <c r="H619" s="99"/>
      <c r="I619" s="100" t="s">
        <v>32635</v>
      </c>
      <c r="J619" s="100" t="s">
        <v>32659</v>
      </c>
      <c r="K619" s="100" t="s">
        <v>32655</v>
      </c>
      <c r="L619" s="100" t="s">
        <v>32637</v>
      </c>
      <c r="N619" s="99"/>
      <c r="O619" s="99"/>
      <c r="P619" s="99"/>
      <c r="Q619" s="102" t="s">
        <v>32642</v>
      </c>
      <c r="R619" s="99"/>
      <c r="S619" s="100" t="str">
        <f t="shared" si="51"/>
        <v>SPC = 2</v>
      </c>
    </row>
    <row r="620" spans="1:19" x14ac:dyDescent="0.2">
      <c r="A620" s="97" t="str">
        <f t="shared" si="50"/>
        <v>ZPRO-X--V-6-1</v>
      </c>
      <c r="B620" s="100" t="s">
        <v>32658</v>
      </c>
      <c r="C620" s="100" t="s">
        <v>200</v>
      </c>
      <c r="D620" s="98"/>
      <c r="E620" s="100" t="s">
        <v>199</v>
      </c>
      <c r="F620" s="100">
        <v>6</v>
      </c>
      <c r="G620" s="98">
        <v>1</v>
      </c>
      <c r="H620" s="99"/>
      <c r="I620" s="100" t="s">
        <v>200</v>
      </c>
      <c r="J620" s="100" t="s">
        <v>32659</v>
      </c>
      <c r="K620" s="100" t="s">
        <v>32655</v>
      </c>
      <c r="L620" s="100" t="s">
        <v>32637</v>
      </c>
      <c r="N620" s="99"/>
      <c r="O620" s="99"/>
      <c r="P620" s="99"/>
      <c r="Q620" s="100"/>
      <c r="R620" s="99"/>
      <c r="S620" s="100" t="str">
        <f t="shared" si="51"/>
        <v/>
      </c>
    </row>
    <row r="621" spans="1:19" x14ac:dyDescent="0.2">
      <c r="A621" s="97" t="str">
        <f t="shared" si="50"/>
        <v>ZPRO-X--V-6-2</v>
      </c>
      <c r="B621" s="100" t="s">
        <v>32658</v>
      </c>
      <c r="C621" s="98" t="s">
        <v>200</v>
      </c>
      <c r="D621" s="98"/>
      <c r="E621" s="106" t="s">
        <v>199</v>
      </c>
      <c r="F621" s="106">
        <v>6</v>
      </c>
      <c r="G621" s="106">
        <v>2</v>
      </c>
      <c r="H621" s="99"/>
      <c r="I621" s="100" t="s">
        <v>200</v>
      </c>
      <c r="J621" s="100" t="s">
        <v>32659</v>
      </c>
      <c r="K621" s="100" t="s">
        <v>32655</v>
      </c>
      <c r="L621" s="100" t="s">
        <v>32637</v>
      </c>
      <c r="N621" s="99"/>
      <c r="O621" s="99"/>
      <c r="P621" s="99"/>
      <c r="Q621" s="100"/>
      <c r="R621" s="99"/>
      <c r="S621" s="100" t="str">
        <f t="shared" si="51"/>
        <v/>
      </c>
    </row>
    <row r="622" spans="1:19" x14ac:dyDescent="0.2">
      <c r="A622" s="97" t="str">
        <f t="shared" si="50"/>
        <v>ZPRO-X-X--0-1</v>
      </c>
      <c r="B622" s="100" t="s">
        <v>32658</v>
      </c>
      <c r="C622" s="104" t="s">
        <v>200</v>
      </c>
      <c r="D622" s="100" t="s">
        <v>200</v>
      </c>
      <c r="E622" s="98"/>
      <c r="F622" s="98">
        <v>0</v>
      </c>
      <c r="G622" s="98">
        <v>1</v>
      </c>
      <c r="H622" s="99"/>
      <c r="I622" s="100" t="s">
        <v>165</v>
      </c>
      <c r="J622" s="100" t="s">
        <v>32659</v>
      </c>
      <c r="K622" s="100" t="s">
        <v>32655</v>
      </c>
      <c r="L622" s="100" t="s">
        <v>32634</v>
      </c>
      <c r="N622" s="99"/>
      <c r="O622" s="99"/>
      <c r="P622" s="99"/>
      <c r="Q622" s="99"/>
      <c r="R622" s="99"/>
      <c r="S622" s="100" t="str">
        <f t="shared" si="51"/>
        <v/>
      </c>
    </row>
    <row r="623" spans="1:19" x14ac:dyDescent="0.2">
      <c r="A623" s="97" t="str">
        <f t="shared" si="50"/>
        <v>ZPRO-X-X--0-2</v>
      </c>
      <c r="B623" s="100" t="s">
        <v>32658</v>
      </c>
      <c r="C623" s="100" t="s">
        <v>200</v>
      </c>
      <c r="D623" s="100" t="s">
        <v>200</v>
      </c>
      <c r="E623" s="98"/>
      <c r="F623" s="98">
        <v>0</v>
      </c>
      <c r="G623" s="100">
        <v>2</v>
      </c>
      <c r="H623" s="99"/>
      <c r="I623" s="100" t="s">
        <v>165</v>
      </c>
      <c r="J623" s="100" t="s">
        <v>32659</v>
      </c>
      <c r="K623" s="100" t="s">
        <v>32655</v>
      </c>
      <c r="L623" s="100" t="s">
        <v>32634</v>
      </c>
      <c r="N623" s="99"/>
      <c r="O623" s="99"/>
      <c r="P623" s="99"/>
      <c r="Q623" s="99"/>
      <c r="R623" s="99"/>
      <c r="S623" s="100" t="str">
        <f t="shared" si="51"/>
        <v/>
      </c>
    </row>
    <row r="624" spans="1:19" x14ac:dyDescent="0.2">
      <c r="A624" s="97" t="str">
        <f t="shared" si="50"/>
        <v>ZPRO-X-X--2-1</v>
      </c>
      <c r="B624" s="100" t="s">
        <v>32658</v>
      </c>
      <c r="C624" s="104" t="s">
        <v>200</v>
      </c>
      <c r="D624" s="100" t="s">
        <v>200</v>
      </c>
      <c r="E624" s="98"/>
      <c r="F624" s="102">
        <v>2</v>
      </c>
      <c r="G624" s="98">
        <v>1</v>
      </c>
      <c r="H624" s="99"/>
      <c r="I624" s="100" t="s">
        <v>32635</v>
      </c>
      <c r="J624" s="100" t="s">
        <v>32659</v>
      </c>
      <c r="K624" s="100" t="s">
        <v>32655</v>
      </c>
      <c r="L624" s="100" t="s">
        <v>32634</v>
      </c>
      <c r="N624" s="99"/>
      <c r="O624" s="99"/>
      <c r="P624" s="99"/>
      <c r="Q624" s="102" t="s">
        <v>32642</v>
      </c>
      <c r="R624" s="99"/>
      <c r="S624" s="100" t="str">
        <f t="shared" si="51"/>
        <v>SPC = 2</v>
      </c>
    </row>
    <row r="625" spans="1:19" x14ac:dyDescent="0.2">
      <c r="A625" s="97" t="str">
        <f t="shared" si="50"/>
        <v>ZPRO-X-X--2-2</v>
      </c>
      <c r="B625" s="100" t="s">
        <v>32658</v>
      </c>
      <c r="C625" s="104" t="s">
        <v>200</v>
      </c>
      <c r="D625" s="100" t="s">
        <v>200</v>
      </c>
      <c r="E625" s="98"/>
      <c r="F625" s="102">
        <v>2</v>
      </c>
      <c r="G625" s="100">
        <v>2</v>
      </c>
      <c r="H625" s="99"/>
      <c r="I625" s="100" t="s">
        <v>32635</v>
      </c>
      <c r="J625" s="100" t="s">
        <v>32659</v>
      </c>
      <c r="K625" s="100" t="s">
        <v>32655</v>
      </c>
      <c r="L625" s="100" t="s">
        <v>32634</v>
      </c>
      <c r="N625" s="99"/>
      <c r="O625" s="99"/>
      <c r="P625" s="99"/>
      <c r="Q625" s="102" t="s">
        <v>32642</v>
      </c>
      <c r="R625" s="99"/>
      <c r="S625" s="100" t="str">
        <f t="shared" si="51"/>
        <v>SPC = 2</v>
      </c>
    </row>
    <row r="626" spans="1:19" x14ac:dyDescent="0.2">
      <c r="A626" s="97" t="str">
        <f t="shared" si="50"/>
        <v>ZPRO-X-X--6-1</v>
      </c>
      <c r="B626" s="100" t="s">
        <v>32658</v>
      </c>
      <c r="C626" s="104" t="s">
        <v>200</v>
      </c>
      <c r="D626" s="100" t="s">
        <v>200</v>
      </c>
      <c r="E626" s="98"/>
      <c r="F626" s="100">
        <v>6</v>
      </c>
      <c r="G626" s="98">
        <v>1</v>
      </c>
      <c r="H626" s="99"/>
      <c r="I626" s="100" t="s">
        <v>200</v>
      </c>
      <c r="J626" s="100" t="s">
        <v>32659</v>
      </c>
      <c r="K626" s="100" t="s">
        <v>32655</v>
      </c>
      <c r="L626" s="100" t="s">
        <v>32634</v>
      </c>
      <c r="N626" s="99"/>
      <c r="O626" s="99"/>
      <c r="P626" s="99"/>
      <c r="Q626" s="100"/>
      <c r="R626" s="99"/>
      <c r="S626" s="100" t="str">
        <f t="shared" si="51"/>
        <v/>
      </c>
    </row>
    <row r="627" spans="1:19" x14ac:dyDescent="0.2">
      <c r="A627" s="97" t="str">
        <f t="shared" si="50"/>
        <v>ZPRO-X-X--6-2</v>
      </c>
      <c r="B627" s="100" t="s">
        <v>32658</v>
      </c>
      <c r="C627" s="104" t="s">
        <v>200</v>
      </c>
      <c r="D627" s="100" t="s">
        <v>200</v>
      </c>
      <c r="E627" s="98"/>
      <c r="F627" s="100">
        <v>6</v>
      </c>
      <c r="G627" s="100">
        <v>2</v>
      </c>
      <c r="H627" s="99"/>
      <c r="I627" s="100" t="s">
        <v>200</v>
      </c>
      <c r="J627" s="100" t="s">
        <v>32659</v>
      </c>
      <c r="K627" s="100" t="s">
        <v>32655</v>
      </c>
      <c r="L627" s="100" t="s">
        <v>32634</v>
      </c>
      <c r="N627" s="99"/>
      <c r="O627" s="99"/>
      <c r="P627" s="99"/>
      <c r="Q627" s="100"/>
      <c r="R627" s="99"/>
      <c r="S627" s="100" t="str">
        <f t="shared" si="51"/>
        <v/>
      </c>
    </row>
    <row r="628" spans="1:19" x14ac:dyDescent="0.2">
      <c r="A628" s="97" t="str">
        <f t="shared" si="50"/>
        <v>ZPRO-X-X-N-0-1</v>
      </c>
      <c r="B628" s="100" t="s">
        <v>32658</v>
      </c>
      <c r="C628" s="100" t="s">
        <v>200</v>
      </c>
      <c r="D628" s="100" t="s">
        <v>200</v>
      </c>
      <c r="E628" s="103" t="s">
        <v>198</v>
      </c>
      <c r="F628" s="98">
        <v>0</v>
      </c>
      <c r="G628" s="98">
        <v>1</v>
      </c>
      <c r="H628" s="99"/>
      <c r="I628" s="100" t="s">
        <v>165</v>
      </c>
      <c r="J628" s="100" t="s">
        <v>32659</v>
      </c>
      <c r="K628" s="100" t="s">
        <v>32655</v>
      </c>
      <c r="L628" s="100" t="s">
        <v>32634</v>
      </c>
      <c r="N628" s="99"/>
      <c r="O628" s="99"/>
      <c r="P628" s="102" t="s">
        <v>32718</v>
      </c>
      <c r="Q628" s="99"/>
      <c r="R628" s="99"/>
      <c r="S628" s="100" t="str">
        <f t="shared" si="51"/>
        <v xml:space="preserve">Rück = N, </v>
      </c>
    </row>
    <row r="629" spans="1:19" x14ac:dyDescent="0.2">
      <c r="A629" s="97" t="str">
        <f t="shared" si="50"/>
        <v>ZPRO-X-X-N-0-2</v>
      </c>
      <c r="B629" s="100" t="s">
        <v>32658</v>
      </c>
      <c r="C629" s="98" t="s">
        <v>200</v>
      </c>
      <c r="D629" s="106" t="s">
        <v>200</v>
      </c>
      <c r="E629" s="105" t="s">
        <v>198</v>
      </c>
      <c r="F629" s="98">
        <v>0</v>
      </c>
      <c r="G629" s="106">
        <v>2</v>
      </c>
      <c r="H629" s="99"/>
      <c r="I629" s="100" t="s">
        <v>165</v>
      </c>
      <c r="J629" s="100" t="s">
        <v>32659</v>
      </c>
      <c r="K629" s="100" t="s">
        <v>32655</v>
      </c>
      <c r="L629" s="100" t="s">
        <v>32634</v>
      </c>
      <c r="N629" s="99"/>
      <c r="O629" s="99"/>
      <c r="P629" s="102" t="s">
        <v>32718</v>
      </c>
      <c r="Q629" s="99"/>
      <c r="R629" s="99"/>
      <c r="S629" s="100" t="str">
        <f t="shared" si="51"/>
        <v xml:space="preserve">Rück = N, </v>
      </c>
    </row>
    <row r="630" spans="1:19" x14ac:dyDescent="0.2">
      <c r="A630" s="97" t="str">
        <f t="shared" si="50"/>
        <v>ZPRO-X-X-N-2-1</v>
      </c>
      <c r="B630" s="100" t="s">
        <v>32658</v>
      </c>
      <c r="C630" s="98" t="s">
        <v>200</v>
      </c>
      <c r="D630" s="106" t="s">
        <v>200</v>
      </c>
      <c r="E630" s="105" t="s">
        <v>198</v>
      </c>
      <c r="F630" s="102">
        <v>2</v>
      </c>
      <c r="G630" s="98">
        <v>1</v>
      </c>
      <c r="H630" s="99"/>
      <c r="I630" s="100" t="s">
        <v>32635</v>
      </c>
      <c r="J630" s="100" t="s">
        <v>32659</v>
      </c>
      <c r="K630" s="100" t="s">
        <v>32655</v>
      </c>
      <c r="L630" s="100" t="s">
        <v>32634</v>
      </c>
      <c r="N630" s="99"/>
      <c r="O630" s="99"/>
      <c r="P630" s="102" t="s">
        <v>32718</v>
      </c>
      <c r="Q630" s="102" t="s">
        <v>32642</v>
      </c>
      <c r="R630" s="99"/>
      <c r="S630" s="100" t="str">
        <f t="shared" si="51"/>
        <v>Rück = N, SPC = 2</v>
      </c>
    </row>
    <row r="631" spans="1:19" x14ac:dyDescent="0.2">
      <c r="A631" s="97" t="str">
        <f t="shared" si="50"/>
        <v>ZPRO-X-X-N-2-2</v>
      </c>
      <c r="B631" s="100" t="s">
        <v>32658</v>
      </c>
      <c r="C631" s="104" t="s">
        <v>200</v>
      </c>
      <c r="D631" s="100" t="s">
        <v>200</v>
      </c>
      <c r="E631" s="102" t="s">
        <v>198</v>
      </c>
      <c r="F631" s="102">
        <v>2</v>
      </c>
      <c r="G631" s="100">
        <v>2</v>
      </c>
      <c r="H631" s="99"/>
      <c r="I631" s="100" t="s">
        <v>32635</v>
      </c>
      <c r="J631" s="100" t="s">
        <v>32659</v>
      </c>
      <c r="K631" s="100" t="s">
        <v>32655</v>
      </c>
      <c r="L631" s="100" t="s">
        <v>32634</v>
      </c>
      <c r="N631" s="99"/>
      <c r="O631" s="99"/>
      <c r="P631" s="102" t="s">
        <v>32718</v>
      </c>
      <c r="Q631" s="102" t="s">
        <v>32642</v>
      </c>
      <c r="R631" s="99"/>
      <c r="S631" s="100" t="str">
        <f t="shared" si="51"/>
        <v>Rück = N, SPC = 2</v>
      </c>
    </row>
    <row r="632" spans="1:19" x14ac:dyDescent="0.2">
      <c r="A632" s="97" t="str">
        <f t="shared" si="50"/>
        <v>ZPRO-X-X-N-6-1</v>
      </c>
      <c r="B632" s="100" t="s">
        <v>32658</v>
      </c>
      <c r="C632" s="98" t="s">
        <v>200</v>
      </c>
      <c r="D632" s="106" t="s">
        <v>200</v>
      </c>
      <c r="E632" s="105" t="s">
        <v>198</v>
      </c>
      <c r="F632" s="100">
        <v>6</v>
      </c>
      <c r="G632" s="98">
        <v>1</v>
      </c>
      <c r="H632" s="99"/>
      <c r="I632" s="100" t="s">
        <v>200</v>
      </c>
      <c r="J632" s="100" t="s">
        <v>32659</v>
      </c>
      <c r="K632" s="100" t="s">
        <v>32655</v>
      </c>
      <c r="L632" s="100" t="s">
        <v>32634</v>
      </c>
      <c r="N632" s="99"/>
      <c r="O632" s="99"/>
      <c r="P632" s="102" t="s">
        <v>32718</v>
      </c>
      <c r="Q632" s="100"/>
      <c r="R632" s="99"/>
      <c r="S632" s="100" t="str">
        <f t="shared" si="51"/>
        <v xml:space="preserve">Rück = N, </v>
      </c>
    </row>
    <row r="633" spans="1:19" x14ac:dyDescent="0.2">
      <c r="A633" s="97" t="str">
        <f t="shared" si="50"/>
        <v>ZPRO-X-X-N-6-2</v>
      </c>
      <c r="B633" s="100" t="s">
        <v>32658</v>
      </c>
      <c r="C633" s="104" t="s">
        <v>200</v>
      </c>
      <c r="D633" s="100" t="s">
        <v>200</v>
      </c>
      <c r="E633" s="102" t="s">
        <v>198</v>
      </c>
      <c r="F633" s="100">
        <v>6</v>
      </c>
      <c r="G633" s="100">
        <v>2</v>
      </c>
      <c r="H633" s="99"/>
      <c r="I633" s="100" t="s">
        <v>200</v>
      </c>
      <c r="J633" s="100" t="s">
        <v>32659</v>
      </c>
      <c r="K633" s="100" t="s">
        <v>32655</v>
      </c>
      <c r="L633" s="100" t="s">
        <v>32634</v>
      </c>
      <c r="N633" s="99"/>
      <c r="O633" s="99"/>
      <c r="P633" s="102" t="s">
        <v>32718</v>
      </c>
      <c r="Q633" s="100"/>
      <c r="R633" s="99"/>
      <c r="S633" s="100" t="str">
        <f t="shared" si="51"/>
        <v xml:space="preserve">Rück = N, </v>
      </c>
    </row>
    <row r="634" spans="1:19" x14ac:dyDescent="0.2">
      <c r="A634" s="97" t="str">
        <f t="shared" si="50"/>
        <v>ZPRO-X-X-V-0-1</v>
      </c>
      <c r="B634" s="100" t="s">
        <v>32658</v>
      </c>
      <c r="C634" s="100" t="s">
        <v>200</v>
      </c>
      <c r="D634" s="100" t="s">
        <v>200</v>
      </c>
      <c r="E634" s="104" t="s">
        <v>199</v>
      </c>
      <c r="F634" s="98">
        <v>0</v>
      </c>
      <c r="G634" s="98">
        <v>1</v>
      </c>
      <c r="H634" s="99"/>
      <c r="I634" s="100" t="s">
        <v>165</v>
      </c>
      <c r="J634" s="100" t="s">
        <v>32659</v>
      </c>
      <c r="K634" s="100" t="s">
        <v>32655</v>
      </c>
      <c r="L634" s="100" t="s">
        <v>32637</v>
      </c>
      <c r="N634" s="99"/>
      <c r="O634" s="99"/>
      <c r="P634" s="99"/>
      <c r="Q634" s="99"/>
      <c r="R634" s="99"/>
      <c r="S634" s="100" t="str">
        <f t="shared" si="51"/>
        <v/>
      </c>
    </row>
    <row r="635" spans="1:19" x14ac:dyDescent="0.2">
      <c r="A635" s="97" t="str">
        <f t="shared" si="50"/>
        <v>ZPRO-X-X-V-0-2</v>
      </c>
      <c r="B635" s="100" t="s">
        <v>32658</v>
      </c>
      <c r="C635" s="98" t="s">
        <v>200</v>
      </c>
      <c r="D635" s="106" t="s">
        <v>200</v>
      </c>
      <c r="E635" s="106" t="s">
        <v>199</v>
      </c>
      <c r="F635" s="98">
        <v>0</v>
      </c>
      <c r="G635" s="106">
        <v>2</v>
      </c>
      <c r="H635" s="99"/>
      <c r="I635" s="100" t="s">
        <v>165</v>
      </c>
      <c r="J635" s="100" t="s">
        <v>32659</v>
      </c>
      <c r="K635" s="100" t="s">
        <v>32655</v>
      </c>
      <c r="L635" s="100" t="s">
        <v>32637</v>
      </c>
      <c r="N635" s="99"/>
      <c r="O635" s="99"/>
      <c r="P635" s="99"/>
      <c r="Q635" s="99"/>
      <c r="R635" s="99"/>
      <c r="S635" s="100" t="str">
        <f t="shared" si="51"/>
        <v/>
      </c>
    </row>
    <row r="636" spans="1:19" x14ac:dyDescent="0.2">
      <c r="A636" s="97" t="str">
        <f t="shared" si="50"/>
        <v>ZPRO-X-X-V-2-1</v>
      </c>
      <c r="B636" s="100" t="s">
        <v>32658</v>
      </c>
      <c r="C636" s="98" t="s">
        <v>200</v>
      </c>
      <c r="D636" s="106" t="s">
        <v>200</v>
      </c>
      <c r="E636" s="106" t="s">
        <v>199</v>
      </c>
      <c r="F636" s="102">
        <v>2</v>
      </c>
      <c r="G636" s="98">
        <v>1</v>
      </c>
      <c r="H636" s="99"/>
      <c r="I636" s="100" t="s">
        <v>32635</v>
      </c>
      <c r="J636" s="100" t="s">
        <v>32659</v>
      </c>
      <c r="K636" s="100" t="s">
        <v>32655</v>
      </c>
      <c r="L636" s="100" t="s">
        <v>32637</v>
      </c>
      <c r="N636" s="99"/>
      <c r="O636" s="99"/>
      <c r="P636" s="99"/>
      <c r="Q636" s="102" t="s">
        <v>32642</v>
      </c>
      <c r="R636" s="99"/>
      <c r="S636" s="100" t="str">
        <f t="shared" si="51"/>
        <v>SPC = 2</v>
      </c>
    </row>
    <row r="637" spans="1:19" x14ac:dyDescent="0.2">
      <c r="A637" s="97" t="str">
        <f t="shared" si="50"/>
        <v>ZPRO-X-X-V-2-2</v>
      </c>
      <c r="B637" s="100" t="s">
        <v>32658</v>
      </c>
      <c r="C637" s="104" t="s">
        <v>200</v>
      </c>
      <c r="D637" s="100" t="s">
        <v>200</v>
      </c>
      <c r="E637" s="100" t="s">
        <v>199</v>
      </c>
      <c r="F637" s="102">
        <v>2</v>
      </c>
      <c r="G637" s="100">
        <v>2</v>
      </c>
      <c r="H637" s="99"/>
      <c r="I637" s="100" t="s">
        <v>32635</v>
      </c>
      <c r="J637" s="100" t="s">
        <v>32659</v>
      </c>
      <c r="K637" s="100" t="s">
        <v>32655</v>
      </c>
      <c r="L637" s="100" t="s">
        <v>32637</v>
      </c>
      <c r="N637" s="99"/>
      <c r="O637" s="99"/>
      <c r="P637" s="99"/>
      <c r="Q637" s="102" t="s">
        <v>32642</v>
      </c>
      <c r="R637" s="99"/>
      <c r="S637" s="100" t="str">
        <f t="shared" si="51"/>
        <v>SPC = 2</v>
      </c>
    </row>
    <row r="638" spans="1:19" x14ac:dyDescent="0.2">
      <c r="A638" s="97" t="str">
        <f t="shared" si="50"/>
        <v>ZPRO-X-X-V-6-1</v>
      </c>
      <c r="B638" s="100" t="s">
        <v>32658</v>
      </c>
      <c r="C638" s="98" t="s">
        <v>200</v>
      </c>
      <c r="D638" s="106" t="s">
        <v>200</v>
      </c>
      <c r="E638" s="106" t="s">
        <v>199</v>
      </c>
      <c r="F638" s="100">
        <v>6</v>
      </c>
      <c r="G638" s="98">
        <v>1</v>
      </c>
      <c r="H638" s="99"/>
      <c r="I638" s="100" t="s">
        <v>200</v>
      </c>
      <c r="J638" s="100" t="s">
        <v>32659</v>
      </c>
      <c r="K638" s="100" t="s">
        <v>32655</v>
      </c>
      <c r="L638" s="100" t="s">
        <v>32637</v>
      </c>
      <c r="N638" s="99"/>
      <c r="O638" s="99"/>
      <c r="P638" s="99"/>
      <c r="Q638" s="100"/>
      <c r="R638" s="99"/>
      <c r="S638" s="100" t="str">
        <f t="shared" si="51"/>
        <v/>
      </c>
    </row>
    <row r="639" spans="1:19" x14ac:dyDescent="0.2">
      <c r="A639" s="97" t="str">
        <f t="shared" si="50"/>
        <v>ZPRO-X-X-V-6-2</v>
      </c>
      <c r="B639" s="100" t="s">
        <v>32658</v>
      </c>
      <c r="C639" s="104" t="s">
        <v>200</v>
      </c>
      <c r="D639" s="100" t="s">
        <v>200</v>
      </c>
      <c r="E639" s="100" t="s">
        <v>199</v>
      </c>
      <c r="F639" s="100">
        <v>6</v>
      </c>
      <c r="G639" s="100">
        <v>2</v>
      </c>
      <c r="H639" s="99"/>
      <c r="I639" s="100" t="s">
        <v>200</v>
      </c>
      <c r="J639" s="100" t="s">
        <v>32659</v>
      </c>
      <c r="K639" s="100" t="s">
        <v>32655</v>
      </c>
      <c r="L639" s="100" t="s">
        <v>32637</v>
      </c>
      <c r="N639" s="99"/>
      <c r="O639" s="99"/>
      <c r="P639" s="99"/>
      <c r="Q639" s="100"/>
      <c r="R639" s="99"/>
      <c r="S639" s="100" t="str">
        <f t="shared" si="51"/>
        <v/>
      </c>
    </row>
    <row r="640" spans="1:19" x14ac:dyDescent="0.2">
      <c r="A640" s="97" t="str">
        <f t="shared" si="50"/>
        <v>ZPRO--X--0-1</v>
      </c>
      <c r="B640" s="100" t="s">
        <v>32658</v>
      </c>
      <c r="C640" s="98"/>
      <c r="D640" s="100" t="s">
        <v>200</v>
      </c>
      <c r="E640" s="98"/>
      <c r="F640" s="98">
        <v>0</v>
      </c>
      <c r="G640" s="98">
        <v>1</v>
      </c>
      <c r="H640" s="99"/>
      <c r="I640" s="100" t="s">
        <v>165</v>
      </c>
      <c r="J640" s="100" t="s">
        <v>32659</v>
      </c>
      <c r="K640" s="100" t="s">
        <v>32655</v>
      </c>
      <c r="L640" s="100" t="s">
        <v>32634</v>
      </c>
      <c r="N640" s="99"/>
      <c r="O640" s="99"/>
      <c r="P640" s="99"/>
      <c r="Q640" s="99"/>
      <c r="R640" s="99"/>
      <c r="S640" s="100" t="str">
        <f t="shared" si="51"/>
        <v/>
      </c>
    </row>
    <row r="641" spans="1:19" x14ac:dyDescent="0.2">
      <c r="A641" s="97" t="str">
        <f t="shared" si="50"/>
        <v>ZPRO--X--0-2</v>
      </c>
      <c r="B641" s="100" t="s">
        <v>32658</v>
      </c>
      <c r="C641" s="98"/>
      <c r="D641" s="104" t="s">
        <v>200</v>
      </c>
      <c r="E641" s="98"/>
      <c r="F641" s="98">
        <v>0</v>
      </c>
      <c r="G641" s="100">
        <v>2</v>
      </c>
      <c r="H641" s="99"/>
      <c r="I641" s="100" t="s">
        <v>165</v>
      </c>
      <c r="J641" s="100" t="s">
        <v>32659</v>
      </c>
      <c r="K641" s="100" t="s">
        <v>32655</v>
      </c>
      <c r="L641" s="100" t="s">
        <v>32634</v>
      </c>
      <c r="N641" s="99"/>
      <c r="O641" s="99"/>
      <c r="P641" s="99"/>
      <c r="Q641" s="99"/>
      <c r="R641" s="99"/>
      <c r="S641" s="100" t="str">
        <f t="shared" si="51"/>
        <v/>
      </c>
    </row>
    <row r="642" spans="1:19" x14ac:dyDescent="0.2">
      <c r="A642" s="97" t="str">
        <f t="shared" si="50"/>
        <v>ZPRO--X--2-1</v>
      </c>
      <c r="B642" s="100" t="s">
        <v>32658</v>
      </c>
      <c r="C642" s="98"/>
      <c r="D642" s="100" t="s">
        <v>200</v>
      </c>
      <c r="E642" s="98"/>
      <c r="F642" s="102">
        <v>2</v>
      </c>
      <c r="G642" s="98">
        <v>1</v>
      </c>
      <c r="H642" s="99"/>
      <c r="I642" s="100" t="s">
        <v>32635</v>
      </c>
      <c r="J642" s="100" t="s">
        <v>32659</v>
      </c>
      <c r="K642" s="100" t="s">
        <v>32655</v>
      </c>
      <c r="L642" s="100" t="s">
        <v>32634</v>
      </c>
      <c r="N642" s="99"/>
      <c r="O642" s="99"/>
      <c r="P642" s="99"/>
      <c r="Q642" s="102" t="s">
        <v>32642</v>
      </c>
      <c r="R642" s="99"/>
      <c r="S642" s="100" t="str">
        <f t="shared" si="51"/>
        <v>SPC = 2</v>
      </c>
    </row>
    <row r="643" spans="1:19" x14ac:dyDescent="0.2">
      <c r="A643" s="97" t="str">
        <f t="shared" si="50"/>
        <v>ZPRO--X--2-2</v>
      </c>
      <c r="B643" s="100" t="s">
        <v>32658</v>
      </c>
      <c r="C643" s="98"/>
      <c r="D643" s="100" t="s">
        <v>200</v>
      </c>
      <c r="E643" s="98"/>
      <c r="F643" s="102">
        <v>2</v>
      </c>
      <c r="G643" s="100">
        <v>2</v>
      </c>
      <c r="H643" s="99"/>
      <c r="I643" s="100" t="s">
        <v>32635</v>
      </c>
      <c r="J643" s="100" t="s">
        <v>32659</v>
      </c>
      <c r="K643" s="100" t="s">
        <v>32655</v>
      </c>
      <c r="L643" s="100" t="s">
        <v>32634</v>
      </c>
      <c r="N643" s="99"/>
      <c r="O643" s="99"/>
      <c r="P643" s="99"/>
      <c r="Q643" s="102" t="s">
        <v>32642</v>
      </c>
      <c r="R643" s="99"/>
      <c r="S643" s="100" t="str">
        <f t="shared" si="51"/>
        <v>SPC = 2</v>
      </c>
    </row>
    <row r="644" spans="1:19" x14ac:dyDescent="0.2">
      <c r="A644" s="97" t="str">
        <f t="shared" si="50"/>
        <v>ZPRO--X--6-1</v>
      </c>
      <c r="B644" s="100" t="s">
        <v>32658</v>
      </c>
      <c r="C644" s="98"/>
      <c r="D644" s="100" t="s">
        <v>200</v>
      </c>
      <c r="E644" s="98"/>
      <c r="F644" s="100">
        <v>6</v>
      </c>
      <c r="G644" s="98">
        <v>1</v>
      </c>
      <c r="H644" s="99"/>
      <c r="I644" s="100" t="s">
        <v>200</v>
      </c>
      <c r="J644" s="100" t="s">
        <v>32659</v>
      </c>
      <c r="K644" s="100" t="s">
        <v>32655</v>
      </c>
      <c r="L644" s="100" t="s">
        <v>32634</v>
      </c>
      <c r="N644" s="99"/>
      <c r="O644" s="99"/>
      <c r="P644" s="99"/>
      <c r="Q644" s="100"/>
      <c r="R644" s="99"/>
      <c r="S644" s="100" t="str">
        <f t="shared" si="51"/>
        <v/>
      </c>
    </row>
    <row r="645" spans="1:19" x14ac:dyDescent="0.2">
      <c r="A645" s="97" t="str">
        <f t="shared" si="50"/>
        <v>ZPRO--X--6-2</v>
      </c>
      <c r="B645" s="100" t="s">
        <v>32658</v>
      </c>
      <c r="C645" s="98"/>
      <c r="D645" s="100" t="s">
        <v>200</v>
      </c>
      <c r="E645" s="98"/>
      <c r="F645" s="100">
        <v>6</v>
      </c>
      <c r="G645" s="100">
        <v>2</v>
      </c>
      <c r="H645" s="99"/>
      <c r="I645" s="100" t="s">
        <v>200</v>
      </c>
      <c r="J645" s="100" t="s">
        <v>32659</v>
      </c>
      <c r="K645" s="100" t="s">
        <v>32655</v>
      </c>
      <c r="L645" s="100" t="s">
        <v>32634</v>
      </c>
      <c r="N645" s="99"/>
      <c r="O645" s="99"/>
      <c r="P645" s="99"/>
      <c r="Q645" s="100"/>
      <c r="R645" s="99"/>
      <c r="S645" s="100" t="str">
        <f t="shared" si="51"/>
        <v/>
      </c>
    </row>
    <row r="646" spans="1:19" x14ac:dyDescent="0.2">
      <c r="A646" s="97" t="str">
        <f t="shared" si="50"/>
        <v>ZPRO--X-N-0-1</v>
      </c>
      <c r="B646" s="100" t="s">
        <v>32658</v>
      </c>
      <c r="C646" s="98"/>
      <c r="D646" s="104" t="s">
        <v>200</v>
      </c>
      <c r="E646" s="102" t="s">
        <v>198</v>
      </c>
      <c r="F646" s="98">
        <v>0</v>
      </c>
      <c r="G646" s="98">
        <v>1</v>
      </c>
      <c r="H646" s="99"/>
      <c r="I646" s="100" t="s">
        <v>165</v>
      </c>
      <c r="J646" s="100" t="s">
        <v>32659</v>
      </c>
      <c r="K646" s="100" t="s">
        <v>32655</v>
      </c>
      <c r="L646" s="100" t="s">
        <v>32634</v>
      </c>
      <c r="N646" s="99"/>
      <c r="O646" s="99"/>
      <c r="P646" s="102" t="s">
        <v>32718</v>
      </c>
      <c r="Q646" s="99"/>
      <c r="R646" s="99"/>
      <c r="S646" s="100" t="str">
        <f t="shared" si="51"/>
        <v xml:space="preserve">Rück = N, </v>
      </c>
    </row>
    <row r="647" spans="1:19" x14ac:dyDescent="0.2">
      <c r="A647" s="97" t="str">
        <f t="shared" si="50"/>
        <v>ZPRO--X-N-0-2</v>
      </c>
      <c r="B647" s="100" t="s">
        <v>32658</v>
      </c>
      <c r="C647" s="98"/>
      <c r="D647" s="106" t="s">
        <v>200</v>
      </c>
      <c r="E647" s="105" t="s">
        <v>198</v>
      </c>
      <c r="F647" s="98">
        <v>0</v>
      </c>
      <c r="G647" s="106">
        <v>2</v>
      </c>
      <c r="H647" s="99"/>
      <c r="I647" s="100" t="s">
        <v>165</v>
      </c>
      <c r="J647" s="100" t="s">
        <v>32659</v>
      </c>
      <c r="K647" s="100" t="s">
        <v>32655</v>
      </c>
      <c r="L647" s="100" t="s">
        <v>32634</v>
      </c>
      <c r="N647" s="99"/>
      <c r="O647" s="99"/>
      <c r="P647" s="102" t="s">
        <v>32718</v>
      </c>
      <c r="Q647" s="99"/>
      <c r="R647" s="99"/>
      <c r="S647" s="100" t="str">
        <f t="shared" si="51"/>
        <v xml:space="preserve">Rück = N, </v>
      </c>
    </row>
    <row r="648" spans="1:19" x14ac:dyDescent="0.2">
      <c r="A648" s="97" t="str">
        <f t="shared" si="50"/>
        <v>ZPRO--X-N-2-1</v>
      </c>
      <c r="B648" s="100" t="s">
        <v>32658</v>
      </c>
      <c r="C648" s="98"/>
      <c r="D648" s="106" t="s">
        <v>200</v>
      </c>
      <c r="E648" s="105" t="s">
        <v>198</v>
      </c>
      <c r="F648" s="102">
        <v>2</v>
      </c>
      <c r="G648" s="98">
        <v>1</v>
      </c>
      <c r="H648" s="99"/>
      <c r="I648" s="100" t="s">
        <v>32635</v>
      </c>
      <c r="J648" s="100" t="s">
        <v>32659</v>
      </c>
      <c r="K648" s="100" t="s">
        <v>32655</v>
      </c>
      <c r="L648" s="100" t="s">
        <v>32634</v>
      </c>
      <c r="N648" s="99"/>
      <c r="O648" s="99"/>
      <c r="P648" s="102" t="s">
        <v>32718</v>
      </c>
      <c r="Q648" s="102" t="s">
        <v>32642</v>
      </c>
      <c r="R648" s="99"/>
      <c r="S648" s="100" t="str">
        <f t="shared" si="51"/>
        <v>Rück = N, SPC = 2</v>
      </c>
    </row>
    <row r="649" spans="1:19" x14ac:dyDescent="0.2">
      <c r="A649" s="97" t="str">
        <f t="shared" si="50"/>
        <v>ZPRO--X-N-2-2</v>
      </c>
      <c r="B649" s="100" t="s">
        <v>32658</v>
      </c>
      <c r="C649" s="98"/>
      <c r="D649" s="100" t="s">
        <v>200</v>
      </c>
      <c r="E649" s="102" t="s">
        <v>198</v>
      </c>
      <c r="F649" s="102">
        <v>2</v>
      </c>
      <c r="G649" s="100">
        <v>2</v>
      </c>
      <c r="H649" s="99"/>
      <c r="I649" s="100" t="s">
        <v>32635</v>
      </c>
      <c r="J649" s="100" t="s">
        <v>32659</v>
      </c>
      <c r="K649" s="100" t="s">
        <v>32655</v>
      </c>
      <c r="L649" s="100" t="s">
        <v>32634</v>
      </c>
      <c r="N649" s="99"/>
      <c r="O649" s="99"/>
      <c r="P649" s="102" t="s">
        <v>32718</v>
      </c>
      <c r="Q649" s="102" t="s">
        <v>32642</v>
      </c>
      <c r="R649" s="99"/>
      <c r="S649" s="100" t="str">
        <f t="shared" si="51"/>
        <v>Rück = N, SPC = 2</v>
      </c>
    </row>
    <row r="650" spans="1:19" x14ac:dyDescent="0.2">
      <c r="A650" s="97" t="str">
        <f t="shared" ref="A650:A657" si="52">B650&amp;"-"&amp;C650&amp;"-"&amp;D650&amp;"-"&amp;E650&amp;"-"&amp;F650&amp;"-"&amp;G650</f>
        <v>ZPRO--X-N-6-1</v>
      </c>
      <c r="B650" s="100" t="s">
        <v>32658</v>
      </c>
      <c r="C650" s="98"/>
      <c r="D650" s="106" t="s">
        <v>200</v>
      </c>
      <c r="E650" s="105" t="s">
        <v>198</v>
      </c>
      <c r="F650" s="100">
        <v>6</v>
      </c>
      <c r="G650" s="98">
        <v>1</v>
      </c>
      <c r="H650" s="99"/>
      <c r="I650" s="100" t="s">
        <v>200</v>
      </c>
      <c r="J650" s="100" t="s">
        <v>32659</v>
      </c>
      <c r="K650" s="100" t="s">
        <v>32655</v>
      </c>
      <c r="L650" s="100" t="s">
        <v>32634</v>
      </c>
      <c r="N650" s="99"/>
      <c r="O650" s="99"/>
      <c r="P650" s="102" t="s">
        <v>32718</v>
      </c>
      <c r="Q650" s="100"/>
      <c r="R650" s="99"/>
      <c r="S650" s="100" t="str">
        <f t="shared" ref="S650:S657" si="53">N650&amp;O650&amp;P650&amp;Q650</f>
        <v xml:space="preserve">Rück = N, </v>
      </c>
    </row>
    <row r="651" spans="1:19" x14ac:dyDescent="0.2">
      <c r="A651" s="97" t="str">
        <f t="shared" si="52"/>
        <v>ZPRO--X-N-6-2</v>
      </c>
      <c r="B651" s="100" t="s">
        <v>32658</v>
      </c>
      <c r="C651" s="98"/>
      <c r="D651" s="100" t="s">
        <v>200</v>
      </c>
      <c r="E651" s="102" t="s">
        <v>198</v>
      </c>
      <c r="F651" s="100">
        <v>6</v>
      </c>
      <c r="G651" s="100">
        <v>2</v>
      </c>
      <c r="H651" s="99"/>
      <c r="I651" s="100" t="s">
        <v>200</v>
      </c>
      <c r="J651" s="100" t="s">
        <v>32659</v>
      </c>
      <c r="K651" s="100" t="s">
        <v>32655</v>
      </c>
      <c r="L651" s="100" t="s">
        <v>32634</v>
      </c>
      <c r="N651" s="99"/>
      <c r="O651" s="99"/>
      <c r="P651" s="102" t="s">
        <v>32718</v>
      </c>
      <c r="Q651" s="100"/>
      <c r="R651" s="99"/>
      <c r="S651" s="100" t="str">
        <f t="shared" si="53"/>
        <v xml:space="preserve">Rück = N, </v>
      </c>
    </row>
    <row r="652" spans="1:19" x14ac:dyDescent="0.2">
      <c r="A652" s="97" t="str">
        <f t="shared" si="52"/>
        <v>ZPRO--X-V-0-1</v>
      </c>
      <c r="B652" s="100" t="s">
        <v>32658</v>
      </c>
      <c r="C652" s="98"/>
      <c r="D652" s="104" t="s">
        <v>200</v>
      </c>
      <c r="E652" s="100" t="s">
        <v>199</v>
      </c>
      <c r="F652" s="98">
        <v>0</v>
      </c>
      <c r="G652" s="98">
        <v>1</v>
      </c>
      <c r="H652" s="99"/>
      <c r="I652" s="100" t="s">
        <v>165</v>
      </c>
      <c r="J652" s="100" t="s">
        <v>32659</v>
      </c>
      <c r="K652" s="100" t="s">
        <v>32655</v>
      </c>
      <c r="L652" s="100" t="s">
        <v>32637</v>
      </c>
      <c r="N652" s="99"/>
      <c r="O652" s="99"/>
      <c r="P652" s="99"/>
      <c r="Q652" s="99"/>
      <c r="R652" s="99"/>
      <c r="S652" s="100" t="str">
        <f t="shared" si="53"/>
        <v/>
      </c>
    </row>
    <row r="653" spans="1:19" x14ac:dyDescent="0.2">
      <c r="A653" s="97" t="str">
        <f t="shared" si="52"/>
        <v>ZPRO--X-V-0-2</v>
      </c>
      <c r="B653" s="100" t="s">
        <v>32658</v>
      </c>
      <c r="C653" s="98"/>
      <c r="D653" s="106" t="s">
        <v>200</v>
      </c>
      <c r="E653" s="106" t="s">
        <v>199</v>
      </c>
      <c r="F653" s="98">
        <v>0</v>
      </c>
      <c r="G653" s="106">
        <v>2</v>
      </c>
      <c r="H653" s="99"/>
      <c r="I653" s="100" t="s">
        <v>165</v>
      </c>
      <c r="J653" s="100" t="s">
        <v>32659</v>
      </c>
      <c r="K653" s="100" t="s">
        <v>32655</v>
      </c>
      <c r="L653" s="100" t="s">
        <v>32637</v>
      </c>
      <c r="N653" s="99"/>
      <c r="O653" s="99"/>
      <c r="P653" s="99"/>
      <c r="Q653" s="99"/>
      <c r="R653" s="99"/>
      <c r="S653" s="100" t="str">
        <f t="shared" si="53"/>
        <v/>
      </c>
    </row>
    <row r="654" spans="1:19" x14ac:dyDescent="0.2">
      <c r="A654" s="97" t="str">
        <f t="shared" si="52"/>
        <v>ZPRO--X-V-2-1</v>
      </c>
      <c r="B654" s="100" t="s">
        <v>32658</v>
      </c>
      <c r="C654" s="98"/>
      <c r="D654" s="106" t="s">
        <v>200</v>
      </c>
      <c r="E654" s="106" t="s">
        <v>199</v>
      </c>
      <c r="F654" s="102">
        <v>2</v>
      </c>
      <c r="G654" s="98">
        <v>1</v>
      </c>
      <c r="H654" s="99"/>
      <c r="I654" s="100" t="s">
        <v>32635</v>
      </c>
      <c r="J654" s="100" t="s">
        <v>32659</v>
      </c>
      <c r="K654" s="100" t="s">
        <v>32655</v>
      </c>
      <c r="L654" s="100" t="s">
        <v>32637</v>
      </c>
      <c r="N654" s="99"/>
      <c r="O654" s="99"/>
      <c r="P654" s="99"/>
      <c r="Q654" s="102" t="s">
        <v>32642</v>
      </c>
      <c r="R654" s="99"/>
      <c r="S654" s="100" t="str">
        <f t="shared" si="53"/>
        <v>SPC = 2</v>
      </c>
    </row>
    <row r="655" spans="1:19" x14ac:dyDescent="0.2">
      <c r="A655" s="97" t="str">
        <f t="shared" si="52"/>
        <v>ZPRO--X-V-2-2</v>
      </c>
      <c r="B655" s="100" t="s">
        <v>32658</v>
      </c>
      <c r="C655" s="98"/>
      <c r="D655" s="100" t="s">
        <v>200</v>
      </c>
      <c r="E655" s="100" t="s">
        <v>199</v>
      </c>
      <c r="F655" s="102">
        <v>2</v>
      </c>
      <c r="G655" s="100">
        <v>2</v>
      </c>
      <c r="H655" s="99"/>
      <c r="I655" s="100" t="s">
        <v>32635</v>
      </c>
      <c r="J655" s="100" t="s">
        <v>32659</v>
      </c>
      <c r="K655" s="100" t="s">
        <v>32655</v>
      </c>
      <c r="L655" s="100" t="s">
        <v>32637</v>
      </c>
      <c r="N655" s="99"/>
      <c r="O655" s="99"/>
      <c r="P655" s="99"/>
      <c r="Q655" s="102" t="s">
        <v>32642</v>
      </c>
      <c r="R655" s="99"/>
      <c r="S655" s="100" t="str">
        <f t="shared" si="53"/>
        <v>SPC = 2</v>
      </c>
    </row>
    <row r="656" spans="1:19" x14ac:dyDescent="0.2">
      <c r="A656" s="97" t="str">
        <f t="shared" si="52"/>
        <v>ZPRO--X-V-6-1</v>
      </c>
      <c r="B656" s="100" t="s">
        <v>32658</v>
      </c>
      <c r="C656" s="98"/>
      <c r="D656" s="106" t="s">
        <v>200</v>
      </c>
      <c r="E656" s="106" t="s">
        <v>199</v>
      </c>
      <c r="F656" s="100">
        <v>6</v>
      </c>
      <c r="G656" s="98">
        <v>1</v>
      </c>
      <c r="H656" s="99"/>
      <c r="I656" s="100" t="s">
        <v>200</v>
      </c>
      <c r="J656" s="100" t="s">
        <v>32659</v>
      </c>
      <c r="K656" s="100" t="s">
        <v>32655</v>
      </c>
      <c r="L656" s="100" t="s">
        <v>32637</v>
      </c>
      <c r="N656" s="99"/>
      <c r="O656" s="99"/>
      <c r="P656" s="99"/>
      <c r="Q656" s="100"/>
      <c r="R656" s="99"/>
      <c r="S656" s="100" t="str">
        <f t="shared" si="53"/>
        <v/>
      </c>
    </row>
    <row r="657" spans="1:19" x14ac:dyDescent="0.2">
      <c r="A657" s="97" t="str">
        <f t="shared" si="52"/>
        <v>ZPRO--X-V-6-2</v>
      </c>
      <c r="B657" s="100" t="s">
        <v>32658</v>
      </c>
      <c r="C657" s="98"/>
      <c r="D657" s="100" t="s">
        <v>200</v>
      </c>
      <c r="E657" s="100" t="s">
        <v>199</v>
      </c>
      <c r="F657" s="100">
        <v>6</v>
      </c>
      <c r="G657" s="100">
        <v>2</v>
      </c>
      <c r="H657" s="99"/>
      <c r="I657" s="100" t="s">
        <v>200</v>
      </c>
      <c r="J657" s="100" t="s">
        <v>32659</v>
      </c>
      <c r="K657" s="100" t="s">
        <v>32655</v>
      </c>
      <c r="L657" s="100" t="s">
        <v>32637</v>
      </c>
      <c r="N657" s="99"/>
      <c r="O657" s="99"/>
      <c r="P657" s="99"/>
      <c r="Q657" s="100"/>
      <c r="R657" s="99"/>
      <c r="S657" s="100" t="str">
        <f t="shared" si="53"/>
        <v/>
      </c>
    </row>
    <row r="658" spans="1:19" ht="15" customHeight="1" x14ac:dyDescent="0.2">
      <c r="A658" s="107"/>
      <c r="B658" s="108" t="s">
        <v>291</v>
      </c>
      <c r="C658" s="108" t="s">
        <v>291</v>
      </c>
      <c r="D658" s="108" t="s">
        <v>291</v>
      </c>
      <c r="E658" s="108" t="s">
        <v>291</v>
      </c>
      <c r="F658" s="108" t="s">
        <v>291</v>
      </c>
      <c r="G658" s="108" t="s">
        <v>291</v>
      </c>
      <c r="H658" s="108" t="s">
        <v>291</v>
      </c>
      <c r="I658" s="108" t="s">
        <v>291</v>
      </c>
      <c r="J658" s="108" t="s">
        <v>291</v>
      </c>
      <c r="K658" s="108" t="s">
        <v>291</v>
      </c>
      <c r="L658" s="108" t="s">
        <v>291</v>
      </c>
      <c r="N658" s="107"/>
      <c r="O658" s="107"/>
      <c r="P658" s="107"/>
      <c r="Q658" s="107"/>
      <c r="R658" s="107"/>
      <c r="S658" s="107"/>
    </row>
    <row r="659" spans="1:19" x14ac:dyDescent="0.2">
      <c r="A659" s="97" t="str">
        <f t="shared" ref="A659:A690" si="54">B659&amp;"-"&amp;C659&amp;"-"&amp;D659&amp;"-"&amp;E659&amp;"-"&amp;F659&amp;"-"&amp;G659</f>
        <v>ZBPM----0-1</v>
      </c>
      <c r="B659" s="100" t="s">
        <v>32721</v>
      </c>
      <c r="C659" s="98"/>
      <c r="D659" s="98"/>
      <c r="E659" s="98"/>
      <c r="F659" s="98">
        <v>0</v>
      </c>
      <c r="G659" s="98">
        <v>1</v>
      </c>
      <c r="H659" s="110"/>
      <c r="I659" s="100" t="s">
        <v>165</v>
      </c>
      <c r="J659" s="97" t="s">
        <v>32722</v>
      </c>
      <c r="K659" s="97" t="s">
        <v>32639</v>
      </c>
      <c r="L659" s="100" t="s">
        <v>32634</v>
      </c>
      <c r="N659" s="97"/>
      <c r="O659" s="97"/>
      <c r="P659" s="97"/>
      <c r="Q659" s="97"/>
      <c r="R659" s="97"/>
      <c r="S659" s="100" t="str">
        <f t="shared" ref="S659:S690" si="55">N659&amp;O659&amp;P659&amp;Q659</f>
        <v/>
      </c>
    </row>
    <row r="660" spans="1:19" x14ac:dyDescent="0.2">
      <c r="A660" s="97" t="str">
        <f t="shared" si="54"/>
        <v>ZBPM----0-2</v>
      </c>
      <c r="B660" s="100" t="s">
        <v>32721</v>
      </c>
      <c r="C660" s="98"/>
      <c r="D660" s="98"/>
      <c r="E660" s="98"/>
      <c r="F660" s="98">
        <v>0</v>
      </c>
      <c r="G660" s="100">
        <v>2</v>
      </c>
      <c r="H660" s="110"/>
      <c r="I660" s="100" t="s">
        <v>165</v>
      </c>
      <c r="J660" s="97" t="s">
        <v>32722</v>
      </c>
      <c r="K660" s="97" t="s">
        <v>32639</v>
      </c>
      <c r="L660" s="100" t="s">
        <v>32634</v>
      </c>
      <c r="N660" s="97"/>
      <c r="O660" s="97"/>
      <c r="P660" s="97"/>
      <c r="Q660" s="97"/>
      <c r="R660" s="97"/>
      <c r="S660" s="100" t="str">
        <f t="shared" si="55"/>
        <v/>
      </c>
    </row>
    <row r="661" spans="1:19" x14ac:dyDescent="0.2">
      <c r="A661" s="97" t="str">
        <f t="shared" si="54"/>
        <v>ZBPM----2-1</v>
      </c>
      <c r="B661" s="100" t="s">
        <v>32721</v>
      </c>
      <c r="C661" s="98"/>
      <c r="D661" s="98"/>
      <c r="E661" s="98"/>
      <c r="F661" s="100">
        <v>2</v>
      </c>
      <c r="G661" s="98">
        <v>1</v>
      </c>
      <c r="H661" s="110"/>
      <c r="I661" s="100" t="s">
        <v>32635</v>
      </c>
      <c r="J661" s="97" t="s">
        <v>32722</v>
      </c>
      <c r="K661" s="97" t="s">
        <v>32639</v>
      </c>
      <c r="L661" s="100" t="s">
        <v>32634</v>
      </c>
      <c r="N661" s="97"/>
      <c r="O661" s="97"/>
      <c r="P661" s="97"/>
      <c r="Q661" s="97"/>
      <c r="R661" s="97"/>
      <c r="S661" s="100" t="str">
        <f t="shared" si="55"/>
        <v/>
      </c>
    </row>
    <row r="662" spans="1:19" x14ac:dyDescent="0.2">
      <c r="A662" s="97" t="str">
        <f t="shared" si="54"/>
        <v>ZBPM----2-2</v>
      </c>
      <c r="B662" s="100" t="s">
        <v>32721</v>
      </c>
      <c r="C662" s="98"/>
      <c r="D662" s="98"/>
      <c r="E662" s="98"/>
      <c r="F662" s="104">
        <v>2</v>
      </c>
      <c r="G662" s="100">
        <v>2</v>
      </c>
      <c r="H662" s="110"/>
      <c r="I662" s="100" t="s">
        <v>32635</v>
      </c>
      <c r="J662" s="97" t="s">
        <v>32722</v>
      </c>
      <c r="K662" s="97" t="s">
        <v>32639</v>
      </c>
      <c r="L662" s="100" t="s">
        <v>32634</v>
      </c>
      <c r="N662" s="97"/>
      <c r="O662" s="97"/>
      <c r="P662" s="97"/>
      <c r="Q662" s="97"/>
      <c r="R662" s="97"/>
      <c r="S662" s="100" t="str">
        <f t="shared" si="55"/>
        <v/>
      </c>
    </row>
    <row r="663" spans="1:19" x14ac:dyDescent="0.2">
      <c r="A663" s="97" t="str">
        <f t="shared" si="54"/>
        <v>ZBPM----6-1</v>
      </c>
      <c r="B663" s="100" t="s">
        <v>32721</v>
      </c>
      <c r="C663" s="98"/>
      <c r="D663" s="98"/>
      <c r="E663" s="98"/>
      <c r="F663" s="100">
        <v>6</v>
      </c>
      <c r="G663" s="98">
        <v>1</v>
      </c>
      <c r="H663" s="110"/>
      <c r="I663" s="100" t="s">
        <v>200</v>
      </c>
      <c r="J663" s="97" t="s">
        <v>32722</v>
      </c>
      <c r="K663" s="97" t="s">
        <v>32639</v>
      </c>
      <c r="L663" s="100" t="s">
        <v>32634</v>
      </c>
      <c r="N663" s="97"/>
      <c r="O663" s="97"/>
      <c r="P663" s="97"/>
      <c r="Q663" s="97"/>
      <c r="R663" s="97"/>
      <c r="S663" s="100" t="str">
        <f t="shared" si="55"/>
        <v/>
      </c>
    </row>
    <row r="664" spans="1:19" x14ac:dyDescent="0.2">
      <c r="A664" s="97" t="str">
        <f t="shared" si="54"/>
        <v>ZBPM----6-2</v>
      </c>
      <c r="B664" s="100" t="s">
        <v>32721</v>
      </c>
      <c r="C664" s="98"/>
      <c r="D664" s="98"/>
      <c r="E664" s="98"/>
      <c r="F664" s="104">
        <v>6</v>
      </c>
      <c r="G664" s="100">
        <v>2</v>
      </c>
      <c r="H664" s="110"/>
      <c r="I664" s="100" t="s">
        <v>200</v>
      </c>
      <c r="J664" s="97" t="s">
        <v>32722</v>
      </c>
      <c r="K664" s="97" t="s">
        <v>32639</v>
      </c>
      <c r="L664" s="100" t="s">
        <v>32634</v>
      </c>
      <c r="N664" s="97"/>
      <c r="O664" s="97"/>
      <c r="P664" s="97"/>
      <c r="Q664" s="97"/>
      <c r="R664" s="97"/>
      <c r="S664" s="100" t="str">
        <f t="shared" si="55"/>
        <v/>
      </c>
    </row>
    <row r="665" spans="1:19" x14ac:dyDescent="0.2">
      <c r="A665" s="97" t="str">
        <f t="shared" si="54"/>
        <v>ZBPM---N-0-1</v>
      </c>
      <c r="B665" s="100" t="s">
        <v>32721</v>
      </c>
      <c r="C665" s="98"/>
      <c r="D665" s="98"/>
      <c r="E665" s="102" t="s">
        <v>198</v>
      </c>
      <c r="F665" s="98">
        <v>0</v>
      </c>
      <c r="G665" s="98">
        <v>1</v>
      </c>
      <c r="H665" s="110"/>
      <c r="I665" s="100" t="s">
        <v>165</v>
      </c>
      <c r="J665" s="97" t="s">
        <v>32722</v>
      </c>
      <c r="K665" s="97" t="s">
        <v>32639</v>
      </c>
      <c r="L665" s="100" t="s">
        <v>32634</v>
      </c>
      <c r="N665" s="97"/>
      <c r="O665" s="97"/>
      <c r="P665" s="102" t="s">
        <v>32718</v>
      </c>
      <c r="Q665" s="97"/>
      <c r="R665" s="97"/>
      <c r="S665" s="100" t="str">
        <f t="shared" si="55"/>
        <v xml:space="preserve">Rück = N, </v>
      </c>
    </row>
    <row r="666" spans="1:19" x14ac:dyDescent="0.2">
      <c r="A666" s="97" t="str">
        <f t="shared" si="54"/>
        <v>ZBPM---N-0-2</v>
      </c>
      <c r="B666" s="100" t="s">
        <v>32721</v>
      </c>
      <c r="C666" s="98"/>
      <c r="D666" s="98"/>
      <c r="E666" s="102" t="s">
        <v>198</v>
      </c>
      <c r="F666" s="98">
        <v>0</v>
      </c>
      <c r="G666" s="104">
        <v>2</v>
      </c>
      <c r="H666" s="110"/>
      <c r="I666" s="100" t="s">
        <v>165</v>
      </c>
      <c r="J666" s="97" t="s">
        <v>32722</v>
      </c>
      <c r="K666" s="97" t="s">
        <v>32639</v>
      </c>
      <c r="L666" s="100" t="s">
        <v>32634</v>
      </c>
      <c r="N666" s="97"/>
      <c r="O666" s="97"/>
      <c r="P666" s="102" t="s">
        <v>32718</v>
      </c>
      <c r="Q666" s="97"/>
      <c r="R666" s="97"/>
      <c r="S666" s="100" t="str">
        <f t="shared" si="55"/>
        <v xml:space="preserve">Rück = N, </v>
      </c>
    </row>
    <row r="667" spans="1:19" x14ac:dyDescent="0.2">
      <c r="A667" s="97" t="str">
        <f t="shared" si="54"/>
        <v>ZBPM---N-2-1</v>
      </c>
      <c r="B667" s="100" t="s">
        <v>32721</v>
      </c>
      <c r="C667" s="98"/>
      <c r="D667" s="98"/>
      <c r="E667" s="102" t="s">
        <v>198</v>
      </c>
      <c r="F667" s="104">
        <v>2</v>
      </c>
      <c r="G667" s="98">
        <v>1</v>
      </c>
      <c r="H667" s="110"/>
      <c r="I667" s="100" t="s">
        <v>32635</v>
      </c>
      <c r="J667" s="97" t="s">
        <v>32722</v>
      </c>
      <c r="K667" s="97" t="s">
        <v>32639</v>
      </c>
      <c r="L667" s="100" t="s">
        <v>32634</v>
      </c>
      <c r="N667" s="97"/>
      <c r="O667" s="97"/>
      <c r="P667" s="102" t="s">
        <v>32718</v>
      </c>
      <c r="Q667" s="97"/>
      <c r="R667" s="97"/>
      <c r="S667" s="100" t="str">
        <f t="shared" si="55"/>
        <v xml:space="preserve">Rück = N, </v>
      </c>
    </row>
    <row r="668" spans="1:19" x14ac:dyDescent="0.2">
      <c r="A668" s="97" t="str">
        <f t="shared" si="54"/>
        <v>ZBPM---N-2-2</v>
      </c>
      <c r="B668" s="100" t="s">
        <v>32721</v>
      </c>
      <c r="C668" s="98"/>
      <c r="D668" s="98"/>
      <c r="E668" s="105" t="s">
        <v>198</v>
      </c>
      <c r="F668" s="106">
        <v>2</v>
      </c>
      <c r="G668" s="106">
        <v>2</v>
      </c>
      <c r="H668" s="110"/>
      <c r="I668" s="100" t="s">
        <v>32635</v>
      </c>
      <c r="J668" s="97" t="s">
        <v>32722</v>
      </c>
      <c r="K668" s="97" t="s">
        <v>32639</v>
      </c>
      <c r="L668" s="100" t="s">
        <v>32634</v>
      </c>
      <c r="N668" s="97"/>
      <c r="O668" s="97"/>
      <c r="P668" s="102" t="s">
        <v>32718</v>
      </c>
      <c r="Q668" s="97"/>
      <c r="R668" s="97"/>
      <c r="S668" s="100" t="str">
        <f t="shared" si="55"/>
        <v xml:space="preserve">Rück = N, </v>
      </c>
    </row>
    <row r="669" spans="1:19" x14ac:dyDescent="0.2">
      <c r="A669" s="97" t="str">
        <f t="shared" si="54"/>
        <v>ZBPM---N-6-1</v>
      </c>
      <c r="B669" s="100" t="s">
        <v>32721</v>
      </c>
      <c r="C669" s="98"/>
      <c r="D669" s="98"/>
      <c r="E669" s="102" t="s">
        <v>198</v>
      </c>
      <c r="F669" s="104">
        <v>6</v>
      </c>
      <c r="G669" s="98">
        <v>1</v>
      </c>
      <c r="H669" s="110"/>
      <c r="I669" s="100" t="s">
        <v>200</v>
      </c>
      <c r="J669" s="97" t="s">
        <v>32722</v>
      </c>
      <c r="K669" s="97" t="s">
        <v>32639</v>
      </c>
      <c r="L669" s="100" t="s">
        <v>32634</v>
      </c>
      <c r="N669" s="97"/>
      <c r="O669" s="97"/>
      <c r="P669" s="102" t="s">
        <v>32718</v>
      </c>
      <c r="Q669" s="97"/>
      <c r="R669" s="97"/>
      <c r="S669" s="100" t="str">
        <f t="shared" si="55"/>
        <v xml:space="preserve">Rück = N, </v>
      </c>
    </row>
    <row r="670" spans="1:19" x14ac:dyDescent="0.2">
      <c r="A670" s="97" t="str">
        <f t="shared" si="54"/>
        <v>ZBPM---N-6-2</v>
      </c>
      <c r="B670" s="100" t="s">
        <v>32721</v>
      </c>
      <c r="C670" s="98"/>
      <c r="D670" s="98"/>
      <c r="E670" s="105" t="s">
        <v>198</v>
      </c>
      <c r="F670" s="106">
        <v>6</v>
      </c>
      <c r="G670" s="106">
        <v>2</v>
      </c>
      <c r="H670" s="110"/>
      <c r="I670" s="100" t="s">
        <v>200</v>
      </c>
      <c r="J670" s="97" t="s">
        <v>32722</v>
      </c>
      <c r="K670" s="97" t="s">
        <v>32639</v>
      </c>
      <c r="L670" s="100" t="s">
        <v>32634</v>
      </c>
      <c r="N670" s="97"/>
      <c r="O670" s="97"/>
      <c r="P670" s="102" t="s">
        <v>32718</v>
      </c>
      <c r="Q670" s="97"/>
      <c r="R670" s="97"/>
      <c r="S670" s="100" t="str">
        <f t="shared" si="55"/>
        <v xml:space="preserve">Rück = N, </v>
      </c>
    </row>
    <row r="671" spans="1:19" x14ac:dyDescent="0.2">
      <c r="A671" s="97" t="str">
        <f t="shared" si="54"/>
        <v>ZBPM-X---0-1</v>
      </c>
      <c r="B671" s="100" t="s">
        <v>32721</v>
      </c>
      <c r="C671" s="104" t="s">
        <v>200</v>
      </c>
      <c r="D671" s="98"/>
      <c r="E671" s="98"/>
      <c r="F671" s="98">
        <v>0</v>
      </c>
      <c r="G671" s="98">
        <v>1</v>
      </c>
      <c r="H671" s="110"/>
      <c r="I671" s="100" t="s">
        <v>165</v>
      </c>
      <c r="J671" s="97" t="s">
        <v>32722</v>
      </c>
      <c r="K671" s="97" t="s">
        <v>32639</v>
      </c>
      <c r="L671" s="100" t="s">
        <v>32634</v>
      </c>
      <c r="N671" s="97"/>
      <c r="O671" s="97"/>
      <c r="P671" s="97"/>
      <c r="Q671" s="97"/>
      <c r="R671" s="97"/>
      <c r="S671" s="100" t="str">
        <f t="shared" si="55"/>
        <v/>
      </c>
    </row>
    <row r="672" spans="1:19" x14ac:dyDescent="0.2">
      <c r="A672" s="97" t="str">
        <f t="shared" si="54"/>
        <v>ZBPM---V-0-1</v>
      </c>
      <c r="B672" s="100" t="s">
        <v>32721</v>
      </c>
      <c r="C672" s="98"/>
      <c r="D672" s="98"/>
      <c r="E672" s="100" t="s">
        <v>199</v>
      </c>
      <c r="F672" s="98">
        <v>0</v>
      </c>
      <c r="G672" s="98">
        <v>1</v>
      </c>
      <c r="H672" s="110"/>
      <c r="I672" s="100" t="s">
        <v>165</v>
      </c>
      <c r="J672" s="97" t="s">
        <v>32722</v>
      </c>
      <c r="K672" s="97" t="s">
        <v>32639</v>
      </c>
      <c r="L672" s="100" t="s">
        <v>32637</v>
      </c>
      <c r="N672" s="97"/>
      <c r="O672" s="97"/>
      <c r="P672" s="97"/>
      <c r="Q672" s="97"/>
      <c r="R672" s="97"/>
      <c r="S672" s="100" t="str">
        <f t="shared" si="55"/>
        <v/>
      </c>
    </row>
    <row r="673" spans="1:19" x14ac:dyDescent="0.2">
      <c r="A673" s="97" t="str">
        <f t="shared" si="54"/>
        <v>ZBPM-X---0-2</v>
      </c>
      <c r="B673" s="100" t="s">
        <v>32721</v>
      </c>
      <c r="C673" s="104" t="s">
        <v>200</v>
      </c>
      <c r="D673" s="98"/>
      <c r="E673" s="98"/>
      <c r="F673" s="98">
        <v>0</v>
      </c>
      <c r="G673" s="100">
        <v>2</v>
      </c>
      <c r="H673" s="110"/>
      <c r="I673" s="100" t="s">
        <v>165</v>
      </c>
      <c r="J673" s="97" t="s">
        <v>32722</v>
      </c>
      <c r="K673" s="97" t="s">
        <v>32639</v>
      </c>
      <c r="L673" s="100" t="s">
        <v>32634</v>
      </c>
      <c r="N673" s="97"/>
      <c r="O673" s="97"/>
      <c r="P673" s="97"/>
      <c r="Q673" s="97"/>
      <c r="R673" s="97"/>
      <c r="S673" s="100" t="str">
        <f t="shared" si="55"/>
        <v/>
      </c>
    </row>
    <row r="674" spans="1:19" x14ac:dyDescent="0.2">
      <c r="A674" s="97" t="str">
        <f t="shared" si="54"/>
        <v>ZBPM---V-0-2</v>
      </c>
      <c r="B674" s="100" t="s">
        <v>32721</v>
      </c>
      <c r="C674" s="98"/>
      <c r="D674" s="98"/>
      <c r="E674" s="100" t="s">
        <v>199</v>
      </c>
      <c r="F674" s="98">
        <v>0</v>
      </c>
      <c r="G674" s="104">
        <v>2</v>
      </c>
      <c r="H674" s="110"/>
      <c r="I674" s="100" t="s">
        <v>165</v>
      </c>
      <c r="J674" s="97" t="s">
        <v>32722</v>
      </c>
      <c r="K674" s="97" t="s">
        <v>32639</v>
      </c>
      <c r="L674" s="100" t="s">
        <v>32637</v>
      </c>
      <c r="N674" s="97"/>
      <c r="O674" s="97"/>
      <c r="P674" s="97"/>
      <c r="Q674" s="97"/>
      <c r="R674" s="97"/>
      <c r="S674" s="100" t="str">
        <f t="shared" si="55"/>
        <v/>
      </c>
    </row>
    <row r="675" spans="1:19" x14ac:dyDescent="0.2">
      <c r="A675" s="97" t="str">
        <f t="shared" si="54"/>
        <v>ZBPM-X---2-1</v>
      </c>
      <c r="B675" s="100" t="s">
        <v>32721</v>
      </c>
      <c r="C675" s="104" t="s">
        <v>200</v>
      </c>
      <c r="D675" s="98"/>
      <c r="E675" s="98"/>
      <c r="F675" s="100">
        <v>2</v>
      </c>
      <c r="G675" s="98">
        <v>1</v>
      </c>
      <c r="H675" s="110"/>
      <c r="I675" s="100" t="s">
        <v>32635</v>
      </c>
      <c r="J675" s="97" t="s">
        <v>32722</v>
      </c>
      <c r="K675" s="97" t="s">
        <v>32639</v>
      </c>
      <c r="L675" s="100" t="s">
        <v>32634</v>
      </c>
      <c r="N675" s="97"/>
      <c r="O675" s="97"/>
      <c r="P675" s="97"/>
      <c r="Q675" s="97"/>
      <c r="R675" s="97"/>
      <c r="S675" s="100" t="str">
        <f t="shared" si="55"/>
        <v/>
      </c>
    </row>
    <row r="676" spans="1:19" x14ac:dyDescent="0.2">
      <c r="A676" s="97" t="str">
        <f t="shared" si="54"/>
        <v>ZBPM---V-2-1</v>
      </c>
      <c r="B676" s="100" t="s">
        <v>32721</v>
      </c>
      <c r="C676" s="98"/>
      <c r="D676" s="98"/>
      <c r="E676" s="100" t="s">
        <v>199</v>
      </c>
      <c r="F676" s="104">
        <v>2</v>
      </c>
      <c r="G676" s="98">
        <v>1</v>
      </c>
      <c r="H676" s="110"/>
      <c r="I676" s="100" t="s">
        <v>32635</v>
      </c>
      <c r="J676" s="97" t="s">
        <v>32722</v>
      </c>
      <c r="K676" s="97" t="s">
        <v>32639</v>
      </c>
      <c r="L676" s="100" t="s">
        <v>32637</v>
      </c>
      <c r="N676" s="97"/>
      <c r="O676" s="97"/>
      <c r="P676" s="97"/>
      <c r="Q676" s="97"/>
      <c r="R676" s="97"/>
      <c r="S676" s="100" t="str">
        <f t="shared" si="55"/>
        <v/>
      </c>
    </row>
    <row r="677" spans="1:19" x14ac:dyDescent="0.2">
      <c r="A677" s="97" t="str">
        <f t="shared" si="54"/>
        <v>ZBPM-X---2-2</v>
      </c>
      <c r="B677" s="100" t="s">
        <v>32721</v>
      </c>
      <c r="C677" s="100" t="s">
        <v>200</v>
      </c>
      <c r="D677" s="98"/>
      <c r="E677" s="98"/>
      <c r="F677" s="100">
        <v>2</v>
      </c>
      <c r="G677" s="100">
        <v>2</v>
      </c>
      <c r="H677" s="110"/>
      <c r="I677" s="100" t="s">
        <v>32635</v>
      </c>
      <c r="J677" s="97" t="s">
        <v>32722</v>
      </c>
      <c r="K677" s="97" t="s">
        <v>32639</v>
      </c>
      <c r="L677" s="100" t="s">
        <v>32634</v>
      </c>
      <c r="N677" s="97"/>
      <c r="O677" s="97"/>
      <c r="P677" s="97"/>
      <c r="Q677" s="97"/>
      <c r="R677" s="97"/>
      <c r="S677" s="100" t="str">
        <f t="shared" si="55"/>
        <v/>
      </c>
    </row>
    <row r="678" spans="1:19" x14ac:dyDescent="0.2">
      <c r="A678" s="97" t="str">
        <f t="shared" si="54"/>
        <v>ZBPM---V-2-2</v>
      </c>
      <c r="B678" s="100" t="s">
        <v>32721</v>
      </c>
      <c r="C678" s="98"/>
      <c r="D678" s="98"/>
      <c r="E678" s="106" t="s">
        <v>199</v>
      </c>
      <c r="F678" s="106">
        <v>2</v>
      </c>
      <c r="G678" s="106">
        <v>2</v>
      </c>
      <c r="H678" s="110"/>
      <c r="I678" s="100" t="s">
        <v>32635</v>
      </c>
      <c r="J678" s="97" t="s">
        <v>32722</v>
      </c>
      <c r="K678" s="97" t="s">
        <v>32639</v>
      </c>
      <c r="L678" s="100" t="s">
        <v>32637</v>
      </c>
      <c r="N678" s="97"/>
      <c r="O678" s="97"/>
      <c r="P678" s="97"/>
      <c r="Q678" s="97"/>
      <c r="R678" s="97"/>
      <c r="S678" s="100" t="str">
        <f t="shared" si="55"/>
        <v/>
      </c>
    </row>
    <row r="679" spans="1:19" x14ac:dyDescent="0.2">
      <c r="A679" s="97" t="str">
        <f t="shared" si="54"/>
        <v>ZBPM-X---6-1</v>
      </c>
      <c r="B679" s="100" t="s">
        <v>32721</v>
      </c>
      <c r="C679" s="104" t="s">
        <v>200</v>
      </c>
      <c r="D679" s="98"/>
      <c r="E679" s="98"/>
      <c r="F679" s="100">
        <v>6</v>
      </c>
      <c r="G679" s="98">
        <v>1</v>
      </c>
      <c r="H679" s="110"/>
      <c r="I679" s="100" t="s">
        <v>200</v>
      </c>
      <c r="J679" s="97" t="s">
        <v>32722</v>
      </c>
      <c r="K679" s="97" t="s">
        <v>32639</v>
      </c>
      <c r="L679" s="100" t="s">
        <v>32634</v>
      </c>
      <c r="N679" s="97"/>
      <c r="O679" s="97"/>
      <c r="P679" s="97"/>
      <c r="Q679" s="97"/>
      <c r="R679" s="97"/>
      <c r="S679" s="100" t="str">
        <f t="shared" si="55"/>
        <v/>
      </c>
    </row>
    <row r="680" spans="1:19" x14ac:dyDescent="0.2">
      <c r="A680" s="97" t="str">
        <f t="shared" si="54"/>
        <v>ZBPM---V-6-1</v>
      </c>
      <c r="B680" s="100" t="s">
        <v>32721</v>
      </c>
      <c r="C680" s="98"/>
      <c r="D680" s="98"/>
      <c r="E680" s="100" t="s">
        <v>199</v>
      </c>
      <c r="F680" s="104">
        <v>6</v>
      </c>
      <c r="G680" s="98">
        <v>1</v>
      </c>
      <c r="H680" s="110"/>
      <c r="I680" s="100" t="s">
        <v>200</v>
      </c>
      <c r="J680" s="97" t="s">
        <v>32722</v>
      </c>
      <c r="K680" s="97" t="s">
        <v>32639</v>
      </c>
      <c r="L680" s="100" t="s">
        <v>32637</v>
      </c>
      <c r="N680" s="97"/>
      <c r="O680" s="97"/>
      <c r="P680" s="97"/>
      <c r="Q680" s="97"/>
      <c r="R680" s="97"/>
      <c r="S680" s="100" t="str">
        <f t="shared" si="55"/>
        <v/>
      </c>
    </row>
    <row r="681" spans="1:19" x14ac:dyDescent="0.2">
      <c r="A681" s="97" t="str">
        <f t="shared" si="54"/>
        <v>ZBPM-X---6-2</v>
      </c>
      <c r="B681" s="100" t="s">
        <v>32721</v>
      </c>
      <c r="C681" s="100" t="s">
        <v>200</v>
      </c>
      <c r="D681" s="98"/>
      <c r="E681" s="98"/>
      <c r="F681" s="100">
        <v>6</v>
      </c>
      <c r="G681" s="100">
        <v>2</v>
      </c>
      <c r="H681" s="110"/>
      <c r="I681" s="100" t="s">
        <v>200</v>
      </c>
      <c r="J681" s="97" t="s">
        <v>32722</v>
      </c>
      <c r="K681" s="97" t="s">
        <v>32639</v>
      </c>
      <c r="L681" s="100" t="s">
        <v>32634</v>
      </c>
      <c r="N681" s="97"/>
      <c r="O681" s="97"/>
      <c r="P681" s="97"/>
      <c r="Q681" s="97"/>
      <c r="R681" s="97"/>
      <c r="S681" s="100" t="str">
        <f t="shared" si="55"/>
        <v/>
      </c>
    </row>
    <row r="682" spans="1:19" x14ac:dyDescent="0.2">
      <c r="A682" s="97" t="str">
        <f t="shared" si="54"/>
        <v>ZBPM---V-6-2</v>
      </c>
      <c r="B682" s="100" t="s">
        <v>32721</v>
      </c>
      <c r="C682" s="98"/>
      <c r="D682" s="98"/>
      <c r="E682" s="106" t="s">
        <v>199</v>
      </c>
      <c r="F682" s="106">
        <v>6</v>
      </c>
      <c r="G682" s="106">
        <v>2</v>
      </c>
      <c r="H682" s="110"/>
      <c r="I682" s="100" t="s">
        <v>200</v>
      </c>
      <c r="J682" s="97" t="s">
        <v>32722</v>
      </c>
      <c r="K682" s="97" t="s">
        <v>32639</v>
      </c>
      <c r="L682" s="100" t="s">
        <v>32637</v>
      </c>
      <c r="N682" s="97"/>
      <c r="O682" s="97"/>
      <c r="P682" s="97"/>
      <c r="Q682" s="97"/>
      <c r="R682" s="97"/>
      <c r="S682" s="100" t="str">
        <f t="shared" si="55"/>
        <v/>
      </c>
    </row>
    <row r="683" spans="1:19" x14ac:dyDescent="0.2">
      <c r="A683" s="97" t="str">
        <f t="shared" si="54"/>
        <v>ZBPM-X--N-0-1</v>
      </c>
      <c r="B683" s="100" t="s">
        <v>32721</v>
      </c>
      <c r="C683" s="104" t="s">
        <v>200</v>
      </c>
      <c r="D683" s="98"/>
      <c r="E683" s="102" t="s">
        <v>198</v>
      </c>
      <c r="F683" s="98">
        <v>0</v>
      </c>
      <c r="G683" s="98">
        <v>1</v>
      </c>
      <c r="H683" s="110"/>
      <c r="I683" s="100" t="s">
        <v>165</v>
      </c>
      <c r="J683" s="97" t="s">
        <v>32722</v>
      </c>
      <c r="K683" s="97" t="s">
        <v>32639</v>
      </c>
      <c r="L683" s="100" t="s">
        <v>32634</v>
      </c>
      <c r="N683" s="97"/>
      <c r="O683" s="97"/>
      <c r="P683" s="102" t="s">
        <v>32718</v>
      </c>
      <c r="Q683" s="97"/>
      <c r="R683" s="97"/>
      <c r="S683" s="100" t="str">
        <f t="shared" si="55"/>
        <v xml:space="preserve">Rück = N, </v>
      </c>
    </row>
    <row r="684" spans="1:19" x14ac:dyDescent="0.2">
      <c r="A684" s="97" t="str">
        <f t="shared" si="54"/>
        <v>ZBPM-X--N-0-2</v>
      </c>
      <c r="B684" s="100" t="s">
        <v>32721</v>
      </c>
      <c r="C684" s="100" t="s">
        <v>200</v>
      </c>
      <c r="D684" s="98"/>
      <c r="E684" s="102" t="s">
        <v>198</v>
      </c>
      <c r="F684" s="98">
        <v>0</v>
      </c>
      <c r="G684" s="100">
        <v>2</v>
      </c>
      <c r="H684" s="110"/>
      <c r="I684" s="100" t="s">
        <v>165</v>
      </c>
      <c r="J684" s="97" t="s">
        <v>32722</v>
      </c>
      <c r="K684" s="97" t="s">
        <v>32639</v>
      </c>
      <c r="L684" s="100" t="s">
        <v>32634</v>
      </c>
      <c r="N684" s="97"/>
      <c r="O684" s="97"/>
      <c r="P684" s="102" t="s">
        <v>32718</v>
      </c>
      <c r="Q684" s="97"/>
      <c r="R684" s="97"/>
      <c r="S684" s="100" t="str">
        <f t="shared" si="55"/>
        <v xml:space="preserve">Rück = N, </v>
      </c>
    </row>
    <row r="685" spans="1:19" x14ac:dyDescent="0.2">
      <c r="A685" s="97" t="str">
        <f t="shared" si="54"/>
        <v>ZBPM-X--N-2-1</v>
      </c>
      <c r="B685" s="100" t="s">
        <v>32721</v>
      </c>
      <c r="C685" s="100" t="s">
        <v>200</v>
      </c>
      <c r="D685" s="98"/>
      <c r="E685" s="102" t="s">
        <v>198</v>
      </c>
      <c r="F685" s="100">
        <v>2</v>
      </c>
      <c r="G685" s="98">
        <v>1</v>
      </c>
      <c r="H685" s="110"/>
      <c r="I685" s="100" t="s">
        <v>32635</v>
      </c>
      <c r="J685" s="97" t="s">
        <v>32722</v>
      </c>
      <c r="K685" s="97" t="s">
        <v>32639</v>
      </c>
      <c r="L685" s="100" t="s">
        <v>32634</v>
      </c>
      <c r="N685" s="97"/>
      <c r="O685" s="97"/>
      <c r="P685" s="102" t="s">
        <v>32718</v>
      </c>
      <c r="Q685" s="97"/>
      <c r="R685" s="97"/>
      <c r="S685" s="100" t="str">
        <f t="shared" si="55"/>
        <v xml:space="preserve">Rück = N, </v>
      </c>
    </row>
    <row r="686" spans="1:19" x14ac:dyDescent="0.2">
      <c r="A686" s="97" t="str">
        <f t="shared" si="54"/>
        <v>ZBPM-X--N-2-2</v>
      </c>
      <c r="B686" s="100" t="s">
        <v>32721</v>
      </c>
      <c r="C686" s="98" t="s">
        <v>200</v>
      </c>
      <c r="D686" s="98"/>
      <c r="E686" s="105" t="s">
        <v>198</v>
      </c>
      <c r="F686" s="106">
        <v>2</v>
      </c>
      <c r="G686" s="106">
        <v>2</v>
      </c>
      <c r="H686" s="110"/>
      <c r="I686" s="100" t="s">
        <v>32635</v>
      </c>
      <c r="J686" s="97" t="s">
        <v>32722</v>
      </c>
      <c r="K686" s="97" t="s">
        <v>32639</v>
      </c>
      <c r="L686" s="100" t="s">
        <v>32634</v>
      </c>
      <c r="N686" s="97"/>
      <c r="O686" s="97"/>
      <c r="P686" s="102" t="s">
        <v>32718</v>
      </c>
      <c r="Q686" s="97"/>
      <c r="R686" s="97"/>
      <c r="S686" s="100" t="str">
        <f t="shared" si="55"/>
        <v xml:space="preserve">Rück = N, </v>
      </c>
    </row>
    <row r="687" spans="1:19" x14ac:dyDescent="0.2">
      <c r="A687" s="97" t="str">
        <f t="shared" si="54"/>
        <v>ZBPM-X--N-6-1</v>
      </c>
      <c r="B687" s="100" t="s">
        <v>32721</v>
      </c>
      <c r="C687" s="100" t="s">
        <v>200</v>
      </c>
      <c r="D687" s="98"/>
      <c r="E687" s="102" t="s">
        <v>198</v>
      </c>
      <c r="F687" s="100">
        <v>6</v>
      </c>
      <c r="G687" s="98">
        <v>1</v>
      </c>
      <c r="H687" s="110"/>
      <c r="I687" s="100" t="s">
        <v>200</v>
      </c>
      <c r="J687" s="97" t="s">
        <v>32722</v>
      </c>
      <c r="K687" s="97" t="s">
        <v>32639</v>
      </c>
      <c r="L687" s="100" t="s">
        <v>32634</v>
      </c>
      <c r="N687" s="97"/>
      <c r="O687" s="97"/>
      <c r="P687" s="102" t="s">
        <v>32718</v>
      </c>
      <c r="Q687" s="97"/>
      <c r="R687" s="97"/>
      <c r="S687" s="100" t="str">
        <f t="shared" si="55"/>
        <v xml:space="preserve">Rück = N, </v>
      </c>
    </row>
    <row r="688" spans="1:19" x14ac:dyDescent="0.2">
      <c r="A688" s="97" t="str">
        <f t="shared" si="54"/>
        <v>ZBPM-X--N-6-2</v>
      </c>
      <c r="B688" s="100" t="s">
        <v>32721</v>
      </c>
      <c r="C688" s="98" t="s">
        <v>200</v>
      </c>
      <c r="D688" s="98"/>
      <c r="E688" s="105" t="s">
        <v>198</v>
      </c>
      <c r="F688" s="106">
        <v>6</v>
      </c>
      <c r="G688" s="106">
        <v>2</v>
      </c>
      <c r="H688" s="110"/>
      <c r="I688" s="100" t="s">
        <v>200</v>
      </c>
      <c r="J688" s="97" t="s">
        <v>32722</v>
      </c>
      <c r="K688" s="97" t="s">
        <v>32639</v>
      </c>
      <c r="L688" s="100" t="s">
        <v>32634</v>
      </c>
      <c r="N688" s="97"/>
      <c r="O688" s="97"/>
      <c r="P688" s="102" t="s">
        <v>32718</v>
      </c>
      <c r="Q688" s="97"/>
      <c r="R688" s="97"/>
      <c r="S688" s="100" t="str">
        <f t="shared" si="55"/>
        <v xml:space="preserve">Rück = N, </v>
      </c>
    </row>
    <row r="689" spans="1:19" x14ac:dyDescent="0.2">
      <c r="A689" s="97" t="str">
        <f t="shared" si="54"/>
        <v>ZBPM-X--V-0-1</v>
      </c>
      <c r="B689" s="100" t="s">
        <v>32721</v>
      </c>
      <c r="C689" s="104" t="s">
        <v>200</v>
      </c>
      <c r="D689" s="98"/>
      <c r="E689" s="100" t="s">
        <v>199</v>
      </c>
      <c r="F689" s="98">
        <v>0</v>
      </c>
      <c r="G689" s="98">
        <v>1</v>
      </c>
      <c r="H689" s="110"/>
      <c r="I689" s="100" t="s">
        <v>165</v>
      </c>
      <c r="J689" s="97" t="s">
        <v>32722</v>
      </c>
      <c r="K689" s="97" t="s">
        <v>32639</v>
      </c>
      <c r="L689" s="100" t="s">
        <v>32637</v>
      </c>
      <c r="N689" s="97"/>
      <c r="O689" s="97"/>
      <c r="P689" s="97"/>
      <c r="Q689" s="97"/>
      <c r="R689" s="97"/>
      <c r="S689" s="100" t="str">
        <f t="shared" si="55"/>
        <v/>
      </c>
    </row>
    <row r="690" spans="1:19" x14ac:dyDescent="0.2">
      <c r="A690" s="97" t="str">
        <f t="shared" si="54"/>
        <v>ZBPM-X--V-0-2</v>
      </c>
      <c r="B690" s="100" t="s">
        <v>32721</v>
      </c>
      <c r="C690" s="100" t="s">
        <v>200</v>
      </c>
      <c r="D690" s="98"/>
      <c r="E690" s="100" t="s">
        <v>199</v>
      </c>
      <c r="F690" s="98">
        <v>0</v>
      </c>
      <c r="G690" s="100">
        <v>2</v>
      </c>
      <c r="H690" s="110"/>
      <c r="I690" s="100" t="s">
        <v>165</v>
      </c>
      <c r="J690" s="97" t="s">
        <v>32722</v>
      </c>
      <c r="K690" s="97" t="s">
        <v>32639</v>
      </c>
      <c r="L690" s="100" t="s">
        <v>32637</v>
      </c>
      <c r="N690" s="97"/>
      <c r="O690" s="97"/>
      <c r="P690" s="97"/>
      <c r="Q690" s="97"/>
      <c r="R690" s="97"/>
      <c r="S690" s="100" t="str">
        <f t="shared" si="55"/>
        <v/>
      </c>
    </row>
    <row r="691" spans="1:19" x14ac:dyDescent="0.2">
      <c r="A691" s="97" t="str">
        <f t="shared" ref="A691:A722" si="56">B691&amp;"-"&amp;C691&amp;"-"&amp;D691&amp;"-"&amp;E691&amp;"-"&amp;F691&amp;"-"&amp;G691</f>
        <v>ZBPM-X--V-2-1</v>
      </c>
      <c r="B691" s="100" t="s">
        <v>32721</v>
      </c>
      <c r="C691" s="100" t="s">
        <v>200</v>
      </c>
      <c r="D691" s="98"/>
      <c r="E691" s="100" t="s">
        <v>199</v>
      </c>
      <c r="F691" s="100">
        <v>2</v>
      </c>
      <c r="G691" s="98">
        <v>1</v>
      </c>
      <c r="H691" s="110"/>
      <c r="I691" s="100" t="s">
        <v>32635</v>
      </c>
      <c r="J691" s="97" t="s">
        <v>32722</v>
      </c>
      <c r="K691" s="97" t="s">
        <v>32639</v>
      </c>
      <c r="L691" s="100" t="s">
        <v>32637</v>
      </c>
      <c r="N691" s="97"/>
      <c r="O691" s="97"/>
      <c r="P691" s="97"/>
      <c r="Q691" s="97"/>
      <c r="R691" s="97"/>
      <c r="S691" s="100" t="str">
        <f t="shared" ref="S691:S722" si="57">N691&amp;O691&amp;P691&amp;Q691</f>
        <v/>
      </c>
    </row>
    <row r="692" spans="1:19" x14ac:dyDescent="0.2">
      <c r="A692" s="97" t="str">
        <f t="shared" si="56"/>
        <v>ZBPM-X--V-2-2</v>
      </c>
      <c r="B692" s="100" t="s">
        <v>32721</v>
      </c>
      <c r="C692" s="98" t="s">
        <v>200</v>
      </c>
      <c r="D692" s="98"/>
      <c r="E692" s="106" t="s">
        <v>199</v>
      </c>
      <c r="F692" s="106">
        <v>2</v>
      </c>
      <c r="G692" s="106">
        <v>2</v>
      </c>
      <c r="H692" s="110"/>
      <c r="I692" s="100" t="s">
        <v>32635</v>
      </c>
      <c r="J692" s="97" t="s">
        <v>32722</v>
      </c>
      <c r="K692" s="97" t="s">
        <v>32639</v>
      </c>
      <c r="L692" s="100" t="s">
        <v>32637</v>
      </c>
      <c r="N692" s="97"/>
      <c r="O692" s="97"/>
      <c r="P692" s="97"/>
      <c r="Q692" s="97"/>
      <c r="R692" s="97"/>
      <c r="S692" s="100" t="str">
        <f t="shared" si="57"/>
        <v/>
      </c>
    </row>
    <row r="693" spans="1:19" x14ac:dyDescent="0.2">
      <c r="A693" s="97" t="str">
        <f t="shared" si="56"/>
        <v>ZBPM-X--V-6-1</v>
      </c>
      <c r="B693" s="100" t="s">
        <v>32721</v>
      </c>
      <c r="C693" s="100" t="s">
        <v>200</v>
      </c>
      <c r="D693" s="98"/>
      <c r="E693" s="100" t="s">
        <v>199</v>
      </c>
      <c r="F693" s="100">
        <v>6</v>
      </c>
      <c r="G693" s="98">
        <v>1</v>
      </c>
      <c r="H693" s="110"/>
      <c r="I693" s="100" t="s">
        <v>200</v>
      </c>
      <c r="J693" s="97" t="s">
        <v>32722</v>
      </c>
      <c r="K693" s="97" t="s">
        <v>32639</v>
      </c>
      <c r="L693" s="100" t="s">
        <v>32637</v>
      </c>
      <c r="N693" s="97"/>
      <c r="O693" s="97"/>
      <c r="P693" s="97"/>
      <c r="Q693" s="97"/>
      <c r="R693" s="97"/>
      <c r="S693" s="100" t="str">
        <f t="shared" si="57"/>
        <v/>
      </c>
    </row>
    <row r="694" spans="1:19" x14ac:dyDescent="0.2">
      <c r="A694" s="97" t="str">
        <f t="shared" si="56"/>
        <v>ZBPM-X--V-6-2</v>
      </c>
      <c r="B694" s="100" t="s">
        <v>32721</v>
      </c>
      <c r="C694" s="98" t="s">
        <v>200</v>
      </c>
      <c r="D694" s="98"/>
      <c r="E694" s="106" t="s">
        <v>199</v>
      </c>
      <c r="F694" s="106">
        <v>6</v>
      </c>
      <c r="G694" s="106">
        <v>2</v>
      </c>
      <c r="H694" s="110"/>
      <c r="I694" s="100" t="s">
        <v>200</v>
      </c>
      <c r="J694" s="97" t="s">
        <v>32722</v>
      </c>
      <c r="K694" s="97" t="s">
        <v>32639</v>
      </c>
      <c r="L694" s="100" t="s">
        <v>32637</v>
      </c>
      <c r="N694" s="97"/>
      <c r="O694" s="97"/>
      <c r="P694" s="97"/>
      <c r="Q694" s="97"/>
      <c r="R694" s="97"/>
      <c r="S694" s="100" t="str">
        <f t="shared" si="57"/>
        <v/>
      </c>
    </row>
    <row r="695" spans="1:19" x14ac:dyDescent="0.2">
      <c r="A695" s="97" t="str">
        <f t="shared" si="56"/>
        <v>ZBPM-X-X--0-1</v>
      </c>
      <c r="B695" s="100" t="s">
        <v>32721</v>
      </c>
      <c r="C695" s="104" t="s">
        <v>200</v>
      </c>
      <c r="D695" s="100" t="s">
        <v>200</v>
      </c>
      <c r="E695" s="98"/>
      <c r="F695" s="98">
        <v>0</v>
      </c>
      <c r="G695" s="98">
        <v>1</v>
      </c>
      <c r="H695" s="110"/>
      <c r="I695" s="100" t="s">
        <v>165</v>
      </c>
      <c r="J695" s="97" t="s">
        <v>32722</v>
      </c>
      <c r="K695" s="97" t="s">
        <v>32639</v>
      </c>
      <c r="L695" s="100" t="s">
        <v>32634</v>
      </c>
      <c r="N695" s="97"/>
      <c r="O695" s="97"/>
      <c r="P695" s="97"/>
      <c r="Q695" s="97"/>
      <c r="R695" s="97"/>
      <c r="S695" s="100" t="str">
        <f t="shared" si="57"/>
        <v/>
      </c>
    </row>
    <row r="696" spans="1:19" x14ac:dyDescent="0.2">
      <c r="A696" s="97" t="str">
        <f t="shared" si="56"/>
        <v>ZBPM-X-X--0-2</v>
      </c>
      <c r="B696" s="100" t="s">
        <v>32721</v>
      </c>
      <c r="C696" s="100" t="s">
        <v>200</v>
      </c>
      <c r="D696" s="100" t="s">
        <v>200</v>
      </c>
      <c r="E696" s="98"/>
      <c r="F696" s="98">
        <v>0</v>
      </c>
      <c r="G696" s="100">
        <v>2</v>
      </c>
      <c r="H696" s="110"/>
      <c r="I696" s="100" t="s">
        <v>165</v>
      </c>
      <c r="J696" s="97" t="s">
        <v>32722</v>
      </c>
      <c r="K696" s="97" t="s">
        <v>32639</v>
      </c>
      <c r="L696" s="100" t="s">
        <v>32634</v>
      </c>
      <c r="N696" s="97"/>
      <c r="O696" s="97"/>
      <c r="P696" s="97"/>
      <c r="Q696" s="97"/>
      <c r="R696" s="97"/>
      <c r="S696" s="100" t="str">
        <f t="shared" si="57"/>
        <v/>
      </c>
    </row>
    <row r="697" spans="1:19" x14ac:dyDescent="0.2">
      <c r="A697" s="97" t="str">
        <f t="shared" si="56"/>
        <v>ZBPM-X-X--2-1</v>
      </c>
      <c r="B697" s="100" t="s">
        <v>32721</v>
      </c>
      <c r="C697" s="104" t="s">
        <v>200</v>
      </c>
      <c r="D697" s="100" t="s">
        <v>200</v>
      </c>
      <c r="E697" s="98"/>
      <c r="F697" s="100">
        <v>2</v>
      </c>
      <c r="G697" s="98">
        <v>1</v>
      </c>
      <c r="H697" s="110"/>
      <c r="I697" s="100" t="s">
        <v>32635</v>
      </c>
      <c r="J697" s="97" t="s">
        <v>32722</v>
      </c>
      <c r="K697" s="97" t="s">
        <v>32639</v>
      </c>
      <c r="L697" s="100" t="s">
        <v>32634</v>
      </c>
      <c r="N697" s="97"/>
      <c r="O697" s="97"/>
      <c r="P697" s="97"/>
      <c r="Q697" s="97"/>
      <c r="R697" s="97"/>
      <c r="S697" s="100" t="str">
        <f t="shared" si="57"/>
        <v/>
      </c>
    </row>
    <row r="698" spans="1:19" x14ac:dyDescent="0.2">
      <c r="A698" s="97" t="str">
        <f t="shared" si="56"/>
        <v>ZBPM-X-X--2-2</v>
      </c>
      <c r="B698" s="100" t="s">
        <v>32721</v>
      </c>
      <c r="C698" s="104" t="s">
        <v>200</v>
      </c>
      <c r="D698" s="100" t="s">
        <v>200</v>
      </c>
      <c r="E698" s="98"/>
      <c r="F698" s="100">
        <v>2</v>
      </c>
      <c r="G698" s="100">
        <v>2</v>
      </c>
      <c r="H698" s="110"/>
      <c r="I698" s="100" t="s">
        <v>32635</v>
      </c>
      <c r="J698" s="97" t="s">
        <v>32722</v>
      </c>
      <c r="K698" s="97" t="s">
        <v>32639</v>
      </c>
      <c r="L698" s="100" t="s">
        <v>32634</v>
      </c>
      <c r="N698" s="97"/>
      <c r="O698" s="97"/>
      <c r="P698" s="97"/>
      <c r="Q698" s="97"/>
      <c r="R698" s="97"/>
      <c r="S698" s="100" t="str">
        <f t="shared" si="57"/>
        <v/>
      </c>
    </row>
    <row r="699" spans="1:19" x14ac:dyDescent="0.2">
      <c r="A699" s="97" t="str">
        <f t="shared" si="56"/>
        <v>ZBPM-X-X--6-1</v>
      </c>
      <c r="B699" s="100" t="s">
        <v>32721</v>
      </c>
      <c r="C699" s="104" t="s">
        <v>200</v>
      </c>
      <c r="D699" s="100" t="s">
        <v>200</v>
      </c>
      <c r="E699" s="98"/>
      <c r="F699" s="100">
        <v>6</v>
      </c>
      <c r="G699" s="98">
        <v>1</v>
      </c>
      <c r="H699" s="110"/>
      <c r="I699" s="100" t="s">
        <v>200</v>
      </c>
      <c r="J699" s="97" t="s">
        <v>32722</v>
      </c>
      <c r="K699" s="97" t="s">
        <v>32639</v>
      </c>
      <c r="L699" s="100" t="s">
        <v>32634</v>
      </c>
      <c r="N699" s="97"/>
      <c r="O699" s="97"/>
      <c r="P699" s="97"/>
      <c r="Q699" s="97"/>
      <c r="R699" s="97"/>
      <c r="S699" s="100" t="str">
        <f t="shared" si="57"/>
        <v/>
      </c>
    </row>
    <row r="700" spans="1:19" x14ac:dyDescent="0.2">
      <c r="A700" s="97" t="str">
        <f t="shared" si="56"/>
        <v>ZBPM-X-X--6-2</v>
      </c>
      <c r="B700" s="100" t="s">
        <v>32721</v>
      </c>
      <c r="C700" s="104" t="s">
        <v>200</v>
      </c>
      <c r="D700" s="100" t="s">
        <v>200</v>
      </c>
      <c r="E700" s="98"/>
      <c r="F700" s="100">
        <v>6</v>
      </c>
      <c r="G700" s="100">
        <v>2</v>
      </c>
      <c r="H700" s="110"/>
      <c r="I700" s="100" t="s">
        <v>200</v>
      </c>
      <c r="J700" s="97" t="s">
        <v>32722</v>
      </c>
      <c r="K700" s="97" t="s">
        <v>32639</v>
      </c>
      <c r="L700" s="100" t="s">
        <v>32634</v>
      </c>
      <c r="N700" s="97"/>
      <c r="O700" s="97"/>
      <c r="P700" s="97"/>
      <c r="Q700" s="97"/>
      <c r="R700" s="97"/>
      <c r="S700" s="100" t="str">
        <f t="shared" si="57"/>
        <v/>
      </c>
    </row>
    <row r="701" spans="1:19" x14ac:dyDescent="0.2">
      <c r="A701" s="97" t="str">
        <f t="shared" si="56"/>
        <v>ZBPM-X-X-N-0-1</v>
      </c>
      <c r="B701" s="100" t="s">
        <v>32721</v>
      </c>
      <c r="C701" s="100" t="s">
        <v>200</v>
      </c>
      <c r="D701" s="100" t="s">
        <v>200</v>
      </c>
      <c r="E701" s="103" t="s">
        <v>198</v>
      </c>
      <c r="F701" s="98">
        <v>0</v>
      </c>
      <c r="G701" s="98">
        <v>1</v>
      </c>
      <c r="H701" s="110"/>
      <c r="I701" s="100" t="s">
        <v>165</v>
      </c>
      <c r="J701" s="97" t="s">
        <v>32722</v>
      </c>
      <c r="K701" s="97" t="s">
        <v>32639</v>
      </c>
      <c r="L701" s="100" t="s">
        <v>32634</v>
      </c>
      <c r="N701" s="97"/>
      <c r="O701" s="97"/>
      <c r="P701" s="102" t="s">
        <v>32718</v>
      </c>
      <c r="Q701" s="97"/>
      <c r="R701" s="97"/>
      <c r="S701" s="100" t="str">
        <f t="shared" si="57"/>
        <v xml:space="preserve">Rück = N, </v>
      </c>
    </row>
    <row r="702" spans="1:19" x14ac:dyDescent="0.2">
      <c r="A702" s="97" t="str">
        <f t="shared" si="56"/>
        <v>ZBPM-X-X-N-0-2</v>
      </c>
      <c r="B702" s="100" t="s">
        <v>32721</v>
      </c>
      <c r="C702" s="98" t="s">
        <v>200</v>
      </c>
      <c r="D702" s="106" t="s">
        <v>200</v>
      </c>
      <c r="E702" s="105" t="s">
        <v>198</v>
      </c>
      <c r="F702" s="98">
        <v>0</v>
      </c>
      <c r="G702" s="106">
        <v>2</v>
      </c>
      <c r="H702" s="110"/>
      <c r="I702" s="100" t="s">
        <v>165</v>
      </c>
      <c r="J702" s="97" t="s">
        <v>32722</v>
      </c>
      <c r="K702" s="97" t="s">
        <v>32639</v>
      </c>
      <c r="L702" s="100" t="s">
        <v>32634</v>
      </c>
      <c r="N702" s="97"/>
      <c r="O702" s="97"/>
      <c r="P702" s="102" t="s">
        <v>32718</v>
      </c>
      <c r="Q702" s="97"/>
      <c r="R702" s="97"/>
      <c r="S702" s="100" t="str">
        <f t="shared" si="57"/>
        <v xml:space="preserve">Rück = N, </v>
      </c>
    </row>
    <row r="703" spans="1:19" x14ac:dyDescent="0.2">
      <c r="A703" s="97" t="str">
        <f t="shared" si="56"/>
        <v>ZBPM-X-X-N-2-1</v>
      </c>
      <c r="B703" s="100" t="s">
        <v>32721</v>
      </c>
      <c r="C703" s="98" t="s">
        <v>200</v>
      </c>
      <c r="D703" s="106" t="s">
        <v>200</v>
      </c>
      <c r="E703" s="105" t="s">
        <v>198</v>
      </c>
      <c r="F703" s="100">
        <v>2</v>
      </c>
      <c r="G703" s="98">
        <v>1</v>
      </c>
      <c r="H703" s="110"/>
      <c r="I703" s="100" t="s">
        <v>32635</v>
      </c>
      <c r="J703" s="97" t="s">
        <v>32722</v>
      </c>
      <c r="K703" s="97" t="s">
        <v>32639</v>
      </c>
      <c r="L703" s="100" t="s">
        <v>32634</v>
      </c>
      <c r="N703" s="97"/>
      <c r="O703" s="97"/>
      <c r="P703" s="102" t="s">
        <v>32718</v>
      </c>
      <c r="Q703" s="97"/>
      <c r="R703" s="97"/>
      <c r="S703" s="100" t="str">
        <f t="shared" si="57"/>
        <v xml:space="preserve">Rück = N, </v>
      </c>
    </row>
    <row r="704" spans="1:19" x14ac:dyDescent="0.2">
      <c r="A704" s="97" t="str">
        <f t="shared" si="56"/>
        <v>ZBPM-X-X-N-2-2</v>
      </c>
      <c r="B704" s="100" t="s">
        <v>32721</v>
      </c>
      <c r="C704" s="104" t="s">
        <v>200</v>
      </c>
      <c r="D704" s="100" t="s">
        <v>200</v>
      </c>
      <c r="E704" s="102" t="s">
        <v>198</v>
      </c>
      <c r="F704" s="100">
        <v>2</v>
      </c>
      <c r="G704" s="100">
        <v>2</v>
      </c>
      <c r="H704" s="110"/>
      <c r="I704" s="100" t="s">
        <v>32635</v>
      </c>
      <c r="J704" s="97" t="s">
        <v>32722</v>
      </c>
      <c r="K704" s="97" t="s">
        <v>32639</v>
      </c>
      <c r="L704" s="100" t="s">
        <v>32634</v>
      </c>
      <c r="N704" s="97"/>
      <c r="O704" s="97"/>
      <c r="P704" s="102" t="s">
        <v>32718</v>
      </c>
      <c r="Q704" s="97"/>
      <c r="R704" s="97"/>
      <c r="S704" s="100" t="str">
        <f t="shared" si="57"/>
        <v xml:space="preserve">Rück = N, </v>
      </c>
    </row>
    <row r="705" spans="1:19" x14ac:dyDescent="0.2">
      <c r="A705" s="97" t="str">
        <f t="shared" si="56"/>
        <v>ZBPM-X-X-N-6-1</v>
      </c>
      <c r="B705" s="100" t="s">
        <v>32721</v>
      </c>
      <c r="C705" s="98" t="s">
        <v>200</v>
      </c>
      <c r="D705" s="106" t="s">
        <v>200</v>
      </c>
      <c r="E705" s="105" t="s">
        <v>198</v>
      </c>
      <c r="F705" s="100">
        <v>6</v>
      </c>
      <c r="G705" s="98">
        <v>1</v>
      </c>
      <c r="H705" s="110"/>
      <c r="I705" s="100" t="s">
        <v>200</v>
      </c>
      <c r="J705" s="97" t="s">
        <v>32722</v>
      </c>
      <c r="K705" s="97" t="s">
        <v>32639</v>
      </c>
      <c r="L705" s="100" t="s">
        <v>32634</v>
      </c>
      <c r="N705" s="97"/>
      <c r="O705" s="97"/>
      <c r="P705" s="102" t="s">
        <v>32718</v>
      </c>
      <c r="Q705" s="97"/>
      <c r="R705" s="97"/>
      <c r="S705" s="100" t="str">
        <f t="shared" si="57"/>
        <v xml:space="preserve">Rück = N, </v>
      </c>
    </row>
    <row r="706" spans="1:19" x14ac:dyDescent="0.2">
      <c r="A706" s="97" t="str">
        <f t="shared" si="56"/>
        <v>ZBPM-X-X-N-6-2</v>
      </c>
      <c r="B706" s="100" t="s">
        <v>32721</v>
      </c>
      <c r="C706" s="104" t="s">
        <v>200</v>
      </c>
      <c r="D706" s="100" t="s">
        <v>200</v>
      </c>
      <c r="E706" s="102" t="s">
        <v>198</v>
      </c>
      <c r="F706" s="100">
        <v>6</v>
      </c>
      <c r="G706" s="100">
        <v>2</v>
      </c>
      <c r="H706" s="110"/>
      <c r="I706" s="100" t="s">
        <v>200</v>
      </c>
      <c r="J706" s="97" t="s">
        <v>32722</v>
      </c>
      <c r="K706" s="97" t="s">
        <v>32639</v>
      </c>
      <c r="L706" s="100" t="s">
        <v>32634</v>
      </c>
      <c r="N706" s="97"/>
      <c r="O706" s="97"/>
      <c r="P706" s="102" t="s">
        <v>32718</v>
      </c>
      <c r="Q706" s="97"/>
      <c r="R706" s="97"/>
      <c r="S706" s="100" t="str">
        <f t="shared" si="57"/>
        <v xml:space="preserve">Rück = N, </v>
      </c>
    </row>
    <row r="707" spans="1:19" x14ac:dyDescent="0.2">
      <c r="A707" s="97" t="str">
        <f t="shared" si="56"/>
        <v>ZBPM-X-X-V-0-1</v>
      </c>
      <c r="B707" s="100" t="s">
        <v>32721</v>
      </c>
      <c r="C707" s="100" t="s">
        <v>200</v>
      </c>
      <c r="D707" s="100" t="s">
        <v>200</v>
      </c>
      <c r="E707" s="104" t="s">
        <v>199</v>
      </c>
      <c r="F707" s="98">
        <v>0</v>
      </c>
      <c r="G707" s="98">
        <v>1</v>
      </c>
      <c r="H707" s="110"/>
      <c r="I707" s="100" t="s">
        <v>165</v>
      </c>
      <c r="J707" s="97" t="s">
        <v>32722</v>
      </c>
      <c r="K707" s="97" t="s">
        <v>32639</v>
      </c>
      <c r="L707" s="100" t="s">
        <v>32637</v>
      </c>
      <c r="N707" s="97"/>
      <c r="O707" s="97"/>
      <c r="P707" s="97"/>
      <c r="Q707" s="97"/>
      <c r="R707" s="97"/>
      <c r="S707" s="100" t="str">
        <f t="shared" si="57"/>
        <v/>
      </c>
    </row>
    <row r="708" spans="1:19" x14ac:dyDescent="0.2">
      <c r="A708" s="97" t="str">
        <f t="shared" si="56"/>
        <v>ZBPM-X-X-V-0-2</v>
      </c>
      <c r="B708" s="100" t="s">
        <v>32721</v>
      </c>
      <c r="C708" s="98" t="s">
        <v>200</v>
      </c>
      <c r="D708" s="106" t="s">
        <v>200</v>
      </c>
      <c r="E708" s="106" t="s">
        <v>199</v>
      </c>
      <c r="F708" s="98">
        <v>0</v>
      </c>
      <c r="G708" s="106">
        <v>2</v>
      </c>
      <c r="H708" s="110"/>
      <c r="I708" s="100" t="s">
        <v>165</v>
      </c>
      <c r="J708" s="97" t="s">
        <v>32722</v>
      </c>
      <c r="K708" s="97" t="s">
        <v>32639</v>
      </c>
      <c r="L708" s="100" t="s">
        <v>32637</v>
      </c>
      <c r="N708" s="97"/>
      <c r="O708" s="97"/>
      <c r="P708" s="97"/>
      <c r="Q708" s="97"/>
      <c r="R708" s="97"/>
      <c r="S708" s="100" t="str">
        <f t="shared" si="57"/>
        <v/>
      </c>
    </row>
    <row r="709" spans="1:19" x14ac:dyDescent="0.2">
      <c r="A709" s="97" t="str">
        <f t="shared" si="56"/>
        <v>ZBPM-X-X-V-2-1</v>
      </c>
      <c r="B709" s="100" t="s">
        <v>32721</v>
      </c>
      <c r="C709" s="98" t="s">
        <v>200</v>
      </c>
      <c r="D709" s="106" t="s">
        <v>200</v>
      </c>
      <c r="E709" s="106" t="s">
        <v>199</v>
      </c>
      <c r="F709" s="100">
        <v>2</v>
      </c>
      <c r="G709" s="98">
        <v>1</v>
      </c>
      <c r="H709" s="110"/>
      <c r="I709" s="100" t="s">
        <v>32635</v>
      </c>
      <c r="J709" s="97" t="s">
        <v>32722</v>
      </c>
      <c r="K709" s="97" t="s">
        <v>32639</v>
      </c>
      <c r="L709" s="100" t="s">
        <v>32637</v>
      </c>
      <c r="N709" s="97"/>
      <c r="O709" s="97"/>
      <c r="P709" s="97"/>
      <c r="Q709" s="97"/>
      <c r="R709" s="97"/>
      <c r="S709" s="100" t="str">
        <f t="shared" si="57"/>
        <v/>
      </c>
    </row>
    <row r="710" spans="1:19" x14ac:dyDescent="0.2">
      <c r="A710" s="97" t="str">
        <f t="shared" si="56"/>
        <v>ZBPM-X-X-V-2-2</v>
      </c>
      <c r="B710" s="100" t="s">
        <v>32721</v>
      </c>
      <c r="C710" s="104" t="s">
        <v>200</v>
      </c>
      <c r="D710" s="100" t="s">
        <v>200</v>
      </c>
      <c r="E710" s="100" t="s">
        <v>199</v>
      </c>
      <c r="F710" s="100">
        <v>2</v>
      </c>
      <c r="G710" s="100">
        <v>2</v>
      </c>
      <c r="H710" s="110"/>
      <c r="I710" s="100" t="s">
        <v>32635</v>
      </c>
      <c r="J710" s="97" t="s">
        <v>32722</v>
      </c>
      <c r="K710" s="97" t="s">
        <v>32639</v>
      </c>
      <c r="L710" s="100" t="s">
        <v>32637</v>
      </c>
      <c r="N710" s="97"/>
      <c r="O710" s="97"/>
      <c r="P710" s="97"/>
      <c r="Q710" s="97"/>
      <c r="R710" s="97"/>
      <c r="S710" s="100" t="str">
        <f t="shared" si="57"/>
        <v/>
      </c>
    </row>
    <row r="711" spans="1:19" x14ac:dyDescent="0.2">
      <c r="A711" s="97" t="str">
        <f t="shared" si="56"/>
        <v>ZBPM-X-X-V-6-1</v>
      </c>
      <c r="B711" s="100" t="s">
        <v>32721</v>
      </c>
      <c r="C711" s="98" t="s">
        <v>200</v>
      </c>
      <c r="D711" s="106" t="s">
        <v>200</v>
      </c>
      <c r="E711" s="106" t="s">
        <v>199</v>
      </c>
      <c r="F711" s="100">
        <v>6</v>
      </c>
      <c r="G711" s="98">
        <v>1</v>
      </c>
      <c r="H711" s="110"/>
      <c r="I711" s="100" t="s">
        <v>200</v>
      </c>
      <c r="J711" s="97" t="s">
        <v>32722</v>
      </c>
      <c r="K711" s="97" t="s">
        <v>32639</v>
      </c>
      <c r="L711" s="100" t="s">
        <v>32637</v>
      </c>
      <c r="N711" s="97"/>
      <c r="O711" s="97"/>
      <c r="P711" s="97"/>
      <c r="Q711" s="97"/>
      <c r="R711" s="97"/>
      <c r="S711" s="100" t="str">
        <f t="shared" si="57"/>
        <v/>
      </c>
    </row>
    <row r="712" spans="1:19" x14ac:dyDescent="0.2">
      <c r="A712" s="97" t="str">
        <f t="shared" si="56"/>
        <v>ZBPM-X-X-V-6-2</v>
      </c>
      <c r="B712" s="100" t="s">
        <v>32721</v>
      </c>
      <c r="C712" s="104" t="s">
        <v>200</v>
      </c>
      <c r="D712" s="100" t="s">
        <v>200</v>
      </c>
      <c r="E712" s="100" t="s">
        <v>199</v>
      </c>
      <c r="F712" s="100">
        <v>6</v>
      </c>
      <c r="G712" s="100">
        <v>2</v>
      </c>
      <c r="H712" s="110"/>
      <c r="I712" s="100" t="s">
        <v>200</v>
      </c>
      <c r="J712" s="97" t="s">
        <v>32722</v>
      </c>
      <c r="K712" s="97" t="s">
        <v>32639</v>
      </c>
      <c r="L712" s="100" t="s">
        <v>32637</v>
      </c>
      <c r="N712" s="97"/>
      <c r="O712" s="97"/>
      <c r="P712" s="97"/>
      <c r="Q712" s="97"/>
      <c r="R712" s="97"/>
      <c r="S712" s="100" t="str">
        <f t="shared" si="57"/>
        <v/>
      </c>
    </row>
    <row r="713" spans="1:19" x14ac:dyDescent="0.2">
      <c r="A713" s="97" t="str">
        <f t="shared" si="56"/>
        <v>ZBPM--X--0-1</v>
      </c>
      <c r="B713" s="100" t="s">
        <v>32721</v>
      </c>
      <c r="C713" s="98"/>
      <c r="D713" s="100" t="s">
        <v>200</v>
      </c>
      <c r="E713" s="98"/>
      <c r="F713" s="98">
        <v>0</v>
      </c>
      <c r="G713" s="98">
        <v>1</v>
      </c>
      <c r="H713" s="110"/>
      <c r="I713" s="100" t="s">
        <v>165</v>
      </c>
      <c r="J713" s="97" t="s">
        <v>32722</v>
      </c>
      <c r="K713" s="97" t="s">
        <v>32639</v>
      </c>
      <c r="L713" s="100" t="s">
        <v>32634</v>
      </c>
      <c r="N713" s="97"/>
      <c r="O713" s="97"/>
      <c r="P713" s="97"/>
      <c r="Q713" s="97"/>
      <c r="R713" s="97"/>
      <c r="S713" s="100" t="str">
        <f t="shared" si="57"/>
        <v/>
      </c>
    </row>
    <row r="714" spans="1:19" x14ac:dyDescent="0.2">
      <c r="A714" s="97" t="str">
        <f t="shared" si="56"/>
        <v>ZBPM--X--0-2</v>
      </c>
      <c r="B714" s="100" t="s">
        <v>32721</v>
      </c>
      <c r="C714" s="98"/>
      <c r="D714" s="104" t="s">
        <v>200</v>
      </c>
      <c r="E714" s="98"/>
      <c r="F714" s="98">
        <v>0</v>
      </c>
      <c r="G714" s="100">
        <v>2</v>
      </c>
      <c r="H714" s="110"/>
      <c r="I714" s="100" t="s">
        <v>165</v>
      </c>
      <c r="J714" s="97" t="s">
        <v>32722</v>
      </c>
      <c r="K714" s="97" t="s">
        <v>32639</v>
      </c>
      <c r="L714" s="100" t="s">
        <v>32634</v>
      </c>
      <c r="N714" s="97"/>
      <c r="O714" s="97"/>
      <c r="P714" s="97"/>
      <c r="Q714" s="97"/>
      <c r="R714" s="97"/>
      <c r="S714" s="100" t="str">
        <f t="shared" si="57"/>
        <v/>
      </c>
    </row>
    <row r="715" spans="1:19" x14ac:dyDescent="0.2">
      <c r="A715" s="97" t="str">
        <f t="shared" si="56"/>
        <v>ZBPM--X--2-1</v>
      </c>
      <c r="B715" s="100" t="s">
        <v>32721</v>
      </c>
      <c r="C715" s="98"/>
      <c r="D715" s="100" t="s">
        <v>200</v>
      </c>
      <c r="E715" s="98"/>
      <c r="F715" s="100">
        <v>2</v>
      </c>
      <c r="G715" s="98">
        <v>1</v>
      </c>
      <c r="H715" s="110"/>
      <c r="I715" s="100" t="s">
        <v>32635</v>
      </c>
      <c r="J715" s="97" t="s">
        <v>32722</v>
      </c>
      <c r="K715" s="97" t="s">
        <v>32639</v>
      </c>
      <c r="L715" s="100" t="s">
        <v>32634</v>
      </c>
      <c r="N715" s="97"/>
      <c r="O715" s="97"/>
      <c r="P715" s="97"/>
      <c r="Q715" s="97"/>
      <c r="R715" s="97"/>
      <c r="S715" s="100" t="str">
        <f t="shared" si="57"/>
        <v/>
      </c>
    </row>
    <row r="716" spans="1:19" x14ac:dyDescent="0.2">
      <c r="A716" s="97" t="str">
        <f t="shared" si="56"/>
        <v>ZBPM--X--2-2</v>
      </c>
      <c r="B716" s="100" t="s">
        <v>32721</v>
      </c>
      <c r="C716" s="98"/>
      <c r="D716" s="100" t="s">
        <v>200</v>
      </c>
      <c r="E716" s="98"/>
      <c r="F716" s="100">
        <v>2</v>
      </c>
      <c r="G716" s="100">
        <v>2</v>
      </c>
      <c r="H716" s="110"/>
      <c r="I716" s="100" t="s">
        <v>32635</v>
      </c>
      <c r="J716" s="97" t="s">
        <v>32722</v>
      </c>
      <c r="K716" s="97" t="s">
        <v>32639</v>
      </c>
      <c r="L716" s="100" t="s">
        <v>32634</v>
      </c>
      <c r="N716" s="97"/>
      <c r="O716" s="97"/>
      <c r="P716" s="97"/>
      <c r="Q716" s="97"/>
      <c r="R716" s="97"/>
      <c r="S716" s="100" t="str">
        <f t="shared" si="57"/>
        <v/>
      </c>
    </row>
    <row r="717" spans="1:19" x14ac:dyDescent="0.2">
      <c r="A717" s="97" t="str">
        <f t="shared" si="56"/>
        <v>ZBPM--X--6-1</v>
      </c>
      <c r="B717" s="100" t="s">
        <v>32721</v>
      </c>
      <c r="C717" s="98"/>
      <c r="D717" s="100" t="s">
        <v>200</v>
      </c>
      <c r="E717" s="98"/>
      <c r="F717" s="100">
        <v>6</v>
      </c>
      <c r="G717" s="98">
        <v>1</v>
      </c>
      <c r="H717" s="110"/>
      <c r="I717" s="100" t="s">
        <v>200</v>
      </c>
      <c r="J717" s="97" t="s">
        <v>32722</v>
      </c>
      <c r="K717" s="97" t="s">
        <v>32639</v>
      </c>
      <c r="L717" s="100" t="s">
        <v>32634</v>
      </c>
      <c r="N717" s="97"/>
      <c r="O717" s="97"/>
      <c r="P717" s="97"/>
      <c r="Q717" s="97"/>
      <c r="R717" s="97"/>
      <c r="S717" s="100" t="str">
        <f t="shared" si="57"/>
        <v/>
      </c>
    </row>
    <row r="718" spans="1:19" x14ac:dyDescent="0.2">
      <c r="A718" s="97" t="str">
        <f t="shared" si="56"/>
        <v>ZBPM--X--6-2</v>
      </c>
      <c r="B718" s="100" t="s">
        <v>32721</v>
      </c>
      <c r="C718" s="98"/>
      <c r="D718" s="100" t="s">
        <v>200</v>
      </c>
      <c r="E718" s="98"/>
      <c r="F718" s="100">
        <v>6</v>
      </c>
      <c r="G718" s="100">
        <v>2</v>
      </c>
      <c r="H718" s="110"/>
      <c r="I718" s="100" t="s">
        <v>200</v>
      </c>
      <c r="J718" s="97" t="s">
        <v>32722</v>
      </c>
      <c r="K718" s="97" t="s">
        <v>32639</v>
      </c>
      <c r="L718" s="100" t="s">
        <v>32634</v>
      </c>
      <c r="N718" s="97"/>
      <c r="O718" s="97"/>
      <c r="P718" s="97"/>
      <c r="Q718" s="97"/>
      <c r="R718" s="97"/>
      <c r="S718" s="100" t="str">
        <f t="shared" si="57"/>
        <v/>
      </c>
    </row>
    <row r="719" spans="1:19" x14ac:dyDescent="0.2">
      <c r="A719" s="97" t="str">
        <f t="shared" si="56"/>
        <v>ZBPM--X-N-0-1</v>
      </c>
      <c r="B719" s="100" t="s">
        <v>32721</v>
      </c>
      <c r="C719" s="98"/>
      <c r="D719" s="104" t="s">
        <v>200</v>
      </c>
      <c r="E719" s="102" t="s">
        <v>198</v>
      </c>
      <c r="F719" s="98">
        <v>0</v>
      </c>
      <c r="G719" s="98">
        <v>1</v>
      </c>
      <c r="H719" s="110"/>
      <c r="I719" s="100" t="s">
        <v>165</v>
      </c>
      <c r="J719" s="97" t="s">
        <v>32722</v>
      </c>
      <c r="K719" s="97" t="s">
        <v>32639</v>
      </c>
      <c r="L719" s="100" t="s">
        <v>32634</v>
      </c>
      <c r="N719" s="97"/>
      <c r="O719" s="97"/>
      <c r="P719" s="102" t="s">
        <v>32718</v>
      </c>
      <c r="Q719" s="97"/>
      <c r="R719" s="97"/>
      <c r="S719" s="100" t="str">
        <f t="shared" si="57"/>
        <v xml:space="preserve">Rück = N, </v>
      </c>
    </row>
    <row r="720" spans="1:19" x14ac:dyDescent="0.2">
      <c r="A720" s="97" t="str">
        <f t="shared" si="56"/>
        <v>ZBPM--X-N-0-2</v>
      </c>
      <c r="B720" s="100" t="s">
        <v>32721</v>
      </c>
      <c r="C720" s="98"/>
      <c r="D720" s="106" t="s">
        <v>200</v>
      </c>
      <c r="E720" s="105" t="s">
        <v>198</v>
      </c>
      <c r="F720" s="98">
        <v>0</v>
      </c>
      <c r="G720" s="106">
        <v>2</v>
      </c>
      <c r="H720" s="110"/>
      <c r="I720" s="100" t="s">
        <v>165</v>
      </c>
      <c r="J720" s="97" t="s">
        <v>32722</v>
      </c>
      <c r="K720" s="97" t="s">
        <v>32639</v>
      </c>
      <c r="L720" s="100" t="s">
        <v>32634</v>
      </c>
      <c r="N720" s="97"/>
      <c r="O720" s="97"/>
      <c r="P720" s="102" t="s">
        <v>32718</v>
      </c>
      <c r="Q720" s="97"/>
      <c r="R720" s="97"/>
      <c r="S720" s="100" t="str">
        <f t="shared" si="57"/>
        <v xml:space="preserve">Rück = N, </v>
      </c>
    </row>
    <row r="721" spans="1:19" x14ac:dyDescent="0.2">
      <c r="A721" s="97" t="str">
        <f t="shared" si="56"/>
        <v>ZBPM--X-N-2-1</v>
      </c>
      <c r="B721" s="100" t="s">
        <v>32721</v>
      </c>
      <c r="C721" s="98"/>
      <c r="D721" s="106" t="s">
        <v>200</v>
      </c>
      <c r="E721" s="105" t="s">
        <v>198</v>
      </c>
      <c r="F721" s="100">
        <v>2</v>
      </c>
      <c r="G721" s="98">
        <v>1</v>
      </c>
      <c r="H721" s="110"/>
      <c r="I721" s="100" t="s">
        <v>32635</v>
      </c>
      <c r="J721" s="97" t="s">
        <v>32722</v>
      </c>
      <c r="K721" s="97" t="s">
        <v>32639</v>
      </c>
      <c r="L721" s="100" t="s">
        <v>32634</v>
      </c>
      <c r="N721" s="97"/>
      <c r="O721" s="97"/>
      <c r="P721" s="102" t="s">
        <v>32718</v>
      </c>
      <c r="Q721" s="97"/>
      <c r="R721" s="97"/>
      <c r="S721" s="100" t="str">
        <f t="shared" si="57"/>
        <v xml:space="preserve">Rück = N, </v>
      </c>
    </row>
    <row r="722" spans="1:19" x14ac:dyDescent="0.2">
      <c r="A722" s="97" t="str">
        <f t="shared" si="56"/>
        <v>ZBPM--X-N-2-2</v>
      </c>
      <c r="B722" s="100" t="s">
        <v>32721</v>
      </c>
      <c r="C722" s="98"/>
      <c r="D722" s="100" t="s">
        <v>200</v>
      </c>
      <c r="E722" s="102" t="s">
        <v>198</v>
      </c>
      <c r="F722" s="100">
        <v>2</v>
      </c>
      <c r="G722" s="100">
        <v>2</v>
      </c>
      <c r="H722" s="110"/>
      <c r="I722" s="100" t="s">
        <v>32635</v>
      </c>
      <c r="J722" s="97" t="s">
        <v>32722</v>
      </c>
      <c r="K722" s="97" t="s">
        <v>32639</v>
      </c>
      <c r="L722" s="100" t="s">
        <v>32634</v>
      </c>
      <c r="N722" s="97"/>
      <c r="O722" s="97"/>
      <c r="P722" s="102" t="s">
        <v>32718</v>
      </c>
      <c r="Q722" s="97"/>
      <c r="R722" s="97"/>
      <c r="S722" s="100" t="str">
        <f t="shared" si="57"/>
        <v xml:space="preserve">Rück = N, </v>
      </c>
    </row>
    <row r="723" spans="1:19" x14ac:dyDescent="0.2">
      <c r="A723" s="97" t="str">
        <f t="shared" ref="A723:A730" si="58">B723&amp;"-"&amp;C723&amp;"-"&amp;D723&amp;"-"&amp;E723&amp;"-"&amp;F723&amp;"-"&amp;G723</f>
        <v>ZBPM--X-N-6-1</v>
      </c>
      <c r="B723" s="100" t="s">
        <v>32721</v>
      </c>
      <c r="C723" s="98"/>
      <c r="D723" s="106" t="s">
        <v>200</v>
      </c>
      <c r="E723" s="105" t="s">
        <v>198</v>
      </c>
      <c r="F723" s="100">
        <v>6</v>
      </c>
      <c r="G723" s="98">
        <v>1</v>
      </c>
      <c r="H723" s="110"/>
      <c r="I723" s="100" t="s">
        <v>200</v>
      </c>
      <c r="J723" s="97" t="s">
        <v>32722</v>
      </c>
      <c r="K723" s="97" t="s">
        <v>32639</v>
      </c>
      <c r="L723" s="100" t="s">
        <v>32634</v>
      </c>
      <c r="N723" s="97"/>
      <c r="O723" s="97"/>
      <c r="P723" s="102" t="s">
        <v>32718</v>
      </c>
      <c r="Q723" s="97"/>
      <c r="R723" s="97"/>
      <c r="S723" s="100" t="str">
        <f t="shared" ref="S723:S730" si="59">N723&amp;O723&amp;P723&amp;Q723</f>
        <v xml:space="preserve">Rück = N, </v>
      </c>
    </row>
    <row r="724" spans="1:19" x14ac:dyDescent="0.2">
      <c r="A724" s="97" t="str">
        <f t="shared" si="58"/>
        <v>ZBPM--X-N-6-2</v>
      </c>
      <c r="B724" s="100" t="s">
        <v>32721</v>
      </c>
      <c r="C724" s="98"/>
      <c r="D724" s="100" t="s">
        <v>200</v>
      </c>
      <c r="E724" s="102" t="s">
        <v>198</v>
      </c>
      <c r="F724" s="100">
        <v>6</v>
      </c>
      <c r="G724" s="100">
        <v>2</v>
      </c>
      <c r="H724" s="110"/>
      <c r="I724" s="100" t="s">
        <v>200</v>
      </c>
      <c r="J724" s="97" t="s">
        <v>32722</v>
      </c>
      <c r="K724" s="97" t="s">
        <v>32639</v>
      </c>
      <c r="L724" s="100" t="s">
        <v>32634</v>
      </c>
      <c r="N724" s="97"/>
      <c r="O724" s="97"/>
      <c r="P724" s="102" t="s">
        <v>32718</v>
      </c>
      <c r="Q724" s="97"/>
      <c r="R724" s="97"/>
      <c r="S724" s="100" t="str">
        <f t="shared" si="59"/>
        <v xml:space="preserve">Rück = N, </v>
      </c>
    </row>
    <row r="725" spans="1:19" x14ac:dyDescent="0.2">
      <c r="A725" s="97" t="str">
        <f t="shared" si="58"/>
        <v>ZBPM--X-V-0-1</v>
      </c>
      <c r="B725" s="100" t="s">
        <v>32721</v>
      </c>
      <c r="C725" s="98"/>
      <c r="D725" s="104" t="s">
        <v>200</v>
      </c>
      <c r="E725" s="100" t="s">
        <v>199</v>
      </c>
      <c r="F725" s="98">
        <v>0</v>
      </c>
      <c r="G725" s="98">
        <v>1</v>
      </c>
      <c r="H725" s="110"/>
      <c r="I725" s="100" t="s">
        <v>165</v>
      </c>
      <c r="J725" s="97" t="s">
        <v>32722</v>
      </c>
      <c r="K725" s="97" t="s">
        <v>32639</v>
      </c>
      <c r="L725" s="100" t="s">
        <v>32637</v>
      </c>
      <c r="N725" s="97"/>
      <c r="O725" s="97"/>
      <c r="P725" s="97"/>
      <c r="Q725" s="97"/>
      <c r="R725" s="97"/>
      <c r="S725" s="100" t="str">
        <f t="shared" si="59"/>
        <v/>
      </c>
    </row>
    <row r="726" spans="1:19" x14ac:dyDescent="0.2">
      <c r="A726" s="97" t="str">
        <f t="shared" si="58"/>
        <v>ZBPM--X-V-0-2</v>
      </c>
      <c r="B726" s="100" t="s">
        <v>32721</v>
      </c>
      <c r="C726" s="98"/>
      <c r="D726" s="106" t="s">
        <v>200</v>
      </c>
      <c r="E726" s="106" t="s">
        <v>199</v>
      </c>
      <c r="F726" s="98">
        <v>0</v>
      </c>
      <c r="G726" s="106">
        <v>2</v>
      </c>
      <c r="H726" s="110"/>
      <c r="I726" s="100" t="s">
        <v>165</v>
      </c>
      <c r="J726" s="97" t="s">
        <v>32722</v>
      </c>
      <c r="K726" s="97" t="s">
        <v>32639</v>
      </c>
      <c r="L726" s="100" t="s">
        <v>32637</v>
      </c>
      <c r="N726" s="97"/>
      <c r="O726" s="97"/>
      <c r="P726" s="97"/>
      <c r="Q726" s="97"/>
      <c r="R726" s="97"/>
      <c r="S726" s="100" t="str">
        <f t="shared" si="59"/>
        <v/>
      </c>
    </row>
    <row r="727" spans="1:19" x14ac:dyDescent="0.2">
      <c r="A727" s="97" t="str">
        <f t="shared" si="58"/>
        <v>ZBPM--X-V-2-1</v>
      </c>
      <c r="B727" s="100" t="s">
        <v>32721</v>
      </c>
      <c r="C727" s="98"/>
      <c r="D727" s="106" t="s">
        <v>200</v>
      </c>
      <c r="E727" s="106" t="s">
        <v>199</v>
      </c>
      <c r="F727" s="100">
        <v>2</v>
      </c>
      <c r="G727" s="98">
        <v>1</v>
      </c>
      <c r="H727" s="110"/>
      <c r="I727" s="100" t="s">
        <v>32635</v>
      </c>
      <c r="J727" s="97" t="s">
        <v>32722</v>
      </c>
      <c r="K727" s="97" t="s">
        <v>32639</v>
      </c>
      <c r="L727" s="100" t="s">
        <v>32637</v>
      </c>
      <c r="N727" s="97"/>
      <c r="O727" s="97"/>
      <c r="P727" s="97"/>
      <c r="Q727" s="97"/>
      <c r="R727" s="97"/>
      <c r="S727" s="100" t="str">
        <f t="shared" si="59"/>
        <v/>
      </c>
    </row>
    <row r="728" spans="1:19" x14ac:dyDescent="0.2">
      <c r="A728" s="97" t="str">
        <f t="shared" si="58"/>
        <v>ZBPM--X-V-2-2</v>
      </c>
      <c r="B728" s="100" t="s">
        <v>32721</v>
      </c>
      <c r="C728" s="98"/>
      <c r="D728" s="100" t="s">
        <v>200</v>
      </c>
      <c r="E728" s="100" t="s">
        <v>199</v>
      </c>
      <c r="F728" s="100">
        <v>2</v>
      </c>
      <c r="G728" s="100">
        <v>2</v>
      </c>
      <c r="H728" s="110"/>
      <c r="I728" s="100" t="s">
        <v>32635</v>
      </c>
      <c r="J728" s="97" t="s">
        <v>32722</v>
      </c>
      <c r="K728" s="97" t="s">
        <v>32639</v>
      </c>
      <c r="L728" s="100" t="s">
        <v>32637</v>
      </c>
      <c r="N728" s="97"/>
      <c r="O728" s="97"/>
      <c r="P728" s="97"/>
      <c r="Q728" s="97"/>
      <c r="R728" s="97"/>
      <c r="S728" s="100" t="str">
        <f t="shared" si="59"/>
        <v/>
      </c>
    </row>
    <row r="729" spans="1:19" x14ac:dyDescent="0.2">
      <c r="A729" s="97" t="str">
        <f t="shared" si="58"/>
        <v>ZBPM--X-V-6-1</v>
      </c>
      <c r="B729" s="100" t="s">
        <v>32721</v>
      </c>
      <c r="C729" s="98"/>
      <c r="D729" s="106" t="s">
        <v>200</v>
      </c>
      <c r="E729" s="106" t="s">
        <v>199</v>
      </c>
      <c r="F729" s="100">
        <v>6</v>
      </c>
      <c r="G729" s="98">
        <v>1</v>
      </c>
      <c r="H729" s="110"/>
      <c r="I729" s="100" t="s">
        <v>200</v>
      </c>
      <c r="J729" s="97" t="s">
        <v>32722</v>
      </c>
      <c r="K729" s="97" t="s">
        <v>32639</v>
      </c>
      <c r="L729" s="100" t="s">
        <v>32637</v>
      </c>
      <c r="N729" s="97"/>
      <c r="O729" s="97"/>
      <c r="P729" s="97"/>
      <c r="Q729" s="97"/>
      <c r="R729" s="97"/>
      <c r="S729" s="100" t="str">
        <f t="shared" si="59"/>
        <v/>
      </c>
    </row>
    <row r="730" spans="1:19" x14ac:dyDescent="0.2">
      <c r="A730" s="97" t="str">
        <f t="shared" si="58"/>
        <v>ZBPM--X-V-6-2</v>
      </c>
      <c r="B730" s="100" t="s">
        <v>32721</v>
      </c>
      <c r="C730" s="98"/>
      <c r="D730" s="100" t="s">
        <v>200</v>
      </c>
      <c r="E730" s="100" t="s">
        <v>199</v>
      </c>
      <c r="F730" s="100">
        <v>6</v>
      </c>
      <c r="G730" s="100">
        <v>2</v>
      </c>
      <c r="H730" s="110"/>
      <c r="I730" s="100" t="s">
        <v>200</v>
      </c>
      <c r="J730" s="97" t="s">
        <v>32722</v>
      </c>
      <c r="K730" s="97" t="s">
        <v>32639</v>
      </c>
      <c r="L730" s="100" t="s">
        <v>32637</v>
      </c>
      <c r="N730" s="97"/>
      <c r="O730" s="97"/>
      <c r="P730" s="97"/>
      <c r="Q730" s="97"/>
      <c r="R730" s="97"/>
      <c r="S730" s="100" t="str">
        <f t="shared" si="59"/>
        <v/>
      </c>
    </row>
    <row r="731" spans="1:19" ht="15" customHeight="1" x14ac:dyDescent="0.2">
      <c r="A731" s="107"/>
      <c r="B731" s="108" t="s">
        <v>291</v>
      </c>
      <c r="C731" s="108" t="s">
        <v>291</v>
      </c>
      <c r="D731" s="108" t="s">
        <v>291</v>
      </c>
      <c r="E731" s="108" t="s">
        <v>291</v>
      </c>
      <c r="F731" s="108" t="s">
        <v>291</v>
      </c>
      <c r="G731" s="108" t="s">
        <v>291</v>
      </c>
      <c r="H731" s="108" t="s">
        <v>291</v>
      </c>
      <c r="I731" s="108" t="s">
        <v>291</v>
      </c>
      <c r="J731" s="108" t="s">
        <v>291</v>
      </c>
      <c r="K731" s="108" t="s">
        <v>291</v>
      </c>
      <c r="L731" s="108" t="s">
        <v>291</v>
      </c>
      <c r="N731" s="107"/>
      <c r="O731" s="107"/>
      <c r="P731" s="107"/>
      <c r="Q731" s="107"/>
      <c r="R731" s="107"/>
      <c r="S731" s="107"/>
    </row>
  </sheetData>
  <sheetProtection autoFilter="0"/>
  <autoFilter ref="A1:P658" xr:uid="{00000000-0009-0000-0000-000005000000}"/>
  <conditionalFormatting sqref="A1:A730 A732:A1048576">
    <cfRule type="duplicateValues" dxfId="7" priority="6"/>
  </conditionalFormatting>
  <conditionalFormatting sqref="A731">
    <cfRule type="duplicateValues" dxfId="6" priority="3"/>
  </conditionalFormatting>
  <conditionalFormatting sqref="N658:R658 N585:R585 N512:R512 N439:R439 N366:R366 N293:R293 N220:R220 N147:R147 N74:R74">
    <cfRule type="duplicateValues" dxfId="5" priority="5"/>
  </conditionalFormatting>
  <conditionalFormatting sqref="N731:R731">
    <cfRule type="duplicateValues" dxfId="4" priority="2"/>
  </conditionalFormatting>
  <conditionalFormatting sqref="S658 S585 S512 S439 S366 S293 S220 S147 S74">
    <cfRule type="duplicateValues" dxfId="3" priority="4"/>
  </conditionalFormatting>
  <conditionalFormatting sqref="S731">
    <cfRule type="duplicateValues" dxfId="2" priority="1"/>
  </conditionalFormatting>
  <pageMargins left="0.7" right="0.7" top="0.78740157499999996" bottom="0.78740157499999996" header="0.3" footer="0.3"/>
  <pageSetup orientation="portrait" r:id="rId1"/>
  <customProperties>
    <customPr name="Epm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7641" activePane="bottomLeft" state="frozen"/>
      <selection activeCell="H39" sqref="H39"/>
      <selection pane="bottomLeft" activeCell="A2" sqref="A1:D7675"/>
    </sheetView>
  </sheetViews>
  <sheetFormatPr baseColWidth="10" defaultColWidth="9.1640625" defaultRowHeight="13" x14ac:dyDescent="0.2"/>
  <cols>
    <col min="1" max="3" width="16.6640625" style="40" customWidth="1"/>
    <col min="4" max="4" width="41" style="44" customWidth="1"/>
    <col min="5" max="16384" width="9.1640625" style="26"/>
  </cols>
  <sheetData>
    <row r="1" spans="1:4" s="25" customFormat="1" ht="30" customHeight="1" x14ac:dyDescent="0.2">
      <c r="A1" s="45" t="s">
        <v>2168</v>
      </c>
      <c r="B1" s="45" t="s">
        <v>2169</v>
      </c>
      <c r="C1" s="45" t="s">
        <v>2170</v>
      </c>
      <c r="D1" s="46" t="s">
        <v>2171</v>
      </c>
    </row>
    <row r="2" spans="1:4" ht="15" customHeight="1" x14ac:dyDescent="0.2">
      <c r="A2" s="40" t="s">
        <v>2172</v>
      </c>
      <c r="B2" s="40" t="s">
        <v>2173</v>
      </c>
      <c r="C2" s="40" t="s">
        <v>2174</v>
      </c>
      <c r="D2" s="44" t="s">
        <v>2175</v>
      </c>
    </row>
    <row r="3" spans="1:4" ht="15" customHeight="1" x14ac:dyDescent="0.2">
      <c r="A3" s="40" t="s">
        <v>2176</v>
      </c>
      <c r="B3" s="40" t="s">
        <v>2177</v>
      </c>
      <c r="C3" s="40" t="s">
        <v>2178</v>
      </c>
      <c r="D3" s="44" t="s">
        <v>2179</v>
      </c>
    </row>
    <row r="4" spans="1:4" ht="15" customHeight="1" x14ac:dyDescent="0.2">
      <c r="A4" s="41" t="s">
        <v>2180</v>
      </c>
      <c r="B4" s="40" t="s">
        <v>2181</v>
      </c>
      <c r="C4" s="40" t="s">
        <v>2182</v>
      </c>
      <c r="D4" s="44" t="s">
        <v>2183</v>
      </c>
    </row>
    <row r="5" spans="1:4" ht="15" customHeight="1" x14ac:dyDescent="0.2">
      <c r="A5" s="40" t="s">
        <v>2184</v>
      </c>
      <c r="B5" s="40" t="s">
        <v>2185</v>
      </c>
      <c r="C5" s="40" t="s">
        <v>2186</v>
      </c>
      <c r="D5" s="44" t="s">
        <v>2187</v>
      </c>
    </row>
    <row r="6" spans="1:4" ht="15" customHeight="1" x14ac:dyDescent="0.2">
      <c r="A6" s="40" t="s">
        <v>2188</v>
      </c>
      <c r="B6" s="40" t="s">
        <v>2189</v>
      </c>
      <c r="C6" s="40" t="s">
        <v>2190</v>
      </c>
      <c r="D6" s="44" t="s">
        <v>2191</v>
      </c>
    </row>
    <row r="7" spans="1:4" ht="15" customHeight="1" x14ac:dyDescent="0.2">
      <c r="A7" s="40" t="s">
        <v>2192</v>
      </c>
      <c r="B7" s="40" t="s">
        <v>2193</v>
      </c>
      <c r="C7" s="40" t="s">
        <v>2194</v>
      </c>
      <c r="D7" s="44" t="s">
        <v>2195</v>
      </c>
    </row>
    <row r="8" spans="1:4" ht="15" customHeight="1" x14ac:dyDescent="0.2">
      <c r="A8" s="40" t="s">
        <v>2196</v>
      </c>
      <c r="B8" s="40" t="s">
        <v>2197</v>
      </c>
      <c r="C8" s="40" t="s">
        <v>2198</v>
      </c>
      <c r="D8" s="44" t="s">
        <v>2199</v>
      </c>
    </row>
    <row r="9" spans="1:4" ht="15" customHeight="1" x14ac:dyDescent="0.2">
      <c r="A9" s="40" t="s">
        <v>2200</v>
      </c>
      <c r="B9" s="40" t="s">
        <v>2201</v>
      </c>
      <c r="C9" s="40" t="s">
        <v>2202</v>
      </c>
      <c r="D9" s="44" t="s">
        <v>2203</v>
      </c>
    </row>
    <row r="10" spans="1:4" ht="15" customHeight="1" x14ac:dyDescent="0.2">
      <c r="A10" s="40" t="s">
        <v>2204</v>
      </c>
      <c r="B10" s="40" t="s">
        <v>2205</v>
      </c>
      <c r="C10" s="40" t="s">
        <v>2206</v>
      </c>
      <c r="D10" s="44" t="s">
        <v>2203</v>
      </c>
    </row>
    <row r="11" spans="1:4" ht="15" customHeight="1" x14ac:dyDescent="0.2">
      <c r="A11" s="40" t="s">
        <v>2207</v>
      </c>
      <c r="B11" s="40" t="s">
        <v>2208</v>
      </c>
      <c r="C11" s="40" t="s">
        <v>2209</v>
      </c>
      <c r="D11" s="44" t="s">
        <v>2210</v>
      </c>
    </row>
    <row r="12" spans="1:4" ht="15" customHeight="1" x14ac:dyDescent="0.2">
      <c r="A12" s="40" t="s">
        <v>2211</v>
      </c>
      <c r="B12" s="40" t="s">
        <v>2212</v>
      </c>
      <c r="C12" s="40" t="s">
        <v>2213</v>
      </c>
      <c r="D12" s="44" t="s">
        <v>2214</v>
      </c>
    </row>
    <row r="13" spans="1:4" ht="15" customHeight="1" x14ac:dyDescent="0.2">
      <c r="A13" s="40" t="s">
        <v>2215</v>
      </c>
      <c r="B13" s="40" t="s">
        <v>2216</v>
      </c>
      <c r="C13" s="40" t="s">
        <v>2217</v>
      </c>
      <c r="D13" s="44" t="s">
        <v>2218</v>
      </c>
    </row>
    <row r="14" spans="1:4" ht="15" customHeight="1" x14ac:dyDescent="0.2">
      <c r="A14" s="40" t="s">
        <v>2219</v>
      </c>
      <c r="B14" s="40" t="s">
        <v>2220</v>
      </c>
      <c r="C14" s="40" t="s">
        <v>2221</v>
      </c>
      <c r="D14" s="44" t="s">
        <v>2222</v>
      </c>
    </row>
    <row r="15" spans="1:4" ht="15" customHeight="1" x14ac:dyDescent="0.2">
      <c r="A15" s="40" t="s">
        <v>2223</v>
      </c>
      <c r="B15" s="40" t="s">
        <v>2224</v>
      </c>
      <c r="C15" s="40" t="s">
        <v>2225</v>
      </c>
      <c r="D15" s="44" t="s">
        <v>2226</v>
      </c>
    </row>
    <row r="16" spans="1:4" ht="15" customHeight="1" x14ac:dyDescent="0.2">
      <c r="A16" s="40" t="s">
        <v>2227</v>
      </c>
      <c r="B16" s="40" t="s">
        <v>2228</v>
      </c>
      <c r="C16" s="40" t="s">
        <v>2229</v>
      </c>
      <c r="D16" s="44" t="s">
        <v>2230</v>
      </c>
    </row>
    <row r="17" spans="1:4" ht="15" customHeight="1" x14ac:dyDescent="0.2">
      <c r="A17" s="40" t="s">
        <v>2231</v>
      </c>
      <c r="B17" s="40" t="s">
        <v>2232</v>
      </c>
      <c r="C17" s="40" t="s">
        <v>2233</v>
      </c>
      <c r="D17" s="44" t="s">
        <v>2230</v>
      </c>
    </row>
    <row r="18" spans="1:4" ht="15" customHeight="1" x14ac:dyDescent="0.2">
      <c r="A18" s="40" t="s">
        <v>2234</v>
      </c>
      <c r="B18" s="40" t="s">
        <v>2235</v>
      </c>
      <c r="C18" s="40" t="s">
        <v>2236</v>
      </c>
      <c r="D18" s="44" t="s">
        <v>2230</v>
      </c>
    </row>
    <row r="19" spans="1:4" ht="15" customHeight="1" x14ac:dyDescent="0.2">
      <c r="A19" s="40" t="s">
        <v>2237</v>
      </c>
      <c r="B19" s="40" t="s">
        <v>2238</v>
      </c>
      <c r="C19" s="40" t="s">
        <v>2239</v>
      </c>
      <c r="D19" s="44" t="s">
        <v>2240</v>
      </c>
    </row>
    <row r="20" spans="1:4" ht="15" customHeight="1" x14ac:dyDescent="0.2">
      <c r="A20" s="40" t="s">
        <v>2241</v>
      </c>
      <c r="B20" s="40" t="s">
        <v>2242</v>
      </c>
      <c r="C20" s="40" t="s">
        <v>2243</v>
      </c>
      <c r="D20" s="44" t="s">
        <v>2244</v>
      </c>
    </row>
    <row r="21" spans="1:4" ht="15" customHeight="1" x14ac:dyDescent="0.2">
      <c r="A21" s="40" t="s">
        <v>2245</v>
      </c>
      <c r="B21" s="40" t="s">
        <v>2246</v>
      </c>
      <c r="C21" s="40" t="s">
        <v>2247</v>
      </c>
      <c r="D21" s="44" t="s">
        <v>2248</v>
      </c>
    </row>
    <row r="22" spans="1:4" ht="15" customHeight="1" x14ac:dyDescent="0.2">
      <c r="A22" s="40" t="s">
        <v>2249</v>
      </c>
      <c r="B22" s="40" t="s">
        <v>2250</v>
      </c>
      <c r="C22" s="40" t="s">
        <v>2251</v>
      </c>
      <c r="D22" s="44" t="s">
        <v>2252</v>
      </c>
    </row>
    <row r="23" spans="1:4" ht="15" customHeight="1" x14ac:dyDescent="0.2">
      <c r="A23" s="40" t="s">
        <v>2253</v>
      </c>
      <c r="B23" s="40" t="s">
        <v>2254</v>
      </c>
      <c r="C23" s="40" t="s">
        <v>2255</v>
      </c>
      <c r="D23" s="44" t="s">
        <v>2256</v>
      </c>
    </row>
    <row r="24" spans="1:4" ht="15" customHeight="1" x14ac:dyDescent="0.2">
      <c r="A24" s="40" t="s">
        <v>2257</v>
      </c>
      <c r="B24" s="40" t="s">
        <v>2258</v>
      </c>
      <c r="C24" s="40" t="s">
        <v>2259</v>
      </c>
      <c r="D24" s="44" t="s">
        <v>2260</v>
      </c>
    </row>
    <row r="25" spans="1:4" ht="15" customHeight="1" x14ac:dyDescent="0.2">
      <c r="A25" s="40" t="s">
        <v>2261</v>
      </c>
      <c r="B25" s="40" t="s">
        <v>2262</v>
      </c>
      <c r="C25" s="40" t="s">
        <v>2263</v>
      </c>
      <c r="D25" s="44" t="s">
        <v>2264</v>
      </c>
    </row>
    <row r="26" spans="1:4" ht="15" customHeight="1" x14ac:dyDescent="0.2">
      <c r="A26" s="40" t="s">
        <v>2265</v>
      </c>
      <c r="B26" s="40" t="s">
        <v>2266</v>
      </c>
      <c r="C26" s="40" t="s">
        <v>2267</v>
      </c>
      <c r="D26" s="44" t="s">
        <v>2268</v>
      </c>
    </row>
    <row r="27" spans="1:4" ht="15" customHeight="1" x14ac:dyDescent="0.2">
      <c r="A27" s="40" t="s">
        <v>2269</v>
      </c>
      <c r="B27" s="40" t="s">
        <v>2270</v>
      </c>
      <c r="C27" s="40" t="s">
        <v>2271</v>
      </c>
      <c r="D27" s="44" t="s">
        <v>2272</v>
      </c>
    </row>
    <row r="28" spans="1:4" ht="15" customHeight="1" x14ac:dyDescent="0.2">
      <c r="A28" s="40" t="s">
        <v>2273</v>
      </c>
      <c r="B28" s="40" t="s">
        <v>2274</v>
      </c>
      <c r="C28" s="40" t="s">
        <v>2275</v>
      </c>
      <c r="D28" s="44" t="s">
        <v>2276</v>
      </c>
    </row>
    <row r="29" spans="1:4" ht="15" customHeight="1" x14ac:dyDescent="0.2">
      <c r="A29" s="40" t="s">
        <v>2277</v>
      </c>
      <c r="B29" s="40" t="s">
        <v>2278</v>
      </c>
      <c r="C29" s="40" t="s">
        <v>2279</v>
      </c>
      <c r="D29" s="44" t="s">
        <v>2280</v>
      </c>
    </row>
    <row r="30" spans="1:4" ht="15" customHeight="1" x14ac:dyDescent="0.2">
      <c r="A30" s="40" t="s">
        <v>2281</v>
      </c>
      <c r="B30" s="40" t="s">
        <v>2282</v>
      </c>
      <c r="C30" s="40" t="s">
        <v>2283</v>
      </c>
      <c r="D30" s="44" t="s">
        <v>2284</v>
      </c>
    </row>
    <row r="31" spans="1:4" ht="15" customHeight="1" x14ac:dyDescent="0.2">
      <c r="A31" s="40" t="s">
        <v>2285</v>
      </c>
      <c r="B31" s="40" t="s">
        <v>2286</v>
      </c>
      <c r="C31" s="40" t="s">
        <v>2287</v>
      </c>
      <c r="D31" s="44" t="s">
        <v>2288</v>
      </c>
    </row>
    <row r="32" spans="1:4" ht="15" customHeight="1" x14ac:dyDescent="0.2">
      <c r="A32" s="40" t="s">
        <v>2289</v>
      </c>
      <c r="B32" s="40" t="s">
        <v>2290</v>
      </c>
      <c r="C32" s="40" t="s">
        <v>2291</v>
      </c>
      <c r="D32" s="44" t="s">
        <v>2292</v>
      </c>
    </row>
    <row r="33" spans="1:4" ht="15" customHeight="1" x14ac:dyDescent="0.2">
      <c r="A33" s="40" t="s">
        <v>2293</v>
      </c>
      <c r="B33" s="40" t="s">
        <v>2294</v>
      </c>
      <c r="C33" s="40" t="s">
        <v>2295</v>
      </c>
      <c r="D33" s="44" t="s">
        <v>2296</v>
      </c>
    </row>
    <row r="34" spans="1:4" ht="15" customHeight="1" x14ac:dyDescent="0.2">
      <c r="A34" s="40" t="s">
        <v>2297</v>
      </c>
      <c r="B34" s="40" t="s">
        <v>2298</v>
      </c>
      <c r="C34" s="40" t="s">
        <v>2299</v>
      </c>
      <c r="D34" s="44" t="s">
        <v>2300</v>
      </c>
    </row>
    <row r="35" spans="1:4" ht="15" customHeight="1" x14ac:dyDescent="0.2">
      <c r="A35" s="40" t="s">
        <v>2301</v>
      </c>
      <c r="B35" s="40" t="s">
        <v>2302</v>
      </c>
      <c r="C35" s="40" t="s">
        <v>2303</v>
      </c>
      <c r="D35" s="44" t="s">
        <v>2304</v>
      </c>
    </row>
    <row r="36" spans="1:4" ht="15" customHeight="1" x14ac:dyDescent="0.2">
      <c r="A36" s="40" t="s">
        <v>2305</v>
      </c>
      <c r="B36" s="40" t="s">
        <v>2306</v>
      </c>
      <c r="C36" s="40" t="s">
        <v>2307</v>
      </c>
      <c r="D36" s="44" t="s">
        <v>2308</v>
      </c>
    </row>
    <row r="37" spans="1:4" ht="15" customHeight="1" x14ac:dyDescent="0.2">
      <c r="A37" s="40" t="s">
        <v>2309</v>
      </c>
      <c r="B37" s="40" t="s">
        <v>2310</v>
      </c>
      <c r="C37" s="40" t="s">
        <v>2311</v>
      </c>
      <c r="D37" s="44" t="s">
        <v>2312</v>
      </c>
    </row>
    <row r="38" spans="1:4" ht="15" customHeight="1" x14ac:dyDescent="0.2">
      <c r="A38" s="40" t="s">
        <v>2313</v>
      </c>
      <c r="B38" s="40" t="s">
        <v>2314</v>
      </c>
      <c r="C38" s="40" t="s">
        <v>2315</v>
      </c>
      <c r="D38" s="44" t="s">
        <v>2316</v>
      </c>
    </row>
    <row r="39" spans="1:4" ht="15" customHeight="1" x14ac:dyDescent="0.2">
      <c r="A39" s="40" t="s">
        <v>2317</v>
      </c>
      <c r="B39" s="40" t="s">
        <v>2318</v>
      </c>
      <c r="C39" s="40" t="s">
        <v>2319</v>
      </c>
      <c r="D39" s="44" t="s">
        <v>2320</v>
      </c>
    </row>
    <row r="40" spans="1:4" ht="15" customHeight="1" x14ac:dyDescent="0.2">
      <c r="A40" s="40" t="s">
        <v>2321</v>
      </c>
      <c r="B40" s="40" t="s">
        <v>2322</v>
      </c>
      <c r="C40" s="40" t="s">
        <v>2323</v>
      </c>
      <c r="D40" s="44" t="s">
        <v>2324</v>
      </c>
    </row>
    <row r="41" spans="1:4" ht="15" customHeight="1" x14ac:dyDescent="0.2">
      <c r="A41" s="40" t="s">
        <v>2325</v>
      </c>
      <c r="B41" s="40" t="s">
        <v>2326</v>
      </c>
      <c r="C41" s="40" t="s">
        <v>2327</v>
      </c>
      <c r="D41" s="44" t="s">
        <v>2328</v>
      </c>
    </row>
    <row r="42" spans="1:4" ht="15" customHeight="1" x14ac:dyDescent="0.2">
      <c r="A42" s="40" t="s">
        <v>2329</v>
      </c>
      <c r="B42" s="40" t="s">
        <v>2330</v>
      </c>
      <c r="C42" s="40" t="s">
        <v>2331</v>
      </c>
      <c r="D42" s="44" t="s">
        <v>2332</v>
      </c>
    </row>
    <row r="43" spans="1:4" ht="15" customHeight="1" x14ac:dyDescent="0.2">
      <c r="A43" s="40" t="s">
        <v>2333</v>
      </c>
      <c r="B43" s="40" t="s">
        <v>2334</v>
      </c>
      <c r="C43" s="40" t="s">
        <v>2335</v>
      </c>
      <c r="D43" s="44" t="s">
        <v>2336</v>
      </c>
    </row>
    <row r="44" spans="1:4" ht="15" customHeight="1" x14ac:dyDescent="0.2">
      <c r="A44" s="40" t="s">
        <v>2337</v>
      </c>
      <c r="B44" s="40" t="s">
        <v>2338</v>
      </c>
      <c r="C44" s="40" t="s">
        <v>2339</v>
      </c>
      <c r="D44" s="44" t="s">
        <v>2340</v>
      </c>
    </row>
    <row r="45" spans="1:4" ht="15" customHeight="1" x14ac:dyDescent="0.2">
      <c r="A45" s="40" t="s">
        <v>2341</v>
      </c>
      <c r="B45" s="40" t="s">
        <v>2342</v>
      </c>
      <c r="C45" s="40" t="s">
        <v>2343</v>
      </c>
      <c r="D45" s="44" t="s">
        <v>2344</v>
      </c>
    </row>
    <row r="46" spans="1:4" ht="15" customHeight="1" x14ac:dyDescent="0.2">
      <c r="A46" s="40" t="s">
        <v>2345</v>
      </c>
      <c r="B46" s="40" t="s">
        <v>2346</v>
      </c>
      <c r="C46" s="40" t="s">
        <v>2347</v>
      </c>
      <c r="D46" s="44" t="s">
        <v>2348</v>
      </c>
    </row>
    <row r="47" spans="1:4" ht="15" customHeight="1" x14ac:dyDescent="0.2">
      <c r="A47" s="40" t="s">
        <v>2349</v>
      </c>
      <c r="B47" s="40" t="s">
        <v>2350</v>
      </c>
      <c r="C47" s="40" t="s">
        <v>2351</v>
      </c>
      <c r="D47" s="44" t="s">
        <v>2352</v>
      </c>
    </row>
    <row r="48" spans="1:4" ht="15" customHeight="1" x14ac:dyDescent="0.2">
      <c r="A48" s="40" t="s">
        <v>2353</v>
      </c>
      <c r="B48" s="40" t="s">
        <v>2354</v>
      </c>
      <c r="C48" s="40" t="s">
        <v>2355</v>
      </c>
      <c r="D48" s="44" t="s">
        <v>2356</v>
      </c>
    </row>
    <row r="49" spans="1:4" ht="15" customHeight="1" x14ac:dyDescent="0.2">
      <c r="A49" s="40" t="s">
        <v>2357</v>
      </c>
      <c r="B49" s="40" t="s">
        <v>2358</v>
      </c>
      <c r="C49" s="40" t="s">
        <v>2359</v>
      </c>
      <c r="D49" s="44" t="s">
        <v>2360</v>
      </c>
    </row>
    <row r="50" spans="1:4" ht="15" customHeight="1" x14ac:dyDescent="0.2">
      <c r="A50" s="40" t="s">
        <v>2361</v>
      </c>
      <c r="B50" s="40" t="s">
        <v>2362</v>
      </c>
      <c r="C50" s="40" t="s">
        <v>2363</v>
      </c>
      <c r="D50" s="44" t="s">
        <v>2364</v>
      </c>
    </row>
    <row r="51" spans="1:4" ht="15" customHeight="1" x14ac:dyDescent="0.2">
      <c r="A51" s="40" t="s">
        <v>2365</v>
      </c>
      <c r="B51" s="40" t="s">
        <v>2366</v>
      </c>
      <c r="C51" s="40" t="s">
        <v>2367</v>
      </c>
      <c r="D51" s="44" t="s">
        <v>2368</v>
      </c>
    </row>
    <row r="52" spans="1:4" ht="15" customHeight="1" x14ac:dyDescent="0.2">
      <c r="A52" s="40" t="s">
        <v>2369</v>
      </c>
      <c r="B52" s="40" t="s">
        <v>2370</v>
      </c>
      <c r="C52" s="40" t="s">
        <v>2371</v>
      </c>
      <c r="D52" s="44" t="s">
        <v>2372</v>
      </c>
    </row>
    <row r="53" spans="1:4" ht="15" customHeight="1" x14ac:dyDescent="0.2">
      <c r="A53" s="40" t="s">
        <v>2373</v>
      </c>
      <c r="B53" s="40" t="s">
        <v>2374</v>
      </c>
      <c r="C53" s="40" t="s">
        <v>2375</v>
      </c>
      <c r="D53" s="44" t="s">
        <v>2376</v>
      </c>
    </row>
    <row r="54" spans="1:4" ht="15" customHeight="1" x14ac:dyDescent="0.2">
      <c r="A54" s="40" t="s">
        <v>2377</v>
      </c>
      <c r="B54" s="40" t="s">
        <v>2378</v>
      </c>
      <c r="C54" s="40" t="s">
        <v>2379</v>
      </c>
      <c r="D54" s="44" t="s">
        <v>2380</v>
      </c>
    </row>
    <row r="55" spans="1:4" ht="15" customHeight="1" x14ac:dyDescent="0.2">
      <c r="A55" s="40" t="s">
        <v>2381</v>
      </c>
      <c r="B55" s="40" t="s">
        <v>2382</v>
      </c>
      <c r="C55" s="40" t="s">
        <v>2383</v>
      </c>
      <c r="D55" s="44" t="s">
        <v>2384</v>
      </c>
    </row>
    <row r="56" spans="1:4" ht="15" customHeight="1" x14ac:dyDescent="0.2">
      <c r="A56" s="40" t="s">
        <v>2385</v>
      </c>
      <c r="B56" s="40" t="s">
        <v>2386</v>
      </c>
      <c r="C56" s="40" t="s">
        <v>2387</v>
      </c>
      <c r="D56" s="44" t="s">
        <v>2384</v>
      </c>
    </row>
    <row r="57" spans="1:4" ht="15" customHeight="1" x14ac:dyDescent="0.2">
      <c r="A57" s="40" t="s">
        <v>2388</v>
      </c>
      <c r="B57" s="40" t="s">
        <v>2389</v>
      </c>
      <c r="C57" s="40" t="s">
        <v>2390</v>
      </c>
      <c r="D57" s="44" t="s">
        <v>2384</v>
      </c>
    </row>
    <row r="58" spans="1:4" ht="15" customHeight="1" x14ac:dyDescent="0.2">
      <c r="A58" s="40" t="s">
        <v>2391</v>
      </c>
      <c r="B58" s="40" t="s">
        <v>2392</v>
      </c>
      <c r="C58" s="40" t="s">
        <v>2393</v>
      </c>
      <c r="D58" s="44" t="s">
        <v>2384</v>
      </c>
    </row>
    <row r="59" spans="1:4" ht="15" customHeight="1" x14ac:dyDescent="0.2">
      <c r="A59" s="40" t="s">
        <v>2394</v>
      </c>
      <c r="B59" s="40" t="s">
        <v>2395</v>
      </c>
      <c r="C59" s="40" t="s">
        <v>2396</v>
      </c>
      <c r="D59" s="44" t="s">
        <v>2397</v>
      </c>
    </row>
    <row r="60" spans="1:4" ht="15" customHeight="1" x14ac:dyDescent="0.2">
      <c r="A60" s="40" t="s">
        <v>2398</v>
      </c>
      <c r="B60" s="40" t="s">
        <v>2399</v>
      </c>
      <c r="C60" s="40" t="s">
        <v>2400</v>
      </c>
      <c r="D60" s="44" t="s">
        <v>2401</v>
      </c>
    </row>
    <row r="61" spans="1:4" ht="15" customHeight="1" x14ac:dyDescent="0.2">
      <c r="A61" s="40" t="s">
        <v>2402</v>
      </c>
      <c r="B61" s="40" t="s">
        <v>2403</v>
      </c>
      <c r="C61" s="40" t="s">
        <v>2404</v>
      </c>
      <c r="D61" s="44" t="s">
        <v>2405</v>
      </c>
    </row>
    <row r="62" spans="1:4" ht="15" customHeight="1" x14ac:dyDescent="0.2">
      <c r="A62" s="40" t="s">
        <v>2406</v>
      </c>
      <c r="B62" s="40" t="s">
        <v>2407</v>
      </c>
      <c r="C62" s="40" t="s">
        <v>2408</v>
      </c>
      <c r="D62" s="44" t="s">
        <v>2409</v>
      </c>
    </row>
    <row r="63" spans="1:4" ht="15" customHeight="1" x14ac:dyDescent="0.2">
      <c r="A63" s="40" t="s">
        <v>2410</v>
      </c>
      <c r="B63" s="40" t="s">
        <v>2411</v>
      </c>
      <c r="C63" s="40" t="s">
        <v>2412</v>
      </c>
      <c r="D63" s="44" t="s">
        <v>2413</v>
      </c>
    </row>
    <row r="64" spans="1:4" ht="15" customHeight="1" x14ac:dyDescent="0.2">
      <c r="A64" s="40" t="s">
        <v>2414</v>
      </c>
      <c r="B64" s="40" t="s">
        <v>2415</v>
      </c>
      <c r="C64" s="40" t="s">
        <v>2416</v>
      </c>
      <c r="D64" s="44" t="s">
        <v>2417</v>
      </c>
    </row>
    <row r="65" spans="1:4" ht="15" customHeight="1" x14ac:dyDescent="0.2">
      <c r="A65" s="40" t="s">
        <v>2418</v>
      </c>
      <c r="B65" s="40" t="s">
        <v>2419</v>
      </c>
      <c r="C65" s="40" t="s">
        <v>2420</v>
      </c>
      <c r="D65" s="44" t="s">
        <v>2421</v>
      </c>
    </row>
    <row r="66" spans="1:4" ht="15" customHeight="1" x14ac:dyDescent="0.2">
      <c r="A66" s="40" t="s">
        <v>2422</v>
      </c>
      <c r="B66" s="40" t="s">
        <v>2423</v>
      </c>
      <c r="C66" s="40" t="s">
        <v>2424</v>
      </c>
      <c r="D66" s="44" t="s">
        <v>2425</v>
      </c>
    </row>
    <row r="67" spans="1:4" ht="15" customHeight="1" x14ac:dyDescent="0.2">
      <c r="A67" s="40" t="s">
        <v>2426</v>
      </c>
      <c r="B67" s="40" t="s">
        <v>2427</v>
      </c>
      <c r="C67" s="40" t="s">
        <v>2428</v>
      </c>
      <c r="D67" s="44" t="s">
        <v>2429</v>
      </c>
    </row>
    <row r="68" spans="1:4" ht="15" customHeight="1" x14ac:dyDescent="0.2">
      <c r="A68" s="40" t="s">
        <v>2430</v>
      </c>
      <c r="B68" s="40" t="s">
        <v>2431</v>
      </c>
      <c r="C68" s="40" t="s">
        <v>2432</v>
      </c>
      <c r="D68" s="44" t="s">
        <v>2433</v>
      </c>
    </row>
    <row r="69" spans="1:4" ht="15" customHeight="1" x14ac:dyDescent="0.2">
      <c r="A69" s="40" t="s">
        <v>2434</v>
      </c>
      <c r="B69" s="40" t="s">
        <v>2435</v>
      </c>
      <c r="C69" s="40" t="s">
        <v>2436</v>
      </c>
      <c r="D69" s="44" t="s">
        <v>2437</v>
      </c>
    </row>
    <row r="70" spans="1:4" ht="15" customHeight="1" x14ac:dyDescent="0.2">
      <c r="A70" s="40" t="s">
        <v>2438</v>
      </c>
      <c r="B70" s="40" t="s">
        <v>2439</v>
      </c>
      <c r="C70" s="40" t="s">
        <v>2440</v>
      </c>
      <c r="D70" s="44" t="s">
        <v>2441</v>
      </c>
    </row>
    <row r="71" spans="1:4" ht="15" customHeight="1" x14ac:dyDescent="0.2">
      <c r="A71" s="40" t="s">
        <v>2442</v>
      </c>
      <c r="B71" s="40" t="s">
        <v>2443</v>
      </c>
      <c r="C71" s="40" t="s">
        <v>2444</v>
      </c>
      <c r="D71" s="44" t="s">
        <v>2445</v>
      </c>
    </row>
    <row r="72" spans="1:4" ht="15" customHeight="1" x14ac:dyDescent="0.2">
      <c r="A72" s="40" t="s">
        <v>2446</v>
      </c>
      <c r="B72" s="40" t="s">
        <v>2447</v>
      </c>
      <c r="C72" s="40" t="s">
        <v>2448</v>
      </c>
      <c r="D72" s="44" t="s">
        <v>2449</v>
      </c>
    </row>
    <row r="73" spans="1:4" ht="15" customHeight="1" x14ac:dyDescent="0.2">
      <c r="A73" s="40" t="s">
        <v>2450</v>
      </c>
      <c r="B73" s="40" t="s">
        <v>2451</v>
      </c>
      <c r="C73" s="40" t="s">
        <v>2452</v>
      </c>
      <c r="D73" s="44" t="s">
        <v>2453</v>
      </c>
    </row>
    <row r="74" spans="1:4" ht="15" customHeight="1" x14ac:dyDescent="0.2">
      <c r="A74" s="40" t="s">
        <v>2454</v>
      </c>
      <c r="B74" s="40" t="s">
        <v>2455</v>
      </c>
      <c r="C74" s="40" t="s">
        <v>2456</v>
      </c>
      <c r="D74" s="44" t="s">
        <v>2457</v>
      </c>
    </row>
    <row r="75" spans="1:4" ht="15" customHeight="1" x14ac:dyDescent="0.2">
      <c r="A75" s="40" t="s">
        <v>2458</v>
      </c>
      <c r="B75" s="40" t="s">
        <v>2459</v>
      </c>
      <c r="C75" s="40" t="s">
        <v>2460</v>
      </c>
      <c r="D75" s="44" t="s">
        <v>2461</v>
      </c>
    </row>
    <row r="76" spans="1:4" ht="15" customHeight="1" x14ac:dyDescent="0.2">
      <c r="A76" s="40" t="s">
        <v>2462</v>
      </c>
      <c r="B76" s="40" t="s">
        <v>2463</v>
      </c>
      <c r="C76" s="40" t="s">
        <v>2464</v>
      </c>
      <c r="D76" s="44" t="s">
        <v>2465</v>
      </c>
    </row>
    <row r="77" spans="1:4" ht="15" customHeight="1" x14ac:dyDescent="0.2">
      <c r="A77" s="40" t="s">
        <v>2466</v>
      </c>
      <c r="B77" s="40" t="s">
        <v>2467</v>
      </c>
      <c r="C77" s="40" t="s">
        <v>2468</v>
      </c>
      <c r="D77" s="44" t="s">
        <v>2469</v>
      </c>
    </row>
    <row r="78" spans="1:4" ht="15" customHeight="1" x14ac:dyDescent="0.2">
      <c r="A78" s="40" t="s">
        <v>2470</v>
      </c>
      <c r="B78" s="40" t="s">
        <v>2471</v>
      </c>
      <c r="C78" s="40" t="s">
        <v>2472</v>
      </c>
      <c r="D78" s="44" t="s">
        <v>2473</v>
      </c>
    </row>
    <row r="79" spans="1:4" ht="15" customHeight="1" x14ac:dyDescent="0.2">
      <c r="A79" s="40" t="s">
        <v>2474</v>
      </c>
      <c r="B79" s="40" t="s">
        <v>2475</v>
      </c>
      <c r="C79" s="40" t="s">
        <v>2476</v>
      </c>
      <c r="D79" s="44" t="s">
        <v>2477</v>
      </c>
    </row>
    <row r="80" spans="1:4" ht="15" customHeight="1" x14ac:dyDescent="0.2">
      <c r="A80" s="40" t="s">
        <v>2478</v>
      </c>
      <c r="B80" s="40" t="s">
        <v>2479</v>
      </c>
      <c r="C80" s="40" t="s">
        <v>2480</v>
      </c>
      <c r="D80" s="44" t="s">
        <v>2481</v>
      </c>
    </row>
    <row r="81" spans="1:4" ht="15" customHeight="1" x14ac:dyDescent="0.2">
      <c r="A81" s="40" t="s">
        <v>2482</v>
      </c>
      <c r="B81" s="40" t="s">
        <v>2483</v>
      </c>
      <c r="C81" s="40" t="s">
        <v>2484</v>
      </c>
      <c r="D81" s="44" t="s">
        <v>2485</v>
      </c>
    </row>
    <row r="82" spans="1:4" ht="15" customHeight="1" x14ac:dyDescent="0.2">
      <c r="A82" s="40" t="s">
        <v>2486</v>
      </c>
      <c r="B82" s="40" t="s">
        <v>2487</v>
      </c>
      <c r="C82" s="40" t="s">
        <v>2488</v>
      </c>
      <c r="D82" s="44" t="s">
        <v>2489</v>
      </c>
    </row>
    <row r="83" spans="1:4" ht="15" customHeight="1" x14ac:dyDescent="0.2">
      <c r="A83" s="40" t="s">
        <v>2490</v>
      </c>
      <c r="B83" s="40" t="s">
        <v>2491</v>
      </c>
      <c r="C83" s="40" t="s">
        <v>2492</v>
      </c>
      <c r="D83" s="44" t="s">
        <v>2493</v>
      </c>
    </row>
    <row r="84" spans="1:4" ht="15" customHeight="1" x14ac:dyDescent="0.2">
      <c r="A84" s="40" t="s">
        <v>2494</v>
      </c>
      <c r="B84" s="40" t="s">
        <v>2495</v>
      </c>
      <c r="C84" s="40" t="s">
        <v>2496</v>
      </c>
      <c r="D84" s="44" t="s">
        <v>2497</v>
      </c>
    </row>
    <row r="85" spans="1:4" ht="15" customHeight="1" x14ac:dyDescent="0.2">
      <c r="A85" s="40" t="s">
        <v>2498</v>
      </c>
      <c r="B85" s="40" t="s">
        <v>2499</v>
      </c>
      <c r="C85" s="40" t="s">
        <v>2500</v>
      </c>
      <c r="D85" s="44" t="s">
        <v>2501</v>
      </c>
    </row>
    <row r="86" spans="1:4" ht="15" customHeight="1" x14ac:dyDescent="0.2">
      <c r="A86" s="40" t="s">
        <v>2502</v>
      </c>
      <c r="B86" s="40" t="s">
        <v>2503</v>
      </c>
      <c r="C86" s="40" t="s">
        <v>2504</v>
      </c>
      <c r="D86" s="44" t="s">
        <v>2505</v>
      </c>
    </row>
    <row r="87" spans="1:4" ht="15" customHeight="1" x14ac:dyDescent="0.2">
      <c r="A87" s="40" t="s">
        <v>2506</v>
      </c>
      <c r="B87" s="40" t="s">
        <v>2507</v>
      </c>
      <c r="C87" s="40" t="s">
        <v>2508</v>
      </c>
      <c r="D87" s="44" t="s">
        <v>2509</v>
      </c>
    </row>
    <row r="88" spans="1:4" ht="15" customHeight="1" x14ac:dyDescent="0.2">
      <c r="A88" s="40" t="s">
        <v>2510</v>
      </c>
      <c r="B88" s="40" t="s">
        <v>2511</v>
      </c>
      <c r="C88" s="40" t="s">
        <v>2512</v>
      </c>
      <c r="D88" s="44" t="s">
        <v>2513</v>
      </c>
    </row>
    <row r="89" spans="1:4" ht="15" customHeight="1" x14ac:dyDescent="0.2">
      <c r="A89" s="40" t="s">
        <v>2514</v>
      </c>
      <c r="B89" s="40" t="s">
        <v>2515</v>
      </c>
      <c r="C89" s="40" t="s">
        <v>2516</v>
      </c>
      <c r="D89" s="44" t="s">
        <v>2517</v>
      </c>
    </row>
    <row r="90" spans="1:4" ht="15" customHeight="1" x14ac:dyDescent="0.2">
      <c r="A90" s="40" t="s">
        <v>2518</v>
      </c>
      <c r="B90" s="40" t="s">
        <v>2519</v>
      </c>
      <c r="C90" s="40" t="s">
        <v>2520</v>
      </c>
      <c r="D90" s="44" t="s">
        <v>2521</v>
      </c>
    </row>
    <row r="91" spans="1:4" ht="15" customHeight="1" x14ac:dyDescent="0.2">
      <c r="A91" s="40" t="s">
        <v>2522</v>
      </c>
      <c r="B91" s="40" t="s">
        <v>2523</v>
      </c>
      <c r="C91" s="40" t="s">
        <v>2524</v>
      </c>
      <c r="D91" s="44" t="s">
        <v>2525</v>
      </c>
    </row>
    <row r="92" spans="1:4" ht="15" customHeight="1" x14ac:dyDescent="0.2">
      <c r="A92" s="40" t="s">
        <v>2526</v>
      </c>
      <c r="B92" s="40" t="s">
        <v>2527</v>
      </c>
      <c r="C92" s="40" t="s">
        <v>2528</v>
      </c>
      <c r="D92" s="44" t="s">
        <v>2529</v>
      </c>
    </row>
    <row r="93" spans="1:4" ht="15" customHeight="1" x14ac:dyDescent="0.2">
      <c r="A93" s="40" t="s">
        <v>2530</v>
      </c>
      <c r="B93" s="40" t="s">
        <v>2531</v>
      </c>
      <c r="C93" s="40" t="s">
        <v>2532</v>
      </c>
      <c r="D93" s="44" t="s">
        <v>2533</v>
      </c>
    </row>
    <row r="94" spans="1:4" ht="15" customHeight="1" x14ac:dyDescent="0.2">
      <c r="A94" s="40" t="s">
        <v>2534</v>
      </c>
      <c r="B94" s="40" t="s">
        <v>2535</v>
      </c>
      <c r="C94" s="40" t="s">
        <v>2536</v>
      </c>
      <c r="D94" s="44" t="s">
        <v>2537</v>
      </c>
    </row>
    <row r="95" spans="1:4" ht="15" customHeight="1" x14ac:dyDescent="0.2">
      <c r="A95" s="40" t="s">
        <v>2538</v>
      </c>
      <c r="B95" s="40" t="s">
        <v>2539</v>
      </c>
      <c r="C95" s="40" t="s">
        <v>2540</v>
      </c>
      <c r="D95" s="44" t="s">
        <v>2541</v>
      </c>
    </row>
    <row r="96" spans="1:4" ht="15" customHeight="1" x14ac:dyDescent="0.2">
      <c r="A96" s="40" t="s">
        <v>2542</v>
      </c>
      <c r="B96" s="40" t="s">
        <v>2543</v>
      </c>
      <c r="C96" s="40" t="s">
        <v>2544</v>
      </c>
      <c r="D96" s="44" t="s">
        <v>2545</v>
      </c>
    </row>
    <row r="97" spans="1:4" ht="15" customHeight="1" x14ac:dyDescent="0.2">
      <c r="A97" s="40" t="s">
        <v>2546</v>
      </c>
      <c r="B97" s="40" t="s">
        <v>2547</v>
      </c>
      <c r="C97" s="40" t="s">
        <v>2548</v>
      </c>
      <c r="D97" s="44" t="s">
        <v>2549</v>
      </c>
    </row>
    <row r="98" spans="1:4" ht="15" customHeight="1" x14ac:dyDescent="0.2">
      <c r="A98" s="40" t="s">
        <v>2550</v>
      </c>
      <c r="B98" s="40" t="s">
        <v>2551</v>
      </c>
      <c r="C98" s="40" t="s">
        <v>2552</v>
      </c>
      <c r="D98" s="44" t="s">
        <v>2553</v>
      </c>
    </row>
    <row r="99" spans="1:4" ht="15" customHeight="1" x14ac:dyDescent="0.2">
      <c r="A99" s="40" t="s">
        <v>2554</v>
      </c>
      <c r="B99" s="40" t="s">
        <v>2555</v>
      </c>
      <c r="C99" s="40" t="s">
        <v>2556</v>
      </c>
      <c r="D99" s="44" t="s">
        <v>2557</v>
      </c>
    </row>
    <row r="100" spans="1:4" ht="15" customHeight="1" x14ac:dyDescent="0.2">
      <c r="A100" s="40" t="s">
        <v>2558</v>
      </c>
      <c r="B100" s="40" t="s">
        <v>2559</v>
      </c>
      <c r="C100" s="40" t="s">
        <v>2560</v>
      </c>
      <c r="D100" s="44" t="s">
        <v>2561</v>
      </c>
    </row>
    <row r="101" spans="1:4" ht="15" customHeight="1" x14ac:dyDescent="0.2">
      <c r="A101" s="40" t="s">
        <v>2562</v>
      </c>
      <c r="B101" s="40" t="s">
        <v>2563</v>
      </c>
      <c r="C101" s="40" t="s">
        <v>2564</v>
      </c>
      <c r="D101" s="44" t="s">
        <v>2565</v>
      </c>
    </row>
    <row r="102" spans="1:4" ht="15" customHeight="1" x14ac:dyDescent="0.2">
      <c r="A102" s="40" t="s">
        <v>2566</v>
      </c>
      <c r="B102" s="40" t="s">
        <v>2567</v>
      </c>
      <c r="C102" s="40" t="s">
        <v>2568</v>
      </c>
      <c r="D102" s="44" t="s">
        <v>2569</v>
      </c>
    </row>
    <row r="103" spans="1:4" ht="15" customHeight="1" x14ac:dyDescent="0.2">
      <c r="A103" s="40" t="s">
        <v>2570</v>
      </c>
      <c r="B103" s="40" t="s">
        <v>2571</v>
      </c>
      <c r="C103" s="40" t="s">
        <v>2572</v>
      </c>
      <c r="D103" s="44" t="s">
        <v>2573</v>
      </c>
    </row>
    <row r="104" spans="1:4" ht="15" customHeight="1" x14ac:dyDescent="0.2">
      <c r="A104" s="40" t="s">
        <v>2574</v>
      </c>
      <c r="B104" s="40" t="s">
        <v>2575</v>
      </c>
      <c r="C104" s="40" t="s">
        <v>2576</v>
      </c>
      <c r="D104" s="44" t="s">
        <v>2577</v>
      </c>
    </row>
    <row r="105" spans="1:4" ht="15" customHeight="1" x14ac:dyDescent="0.2">
      <c r="A105" s="40" t="s">
        <v>2578</v>
      </c>
      <c r="B105" s="40" t="s">
        <v>2579</v>
      </c>
      <c r="C105" s="40" t="s">
        <v>2580</v>
      </c>
      <c r="D105" s="44" t="s">
        <v>2581</v>
      </c>
    </row>
    <row r="106" spans="1:4" ht="15" customHeight="1" x14ac:dyDescent="0.2">
      <c r="A106" s="40" t="s">
        <v>2582</v>
      </c>
      <c r="B106" s="40" t="s">
        <v>2583</v>
      </c>
      <c r="C106" s="40" t="s">
        <v>2584</v>
      </c>
      <c r="D106" s="44" t="s">
        <v>2585</v>
      </c>
    </row>
    <row r="107" spans="1:4" ht="15" customHeight="1" x14ac:dyDescent="0.2">
      <c r="A107" s="40" t="s">
        <v>2586</v>
      </c>
      <c r="B107" s="40" t="s">
        <v>2587</v>
      </c>
      <c r="C107" s="40" t="s">
        <v>2588</v>
      </c>
      <c r="D107" s="44" t="s">
        <v>2589</v>
      </c>
    </row>
    <row r="108" spans="1:4" ht="15" customHeight="1" x14ac:dyDescent="0.2">
      <c r="A108" s="40" t="s">
        <v>2590</v>
      </c>
      <c r="B108" s="40" t="s">
        <v>2591</v>
      </c>
      <c r="C108" s="40" t="s">
        <v>2592</v>
      </c>
      <c r="D108" s="44" t="s">
        <v>2593</v>
      </c>
    </row>
    <row r="109" spans="1:4" ht="15" customHeight="1" x14ac:dyDescent="0.2">
      <c r="A109" s="40" t="s">
        <v>2594</v>
      </c>
      <c r="B109" s="40" t="s">
        <v>2595</v>
      </c>
      <c r="C109" s="40" t="s">
        <v>2596</v>
      </c>
      <c r="D109" s="44" t="s">
        <v>2597</v>
      </c>
    </row>
    <row r="110" spans="1:4" ht="15" customHeight="1" x14ac:dyDescent="0.2">
      <c r="A110" s="40" t="s">
        <v>2598</v>
      </c>
      <c r="B110" s="40" t="s">
        <v>2599</v>
      </c>
      <c r="C110" s="40" t="s">
        <v>2600</v>
      </c>
      <c r="D110" s="44" t="s">
        <v>2601</v>
      </c>
    </row>
    <row r="111" spans="1:4" ht="15" customHeight="1" x14ac:dyDescent="0.2">
      <c r="A111" s="40" t="s">
        <v>2602</v>
      </c>
      <c r="B111" s="40" t="s">
        <v>2603</v>
      </c>
      <c r="C111" s="40" t="s">
        <v>2604</v>
      </c>
      <c r="D111" s="44" t="s">
        <v>2605</v>
      </c>
    </row>
    <row r="112" spans="1:4" ht="15" customHeight="1" x14ac:dyDescent="0.2">
      <c r="A112" s="40" t="s">
        <v>2606</v>
      </c>
      <c r="B112" s="40" t="s">
        <v>2607</v>
      </c>
      <c r="C112" s="40" t="s">
        <v>2608</v>
      </c>
      <c r="D112" s="44" t="s">
        <v>2609</v>
      </c>
    </row>
    <row r="113" spans="1:4" ht="15" customHeight="1" x14ac:dyDescent="0.2">
      <c r="A113" s="40" t="s">
        <v>2610</v>
      </c>
      <c r="B113" s="40" t="s">
        <v>2611</v>
      </c>
      <c r="C113" s="40" t="s">
        <v>2612</v>
      </c>
      <c r="D113" s="44" t="s">
        <v>2613</v>
      </c>
    </row>
    <row r="114" spans="1:4" ht="15" customHeight="1" x14ac:dyDescent="0.2">
      <c r="A114" s="40" t="s">
        <v>2614</v>
      </c>
      <c r="B114" s="40" t="s">
        <v>2615</v>
      </c>
      <c r="C114" s="40" t="s">
        <v>2616</v>
      </c>
      <c r="D114" s="44" t="s">
        <v>2617</v>
      </c>
    </row>
    <row r="115" spans="1:4" ht="15" customHeight="1" x14ac:dyDescent="0.2">
      <c r="A115" s="40" t="s">
        <v>2618</v>
      </c>
      <c r="B115" s="40" t="s">
        <v>2619</v>
      </c>
      <c r="C115" s="40" t="s">
        <v>2620</v>
      </c>
      <c r="D115" s="44" t="s">
        <v>2621</v>
      </c>
    </row>
    <row r="116" spans="1:4" ht="15" customHeight="1" x14ac:dyDescent="0.2">
      <c r="A116" s="40" t="s">
        <v>2622</v>
      </c>
      <c r="B116" s="40" t="s">
        <v>2623</v>
      </c>
      <c r="C116" s="40" t="s">
        <v>2624</v>
      </c>
      <c r="D116" s="44" t="s">
        <v>2625</v>
      </c>
    </row>
    <row r="117" spans="1:4" ht="15" customHeight="1" x14ac:dyDescent="0.2">
      <c r="A117" s="40" t="s">
        <v>2626</v>
      </c>
      <c r="B117" s="40" t="s">
        <v>2627</v>
      </c>
      <c r="C117" s="40" t="s">
        <v>2628</v>
      </c>
      <c r="D117" s="44" t="s">
        <v>2629</v>
      </c>
    </row>
    <row r="118" spans="1:4" ht="15" customHeight="1" x14ac:dyDescent="0.2">
      <c r="A118" s="40" t="s">
        <v>2630</v>
      </c>
      <c r="B118" s="40" t="s">
        <v>2631</v>
      </c>
      <c r="C118" s="40" t="s">
        <v>2632</v>
      </c>
      <c r="D118" s="44" t="s">
        <v>2633</v>
      </c>
    </row>
    <row r="119" spans="1:4" ht="15" customHeight="1" x14ac:dyDescent="0.2">
      <c r="A119" s="40" t="s">
        <v>2634</v>
      </c>
      <c r="B119" s="40" t="s">
        <v>2635</v>
      </c>
      <c r="C119" s="40" t="s">
        <v>2636</v>
      </c>
      <c r="D119" s="44" t="s">
        <v>2637</v>
      </c>
    </row>
    <row r="120" spans="1:4" ht="15" customHeight="1" x14ac:dyDescent="0.2">
      <c r="A120" s="40" t="s">
        <v>2638</v>
      </c>
      <c r="B120" s="40" t="s">
        <v>2639</v>
      </c>
      <c r="C120" s="40" t="s">
        <v>2640</v>
      </c>
      <c r="D120" s="44" t="s">
        <v>2641</v>
      </c>
    </row>
    <row r="121" spans="1:4" ht="15" customHeight="1" x14ac:dyDescent="0.2">
      <c r="A121" s="40" t="s">
        <v>2642</v>
      </c>
      <c r="B121" s="40" t="s">
        <v>2643</v>
      </c>
      <c r="C121" s="40" t="s">
        <v>2644</v>
      </c>
      <c r="D121" s="44" t="s">
        <v>2645</v>
      </c>
    </row>
    <row r="122" spans="1:4" ht="15" customHeight="1" x14ac:dyDescent="0.2">
      <c r="A122" s="40" t="s">
        <v>2646</v>
      </c>
      <c r="B122" s="40" t="s">
        <v>2647</v>
      </c>
      <c r="C122" s="40" t="s">
        <v>2648</v>
      </c>
      <c r="D122" s="44" t="s">
        <v>2649</v>
      </c>
    </row>
    <row r="123" spans="1:4" ht="15" customHeight="1" x14ac:dyDescent="0.2">
      <c r="A123" s="40" t="s">
        <v>2650</v>
      </c>
      <c r="B123" s="40" t="s">
        <v>2651</v>
      </c>
      <c r="C123" s="40" t="s">
        <v>2652</v>
      </c>
      <c r="D123" s="44" t="s">
        <v>2653</v>
      </c>
    </row>
    <row r="124" spans="1:4" ht="15" customHeight="1" x14ac:dyDescent="0.2">
      <c r="A124" s="40" t="s">
        <v>2654</v>
      </c>
      <c r="B124" s="40" t="s">
        <v>2655</v>
      </c>
      <c r="C124" s="40" t="s">
        <v>2656</v>
      </c>
      <c r="D124" s="44" t="s">
        <v>2657</v>
      </c>
    </row>
    <row r="125" spans="1:4" ht="15" customHeight="1" x14ac:dyDescent="0.2">
      <c r="A125" s="40" t="s">
        <v>2658</v>
      </c>
      <c r="B125" s="40" t="s">
        <v>2659</v>
      </c>
      <c r="C125" s="40" t="s">
        <v>2660</v>
      </c>
      <c r="D125" s="44" t="s">
        <v>2661</v>
      </c>
    </row>
    <row r="126" spans="1:4" ht="15" customHeight="1" x14ac:dyDescent="0.2">
      <c r="A126" s="40" t="s">
        <v>2662</v>
      </c>
      <c r="B126" s="40" t="s">
        <v>2663</v>
      </c>
      <c r="C126" s="40" t="s">
        <v>2664</v>
      </c>
      <c r="D126" s="44" t="s">
        <v>2665</v>
      </c>
    </row>
    <row r="127" spans="1:4" ht="15" customHeight="1" x14ac:dyDescent="0.2">
      <c r="A127" s="40" t="s">
        <v>2666</v>
      </c>
      <c r="B127" s="40" t="s">
        <v>2667</v>
      </c>
      <c r="C127" s="40" t="s">
        <v>2668</v>
      </c>
      <c r="D127" s="44" t="s">
        <v>2669</v>
      </c>
    </row>
    <row r="128" spans="1:4" ht="15" customHeight="1" x14ac:dyDescent="0.2">
      <c r="A128" s="40" t="s">
        <v>2670</v>
      </c>
      <c r="B128" s="40" t="s">
        <v>2671</v>
      </c>
      <c r="C128" s="40" t="s">
        <v>2672</v>
      </c>
      <c r="D128" s="44" t="s">
        <v>2673</v>
      </c>
    </row>
    <row r="129" spans="1:4" ht="15" customHeight="1" x14ac:dyDescent="0.2">
      <c r="A129" s="40" t="s">
        <v>2674</v>
      </c>
      <c r="B129" s="40" t="s">
        <v>2675</v>
      </c>
      <c r="C129" s="40" t="s">
        <v>2676</v>
      </c>
      <c r="D129" s="44" t="s">
        <v>2677</v>
      </c>
    </row>
    <row r="130" spans="1:4" ht="15" customHeight="1" x14ac:dyDescent="0.2">
      <c r="A130" s="40" t="s">
        <v>2678</v>
      </c>
      <c r="B130" s="40" t="s">
        <v>2679</v>
      </c>
      <c r="C130" s="40" t="s">
        <v>2680</v>
      </c>
      <c r="D130" s="44" t="s">
        <v>2681</v>
      </c>
    </row>
    <row r="131" spans="1:4" ht="15" customHeight="1" x14ac:dyDescent="0.2">
      <c r="A131" s="40" t="s">
        <v>2682</v>
      </c>
      <c r="B131" s="40" t="s">
        <v>2683</v>
      </c>
      <c r="C131" s="40" t="s">
        <v>2684</v>
      </c>
      <c r="D131" s="44" t="s">
        <v>2685</v>
      </c>
    </row>
    <row r="132" spans="1:4" ht="15" customHeight="1" x14ac:dyDescent="0.2">
      <c r="A132" s="40" t="s">
        <v>2686</v>
      </c>
      <c r="B132" s="40" t="s">
        <v>2687</v>
      </c>
      <c r="C132" s="40" t="s">
        <v>2688</v>
      </c>
      <c r="D132" s="44" t="s">
        <v>2689</v>
      </c>
    </row>
    <row r="133" spans="1:4" ht="15" customHeight="1" x14ac:dyDescent="0.2">
      <c r="A133" s="40" t="s">
        <v>2690</v>
      </c>
      <c r="B133" s="40" t="s">
        <v>2691</v>
      </c>
      <c r="C133" s="40" t="s">
        <v>2692</v>
      </c>
      <c r="D133" s="44" t="s">
        <v>2693</v>
      </c>
    </row>
    <row r="134" spans="1:4" ht="15" customHeight="1" x14ac:dyDescent="0.2">
      <c r="A134" s="40" t="s">
        <v>2694</v>
      </c>
      <c r="B134" s="40" t="s">
        <v>2695</v>
      </c>
      <c r="C134" s="40" t="s">
        <v>2696</v>
      </c>
      <c r="D134" s="44" t="s">
        <v>2697</v>
      </c>
    </row>
    <row r="135" spans="1:4" ht="15" customHeight="1" x14ac:dyDescent="0.2">
      <c r="A135" s="40" t="s">
        <v>2698</v>
      </c>
      <c r="B135" s="40" t="s">
        <v>2699</v>
      </c>
      <c r="C135" s="40" t="s">
        <v>2700</v>
      </c>
      <c r="D135" s="44" t="s">
        <v>2701</v>
      </c>
    </row>
    <row r="136" spans="1:4" ht="15" customHeight="1" x14ac:dyDescent="0.2">
      <c r="A136" s="40" t="s">
        <v>2702</v>
      </c>
      <c r="B136" s="40" t="s">
        <v>2703</v>
      </c>
      <c r="C136" s="40" t="s">
        <v>2704</v>
      </c>
      <c r="D136" s="44" t="s">
        <v>2705</v>
      </c>
    </row>
    <row r="137" spans="1:4" ht="15" customHeight="1" x14ac:dyDescent="0.2">
      <c r="A137" s="40" t="s">
        <v>2706</v>
      </c>
      <c r="B137" s="40" t="s">
        <v>2707</v>
      </c>
      <c r="C137" s="40" t="s">
        <v>2708</v>
      </c>
      <c r="D137" s="44" t="s">
        <v>2709</v>
      </c>
    </row>
    <row r="138" spans="1:4" ht="15" customHeight="1" x14ac:dyDescent="0.2">
      <c r="A138" s="40" t="s">
        <v>2710</v>
      </c>
      <c r="B138" s="40" t="s">
        <v>2711</v>
      </c>
      <c r="C138" s="40" t="s">
        <v>2712</v>
      </c>
      <c r="D138" s="44" t="s">
        <v>2713</v>
      </c>
    </row>
    <row r="139" spans="1:4" ht="15" customHeight="1" x14ac:dyDescent="0.2">
      <c r="A139" s="40" t="s">
        <v>2714</v>
      </c>
      <c r="B139" s="40" t="s">
        <v>2715</v>
      </c>
      <c r="C139" s="40" t="s">
        <v>2716</v>
      </c>
      <c r="D139" s="44" t="s">
        <v>2717</v>
      </c>
    </row>
    <row r="140" spans="1:4" ht="15" customHeight="1" x14ac:dyDescent="0.2">
      <c r="A140" s="40" t="s">
        <v>2718</v>
      </c>
      <c r="B140" s="40" t="s">
        <v>2719</v>
      </c>
      <c r="C140" s="40" t="s">
        <v>2720</v>
      </c>
      <c r="D140" s="44" t="s">
        <v>2721</v>
      </c>
    </row>
    <row r="141" spans="1:4" ht="15" customHeight="1" x14ac:dyDescent="0.2">
      <c r="A141" s="40" t="s">
        <v>2722</v>
      </c>
      <c r="B141" s="40" t="s">
        <v>2723</v>
      </c>
      <c r="C141" s="40" t="s">
        <v>2724</v>
      </c>
      <c r="D141" s="44" t="s">
        <v>2725</v>
      </c>
    </row>
    <row r="142" spans="1:4" ht="15" customHeight="1" x14ac:dyDescent="0.2">
      <c r="A142" s="40" t="s">
        <v>2726</v>
      </c>
      <c r="B142" s="40" t="s">
        <v>2727</v>
      </c>
      <c r="C142" s="40" t="s">
        <v>2728</v>
      </c>
      <c r="D142" s="44" t="s">
        <v>2729</v>
      </c>
    </row>
    <row r="143" spans="1:4" ht="15" customHeight="1" x14ac:dyDescent="0.2">
      <c r="A143" s="40" t="s">
        <v>2730</v>
      </c>
      <c r="B143" s="40" t="s">
        <v>2731</v>
      </c>
      <c r="C143" s="40" t="s">
        <v>2732</v>
      </c>
      <c r="D143" s="44" t="s">
        <v>2733</v>
      </c>
    </row>
    <row r="144" spans="1:4" ht="15" customHeight="1" x14ac:dyDescent="0.2">
      <c r="A144" s="40" t="s">
        <v>2734</v>
      </c>
      <c r="B144" s="40" t="s">
        <v>2735</v>
      </c>
      <c r="C144" s="40" t="s">
        <v>2736</v>
      </c>
      <c r="D144" s="44" t="s">
        <v>2737</v>
      </c>
    </row>
    <row r="145" spans="1:4" ht="15" customHeight="1" x14ac:dyDescent="0.2">
      <c r="A145" s="40" t="s">
        <v>2738</v>
      </c>
      <c r="B145" s="40" t="s">
        <v>2739</v>
      </c>
      <c r="C145" s="40" t="s">
        <v>2740</v>
      </c>
      <c r="D145" s="44" t="s">
        <v>2741</v>
      </c>
    </row>
    <row r="146" spans="1:4" ht="15" customHeight="1" x14ac:dyDescent="0.2">
      <c r="A146" s="40" t="s">
        <v>2742</v>
      </c>
      <c r="B146" s="40" t="s">
        <v>2743</v>
      </c>
      <c r="C146" s="40" t="s">
        <v>2744</v>
      </c>
      <c r="D146" s="44" t="s">
        <v>2745</v>
      </c>
    </row>
    <row r="147" spans="1:4" ht="15" customHeight="1" x14ac:dyDescent="0.2">
      <c r="A147" s="40" t="s">
        <v>2746</v>
      </c>
      <c r="B147" s="40" t="s">
        <v>2747</v>
      </c>
      <c r="C147" s="40" t="s">
        <v>2748</v>
      </c>
      <c r="D147" s="44" t="s">
        <v>2749</v>
      </c>
    </row>
    <row r="148" spans="1:4" ht="15" customHeight="1" x14ac:dyDescent="0.2">
      <c r="A148" s="40" t="s">
        <v>2750</v>
      </c>
      <c r="B148" s="40" t="s">
        <v>2751</v>
      </c>
      <c r="C148" s="40" t="s">
        <v>2752</v>
      </c>
      <c r="D148" s="44" t="s">
        <v>2753</v>
      </c>
    </row>
    <row r="149" spans="1:4" ht="15" customHeight="1" x14ac:dyDescent="0.2">
      <c r="A149" s="40" t="s">
        <v>2754</v>
      </c>
      <c r="B149" s="40" t="s">
        <v>2755</v>
      </c>
      <c r="C149" s="40" t="s">
        <v>2756</v>
      </c>
      <c r="D149" s="44" t="s">
        <v>2757</v>
      </c>
    </row>
    <row r="150" spans="1:4" ht="15" customHeight="1" x14ac:dyDescent="0.2">
      <c r="A150" s="40" t="s">
        <v>2758</v>
      </c>
      <c r="B150" s="40" t="s">
        <v>2759</v>
      </c>
      <c r="C150" s="40" t="s">
        <v>2760</v>
      </c>
      <c r="D150" s="44" t="s">
        <v>2761</v>
      </c>
    </row>
    <row r="151" spans="1:4" ht="15" customHeight="1" x14ac:dyDescent="0.2">
      <c r="A151" s="40" t="s">
        <v>2762</v>
      </c>
      <c r="B151" s="40" t="s">
        <v>2763</v>
      </c>
      <c r="C151" s="40" t="s">
        <v>2764</v>
      </c>
      <c r="D151" s="44" t="s">
        <v>2765</v>
      </c>
    </row>
    <row r="152" spans="1:4" ht="15" customHeight="1" x14ac:dyDescent="0.2">
      <c r="A152" s="40" t="s">
        <v>2766</v>
      </c>
      <c r="B152" s="40" t="s">
        <v>2767</v>
      </c>
      <c r="C152" s="40" t="s">
        <v>2768</v>
      </c>
      <c r="D152" s="44" t="s">
        <v>2769</v>
      </c>
    </row>
    <row r="153" spans="1:4" ht="15" customHeight="1" x14ac:dyDescent="0.2">
      <c r="A153" s="40" t="s">
        <v>2770</v>
      </c>
      <c r="B153" s="40" t="s">
        <v>2771</v>
      </c>
      <c r="C153" s="40" t="s">
        <v>2772</v>
      </c>
      <c r="D153" s="44" t="s">
        <v>2773</v>
      </c>
    </row>
    <row r="154" spans="1:4" ht="15" customHeight="1" x14ac:dyDescent="0.2">
      <c r="A154" s="40" t="s">
        <v>2774</v>
      </c>
      <c r="B154" s="40" t="s">
        <v>2775</v>
      </c>
      <c r="C154" s="40" t="s">
        <v>2776</v>
      </c>
      <c r="D154" s="44" t="s">
        <v>2777</v>
      </c>
    </row>
    <row r="155" spans="1:4" ht="15" customHeight="1" x14ac:dyDescent="0.2">
      <c r="A155" s="40" t="s">
        <v>2778</v>
      </c>
      <c r="B155" s="40" t="s">
        <v>2779</v>
      </c>
      <c r="C155" s="40" t="s">
        <v>2780</v>
      </c>
      <c r="D155" s="44" t="s">
        <v>2781</v>
      </c>
    </row>
    <row r="156" spans="1:4" ht="15" customHeight="1" x14ac:dyDescent="0.2">
      <c r="A156" s="40" t="s">
        <v>2782</v>
      </c>
      <c r="B156" s="40" t="s">
        <v>2783</v>
      </c>
      <c r="C156" s="40" t="s">
        <v>2784</v>
      </c>
      <c r="D156" s="44" t="s">
        <v>2785</v>
      </c>
    </row>
    <row r="157" spans="1:4" ht="15" customHeight="1" x14ac:dyDescent="0.2">
      <c r="A157" s="40" t="s">
        <v>2786</v>
      </c>
      <c r="B157" s="40" t="s">
        <v>2787</v>
      </c>
      <c r="C157" s="40" t="s">
        <v>2788</v>
      </c>
      <c r="D157" s="44" t="s">
        <v>2789</v>
      </c>
    </row>
    <row r="158" spans="1:4" ht="15" customHeight="1" x14ac:dyDescent="0.2">
      <c r="A158" s="40" t="s">
        <v>2790</v>
      </c>
      <c r="B158" s="40" t="s">
        <v>2791</v>
      </c>
      <c r="C158" s="40" t="s">
        <v>2792</v>
      </c>
      <c r="D158" s="44" t="s">
        <v>2793</v>
      </c>
    </row>
    <row r="159" spans="1:4" ht="15" customHeight="1" x14ac:dyDescent="0.2">
      <c r="A159" s="40" t="s">
        <v>2794</v>
      </c>
      <c r="B159" s="40" t="s">
        <v>2795</v>
      </c>
      <c r="C159" s="40" t="s">
        <v>2796</v>
      </c>
      <c r="D159" s="44" t="s">
        <v>2797</v>
      </c>
    </row>
    <row r="160" spans="1:4" ht="15" customHeight="1" x14ac:dyDescent="0.2">
      <c r="A160" s="40" t="s">
        <v>2798</v>
      </c>
      <c r="B160" s="40" t="s">
        <v>2799</v>
      </c>
      <c r="C160" s="40" t="s">
        <v>2800</v>
      </c>
      <c r="D160" s="44" t="s">
        <v>2801</v>
      </c>
    </row>
    <row r="161" spans="1:4" ht="15" customHeight="1" x14ac:dyDescent="0.2">
      <c r="A161" s="40" t="s">
        <v>2802</v>
      </c>
      <c r="B161" s="40" t="s">
        <v>2803</v>
      </c>
      <c r="C161" s="40" t="s">
        <v>2804</v>
      </c>
      <c r="D161" s="44" t="s">
        <v>2805</v>
      </c>
    </row>
    <row r="162" spans="1:4" ht="15" customHeight="1" x14ac:dyDescent="0.2">
      <c r="A162" s="40" t="s">
        <v>2806</v>
      </c>
      <c r="B162" s="40" t="s">
        <v>2807</v>
      </c>
      <c r="C162" s="40" t="s">
        <v>2808</v>
      </c>
      <c r="D162" s="44" t="s">
        <v>2809</v>
      </c>
    </row>
    <row r="163" spans="1:4" ht="15" customHeight="1" x14ac:dyDescent="0.2">
      <c r="A163" s="40" t="s">
        <v>2810</v>
      </c>
      <c r="B163" s="40" t="s">
        <v>2811</v>
      </c>
      <c r="C163" s="40" t="s">
        <v>2812</v>
      </c>
      <c r="D163" s="44" t="s">
        <v>2813</v>
      </c>
    </row>
    <row r="164" spans="1:4" ht="15" customHeight="1" x14ac:dyDescent="0.2">
      <c r="A164" s="40" t="s">
        <v>2814</v>
      </c>
      <c r="B164" s="40" t="s">
        <v>2815</v>
      </c>
      <c r="C164" s="40" t="s">
        <v>2816</v>
      </c>
      <c r="D164" s="44" t="s">
        <v>2817</v>
      </c>
    </row>
    <row r="165" spans="1:4" ht="15" customHeight="1" x14ac:dyDescent="0.2">
      <c r="A165" s="40" t="s">
        <v>2818</v>
      </c>
      <c r="B165" s="40" t="s">
        <v>2819</v>
      </c>
      <c r="C165" s="40" t="s">
        <v>2820</v>
      </c>
      <c r="D165" s="44" t="s">
        <v>2821</v>
      </c>
    </row>
    <row r="166" spans="1:4" ht="15" customHeight="1" x14ac:dyDescent="0.2">
      <c r="A166" s="40" t="s">
        <v>2822</v>
      </c>
      <c r="B166" s="40" t="s">
        <v>2823</v>
      </c>
      <c r="C166" s="40" t="s">
        <v>2824</v>
      </c>
      <c r="D166" s="44" t="s">
        <v>2825</v>
      </c>
    </row>
    <row r="167" spans="1:4" ht="15" customHeight="1" x14ac:dyDescent="0.2">
      <c r="A167" s="40" t="s">
        <v>2826</v>
      </c>
      <c r="B167" s="40" t="s">
        <v>2827</v>
      </c>
      <c r="C167" s="40" t="s">
        <v>2828</v>
      </c>
      <c r="D167" s="44" t="s">
        <v>2829</v>
      </c>
    </row>
    <row r="168" spans="1:4" ht="15" customHeight="1" x14ac:dyDescent="0.2">
      <c r="A168" s="40" t="s">
        <v>2830</v>
      </c>
      <c r="B168" s="40" t="s">
        <v>2831</v>
      </c>
      <c r="C168" s="40" t="s">
        <v>2832</v>
      </c>
      <c r="D168" s="44" t="s">
        <v>2833</v>
      </c>
    </row>
    <row r="169" spans="1:4" ht="15" customHeight="1" x14ac:dyDescent="0.2">
      <c r="A169" s="40" t="s">
        <v>2834</v>
      </c>
      <c r="B169" s="40" t="s">
        <v>2835</v>
      </c>
      <c r="C169" s="40" t="s">
        <v>2836</v>
      </c>
      <c r="D169" s="44" t="s">
        <v>2837</v>
      </c>
    </row>
    <row r="170" spans="1:4" ht="15" customHeight="1" x14ac:dyDescent="0.2">
      <c r="A170" s="40" t="s">
        <v>2838</v>
      </c>
      <c r="B170" s="40" t="s">
        <v>2839</v>
      </c>
      <c r="C170" s="40" t="s">
        <v>2840</v>
      </c>
      <c r="D170" s="44" t="s">
        <v>2841</v>
      </c>
    </row>
    <row r="171" spans="1:4" ht="15" customHeight="1" x14ac:dyDescent="0.2">
      <c r="A171" s="40" t="s">
        <v>2842</v>
      </c>
      <c r="B171" s="40" t="s">
        <v>2843</v>
      </c>
      <c r="C171" s="40" t="s">
        <v>2844</v>
      </c>
      <c r="D171" s="44" t="s">
        <v>2845</v>
      </c>
    </row>
    <row r="172" spans="1:4" ht="15" customHeight="1" x14ac:dyDescent="0.2">
      <c r="A172" s="40" t="s">
        <v>2846</v>
      </c>
      <c r="B172" s="40" t="s">
        <v>2847</v>
      </c>
      <c r="C172" s="40" t="s">
        <v>2848</v>
      </c>
      <c r="D172" s="44" t="s">
        <v>2849</v>
      </c>
    </row>
    <row r="173" spans="1:4" ht="15" customHeight="1" x14ac:dyDescent="0.2">
      <c r="A173" s="40" t="s">
        <v>2850</v>
      </c>
      <c r="B173" s="40" t="s">
        <v>2851</v>
      </c>
      <c r="C173" s="40" t="s">
        <v>2852</v>
      </c>
      <c r="D173" s="44" t="s">
        <v>2853</v>
      </c>
    </row>
    <row r="174" spans="1:4" ht="15" customHeight="1" x14ac:dyDescent="0.2">
      <c r="A174" s="40" t="s">
        <v>2854</v>
      </c>
      <c r="B174" s="40" t="s">
        <v>2855</v>
      </c>
      <c r="C174" s="40" t="s">
        <v>2856</v>
      </c>
      <c r="D174" s="44" t="s">
        <v>2857</v>
      </c>
    </row>
    <row r="175" spans="1:4" ht="15" customHeight="1" x14ac:dyDescent="0.2">
      <c r="A175" s="40" t="s">
        <v>2858</v>
      </c>
      <c r="B175" s="40" t="s">
        <v>2859</v>
      </c>
      <c r="C175" s="40" t="s">
        <v>2860</v>
      </c>
      <c r="D175" s="44" t="s">
        <v>2861</v>
      </c>
    </row>
    <row r="176" spans="1:4" ht="15" customHeight="1" x14ac:dyDescent="0.2">
      <c r="A176" s="40" t="s">
        <v>2862</v>
      </c>
      <c r="B176" s="40" t="s">
        <v>2863</v>
      </c>
      <c r="C176" s="40" t="s">
        <v>2864</v>
      </c>
      <c r="D176" s="44" t="s">
        <v>2865</v>
      </c>
    </row>
    <row r="177" spans="1:4" ht="15" customHeight="1" x14ac:dyDescent="0.2">
      <c r="A177" s="40" t="s">
        <v>2866</v>
      </c>
      <c r="B177" s="40" t="s">
        <v>2867</v>
      </c>
      <c r="C177" s="40" t="s">
        <v>2868</v>
      </c>
      <c r="D177" s="44" t="s">
        <v>2869</v>
      </c>
    </row>
    <row r="178" spans="1:4" ht="15" customHeight="1" x14ac:dyDescent="0.2">
      <c r="A178" s="40" t="s">
        <v>2870</v>
      </c>
      <c r="B178" s="40" t="s">
        <v>2871</v>
      </c>
      <c r="C178" s="40" t="s">
        <v>2872</v>
      </c>
      <c r="D178" s="44" t="s">
        <v>2873</v>
      </c>
    </row>
    <row r="179" spans="1:4" ht="15" customHeight="1" x14ac:dyDescent="0.2">
      <c r="A179" s="40" t="s">
        <v>2874</v>
      </c>
      <c r="B179" s="40" t="s">
        <v>2875</v>
      </c>
      <c r="C179" s="40" t="s">
        <v>2876</v>
      </c>
      <c r="D179" s="44" t="s">
        <v>2877</v>
      </c>
    </row>
    <row r="180" spans="1:4" ht="15" customHeight="1" x14ac:dyDescent="0.2">
      <c r="A180" s="40" t="s">
        <v>2878</v>
      </c>
      <c r="B180" s="40" t="s">
        <v>2879</v>
      </c>
      <c r="C180" s="40" t="s">
        <v>2880</v>
      </c>
      <c r="D180" s="44" t="s">
        <v>2877</v>
      </c>
    </row>
    <row r="181" spans="1:4" ht="15" customHeight="1" x14ac:dyDescent="0.2">
      <c r="A181" s="40" t="s">
        <v>2881</v>
      </c>
      <c r="B181" s="40" t="s">
        <v>2882</v>
      </c>
      <c r="C181" s="40" t="s">
        <v>2883</v>
      </c>
      <c r="D181" s="44" t="s">
        <v>2884</v>
      </c>
    </row>
    <row r="182" spans="1:4" ht="15" customHeight="1" x14ac:dyDescent="0.2">
      <c r="A182" s="40" t="s">
        <v>2885</v>
      </c>
      <c r="B182" s="40" t="s">
        <v>2886</v>
      </c>
      <c r="C182" s="40" t="s">
        <v>2887</v>
      </c>
      <c r="D182" s="44" t="s">
        <v>2888</v>
      </c>
    </row>
    <row r="183" spans="1:4" ht="15" customHeight="1" x14ac:dyDescent="0.2">
      <c r="A183" s="40" t="s">
        <v>2889</v>
      </c>
      <c r="B183" s="40" t="s">
        <v>2890</v>
      </c>
      <c r="C183" s="40" t="s">
        <v>2891</v>
      </c>
      <c r="D183" s="44" t="s">
        <v>2892</v>
      </c>
    </row>
    <row r="184" spans="1:4" ht="15" customHeight="1" x14ac:dyDescent="0.2">
      <c r="A184" s="40" t="s">
        <v>2893</v>
      </c>
      <c r="B184" s="40" t="s">
        <v>2894</v>
      </c>
      <c r="C184" s="40" t="s">
        <v>2895</v>
      </c>
      <c r="D184" s="44" t="s">
        <v>2896</v>
      </c>
    </row>
    <row r="185" spans="1:4" ht="15" customHeight="1" x14ac:dyDescent="0.2">
      <c r="A185" s="40" t="s">
        <v>2897</v>
      </c>
      <c r="B185" s="40" t="s">
        <v>2898</v>
      </c>
      <c r="C185" s="40" t="s">
        <v>2899</v>
      </c>
      <c r="D185" s="44" t="s">
        <v>2896</v>
      </c>
    </row>
    <row r="186" spans="1:4" ht="15" customHeight="1" x14ac:dyDescent="0.2">
      <c r="A186" s="40" t="s">
        <v>2900</v>
      </c>
      <c r="B186" s="40" t="s">
        <v>2901</v>
      </c>
      <c r="C186" s="40" t="s">
        <v>2902</v>
      </c>
      <c r="D186" s="44" t="s">
        <v>2903</v>
      </c>
    </row>
    <row r="187" spans="1:4" ht="15" customHeight="1" x14ac:dyDescent="0.2">
      <c r="A187" s="40" t="s">
        <v>2904</v>
      </c>
      <c r="B187" s="40" t="s">
        <v>2905</v>
      </c>
      <c r="C187" s="40" t="s">
        <v>2906</v>
      </c>
      <c r="D187" s="44" t="s">
        <v>2907</v>
      </c>
    </row>
    <row r="188" spans="1:4" ht="15" customHeight="1" x14ac:dyDescent="0.2">
      <c r="A188" s="40" t="s">
        <v>2908</v>
      </c>
      <c r="B188" s="40" t="s">
        <v>2909</v>
      </c>
      <c r="C188" s="40" t="s">
        <v>2910</v>
      </c>
      <c r="D188" s="44" t="s">
        <v>2911</v>
      </c>
    </row>
    <row r="189" spans="1:4" ht="15" customHeight="1" x14ac:dyDescent="0.2">
      <c r="A189" s="40" t="s">
        <v>2912</v>
      </c>
      <c r="B189" s="40" t="s">
        <v>2913</v>
      </c>
      <c r="C189" s="40" t="s">
        <v>2914</v>
      </c>
      <c r="D189" s="44" t="s">
        <v>2915</v>
      </c>
    </row>
    <row r="190" spans="1:4" ht="15" customHeight="1" x14ac:dyDescent="0.2">
      <c r="A190" s="40" t="s">
        <v>2916</v>
      </c>
      <c r="B190" s="40" t="s">
        <v>2917</v>
      </c>
      <c r="C190" s="40" t="s">
        <v>2918</v>
      </c>
      <c r="D190" s="44" t="s">
        <v>2919</v>
      </c>
    </row>
    <row r="191" spans="1:4" ht="15" customHeight="1" x14ac:dyDescent="0.2">
      <c r="A191" s="40" t="s">
        <v>2920</v>
      </c>
      <c r="B191" s="40" t="s">
        <v>2921</v>
      </c>
      <c r="C191" s="40" t="s">
        <v>2922</v>
      </c>
      <c r="D191" s="44" t="s">
        <v>2923</v>
      </c>
    </row>
    <row r="192" spans="1:4" ht="15" customHeight="1" x14ac:dyDescent="0.2">
      <c r="A192" s="40" t="s">
        <v>2924</v>
      </c>
      <c r="B192" s="40" t="s">
        <v>2925</v>
      </c>
      <c r="C192" s="40" t="s">
        <v>2926</v>
      </c>
      <c r="D192" s="44" t="s">
        <v>2927</v>
      </c>
    </row>
    <row r="193" spans="1:4" ht="15" customHeight="1" x14ac:dyDescent="0.2">
      <c r="A193" s="40" t="s">
        <v>2928</v>
      </c>
      <c r="B193" s="40" t="s">
        <v>2929</v>
      </c>
      <c r="C193" s="40" t="s">
        <v>2930</v>
      </c>
      <c r="D193" s="44" t="s">
        <v>2931</v>
      </c>
    </row>
    <row r="194" spans="1:4" ht="15" customHeight="1" x14ac:dyDescent="0.2">
      <c r="A194" s="40" t="s">
        <v>2932</v>
      </c>
      <c r="B194" s="40" t="s">
        <v>2933</v>
      </c>
      <c r="C194" s="40" t="s">
        <v>2934</v>
      </c>
      <c r="D194" s="44" t="s">
        <v>2935</v>
      </c>
    </row>
    <row r="195" spans="1:4" ht="15" customHeight="1" x14ac:dyDescent="0.2">
      <c r="A195" s="40" t="s">
        <v>2936</v>
      </c>
      <c r="B195" s="40" t="s">
        <v>2937</v>
      </c>
      <c r="C195" s="40" t="s">
        <v>2938</v>
      </c>
      <c r="D195" s="44" t="s">
        <v>2939</v>
      </c>
    </row>
    <row r="196" spans="1:4" ht="15" customHeight="1" x14ac:dyDescent="0.2">
      <c r="A196" s="40" t="s">
        <v>2940</v>
      </c>
      <c r="B196" s="40" t="s">
        <v>2941</v>
      </c>
      <c r="C196" s="40" t="s">
        <v>2942</v>
      </c>
      <c r="D196" s="44" t="s">
        <v>2943</v>
      </c>
    </row>
    <row r="197" spans="1:4" ht="15" customHeight="1" x14ac:dyDescent="0.2">
      <c r="A197" s="40" t="s">
        <v>2944</v>
      </c>
      <c r="B197" s="40" t="s">
        <v>2945</v>
      </c>
      <c r="C197" s="40" t="s">
        <v>2946</v>
      </c>
      <c r="D197" s="44" t="s">
        <v>2947</v>
      </c>
    </row>
    <row r="198" spans="1:4" ht="15" customHeight="1" x14ac:dyDescent="0.2">
      <c r="A198" s="40" t="s">
        <v>2948</v>
      </c>
      <c r="B198" s="40" t="s">
        <v>2949</v>
      </c>
      <c r="C198" s="40" t="s">
        <v>2950</v>
      </c>
      <c r="D198" s="44" t="s">
        <v>2951</v>
      </c>
    </row>
    <row r="199" spans="1:4" ht="15" customHeight="1" x14ac:dyDescent="0.2">
      <c r="A199" s="40" t="s">
        <v>2952</v>
      </c>
      <c r="B199" s="40" t="s">
        <v>2953</v>
      </c>
      <c r="C199" s="40" t="s">
        <v>2954</v>
      </c>
      <c r="D199" s="44" t="s">
        <v>2955</v>
      </c>
    </row>
    <row r="200" spans="1:4" ht="15" customHeight="1" x14ac:dyDescent="0.2">
      <c r="A200" s="40" t="s">
        <v>2956</v>
      </c>
      <c r="B200" s="40" t="s">
        <v>2957</v>
      </c>
      <c r="C200" s="40" t="s">
        <v>2958</v>
      </c>
      <c r="D200" s="44" t="s">
        <v>2955</v>
      </c>
    </row>
    <row r="201" spans="1:4" ht="15" customHeight="1" x14ac:dyDescent="0.2">
      <c r="A201" s="40" t="s">
        <v>2959</v>
      </c>
      <c r="B201" s="40" t="s">
        <v>2960</v>
      </c>
      <c r="C201" s="40" t="s">
        <v>2961</v>
      </c>
      <c r="D201" s="44" t="s">
        <v>2962</v>
      </c>
    </row>
    <row r="202" spans="1:4" ht="15" customHeight="1" x14ac:dyDescent="0.2">
      <c r="A202" s="40" t="s">
        <v>2963</v>
      </c>
      <c r="B202" s="40" t="s">
        <v>2964</v>
      </c>
      <c r="C202" s="40" t="s">
        <v>2965</v>
      </c>
      <c r="D202" s="44" t="s">
        <v>2966</v>
      </c>
    </row>
    <row r="203" spans="1:4" ht="15" customHeight="1" x14ac:dyDescent="0.2">
      <c r="A203" s="40" t="s">
        <v>2967</v>
      </c>
      <c r="B203" s="40" t="s">
        <v>2968</v>
      </c>
      <c r="C203" s="40" t="s">
        <v>2969</v>
      </c>
      <c r="D203" s="44" t="s">
        <v>2970</v>
      </c>
    </row>
    <row r="204" spans="1:4" ht="15" customHeight="1" x14ac:dyDescent="0.2">
      <c r="A204" s="40" t="s">
        <v>2971</v>
      </c>
      <c r="B204" s="40" t="s">
        <v>2972</v>
      </c>
      <c r="C204" s="40" t="s">
        <v>2973</v>
      </c>
      <c r="D204" s="44" t="s">
        <v>2974</v>
      </c>
    </row>
    <row r="205" spans="1:4" ht="15" customHeight="1" x14ac:dyDescent="0.2">
      <c r="A205" s="40" t="s">
        <v>2975</v>
      </c>
      <c r="B205" s="40" t="s">
        <v>2976</v>
      </c>
      <c r="C205" s="40" t="s">
        <v>2977</v>
      </c>
      <c r="D205" s="44" t="s">
        <v>2978</v>
      </c>
    </row>
    <row r="206" spans="1:4" ht="15" customHeight="1" x14ac:dyDescent="0.2">
      <c r="A206" s="40" t="s">
        <v>2979</v>
      </c>
      <c r="B206" s="40" t="s">
        <v>2980</v>
      </c>
      <c r="C206" s="40" t="s">
        <v>2981</v>
      </c>
      <c r="D206" s="44" t="s">
        <v>2982</v>
      </c>
    </row>
    <row r="207" spans="1:4" ht="15" customHeight="1" x14ac:dyDescent="0.2">
      <c r="A207" s="40" t="s">
        <v>2983</v>
      </c>
      <c r="B207" s="40" t="s">
        <v>2984</v>
      </c>
      <c r="C207" s="40" t="s">
        <v>2985</v>
      </c>
      <c r="D207" s="44" t="s">
        <v>2986</v>
      </c>
    </row>
    <row r="208" spans="1:4" ht="15" customHeight="1" x14ac:dyDescent="0.2">
      <c r="A208" s="40" t="s">
        <v>2987</v>
      </c>
      <c r="B208" s="40" t="s">
        <v>2988</v>
      </c>
      <c r="C208" s="40" t="s">
        <v>2989</v>
      </c>
      <c r="D208" s="44" t="s">
        <v>2990</v>
      </c>
    </row>
    <row r="209" spans="1:4" ht="15" customHeight="1" x14ac:dyDescent="0.2">
      <c r="A209" s="40" t="s">
        <v>2991</v>
      </c>
      <c r="B209" s="40" t="s">
        <v>2992</v>
      </c>
      <c r="C209" s="40" t="s">
        <v>2993</v>
      </c>
      <c r="D209" s="44" t="s">
        <v>2994</v>
      </c>
    </row>
    <row r="210" spans="1:4" ht="15" customHeight="1" x14ac:dyDescent="0.2">
      <c r="A210" s="40" t="s">
        <v>2995</v>
      </c>
      <c r="B210" s="40" t="s">
        <v>2996</v>
      </c>
      <c r="C210" s="40" t="s">
        <v>2997</v>
      </c>
      <c r="D210" s="44" t="s">
        <v>2998</v>
      </c>
    </row>
    <row r="211" spans="1:4" ht="15" customHeight="1" x14ac:dyDescent="0.2">
      <c r="A211" s="40" t="s">
        <v>2999</v>
      </c>
      <c r="B211" s="40" t="s">
        <v>3000</v>
      </c>
      <c r="C211" s="40" t="s">
        <v>3001</v>
      </c>
      <c r="D211" s="44" t="s">
        <v>3002</v>
      </c>
    </row>
    <row r="212" spans="1:4" ht="15" customHeight="1" x14ac:dyDescent="0.2">
      <c r="A212" s="40" t="s">
        <v>3003</v>
      </c>
      <c r="B212" s="40" t="s">
        <v>3004</v>
      </c>
      <c r="C212" s="40" t="s">
        <v>3005</v>
      </c>
      <c r="D212" s="44" t="s">
        <v>3006</v>
      </c>
    </row>
    <row r="213" spans="1:4" ht="15" customHeight="1" x14ac:dyDescent="0.2">
      <c r="A213" s="40" t="s">
        <v>3007</v>
      </c>
      <c r="B213" s="40" t="s">
        <v>3008</v>
      </c>
      <c r="C213" s="40" t="s">
        <v>3009</v>
      </c>
      <c r="D213" s="44" t="s">
        <v>3010</v>
      </c>
    </row>
    <row r="214" spans="1:4" ht="15" customHeight="1" x14ac:dyDescent="0.2">
      <c r="A214" s="40" t="s">
        <v>3011</v>
      </c>
      <c r="B214" s="40" t="s">
        <v>3012</v>
      </c>
      <c r="C214" s="40" t="s">
        <v>3013</v>
      </c>
      <c r="D214" s="44" t="s">
        <v>3014</v>
      </c>
    </row>
    <row r="215" spans="1:4" ht="15" customHeight="1" x14ac:dyDescent="0.2">
      <c r="A215" s="40" t="s">
        <v>3015</v>
      </c>
      <c r="B215" s="40" t="s">
        <v>3016</v>
      </c>
      <c r="C215" s="40" t="s">
        <v>3017</v>
      </c>
      <c r="D215" s="44" t="s">
        <v>3018</v>
      </c>
    </row>
    <row r="216" spans="1:4" ht="15" customHeight="1" x14ac:dyDescent="0.2">
      <c r="A216" s="40" t="s">
        <v>3019</v>
      </c>
      <c r="B216" s="40" t="s">
        <v>3020</v>
      </c>
      <c r="C216" s="40" t="s">
        <v>3021</v>
      </c>
      <c r="D216" s="44" t="s">
        <v>3022</v>
      </c>
    </row>
    <row r="217" spans="1:4" ht="15" customHeight="1" x14ac:dyDescent="0.2">
      <c r="A217" s="40" t="s">
        <v>3023</v>
      </c>
      <c r="B217" s="40" t="s">
        <v>3024</v>
      </c>
      <c r="C217" s="40" t="s">
        <v>3025</v>
      </c>
      <c r="D217" s="44" t="s">
        <v>3026</v>
      </c>
    </row>
    <row r="218" spans="1:4" ht="15" customHeight="1" x14ac:dyDescent="0.2">
      <c r="A218" s="40" t="s">
        <v>3027</v>
      </c>
      <c r="B218" s="40" t="s">
        <v>3028</v>
      </c>
      <c r="C218" s="40" t="s">
        <v>3029</v>
      </c>
      <c r="D218" s="44" t="s">
        <v>3030</v>
      </c>
    </row>
    <row r="219" spans="1:4" ht="15" customHeight="1" x14ac:dyDescent="0.2">
      <c r="A219" s="40" t="s">
        <v>3031</v>
      </c>
      <c r="B219" s="40" t="s">
        <v>3032</v>
      </c>
      <c r="C219" s="40" t="s">
        <v>3033</v>
      </c>
      <c r="D219" s="44" t="s">
        <v>3034</v>
      </c>
    </row>
    <row r="220" spans="1:4" ht="15" customHeight="1" x14ac:dyDescent="0.2">
      <c r="A220" s="40" t="s">
        <v>3035</v>
      </c>
      <c r="B220" s="40" t="s">
        <v>3036</v>
      </c>
      <c r="C220" s="40" t="s">
        <v>3037</v>
      </c>
      <c r="D220" s="44" t="s">
        <v>3038</v>
      </c>
    </row>
    <row r="221" spans="1:4" ht="15" customHeight="1" x14ac:dyDescent="0.2">
      <c r="A221" s="40" t="s">
        <v>3039</v>
      </c>
      <c r="B221" s="40" t="s">
        <v>3040</v>
      </c>
      <c r="C221" s="40" t="s">
        <v>3041</v>
      </c>
      <c r="D221" s="44" t="s">
        <v>3042</v>
      </c>
    </row>
    <row r="222" spans="1:4" ht="15" customHeight="1" x14ac:dyDescent="0.2">
      <c r="A222" s="40" t="s">
        <v>3043</v>
      </c>
      <c r="B222" s="40" t="s">
        <v>3044</v>
      </c>
      <c r="C222" s="40" t="s">
        <v>3045</v>
      </c>
      <c r="D222" s="44" t="s">
        <v>3046</v>
      </c>
    </row>
    <row r="223" spans="1:4" ht="15" customHeight="1" x14ac:dyDescent="0.2">
      <c r="A223" s="40" t="s">
        <v>3047</v>
      </c>
      <c r="B223" s="40" t="s">
        <v>3048</v>
      </c>
      <c r="C223" s="40" t="s">
        <v>3049</v>
      </c>
      <c r="D223" s="44" t="s">
        <v>3050</v>
      </c>
    </row>
    <row r="224" spans="1:4" ht="15" customHeight="1" x14ac:dyDescent="0.2">
      <c r="A224" s="40" t="s">
        <v>3051</v>
      </c>
      <c r="B224" s="40" t="s">
        <v>3052</v>
      </c>
      <c r="C224" s="40" t="s">
        <v>3053</v>
      </c>
      <c r="D224" s="44" t="s">
        <v>3054</v>
      </c>
    </row>
    <row r="225" spans="1:4" ht="15" customHeight="1" x14ac:dyDescent="0.2">
      <c r="A225" s="40" t="s">
        <v>3055</v>
      </c>
      <c r="B225" s="40" t="s">
        <v>3056</v>
      </c>
      <c r="C225" s="40" t="s">
        <v>3057</v>
      </c>
      <c r="D225" s="44" t="s">
        <v>3058</v>
      </c>
    </row>
    <row r="226" spans="1:4" ht="15" customHeight="1" x14ac:dyDescent="0.2">
      <c r="A226" s="40" t="s">
        <v>3059</v>
      </c>
      <c r="B226" s="40" t="s">
        <v>3060</v>
      </c>
      <c r="C226" s="40" t="s">
        <v>3061</v>
      </c>
      <c r="D226" s="44" t="s">
        <v>3062</v>
      </c>
    </row>
    <row r="227" spans="1:4" ht="15" customHeight="1" x14ac:dyDescent="0.2">
      <c r="A227" s="40" t="s">
        <v>3063</v>
      </c>
      <c r="B227" s="40" t="s">
        <v>3064</v>
      </c>
      <c r="C227" s="40" t="s">
        <v>3065</v>
      </c>
      <c r="D227" s="44" t="s">
        <v>3066</v>
      </c>
    </row>
    <row r="228" spans="1:4" ht="15" customHeight="1" x14ac:dyDescent="0.2">
      <c r="A228" s="40" t="s">
        <v>3067</v>
      </c>
      <c r="B228" s="40" t="s">
        <v>3068</v>
      </c>
      <c r="C228" s="40" t="s">
        <v>3069</v>
      </c>
      <c r="D228" s="44" t="s">
        <v>3070</v>
      </c>
    </row>
    <row r="229" spans="1:4" ht="15" customHeight="1" x14ac:dyDescent="0.2">
      <c r="A229" s="40" t="s">
        <v>3071</v>
      </c>
      <c r="B229" s="40" t="s">
        <v>3072</v>
      </c>
      <c r="C229" s="40" t="s">
        <v>3073</v>
      </c>
      <c r="D229" s="44" t="s">
        <v>3074</v>
      </c>
    </row>
    <row r="230" spans="1:4" ht="15" customHeight="1" x14ac:dyDescent="0.2">
      <c r="A230" s="40" t="s">
        <v>3075</v>
      </c>
      <c r="B230" s="40" t="s">
        <v>3076</v>
      </c>
      <c r="C230" s="40" t="s">
        <v>3077</v>
      </c>
      <c r="D230" s="44" t="s">
        <v>3078</v>
      </c>
    </row>
    <row r="231" spans="1:4" ht="15" customHeight="1" x14ac:dyDescent="0.2">
      <c r="A231" s="40" t="s">
        <v>3079</v>
      </c>
      <c r="B231" s="40" t="s">
        <v>3080</v>
      </c>
      <c r="C231" s="40" t="s">
        <v>3081</v>
      </c>
      <c r="D231" s="44" t="s">
        <v>3082</v>
      </c>
    </row>
    <row r="232" spans="1:4" ht="15" customHeight="1" x14ac:dyDescent="0.2">
      <c r="A232" s="40" t="s">
        <v>3083</v>
      </c>
      <c r="B232" s="40" t="s">
        <v>3084</v>
      </c>
      <c r="C232" s="40" t="s">
        <v>3085</v>
      </c>
      <c r="D232" s="44" t="s">
        <v>3086</v>
      </c>
    </row>
    <row r="233" spans="1:4" ht="15" customHeight="1" x14ac:dyDescent="0.2">
      <c r="A233" s="40" t="s">
        <v>3087</v>
      </c>
      <c r="B233" s="40" t="s">
        <v>3088</v>
      </c>
      <c r="C233" s="40" t="s">
        <v>3089</v>
      </c>
      <c r="D233" s="44" t="s">
        <v>3090</v>
      </c>
    </row>
    <row r="234" spans="1:4" ht="15" customHeight="1" x14ac:dyDescent="0.2">
      <c r="A234" s="40" t="s">
        <v>3091</v>
      </c>
      <c r="B234" s="40" t="s">
        <v>3092</v>
      </c>
      <c r="C234" s="40" t="s">
        <v>3093</v>
      </c>
      <c r="D234" s="44" t="s">
        <v>3094</v>
      </c>
    </row>
    <row r="235" spans="1:4" ht="15" customHeight="1" x14ac:dyDescent="0.2">
      <c r="A235" s="40" t="s">
        <v>3095</v>
      </c>
      <c r="B235" s="40" t="s">
        <v>3096</v>
      </c>
      <c r="C235" s="40" t="s">
        <v>3097</v>
      </c>
      <c r="D235" s="44" t="s">
        <v>3098</v>
      </c>
    </row>
    <row r="236" spans="1:4" ht="15" customHeight="1" x14ac:dyDescent="0.2">
      <c r="A236" s="40" t="s">
        <v>3099</v>
      </c>
      <c r="B236" s="40" t="s">
        <v>3100</v>
      </c>
      <c r="C236" s="40" t="s">
        <v>3101</v>
      </c>
      <c r="D236" s="44" t="s">
        <v>3102</v>
      </c>
    </row>
    <row r="237" spans="1:4" ht="15" customHeight="1" x14ac:dyDescent="0.2">
      <c r="A237" s="40" t="s">
        <v>3103</v>
      </c>
      <c r="B237" s="40" t="s">
        <v>3104</v>
      </c>
      <c r="C237" s="40" t="s">
        <v>3105</v>
      </c>
      <c r="D237" s="44" t="s">
        <v>3106</v>
      </c>
    </row>
    <row r="238" spans="1:4" ht="15" customHeight="1" x14ac:dyDescent="0.2">
      <c r="A238" s="40" t="s">
        <v>3107</v>
      </c>
      <c r="B238" s="40" t="s">
        <v>3108</v>
      </c>
      <c r="C238" s="40" t="s">
        <v>3109</v>
      </c>
      <c r="D238" s="44" t="s">
        <v>3110</v>
      </c>
    </row>
    <row r="239" spans="1:4" ht="15" customHeight="1" x14ac:dyDescent="0.2">
      <c r="A239" s="40" t="s">
        <v>3111</v>
      </c>
      <c r="B239" s="40" t="s">
        <v>3112</v>
      </c>
      <c r="C239" s="40" t="s">
        <v>3113</v>
      </c>
      <c r="D239" s="44" t="s">
        <v>3114</v>
      </c>
    </row>
    <row r="240" spans="1:4" ht="15" customHeight="1" x14ac:dyDescent="0.2">
      <c r="A240" s="40" t="s">
        <v>3115</v>
      </c>
      <c r="B240" s="40" t="s">
        <v>3116</v>
      </c>
      <c r="C240" s="40" t="s">
        <v>3117</v>
      </c>
      <c r="D240" s="44" t="s">
        <v>3118</v>
      </c>
    </row>
    <row r="241" spans="1:4" ht="15" customHeight="1" x14ac:dyDescent="0.2">
      <c r="A241" s="40" t="s">
        <v>3119</v>
      </c>
      <c r="B241" s="40" t="s">
        <v>3120</v>
      </c>
      <c r="C241" s="40" t="s">
        <v>3121</v>
      </c>
      <c r="D241" s="44" t="s">
        <v>3122</v>
      </c>
    </row>
    <row r="242" spans="1:4" ht="15" customHeight="1" x14ac:dyDescent="0.2">
      <c r="A242" s="40" t="s">
        <v>3123</v>
      </c>
      <c r="B242" s="40" t="s">
        <v>3124</v>
      </c>
      <c r="C242" s="40" t="s">
        <v>3125</v>
      </c>
      <c r="D242" s="44" t="s">
        <v>3126</v>
      </c>
    </row>
    <row r="243" spans="1:4" ht="15" customHeight="1" x14ac:dyDescent="0.2">
      <c r="A243" s="40" t="s">
        <v>3127</v>
      </c>
      <c r="B243" s="40" t="s">
        <v>3128</v>
      </c>
      <c r="C243" s="40" t="s">
        <v>3129</v>
      </c>
      <c r="D243" s="44" t="s">
        <v>3130</v>
      </c>
    </row>
    <row r="244" spans="1:4" ht="15" customHeight="1" x14ac:dyDescent="0.2">
      <c r="A244" s="40" t="s">
        <v>3131</v>
      </c>
      <c r="B244" s="40" t="s">
        <v>3132</v>
      </c>
      <c r="C244" s="40" t="s">
        <v>3133</v>
      </c>
      <c r="D244" s="44" t="s">
        <v>3134</v>
      </c>
    </row>
    <row r="245" spans="1:4" ht="15" customHeight="1" x14ac:dyDescent="0.2">
      <c r="A245" s="40" t="s">
        <v>3135</v>
      </c>
      <c r="B245" s="40" t="s">
        <v>3136</v>
      </c>
      <c r="C245" s="40" t="s">
        <v>3137</v>
      </c>
      <c r="D245" s="44" t="s">
        <v>3138</v>
      </c>
    </row>
    <row r="246" spans="1:4" ht="15" customHeight="1" x14ac:dyDescent="0.2">
      <c r="A246" s="40" t="s">
        <v>3139</v>
      </c>
      <c r="B246" s="40" t="s">
        <v>3140</v>
      </c>
      <c r="C246" s="40" t="s">
        <v>3141</v>
      </c>
      <c r="D246" s="44" t="s">
        <v>3142</v>
      </c>
    </row>
    <row r="247" spans="1:4" ht="15" customHeight="1" x14ac:dyDescent="0.2">
      <c r="A247" s="40" t="s">
        <v>3143</v>
      </c>
      <c r="B247" s="40" t="s">
        <v>3144</v>
      </c>
      <c r="C247" s="40" t="s">
        <v>3145</v>
      </c>
      <c r="D247" s="44" t="s">
        <v>3146</v>
      </c>
    </row>
    <row r="248" spans="1:4" ht="15" customHeight="1" x14ac:dyDescent="0.2">
      <c r="A248" s="40" t="s">
        <v>3147</v>
      </c>
      <c r="B248" s="40" t="s">
        <v>3148</v>
      </c>
      <c r="C248" s="40" t="s">
        <v>3149</v>
      </c>
      <c r="D248" s="44" t="s">
        <v>3150</v>
      </c>
    </row>
    <row r="249" spans="1:4" ht="15" customHeight="1" x14ac:dyDescent="0.2">
      <c r="A249" s="40" t="s">
        <v>3151</v>
      </c>
      <c r="B249" s="40" t="s">
        <v>3152</v>
      </c>
      <c r="C249" s="40" t="s">
        <v>3153</v>
      </c>
      <c r="D249" s="44" t="s">
        <v>3154</v>
      </c>
    </row>
    <row r="250" spans="1:4" ht="15" customHeight="1" x14ac:dyDescent="0.2">
      <c r="A250" s="40" t="s">
        <v>3155</v>
      </c>
      <c r="B250" s="40" t="s">
        <v>3156</v>
      </c>
      <c r="C250" s="40" t="s">
        <v>3157</v>
      </c>
      <c r="D250" s="44" t="s">
        <v>3158</v>
      </c>
    </row>
    <row r="251" spans="1:4" ht="15" customHeight="1" x14ac:dyDescent="0.2">
      <c r="A251" s="40" t="s">
        <v>3159</v>
      </c>
      <c r="B251" s="40" t="s">
        <v>3160</v>
      </c>
      <c r="C251" s="40" t="s">
        <v>3161</v>
      </c>
      <c r="D251" s="44" t="s">
        <v>3162</v>
      </c>
    </row>
    <row r="252" spans="1:4" ht="15" customHeight="1" x14ac:dyDescent="0.2">
      <c r="A252" s="40" t="s">
        <v>3163</v>
      </c>
      <c r="B252" s="40" t="s">
        <v>3164</v>
      </c>
      <c r="C252" s="40" t="s">
        <v>3165</v>
      </c>
      <c r="D252" s="44" t="s">
        <v>3166</v>
      </c>
    </row>
    <row r="253" spans="1:4" ht="15" customHeight="1" x14ac:dyDescent="0.2">
      <c r="A253" s="40" t="s">
        <v>3167</v>
      </c>
      <c r="B253" s="40" t="s">
        <v>3168</v>
      </c>
      <c r="C253" s="40" t="s">
        <v>3169</v>
      </c>
      <c r="D253" s="44" t="s">
        <v>3170</v>
      </c>
    </row>
    <row r="254" spans="1:4" ht="15" customHeight="1" x14ac:dyDescent="0.2">
      <c r="A254" s="40" t="s">
        <v>3171</v>
      </c>
      <c r="B254" s="40" t="s">
        <v>3172</v>
      </c>
      <c r="C254" s="40" t="s">
        <v>3173</v>
      </c>
      <c r="D254" s="44" t="s">
        <v>3174</v>
      </c>
    </row>
    <row r="255" spans="1:4" ht="15" customHeight="1" x14ac:dyDescent="0.2">
      <c r="A255" s="40" t="s">
        <v>3175</v>
      </c>
      <c r="B255" s="40" t="s">
        <v>3176</v>
      </c>
      <c r="C255" s="40" t="s">
        <v>3177</v>
      </c>
      <c r="D255" s="44" t="s">
        <v>3178</v>
      </c>
    </row>
    <row r="256" spans="1:4" ht="15" customHeight="1" x14ac:dyDescent="0.2">
      <c r="A256" s="40" t="s">
        <v>3179</v>
      </c>
      <c r="B256" s="40" t="s">
        <v>3180</v>
      </c>
      <c r="C256" s="40" t="s">
        <v>3181</v>
      </c>
      <c r="D256" s="44" t="s">
        <v>3182</v>
      </c>
    </row>
    <row r="257" spans="1:4" ht="15" customHeight="1" x14ac:dyDescent="0.2">
      <c r="A257" s="40" t="s">
        <v>3183</v>
      </c>
      <c r="B257" s="40" t="s">
        <v>3184</v>
      </c>
      <c r="C257" s="40" t="s">
        <v>3185</v>
      </c>
      <c r="D257" s="44" t="s">
        <v>3186</v>
      </c>
    </row>
    <row r="258" spans="1:4" ht="15" customHeight="1" x14ac:dyDescent="0.2">
      <c r="A258" s="40" t="s">
        <v>3187</v>
      </c>
      <c r="B258" s="40" t="s">
        <v>3188</v>
      </c>
      <c r="C258" s="40" t="s">
        <v>3189</v>
      </c>
      <c r="D258" s="44" t="s">
        <v>3190</v>
      </c>
    </row>
    <row r="259" spans="1:4" ht="15" customHeight="1" x14ac:dyDescent="0.2">
      <c r="A259" s="40" t="s">
        <v>3191</v>
      </c>
      <c r="B259" s="40" t="s">
        <v>3192</v>
      </c>
      <c r="C259" s="40" t="s">
        <v>3193</v>
      </c>
      <c r="D259" s="44" t="s">
        <v>3194</v>
      </c>
    </row>
    <row r="260" spans="1:4" ht="15" customHeight="1" x14ac:dyDescent="0.2">
      <c r="A260" s="40" t="s">
        <v>3195</v>
      </c>
      <c r="B260" s="40" t="s">
        <v>3196</v>
      </c>
      <c r="C260" s="40" t="s">
        <v>3197</v>
      </c>
      <c r="D260" s="44" t="s">
        <v>3198</v>
      </c>
    </row>
    <row r="261" spans="1:4" ht="15" customHeight="1" x14ac:dyDescent="0.2">
      <c r="A261" s="40" t="s">
        <v>3199</v>
      </c>
      <c r="B261" s="40" t="s">
        <v>3200</v>
      </c>
      <c r="C261" s="40" t="s">
        <v>3201</v>
      </c>
      <c r="D261" s="44" t="s">
        <v>3202</v>
      </c>
    </row>
    <row r="262" spans="1:4" ht="15" customHeight="1" x14ac:dyDescent="0.2">
      <c r="A262" s="40" t="s">
        <v>3203</v>
      </c>
      <c r="B262" s="40" t="s">
        <v>3204</v>
      </c>
      <c r="C262" s="40" t="s">
        <v>3205</v>
      </c>
      <c r="D262" s="44" t="s">
        <v>3206</v>
      </c>
    </row>
    <row r="263" spans="1:4" ht="15" customHeight="1" x14ac:dyDescent="0.2">
      <c r="A263" s="40" t="s">
        <v>3207</v>
      </c>
      <c r="B263" s="40" t="s">
        <v>3208</v>
      </c>
      <c r="C263" s="40" t="s">
        <v>3209</v>
      </c>
      <c r="D263" s="44" t="s">
        <v>3210</v>
      </c>
    </row>
    <row r="264" spans="1:4" ht="15" customHeight="1" x14ac:dyDescent="0.2">
      <c r="A264" s="40" t="s">
        <v>3211</v>
      </c>
      <c r="B264" s="40" t="s">
        <v>3212</v>
      </c>
      <c r="C264" s="40" t="s">
        <v>3213</v>
      </c>
      <c r="D264" s="44" t="s">
        <v>3214</v>
      </c>
    </row>
    <row r="265" spans="1:4" ht="15" customHeight="1" x14ac:dyDescent="0.2">
      <c r="A265" s="40" t="s">
        <v>3215</v>
      </c>
      <c r="B265" s="40" t="s">
        <v>3216</v>
      </c>
      <c r="C265" s="40" t="s">
        <v>3217</v>
      </c>
      <c r="D265" s="44" t="s">
        <v>3218</v>
      </c>
    </row>
    <row r="266" spans="1:4" ht="15" customHeight="1" x14ac:dyDescent="0.2">
      <c r="A266" s="40" t="s">
        <v>3219</v>
      </c>
      <c r="B266" s="40" t="s">
        <v>3220</v>
      </c>
      <c r="C266" s="40" t="s">
        <v>3221</v>
      </c>
      <c r="D266" s="44" t="s">
        <v>3222</v>
      </c>
    </row>
    <row r="267" spans="1:4" ht="15" customHeight="1" x14ac:dyDescent="0.2">
      <c r="A267" s="40" t="s">
        <v>3223</v>
      </c>
      <c r="B267" s="40" t="s">
        <v>3224</v>
      </c>
      <c r="C267" s="40" t="s">
        <v>3225</v>
      </c>
      <c r="D267" s="44" t="s">
        <v>3226</v>
      </c>
    </row>
    <row r="268" spans="1:4" ht="15" customHeight="1" x14ac:dyDescent="0.2">
      <c r="A268" s="40" t="s">
        <v>3227</v>
      </c>
      <c r="B268" s="40" t="s">
        <v>3228</v>
      </c>
      <c r="C268" s="40" t="s">
        <v>3229</v>
      </c>
      <c r="D268" s="44" t="s">
        <v>3230</v>
      </c>
    </row>
    <row r="269" spans="1:4" ht="15" customHeight="1" x14ac:dyDescent="0.2">
      <c r="A269" s="40" t="s">
        <v>3231</v>
      </c>
      <c r="B269" s="40" t="s">
        <v>3232</v>
      </c>
      <c r="C269" s="40" t="s">
        <v>3233</v>
      </c>
      <c r="D269" s="44" t="s">
        <v>3234</v>
      </c>
    </row>
    <row r="270" spans="1:4" ht="15" customHeight="1" x14ac:dyDescent="0.2">
      <c r="A270" s="40" t="s">
        <v>3235</v>
      </c>
      <c r="B270" s="40" t="s">
        <v>3236</v>
      </c>
      <c r="C270" s="40" t="s">
        <v>3237</v>
      </c>
      <c r="D270" s="44" t="s">
        <v>3238</v>
      </c>
    </row>
    <row r="271" spans="1:4" ht="15" customHeight="1" x14ac:dyDescent="0.2">
      <c r="A271" s="40" t="s">
        <v>3239</v>
      </c>
      <c r="B271" s="40" t="s">
        <v>3240</v>
      </c>
      <c r="C271" s="40" t="s">
        <v>3241</v>
      </c>
      <c r="D271" s="44" t="s">
        <v>3242</v>
      </c>
    </row>
    <row r="272" spans="1:4" ht="15" customHeight="1" x14ac:dyDescent="0.2">
      <c r="A272" s="40" t="s">
        <v>3243</v>
      </c>
      <c r="B272" s="40" t="s">
        <v>3244</v>
      </c>
      <c r="C272" s="40" t="s">
        <v>3245</v>
      </c>
      <c r="D272" s="44" t="s">
        <v>3246</v>
      </c>
    </row>
    <row r="273" spans="1:4" ht="15" customHeight="1" x14ac:dyDescent="0.2">
      <c r="A273" s="40" t="s">
        <v>3247</v>
      </c>
      <c r="B273" s="40" t="s">
        <v>3248</v>
      </c>
      <c r="C273" s="40" t="s">
        <v>3249</v>
      </c>
      <c r="D273" s="44" t="s">
        <v>3250</v>
      </c>
    </row>
    <row r="274" spans="1:4" ht="15" customHeight="1" x14ac:dyDescent="0.2">
      <c r="A274" s="40" t="s">
        <v>3251</v>
      </c>
      <c r="B274" s="40" t="s">
        <v>3252</v>
      </c>
      <c r="C274" s="40" t="s">
        <v>3253</v>
      </c>
      <c r="D274" s="44" t="s">
        <v>3254</v>
      </c>
    </row>
    <row r="275" spans="1:4" ht="15" customHeight="1" x14ac:dyDescent="0.2">
      <c r="A275" s="40" t="s">
        <v>3255</v>
      </c>
      <c r="B275" s="40" t="s">
        <v>3256</v>
      </c>
      <c r="C275" s="40" t="s">
        <v>3257</v>
      </c>
      <c r="D275" s="44" t="s">
        <v>3258</v>
      </c>
    </row>
    <row r="276" spans="1:4" ht="15" customHeight="1" x14ac:dyDescent="0.2">
      <c r="A276" s="40" t="s">
        <v>3259</v>
      </c>
      <c r="B276" s="40" t="s">
        <v>3260</v>
      </c>
      <c r="C276" s="40" t="s">
        <v>3261</v>
      </c>
      <c r="D276" s="44" t="s">
        <v>3258</v>
      </c>
    </row>
    <row r="277" spans="1:4" ht="15" customHeight="1" x14ac:dyDescent="0.2">
      <c r="A277" s="40" t="s">
        <v>3262</v>
      </c>
      <c r="B277" s="40" t="s">
        <v>3263</v>
      </c>
      <c r="C277" s="40" t="s">
        <v>3264</v>
      </c>
      <c r="D277" s="44" t="s">
        <v>3265</v>
      </c>
    </row>
    <row r="278" spans="1:4" ht="15" customHeight="1" x14ac:dyDescent="0.2">
      <c r="A278" s="40" t="s">
        <v>3266</v>
      </c>
      <c r="B278" s="40" t="s">
        <v>3267</v>
      </c>
      <c r="C278" s="40" t="s">
        <v>3268</v>
      </c>
      <c r="D278" s="44" t="s">
        <v>3269</v>
      </c>
    </row>
    <row r="279" spans="1:4" ht="15" customHeight="1" x14ac:dyDescent="0.2">
      <c r="A279" s="40" t="s">
        <v>3270</v>
      </c>
      <c r="B279" s="40" t="s">
        <v>3271</v>
      </c>
      <c r="C279" s="40" t="s">
        <v>3272</v>
      </c>
      <c r="D279" s="44" t="s">
        <v>3273</v>
      </c>
    </row>
    <row r="280" spans="1:4" ht="15" customHeight="1" x14ac:dyDescent="0.2">
      <c r="A280" s="40" t="s">
        <v>3274</v>
      </c>
      <c r="B280" s="40" t="s">
        <v>3275</v>
      </c>
      <c r="C280" s="40" t="s">
        <v>3276</v>
      </c>
      <c r="D280" s="44" t="s">
        <v>3277</v>
      </c>
    </row>
    <row r="281" spans="1:4" ht="15" customHeight="1" x14ac:dyDescent="0.2">
      <c r="A281" s="40" t="s">
        <v>3278</v>
      </c>
      <c r="B281" s="40" t="s">
        <v>3279</v>
      </c>
      <c r="C281" s="40" t="s">
        <v>3280</v>
      </c>
      <c r="D281" s="44" t="s">
        <v>3281</v>
      </c>
    </row>
    <row r="282" spans="1:4" ht="15" customHeight="1" x14ac:dyDescent="0.2">
      <c r="A282" s="40" t="s">
        <v>3282</v>
      </c>
      <c r="B282" s="40" t="s">
        <v>3283</v>
      </c>
      <c r="C282" s="40" t="s">
        <v>3284</v>
      </c>
      <c r="D282" s="44" t="s">
        <v>3285</v>
      </c>
    </row>
    <row r="283" spans="1:4" ht="15" customHeight="1" x14ac:dyDescent="0.2">
      <c r="A283" s="40" t="s">
        <v>3286</v>
      </c>
      <c r="B283" s="40" t="s">
        <v>3287</v>
      </c>
      <c r="C283" s="40" t="s">
        <v>3288</v>
      </c>
      <c r="D283" s="44" t="s">
        <v>3289</v>
      </c>
    </row>
    <row r="284" spans="1:4" ht="15" customHeight="1" x14ac:dyDescent="0.2">
      <c r="A284" s="40" t="s">
        <v>3290</v>
      </c>
      <c r="B284" s="40" t="s">
        <v>3291</v>
      </c>
      <c r="C284" s="40" t="s">
        <v>3292</v>
      </c>
      <c r="D284" s="44" t="s">
        <v>3293</v>
      </c>
    </row>
    <row r="285" spans="1:4" ht="15" customHeight="1" x14ac:dyDescent="0.2">
      <c r="A285" s="40" t="s">
        <v>3294</v>
      </c>
      <c r="B285" s="40" t="s">
        <v>3295</v>
      </c>
      <c r="C285" s="40" t="s">
        <v>3296</v>
      </c>
      <c r="D285" s="44" t="s">
        <v>3297</v>
      </c>
    </row>
    <row r="286" spans="1:4" ht="15" customHeight="1" x14ac:dyDescent="0.2">
      <c r="A286" s="40" t="s">
        <v>3298</v>
      </c>
      <c r="B286" s="40" t="s">
        <v>3299</v>
      </c>
      <c r="C286" s="40" t="s">
        <v>3300</v>
      </c>
      <c r="D286" s="44" t="s">
        <v>3301</v>
      </c>
    </row>
    <row r="287" spans="1:4" ht="15" customHeight="1" x14ac:dyDescent="0.2">
      <c r="A287" s="40" t="s">
        <v>3302</v>
      </c>
      <c r="B287" s="40" t="s">
        <v>3303</v>
      </c>
      <c r="C287" s="40" t="s">
        <v>3304</v>
      </c>
      <c r="D287" s="44" t="s">
        <v>3305</v>
      </c>
    </row>
    <row r="288" spans="1:4" ht="15" customHeight="1" x14ac:dyDescent="0.2">
      <c r="A288" s="40" t="s">
        <v>3306</v>
      </c>
      <c r="B288" s="40" t="s">
        <v>3307</v>
      </c>
      <c r="C288" s="40" t="s">
        <v>3308</v>
      </c>
      <c r="D288" s="44" t="s">
        <v>3309</v>
      </c>
    </row>
    <row r="289" spans="1:4" ht="15" customHeight="1" x14ac:dyDescent="0.2">
      <c r="A289" s="40" t="s">
        <v>3310</v>
      </c>
      <c r="B289" s="40" t="s">
        <v>3311</v>
      </c>
      <c r="C289" s="40" t="s">
        <v>3312</v>
      </c>
      <c r="D289" s="44" t="s">
        <v>3313</v>
      </c>
    </row>
    <row r="290" spans="1:4" ht="15" customHeight="1" x14ac:dyDescent="0.2">
      <c r="A290" s="40" t="s">
        <v>3314</v>
      </c>
      <c r="B290" s="40" t="s">
        <v>3315</v>
      </c>
      <c r="C290" s="40" t="s">
        <v>3316</v>
      </c>
      <c r="D290" s="44" t="s">
        <v>3317</v>
      </c>
    </row>
    <row r="291" spans="1:4" ht="15" customHeight="1" x14ac:dyDescent="0.2">
      <c r="A291" s="40" t="s">
        <v>3318</v>
      </c>
      <c r="B291" s="40" t="s">
        <v>3319</v>
      </c>
      <c r="C291" s="40" t="s">
        <v>3320</v>
      </c>
      <c r="D291" s="44" t="s">
        <v>3321</v>
      </c>
    </row>
    <row r="292" spans="1:4" ht="15" customHeight="1" x14ac:dyDescent="0.2">
      <c r="A292" s="40" t="s">
        <v>3322</v>
      </c>
      <c r="B292" s="40" t="s">
        <v>3323</v>
      </c>
      <c r="C292" s="40" t="s">
        <v>3324</v>
      </c>
      <c r="D292" s="44" t="s">
        <v>3325</v>
      </c>
    </row>
    <row r="293" spans="1:4" ht="15" customHeight="1" x14ac:dyDescent="0.2">
      <c r="A293" s="40" t="s">
        <v>3326</v>
      </c>
      <c r="B293" s="40" t="s">
        <v>3327</v>
      </c>
      <c r="C293" s="40" t="s">
        <v>3328</v>
      </c>
      <c r="D293" s="44" t="s">
        <v>3329</v>
      </c>
    </row>
    <row r="294" spans="1:4" ht="15" customHeight="1" x14ac:dyDescent="0.2">
      <c r="A294" s="40" t="s">
        <v>3330</v>
      </c>
      <c r="B294" s="40" t="s">
        <v>3331</v>
      </c>
      <c r="C294" s="40" t="s">
        <v>3332</v>
      </c>
      <c r="D294" s="44" t="s">
        <v>3333</v>
      </c>
    </row>
    <row r="295" spans="1:4" ht="15" customHeight="1" x14ac:dyDescent="0.2">
      <c r="A295" s="40" t="s">
        <v>3334</v>
      </c>
      <c r="B295" s="40" t="s">
        <v>3335</v>
      </c>
      <c r="C295" s="40" t="s">
        <v>3336</v>
      </c>
      <c r="D295" s="44" t="s">
        <v>3337</v>
      </c>
    </row>
    <row r="296" spans="1:4" ht="15" customHeight="1" x14ac:dyDescent="0.2">
      <c r="A296" s="40" t="s">
        <v>3338</v>
      </c>
      <c r="B296" s="40" t="s">
        <v>3339</v>
      </c>
      <c r="C296" s="40" t="s">
        <v>3340</v>
      </c>
      <c r="D296" s="44" t="s">
        <v>3341</v>
      </c>
    </row>
    <row r="297" spans="1:4" ht="15" customHeight="1" x14ac:dyDescent="0.2">
      <c r="A297" s="40" t="s">
        <v>3342</v>
      </c>
      <c r="B297" s="40" t="s">
        <v>3343</v>
      </c>
      <c r="C297" s="40" t="s">
        <v>3344</v>
      </c>
      <c r="D297" s="44" t="s">
        <v>3345</v>
      </c>
    </row>
    <row r="298" spans="1:4" ht="15" customHeight="1" x14ac:dyDescent="0.2">
      <c r="A298" s="40" t="s">
        <v>3346</v>
      </c>
      <c r="B298" s="40" t="s">
        <v>3347</v>
      </c>
      <c r="C298" s="40" t="s">
        <v>3348</v>
      </c>
      <c r="D298" s="44" t="s">
        <v>3349</v>
      </c>
    </row>
    <row r="299" spans="1:4" ht="15" customHeight="1" x14ac:dyDescent="0.2">
      <c r="A299" s="40" t="s">
        <v>3350</v>
      </c>
      <c r="B299" s="40" t="s">
        <v>3351</v>
      </c>
      <c r="C299" s="40" t="s">
        <v>3352</v>
      </c>
      <c r="D299" s="44" t="s">
        <v>3353</v>
      </c>
    </row>
    <row r="300" spans="1:4" ht="15" customHeight="1" x14ac:dyDescent="0.2">
      <c r="A300" s="40" t="s">
        <v>3354</v>
      </c>
      <c r="B300" s="40" t="s">
        <v>3355</v>
      </c>
      <c r="C300" s="40" t="s">
        <v>3356</v>
      </c>
      <c r="D300" s="44" t="s">
        <v>3357</v>
      </c>
    </row>
    <row r="301" spans="1:4" ht="15" customHeight="1" x14ac:dyDescent="0.2">
      <c r="A301" s="40" t="s">
        <v>3358</v>
      </c>
      <c r="B301" s="40" t="s">
        <v>3359</v>
      </c>
      <c r="C301" s="40" t="s">
        <v>3360</v>
      </c>
      <c r="D301" s="44" t="s">
        <v>3361</v>
      </c>
    </row>
    <row r="302" spans="1:4" ht="15" customHeight="1" x14ac:dyDescent="0.2">
      <c r="A302" s="40" t="s">
        <v>3362</v>
      </c>
      <c r="B302" s="40" t="s">
        <v>3363</v>
      </c>
      <c r="C302" s="40" t="s">
        <v>3364</v>
      </c>
      <c r="D302" s="44" t="s">
        <v>3365</v>
      </c>
    </row>
    <row r="303" spans="1:4" ht="15" customHeight="1" x14ac:dyDescent="0.2">
      <c r="A303" s="40" t="s">
        <v>3366</v>
      </c>
      <c r="B303" s="40" t="s">
        <v>3367</v>
      </c>
      <c r="C303" s="40" t="s">
        <v>3368</v>
      </c>
      <c r="D303" s="44" t="s">
        <v>3369</v>
      </c>
    </row>
    <row r="304" spans="1:4" ht="15" customHeight="1" x14ac:dyDescent="0.2">
      <c r="A304" s="40" t="s">
        <v>3370</v>
      </c>
      <c r="B304" s="40" t="s">
        <v>3371</v>
      </c>
      <c r="C304" s="40" t="s">
        <v>3372</v>
      </c>
      <c r="D304" s="44" t="s">
        <v>3373</v>
      </c>
    </row>
    <row r="305" spans="1:4" ht="15" customHeight="1" x14ac:dyDescent="0.2">
      <c r="A305" s="40" t="s">
        <v>3374</v>
      </c>
      <c r="B305" s="40" t="s">
        <v>3375</v>
      </c>
      <c r="C305" s="40" t="s">
        <v>3376</v>
      </c>
      <c r="D305" s="44" t="s">
        <v>3377</v>
      </c>
    </row>
    <row r="306" spans="1:4" ht="15" customHeight="1" x14ac:dyDescent="0.2">
      <c r="A306" s="40" t="s">
        <v>3378</v>
      </c>
      <c r="B306" s="40" t="s">
        <v>3379</v>
      </c>
      <c r="C306" s="40" t="s">
        <v>3380</v>
      </c>
      <c r="D306" s="44" t="s">
        <v>3381</v>
      </c>
    </row>
    <row r="307" spans="1:4" ht="15" customHeight="1" x14ac:dyDescent="0.2">
      <c r="A307" s="40" t="s">
        <v>3382</v>
      </c>
      <c r="B307" s="40" t="s">
        <v>3383</v>
      </c>
      <c r="C307" s="40" t="s">
        <v>3384</v>
      </c>
      <c r="D307" s="44" t="s">
        <v>3385</v>
      </c>
    </row>
    <row r="308" spans="1:4" ht="15" customHeight="1" x14ac:dyDescent="0.2">
      <c r="A308" s="40" t="s">
        <v>3386</v>
      </c>
      <c r="B308" s="40" t="s">
        <v>3387</v>
      </c>
      <c r="C308" s="40" t="s">
        <v>3388</v>
      </c>
      <c r="D308" s="44" t="s">
        <v>3389</v>
      </c>
    </row>
    <row r="309" spans="1:4" ht="15" customHeight="1" x14ac:dyDescent="0.2">
      <c r="A309" s="40" t="s">
        <v>3390</v>
      </c>
      <c r="B309" s="40" t="s">
        <v>3391</v>
      </c>
      <c r="C309" s="40" t="s">
        <v>3392</v>
      </c>
      <c r="D309" s="44" t="s">
        <v>3393</v>
      </c>
    </row>
    <row r="310" spans="1:4" ht="15" customHeight="1" x14ac:dyDescent="0.2">
      <c r="A310" s="40" t="s">
        <v>3394</v>
      </c>
      <c r="B310" s="40" t="s">
        <v>3395</v>
      </c>
      <c r="C310" s="40" t="s">
        <v>3396</v>
      </c>
      <c r="D310" s="44" t="s">
        <v>3397</v>
      </c>
    </row>
    <row r="311" spans="1:4" ht="15" customHeight="1" x14ac:dyDescent="0.2">
      <c r="A311" s="40" t="s">
        <v>3398</v>
      </c>
      <c r="B311" s="40" t="s">
        <v>3399</v>
      </c>
      <c r="C311" s="40" t="s">
        <v>3400</v>
      </c>
      <c r="D311" s="44" t="s">
        <v>3401</v>
      </c>
    </row>
    <row r="312" spans="1:4" ht="15" customHeight="1" x14ac:dyDescent="0.2">
      <c r="A312" s="40" t="s">
        <v>3402</v>
      </c>
      <c r="B312" s="40" t="s">
        <v>3403</v>
      </c>
      <c r="C312" s="40" t="s">
        <v>3404</v>
      </c>
      <c r="D312" s="44" t="s">
        <v>3405</v>
      </c>
    </row>
    <row r="313" spans="1:4" ht="15" customHeight="1" x14ac:dyDescent="0.2">
      <c r="A313" s="40" t="s">
        <v>3406</v>
      </c>
      <c r="B313" s="40" t="s">
        <v>3407</v>
      </c>
      <c r="C313" s="40" t="s">
        <v>3408</v>
      </c>
      <c r="D313" s="44" t="s">
        <v>3409</v>
      </c>
    </row>
    <row r="314" spans="1:4" ht="15" customHeight="1" x14ac:dyDescent="0.2">
      <c r="A314" s="40" t="s">
        <v>3410</v>
      </c>
      <c r="B314" s="40" t="s">
        <v>3411</v>
      </c>
      <c r="C314" s="40" t="s">
        <v>3412</v>
      </c>
      <c r="D314" s="44" t="s">
        <v>3413</v>
      </c>
    </row>
    <row r="315" spans="1:4" ht="15" customHeight="1" x14ac:dyDescent="0.2">
      <c r="A315" s="40" t="s">
        <v>3414</v>
      </c>
      <c r="B315" s="40" t="s">
        <v>3415</v>
      </c>
      <c r="C315" s="40" t="s">
        <v>3416</v>
      </c>
      <c r="D315" s="44" t="s">
        <v>3417</v>
      </c>
    </row>
    <row r="316" spans="1:4" ht="15" customHeight="1" x14ac:dyDescent="0.2">
      <c r="A316" s="40" t="s">
        <v>3418</v>
      </c>
      <c r="B316" s="40" t="s">
        <v>3419</v>
      </c>
      <c r="C316" s="40" t="s">
        <v>3420</v>
      </c>
      <c r="D316" s="44" t="s">
        <v>3417</v>
      </c>
    </row>
    <row r="317" spans="1:4" ht="15" customHeight="1" x14ac:dyDescent="0.2">
      <c r="A317" s="40" t="s">
        <v>3421</v>
      </c>
      <c r="B317" s="40" t="s">
        <v>3422</v>
      </c>
      <c r="C317" s="40" t="s">
        <v>3423</v>
      </c>
      <c r="D317" s="44" t="s">
        <v>3417</v>
      </c>
    </row>
    <row r="318" spans="1:4" ht="15" customHeight="1" x14ac:dyDescent="0.2">
      <c r="A318" s="40" t="s">
        <v>3424</v>
      </c>
      <c r="B318" s="40" t="s">
        <v>3425</v>
      </c>
      <c r="C318" s="40" t="s">
        <v>3426</v>
      </c>
      <c r="D318" s="44" t="s">
        <v>3427</v>
      </c>
    </row>
    <row r="319" spans="1:4" ht="15" customHeight="1" x14ac:dyDescent="0.2">
      <c r="A319" s="40" t="s">
        <v>3428</v>
      </c>
      <c r="B319" s="40" t="s">
        <v>3429</v>
      </c>
      <c r="C319" s="40" t="s">
        <v>3430</v>
      </c>
      <c r="D319" s="44" t="s">
        <v>3431</v>
      </c>
    </row>
    <row r="320" spans="1:4" ht="15" customHeight="1" x14ac:dyDescent="0.2">
      <c r="A320" s="40" t="s">
        <v>3432</v>
      </c>
      <c r="B320" s="40" t="s">
        <v>3433</v>
      </c>
      <c r="C320" s="40" t="s">
        <v>3434</v>
      </c>
      <c r="D320" s="44" t="s">
        <v>3435</v>
      </c>
    </row>
    <row r="321" spans="1:4" ht="15" customHeight="1" x14ac:dyDescent="0.2">
      <c r="A321" s="40" t="s">
        <v>3436</v>
      </c>
      <c r="B321" s="40" t="s">
        <v>3437</v>
      </c>
      <c r="C321" s="40" t="s">
        <v>3438</v>
      </c>
      <c r="D321" s="44" t="s">
        <v>3439</v>
      </c>
    </row>
    <row r="322" spans="1:4" ht="15" customHeight="1" x14ac:dyDescent="0.2">
      <c r="A322" s="40" t="s">
        <v>3440</v>
      </c>
      <c r="B322" s="40" t="s">
        <v>3441</v>
      </c>
      <c r="C322" s="40" t="s">
        <v>3442</v>
      </c>
      <c r="D322" s="44" t="s">
        <v>3443</v>
      </c>
    </row>
    <row r="323" spans="1:4" ht="15" customHeight="1" x14ac:dyDescent="0.2">
      <c r="A323" s="40" t="s">
        <v>3444</v>
      </c>
      <c r="B323" s="40" t="s">
        <v>3445</v>
      </c>
      <c r="C323" s="40" t="s">
        <v>3446</v>
      </c>
      <c r="D323" s="44" t="s">
        <v>3443</v>
      </c>
    </row>
    <row r="324" spans="1:4" ht="15" customHeight="1" x14ac:dyDescent="0.2">
      <c r="A324" s="40" t="s">
        <v>3447</v>
      </c>
      <c r="B324" s="40" t="s">
        <v>3448</v>
      </c>
      <c r="C324" s="40" t="s">
        <v>3449</v>
      </c>
      <c r="D324" s="44" t="s">
        <v>3450</v>
      </c>
    </row>
    <row r="325" spans="1:4" ht="15" customHeight="1" x14ac:dyDescent="0.2">
      <c r="A325" s="40" t="s">
        <v>3451</v>
      </c>
      <c r="B325" s="40" t="s">
        <v>3452</v>
      </c>
      <c r="C325" s="40" t="s">
        <v>3453</v>
      </c>
      <c r="D325" s="44" t="s">
        <v>3454</v>
      </c>
    </row>
    <row r="326" spans="1:4" ht="15" customHeight="1" x14ac:dyDescent="0.2">
      <c r="A326" s="40" t="s">
        <v>3455</v>
      </c>
      <c r="B326" s="40" t="s">
        <v>3456</v>
      </c>
      <c r="C326" s="40" t="s">
        <v>3457</v>
      </c>
      <c r="D326" s="44" t="s">
        <v>3458</v>
      </c>
    </row>
    <row r="327" spans="1:4" ht="15" customHeight="1" x14ac:dyDescent="0.2">
      <c r="A327" s="40" t="s">
        <v>3459</v>
      </c>
      <c r="B327" s="40" t="s">
        <v>3460</v>
      </c>
      <c r="C327" s="40" t="s">
        <v>3461</v>
      </c>
      <c r="D327" s="44" t="s">
        <v>3462</v>
      </c>
    </row>
    <row r="328" spans="1:4" ht="15" customHeight="1" x14ac:dyDescent="0.2">
      <c r="A328" s="40" t="s">
        <v>3463</v>
      </c>
      <c r="B328" s="40" t="s">
        <v>3464</v>
      </c>
      <c r="C328" s="40" t="s">
        <v>3465</v>
      </c>
      <c r="D328" s="44" t="s">
        <v>3466</v>
      </c>
    </row>
    <row r="329" spans="1:4" ht="15" customHeight="1" x14ac:dyDescent="0.2">
      <c r="A329" s="40" t="s">
        <v>3467</v>
      </c>
      <c r="B329" s="40" t="s">
        <v>3468</v>
      </c>
      <c r="C329" s="40" t="s">
        <v>3469</v>
      </c>
      <c r="D329" s="44" t="s">
        <v>3470</v>
      </c>
    </row>
    <row r="330" spans="1:4" ht="15" customHeight="1" x14ac:dyDescent="0.2">
      <c r="A330" s="40" t="s">
        <v>3471</v>
      </c>
      <c r="B330" s="40" t="s">
        <v>3472</v>
      </c>
      <c r="C330" s="40" t="s">
        <v>3473</v>
      </c>
      <c r="D330" s="44" t="s">
        <v>3474</v>
      </c>
    </row>
    <row r="331" spans="1:4" ht="15" customHeight="1" x14ac:dyDescent="0.2">
      <c r="A331" s="40" t="s">
        <v>3475</v>
      </c>
      <c r="B331" s="40" t="s">
        <v>3476</v>
      </c>
      <c r="C331" s="40" t="s">
        <v>3477</v>
      </c>
      <c r="D331" s="44" t="s">
        <v>3478</v>
      </c>
    </row>
    <row r="332" spans="1:4" ht="15" customHeight="1" x14ac:dyDescent="0.2">
      <c r="A332" s="40" t="s">
        <v>3479</v>
      </c>
      <c r="B332" s="40" t="s">
        <v>3480</v>
      </c>
      <c r="C332" s="40" t="s">
        <v>3481</v>
      </c>
      <c r="D332" s="44" t="s">
        <v>3482</v>
      </c>
    </row>
    <row r="333" spans="1:4" ht="15" customHeight="1" x14ac:dyDescent="0.2">
      <c r="A333" s="40" t="s">
        <v>3483</v>
      </c>
      <c r="B333" s="40" t="s">
        <v>3484</v>
      </c>
      <c r="C333" s="40" t="s">
        <v>3485</v>
      </c>
      <c r="D333" s="44" t="s">
        <v>3486</v>
      </c>
    </row>
    <row r="334" spans="1:4" ht="15" customHeight="1" x14ac:dyDescent="0.2">
      <c r="A334" s="40" t="s">
        <v>3487</v>
      </c>
      <c r="B334" s="40" t="s">
        <v>3488</v>
      </c>
      <c r="C334" s="40" t="s">
        <v>3489</v>
      </c>
      <c r="D334" s="44" t="s">
        <v>3490</v>
      </c>
    </row>
    <row r="335" spans="1:4" ht="15" customHeight="1" x14ac:dyDescent="0.2">
      <c r="A335" s="40" t="s">
        <v>3491</v>
      </c>
      <c r="B335" s="40" t="s">
        <v>3492</v>
      </c>
      <c r="C335" s="40" t="s">
        <v>3493</v>
      </c>
      <c r="D335" s="44" t="s">
        <v>3494</v>
      </c>
    </row>
    <row r="336" spans="1:4" ht="15" customHeight="1" x14ac:dyDescent="0.2">
      <c r="A336" s="40" t="s">
        <v>3495</v>
      </c>
      <c r="B336" s="40" t="s">
        <v>3496</v>
      </c>
      <c r="C336" s="40" t="s">
        <v>3497</v>
      </c>
      <c r="D336" s="44" t="s">
        <v>3498</v>
      </c>
    </row>
    <row r="337" spans="1:4" ht="15" customHeight="1" x14ac:dyDescent="0.2">
      <c r="A337" s="40" t="s">
        <v>3499</v>
      </c>
      <c r="B337" s="40" t="s">
        <v>3500</v>
      </c>
      <c r="C337" s="40" t="s">
        <v>3501</v>
      </c>
      <c r="D337" s="44" t="s">
        <v>3502</v>
      </c>
    </row>
    <row r="338" spans="1:4" ht="15" customHeight="1" x14ac:dyDescent="0.2">
      <c r="A338" s="40" t="s">
        <v>3503</v>
      </c>
      <c r="B338" s="40" t="s">
        <v>3504</v>
      </c>
      <c r="C338" s="40" t="s">
        <v>3505</v>
      </c>
      <c r="D338" s="44" t="s">
        <v>3506</v>
      </c>
    </row>
    <row r="339" spans="1:4" ht="15" customHeight="1" x14ac:dyDescent="0.2">
      <c r="A339" s="40" t="s">
        <v>3507</v>
      </c>
      <c r="B339" s="40" t="s">
        <v>3508</v>
      </c>
      <c r="C339" s="40" t="s">
        <v>3509</v>
      </c>
      <c r="D339" s="44" t="s">
        <v>3506</v>
      </c>
    </row>
    <row r="340" spans="1:4" ht="15" customHeight="1" x14ac:dyDescent="0.2">
      <c r="A340" s="40" t="s">
        <v>3510</v>
      </c>
      <c r="B340" s="40" t="s">
        <v>3511</v>
      </c>
      <c r="C340" s="40" t="s">
        <v>3512</v>
      </c>
      <c r="D340" s="44" t="s">
        <v>3513</v>
      </c>
    </row>
    <row r="341" spans="1:4" ht="15" customHeight="1" x14ac:dyDescent="0.2">
      <c r="A341" s="40" t="s">
        <v>3514</v>
      </c>
      <c r="B341" s="40" t="s">
        <v>3515</v>
      </c>
      <c r="C341" s="40" t="s">
        <v>3516</v>
      </c>
      <c r="D341" s="44" t="s">
        <v>3517</v>
      </c>
    </row>
    <row r="342" spans="1:4" ht="15" customHeight="1" x14ac:dyDescent="0.2">
      <c r="A342" s="40" t="s">
        <v>3518</v>
      </c>
      <c r="B342" s="40" t="s">
        <v>3519</v>
      </c>
      <c r="C342" s="40" t="s">
        <v>3520</v>
      </c>
      <c r="D342" s="44" t="s">
        <v>3521</v>
      </c>
    </row>
    <row r="343" spans="1:4" ht="15" customHeight="1" x14ac:dyDescent="0.2">
      <c r="A343" s="40" t="s">
        <v>3522</v>
      </c>
      <c r="B343" s="40" t="s">
        <v>3523</v>
      </c>
      <c r="C343" s="40" t="s">
        <v>3524</v>
      </c>
      <c r="D343" s="44" t="s">
        <v>3525</v>
      </c>
    </row>
    <row r="344" spans="1:4" ht="15" customHeight="1" x14ac:dyDescent="0.2">
      <c r="A344" s="40" t="s">
        <v>3526</v>
      </c>
      <c r="B344" s="40" t="s">
        <v>3527</v>
      </c>
      <c r="C344" s="40" t="s">
        <v>3528</v>
      </c>
      <c r="D344" s="44" t="s">
        <v>3529</v>
      </c>
    </row>
    <row r="345" spans="1:4" ht="15" customHeight="1" x14ac:dyDescent="0.2">
      <c r="A345" s="40" t="s">
        <v>3530</v>
      </c>
      <c r="B345" s="40" t="s">
        <v>3531</v>
      </c>
      <c r="C345" s="40" t="s">
        <v>3532</v>
      </c>
      <c r="D345" s="44" t="s">
        <v>3533</v>
      </c>
    </row>
    <row r="346" spans="1:4" ht="15" customHeight="1" x14ac:dyDescent="0.2">
      <c r="A346" s="40" t="s">
        <v>3534</v>
      </c>
      <c r="B346" s="40" t="s">
        <v>3535</v>
      </c>
      <c r="C346" s="40" t="s">
        <v>3536</v>
      </c>
      <c r="D346" s="44" t="s">
        <v>3537</v>
      </c>
    </row>
    <row r="347" spans="1:4" ht="15" customHeight="1" x14ac:dyDescent="0.2">
      <c r="A347" s="40" t="s">
        <v>3538</v>
      </c>
      <c r="B347" s="40" t="s">
        <v>3539</v>
      </c>
      <c r="C347" s="40" t="s">
        <v>3540</v>
      </c>
      <c r="D347" s="44" t="s">
        <v>3541</v>
      </c>
    </row>
    <row r="348" spans="1:4" ht="15" customHeight="1" x14ac:dyDescent="0.2">
      <c r="A348" s="40" t="s">
        <v>3542</v>
      </c>
      <c r="B348" s="40" t="s">
        <v>3543</v>
      </c>
      <c r="C348" s="40" t="s">
        <v>3544</v>
      </c>
      <c r="D348" s="44" t="s">
        <v>3545</v>
      </c>
    </row>
    <row r="349" spans="1:4" ht="15" customHeight="1" x14ac:dyDescent="0.2">
      <c r="A349" s="40" t="s">
        <v>3546</v>
      </c>
      <c r="B349" s="40" t="s">
        <v>3547</v>
      </c>
      <c r="C349" s="40" t="s">
        <v>3548</v>
      </c>
      <c r="D349" s="44" t="s">
        <v>3549</v>
      </c>
    </row>
    <row r="350" spans="1:4" ht="15" customHeight="1" x14ac:dyDescent="0.2">
      <c r="A350" s="40" t="s">
        <v>3550</v>
      </c>
      <c r="B350" s="40" t="s">
        <v>3551</v>
      </c>
      <c r="C350" s="40" t="s">
        <v>3552</v>
      </c>
      <c r="D350" s="44" t="s">
        <v>3553</v>
      </c>
    </row>
    <row r="351" spans="1:4" ht="15" customHeight="1" x14ac:dyDescent="0.2">
      <c r="A351" s="40" t="s">
        <v>3554</v>
      </c>
      <c r="B351" s="40" t="s">
        <v>3555</v>
      </c>
      <c r="C351" s="40" t="s">
        <v>3556</v>
      </c>
      <c r="D351" s="44" t="s">
        <v>3557</v>
      </c>
    </row>
    <row r="352" spans="1:4" ht="15" customHeight="1" x14ac:dyDescent="0.2">
      <c r="A352" s="40" t="s">
        <v>3558</v>
      </c>
      <c r="B352" s="40" t="s">
        <v>3559</v>
      </c>
      <c r="C352" s="40" t="s">
        <v>3560</v>
      </c>
      <c r="D352" s="44" t="s">
        <v>3561</v>
      </c>
    </row>
    <row r="353" spans="1:4" ht="15" customHeight="1" x14ac:dyDescent="0.2">
      <c r="A353" s="40" t="s">
        <v>3562</v>
      </c>
      <c r="B353" s="40" t="s">
        <v>3563</v>
      </c>
      <c r="C353" s="40" t="s">
        <v>3564</v>
      </c>
      <c r="D353" s="44" t="s">
        <v>3565</v>
      </c>
    </row>
    <row r="354" spans="1:4" ht="15" customHeight="1" x14ac:dyDescent="0.2">
      <c r="A354" s="40" t="s">
        <v>3566</v>
      </c>
      <c r="B354" s="40" t="s">
        <v>3567</v>
      </c>
      <c r="C354" s="40" t="s">
        <v>3568</v>
      </c>
      <c r="D354" s="44" t="s">
        <v>3569</v>
      </c>
    </row>
    <row r="355" spans="1:4" ht="15" customHeight="1" x14ac:dyDescent="0.2">
      <c r="A355" s="40" t="s">
        <v>3570</v>
      </c>
      <c r="B355" s="40" t="s">
        <v>3571</v>
      </c>
      <c r="C355" s="40" t="s">
        <v>3572</v>
      </c>
      <c r="D355" s="44" t="s">
        <v>3573</v>
      </c>
    </row>
    <row r="356" spans="1:4" ht="15" customHeight="1" x14ac:dyDescent="0.2">
      <c r="A356" s="40" t="s">
        <v>3574</v>
      </c>
      <c r="B356" s="40" t="s">
        <v>3575</v>
      </c>
      <c r="C356" s="40" t="s">
        <v>3576</v>
      </c>
      <c r="D356" s="44" t="s">
        <v>3577</v>
      </c>
    </row>
    <row r="357" spans="1:4" ht="15" customHeight="1" x14ac:dyDescent="0.2">
      <c r="A357" s="40" t="s">
        <v>3578</v>
      </c>
      <c r="B357" s="40" t="s">
        <v>3579</v>
      </c>
      <c r="C357" s="40" t="s">
        <v>3580</v>
      </c>
      <c r="D357" s="44" t="s">
        <v>3577</v>
      </c>
    </row>
    <row r="358" spans="1:4" ht="15" customHeight="1" x14ac:dyDescent="0.2">
      <c r="A358" s="40" t="s">
        <v>3581</v>
      </c>
      <c r="B358" s="40" t="s">
        <v>3582</v>
      </c>
      <c r="C358" s="40" t="s">
        <v>3583</v>
      </c>
      <c r="D358" s="44" t="s">
        <v>3577</v>
      </c>
    </row>
    <row r="359" spans="1:4" ht="15" customHeight="1" x14ac:dyDescent="0.2">
      <c r="A359" s="40" t="s">
        <v>3584</v>
      </c>
      <c r="B359" s="40" t="s">
        <v>3585</v>
      </c>
      <c r="C359" s="40" t="s">
        <v>3586</v>
      </c>
      <c r="D359" s="44" t="s">
        <v>3577</v>
      </c>
    </row>
    <row r="360" spans="1:4" ht="15" customHeight="1" x14ac:dyDescent="0.2">
      <c r="A360" s="40" t="s">
        <v>3587</v>
      </c>
      <c r="B360" s="40" t="s">
        <v>3588</v>
      </c>
      <c r="C360" s="40" t="s">
        <v>3589</v>
      </c>
      <c r="D360" s="44" t="s">
        <v>3577</v>
      </c>
    </row>
    <row r="361" spans="1:4" ht="15" customHeight="1" x14ac:dyDescent="0.2">
      <c r="A361" s="40" t="s">
        <v>3590</v>
      </c>
      <c r="B361" s="40" t="s">
        <v>3591</v>
      </c>
      <c r="C361" s="40" t="s">
        <v>3592</v>
      </c>
      <c r="D361" s="44" t="s">
        <v>3593</v>
      </c>
    </row>
    <row r="362" spans="1:4" ht="15" customHeight="1" x14ac:dyDescent="0.2">
      <c r="A362" s="40" t="s">
        <v>3594</v>
      </c>
      <c r="B362" s="40" t="s">
        <v>3595</v>
      </c>
      <c r="C362" s="40" t="s">
        <v>3596</v>
      </c>
      <c r="D362" s="44" t="s">
        <v>3597</v>
      </c>
    </row>
    <row r="363" spans="1:4" ht="15" customHeight="1" x14ac:dyDescent="0.2">
      <c r="A363" s="40" t="s">
        <v>3598</v>
      </c>
      <c r="B363" s="40" t="s">
        <v>3599</v>
      </c>
      <c r="C363" s="40" t="s">
        <v>3600</v>
      </c>
      <c r="D363" s="44" t="s">
        <v>3601</v>
      </c>
    </row>
    <row r="364" spans="1:4" ht="15" customHeight="1" x14ac:dyDescent="0.2">
      <c r="A364" s="40" t="s">
        <v>3602</v>
      </c>
      <c r="B364" s="40" t="s">
        <v>3603</v>
      </c>
      <c r="C364" s="40" t="s">
        <v>3604</v>
      </c>
      <c r="D364" s="44" t="s">
        <v>3605</v>
      </c>
    </row>
    <row r="365" spans="1:4" ht="15" customHeight="1" x14ac:dyDescent="0.2">
      <c r="A365" s="40" t="s">
        <v>3606</v>
      </c>
      <c r="B365" s="40" t="s">
        <v>3607</v>
      </c>
      <c r="C365" s="40" t="s">
        <v>3608</v>
      </c>
      <c r="D365" s="44" t="s">
        <v>3609</v>
      </c>
    </row>
    <row r="366" spans="1:4" ht="15" customHeight="1" x14ac:dyDescent="0.2">
      <c r="A366" s="40" t="s">
        <v>3610</v>
      </c>
      <c r="B366" s="40" t="s">
        <v>3611</v>
      </c>
      <c r="C366" s="40" t="s">
        <v>3612</v>
      </c>
      <c r="D366" s="44" t="s">
        <v>3613</v>
      </c>
    </row>
    <row r="367" spans="1:4" ht="15" customHeight="1" x14ac:dyDescent="0.2">
      <c r="A367" s="40" t="s">
        <v>3614</v>
      </c>
      <c r="B367" s="40" t="s">
        <v>3615</v>
      </c>
      <c r="C367" s="40" t="s">
        <v>3616</v>
      </c>
      <c r="D367" s="44" t="s">
        <v>3617</v>
      </c>
    </row>
    <row r="368" spans="1:4" ht="15" customHeight="1" x14ac:dyDescent="0.2">
      <c r="A368" s="40" t="s">
        <v>3618</v>
      </c>
      <c r="B368" s="40" t="s">
        <v>3619</v>
      </c>
      <c r="C368" s="40" t="s">
        <v>3620</v>
      </c>
      <c r="D368" s="44" t="s">
        <v>3621</v>
      </c>
    </row>
    <row r="369" spans="1:4" ht="15" customHeight="1" x14ac:dyDescent="0.2">
      <c r="A369" s="40" t="s">
        <v>3622</v>
      </c>
      <c r="B369" s="40" t="s">
        <v>3623</v>
      </c>
      <c r="C369" s="40" t="s">
        <v>3624</v>
      </c>
      <c r="D369" s="44" t="s">
        <v>3625</v>
      </c>
    </row>
    <row r="370" spans="1:4" ht="15" customHeight="1" x14ac:dyDescent="0.2">
      <c r="A370" s="40" t="s">
        <v>3626</v>
      </c>
      <c r="B370" s="40" t="s">
        <v>3627</v>
      </c>
      <c r="C370" s="40" t="s">
        <v>3628</v>
      </c>
      <c r="D370" s="44" t="s">
        <v>3629</v>
      </c>
    </row>
    <row r="371" spans="1:4" ht="15" customHeight="1" x14ac:dyDescent="0.2">
      <c r="A371" s="40" t="s">
        <v>3630</v>
      </c>
      <c r="B371" s="40" t="s">
        <v>3631</v>
      </c>
      <c r="C371" s="40" t="s">
        <v>3632</v>
      </c>
      <c r="D371" s="44" t="s">
        <v>3633</v>
      </c>
    </row>
    <row r="372" spans="1:4" ht="15" customHeight="1" x14ac:dyDescent="0.2">
      <c r="A372" s="40" t="s">
        <v>3634</v>
      </c>
      <c r="B372" s="40" t="s">
        <v>3635</v>
      </c>
      <c r="C372" s="40" t="s">
        <v>3636</v>
      </c>
      <c r="D372" s="44" t="s">
        <v>3637</v>
      </c>
    </row>
    <row r="373" spans="1:4" ht="15" customHeight="1" x14ac:dyDescent="0.2">
      <c r="A373" s="40" t="s">
        <v>3638</v>
      </c>
      <c r="B373" s="40" t="s">
        <v>3639</v>
      </c>
      <c r="C373" s="40" t="s">
        <v>3640</v>
      </c>
      <c r="D373" s="44" t="s">
        <v>3641</v>
      </c>
    </row>
    <row r="374" spans="1:4" ht="15" customHeight="1" x14ac:dyDescent="0.2">
      <c r="A374" s="40" t="s">
        <v>3642</v>
      </c>
      <c r="B374" s="40" t="s">
        <v>3643</v>
      </c>
      <c r="C374" s="40" t="s">
        <v>3644</v>
      </c>
      <c r="D374" s="44" t="s">
        <v>3645</v>
      </c>
    </row>
    <row r="375" spans="1:4" ht="15" customHeight="1" x14ac:dyDescent="0.2">
      <c r="A375" s="40" t="s">
        <v>3646</v>
      </c>
      <c r="B375" s="40" t="s">
        <v>3647</v>
      </c>
      <c r="C375" s="40" t="s">
        <v>3648</v>
      </c>
      <c r="D375" s="44" t="s">
        <v>3649</v>
      </c>
    </row>
    <row r="376" spans="1:4" ht="15" customHeight="1" x14ac:dyDescent="0.2">
      <c r="A376" s="40" t="s">
        <v>3650</v>
      </c>
      <c r="B376" s="40" t="s">
        <v>3651</v>
      </c>
      <c r="C376" s="40" t="s">
        <v>3652</v>
      </c>
      <c r="D376" s="44" t="s">
        <v>3653</v>
      </c>
    </row>
    <row r="377" spans="1:4" ht="15" customHeight="1" x14ac:dyDescent="0.2">
      <c r="A377" s="40" t="s">
        <v>3654</v>
      </c>
      <c r="B377" s="40" t="s">
        <v>3655</v>
      </c>
      <c r="C377" s="40" t="s">
        <v>3656</v>
      </c>
      <c r="D377" s="44" t="s">
        <v>3657</v>
      </c>
    </row>
    <row r="378" spans="1:4" ht="15" customHeight="1" x14ac:dyDescent="0.2">
      <c r="A378" s="40" t="s">
        <v>3658</v>
      </c>
      <c r="B378" s="40" t="s">
        <v>3659</v>
      </c>
      <c r="C378" s="40" t="s">
        <v>3660</v>
      </c>
      <c r="D378" s="44" t="s">
        <v>3661</v>
      </c>
    </row>
    <row r="379" spans="1:4" ht="15" customHeight="1" x14ac:dyDescent="0.2">
      <c r="A379" s="40" t="s">
        <v>3662</v>
      </c>
      <c r="B379" s="40" t="s">
        <v>3663</v>
      </c>
      <c r="C379" s="40" t="s">
        <v>3664</v>
      </c>
      <c r="D379" s="44" t="s">
        <v>3665</v>
      </c>
    </row>
    <row r="380" spans="1:4" ht="15" customHeight="1" x14ac:dyDescent="0.2">
      <c r="A380" s="40" t="s">
        <v>3666</v>
      </c>
      <c r="B380" s="40" t="s">
        <v>3667</v>
      </c>
      <c r="C380" s="40" t="s">
        <v>3668</v>
      </c>
      <c r="D380" s="44" t="s">
        <v>3669</v>
      </c>
    </row>
    <row r="381" spans="1:4" ht="15" customHeight="1" x14ac:dyDescent="0.2">
      <c r="A381" s="40" t="s">
        <v>3670</v>
      </c>
      <c r="B381" s="40" t="s">
        <v>3671</v>
      </c>
      <c r="C381" s="40" t="s">
        <v>3672</v>
      </c>
      <c r="D381" s="44" t="s">
        <v>3673</v>
      </c>
    </row>
    <row r="382" spans="1:4" ht="15" customHeight="1" x14ac:dyDescent="0.2">
      <c r="A382" s="40" t="s">
        <v>3674</v>
      </c>
      <c r="B382" s="40" t="s">
        <v>3675</v>
      </c>
      <c r="C382" s="40" t="s">
        <v>3676</v>
      </c>
      <c r="D382" s="44" t="s">
        <v>3677</v>
      </c>
    </row>
    <row r="383" spans="1:4" ht="15" customHeight="1" x14ac:dyDescent="0.2">
      <c r="A383" s="40" t="s">
        <v>3678</v>
      </c>
      <c r="B383" s="40" t="s">
        <v>3679</v>
      </c>
      <c r="C383" s="40" t="s">
        <v>3680</v>
      </c>
      <c r="D383" s="44" t="s">
        <v>3681</v>
      </c>
    </row>
    <row r="384" spans="1:4" ht="15" customHeight="1" x14ac:dyDescent="0.2">
      <c r="A384" s="40" t="s">
        <v>3682</v>
      </c>
      <c r="B384" s="40" t="s">
        <v>3683</v>
      </c>
      <c r="C384" s="40" t="s">
        <v>3684</v>
      </c>
      <c r="D384" s="44" t="s">
        <v>3685</v>
      </c>
    </row>
    <row r="385" spans="1:4" ht="15" customHeight="1" x14ac:dyDescent="0.2">
      <c r="A385" s="40" t="s">
        <v>3686</v>
      </c>
      <c r="B385" s="40" t="s">
        <v>3687</v>
      </c>
      <c r="C385" s="40" t="s">
        <v>3688</v>
      </c>
      <c r="D385" s="44" t="s">
        <v>3689</v>
      </c>
    </row>
    <row r="386" spans="1:4" ht="15" customHeight="1" x14ac:dyDescent="0.2">
      <c r="A386" s="40" t="s">
        <v>3690</v>
      </c>
      <c r="B386" s="40" t="s">
        <v>3691</v>
      </c>
      <c r="C386" s="40" t="s">
        <v>3692</v>
      </c>
      <c r="D386" s="44" t="s">
        <v>3693</v>
      </c>
    </row>
    <row r="387" spans="1:4" ht="15" customHeight="1" x14ac:dyDescent="0.2">
      <c r="A387" s="40" t="s">
        <v>3694</v>
      </c>
      <c r="B387" s="40" t="s">
        <v>3695</v>
      </c>
      <c r="C387" s="40" t="s">
        <v>3696</v>
      </c>
      <c r="D387" s="44" t="s">
        <v>3697</v>
      </c>
    </row>
    <row r="388" spans="1:4" ht="15" customHeight="1" x14ac:dyDescent="0.2">
      <c r="A388" s="40" t="s">
        <v>3698</v>
      </c>
      <c r="B388" s="40" t="s">
        <v>3699</v>
      </c>
      <c r="C388" s="40" t="s">
        <v>3700</v>
      </c>
      <c r="D388" s="44" t="s">
        <v>3701</v>
      </c>
    </row>
    <row r="389" spans="1:4" ht="15" customHeight="1" x14ac:dyDescent="0.2">
      <c r="A389" s="40" t="s">
        <v>3702</v>
      </c>
      <c r="B389" s="40" t="s">
        <v>3703</v>
      </c>
      <c r="C389" s="40" t="s">
        <v>3704</v>
      </c>
      <c r="D389" s="44" t="s">
        <v>3705</v>
      </c>
    </row>
    <row r="390" spans="1:4" ht="15" customHeight="1" x14ac:dyDescent="0.2">
      <c r="A390" s="40" t="s">
        <v>3706</v>
      </c>
      <c r="B390" s="40" t="s">
        <v>3707</v>
      </c>
      <c r="C390" s="40" t="s">
        <v>3708</v>
      </c>
      <c r="D390" s="44" t="s">
        <v>3709</v>
      </c>
    </row>
    <row r="391" spans="1:4" ht="15" customHeight="1" x14ac:dyDescent="0.2">
      <c r="A391" s="40" t="s">
        <v>3710</v>
      </c>
      <c r="B391" s="40" t="s">
        <v>3711</v>
      </c>
      <c r="C391" s="40" t="s">
        <v>3712</v>
      </c>
      <c r="D391" s="44" t="s">
        <v>3713</v>
      </c>
    </row>
    <row r="392" spans="1:4" ht="15" customHeight="1" x14ac:dyDescent="0.2">
      <c r="A392" s="40" t="s">
        <v>3714</v>
      </c>
      <c r="B392" s="40" t="s">
        <v>3715</v>
      </c>
      <c r="C392" s="40" t="s">
        <v>3716</v>
      </c>
      <c r="D392" s="44" t="s">
        <v>3717</v>
      </c>
    </row>
    <row r="393" spans="1:4" ht="15" customHeight="1" x14ac:dyDescent="0.2">
      <c r="A393" s="40" t="s">
        <v>3718</v>
      </c>
      <c r="B393" s="40" t="s">
        <v>3719</v>
      </c>
      <c r="C393" s="40" t="s">
        <v>3720</v>
      </c>
      <c r="D393" s="44" t="s">
        <v>3721</v>
      </c>
    </row>
    <row r="394" spans="1:4" ht="15" customHeight="1" x14ac:dyDescent="0.2">
      <c r="A394" s="40" t="s">
        <v>3722</v>
      </c>
      <c r="B394" s="40" t="s">
        <v>3723</v>
      </c>
      <c r="C394" s="40" t="s">
        <v>3724</v>
      </c>
      <c r="D394" s="44" t="s">
        <v>3725</v>
      </c>
    </row>
    <row r="395" spans="1:4" ht="15" customHeight="1" x14ac:dyDescent="0.2">
      <c r="A395" s="40" t="s">
        <v>3726</v>
      </c>
      <c r="B395" s="40" t="s">
        <v>3727</v>
      </c>
      <c r="C395" s="40" t="s">
        <v>3728</v>
      </c>
      <c r="D395" s="44" t="s">
        <v>3729</v>
      </c>
    </row>
    <row r="396" spans="1:4" ht="15" customHeight="1" x14ac:dyDescent="0.2">
      <c r="A396" s="40" t="s">
        <v>3730</v>
      </c>
      <c r="B396" s="40" t="s">
        <v>3731</v>
      </c>
      <c r="C396" s="40" t="s">
        <v>3732</v>
      </c>
      <c r="D396" s="44" t="s">
        <v>3733</v>
      </c>
    </row>
    <row r="397" spans="1:4" ht="15" customHeight="1" x14ac:dyDescent="0.2">
      <c r="A397" s="40" t="s">
        <v>3734</v>
      </c>
      <c r="B397" s="40" t="s">
        <v>3735</v>
      </c>
      <c r="C397" s="40" t="s">
        <v>3736</v>
      </c>
      <c r="D397" s="44" t="s">
        <v>3737</v>
      </c>
    </row>
    <row r="398" spans="1:4" ht="15" customHeight="1" x14ac:dyDescent="0.2">
      <c r="A398" s="40" t="s">
        <v>3738</v>
      </c>
      <c r="B398" s="40" t="s">
        <v>3739</v>
      </c>
      <c r="C398" s="40" t="s">
        <v>3740</v>
      </c>
      <c r="D398" s="44" t="s">
        <v>3741</v>
      </c>
    </row>
    <row r="399" spans="1:4" ht="15" customHeight="1" x14ac:dyDescent="0.2">
      <c r="A399" s="40" t="s">
        <v>3742</v>
      </c>
      <c r="B399" s="40" t="s">
        <v>3743</v>
      </c>
      <c r="C399" s="40" t="s">
        <v>3744</v>
      </c>
      <c r="D399" s="44" t="s">
        <v>3745</v>
      </c>
    </row>
    <row r="400" spans="1:4" ht="15" customHeight="1" x14ac:dyDescent="0.2">
      <c r="A400" s="40" t="s">
        <v>3746</v>
      </c>
      <c r="B400" s="40" t="s">
        <v>3747</v>
      </c>
      <c r="C400" s="40" t="s">
        <v>3748</v>
      </c>
      <c r="D400" s="44" t="s">
        <v>3749</v>
      </c>
    </row>
    <row r="401" spans="1:4" ht="15" customHeight="1" x14ac:dyDescent="0.2">
      <c r="A401" s="40" t="s">
        <v>3750</v>
      </c>
      <c r="B401" s="40" t="s">
        <v>3751</v>
      </c>
      <c r="C401" s="40" t="s">
        <v>3752</v>
      </c>
      <c r="D401" s="44" t="s">
        <v>3753</v>
      </c>
    </row>
    <row r="402" spans="1:4" ht="15" customHeight="1" x14ac:dyDescent="0.2">
      <c r="A402" s="40" t="s">
        <v>3754</v>
      </c>
      <c r="B402" s="40" t="s">
        <v>3755</v>
      </c>
      <c r="C402" s="40" t="s">
        <v>3756</v>
      </c>
      <c r="D402" s="44" t="s">
        <v>3757</v>
      </c>
    </row>
    <row r="403" spans="1:4" ht="15" customHeight="1" x14ac:dyDescent="0.2">
      <c r="A403" s="40" t="s">
        <v>3758</v>
      </c>
      <c r="B403" s="40" t="s">
        <v>3759</v>
      </c>
      <c r="C403" s="40" t="s">
        <v>3760</v>
      </c>
      <c r="D403" s="44" t="s">
        <v>3761</v>
      </c>
    </row>
    <row r="404" spans="1:4" ht="15" customHeight="1" x14ac:dyDescent="0.2">
      <c r="A404" s="40" t="s">
        <v>3762</v>
      </c>
      <c r="B404" s="40" t="s">
        <v>3763</v>
      </c>
      <c r="C404" s="40" t="s">
        <v>3764</v>
      </c>
      <c r="D404" s="44" t="s">
        <v>3765</v>
      </c>
    </row>
    <row r="405" spans="1:4" ht="15" customHeight="1" x14ac:dyDescent="0.2">
      <c r="A405" s="40" t="s">
        <v>3766</v>
      </c>
      <c r="B405" s="40" t="s">
        <v>3767</v>
      </c>
      <c r="C405" s="40" t="s">
        <v>3768</v>
      </c>
      <c r="D405" s="44" t="s">
        <v>3769</v>
      </c>
    </row>
    <row r="406" spans="1:4" ht="15" customHeight="1" x14ac:dyDescent="0.2">
      <c r="A406" s="40" t="s">
        <v>3770</v>
      </c>
      <c r="B406" s="40" t="s">
        <v>3771</v>
      </c>
      <c r="C406" s="40" t="s">
        <v>3772</v>
      </c>
      <c r="D406" s="44" t="s">
        <v>3773</v>
      </c>
    </row>
    <row r="407" spans="1:4" ht="15" customHeight="1" x14ac:dyDescent="0.2">
      <c r="A407" s="40" t="s">
        <v>3774</v>
      </c>
      <c r="B407" s="40" t="s">
        <v>3775</v>
      </c>
      <c r="C407" s="40" t="s">
        <v>3776</v>
      </c>
      <c r="D407" s="44" t="s">
        <v>3777</v>
      </c>
    </row>
    <row r="408" spans="1:4" ht="15" customHeight="1" x14ac:dyDescent="0.2">
      <c r="A408" s="40" t="s">
        <v>3778</v>
      </c>
      <c r="B408" s="40" t="s">
        <v>3779</v>
      </c>
      <c r="C408" s="40" t="s">
        <v>3780</v>
      </c>
      <c r="D408" s="44" t="s">
        <v>3781</v>
      </c>
    </row>
    <row r="409" spans="1:4" ht="15" customHeight="1" x14ac:dyDescent="0.2">
      <c r="A409" s="40" t="s">
        <v>3782</v>
      </c>
      <c r="B409" s="40" t="s">
        <v>3783</v>
      </c>
      <c r="C409" s="40" t="s">
        <v>3784</v>
      </c>
      <c r="D409" s="44" t="s">
        <v>3785</v>
      </c>
    </row>
    <row r="410" spans="1:4" ht="15" customHeight="1" x14ac:dyDescent="0.2">
      <c r="A410" s="40" t="s">
        <v>3786</v>
      </c>
      <c r="B410" s="40" t="s">
        <v>3787</v>
      </c>
      <c r="C410" s="40" t="s">
        <v>3788</v>
      </c>
      <c r="D410" s="44" t="s">
        <v>3789</v>
      </c>
    </row>
    <row r="411" spans="1:4" ht="15" customHeight="1" x14ac:dyDescent="0.2">
      <c r="A411" s="40" t="s">
        <v>3790</v>
      </c>
      <c r="B411" s="40" t="s">
        <v>3791</v>
      </c>
      <c r="C411" s="40" t="s">
        <v>3792</v>
      </c>
      <c r="D411" s="44" t="s">
        <v>3793</v>
      </c>
    </row>
    <row r="412" spans="1:4" ht="15" customHeight="1" x14ac:dyDescent="0.2">
      <c r="A412" s="40" t="s">
        <v>3794</v>
      </c>
      <c r="B412" s="40" t="s">
        <v>3795</v>
      </c>
      <c r="C412" s="40" t="s">
        <v>3796</v>
      </c>
      <c r="D412" s="44" t="s">
        <v>3797</v>
      </c>
    </row>
    <row r="413" spans="1:4" ht="15" customHeight="1" x14ac:dyDescent="0.2">
      <c r="A413" s="40" t="s">
        <v>3798</v>
      </c>
      <c r="B413" s="40" t="s">
        <v>3799</v>
      </c>
      <c r="C413" s="40" t="s">
        <v>3800</v>
      </c>
      <c r="D413" s="44" t="s">
        <v>3801</v>
      </c>
    </row>
    <row r="414" spans="1:4" ht="15" customHeight="1" x14ac:dyDescent="0.2">
      <c r="A414" s="40" t="s">
        <v>3802</v>
      </c>
      <c r="B414" s="40" t="s">
        <v>3803</v>
      </c>
      <c r="C414" s="40" t="s">
        <v>3804</v>
      </c>
      <c r="D414" s="44" t="s">
        <v>3805</v>
      </c>
    </row>
    <row r="415" spans="1:4" ht="15" customHeight="1" x14ac:dyDescent="0.2">
      <c r="A415" s="40" t="s">
        <v>3806</v>
      </c>
      <c r="B415" s="40" t="s">
        <v>3807</v>
      </c>
      <c r="C415" s="40" t="s">
        <v>3808</v>
      </c>
      <c r="D415" s="44" t="s">
        <v>3809</v>
      </c>
    </row>
    <row r="416" spans="1:4" ht="15" customHeight="1" x14ac:dyDescent="0.2">
      <c r="A416" s="40" t="s">
        <v>3810</v>
      </c>
      <c r="B416" s="40" t="s">
        <v>3811</v>
      </c>
      <c r="C416" s="40" t="s">
        <v>3812</v>
      </c>
      <c r="D416" s="44" t="s">
        <v>3813</v>
      </c>
    </row>
    <row r="417" spans="1:4" ht="15" customHeight="1" x14ac:dyDescent="0.2">
      <c r="A417" s="40" t="s">
        <v>3814</v>
      </c>
      <c r="B417" s="40" t="s">
        <v>3815</v>
      </c>
      <c r="C417" s="40" t="s">
        <v>3816</v>
      </c>
      <c r="D417" s="44" t="s">
        <v>3817</v>
      </c>
    </row>
    <row r="418" spans="1:4" ht="15" customHeight="1" x14ac:dyDescent="0.2">
      <c r="A418" s="40" t="s">
        <v>3818</v>
      </c>
      <c r="B418" s="40" t="s">
        <v>3819</v>
      </c>
      <c r="C418" s="40" t="s">
        <v>3820</v>
      </c>
      <c r="D418" s="44" t="s">
        <v>3821</v>
      </c>
    </row>
    <row r="419" spans="1:4" ht="15" customHeight="1" x14ac:dyDescent="0.2">
      <c r="A419" s="40" t="s">
        <v>3822</v>
      </c>
      <c r="B419" s="40" t="s">
        <v>3823</v>
      </c>
      <c r="C419" s="40" t="s">
        <v>3824</v>
      </c>
      <c r="D419" s="44" t="s">
        <v>3825</v>
      </c>
    </row>
    <row r="420" spans="1:4" ht="15" customHeight="1" x14ac:dyDescent="0.2">
      <c r="A420" s="40" t="s">
        <v>3826</v>
      </c>
      <c r="B420" s="40" t="s">
        <v>3827</v>
      </c>
      <c r="C420" s="40" t="s">
        <v>3828</v>
      </c>
      <c r="D420" s="44" t="s">
        <v>3829</v>
      </c>
    </row>
    <row r="421" spans="1:4" ht="15" customHeight="1" x14ac:dyDescent="0.2">
      <c r="A421" s="40" t="s">
        <v>3830</v>
      </c>
      <c r="B421" s="40" t="s">
        <v>3831</v>
      </c>
      <c r="C421" s="40" t="s">
        <v>3832</v>
      </c>
      <c r="D421" s="44" t="s">
        <v>3833</v>
      </c>
    </row>
    <row r="422" spans="1:4" ht="15" customHeight="1" x14ac:dyDescent="0.2">
      <c r="A422" s="40" t="s">
        <v>3834</v>
      </c>
      <c r="B422" s="40" t="s">
        <v>3835</v>
      </c>
      <c r="C422" s="40" t="s">
        <v>3836</v>
      </c>
      <c r="D422" s="44" t="s">
        <v>3837</v>
      </c>
    </row>
    <row r="423" spans="1:4" ht="15" customHeight="1" x14ac:dyDescent="0.2">
      <c r="A423" s="40" t="s">
        <v>3838</v>
      </c>
      <c r="B423" s="40" t="s">
        <v>3839</v>
      </c>
      <c r="C423" s="40" t="s">
        <v>3840</v>
      </c>
      <c r="D423" s="44" t="s">
        <v>3841</v>
      </c>
    </row>
    <row r="424" spans="1:4" ht="15" customHeight="1" x14ac:dyDescent="0.2">
      <c r="A424" s="40" t="s">
        <v>3842</v>
      </c>
      <c r="B424" s="40" t="s">
        <v>3843</v>
      </c>
      <c r="C424" s="40" t="s">
        <v>3844</v>
      </c>
      <c r="D424" s="44" t="s">
        <v>3845</v>
      </c>
    </row>
    <row r="425" spans="1:4" ht="15" customHeight="1" x14ac:dyDescent="0.2">
      <c r="A425" s="40" t="s">
        <v>3846</v>
      </c>
      <c r="B425" s="40" t="s">
        <v>3847</v>
      </c>
      <c r="C425" s="40" t="s">
        <v>3848</v>
      </c>
      <c r="D425" s="44" t="s">
        <v>3849</v>
      </c>
    </row>
    <row r="426" spans="1:4" ht="15" customHeight="1" x14ac:dyDescent="0.2">
      <c r="A426" s="40" t="s">
        <v>3850</v>
      </c>
      <c r="B426" s="40" t="s">
        <v>3851</v>
      </c>
      <c r="C426" s="40" t="s">
        <v>3852</v>
      </c>
      <c r="D426" s="44" t="s">
        <v>3853</v>
      </c>
    </row>
    <row r="427" spans="1:4" ht="15" customHeight="1" x14ac:dyDescent="0.2">
      <c r="A427" s="40" t="s">
        <v>3854</v>
      </c>
      <c r="B427" s="40" t="s">
        <v>3855</v>
      </c>
      <c r="C427" s="40" t="s">
        <v>3856</v>
      </c>
      <c r="D427" s="44" t="s">
        <v>3857</v>
      </c>
    </row>
    <row r="428" spans="1:4" ht="15" customHeight="1" x14ac:dyDescent="0.2">
      <c r="A428" s="40" t="s">
        <v>3858</v>
      </c>
      <c r="B428" s="40" t="s">
        <v>3859</v>
      </c>
      <c r="C428" s="40" t="s">
        <v>3860</v>
      </c>
      <c r="D428" s="44" t="s">
        <v>3861</v>
      </c>
    </row>
    <row r="429" spans="1:4" ht="15" customHeight="1" x14ac:dyDescent="0.2">
      <c r="A429" s="40" t="s">
        <v>3862</v>
      </c>
      <c r="B429" s="40" t="s">
        <v>3863</v>
      </c>
      <c r="C429" s="40" t="s">
        <v>3864</v>
      </c>
      <c r="D429" s="44" t="s">
        <v>3865</v>
      </c>
    </row>
    <row r="430" spans="1:4" ht="15" customHeight="1" x14ac:dyDescent="0.2">
      <c r="A430" s="40" t="s">
        <v>3866</v>
      </c>
      <c r="B430" s="40" t="s">
        <v>3867</v>
      </c>
      <c r="C430" s="40" t="s">
        <v>3868</v>
      </c>
      <c r="D430" s="44" t="s">
        <v>3869</v>
      </c>
    </row>
    <row r="431" spans="1:4" ht="15" customHeight="1" x14ac:dyDescent="0.2">
      <c r="A431" s="40" t="s">
        <v>3870</v>
      </c>
      <c r="B431" s="40" t="s">
        <v>3871</v>
      </c>
      <c r="C431" s="40" t="s">
        <v>3872</v>
      </c>
      <c r="D431" s="44" t="s">
        <v>3873</v>
      </c>
    </row>
    <row r="432" spans="1:4" ht="15" customHeight="1" x14ac:dyDescent="0.2">
      <c r="A432" s="40" t="s">
        <v>3874</v>
      </c>
      <c r="B432" s="40" t="s">
        <v>3875</v>
      </c>
      <c r="C432" s="40" t="s">
        <v>3876</v>
      </c>
      <c r="D432" s="44" t="s">
        <v>3877</v>
      </c>
    </row>
    <row r="433" spans="1:4" ht="15" customHeight="1" x14ac:dyDescent="0.2">
      <c r="A433" s="40" t="s">
        <v>3878</v>
      </c>
      <c r="B433" s="40" t="s">
        <v>3879</v>
      </c>
      <c r="C433" s="40" t="s">
        <v>3880</v>
      </c>
      <c r="D433" s="44" t="s">
        <v>3881</v>
      </c>
    </row>
    <row r="434" spans="1:4" ht="15" customHeight="1" x14ac:dyDescent="0.2">
      <c r="A434" s="40" t="s">
        <v>3882</v>
      </c>
      <c r="B434" s="40" t="s">
        <v>3883</v>
      </c>
      <c r="C434" s="40" t="s">
        <v>3884</v>
      </c>
      <c r="D434" s="44" t="s">
        <v>3885</v>
      </c>
    </row>
    <row r="435" spans="1:4" ht="15" customHeight="1" x14ac:dyDescent="0.2">
      <c r="A435" s="40" t="s">
        <v>3886</v>
      </c>
      <c r="B435" s="40" t="s">
        <v>3887</v>
      </c>
      <c r="C435" s="40" t="s">
        <v>3888</v>
      </c>
      <c r="D435" s="44" t="s">
        <v>3889</v>
      </c>
    </row>
    <row r="436" spans="1:4" ht="15" customHeight="1" x14ac:dyDescent="0.2">
      <c r="A436" s="40" t="s">
        <v>3890</v>
      </c>
      <c r="B436" s="40" t="s">
        <v>3891</v>
      </c>
      <c r="C436" s="40" t="s">
        <v>3892</v>
      </c>
      <c r="D436" s="44" t="s">
        <v>3893</v>
      </c>
    </row>
    <row r="437" spans="1:4" ht="15" customHeight="1" x14ac:dyDescent="0.2">
      <c r="A437" s="40" t="s">
        <v>3894</v>
      </c>
      <c r="B437" s="40" t="s">
        <v>3895</v>
      </c>
      <c r="C437" s="40" t="s">
        <v>3896</v>
      </c>
      <c r="D437" s="44" t="s">
        <v>3897</v>
      </c>
    </row>
    <row r="438" spans="1:4" ht="15" customHeight="1" x14ac:dyDescent="0.2">
      <c r="A438" s="40" t="s">
        <v>3898</v>
      </c>
      <c r="B438" s="40" t="s">
        <v>3899</v>
      </c>
      <c r="C438" s="40" t="s">
        <v>3900</v>
      </c>
      <c r="D438" s="44" t="s">
        <v>3901</v>
      </c>
    </row>
    <row r="439" spans="1:4" ht="15" customHeight="1" x14ac:dyDescent="0.2">
      <c r="A439" s="40" t="s">
        <v>3902</v>
      </c>
      <c r="B439" s="40" t="s">
        <v>3903</v>
      </c>
      <c r="C439" s="40" t="s">
        <v>3904</v>
      </c>
      <c r="D439" s="44" t="s">
        <v>3905</v>
      </c>
    </row>
    <row r="440" spans="1:4" ht="15" customHeight="1" x14ac:dyDescent="0.2">
      <c r="A440" s="40" t="s">
        <v>3906</v>
      </c>
      <c r="B440" s="40" t="s">
        <v>3907</v>
      </c>
      <c r="C440" s="40" t="s">
        <v>3908</v>
      </c>
      <c r="D440" s="44" t="s">
        <v>3909</v>
      </c>
    </row>
    <row r="441" spans="1:4" ht="15" customHeight="1" x14ac:dyDescent="0.2">
      <c r="A441" s="40" t="s">
        <v>3910</v>
      </c>
      <c r="B441" s="40" t="s">
        <v>3911</v>
      </c>
      <c r="C441" s="40" t="s">
        <v>3912</v>
      </c>
      <c r="D441" s="44" t="s">
        <v>3913</v>
      </c>
    </row>
    <row r="442" spans="1:4" ht="15" customHeight="1" x14ac:dyDescent="0.2">
      <c r="A442" s="40" t="s">
        <v>3914</v>
      </c>
      <c r="B442" s="40" t="s">
        <v>3915</v>
      </c>
      <c r="C442" s="40" t="s">
        <v>3916</v>
      </c>
      <c r="D442" s="44" t="s">
        <v>3917</v>
      </c>
    </row>
    <row r="443" spans="1:4" ht="15" customHeight="1" x14ac:dyDescent="0.2">
      <c r="A443" s="40" t="s">
        <v>3918</v>
      </c>
      <c r="B443" s="40" t="s">
        <v>3919</v>
      </c>
      <c r="C443" s="40" t="s">
        <v>3920</v>
      </c>
      <c r="D443" s="44" t="s">
        <v>3921</v>
      </c>
    </row>
    <row r="444" spans="1:4" ht="15" customHeight="1" x14ac:dyDescent="0.2">
      <c r="A444" s="40" t="s">
        <v>3922</v>
      </c>
      <c r="B444" s="40" t="s">
        <v>3923</v>
      </c>
      <c r="C444" s="40" t="s">
        <v>3924</v>
      </c>
      <c r="D444" s="44" t="s">
        <v>3925</v>
      </c>
    </row>
    <row r="445" spans="1:4" ht="15" customHeight="1" x14ac:dyDescent="0.2">
      <c r="A445" s="40" t="s">
        <v>3926</v>
      </c>
      <c r="B445" s="40" t="s">
        <v>3927</v>
      </c>
      <c r="C445" s="40" t="s">
        <v>3928</v>
      </c>
      <c r="D445" s="44" t="s">
        <v>3929</v>
      </c>
    </row>
    <row r="446" spans="1:4" ht="15" customHeight="1" x14ac:dyDescent="0.2">
      <c r="A446" s="40" t="s">
        <v>3930</v>
      </c>
      <c r="B446" s="40" t="s">
        <v>3931</v>
      </c>
      <c r="C446" s="40" t="s">
        <v>3932</v>
      </c>
      <c r="D446" s="44" t="s">
        <v>3933</v>
      </c>
    </row>
    <row r="447" spans="1:4" ht="15" customHeight="1" x14ac:dyDescent="0.2">
      <c r="A447" s="40" t="s">
        <v>3934</v>
      </c>
      <c r="B447" s="40" t="s">
        <v>3935</v>
      </c>
      <c r="C447" s="40" t="s">
        <v>3936</v>
      </c>
      <c r="D447" s="44" t="s">
        <v>3937</v>
      </c>
    </row>
    <row r="448" spans="1:4" ht="15" customHeight="1" x14ac:dyDescent="0.2">
      <c r="A448" s="40" t="s">
        <v>3938</v>
      </c>
      <c r="B448" s="40" t="s">
        <v>3939</v>
      </c>
      <c r="C448" s="40" t="s">
        <v>3940</v>
      </c>
      <c r="D448" s="44" t="s">
        <v>3941</v>
      </c>
    </row>
    <row r="449" spans="1:4" ht="15" customHeight="1" x14ac:dyDescent="0.2">
      <c r="A449" s="40" t="s">
        <v>3942</v>
      </c>
      <c r="B449" s="40" t="s">
        <v>3943</v>
      </c>
      <c r="C449" s="40" t="s">
        <v>3944</v>
      </c>
      <c r="D449" s="44" t="s">
        <v>3945</v>
      </c>
    </row>
    <row r="450" spans="1:4" ht="15" customHeight="1" x14ac:dyDescent="0.2">
      <c r="A450" s="40" t="s">
        <v>3946</v>
      </c>
      <c r="B450" s="40" t="s">
        <v>3947</v>
      </c>
      <c r="C450" s="40" t="s">
        <v>3948</v>
      </c>
      <c r="D450" s="44" t="s">
        <v>3949</v>
      </c>
    </row>
    <row r="451" spans="1:4" ht="15" customHeight="1" x14ac:dyDescent="0.2">
      <c r="A451" s="40" t="s">
        <v>3950</v>
      </c>
      <c r="B451" s="40" t="s">
        <v>3951</v>
      </c>
      <c r="C451" s="40" t="s">
        <v>3952</v>
      </c>
      <c r="D451" s="44" t="s">
        <v>3953</v>
      </c>
    </row>
    <row r="452" spans="1:4" ht="15" customHeight="1" x14ac:dyDescent="0.2">
      <c r="A452" s="40" t="s">
        <v>3954</v>
      </c>
      <c r="B452" s="40" t="s">
        <v>3955</v>
      </c>
      <c r="C452" s="40" t="s">
        <v>3956</v>
      </c>
      <c r="D452" s="44" t="s">
        <v>3957</v>
      </c>
    </row>
    <row r="453" spans="1:4" ht="15" customHeight="1" x14ac:dyDescent="0.2">
      <c r="A453" s="40" t="s">
        <v>3958</v>
      </c>
      <c r="B453" s="40" t="s">
        <v>3959</v>
      </c>
      <c r="C453" s="40" t="s">
        <v>3960</v>
      </c>
      <c r="D453" s="44" t="s">
        <v>3961</v>
      </c>
    </row>
    <row r="454" spans="1:4" ht="15" customHeight="1" x14ac:dyDescent="0.2">
      <c r="A454" s="40" t="s">
        <v>3962</v>
      </c>
      <c r="B454" s="40" t="s">
        <v>3963</v>
      </c>
      <c r="C454" s="40" t="s">
        <v>3964</v>
      </c>
      <c r="D454" s="44" t="s">
        <v>3965</v>
      </c>
    </row>
    <row r="455" spans="1:4" ht="15" customHeight="1" x14ac:dyDescent="0.2">
      <c r="A455" s="40" t="s">
        <v>3966</v>
      </c>
      <c r="B455" s="40" t="s">
        <v>3967</v>
      </c>
      <c r="C455" s="40" t="s">
        <v>3968</v>
      </c>
      <c r="D455" s="44" t="s">
        <v>3969</v>
      </c>
    </row>
    <row r="456" spans="1:4" ht="15" customHeight="1" x14ac:dyDescent="0.2">
      <c r="A456" s="40" t="s">
        <v>3970</v>
      </c>
      <c r="B456" s="40" t="s">
        <v>3971</v>
      </c>
      <c r="C456" s="40" t="s">
        <v>3972</v>
      </c>
      <c r="D456" s="44" t="s">
        <v>3973</v>
      </c>
    </row>
    <row r="457" spans="1:4" ht="15" customHeight="1" x14ac:dyDescent="0.2">
      <c r="A457" s="40" t="s">
        <v>3974</v>
      </c>
      <c r="B457" s="40" t="s">
        <v>3975</v>
      </c>
      <c r="C457" s="40" t="s">
        <v>3976</v>
      </c>
      <c r="D457" s="44" t="s">
        <v>3977</v>
      </c>
    </row>
    <row r="458" spans="1:4" ht="15" customHeight="1" x14ac:dyDescent="0.2">
      <c r="A458" s="40" t="s">
        <v>3978</v>
      </c>
      <c r="B458" s="40" t="s">
        <v>3979</v>
      </c>
      <c r="C458" s="40" t="s">
        <v>3980</v>
      </c>
      <c r="D458" s="44" t="s">
        <v>3981</v>
      </c>
    </row>
    <row r="459" spans="1:4" ht="15" customHeight="1" x14ac:dyDescent="0.2">
      <c r="A459" s="40" t="s">
        <v>3982</v>
      </c>
      <c r="B459" s="40" t="s">
        <v>3983</v>
      </c>
      <c r="C459" s="40" t="s">
        <v>3984</v>
      </c>
      <c r="D459" s="44" t="s">
        <v>3985</v>
      </c>
    </row>
    <row r="460" spans="1:4" ht="15" customHeight="1" x14ac:dyDescent="0.2">
      <c r="A460" s="40" t="s">
        <v>3986</v>
      </c>
      <c r="B460" s="40" t="s">
        <v>3987</v>
      </c>
      <c r="C460" s="40" t="s">
        <v>3988</v>
      </c>
      <c r="D460" s="44" t="s">
        <v>3989</v>
      </c>
    </row>
    <row r="461" spans="1:4" ht="15" customHeight="1" x14ac:dyDescent="0.2">
      <c r="A461" s="40" t="s">
        <v>3990</v>
      </c>
      <c r="B461" s="40" t="s">
        <v>3991</v>
      </c>
      <c r="C461" s="40" t="s">
        <v>3992</v>
      </c>
      <c r="D461" s="44" t="s">
        <v>3993</v>
      </c>
    </row>
    <row r="462" spans="1:4" ht="15" customHeight="1" x14ac:dyDescent="0.2">
      <c r="A462" s="40" t="s">
        <v>3994</v>
      </c>
      <c r="B462" s="40" t="s">
        <v>3995</v>
      </c>
      <c r="C462" s="40" t="s">
        <v>3996</v>
      </c>
      <c r="D462" s="44" t="s">
        <v>3997</v>
      </c>
    </row>
    <row r="463" spans="1:4" ht="15" customHeight="1" x14ac:dyDescent="0.2">
      <c r="A463" s="40" t="s">
        <v>3998</v>
      </c>
      <c r="B463" s="40" t="s">
        <v>3999</v>
      </c>
      <c r="C463" s="40" t="s">
        <v>4000</v>
      </c>
      <c r="D463" s="44" t="s">
        <v>4001</v>
      </c>
    </row>
    <row r="464" spans="1:4" ht="15" customHeight="1" x14ac:dyDescent="0.2">
      <c r="A464" s="40" t="s">
        <v>4002</v>
      </c>
      <c r="B464" s="40" t="s">
        <v>4003</v>
      </c>
      <c r="C464" s="40" t="s">
        <v>4004</v>
      </c>
      <c r="D464" s="44" t="s">
        <v>4005</v>
      </c>
    </row>
    <row r="465" spans="1:4" ht="15" customHeight="1" x14ac:dyDescent="0.2">
      <c r="A465" s="40" t="s">
        <v>4006</v>
      </c>
      <c r="B465" s="40" t="s">
        <v>4007</v>
      </c>
      <c r="C465" s="40" t="s">
        <v>4008</v>
      </c>
      <c r="D465" s="44" t="s">
        <v>4009</v>
      </c>
    </row>
    <row r="466" spans="1:4" ht="15" customHeight="1" x14ac:dyDescent="0.2">
      <c r="A466" s="40" t="s">
        <v>4010</v>
      </c>
      <c r="B466" s="40" t="s">
        <v>4011</v>
      </c>
      <c r="C466" s="40" t="s">
        <v>4012</v>
      </c>
      <c r="D466" s="44" t="s">
        <v>4009</v>
      </c>
    </row>
    <row r="467" spans="1:4" ht="15" customHeight="1" x14ac:dyDescent="0.2">
      <c r="A467" s="40" t="s">
        <v>4013</v>
      </c>
      <c r="B467" s="40" t="s">
        <v>4014</v>
      </c>
      <c r="C467" s="40" t="s">
        <v>4015</v>
      </c>
      <c r="D467" s="44" t="s">
        <v>4016</v>
      </c>
    </row>
    <row r="468" spans="1:4" ht="15" customHeight="1" x14ac:dyDescent="0.2">
      <c r="A468" s="40" t="s">
        <v>4017</v>
      </c>
      <c r="B468" s="40" t="s">
        <v>4018</v>
      </c>
      <c r="C468" s="40" t="s">
        <v>4019</v>
      </c>
      <c r="D468" s="44" t="s">
        <v>4020</v>
      </c>
    </row>
    <row r="469" spans="1:4" ht="15" customHeight="1" x14ac:dyDescent="0.2">
      <c r="A469" s="40" t="s">
        <v>4021</v>
      </c>
      <c r="B469" s="40" t="s">
        <v>4022</v>
      </c>
      <c r="C469" s="40" t="s">
        <v>4023</v>
      </c>
      <c r="D469" s="44" t="s">
        <v>4024</v>
      </c>
    </row>
    <row r="470" spans="1:4" ht="15" customHeight="1" x14ac:dyDescent="0.2">
      <c r="A470" s="40" t="s">
        <v>4025</v>
      </c>
      <c r="B470" s="40" t="s">
        <v>4026</v>
      </c>
      <c r="C470" s="40" t="s">
        <v>4027</v>
      </c>
      <c r="D470" s="44" t="s">
        <v>4028</v>
      </c>
    </row>
    <row r="471" spans="1:4" ht="15" customHeight="1" x14ac:dyDescent="0.2">
      <c r="A471" s="40" t="s">
        <v>4029</v>
      </c>
      <c r="B471" s="40" t="s">
        <v>4030</v>
      </c>
      <c r="C471" s="40" t="s">
        <v>4031</v>
      </c>
      <c r="D471" s="44" t="s">
        <v>4032</v>
      </c>
    </row>
    <row r="472" spans="1:4" ht="15" customHeight="1" x14ac:dyDescent="0.2">
      <c r="A472" s="40" t="s">
        <v>4033</v>
      </c>
      <c r="B472" s="40" t="s">
        <v>4034</v>
      </c>
      <c r="C472" s="40" t="s">
        <v>4035</v>
      </c>
      <c r="D472" s="44" t="s">
        <v>4036</v>
      </c>
    </row>
    <row r="473" spans="1:4" ht="15" customHeight="1" x14ac:dyDescent="0.2">
      <c r="A473" s="40" t="s">
        <v>4037</v>
      </c>
      <c r="B473" s="40" t="s">
        <v>4038</v>
      </c>
      <c r="C473" s="40" t="s">
        <v>4039</v>
      </c>
      <c r="D473" s="44" t="s">
        <v>4040</v>
      </c>
    </row>
    <row r="474" spans="1:4" ht="15" customHeight="1" x14ac:dyDescent="0.2">
      <c r="A474" s="40" t="s">
        <v>4041</v>
      </c>
      <c r="B474" s="40" t="s">
        <v>4042</v>
      </c>
      <c r="C474" s="40" t="s">
        <v>4043</v>
      </c>
      <c r="D474" s="44" t="s">
        <v>4044</v>
      </c>
    </row>
    <row r="475" spans="1:4" ht="15" customHeight="1" x14ac:dyDescent="0.2">
      <c r="A475" s="40" t="s">
        <v>4045</v>
      </c>
      <c r="B475" s="40" t="s">
        <v>4046</v>
      </c>
      <c r="C475" s="40" t="s">
        <v>4047</v>
      </c>
      <c r="D475" s="44" t="s">
        <v>4048</v>
      </c>
    </row>
    <row r="476" spans="1:4" ht="15" customHeight="1" x14ac:dyDescent="0.2">
      <c r="A476" s="40" t="s">
        <v>4049</v>
      </c>
      <c r="B476" s="40" t="s">
        <v>4050</v>
      </c>
      <c r="C476" s="40" t="s">
        <v>4051</v>
      </c>
      <c r="D476" s="44" t="s">
        <v>4052</v>
      </c>
    </row>
    <row r="477" spans="1:4" ht="15" customHeight="1" x14ac:dyDescent="0.2">
      <c r="A477" s="40" t="s">
        <v>4053</v>
      </c>
      <c r="B477" s="40" t="s">
        <v>4054</v>
      </c>
      <c r="C477" s="40" t="s">
        <v>4055</v>
      </c>
      <c r="D477" s="44" t="s">
        <v>4056</v>
      </c>
    </row>
    <row r="478" spans="1:4" ht="15" customHeight="1" x14ac:dyDescent="0.2">
      <c r="A478" s="40" t="s">
        <v>4057</v>
      </c>
      <c r="B478" s="40" t="s">
        <v>4058</v>
      </c>
      <c r="C478" s="40" t="s">
        <v>4059</v>
      </c>
      <c r="D478" s="44" t="s">
        <v>4060</v>
      </c>
    </row>
    <row r="479" spans="1:4" ht="15" customHeight="1" x14ac:dyDescent="0.2">
      <c r="A479" s="40" t="s">
        <v>4061</v>
      </c>
      <c r="B479" s="42" t="s">
        <v>4062</v>
      </c>
      <c r="C479" s="40" t="s">
        <v>4063</v>
      </c>
      <c r="D479" s="44" t="s">
        <v>4064</v>
      </c>
    </row>
    <row r="480" spans="1:4" ht="15" customHeight="1" x14ac:dyDescent="0.2">
      <c r="A480" s="40" t="s">
        <v>4065</v>
      </c>
      <c r="B480" s="40" t="s">
        <v>4066</v>
      </c>
      <c r="C480" s="40" t="s">
        <v>4067</v>
      </c>
      <c r="D480" s="44" t="s">
        <v>4068</v>
      </c>
    </row>
    <row r="481" spans="1:4" ht="15" customHeight="1" x14ac:dyDescent="0.2">
      <c r="A481" s="40" t="s">
        <v>4069</v>
      </c>
      <c r="B481" s="40" t="s">
        <v>4070</v>
      </c>
      <c r="C481" s="40" t="s">
        <v>4071</v>
      </c>
      <c r="D481" s="44" t="s">
        <v>4072</v>
      </c>
    </row>
    <row r="482" spans="1:4" ht="15" customHeight="1" x14ac:dyDescent="0.2">
      <c r="A482" s="40" t="s">
        <v>4073</v>
      </c>
      <c r="B482" s="40" t="s">
        <v>4074</v>
      </c>
      <c r="C482" s="40" t="s">
        <v>4075</v>
      </c>
      <c r="D482" s="44" t="s">
        <v>4076</v>
      </c>
    </row>
    <row r="483" spans="1:4" ht="15" customHeight="1" x14ac:dyDescent="0.2">
      <c r="A483" s="40" t="s">
        <v>4077</v>
      </c>
      <c r="B483" s="40" t="s">
        <v>4078</v>
      </c>
      <c r="C483" s="40" t="s">
        <v>4079</v>
      </c>
      <c r="D483" s="44" t="s">
        <v>4080</v>
      </c>
    </row>
    <row r="484" spans="1:4" ht="15" customHeight="1" x14ac:dyDescent="0.2">
      <c r="A484" s="40" t="s">
        <v>4081</v>
      </c>
      <c r="B484" s="40" t="s">
        <v>4082</v>
      </c>
      <c r="C484" s="40" t="s">
        <v>4083</v>
      </c>
      <c r="D484" s="44" t="s">
        <v>4084</v>
      </c>
    </row>
    <row r="485" spans="1:4" ht="15" customHeight="1" x14ac:dyDescent="0.2">
      <c r="A485" s="40" t="s">
        <v>4085</v>
      </c>
      <c r="B485" s="40" t="s">
        <v>4086</v>
      </c>
      <c r="C485" s="40" t="s">
        <v>4087</v>
      </c>
      <c r="D485" s="44" t="s">
        <v>4088</v>
      </c>
    </row>
    <row r="486" spans="1:4" ht="15" customHeight="1" x14ac:dyDescent="0.2">
      <c r="A486" s="40" t="s">
        <v>4089</v>
      </c>
      <c r="B486" s="40" t="s">
        <v>4090</v>
      </c>
      <c r="C486" s="40" t="s">
        <v>4091</v>
      </c>
      <c r="D486" s="44" t="s">
        <v>4092</v>
      </c>
    </row>
    <row r="487" spans="1:4" ht="15" customHeight="1" x14ac:dyDescent="0.2">
      <c r="A487" s="40" t="s">
        <v>4093</v>
      </c>
      <c r="B487" s="40" t="s">
        <v>4094</v>
      </c>
      <c r="C487" s="40" t="s">
        <v>4095</v>
      </c>
      <c r="D487" s="44" t="s">
        <v>4096</v>
      </c>
    </row>
    <row r="488" spans="1:4" ht="15" customHeight="1" x14ac:dyDescent="0.2">
      <c r="A488" s="40" t="s">
        <v>4097</v>
      </c>
      <c r="B488" s="40" t="s">
        <v>4098</v>
      </c>
      <c r="C488" s="40" t="s">
        <v>4099</v>
      </c>
      <c r="D488" s="44" t="s">
        <v>4100</v>
      </c>
    </row>
    <row r="489" spans="1:4" ht="15" customHeight="1" x14ac:dyDescent="0.2">
      <c r="A489" s="40" t="s">
        <v>4101</v>
      </c>
      <c r="B489" s="40" t="s">
        <v>4102</v>
      </c>
      <c r="C489" s="40" t="s">
        <v>4103</v>
      </c>
      <c r="D489" s="44" t="s">
        <v>4104</v>
      </c>
    </row>
    <row r="490" spans="1:4" ht="15" customHeight="1" x14ac:dyDescent="0.2">
      <c r="A490" s="40" t="s">
        <v>4105</v>
      </c>
      <c r="B490" s="40" t="s">
        <v>4106</v>
      </c>
      <c r="C490" s="40" t="s">
        <v>4107</v>
      </c>
      <c r="D490" s="44" t="s">
        <v>4108</v>
      </c>
    </row>
    <row r="491" spans="1:4" ht="15" customHeight="1" x14ac:dyDescent="0.2">
      <c r="A491" s="40" t="s">
        <v>4109</v>
      </c>
      <c r="B491" s="40" t="s">
        <v>4110</v>
      </c>
      <c r="C491" s="40" t="s">
        <v>4111</v>
      </c>
      <c r="D491" s="44" t="s">
        <v>4112</v>
      </c>
    </row>
    <row r="492" spans="1:4" ht="15" customHeight="1" x14ac:dyDescent="0.2">
      <c r="A492" s="40" t="s">
        <v>4113</v>
      </c>
      <c r="B492" s="40" t="s">
        <v>4114</v>
      </c>
      <c r="C492" s="40" t="s">
        <v>4115</v>
      </c>
      <c r="D492" s="44" t="s">
        <v>4116</v>
      </c>
    </row>
    <row r="493" spans="1:4" ht="15" customHeight="1" x14ac:dyDescent="0.2">
      <c r="A493" s="40" t="s">
        <v>4117</v>
      </c>
      <c r="B493" s="40" t="s">
        <v>4118</v>
      </c>
      <c r="C493" s="40" t="s">
        <v>4119</v>
      </c>
      <c r="D493" s="44" t="s">
        <v>4120</v>
      </c>
    </row>
    <row r="494" spans="1:4" ht="15" customHeight="1" x14ac:dyDescent="0.2">
      <c r="A494" s="40" t="s">
        <v>4121</v>
      </c>
      <c r="B494" s="40" t="s">
        <v>4122</v>
      </c>
      <c r="C494" s="40" t="s">
        <v>4123</v>
      </c>
      <c r="D494" s="44" t="s">
        <v>4124</v>
      </c>
    </row>
    <row r="495" spans="1:4" ht="15" customHeight="1" x14ac:dyDescent="0.2">
      <c r="A495" s="40" t="s">
        <v>4125</v>
      </c>
      <c r="B495" s="40" t="s">
        <v>4126</v>
      </c>
      <c r="C495" s="40" t="s">
        <v>4127</v>
      </c>
      <c r="D495" s="44" t="s">
        <v>4128</v>
      </c>
    </row>
    <row r="496" spans="1:4" ht="15" customHeight="1" x14ac:dyDescent="0.2">
      <c r="A496" s="40" t="s">
        <v>4129</v>
      </c>
      <c r="B496" s="40" t="s">
        <v>4130</v>
      </c>
      <c r="C496" s="40" t="s">
        <v>4131</v>
      </c>
      <c r="D496" s="44" t="s">
        <v>4132</v>
      </c>
    </row>
    <row r="497" spans="1:4" ht="15" customHeight="1" x14ac:dyDescent="0.2">
      <c r="A497" s="40" t="s">
        <v>4133</v>
      </c>
      <c r="B497" s="40" t="s">
        <v>4134</v>
      </c>
      <c r="C497" s="40" t="s">
        <v>4135</v>
      </c>
      <c r="D497" s="44" t="s">
        <v>4136</v>
      </c>
    </row>
    <row r="498" spans="1:4" ht="15" customHeight="1" x14ac:dyDescent="0.2">
      <c r="A498" s="40" t="s">
        <v>4137</v>
      </c>
      <c r="B498" s="40" t="s">
        <v>4138</v>
      </c>
      <c r="C498" s="40" t="s">
        <v>4139</v>
      </c>
      <c r="D498" s="44" t="s">
        <v>4140</v>
      </c>
    </row>
    <row r="499" spans="1:4" ht="15" customHeight="1" x14ac:dyDescent="0.2">
      <c r="A499" s="40" t="s">
        <v>4141</v>
      </c>
      <c r="B499" s="40" t="s">
        <v>4142</v>
      </c>
      <c r="C499" s="40" t="s">
        <v>4143</v>
      </c>
      <c r="D499" s="44" t="s">
        <v>4144</v>
      </c>
    </row>
    <row r="500" spans="1:4" ht="15" customHeight="1" x14ac:dyDescent="0.2">
      <c r="A500" s="40" t="s">
        <v>4145</v>
      </c>
      <c r="B500" s="40" t="s">
        <v>4146</v>
      </c>
      <c r="C500" s="40" t="s">
        <v>4147</v>
      </c>
      <c r="D500" s="44" t="s">
        <v>4148</v>
      </c>
    </row>
    <row r="501" spans="1:4" ht="15" customHeight="1" x14ac:dyDescent="0.2">
      <c r="A501" s="40" t="s">
        <v>4149</v>
      </c>
      <c r="B501" s="40" t="s">
        <v>4150</v>
      </c>
      <c r="C501" s="40" t="s">
        <v>4151</v>
      </c>
      <c r="D501" s="44" t="s">
        <v>4152</v>
      </c>
    </row>
    <row r="502" spans="1:4" ht="15" customHeight="1" x14ac:dyDescent="0.2">
      <c r="A502" s="40" t="s">
        <v>4153</v>
      </c>
      <c r="B502" s="40" t="s">
        <v>4154</v>
      </c>
      <c r="C502" s="40" t="s">
        <v>4155</v>
      </c>
      <c r="D502" s="44" t="s">
        <v>4156</v>
      </c>
    </row>
    <row r="503" spans="1:4" ht="15" customHeight="1" x14ac:dyDescent="0.2">
      <c r="A503" s="40" t="s">
        <v>4157</v>
      </c>
      <c r="B503" s="40" t="s">
        <v>4158</v>
      </c>
      <c r="C503" s="40" t="s">
        <v>4159</v>
      </c>
      <c r="D503" s="44" t="s">
        <v>4160</v>
      </c>
    </row>
    <row r="504" spans="1:4" ht="15" customHeight="1" x14ac:dyDescent="0.2">
      <c r="A504" s="40" t="s">
        <v>4161</v>
      </c>
      <c r="B504" s="40" t="s">
        <v>4162</v>
      </c>
      <c r="C504" s="40" t="s">
        <v>4163</v>
      </c>
      <c r="D504" s="44" t="s">
        <v>4164</v>
      </c>
    </row>
    <row r="505" spans="1:4" ht="15" customHeight="1" x14ac:dyDescent="0.2">
      <c r="A505" s="40" t="s">
        <v>4165</v>
      </c>
      <c r="B505" s="40" t="s">
        <v>4166</v>
      </c>
      <c r="C505" s="40" t="s">
        <v>4167</v>
      </c>
      <c r="D505" s="44" t="s">
        <v>4168</v>
      </c>
    </row>
    <row r="506" spans="1:4" ht="15" customHeight="1" x14ac:dyDescent="0.2">
      <c r="A506" s="40" t="s">
        <v>4169</v>
      </c>
      <c r="B506" s="40" t="s">
        <v>4170</v>
      </c>
      <c r="C506" s="40" t="s">
        <v>4171</v>
      </c>
      <c r="D506" s="44" t="s">
        <v>4172</v>
      </c>
    </row>
    <row r="507" spans="1:4" ht="15" customHeight="1" x14ac:dyDescent="0.2">
      <c r="A507" s="40" t="s">
        <v>4173</v>
      </c>
      <c r="B507" s="40" t="s">
        <v>4174</v>
      </c>
      <c r="C507" s="40" t="s">
        <v>4175</v>
      </c>
      <c r="D507" s="44" t="s">
        <v>4176</v>
      </c>
    </row>
    <row r="508" spans="1:4" ht="15" customHeight="1" x14ac:dyDescent="0.2">
      <c r="A508" s="40" t="s">
        <v>4177</v>
      </c>
      <c r="B508" s="40" t="s">
        <v>4178</v>
      </c>
      <c r="C508" s="40" t="s">
        <v>4179</v>
      </c>
      <c r="D508" s="44" t="s">
        <v>4180</v>
      </c>
    </row>
    <row r="509" spans="1:4" ht="15" customHeight="1" x14ac:dyDescent="0.2">
      <c r="A509" s="40" t="s">
        <v>4181</v>
      </c>
      <c r="B509" s="40" t="s">
        <v>4182</v>
      </c>
      <c r="C509" s="40" t="s">
        <v>4183</v>
      </c>
      <c r="D509" s="44" t="s">
        <v>4184</v>
      </c>
    </row>
    <row r="510" spans="1:4" ht="15" customHeight="1" x14ac:dyDescent="0.2">
      <c r="A510" s="40" t="s">
        <v>4185</v>
      </c>
      <c r="B510" s="40" t="s">
        <v>4186</v>
      </c>
      <c r="C510" s="40" t="s">
        <v>4187</v>
      </c>
      <c r="D510" s="44" t="s">
        <v>4188</v>
      </c>
    </row>
    <row r="511" spans="1:4" ht="15" customHeight="1" x14ac:dyDescent="0.2">
      <c r="A511" s="40" t="s">
        <v>4189</v>
      </c>
      <c r="B511" s="40" t="s">
        <v>4190</v>
      </c>
      <c r="C511" s="40" t="s">
        <v>4191</v>
      </c>
      <c r="D511" s="44" t="s">
        <v>4192</v>
      </c>
    </row>
    <row r="512" spans="1:4" ht="15" customHeight="1" x14ac:dyDescent="0.2">
      <c r="A512" s="40" t="s">
        <v>4193</v>
      </c>
      <c r="B512" s="40" t="s">
        <v>4194</v>
      </c>
      <c r="C512" s="40" t="s">
        <v>4195</v>
      </c>
      <c r="D512" s="44" t="s">
        <v>4196</v>
      </c>
    </row>
    <row r="513" spans="1:4" ht="15" customHeight="1" x14ac:dyDescent="0.2">
      <c r="A513" s="40" t="s">
        <v>4197</v>
      </c>
      <c r="B513" s="40" t="s">
        <v>4198</v>
      </c>
      <c r="C513" s="40" t="s">
        <v>4199</v>
      </c>
      <c r="D513" s="44" t="s">
        <v>4200</v>
      </c>
    </row>
    <row r="514" spans="1:4" ht="15" customHeight="1" x14ac:dyDescent="0.2">
      <c r="A514" s="40" t="s">
        <v>4201</v>
      </c>
      <c r="B514" s="40" t="s">
        <v>4202</v>
      </c>
      <c r="C514" s="40" t="s">
        <v>4203</v>
      </c>
      <c r="D514" s="44" t="s">
        <v>4204</v>
      </c>
    </row>
    <row r="515" spans="1:4" ht="15" customHeight="1" x14ac:dyDescent="0.2">
      <c r="A515" s="40" t="s">
        <v>4205</v>
      </c>
      <c r="B515" s="40" t="s">
        <v>4206</v>
      </c>
      <c r="C515" s="40" t="s">
        <v>4207</v>
      </c>
      <c r="D515" s="44" t="s">
        <v>4208</v>
      </c>
    </row>
    <row r="516" spans="1:4" ht="15" customHeight="1" x14ac:dyDescent="0.2">
      <c r="A516" s="40" t="s">
        <v>4209</v>
      </c>
      <c r="B516" s="40" t="s">
        <v>4210</v>
      </c>
      <c r="C516" s="40" t="s">
        <v>4211</v>
      </c>
      <c r="D516" s="44" t="s">
        <v>4212</v>
      </c>
    </row>
    <row r="517" spans="1:4" ht="15" customHeight="1" x14ac:dyDescent="0.2">
      <c r="A517" s="40" t="s">
        <v>4213</v>
      </c>
      <c r="B517" s="40" t="s">
        <v>4214</v>
      </c>
      <c r="C517" s="40" t="s">
        <v>4215</v>
      </c>
      <c r="D517" s="44" t="s">
        <v>4216</v>
      </c>
    </row>
    <row r="518" spans="1:4" ht="15" customHeight="1" x14ac:dyDescent="0.2">
      <c r="A518" s="40" t="s">
        <v>4217</v>
      </c>
      <c r="B518" s="40" t="s">
        <v>4218</v>
      </c>
      <c r="C518" s="40" t="s">
        <v>4219</v>
      </c>
      <c r="D518" s="44" t="s">
        <v>4220</v>
      </c>
    </row>
    <row r="519" spans="1:4" ht="15" customHeight="1" x14ac:dyDescent="0.2">
      <c r="A519" s="40" t="s">
        <v>4221</v>
      </c>
      <c r="B519" s="40" t="s">
        <v>4222</v>
      </c>
      <c r="C519" s="40" t="s">
        <v>4223</v>
      </c>
      <c r="D519" s="44" t="s">
        <v>4224</v>
      </c>
    </row>
    <row r="520" spans="1:4" ht="15" customHeight="1" x14ac:dyDescent="0.2">
      <c r="A520" s="40" t="s">
        <v>4225</v>
      </c>
      <c r="B520" s="40" t="s">
        <v>4226</v>
      </c>
      <c r="C520" s="40" t="s">
        <v>4227</v>
      </c>
      <c r="D520" s="44" t="s">
        <v>4228</v>
      </c>
    </row>
    <row r="521" spans="1:4" ht="15" customHeight="1" x14ac:dyDescent="0.2">
      <c r="A521" s="40" t="s">
        <v>4229</v>
      </c>
      <c r="B521" s="40" t="s">
        <v>4230</v>
      </c>
      <c r="C521" s="40" t="s">
        <v>4231</v>
      </c>
      <c r="D521" s="44" t="s">
        <v>4232</v>
      </c>
    </row>
    <row r="522" spans="1:4" ht="15" customHeight="1" x14ac:dyDescent="0.2">
      <c r="A522" s="40" t="s">
        <v>4233</v>
      </c>
      <c r="B522" s="40" t="s">
        <v>4234</v>
      </c>
      <c r="C522" s="40" t="s">
        <v>4235</v>
      </c>
      <c r="D522" s="44" t="s">
        <v>4236</v>
      </c>
    </row>
    <row r="523" spans="1:4" ht="15" customHeight="1" x14ac:dyDescent="0.2">
      <c r="A523" s="40" t="s">
        <v>4237</v>
      </c>
      <c r="B523" s="40" t="s">
        <v>4238</v>
      </c>
      <c r="C523" s="40" t="s">
        <v>4239</v>
      </c>
      <c r="D523" s="44" t="s">
        <v>4240</v>
      </c>
    </row>
    <row r="524" spans="1:4" ht="15" customHeight="1" x14ac:dyDescent="0.2">
      <c r="A524" s="40" t="s">
        <v>4241</v>
      </c>
      <c r="B524" s="40" t="s">
        <v>4242</v>
      </c>
      <c r="C524" s="40" t="s">
        <v>4243</v>
      </c>
      <c r="D524" s="44" t="s">
        <v>4244</v>
      </c>
    </row>
    <row r="525" spans="1:4" ht="15" customHeight="1" x14ac:dyDescent="0.2">
      <c r="A525" s="40" t="s">
        <v>4245</v>
      </c>
      <c r="B525" s="40" t="s">
        <v>4246</v>
      </c>
      <c r="C525" s="40" t="s">
        <v>4247</v>
      </c>
      <c r="D525" s="44" t="s">
        <v>4248</v>
      </c>
    </row>
    <row r="526" spans="1:4" ht="15" customHeight="1" x14ac:dyDescent="0.2">
      <c r="A526" s="40" t="s">
        <v>4249</v>
      </c>
      <c r="B526" s="40" t="s">
        <v>4250</v>
      </c>
      <c r="C526" s="40" t="s">
        <v>4251</v>
      </c>
      <c r="D526" s="44" t="s">
        <v>4252</v>
      </c>
    </row>
    <row r="527" spans="1:4" ht="15" customHeight="1" x14ac:dyDescent="0.2">
      <c r="A527" s="40" t="s">
        <v>4253</v>
      </c>
      <c r="B527" s="40" t="s">
        <v>4254</v>
      </c>
      <c r="C527" s="40" t="s">
        <v>4255</v>
      </c>
      <c r="D527" s="44" t="s">
        <v>4256</v>
      </c>
    </row>
    <row r="528" spans="1:4" ht="15" customHeight="1" x14ac:dyDescent="0.2">
      <c r="A528" s="40" t="s">
        <v>4257</v>
      </c>
      <c r="B528" s="40" t="s">
        <v>4258</v>
      </c>
      <c r="C528" s="40" t="s">
        <v>4259</v>
      </c>
      <c r="D528" s="44" t="s">
        <v>4260</v>
      </c>
    </row>
    <row r="529" spans="1:4" ht="15" customHeight="1" x14ac:dyDescent="0.2">
      <c r="A529" s="40" t="s">
        <v>4261</v>
      </c>
      <c r="B529" s="40" t="s">
        <v>4262</v>
      </c>
      <c r="C529" s="40" t="s">
        <v>4263</v>
      </c>
      <c r="D529" s="44" t="s">
        <v>4264</v>
      </c>
    </row>
    <row r="530" spans="1:4" ht="15" customHeight="1" x14ac:dyDescent="0.2">
      <c r="A530" s="40" t="s">
        <v>4265</v>
      </c>
      <c r="B530" s="40" t="s">
        <v>4266</v>
      </c>
      <c r="C530" s="40" t="s">
        <v>4267</v>
      </c>
      <c r="D530" s="44" t="s">
        <v>4268</v>
      </c>
    </row>
    <row r="531" spans="1:4" ht="15" customHeight="1" x14ac:dyDescent="0.2">
      <c r="A531" s="40" t="s">
        <v>4269</v>
      </c>
      <c r="B531" s="40" t="s">
        <v>4270</v>
      </c>
      <c r="C531" s="40" t="s">
        <v>4271</v>
      </c>
      <c r="D531" s="44" t="s">
        <v>4272</v>
      </c>
    </row>
    <row r="532" spans="1:4" ht="15" customHeight="1" x14ac:dyDescent="0.2">
      <c r="A532" s="40" t="s">
        <v>4273</v>
      </c>
      <c r="B532" s="40" t="s">
        <v>4274</v>
      </c>
      <c r="C532" s="40" t="s">
        <v>4275</v>
      </c>
      <c r="D532" s="44" t="s">
        <v>4276</v>
      </c>
    </row>
    <row r="533" spans="1:4" ht="15" customHeight="1" x14ac:dyDescent="0.2">
      <c r="A533" s="40" t="s">
        <v>4277</v>
      </c>
      <c r="B533" s="40" t="s">
        <v>4278</v>
      </c>
      <c r="C533" s="40" t="s">
        <v>4279</v>
      </c>
      <c r="D533" s="44" t="s">
        <v>4280</v>
      </c>
    </row>
    <row r="534" spans="1:4" ht="15" customHeight="1" x14ac:dyDescent="0.2">
      <c r="A534" s="40" t="s">
        <v>4281</v>
      </c>
      <c r="B534" s="40" t="s">
        <v>4282</v>
      </c>
      <c r="C534" s="40" t="s">
        <v>4283</v>
      </c>
      <c r="D534" s="44" t="s">
        <v>4284</v>
      </c>
    </row>
    <row r="535" spans="1:4" ht="15" customHeight="1" x14ac:dyDescent="0.2">
      <c r="A535" s="40" t="s">
        <v>4285</v>
      </c>
      <c r="B535" s="40" t="s">
        <v>4286</v>
      </c>
      <c r="C535" s="40" t="s">
        <v>4287</v>
      </c>
      <c r="D535" s="44" t="s">
        <v>4288</v>
      </c>
    </row>
    <row r="536" spans="1:4" ht="15" customHeight="1" x14ac:dyDescent="0.2">
      <c r="A536" s="40" t="s">
        <v>4289</v>
      </c>
      <c r="B536" s="40" t="s">
        <v>4290</v>
      </c>
      <c r="C536" s="40" t="s">
        <v>4291</v>
      </c>
      <c r="D536" s="44" t="s">
        <v>4292</v>
      </c>
    </row>
    <row r="537" spans="1:4" ht="15" customHeight="1" x14ac:dyDescent="0.2">
      <c r="A537" s="40" t="s">
        <v>4293</v>
      </c>
      <c r="B537" s="40" t="s">
        <v>4294</v>
      </c>
      <c r="C537" s="40" t="s">
        <v>4295</v>
      </c>
      <c r="D537" s="44" t="s">
        <v>4296</v>
      </c>
    </row>
    <row r="538" spans="1:4" ht="15" customHeight="1" x14ac:dyDescent="0.2">
      <c r="A538" s="40" t="s">
        <v>4297</v>
      </c>
      <c r="B538" s="40" t="s">
        <v>4298</v>
      </c>
      <c r="C538" s="40" t="s">
        <v>4299</v>
      </c>
      <c r="D538" s="44" t="s">
        <v>4300</v>
      </c>
    </row>
    <row r="539" spans="1:4" ht="15" customHeight="1" x14ac:dyDescent="0.2">
      <c r="A539" s="40" t="s">
        <v>4301</v>
      </c>
      <c r="B539" s="40" t="s">
        <v>4302</v>
      </c>
      <c r="C539" s="40" t="s">
        <v>4303</v>
      </c>
      <c r="D539" s="44" t="s">
        <v>4304</v>
      </c>
    </row>
    <row r="540" spans="1:4" ht="15" customHeight="1" x14ac:dyDescent="0.2">
      <c r="A540" s="40" t="s">
        <v>4305</v>
      </c>
      <c r="B540" s="40" t="s">
        <v>4306</v>
      </c>
      <c r="C540" s="40" t="s">
        <v>4307</v>
      </c>
      <c r="D540" s="44" t="s">
        <v>4308</v>
      </c>
    </row>
    <row r="541" spans="1:4" ht="15" customHeight="1" x14ac:dyDescent="0.2">
      <c r="A541" s="40" t="s">
        <v>4309</v>
      </c>
      <c r="B541" s="40" t="s">
        <v>4310</v>
      </c>
      <c r="C541" s="40" t="s">
        <v>4311</v>
      </c>
      <c r="D541" s="44" t="s">
        <v>4312</v>
      </c>
    </row>
    <row r="542" spans="1:4" ht="15" customHeight="1" x14ac:dyDescent="0.2">
      <c r="A542" s="40" t="s">
        <v>4313</v>
      </c>
      <c r="B542" s="40" t="s">
        <v>4314</v>
      </c>
      <c r="C542" s="40" t="s">
        <v>4315</v>
      </c>
      <c r="D542" s="44" t="s">
        <v>4316</v>
      </c>
    </row>
    <row r="543" spans="1:4" ht="15" customHeight="1" x14ac:dyDescent="0.2">
      <c r="A543" s="41" t="s">
        <v>4317</v>
      </c>
      <c r="B543" s="40" t="s">
        <v>4318</v>
      </c>
      <c r="C543" s="40" t="s">
        <v>4319</v>
      </c>
      <c r="D543" s="44" t="s">
        <v>4320</v>
      </c>
    </row>
    <row r="544" spans="1:4" ht="15" customHeight="1" x14ac:dyDescent="0.2">
      <c r="A544" s="40" t="s">
        <v>4321</v>
      </c>
      <c r="B544" s="40" t="s">
        <v>4322</v>
      </c>
      <c r="C544" s="40" t="s">
        <v>4323</v>
      </c>
      <c r="D544" s="44" t="s">
        <v>4324</v>
      </c>
    </row>
    <row r="545" spans="1:4" ht="15" customHeight="1" x14ac:dyDescent="0.2">
      <c r="A545" s="40" t="s">
        <v>4325</v>
      </c>
      <c r="B545" s="40" t="s">
        <v>4326</v>
      </c>
      <c r="C545" s="40" t="s">
        <v>4327</v>
      </c>
      <c r="D545" s="44" t="s">
        <v>4328</v>
      </c>
    </row>
    <row r="546" spans="1:4" ht="15" customHeight="1" x14ac:dyDescent="0.2">
      <c r="A546" s="40" t="s">
        <v>4329</v>
      </c>
      <c r="B546" s="40" t="s">
        <v>4330</v>
      </c>
      <c r="C546" s="40" t="s">
        <v>4331</v>
      </c>
      <c r="D546" s="44" t="s">
        <v>4332</v>
      </c>
    </row>
    <row r="547" spans="1:4" ht="15" customHeight="1" x14ac:dyDescent="0.2">
      <c r="A547" s="40" t="s">
        <v>4333</v>
      </c>
      <c r="B547" s="40" t="s">
        <v>4334</v>
      </c>
      <c r="C547" s="40" t="s">
        <v>4335</v>
      </c>
      <c r="D547" s="44" t="s">
        <v>4336</v>
      </c>
    </row>
    <row r="548" spans="1:4" ht="15" customHeight="1" x14ac:dyDescent="0.2">
      <c r="A548" s="40" t="s">
        <v>4337</v>
      </c>
      <c r="B548" s="40" t="s">
        <v>4338</v>
      </c>
      <c r="C548" s="40" t="s">
        <v>4339</v>
      </c>
      <c r="D548" s="44" t="s">
        <v>4340</v>
      </c>
    </row>
    <row r="549" spans="1:4" ht="15" customHeight="1" x14ac:dyDescent="0.2">
      <c r="A549" s="40" t="s">
        <v>4341</v>
      </c>
      <c r="B549" s="40" t="s">
        <v>4342</v>
      </c>
      <c r="C549" s="40" t="s">
        <v>4343</v>
      </c>
      <c r="D549" s="44" t="s">
        <v>4344</v>
      </c>
    </row>
    <row r="550" spans="1:4" ht="15" customHeight="1" x14ac:dyDescent="0.2">
      <c r="A550" s="40" t="s">
        <v>4345</v>
      </c>
      <c r="B550" s="40" t="s">
        <v>4346</v>
      </c>
      <c r="C550" s="40" t="s">
        <v>4347</v>
      </c>
      <c r="D550" s="44" t="s">
        <v>4348</v>
      </c>
    </row>
    <row r="551" spans="1:4" ht="15" customHeight="1" x14ac:dyDescent="0.2">
      <c r="A551" s="40" t="s">
        <v>4349</v>
      </c>
      <c r="B551" s="40" t="s">
        <v>4350</v>
      </c>
      <c r="C551" s="40" t="s">
        <v>4351</v>
      </c>
      <c r="D551" s="44" t="s">
        <v>4352</v>
      </c>
    </row>
    <row r="552" spans="1:4" ht="15" customHeight="1" x14ac:dyDescent="0.2">
      <c r="A552" s="40" t="s">
        <v>4353</v>
      </c>
      <c r="B552" s="40" t="s">
        <v>4354</v>
      </c>
      <c r="C552" s="40" t="s">
        <v>4355</v>
      </c>
      <c r="D552" s="44" t="s">
        <v>4356</v>
      </c>
    </row>
    <row r="553" spans="1:4" ht="15" customHeight="1" x14ac:dyDescent="0.2">
      <c r="A553" s="40" t="s">
        <v>4357</v>
      </c>
      <c r="B553" s="40" t="s">
        <v>4358</v>
      </c>
      <c r="C553" s="40" t="s">
        <v>4359</v>
      </c>
      <c r="D553" s="44" t="s">
        <v>4360</v>
      </c>
    </row>
    <row r="554" spans="1:4" ht="15" customHeight="1" x14ac:dyDescent="0.2">
      <c r="A554" s="40" t="s">
        <v>4361</v>
      </c>
      <c r="B554" s="40" t="s">
        <v>4362</v>
      </c>
      <c r="C554" s="40" t="s">
        <v>4363</v>
      </c>
      <c r="D554" s="44" t="s">
        <v>4364</v>
      </c>
    </row>
    <row r="555" spans="1:4" ht="15" customHeight="1" x14ac:dyDescent="0.2">
      <c r="A555" s="40" t="s">
        <v>4365</v>
      </c>
      <c r="B555" s="40" t="s">
        <v>4366</v>
      </c>
      <c r="C555" s="40" t="s">
        <v>4367</v>
      </c>
      <c r="D555" s="44" t="s">
        <v>4368</v>
      </c>
    </row>
    <row r="556" spans="1:4" ht="15" customHeight="1" x14ac:dyDescent="0.2">
      <c r="A556" s="40" t="s">
        <v>4369</v>
      </c>
      <c r="B556" s="40" t="s">
        <v>4370</v>
      </c>
      <c r="C556" s="40" t="s">
        <v>4371</v>
      </c>
      <c r="D556" s="44" t="s">
        <v>4372</v>
      </c>
    </row>
    <row r="557" spans="1:4" ht="15" customHeight="1" x14ac:dyDescent="0.2">
      <c r="A557" s="40" t="s">
        <v>4373</v>
      </c>
      <c r="B557" s="40" t="s">
        <v>4374</v>
      </c>
      <c r="C557" s="40" t="s">
        <v>4375</v>
      </c>
      <c r="D557" s="44" t="s">
        <v>4376</v>
      </c>
    </row>
    <row r="558" spans="1:4" ht="15" customHeight="1" x14ac:dyDescent="0.2">
      <c r="A558" s="40" t="s">
        <v>4377</v>
      </c>
      <c r="B558" s="40" t="s">
        <v>4378</v>
      </c>
      <c r="C558" s="40" t="s">
        <v>4379</v>
      </c>
      <c r="D558" s="44" t="s">
        <v>4380</v>
      </c>
    </row>
    <row r="559" spans="1:4" ht="15" customHeight="1" x14ac:dyDescent="0.2">
      <c r="A559" s="40" t="s">
        <v>4381</v>
      </c>
      <c r="B559" s="40" t="s">
        <v>4382</v>
      </c>
      <c r="C559" s="40" t="s">
        <v>4383</v>
      </c>
      <c r="D559" s="44" t="s">
        <v>4384</v>
      </c>
    </row>
    <row r="560" spans="1:4" ht="15" customHeight="1" x14ac:dyDescent="0.2">
      <c r="A560" s="40" t="s">
        <v>4385</v>
      </c>
      <c r="B560" s="40" t="s">
        <v>4386</v>
      </c>
      <c r="C560" s="40" t="s">
        <v>4387</v>
      </c>
      <c r="D560" s="44" t="s">
        <v>4388</v>
      </c>
    </row>
    <row r="561" spans="1:4" ht="15" customHeight="1" x14ac:dyDescent="0.2">
      <c r="A561" s="40" t="s">
        <v>4389</v>
      </c>
      <c r="B561" s="40" t="s">
        <v>4390</v>
      </c>
      <c r="C561" s="40" t="s">
        <v>4391</v>
      </c>
      <c r="D561" s="44" t="s">
        <v>4392</v>
      </c>
    </row>
    <row r="562" spans="1:4" ht="15" customHeight="1" x14ac:dyDescent="0.2">
      <c r="A562" s="40" t="s">
        <v>4393</v>
      </c>
      <c r="B562" s="40" t="s">
        <v>4394</v>
      </c>
      <c r="C562" s="40" t="s">
        <v>4395</v>
      </c>
      <c r="D562" s="44" t="s">
        <v>4396</v>
      </c>
    </row>
    <row r="563" spans="1:4" ht="15" customHeight="1" x14ac:dyDescent="0.2">
      <c r="A563" s="40" t="s">
        <v>4397</v>
      </c>
      <c r="B563" s="40" t="s">
        <v>4398</v>
      </c>
      <c r="C563" s="40" t="s">
        <v>4399</v>
      </c>
      <c r="D563" s="44" t="s">
        <v>4400</v>
      </c>
    </row>
    <row r="564" spans="1:4" ht="15" customHeight="1" x14ac:dyDescent="0.2">
      <c r="A564" s="40" t="s">
        <v>4401</v>
      </c>
      <c r="B564" s="40" t="s">
        <v>4402</v>
      </c>
      <c r="C564" s="40" t="s">
        <v>4403</v>
      </c>
      <c r="D564" s="44" t="s">
        <v>4404</v>
      </c>
    </row>
    <row r="565" spans="1:4" ht="15" customHeight="1" x14ac:dyDescent="0.2">
      <c r="A565" s="40" t="s">
        <v>4405</v>
      </c>
      <c r="B565" s="40" t="s">
        <v>4406</v>
      </c>
      <c r="C565" s="40" t="s">
        <v>4407</v>
      </c>
      <c r="D565" s="44" t="s">
        <v>4408</v>
      </c>
    </row>
    <row r="566" spans="1:4" ht="15" customHeight="1" x14ac:dyDescent="0.2">
      <c r="A566" s="40" t="s">
        <v>4409</v>
      </c>
      <c r="B566" s="40" t="s">
        <v>4410</v>
      </c>
      <c r="C566" s="40" t="s">
        <v>4411</v>
      </c>
      <c r="D566" s="44" t="s">
        <v>4412</v>
      </c>
    </row>
    <row r="567" spans="1:4" ht="15" customHeight="1" x14ac:dyDescent="0.2">
      <c r="A567" s="40" t="s">
        <v>4413</v>
      </c>
      <c r="B567" s="40" t="s">
        <v>4414</v>
      </c>
      <c r="C567" s="40" t="s">
        <v>4415</v>
      </c>
      <c r="D567" s="44" t="s">
        <v>4416</v>
      </c>
    </row>
    <row r="568" spans="1:4" ht="15" customHeight="1" x14ac:dyDescent="0.2">
      <c r="A568" s="40" t="s">
        <v>4417</v>
      </c>
      <c r="B568" s="40" t="s">
        <v>4418</v>
      </c>
      <c r="C568" s="40" t="s">
        <v>4419</v>
      </c>
      <c r="D568" s="44" t="s">
        <v>4420</v>
      </c>
    </row>
    <row r="569" spans="1:4" ht="15" customHeight="1" x14ac:dyDescent="0.2">
      <c r="A569" s="40" t="s">
        <v>4421</v>
      </c>
      <c r="B569" s="40" t="s">
        <v>4422</v>
      </c>
      <c r="C569" s="40" t="s">
        <v>4423</v>
      </c>
      <c r="D569" s="44" t="s">
        <v>4424</v>
      </c>
    </row>
    <row r="570" spans="1:4" ht="15" customHeight="1" x14ac:dyDescent="0.2">
      <c r="A570" s="40" t="s">
        <v>4425</v>
      </c>
      <c r="B570" s="40" t="s">
        <v>4426</v>
      </c>
      <c r="C570" s="40" t="s">
        <v>4427</v>
      </c>
      <c r="D570" s="44" t="s">
        <v>4428</v>
      </c>
    </row>
    <row r="571" spans="1:4" ht="15" customHeight="1" x14ac:dyDescent="0.2">
      <c r="A571" s="40" t="s">
        <v>4429</v>
      </c>
      <c r="B571" s="40" t="s">
        <v>4430</v>
      </c>
      <c r="C571" s="40" t="s">
        <v>4431</v>
      </c>
      <c r="D571" s="44" t="s">
        <v>4432</v>
      </c>
    </row>
    <row r="572" spans="1:4" ht="15" customHeight="1" x14ac:dyDescent="0.2">
      <c r="A572" s="40" t="s">
        <v>4433</v>
      </c>
      <c r="B572" s="40" t="s">
        <v>4434</v>
      </c>
      <c r="C572" s="40" t="s">
        <v>4435</v>
      </c>
      <c r="D572" s="44" t="s">
        <v>4436</v>
      </c>
    </row>
    <row r="573" spans="1:4" ht="15" customHeight="1" x14ac:dyDescent="0.2">
      <c r="A573" s="40" t="s">
        <v>4437</v>
      </c>
      <c r="B573" s="40" t="s">
        <v>4438</v>
      </c>
      <c r="C573" s="40" t="s">
        <v>4439</v>
      </c>
      <c r="D573" s="44" t="s">
        <v>4440</v>
      </c>
    </row>
    <row r="574" spans="1:4" ht="15" customHeight="1" x14ac:dyDescent="0.2">
      <c r="A574" s="40" t="s">
        <v>4441</v>
      </c>
      <c r="B574" s="40" t="s">
        <v>4442</v>
      </c>
      <c r="C574" s="40" t="s">
        <v>4443</v>
      </c>
      <c r="D574" s="44" t="s">
        <v>4444</v>
      </c>
    </row>
    <row r="575" spans="1:4" ht="15" customHeight="1" x14ac:dyDescent="0.2">
      <c r="A575" s="40" t="s">
        <v>4445</v>
      </c>
      <c r="B575" s="40" t="s">
        <v>4446</v>
      </c>
      <c r="C575" s="40" t="s">
        <v>4447</v>
      </c>
      <c r="D575" s="44" t="s">
        <v>4448</v>
      </c>
    </row>
    <row r="576" spans="1:4" ht="15" customHeight="1" x14ac:dyDescent="0.2">
      <c r="A576" s="40" t="s">
        <v>4449</v>
      </c>
      <c r="B576" s="40" t="s">
        <v>4450</v>
      </c>
      <c r="C576" s="40" t="s">
        <v>4451</v>
      </c>
      <c r="D576" s="44" t="s">
        <v>4452</v>
      </c>
    </row>
    <row r="577" spans="1:4" ht="15" customHeight="1" x14ac:dyDescent="0.2">
      <c r="A577" s="40" t="s">
        <v>4453</v>
      </c>
      <c r="B577" s="40" t="s">
        <v>4454</v>
      </c>
      <c r="C577" s="40" t="s">
        <v>4455</v>
      </c>
      <c r="D577" s="44" t="s">
        <v>4456</v>
      </c>
    </row>
    <row r="578" spans="1:4" ht="15" customHeight="1" x14ac:dyDescent="0.2">
      <c r="A578" s="40" t="s">
        <v>4457</v>
      </c>
      <c r="B578" s="40" t="s">
        <v>4458</v>
      </c>
      <c r="C578" s="40" t="s">
        <v>4459</v>
      </c>
      <c r="D578" s="44" t="s">
        <v>4460</v>
      </c>
    </row>
    <row r="579" spans="1:4" ht="15" customHeight="1" x14ac:dyDescent="0.2">
      <c r="A579" s="40" t="s">
        <v>4461</v>
      </c>
      <c r="B579" s="40" t="s">
        <v>4462</v>
      </c>
      <c r="C579" s="40" t="s">
        <v>4463</v>
      </c>
      <c r="D579" s="44" t="s">
        <v>4464</v>
      </c>
    </row>
    <row r="580" spans="1:4" ht="15" customHeight="1" x14ac:dyDescent="0.2">
      <c r="A580" s="40" t="s">
        <v>4465</v>
      </c>
      <c r="B580" s="40" t="s">
        <v>4466</v>
      </c>
      <c r="C580" s="40" t="s">
        <v>4467</v>
      </c>
      <c r="D580" s="44" t="s">
        <v>4468</v>
      </c>
    </row>
    <row r="581" spans="1:4" ht="15" customHeight="1" x14ac:dyDescent="0.2">
      <c r="A581" s="40" t="s">
        <v>4469</v>
      </c>
      <c r="B581" s="40" t="s">
        <v>4470</v>
      </c>
      <c r="C581" s="40" t="s">
        <v>4471</v>
      </c>
      <c r="D581" s="44" t="s">
        <v>4472</v>
      </c>
    </row>
    <row r="582" spans="1:4" ht="15" customHeight="1" x14ac:dyDescent="0.2">
      <c r="A582" s="40" t="s">
        <v>4473</v>
      </c>
      <c r="B582" s="40" t="s">
        <v>4474</v>
      </c>
      <c r="C582" s="40" t="s">
        <v>4475</v>
      </c>
      <c r="D582" s="44" t="s">
        <v>4476</v>
      </c>
    </row>
    <row r="583" spans="1:4" ht="15" customHeight="1" x14ac:dyDescent="0.2">
      <c r="A583" s="40" t="s">
        <v>4477</v>
      </c>
      <c r="B583" s="40" t="s">
        <v>4478</v>
      </c>
      <c r="C583" s="40" t="s">
        <v>4479</v>
      </c>
      <c r="D583" s="44" t="s">
        <v>4480</v>
      </c>
    </row>
    <row r="584" spans="1:4" ht="15" customHeight="1" x14ac:dyDescent="0.2">
      <c r="A584" s="40" t="s">
        <v>4481</v>
      </c>
      <c r="B584" s="40" t="s">
        <v>4482</v>
      </c>
      <c r="C584" s="40" t="s">
        <v>4483</v>
      </c>
      <c r="D584" s="44" t="s">
        <v>4484</v>
      </c>
    </row>
    <row r="585" spans="1:4" ht="15" customHeight="1" x14ac:dyDescent="0.2">
      <c r="A585" s="40" t="s">
        <v>4485</v>
      </c>
      <c r="B585" s="40" t="s">
        <v>4486</v>
      </c>
      <c r="C585" s="40" t="s">
        <v>4487</v>
      </c>
      <c r="D585" s="44" t="s">
        <v>4488</v>
      </c>
    </row>
    <row r="586" spans="1:4" ht="15" customHeight="1" x14ac:dyDescent="0.2">
      <c r="A586" s="40" t="s">
        <v>4489</v>
      </c>
      <c r="B586" s="40" t="s">
        <v>4490</v>
      </c>
      <c r="C586" s="40" t="s">
        <v>4491</v>
      </c>
      <c r="D586" s="44" t="s">
        <v>4492</v>
      </c>
    </row>
    <row r="587" spans="1:4" ht="15" customHeight="1" x14ac:dyDescent="0.2">
      <c r="A587" s="40" t="s">
        <v>4493</v>
      </c>
      <c r="B587" s="40" t="s">
        <v>4494</v>
      </c>
      <c r="C587" s="40" t="s">
        <v>4495</v>
      </c>
      <c r="D587" s="44" t="s">
        <v>4496</v>
      </c>
    </row>
    <row r="588" spans="1:4" ht="15" customHeight="1" x14ac:dyDescent="0.2">
      <c r="A588" s="40" t="s">
        <v>4497</v>
      </c>
      <c r="B588" s="40" t="s">
        <v>4498</v>
      </c>
      <c r="C588" s="40" t="s">
        <v>4499</v>
      </c>
      <c r="D588" s="44" t="s">
        <v>4500</v>
      </c>
    </row>
    <row r="589" spans="1:4" ht="15" customHeight="1" x14ac:dyDescent="0.2">
      <c r="A589" s="40" t="s">
        <v>4501</v>
      </c>
      <c r="B589" s="40" t="s">
        <v>4502</v>
      </c>
      <c r="C589" s="40" t="s">
        <v>4503</v>
      </c>
      <c r="D589" s="44" t="s">
        <v>4504</v>
      </c>
    </row>
    <row r="590" spans="1:4" ht="15" customHeight="1" x14ac:dyDescent="0.2">
      <c r="A590" s="40" t="s">
        <v>4505</v>
      </c>
      <c r="B590" s="40" t="s">
        <v>4506</v>
      </c>
      <c r="C590" s="40" t="s">
        <v>4507</v>
      </c>
      <c r="D590" s="44" t="s">
        <v>4508</v>
      </c>
    </row>
    <row r="591" spans="1:4" ht="15" customHeight="1" x14ac:dyDescent="0.2">
      <c r="A591" s="40" t="s">
        <v>4509</v>
      </c>
      <c r="B591" s="40" t="s">
        <v>4510</v>
      </c>
      <c r="C591" s="40" t="s">
        <v>4511</v>
      </c>
      <c r="D591" s="44" t="s">
        <v>4512</v>
      </c>
    </row>
    <row r="592" spans="1:4" ht="15" customHeight="1" x14ac:dyDescent="0.2">
      <c r="A592" s="40" t="s">
        <v>4513</v>
      </c>
      <c r="B592" s="40" t="s">
        <v>4514</v>
      </c>
      <c r="C592" s="40" t="s">
        <v>4515</v>
      </c>
      <c r="D592" s="44" t="s">
        <v>4516</v>
      </c>
    </row>
    <row r="593" spans="1:4" ht="15" customHeight="1" x14ac:dyDescent="0.2">
      <c r="A593" s="40" t="s">
        <v>4517</v>
      </c>
      <c r="B593" s="40" t="s">
        <v>4518</v>
      </c>
      <c r="C593" s="40" t="s">
        <v>4519</v>
      </c>
      <c r="D593" s="44" t="s">
        <v>4520</v>
      </c>
    </row>
    <row r="594" spans="1:4" ht="15" customHeight="1" x14ac:dyDescent="0.2">
      <c r="A594" s="40" t="s">
        <v>4521</v>
      </c>
      <c r="B594" s="40" t="s">
        <v>4522</v>
      </c>
      <c r="C594" s="40" t="s">
        <v>4523</v>
      </c>
      <c r="D594" s="44" t="s">
        <v>4524</v>
      </c>
    </row>
    <row r="595" spans="1:4" ht="15" customHeight="1" x14ac:dyDescent="0.2">
      <c r="A595" s="40" t="s">
        <v>4525</v>
      </c>
      <c r="B595" s="40" t="s">
        <v>4526</v>
      </c>
      <c r="C595" s="40" t="s">
        <v>4527</v>
      </c>
      <c r="D595" s="44" t="s">
        <v>4528</v>
      </c>
    </row>
    <row r="596" spans="1:4" ht="15" customHeight="1" x14ac:dyDescent="0.2">
      <c r="A596" s="40" t="s">
        <v>4529</v>
      </c>
      <c r="B596" s="40" t="s">
        <v>4530</v>
      </c>
      <c r="C596" s="40" t="s">
        <v>4531</v>
      </c>
      <c r="D596" s="44" t="s">
        <v>4532</v>
      </c>
    </row>
    <row r="597" spans="1:4" ht="15" customHeight="1" x14ac:dyDescent="0.2">
      <c r="A597" s="40" t="s">
        <v>4533</v>
      </c>
      <c r="B597" s="40" t="s">
        <v>4534</v>
      </c>
      <c r="C597" s="40" t="s">
        <v>4535</v>
      </c>
      <c r="D597" s="44" t="s">
        <v>4536</v>
      </c>
    </row>
    <row r="598" spans="1:4" ht="15" customHeight="1" x14ac:dyDescent="0.2">
      <c r="A598" s="40" t="s">
        <v>4537</v>
      </c>
      <c r="B598" s="40" t="s">
        <v>4538</v>
      </c>
      <c r="C598" s="40" t="s">
        <v>4539</v>
      </c>
      <c r="D598" s="44" t="s">
        <v>4540</v>
      </c>
    </row>
    <row r="599" spans="1:4" ht="15" customHeight="1" x14ac:dyDescent="0.2">
      <c r="A599" s="40" t="s">
        <v>4541</v>
      </c>
      <c r="B599" s="40" t="s">
        <v>4542</v>
      </c>
      <c r="C599" s="40" t="s">
        <v>4543</v>
      </c>
      <c r="D599" s="44" t="s">
        <v>4544</v>
      </c>
    </row>
    <row r="600" spans="1:4" ht="15" customHeight="1" x14ac:dyDescent="0.2">
      <c r="A600" s="40" t="s">
        <v>4545</v>
      </c>
      <c r="B600" s="40" t="s">
        <v>4546</v>
      </c>
      <c r="C600" s="40" t="s">
        <v>4547</v>
      </c>
      <c r="D600" s="44" t="s">
        <v>4548</v>
      </c>
    </row>
    <row r="601" spans="1:4" ht="15" customHeight="1" x14ac:dyDescent="0.2">
      <c r="A601" s="40" t="s">
        <v>4549</v>
      </c>
      <c r="B601" s="40" t="s">
        <v>4550</v>
      </c>
      <c r="C601" s="40" t="s">
        <v>4551</v>
      </c>
      <c r="D601" s="44" t="s">
        <v>4552</v>
      </c>
    </row>
    <row r="602" spans="1:4" ht="15" customHeight="1" x14ac:dyDescent="0.2">
      <c r="A602" s="40" t="s">
        <v>4553</v>
      </c>
      <c r="B602" s="40" t="s">
        <v>4554</v>
      </c>
      <c r="C602" s="40" t="s">
        <v>4555</v>
      </c>
      <c r="D602" s="44" t="s">
        <v>4556</v>
      </c>
    </row>
    <row r="603" spans="1:4" ht="15" customHeight="1" x14ac:dyDescent="0.2">
      <c r="A603" s="40" t="s">
        <v>4557</v>
      </c>
      <c r="B603" s="40" t="s">
        <v>4558</v>
      </c>
      <c r="C603" s="40" t="s">
        <v>4559</v>
      </c>
      <c r="D603" s="44" t="s">
        <v>4560</v>
      </c>
    </row>
    <row r="604" spans="1:4" ht="15" customHeight="1" x14ac:dyDescent="0.2">
      <c r="A604" s="40" t="s">
        <v>4561</v>
      </c>
      <c r="B604" s="40" t="s">
        <v>4562</v>
      </c>
      <c r="C604" s="40" t="s">
        <v>4563</v>
      </c>
      <c r="D604" s="44" t="s">
        <v>4564</v>
      </c>
    </row>
    <row r="605" spans="1:4" ht="15" customHeight="1" x14ac:dyDescent="0.2">
      <c r="A605" s="40" t="s">
        <v>4565</v>
      </c>
      <c r="B605" s="40" t="s">
        <v>4566</v>
      </c>
      <c r="C605" s="40" t="s">
        <v>4567</v>
      </c>
      <c r="D605" s="44" t="s">
        <v>4568</v>
      </c>
    </row>
    <row r="606" spans="1:4" ht="15" customHeight="1" x14ac:dyDescent="0.2">
      <c r="A606" s="40" t="s">
        <v>4569</v>
      </c>
      <c r="B606" s="40" t="s">
        <v>4570</v>
      </c>
      <c r="C606" s="40" t="s">
        <v>4571</v>
      </c>
      <c r="D606" s="44" t="s">
        <v>4572</v>
      </c>
    </row>
    <row r="607" spans="1:4" ht="15" customHeight="1" x14ac:dyDescent="0.2">
      <c r="A607" s="40" t="s">
        <v>4573</v>
      </c>
      <c r="B607" s="40" t="s">
        <v>4574</v>
      </c>
      <c r="C607" s="40" t="s">
        <v>4575</v>
      </c>
      <c r="D607" s="44" t="s">
        <v>4576</v>
      </c>
    </row>
    <row r="608" spans="1:4" ht="15" customHeight="1" x14ac:dyDescent="0.2">
      <c r="A608" s="40" t="s">
        <v>4577</v>
      </c>
      <c r="B608" s="40" t="s">
        <v>4578</v>
      </c>
      <c r="C608" s="40" t="s">
        <v>4579</v>
      </c>
      <c r="D608" s="44" t="s">
        <v>4580</v>
      </c>
    </row>
    <row r="609" spans="1:4" ht="15" customHeight="1" x14ac:dyDescent="0.2">
      <c r="A609" s="40" t="s">
        <v>4581</v>
      </c>
      <c r="B609" s="40" t="s">
        <v>4582</v>
      </c>
      <c r="C609" s="40" t="s">
        <v>4583</v>
      </c>
      <c r="D609" s="44" t="s">
        <v>4584</v>
      </c>
    </row>
    <row r="610" spans="1:4" ht="15" customHeight="1" x14ac:dyDescent="0.2">
      <c r="A610" s="40" t="s">
        <v>4585</v>
      </c>
      <c r="B610" s="40" t="s">
        <v>4586</v>
      </c>
      <c r="C610" s="40" t="s">
        <v>4587</v>
      </c>
      <c r="D610" s="44" t="s">
        <v>4588</v>
      </c>
    </row>
    <row r="611" spans="1:4" ht="15" customHeight="1" x14ac:dyDescent="0.2">
      <c r="A611" s="40" t="s">
        <v>4589</v>
      </c>
      <c r="B611" s="40" t="s">
        <v>4590</v>
      </c>
      <c r="C611" s="40" t="s">
        <v>4591</v>
      </c>
      <c r="D611" s="44" t="s">
        <v>4592</v>
      </c>
    </row>
    <row r="612" spans="1:4" ht="15" customHeight="1" x14ac:dyDescent="0.2">
      <c r="A612" s="40" t="s">
        <v>4593</v>
      </c>
      <c r="B612" s="40" t="s">
        <v>4594</v>
      </c>
      <c r="C612" s="40" t="s">
        <v>4595</v>
      </c>
      <c r="D612" s="44" t="s">
        <v>4596</v>
      </c>
    </row>
    <row r="613" spans="1:4" ht="15" customHeight="1" x14ac:dyDescent="0.2">
      <c r="A613" s="40" t="s">
        <v>4597</v>
      </c>
      <c r="B613" s="40" t="s">
        <v>4598</v>
      </c>
      <c r="C613" s="40" t="s">
        <v>4599</v>
      </c>
      <c r="D613" s="44" t="s">
        <v>4600</v>
      </c>
    </row>
    <row r="614" spans="1:4" ht="15" customHeight="1" x14ac:dyDescent="0.2">
      <c r="A614" s="40" t="s">
        <v>4601</v>
      </c>
      <c r="B614" s="40" t="s">
        <v>4602</v>
      </c>
      <c r="C614" s="40" t="s">
        <v>4603</v>
      </c>
      <c r="D614" s="44" t="s">
        <v>4604</v>
      </c>
    </row>
    <row r="615" spans="1:4" ht="15" customHeight="1" x14ac:dyDescent="0.2">
      <c r="A615" s="40" t="s">
        <v>4605</v>
      </c>
      <c r="B615" s="40" t="s">
        <v>4606</v>
      </c>
      <c r="C615" s="40" t="s">
        <v>4607</v>
      </c>
      <c r="D615" s="44" t="s">
        <v>4608</v>
      </c>
    </row>
    <row r="616" spans="1:4" ht="15" customHeight="1" x14ac:dyDescent="0.2">
      <c r="A616" s="40" t="s">
        <v>4609</v>
      </c>
      <c r="B616" s="40" t="s">
        <v>4610</v>
      </c>
      <c r="C616" s="40" t="s">
        <v>4611</v>
      </c>
      <c r="D616" s="44" t="s">
        <v>4612</v>
      </c>
    </row>
    <row r="617" spans="1:4" ht="15" customHeight="1" x14ac:dyDescent="0.2">
      <c r="A617" s="40" t="s">
        <v>4613</v>
      </c>
      <c r="B617" s="40" t="s">
        <v>4614</v>
      </c>
      <c r="C617" s="40" t="s">
        <v>4615</v>
      </c>
      <c r="D617" s="44" t="s">
        <v>4616</v>
      </c>
    </row>
    <row r="618" spans="1:4" ht="15" customHeight="1" x14ac:dyDescent="0.2">
      <c r="A618" s="40" t="s">
        <v>4617</v>
      </c>
      <c r="B618" s="40" t="s">
        <v>4618</v>
      </c>
      <c r="C618" s="40" t="s">
        <v>4619</v>
      </c>
      <c r="D618" s="44" t="s">
        <v>4620</v>
      </c>
    </row>
    <row r="619" spans="1:4" ht="15" customHeight="1" x14ac:dyDescent="0.2">
      <c r="A619" s="40" t="s">
        <v>4621</v>
      </c>
      <c r="B619" s="40" t="s">
        <v>4622</v>
      </c>
      <c r="C619" s="40" t="s">
        <v>4623</v>
      </c>
      <c r="D619" s="44" t="s">
        <v>4624</v>
      </c>
    </row>
    <row r="620" spans="1:4" ht="15" customHeight="1" x14ac:dyDescent="0.2">
      <c r="A620" s="40" t="s">
        <v>4625</v>
      </c>
      <c r="B620" s="40" t="s">
        <v>4626</v>
      </c>
      <c r="C620" s="40" t="s">
        <v>4627</v>
      </c>
      <c r="D620" s="44" t="s">
        <v>4628</v>
      </c>
    </row>
    <row r="621" spans="1:4" ht="15" customHeight="1" x14ac:dyDescent="0.2">
      <c r="A621" s="40" t="s">
        <v>4629</v>
      </c>
      <c r="B621" s="40" t="s">
        <v>4630</v>
      </c>
      <c r="C621" s="40" t="s">
        <v>4631</v>
      </c>
      <c r="D621" s="44" t="s">
        <v>4632</v>
      </c>
    </row>
    <row r="622" spans="1:4" ht="15" customHeight="1" x14ac:dyDescent="0.2">
      <c r="A622" s="40" t="s">
        <v>4633</v>
      </c>
      <c r="B622" s="40" t="s">
        <v>4634</v>
      </c>
      <c r="C622" s="40" t="s">
        <v>4635</v>
      </c>
      <c r="D622" s="44" t="s">
        <v>4636</v>
      </c>
    </row>
    <row r="623" spans="1:4" ht="15" customHeight="1" x14ac:dyDescent="0.2">
      <c r="A623" s="40" t="s">
        <v>4637</v>
      </c>
      <c r="B623" s="40" t="s">
        <v>4638</v>
      </c>
      <c r="C623" s="40" t="s">
        <v>4639</v>
      </c>
      <c r="D623" s="44" t="s">
        <v>4640</v>
      </c>
    </row>
    <row r="624" spans="1:4" ht="15" customHeight="1" x14ac:dyDescent="0.2">
      <c r="A624" s="40" t="s">
        <v>4641</v>
      </c>
      <c r="B624" s="40" t="s">
        <v>4642</v>
      </c>
      <c r="C624" s="40" t="s">
        <v>4643</v>
      </c>
      <c r="D624" s="44" t="s">
        <v>4644</v>
      </c>
    </row>
    <row r="625" spans="1:4" ht="15" customHeight="1" x14ac:dyDescent="0.2">
      <c r="A625" s="40" t="s">
        <v>4645</v>
      </c>
      <c r="B625" s="40" t="s">
        <v>4646</v>
      </c>
      <c r="C625" s="40" t="s">
        <v>4647</v>
      </c>
      <c r="D625" s="44" t="s">
        <v>4648</v>
      </c>
    </row>
    <row r="626" spans="1:4" ht="15" customHeight="1" x14ac:dyDescent="0.2">
      <c r="A626" s="40" t="s">
        <v>4649</v>
      </c>
      <c r="B626" s="40" t="s">
        <v>4650</v>
      </c>
      <c r="C626" s="40" t="s">
        <v>4651</v>
      </c>
      <c r="D626" s="44" t="s">
        <v>4652</v>
      </c>
    </row>
    <row r="627" spans="1:4" ht="15" customHeight="1" x14ac:dyDescent="0.2">
      <c r="A627" s="40" t="s">
        <v>4653</v>
      </c>
      <c r="B627" s="40" t="s">
        <v>4654</v>
      </c>
      <c r="C627" s="40" t="s">
        <v>4655</v>
      </c>
      <c r="D627" s="44" t="s">
        <v>4656</v>
      </c>
    </row>
    <row r="628" spans="1:4" ht="15" customHeight="1" x14ac:dyDescent="0.2">
      <c r="A628" s="40" t="s">
        <v>4657</v>
      </c>
      <c r="B628" s="40" t="s">
        <v>4658</v>
      </c>
      <c r="C628" s="40" t="s">
        <v>4659</v>
      </c>
      <c r="D628" s="44" t="s">
        <v>4660</v>
      </c>
    </row>
    <row r="629" spans="1:4" ht="15" customHeight="1" x14ac:dyDescent="0.2">
      <c r="A629" s="40" t="s">
        <v>4661</v>
      </c>
      <c r="B629" s="40" t="s">
        <v>4662</v>
      </c>
      <c r="C629" s="40" t="s">
        <v>4663</v>
      </c>
      <c r="D629" s="44" t="s">
        <v>4664</v>
      </c>
    </row>
    <row r="630" spans="1:4" ht="15" customHeight="1" x14ac:dyDescent="0.2">
      <c r="A630" s="40" t="s">
        <v>4665</v>
      </c>
      <c r="B630" s="40" t="s">
        <v>4666</v>
      </c>
      <c r="C630" s="40" t="s">
        <v>4667</v>
      </c>
      <c r="D630" s="44" t="s">
        <v>4668</v>
      </c>
    </row>
    <row r="631" spans="1:4" ht="15" customHeight="1" x14ac:dyDescent="0.2">
      <c r="A631" s="40" t="s">
        <v>4669</v>
      </c>
      <c r="B631" s="40" t="s">
        <v>4670</v>
      </c>
      <c r="C631" s="40" t="s">
        <v>4671</v>
      </c>
      <c r="D631" s="44" t="s">
        <v>4672</v>
      </c>
    </row>
    <row r="632" spans="1:4" ht="15" customHeight="1" x14ac:dyDescent="0.2">
      <c r="A632" s="40" t="s">
        <v>4673</v>
      </c>
      <c r="B632" s="40" t="s">
        <v>4674</v>
      </c>
      <c r="C632" s="40" t="s">
        <v>4675</v>
      </c>
      <c r="D632" s="44" t="s">
        <v>4676</v>
      </c>
    </row>
    <row r="633" spans="1:4" ht="15" customHeight="1" x14ac:dyDescent="0.2">
      <c r="A633" s="40" t="s">
        <v>4677</v>
      </c>
      <c r="B633" s="40" t="s">
        <v>4678</v>
      </c>
      <c r="C633" s="40" t="s">
        <v>4679</v>
      </c>
      <c r="D633" s="44" t="s">
        <v>4680</v>
      </c>
    </row>
    <row r="634" spans="1:4" ht="15" customHeight="1" x14ac:dyDescent="0.2">
      <c r="A634" s="40" t="s">
        <v>4681</v>
      </c>
      <c r="B634" s="40" t="s">
        <v>4682</v>
      </c>
      <c r="C634" s="40" t="s">
        <v>4683</v>
      </c>
      <c r="D634" s="44" t="s">
        <v>4684</v>
      </c>
    </row>
    <row r="635" spans="1:4" ht="15" customHeight="1" x14ac:dyDescent="0.2">
      <c r="A635" s="40" t="s">
        <v>4685</v>
      </c>
      <c r="B635" s="40" t="s">
        <v>4686</v>
      </c>
      <c r="C635" s="40" t="s">
        <v>4687</v>
      </c>
      <c r="D635" s="44" t="s">
        <v>4688</v>
      </c>
    </row>
    <row r="636" spans="1:4" ht="15" customHeight="1" x14ac:dyDescent="0.2">
      <c r="A636" s="40" t="s">
        <v>4689</v>
      </c>
      <c r="B636" s="40" t="s">
        <v>4690</v>
      </c>
      <c r="C636" s="40" t="s">
        <v>4691</v>
      </c>
      <c r="D636" s="44" t="s">
        <v>4692</v>
      </c>
    </row>
    <row r="637" spans="1:4" ht="15" customHeight="1" x14ac:dyDescent="0.2">
      <c r="A637" s="40" t="s">
        <v>4693</v>
      </c>
      <c r="B637" s="40" t="s">
        <v>4694</v>
      </c>
      <c r="C637" s="40" t="s">
        <v>4695</v>
      </c>
      <c r="D637" s="44" t="s">
        <v>4696</v>
      </c>
    </row>
    <row r="638" spans="1:4" ht="15" customHeight="1" x14ac:dyDescent="0.2">
      <c r="A638" s="40" t="s">
        <v>4697</v>
      </c>
      <c r="B638" s="40" t="s">
        <v>4698</v>
      </c>
      <c r="C638" s="40" t="s">
        <v>4699</v>
      </c>
      <c r="D638" s="44" t="s">
        <v>4700</v>
      </c>
    </row>
    <row r="639" spans="1:4" ht="15" customHeight="1" x14ac:dyDescent="0.2">
      <c r="A639" s="40" t="s">
        <v>4701</v>
      </c>
      <c r="B639" s="40" t="s">
        <v>4702</v>
      </c>
      <c r="C639" s="40" t="s">
        <v>4703</v>
      </c>
      <c r="D639" s="44" t="s">
        <v>4704</v>
      </c>
    </row>
    <row r="640" spans="1:4" ht="15" customHeight="1" x14ac:dyDescent="0.2">
      <c r="A640" s="40" t="s">
        <v>4705</v>
      </c>
      <c r="B640" s="40" t="s">
        <v>4706</v>
      </c>
      <c r="C640" s="40" t="s">
        <v>4707</v>
      </c>
      <c r="D640" s="44" t="s">
        <v>4708</v>
      </c>
    </row>
    <row r="641" spans="1:4" ht="15" customHeight="1" x14ac:dyDescent="0.2">
      <c r="A641" s="40" t="s">
        <v>4709</v>
      </c>
      <c r="B641" s="40" t="s">
        <v>4710</v>
      </c>
      <c r="C641" s="40" t="s">
        <v>4711</v>
      </c>
      <c r="D641" s="44" t="s">
        <v>4712</v>
      </c>
    </row>
    <row r="642" spans="1:4" ht="15" customHeight="1" x14ac:dyDescent="0.2">
      <c r="A642" s="40" t="s">
        <v>4713</v>
      </c>
      <c r="B642" s="40" t="s">
        <v>4714</v>
      </c>
      <c r="C642" s="40" t="s">
        <v>4715</v>
      </c>
      <c r="D642" s="44" t="s">
        <v>4716</v>
      </c>
    </row>
    <row r="643" spans="1:4" ht="15" customHeight="1" x14ac:dyDescent="0.2">
      <c r="A643" s="40" t="s">
        <v>4717</v>
      </c>
      <c r="B643" s="40" t="s">
        <v>4718</v>
      </c>
      <c r="C643" s="40" t="s">
        <v>4719</v>
      </c>
      <c r="D643" s="44" t="s">
        <v>4720</v>
      </c>
    </row>
    <row r="644" spans="1:4" ht="15" customHeight="1" x14ac:dyDescent="0.2">
      <c r="A644" s="40" t="s">
        <v>4721</v>
      </c>
      <c r="B644" s="40" t="s">
        <v>4722</v>
      </c>
      <c r="C644" s="40" t="s">
        <v>4723</v>
      </c>
      <c r="D644" s="44" t="s">
        <v>4724</v>
      </c>
    </row>
    <row r="645" spans="1:4" ht="15" customHeight="1" x14ac:dyDescent="0.2">
      <c r="A645" s="40" t="s">
        <v>4725</v>
      </c>
      <c r="B645" s="40" t="s">
        <v>4726</v>
      </c>
      <c r="C645" s="40" t="s">
        <v>4727</v>
      </c>
      <c r="D645" s="44" t="s">
        <v>4728</v>
      </c>
    </row>
    <row r="646" spans="1:4" ht="15" customHeight="1" x14ac:dyDescent="0.2">
      <c r="A646" s="40" t="s">
        <v>4729</v>
      </c>
      <c r="B646" s="40" t="s">
        <v>4730</v>
      </c>
      <c r="C646" s="40" t="s">
        <v>4731</v>
      </c>
      <c r="D646" s="44" t="s">
        <v>4732</v>
      </c>
    </row>
    <row r="647" spans="1:4" ht="15" customHeight="1" x14ac:dyDescent="0.2">
      <c r="A647" s="40" t="s">
        <v>4733</v>
      </c>
      <c r="B647" s="40" t="s">
        <v>4734</v>
      </c>
      <c r="C647" s="40" t="s">
        <v>4735</v>
      </c>
      <c r="D647" s="44" t="s">
        <v>4736</v>
      </c>
    </row>
    <row r="648" spans="1:4" ht="15" customHeight="1" x14ac:dyDescent="0.2">
      <c r="A648" s="40" t="s">
        <v>4737</v>
      </c>
      <c r="B648" s="40" t="s">
        <v>4738</v>
      </c>
      <c r="C648" s="40" t="s">
        <v>4739</v>
      </c>
      <c r="D648" s="44" t="s">
        <v>4740</v>
      </c>
    </row>
    <row r="649" spans="1:4" ht="15" customHeight="1" x14ac:dyDescent="0.2">
      <c r="A649" s="40" t="s">
        <v>4741</v>
      </c>
      <c r="B649" s="40" t="s">
        <v>4742</v>
      </c>
      <c r="C649" s="40" t="s">
        <v>4743</v>
      </c>
      <c r="D649" s="44" t="s">
        <v>4744</v>
      </c>
    </row>
    <row r="650" spans="1:4" ht="15" customHeight="1" x14ac:dyDescent="0.2">
      <c r="A650" s="40" t="s">
        <v>4745</v>
      </c>
      <c r="B650" s="40" t="s">
        <v>4746</v>
      </c>
      <c r="C650" s="40" t="s">
        <v>4747</v>
      </c>
      <c r="D650" s="44" t="s">
        <v>4748</v>
      </c>
    </row>
    <row r="651" spans="1:4" ht="15" customHeight="1" x14ac:dyDescent="0.2">
      <c r="A651" s="40" t="s">
        <v>4749</v>
      </c>
      <c r="B651" s="40" t="s">
        <v>4750</v>
      </c>
      <c r="C651" s="40" t="s">
        <v>4751</v>
      </c>
      <c r="D651" s="44" t="s">
        <v>4752</v>
      </c>
    </row>
    <row r="652" spans="1:4" ht="15" customHeight="1" x14ac:dyDescent="0.2">
      <c r="A652" s="40" t="s">
        <v>4753</v>
      </c>
      <c r="B652" s="40" t="s">
        <v>4754</v>
      </c>
      <c r="C652" s="40" t="s">
        <v>4755</v>
      </c>
      <c r="D652" s="44" t="s">
        <v>4756</v>
      </c>
    </row>
    <row r="653" spans="1:4" ht="15" customHeight="1" x14ac:dyDescent="0.2">
      <c r="A653" s="40" t="s">
        <v>4757</v>
      </c>
      <c r="B653" s="40" t="s">
        <v>4758</v>
      </c>
      <c r="C653" s="40" t="s">
        <v>4759</v>
      </c>
      <c r="D653" s="44" t="s">
        <v>4760</v>
      </c>
    </row>
    <row r="654" spans="1:4" ht="15" customHeight="1" x14ac:dyDescent="0.2">
      <c r="A654" s="40" t="s">
        <v>4761</v>
      </c>
      <c r="B654" s="40" t="s">
        <v>4762</v>
      </c>
      <c r="C654" s="40" t="s">
        <v>4763</v>
      </c>
      <c r="D654" s="44" t="s">
        <v>4764</v>
      </c>
    </row>
    <row r="655" spans="1:4" ht="15" customHeight="1" x14ac:dyDescent="0.2">
      <c r="A655" s="40" t="s">
        <v>4765</v>
      </c>
      <c r="B655" s="40" t="s">
        <v>4766</v>
      </c>
      <c r="C655" s="40" t="s">
        <v>4767</v>
      </c>
      <c r="D655" s="44" t="s">
        <v>4768</v>
      </c>
    </row>
    <row r="656" spans="1:4" ht="15" customHeight="1" x14ac:dyDescent="0.2">
      <c r="A656" s="40" t="s">
        <v>4769</v>
      </c>
      <c r="B656" s="40" t="s">
        <v>4770</v>
      </c>
      <c r="C656" s="40" t="s">
        <v>4771</v>
      </c>
      <c r="D656" s="44" t="s">
        <v>4772</v>
      </c>
    </row>
    <row r="657" spans="1:4" ht="15" customHeight="1" x14ac:dyDescent="0.2">
      <c r="A657" s="40" t="s">
        <v>4773</v>
      </c>
      <c r="B657" s="40" t="s">
        <v>4774</v>
      </c>
      <c r="C657" s="40" t="s">
        <v>4775</v>
      </c>
      <c r="D657" s="44" t="s">
        <v>4776</v>
      </c>
    </row>
    <row r="658" spans="1:4" ht="15" customHeight="1" x14ac:dyDescent="0.2">
      <c r="A658" s="40" t="s">
        <v>4777</v>
      </c>
      <c r="B658" s="40" t="s">
        <v>4778</v>
      </c>
      <c r="C658" s="40" t="s">
        <v>4779</v>
      </c>
      <c r="D658" s="44" t="s">
        <v>4780</v>
      </c>
    </row>
    <row r="659" spans="1:4" ht="15" customHeight="1" x14ac:dyDescent="0.2">
      <c r="A659" s="40" t="s">
        <v>4781</v>
      </c>
      <c r="B659" s="40" t="s">
        <v>4782</v>
      </c>
      <c r="C659" s="40" t="s">
        <v>4783</v>
      </c>
      <c r="D659" s="44" t="s">
        <v>4784</v>
      </c>
    </row>
    <row r="660" spans="1:4" ht="15" customHeight="1" x14ac:dyDescent="0.2">
      <c r="A660" s="40" t="s">
        <v>4785</v>
      </c>
      <c r="B660" s="40" t="s">
        <v>4786</v>
      </c>
      <c r="C660" s="40" t="s">
        <v>4787</v>
      </c>
      <c r="D660" s="44" t="s">
        <v>4788</v>
      </c>
    </row>
    <row r="661" spans="1:4" ht="15" customHeight="1" x14ac:dyDescent="0.2">
      <c r="A661" s="40" t="s">
        <v>4789</v>
      </c>
      <c r="B661" s="40" t="s">
        <v>4790</v>
      </c>
      <c r="C661" s="40" t="s">
        <v>4791</v>
      </c>
      <c r="D661" s="44" t="s">
        <v>4792</v>
      </c>
    </row>
    <row r="662" spans="1:4" ht="15" customHeight="1" x14ac:dyDescent="0.2">
      <c r="A662" s="40" t="s">
        <v>4793</v>
      </c>
      <c r="B662" s="40" t="s">
        <v>4794</v>
      </c>
      <c r="C662" s="40" t="s">
        <v>4795</v>
      </c>
      <c r="D662" s="44" t="s">
        <v>4796</v>
      </c>
    </row>
    <row r="663" spans="1:4" ht="15" customHeight="1" x14ac:dyDescent="0.2">
      <c r="A663" s="40" t="s">
        <v>4797</v>
      </c>
      <c r="B663" s="40" t="s">
        <v>4798</v>
      </c>
      <c r="C663" s="40" t="s">
        <v>4799</v>
      </c>
      <c r="D663" s="44" t="s">
        <v>4800</v>
      </c>
    </row>
    <row r="664" spans="1:4" ht="15" customHeight="1" x14ac:dyDescent="0.2">
      <c r="A664" s="40" t="s">
        <v>4801</v>
      </c>
      <c r="B664" s="40" t="s">
        <v>4802</v>
      </c>
      <c r="C664" s="40" t="s">
        <v>4803</v>
      </c>
      <c r="D664" s="44" t="s">
        <v>4804</v>
      </c>
    </row>
    <row r="665" spans="1:4" ht="15" customHeight="1" x14ac:dyDescent="0.2">
      <c r="A665" s="40" t="s">
        <v>4805</v>
      </c>
      <c r="B665" s="40" t="s">
        <v>4806</v>
      </c>
      <c r="C665" s="40" t="s">
        <v>4807</v>
      </c>
      <c r="D665" s="44" t="s">
        <v>4808</v>
      </c>
    </row>
    <row r="666" spans="1:4" ht="15" customHeight="1" x14ac:dyDescent="0.2">
      <c r="A666" s="40" t="s">
        <v>4809</v>
      </c>
      <c r="B666" s="40" t="s">
        <v>4810</v>
      </c>
      <c r="C666" s="40" t="s">
        <v>4811</v>
      </c>
      <c r="D666" s="44" t="s">
        <v>4812</v>
      </c>
    </row>
    <row r="667" spans="1:4" ht="15" customHeight="1" x14ac:dyDescent="0.2">
      <c r="A667" s="40" t="s">
        <v>4813</v>
      </c>
      <c r="B667" s="40" t="s">
        <v>4814</v>
      </c>
      <c r="C667" s="40" t="s">
        <v>4815</v>
      </c>
      <c r="D667" s="44" t="s">
        <v>4816</v>
      </c>
    </row>
    <row r="668" spans="1:4" ht="15" customHeight="1" x14ac:dyDescent="0.2">
      <c r="A668" s="40" t="s">
        <v>4817</v>
      </c>
      <c r="B668" s="40" t="s">
        <v>4818</v>
      </c>
      <c r="C668" s="40" t="s">
        <v>4819</v>
      </c>
      <c r="D668" s="44" t="s">
        <v>4820</v>
      </c>
    </row>
    <row r="669" spans="1:4" ht="15" customHeight="1" x14ac:dyDescent="0.2">
      <c r="A669" s="40" t="s">
        <v>4821</v>
      </c>
      <c r="B669" s="40" t="s">
        <v>4822</v>
      </c>
      <c r="C669" s="40" t="s">
        <v>4823</v>
      </c>
      <c r="D669" s="44" t="s">
        <v>4824</v>
      </c>
    </row>
    <row r="670" spans="1:4" ht="15" customHeight="1" x14ac:dyDescent="0.2">
      <c r="A670" s="40" t="s">
        <v>4825</v>
      </c>
      <c r="B670" s="40" t="s">
        <v>4826</v>
      </c>
      <c r="C670" s="40" t="s">
        <v>4827</v>
      </c>
      <c r="D670" s="44" t="s">
        <v>4828</v>
      </c>
    </row>
    <row r="671" spans="1:4" ht="15" customHeight="1" x14ac:dyDescent="0.2">
      <c r="A671" s="40" t="s">
        <v>4829</v>
      </c>
      <c r="B671" s="40" t="s">
        <v>4830</v>
      </c>
      <c r="C671" s="40" t="s">
        <v>4831</v>
      </c>
      <c r="D671" s="44" t="s">
        <v>4832</v>
      </c>
    </row>
    <row r="672" spans="1:4" ht="15" customHeight="1" x14ac:dyDescent="0.2">
      <c r="A672" s="40" t="s">
        <v>4833</v>
      </c>
      <c r="B672" s="40" t="s">
        <v>4834</v>
      </c>
      <c r="C672" s="40" t="s">
        <v>4835</v>
      </c>
      <c r="D672" s="44" t="s">
        <v>4836</v>
      </c>
    </row>
    <row r="673" spans="1:4" ht="15" customHeight="1" x14ac:dyDescent="0.2">
      <c r="A673" s="40" t="s">
        <v>4837</v>
      </c>
      <c r="B673" s="40" t="s">
        <v>4838</v>
      </c>
      <c r="C673" s="40" t="s">
        <v>4839</v>
      </c>
      <c r="D673" s="44" t="s">
        <v>4840</v>
      </c>
    </row>
    <row r="674" spans="1:4" ht="15" customHeight="1" x14ac:dyDescent="0.2">
      <c r="A674" s="40" t="s">
        <v>4841</v>
      </c>
      <c r="B674" s="40" t="s">
        <v>4842</v>
      </c>
      <c r="C674" s="40" t="s">
        <v>4843</v>
      </c>
      <c r="D674" s="44" t="s">
        <v>4844</v>
      </c>
    </row>
    <row r="675" spans="1:4" ht="15" customHeight="1" x14ac:dyDescent="0.2">
      <c r="A675" s="40" t="s">
        <v>4845</v>
      </c>
      <c r="B675" s="40" t="s">
        <v>4846</v>
      </c>
      <c r="C675" s="40" t="s">
        <v>4847</v>
      </c>
      <c r="D675" s="44" t="s">
        <v>4848</v>
      </c>
    </row>
    <row r="676" spans="1:4" ht="15" customHeight="1" x14ac:dyDescent="0.2">
      <c r="A676" s="40" t="s">
        <v>4849</v>
      </c>
      <c r="B676" s="40" t="s">
        <v>4850</v>
      </c>
      <c r="C676" s="40" t="s">
        <v>4851</v>
      </c>
      <c r="D676" s="44" t="s">
        <v>4852</v>
      </c>
    </row>
    <row r="677" spans="1:4" ht="15" customHeight="1" x14ac:dyDescent="0.2">
      <c r="A677" s="40" t="s">
        <v>4853</v>
      </c>
      <c r="B677" s="40" t="s">
        <v>4854</v>
      </c>
      <c r="C677" s="40" t="s">
        <v>4855</v>
      </c>
      <c r="D677" s="44" t="s">
        <v>4856</v>
      </c>
    </row>
    <row r="678" spans="1:4" ht="15" customHeight="1" x14ac:dyDescent="0.2">
      <c r="A678" s="40" t="s">
        <v>4857</v>
      </c>
      <c r="B678" s="40" t="s">
        <v>4858</v>
      </c>
      <c r="C678" s="40" t="s">
        <v>4859</v>
      </c>
      <c r="D678" s="44" t="s">
        <v>4860</v>
      </c>
    </row>
    <row r="679" spans="1:4" ht="15" customHeight="1" x14ac:dyDescent="0.2">
      <c r="A679" s="40" t="s">
        <v>4861</v>
      </c>
      <c r="B679" s="40" t="s">
        <v>4862</v>
      </c>
      <c r="C679" s="40" t="s">
        <v>4863</v>
      </c>
      <c r="D679" s="44" t="s">
        <v>4864</v>
      </c>
    </row>
    <row r="680" spans="1:4" ht="15" customHeight="1" x14ac:dyDescent="0.2">
      <c r="A680" s="40" t="s">
        <v>4865</v>
      </c>
      <c r="B680" s="40" t="s">
        <v>4866</v>
      </c>
      <c r="C680" s="40" t="s">
        <v>4867</v>
      </c>
      <c r="D680" s="44" t="s">
        <v>4868</v>
      </c>
    </row>
    <row r="681" spans="1:4" ht="15" customHeight="1" x14ac:dyDescent="0.2">
      <c r="A681" s="40" t="s">
        <v>4869</v>
      </c>
      <c r="B681" s="40" t="s">
        <v>4870</v>
      </c>
      <c r="C681" s="40" t="s">
        <v>4871</v>
      </c>
      <c r="D681" s="44" t="s">
        <v>4872</v>
      </c>
    </row>
    <row r="682" spans="1:4" ht="15" customHeight="1" x14ac:dyDescent="0.2">
      <c r="A682" s="40" t="s">
        <v>4873</v>
      </c>
      <c r="B682" s="40" t="s">
        <v>4874</v>
      </c>
      <c r="C682" s="40" t="s">
        <v>4875</v>
      </c>
      <c r="D682" s="44" t="s">
        <v>4876</v>
      </c>
    </row>
    <row r="683" spans="1:4" ht="15" customHeight="1" x14ac:dyDescent="0.2">
      <c r="A683" s="40" t="s">
        <v>4877</v>
      </c>
      <c r="B683" s="40" t="s">
        <v>4878</v>
      </c>
      <c r="C683" s="40" t="s">
        <v>4879</v>
      </c>
      <c r="D683" s="44" t="s">
        <v>4880</v>
      </c>
    </row>
    <row r="684" spans="1:4" ht="15" customHeight="1" x14ac:dyDescent="0.2">
      <c r="A684" s="40" t="s">
        <v>4881</v>
      </c>
      <c r="B684" s="40" t="s">
        <v>4882</v>
      </c>
      <c r="C684" s="40" t="s">
        <v>4883</v>
      </c>
      <c r="D684" s="44" t="s">
        <v>4884</v>
      </c>
    </row>
    <row r="685" spans="1:4" ht="15" customHeight="1" x14ac:dyDescent="0.2">
      <c r="A685" s="40" t="s">
        <v>4885</v>
      </c>
      <c r="B685" s="40" t="s">
        <v>4886</v>
      </c>
      <c r="C685" s="40" t="s">
        <v>4887</v>
      </c>
      <c r="D685" s="44" t="s">
        <v>4888</v>
      </c>
    </row>
    <row r="686" spans="1:4" ht="15" customHeight="1" x14ac:dyDescent="0.2">
      <c r="A686" s="40" t="s">
        <v>4889</v>
      </c>
      <c r="B686" s="40" t="s">
        <v>4890</v>
      </c>
      <c r="C686" s="40" t="s">
        <v>4891</v>
      </c>
      <c r="D686" s="44" t="s">
        <v>4892</v>
      </c>
    </row>
    <row r="687" spans="1:4" ht="15" customHeight="1" x14ac:dyDescent="0.2">
      <c r="A687" s="40" t="s">
        <v>4893</v>
      </c>
      <c r="B687" s="40" t="s">
        <v>4894</v>
      </c>
      <c r="C687" s="40" t="s">
        <v>4895</v>
      </c>
      <c r="D687" s="44" t="s">
        <v>4896</v>
      </c>
    </row>
    <row r="688" spans="1:4" ht="15" customHeight="1" x14ac:dyDescent="0.2">
      <c r="A688" s="40" t="s">
        <v>4897</v>
      </c>
      <c r="B688" s="40" t="s">
        <v>4898</v>
      </c>
      <c r="C688" s="40" t="s">
        <v>4899</v>
      </c>
      <c r="D688" s="44" t="s">
        <v>4900</v>
      </c>
    </row>
    <row r="689" spans="1:4" ht="15" customHeight="1" x14ac:dyDescent="0.2">
      <c r="A689" s="40" t="s">
        <v>4901</v>
      </c>
      <c r="B689" s="40" t="s">
        <v>4902</v>
      </c>
      <c r="C689" s="40" t="s">
        <v>4903</v>
      </c>
      <c r="D689" s="44" t="s">
        <v>4904</v>
      </c>
    </row>
    <row r="690" spans="1:4" ht="15" customHeight="1" x14ac:dyDescent="0.2">
      <c r="A690" s="40" t="s">
        <v>4905</v>
      </c>
      <c r="B690" s="40" t="s">
        <v>4906</v>
      </c>
      <c r="C690" s="40" t="s">
        <v>4907</v>
      </c>
      <c r="D690" s="44" t="s">
        <v>4908</v>
      </c>
    </row>
    <row r="691" spans="1:4" ht="15" customHeight="1" x14ac:dyDescent="0.2">
      <c r="A691" s="40" t="s">
        <v>4909</v>
      </c>
      <c r="B691" s="40" t="s">
        <v>4910</v>
      </c>
      <c r="C691" s="40" t="s">
        <v>4911</v>
      </c>
      <c r="D691" s="44" t="s">
        <v>4912</v>
      </c>
    </row>
    <row r="692" spans="1:4" ht="15" customHeight="1" x14ac:dyDescent="0.2">
      <c r="A692" s="40" t="s">
        <v>4913</v>
      </c>
      <c r="B692" s="40" t="s">
        <v>4914</v>
      </c>
      <c r="C692" s="40" t="s">
        <v>4915</v>
      </c>
      <c r="D692" s="44" t="s">
        <v>4916</v>
      </c>
    </row>
    <row r="693" spans="1:4" ht="15" customHeight="1" x14ac:dyDescent="0.2">
      <c r="A693" s="40" t="s">
        <v>4917</v>
      </c>
      <c r="B693" s="40" t="s">
        <v>4918</v>
      </c>
      <c r="C693" s="40" t="s">
        <v>4919</v>
      </c>
      <c r="D693" s="44" t="s">
        <v>4920</v>
      </c>
    </row>
    <row r="694" spans="1:4" ht="15" customHeight="1" x14ac:dyDescent="0.2">
      <c r="A694" s="40" t="s">
        <v>4921</v>
      </c>
      <c r="B694" s="40" t="s">
        <v>4922</v>
      </c>
      <c r="C694" s="40" t="s">
        <v>4923</v>
      </c>
      <c r="D694" s="44" t="s">
        <v>4924</v>
      </c>
    </row>
    <row r="695" spans="1:4" ht="15" customHeight="1" x14ac:dyDescent="0.2">
      <c r="A695" s="40" t="s">
        <v>4925</v>
      </c>
      <c r="B695" s="40" t="s">
        <v>4926</v>
      </c>
      <c r="C695" s="40" t="s">
        <v>4927</v>
      </c>
      <c r="D695" s="44" t="s">
        <v>4928</v>
      </c>
    </row>
    <row r="696" spans="1:4" ht="15" customHeight="1" x14ac:dyDescent="0.2">
      <c r="A696" s="40" t="s">
        <v>4929</v>
      </c>
      <c r="B696" s="40" t="s">
        <v>4930</v>
      </c>
      <c r="C696" s="40" t="s">
        <v>4931</v>
      </c>
      <c r="D696" s="44" t="s">
        <v>4932</v>
      </c>
    </row>
    <row r="697" spans="1:4" ht="15" customHeight="1" x14ac:dyDescent="0.2">
      <c r="A697" s="40" t="s">
        <v>4933</v>
      </c>
      <c r="B697" s="40" t="s">
        <v>4934</v>
      </c>
      <c r="C697" s="40" t="s">
        <v>4935</v>
      </c>
      <c r="D697" s="44" t="s">
        <v>4936</v>
      </c>
    </row>
    <row r="698" spans="1:4" ht="15" customHeight="1" x14ac:dyDescent="0.2">
      <c r="A698" s="40" t="s">
        <v>4937</v>
      </c>
      <c r="B698" s="40" t="s">
        <v>4938</v>
      </c>
      <c r="C698" s="40" t="s">
        <v>4939</v>
      </c>
      <c r="D698" s="44" t="s">
        <v>4940</v>
      </c>
    </row>
    <row r="699" spans="1:4" ht="15" customHeight="1" x14ac:dyDescent="0.2">
      <c r="A699" s="40" t="s">
        <v>4941</v>
      </c>
      <c r="B699" s="40" t="s">
        <v>4942</v>
      </c>
      <c r="C699" s="40" t="s">
        <v>4943</v>
      </c>
      <c r="D699" s="44" t="s">
        <v>4944</v>
      </c>
    </row>
    <row r="700" spans="1:4" ht="15" customHeight="1" x14ac:dyDescent="0.2">
      <c r="A700" s="40" t="s">
        <v>4945</v>
      </c>
      <c r="B700" s="40" t="s">
        <v>4946</v>
      </c>
      <c r="C700" s="40" t="s">
        <v>4947</v>
      </c>
      <c r="D700" s="44" t="s">
        <v>4948</v>
      </c>
    </row>
    <row r="701" spans="1:4" ht="15" customHeight="1" x14ac:dyDescent="0.2">
      <c r="A701" s="40" t="s">
        <v>4949</v>
      </c>
      <c r="B701" s="40" t="s">
        <v>4950</v>
      </c>
      <c r="C701" s="40" t="s">
        <v>4951</v>
      </c>
      <c r="D701" s="44" t="s">
        <v>4952</v>
      </c>
    </row>
    <row r="702" spans="1:4" ht="15" customHeight="1" x14ac:dyDescent="0.2">
      <c r="A702" s="40" t="s">
        <v>4953</v>
      </c>
      <c r="B702" s="40" t="s">
        <v>4954</v>
      </c>
      <c r="C702" s="40" t="s">
        <v>4955</v>
      </c>
      <c r="D702" s="44" t="s">
        <v>4956</v>
      </c>
    </row>
    <row r="703" spans="1:4" ht="15" customHeight="1" x14ac:dyDescent="0.2">
      <c r="A703" s="40" t="s">
        <v>4957</v>
      </c>
      <c r="B703" s="40" t="s">
        <v>4958</v>
      </c>
      <c r="C703" s="40" t="s">
        <v>4959</v>
      </c>
      <c r="D703" s="44" t="s">
        <v>4960</v>
      </c>
    </row>
    <row r="704" spans="1:4" ht="15" customHeight="1" x14ac:dyDescent="0.2">
      <c r="A704" s="40" t="s">
        <v>4961</v>
      </c>
      <c r="B704" s="40" t="s">
        <v>4962</v>
      </c>
      <c r="C704" s="40" t="s">
        <v>4963</v>
      </c>
      <c r="D704" s="44" t="s">
        <v>4964</v>
      </c>
    </row>
    <row r="705" spans="1:4" ht="15" customHeight="1" x14ac:dyDescent="0.2">
      <c r="A705" s="40" t="s">
        <v>4965</v>
      </c>
      <c r="B705" s="40" t="s">
        <v>4966</v>
      </c>
      <c r="C705" s="40" t="s">
        <v>4967</v>
      </c>
      <c r="D705" s="44" t="s">
        <v>4968</v>
      </c>
    </row>
    <row r="706" spans="1:4" ht="15" customHeight="1" x14ac:dyDescent="0.2">
      <c r="A706" s="40" t="s">
        <v>4969</v>
      </c>
      <c r="B706" s="40" t="s">
        <v>4970</v>
      </c>
      <c r="C706" s="40" t="s">
        <v>4971</v>
      </c>
      <c r="D706" s="44" t="s">
        <v>4972</v>
      </c>
    </row>
    <row r="707" spans="1:4" ht="15" customHeight="1" x14ac:dyDescent="0.2">
      <c r="A707" s="40" t="s">
        <v>4973</v>
      </c>
      <c r="B707" s="40" t="s">
        <v>4974</v>
      </c>
      <c r="C707" s="40" t="s">
        <v>4975</v>
      </c>
      <c r="D707" s="44" t="s">
        <v>4976</v>
      </c>
    </row>
    <row r="708" spans="1:4" ht="15" customHeight="1" x14ac:dyDescent="0.2">
      <c r="A708" s="40" t="s">
        <v>4977</v>
      </c>
      <c r="B708" s="40" t="s">
        <v>4978</v>
      </c>
      <c r="C708" s="40" t="s">
        <v>4979</v>
      </c>
      <c r="D708" s="44" t="s">
        <v>4980</v>
      </c>
    </row>
    <row r="709" spans="1:4" ht="15" customHeight="1" x14ac:dyDescent="0.2">
      <c r="A709" s="40" t="s">
        <v>4981</v>
      </c>
      <c r="B709" s="40" t="s">
        <v>4982</v>
      </c>
      <c r="C709" s="40" t="s">
        <v>4983</v>
      </c>
      <c r="D709" s="44" t="s">
        <v>4984</v>
      </c>
    </row>
    <row r="710" spans="1:4" ht="15" customHeight="1" x14ac:dyDescent="0.2">
      <c r="A710" s="40" t="s">
        <v>4985</v>
      </c>
      <c r="B710" s="40" t="s">
        <v>4986</v>
      </c>
      <c r="C710" s="40" t="s">
        <v>4987</v>
      </c>
      <c r="D710" s="44" t="s">
        <v>4988</v>
      </c>
    </row>
    <row r="711" spans="1:4" ht="15" customHeight="1" x14ac:dyDescent="0.2">
      <c r="A711" s="40" t="s">
        <v>4989</v>
      </c>
      <c r="B711" s="40" t="s">
        <v>4990</v>
      </c>
      <c r="C711" s="40" t="s">
        <v>4991</v>
      </c>
      <c r="D711" s="44" t="s">
        <v>4992</v>
      </c>
    </row>
    <row r="712" spans="1:4" ht="15" customHeight="1" x14ac:dyDescent="0.2">
      <c r="A712" s="40" t="s">
        <v>4993</v>
      </c>
      <c r="B712" s="40" t="s">
        <v>4994</v>
      </c>
      <c r="C712" s="40" t="s">
        <v>4995</v>
      </c>
      <c r="D712" s="44" t="s">
        <v>4996</v>
      </c>
    </row>
    <row r="713" spans="1:4" ht="15" customHeight="1" x14ac:dyDescent="0.2">
      <c r="A713" s="40" t="s">
        <v>4997</v>
      </c>
      <c r="B713" s="40" t="s">
        <v>4998</v>
      </c>
      <c r="C713" s="40" t="s">
        <v>4999</v>
      </c>
      <c r="D713" s="44" t="s">
        <v>5000</v>
      </c>
    </row>
    <row r="714" spans="1:4" ht="15" customHeight="1" x14ac:dyDescent="0.2">
      <c r="A714" s="40" t="s">
        <v>5001</v>
      </c>
      <c r="B714" s="40" t="s">
        <v>5002</v>
      </c>
      <c r="C714" s="40" t="s">
        <v>5003</v>
      </c>
      <c r="D714" s="44" t="s">
        <v>5004</v>
      </c>
    </row>
    <row r="715" spans="1:4" ht="15" customHeight="1" x14ac:dyDescent="0.2">
      <c r="A715" s="40" t="s">
        <v>5005</v>
      </c>
      <c r="B715" s="40" t="s">
        <v>5006</v>
      </c>
      <c r="C715" s="40" t="s">
        <v>5007</v>
      </c>
      <c r="D715" s="44" t="s">
        <v>5008</v>
      </c>
    </row>
    <row r="716" spans="1:4" ht="15" customHeight="1" x14ac:dyDescent="0.2">
      <c r="A716" s="40" t="s">
        <v>5009</v>
      </c>
      <c r="B716" s="40" t="s">
        <v>5010</v>
      </c>
      <c r="C716" s="40" t="s">
        <v>5011</v>
      </c>
      <c r="D716" s="44" t="s">
        <v>5012</v>
      </c>
    </row>
    <row r="717" spans="1:4" ht="15" customHeight="1" x14ac:dyDescent="0.2">
      <c r="A717" s="40" t="s">
        <v>5013</v>
      </c>
      <c r="B717" s="40" t="s">
        <v>5014</v>
      </c>
      <c r="C717" s="40" t="s">
        <v>5015</v>
      </c>
      <c r="D717" s="44" t="s">
        <v>5016</v>
      </c>
    </row>
    <row r="718" spans="1:4" ht="15" customHeight="1" x14ac:dyDescent="0.2">
      <c r="A718" s="40" t="s">
        <v>5017</v>
      </c>
      <c r="B718" s="40" t="s">
        <v>5018</v>
      </c>
      <c r="C718" s="40" t="s">
        <v>5019</v>
      </c>
      <c r="D718" s="44" t="s">
        <v>5020</v>
      </c>
    </row>
    <row r="719" spans="1:4" ht="15" customHeight="1" x14ac:dyDescent="0.2">
      <c r="A719" s="40" t="s">
        <v>5021</v>
      </c>
      <c r="B719" s="40" t="s">
        <v>5022</v>
      </c>
      <c r="C719" s="40" t="s">
        <v>5023</v>
      </c>
      <c r="D719" s="44" t="s">
        <v>5024</v>
      </c>
    </row>
    <row r="720" spans="1:4" ht="15" customHeight="1" x14ac:dyDescent="0.2">
      <c r="A720" s="40" t="s">
        <v>5025</v>
      </c>
      <c r="B720" s="40" t="s">
        <v>5026</v>
      </c>
      <c r="C720" s="40" t="s">
        <v>5027</v>
      </c>
      <c r="D720" s="44" t="s">
        <v>5028</v>
      </c>
    </row>
    <row r="721" spans="1:4" ht="15" customHeight="1" x14ac:dyDescent="0.2">
      <c r="A721" s="40" t="s">
        <v>5029</v>
      </c>
      <c r="B721" s="40" t="s">
        <v>5030</v>
      </c>
      <c r="C721" s="40" t="s">
        <v>5031</v>
      </c>
      <c r="D721" s="44" t="s">
        <v>5032</v>
      </c>
    </row>
    <row r="722" spans="1:4" ht="15" customHeight="1" x14ac:dyDescent="0.2">
      <c r="A722" s="40" t="s">
        <v>5033</v>
      </c>
      <c r="B722" s="40" t="s">
        <v>5034</v>
      </c>
      <c r="C722" s="40" t="s">
        <v>5035</v>
      </c>
      <c r="D722" s="44" t="s">
        <v>5036</v>
      </c>
    </row>
    <row r="723" spans="1:4" ht="15" customHeight="1" x14ac:dyDescent="0.2">
      <c r="A723" s="40" t="s">
        <v>5037</v>
      </c>
      <c r="B723" s="40" t="s">
        <v>5038</v>
      </c>
      <c r="C723" s="40" t="s">
        <v>5039</v>
      </c>
      <c r="D723" s="44" t="s">
        <v>5040</v>
      </c>
    </row>
    <row r="724" spans="1:4" ht="15" customHeight="1" x14ac:dyDescent="0.2">
      <c r="A724" s="40" t="s">
        <v>5041</v>
      </c>
      <c r="B724" s="40" t="s">
        <v>5042</v>
      </c>
      <c r="C724" s="40" t="s">
        <v>5043</v>
      </c>
      <c r="D724" s="44" t="s">
        <v>5044</v>
      </c>
    </row>
    <row r="725" spans="1:4" ht="15" customHeight="1" x14ac:dyDescent="0.2">
      <c r="A725" s="40" t="s">
        <v>5045</v>
      </c>
      <c r="B725" s="40" t="s">
        <v>5046</v>
      </c>
      <c r="C725" s="40" t="s">
        <v>5047</v>
      </c>
      <c r="D725" s="44" t="s">
        <v>5048</v>
      </c>
    </row>
    <row r="726" spans="1:4" ht="15" customHeight="1" x14ac:dyDescent="0.2">
      <c r="A726" s="40" t="s">
        <v>5049</v>
      </c>
      <c r="B726" s="40" t="s">
        <v>5050</v>
      </c>
      <c r="C726" s="40" t="s">
        <v>5051</v>
      </c>
      <c r="D726" s="44" t="s">
        <v>5052</v>
      </c>
    </row>
    <row r="727" spans="1:4" ht="15" customHeight="1" x14ac:dyDescent="0.2">
      <c r="A727" s="40" t="s">
        <v>5053</v>
      </c>
      <c r="B727" s="40" t="s">
        <v>5054</v>
      </c>
      <c r="C727" s="40" t="s">
        <v>5055</v>
      </c>
      <c r="D727" s="44" t="s">
        <v>5056</v>
      </c>
    </row>
    <row r="728" spans="1:4" ht="15" customHeight="1" x14ac:dyDescent="0.2">
      <c r="A728" s="40" t="s">
        <v>5057</v>
      </c>
      <c r="B728" s="40" t="s">
        <v>5058</v>
      </c>
      <c r="C728" s="40" t="s">
        <v>5059</v>
      </c>
      <c r="D728" s="44" t="s">
        <v>5060</v>
      </c>
    </row>
    <row r="729" spans="1:4" ht="15" customHeight="1" x14ac:dyDescent="0.2">
      <c r="A729" s="40" t="s">
        <v>5061</v>
      </c>
      <c r="B729" s="40" t="s">
        <v>5062</v>
      </c>
      <c r="C729" s="40" t="s">
        <v>5063</v>
      </c>
      <c r="D729" s="44" t="s">
        <v>5064</v>
      </c>
    </row>
    <row r="730" spans="1:4" ht="15" customHeight="1" x14ac:dyDescent="0.2">
      <c r="A730" s="40" t="s">
        <v>5065</v>
      </c>
      <c r="B730" s="40" t="s">
        <v>5066</v>
      </c>
      <c r="C730" s="40" t="s">
        <v>5067</v>
      </c>
      <c r="D730" s="44" t="s">
        <v>5068</v>
      </c>
    </row>
    <row r="731" spans="1:4" ht="15" customHeight="1" x14ac:dyDescent="0.2">
      <c r="A731" s="40" t="s">
        <v>5069</v>
      </c>
      <c r="B731" s="40" t="s">
        <v>5070</v>
      </c>
      <c r="C731" s="40" t="s">
        <v>5071</v>
      </c>
      <c r="D731" s="44" t="s">
        <v>5072</v>
      </c>
    </row>
    <row r="732" spans="1:4" ht="15" customHeight="1" x14ac:dyDescent="0.2">
      <c r="A732" s="40" t="s">
        <v>5073</v>
      </c>
      <c r="B732" s="40" t="s">
        <v>5074</v>
      </c>
      <c r="C732" s="40" t="s">
        <v>5075</v>
      </c>
      <c r="D732" s="44" t="s">
        <v>5076</v>
      </c>
    </row>
    <row r="733" spans="1:4" ht="15" customHeight="1" x14ac:dyDescent="0.2">
      <c r="A733" s="40" t="s">
        <v>5077</v>
      </c>
      <c r="B733" s="40" t="s">
        <v>5078</v>
      </c>
      <c r="C733" s="40" t="s">
        <v>5079</v>
      </c>
      <c r="D733" s="44" t="s">
        <v>5080</v>
      </c>
    </row>
    <row r="734" spans="1:4" ht="15" customHeight="1" x14ac:dyDescent="0.2">
      <c r="A734" s="40" t="s">
        <v>5081</v>
      </c>
      <c r="B734" s="40" t="s">
        <v>5082</v>
      </c>
      <c r="C734" s="40" t="s">
        <v>5083</v>
      </c>
      <c r="D734" s="44" t="s">
        <v>5084</v>
      </c>
    </row>
    <row r="735" spans="1:4" ht="15" customHeight="1" x14ac:dyDescent="0.2">
      <c r="A735" s="40" t="s">
        <v>5085</v>
      </c>
      <c r="B735" s="40" t="s">
        <v>5086</v>
      </c>
      <c r="C735" s="40" t="s">
        <v>5087</v>
      </c>
      <c r="D735" s="44" t="s">
        <v>5088</v>
      </c>
    </row>
    <row r="736" spans="1:4" ht="15" customHeight="1" x14ac:dyDescent="0.2">
      <c r="A736" s="40" t="s">
        <v>5089</v>
      </c>
      <c r="B736" s="40" t="s">
        <v>5090</v>
      </c>
      <c r="C736" s="40" t="s">
        <v>5091</v>
      </c>
      <c r="D736" s="44" t="s">
        <v>5092</v>
      </c>
    </row>
    <row r="737" spans="1:4" ht="15" customHeight="1" x14ac:dyDescent="0.2">
      <c r="A737" s="40" t="s">
        <v>5093</v>
      </c>
      <c r="B737" s="40" t="s">
        <v>5094</v>
      </c>
      <c r="C737" s="40" t="s">
        <v>5095</v>
      </c>
      <c r="D737" s="44" t="s">
        <v>5096</v>
      </c>
    </row>
    <row r="738" spans="1:4" ht="15" customHeight="1" x14ac:dyDescent="0.2">
      <c r="A738" s="40" t="s">
        <v>5097</v>
      </c>
      <c r="B738" s="40" t="s">
        <v>5098</v>
      </c>
      <c r="C738" s="40" t="s">
        <v>5099</v>
      </c>
      <c r="D738" s="44" t="s">
        <v>5100</v>
      </c>
    </row>
    <row r="739" spans="1:4" ht="15" customHeight="1" x14ac:dyDescent="0.2">
      <c r="A739" s="40" t="s">
        <v>5101</v>
      </c>
      <c r="B739" s="40" t="s">
        <v>5102</v>
      </c>
      <c r="C739" s="40" t="s">
        <v>5103</v>
      </c>
      <c r="D739" s="44" t="s">
        <v>5104</v>
      </c>
    </row>
    <row r="740" spans="1:4" ht="15" customHeight="1" x14ac:dyDescent="0.2">
      <c r="A740" s="40" t="s">
        <v>5105</v>
      </c>
      <c r="B740" s="40" t="s">
        <v>5106</v>
      </c>
      <c r="C740" s="40" t="s">
        <v>5107</v>
      </c>
      <c r="D740" s="44" t="s">
        <v>5108</v>
      </c>
    </row>
    <row r="741" spans="1:4" ht="15" customHeight="1" x14ac:dyDescent="0.2">
      <c r="A741" s="40" t="s">
        <v>5109</v>
      </c>
      <c r="B741" s="40" t="s">
        <v>5110</v>
      </c>
      <c r="C741" s="40" t="s">
        <v>5111</v>
      </c>
      <c r="D741" s="44" t="s">
        <v>5112</v>
      </c>
    </row>
    <row r="742" spans="1:4" ht="15" customHeight="1" x14ac:dyDescent="0.2">
      <c r="A742" s="40" t="s">
        <v>5113</v>
      </c>
      <c r="B742" s="40" t="s">
        <v>5114</v>
      </c>
      <c r="C742" s="40" t="s">
        <v>5115</v>
      </c>
      <c r="D742" s="44" t="s">
        <v>5116</v>
      </c>
    </row>
    <row r="743" spans="1:4" ht="15" customHeight="1" x14ac:dyDescent="0.2">
      <c r="A743" s="40" t="s">
        <v>5117</v>
      </c>
      <c r="B743" s="40" t="s">
        <v>5118</v>
      </c>
      <c r="C743" s="40" t="s">
        <v>5119</v>
      </c>
      <c r="D743" s="44" t="s">
        <v>5120</v>
      </c>
    </row>
    <row r="744" spans="1:4" ht="15" customHeight="1" x14ac:dyDescent="0.2">
      <c r="A744" s="40" t="s">
        <v>5121</v>
      </c>
      <c r="B744" s="40" t="s">
        <v>5122</v>
      </c>
      <c r="C744" s="40" t="s">
        <v>5123</v>
      </c>
      <c r="D744" s="44" t="s">
        <v>5124</v>
      </c>
    </row>
    <row r="745" spans="1:4" ht="15" customHeight="1" x14ac:dyDescent="0.2">
      <c r="A745" s="40" t="s">
        <v>5125</v>
      </c>
      <c r="B745" s="40" t="s">
        <v>5126</v>
      </c>
      <c r="C745" s="40" t="s">
        <v>5127</v>
      </c>
      <c r="D745" s="44" t="s">
        <v>5128</v>
      </c>
    </row>
    <row r="746" spans="1:4" ht="15" customHeight="1" x14ac:dyDescent="0.2">
      <c r="A746" s="40" t="s">
        <v>5129</v>
      </c>
      <c r="B746" s="40" t="s">
        <v>5130</v>
      </c>
      <c r="C746" s="40" t="s">
        <v>5131</v>
      </c>
      <c r="D746" s="44" t="s">
        <v>5132</v>
      </c>
    </row>
    <row r="747" spans="1:4" ht="15" customHeight="1" x14ac:dyDescent="0.2">
      <c r="A747" s="40" t="s">
        <v>5133</v>
      </c>
      <c r="B747" s="40" t="s">
        <v>5134</v>
      </c>
      <c r="C747" s="40" t="s">
        <v>5135</v>
      </c>
      <c r="D747" s="44" t="s">
        <v>5136</v>
      </c>
    </row>
    <row r="748" spans="1:4" ht="15" customHeight="1" x14ac:dyDescent="0.2">
      <c r="A748" s="40" t="s">
        <v>5137</v>
      </c>
      <c r="B748" s="40" t="s">
        <v>5138</v>
      </c>
      <c r="C748" s="40" t="s">
        <v>5139</v>
      </c>
      <c r="D748" s="44" t="s">
        <v>5140</v>
      </c>
    </row>
    <row r="749" spans="1:4" ht="15" customHeight="1" x14ac:dyDescent="0.2">
      <c r="A749" s="40" t="s">
        <v>5141</v>
      </c>
      <c r="B749" s="40" t="s">
        <v>5142</v>
      </c>
      <c r="C749" s="40" t="s">
        <v>5143</v>
      </c>
      <c r="D749" s="44" t="s">
        <v>5144</v>
      </c>
    </row>
    <row r="750" spans="1:4" ht="15" customHeight="1" x14ac:dyDescent="0.2">
      <c r="A750" s="40" t="s">
        <v>5145</v>
      </c>
      <c r="B750" s="40" t="s">
        <v>5146</v>
      </c>
      <c r="C750" s="40" t="s">
        <v>5147</v>
      </c>
      <c r="D750" s="44" t="s">
        <v>5148</v>
      </c>
    </row>
    <row r="751" spans="1:4" ht="15" customHeight="1" x14ac:dyDescent="0.2">
      <c r="A751" s="40" t="s">
        <v>5149</v>
      </c>
      <c r="B751" s="40" t="s">
        <v>5150</v>
      </c>
      <c r="C751" s="40" t="s">
        <v>5151</v>
      </c>
      <c r="D751" s="44" t="s">
        <v>5152</v>
      </c>
    </row>
    <row r="752" spans="1:4" ht="15" customHeight="1" x14ac:dyDescent="0.2">
      <c r="A752" s="40" t="s">
        <v>5153</v>
      </c>
      <c r="B752" s="40" t="s">
        <v>5154</v>
      </c>
      <c r="C752" s="40" t="s">
        <v>5155</v>
      </c>
      <c r="D752" s="44" t="s">
        <v>5156</v>
      </c>
    </row>
    <row r="753" spans="1:4" ht="15" customHeight="1" x14ac:dyDescent="0.2">
      <c r="A753" s="40" t="s">
        <v>5157</v>
      </c>
      <c r="B753" s="40" t="s">
        <v>5158</v>
      </c>
      <c r="C753" s="40" t="s">
        <v>5159</v>
      </c>
      <c r="D753" s="44" t="s">
        <v>5160</v>
      </c>
    </row>
    <row r="754" spans="1:4" ht="15" customHeight="1" x14ac:dyDescent="0.2">
      <c r="A754" s="40" t="s">
        <v>5161</v>
      </c>
      <c r="B754" s="40" t="s">
        <v>5162</v>
      </c>
      <c r="C754" s="40" t="s">
        <v>5163</v>
      </c>
      <c r="D754" s="44" t="s">
        <v>5164</v>
      </c>
    </row>
    <row r="755" spans="1:4" ht="15" customHeight="1" x14ac:dyDescent="0.2">
      <c r="A755" s="40" t="s">
        <v>5165</v>
      </c>
      <c r="B755" s="40" t="s">
        <v>5166</v>
      </c>
      <c r="C755" s="40" t="s">
        <v>5167</v>
      </c>
      <c r="D755" s="44" t="s">
        <v>5168</v>
      </c>
    </row>
    <row r="756" spans="1:4" ht="15" customHeight="1" x14ac:dyDescent="0.2">
      <c r="A756" s="40" t="s">
        <v>5169</v>
      </c>
      <c r="B756" s="40" t="s">
        <v>5170</v>
      </c>
      <c r="C756" s="40" t="s">
        <v>5171</v>
      </c>
      <c r="D756" s="44" t="s">
        <v>5172</v>
      </c>
    </row>
    <row r="757" spans="1:4" ht="15" customHeight="1" x14ac:dyDescent="0.2">
      <c r="A757" s="40" t="s">
        <v>5173</v>
      </c>
      <c r="B757" s="40" t="s">
        <v>5174</v>
      </c>
      <c r="C757" s="40" t="s">
        <v>5175</v>
      </c>
      <c r="D757" s="44" t="s">
        <v>5176</v>
      </c>
    </row>
    <row r="758" spans="1:4" ht="15" customHeight="1" x14ac:dyDescent="0.2">
      <c r="A758" s="40" t="s">
        <v>5177</v>
      </c>
      <c r="B758" s="40" t="s">
        <v>5178</v>
      </c>
      <c r="C758" s="40" t="s">
        <v>5179</v>
      </c>
      <c r="D758" s="44" t="s">
        <v>5176</v>
      </c>
    </row>
    <row r="759" spans="1:4" ht="15" customHeight="1" x14ac:dyDescent="0.2">
      <c r="A759" s="40" t="s">
        <v>5180</v>
      </c>
      <c r="B759" s="40" t="s">
        <v>5181</v>
      </c>
      <c r="C759" s="40" t="s">
        <v>5182</v>
      </c>
      <c r="D759" s="44" t="s">
        <v>5183</v>
      </c>
    </row>
    <row r="760" spans="1:4" ht="15" customHeight="1" x14ac:dyDescent="0.2">
      <c r="A760" s="40" t="s">
        <v>5184</v>
      </c>
      <c r="B760" s="40" t="s">
        <v>5185</v>
      </c>
      <c r="C760" s="40" t="s">
        <v>5186</v>
      </c>
      <c r="D760" s="44" t="s">
        <v>5187</v>
      </c>
    </row>
    <row r="761" spans="1:4" ht="15" customHeight="1" x14ac:dyDescent="0.2">
      <c r="A761" s="40" t="s">
        <v>5188</v>
      </c>
      <c r="B761" s="40" t="s">
        <v>5189</v>
      </c>
      <c r="C761" s="40" t="s">
        <v>5190</v>
      </c>
      <c r="D761" s="44" t="s">
        <v>5191</v>
      </c>
    </row>
    <row r="762" spans="1:4" ht="15" customHeight="1" x14ac:dyDescent="0.2">
      <c r="A762" s="40" t="s">
        <v>5192</v>
      </c>
      <c r="B762" s="40" t="s">
        <v>5193</v>
      </c>
      <c r="C762" s="40" t="s">
        <v>5194</v>
      </c>
      <c r="D762" s="44" t="s">
        <v>5195</v>
      </c>
    </row>
    <row r="763" spans="1:4" ht="15" customHeight="1" x14ac:dyDescent="0.2">
      <c r="A763" s="40" t="s">
        <v>5196</v>
      </c>
      <c r="B763" s="40" t="s">
        <v>5197</v>
      </c>
      <c r="C763" s="40" t="s">
        <v>5198</v>
      </c>
      <c r="D763" s="44" t="s">
        <v>5199</v>
      </c>
    </row>
    <row r="764" spans="1:4" ht="15" customHeight="1" x14ac:dyDescent="0.2">
      <c r="A764" s="40" t="s">
        <v>5200</v>
      </c>
      <c r="B764" s="40" t="s">
        <v>5201</v>
      </c>
      <c r="C764" s="40" t="s">
        <v>5202</v>
      </c>
      <c r="D764" s="44" t="s">
        <v>5203</v>
      </c>
    </row>
    <row r="765" spans="1:4" ht="15" customHeight="1" x14ac:dyDescent="0.2">
      <c r="A765" s="40" t="s">
        <v>5204</v>
      </c>
      <c r="B765" s="40" t="s">
        <v>5205</v>
      </c>
      <c r="C765" s="40" t="s">
        <v>5206</v>
      </c>
      <c r="D765" s="44" t="s">
        <v>5207</v>
      </c>
    </row>
    <row r="766" spans="1:4" ht="15" customHeight="1" x14ac:dyDescent="0.2">
      <c r="A766" s="40" t="s">
        <v>5208</v>
      </c>
      <c r="B766" s="40" t="s">
        <v>5209</v>
      </c>
      <c r="C766" s="40" t="s">
        <v>5210</v>
      </c>
      <c r="D766" s="44" t="s">
        <v>5211</v>
      </c>
    </row>
    <row r="767" spans="1:4" ht="15" customHeight="1" x14ac:dyDescent="0.2">
      <c r="A767" s="40" t="s">
        <v>5212</v>
      </c>
      <c r="B767" s="40" t="s">
        <v>5213</v>
      </c>
      <c r="C767" s="40" t="s">
        <v>5214</v>
      </c>
      <c r="D767" s="44" t="s">
        <v>5215</v>
      </c>
    </row>
    <row r="768" spans="1:4" ht="15" customHeight="1" x14ac:dyDescent="0.2">
      <c r="A768" s="40" t="s">
        <v>5216</v>
      </c>
      <c r="B768" s="40" t="s">
        <v>5217</v>
      </c>
      <c r="C768" s="40" t="s">
        <v>5218</v>
      </c>
      <c r="D768" s="44" t="s">
        <v>5219</v>
      </c>
    </row>
    <row r="769" spans="1:4" ht="15" customHeight="1" x14ac:dyDescent="0.2">
      <c r="A769" s="40" t="s">
        <v>5220</v>
      </c>
      <c r="B769" s="40" t="s">
        <v>5221</v>
      </c>
      <c r="C769" s="40" t="s">
        <v>5222</v>
      </c>
      <c r="D769" s="44" t="s">
        <v>5223</v>
      </c>
    </row>
    <row r="770" spans="1:4" ht="15" customHeight="1" x14ac:dyDescent="0.2">
      <c r="A770" s="40" t="s">
        <v>5224</v>
      </c>
      <c r="B770" s="40" t="s">
        <v>5225</v>
      </c>
      <c r="C770" s="40" t="s">
        <v>5226</v>
      </c>
      <c r="D770" s="44" t="s">
        <v>5227</v>
      </c>
    </row>
    <row r="771" spans="1:4" ht="15" customHeight="1" x14ac:dyDescent="0.2">
      <c r="A771" s="40" t="s">
        <v>5228</v>
      </c>
      <c r="B771" s="40" t="s">
        <v>5229</v>
      </c>
      <c r="C771" s="40" t="s">
        <v>5230</v>
      </c>
      <c r="D771" s="44" t="s">
        <v>5227</v>
      </c>
    </row>
    <row r="772" spans="1:4" ht="15" customHeight="1" x14ac:dyDescent="0.2">
      <c r="A772" s="40" t="s">
        <v>5231</v>
      </c>
      <c r="B772" s="40" t="s">
        <v>5232</v>
      </c>
      <c r="C772" s="40" t="s">
        <v>5233</v>
      </c>
      <c r="D772" s="44" t="s">
        <v>5234</v>
      </c>
    </row>
    <row r="773" spans="1:4" ht="15" customHeight="1" x14ac:dyDescent="0.2">
      <c r="A773" s="40" t="s">
        <v>5235</v>
      </c>
      <c r="B773" s="40" t="s">
        <v>5236</v>
      </c>
      <c r="C773" s="40" t="s">
        <v>5237</v>
      </c>
      <c r="D773" s="44" t="s">
        <v>5238</v>
      </c>
    </row>
    <row r="774" spans="1:4" ht="15" customHeight="1" x14ac:dyDescent="0.2">
      <c r="A774" s="40" t="s">
        <v>5239</v>
      </c>
      <c r="B774" s="40" t="s">
        <v>5240</v>
      </c>
      <c r="C774" s="40" t="s">
        <v>5241</v>
      </c>
      <c r="D774" s="44" t="s">
        <v>5242</v>
      </c>
    </row>
    <row r="775" spans="1:4" ht="15" customHeight="1" x14ac:dyDescent="0.2">
      <c r="A775" s="40" t="s">
        <v>5243</v>
      </c>
      <c r="B775" s="40" t="s">
        <v>5244</v>
      </c>
      <c r="C775" s="40" t="s">
        <v>5245</v>
      </c>
      <c r="D775" s="44" t="s">
        <v>5246</v>
      </c>
    </row>
    <row r="776" spans="1:4" ht="15" customHeight="1" x14ac:dyDescent="0.2">
      <c r="A776" s="40" t="s">
        <v>5247</v>
      </c>
      <c r="B776" s="40" t="s">
        <v>5248</v>
      </c>
      <c r="C776" s="40" t="s">
        <v>5249</v>
      </c>
      <c r="D776" s="44" t="s">
        <v>5250</v>
      </c>
    </row>
    <row r="777" spans="1:4" ht="15" customHeight="1" x14ac:dyDescent="0.2">
      <c r="A777" s="40" t="s">
        <v>5251</v>
      </c>
      <c r="B777" s="40" t="s">
        <v>5252</v>
      </c>
      <c r="C777" s="40" t="s">
        <v>5253</v>
      </c>
      <c r="D777" s="44" t="s">
        <v>5254</v>
      </c>
    </row>
    <row r="778" spans="1:4" ht="15" customHeight="1" x14ac:dyDescent="0.2">
      <c r="A778" s="40" t="s">
        <v>5255</v>
      </c>
      <c r="B778" s="40" t="s">
        <v>5256</v>
      </c>
      <c r="C778" s="40" t="s">
        <v>5257</v>
      </c>
      <c r="D778" s="44" t="s">
        <v>5258</v>
      </c>
    </row>
    <row r="779" spans="1:4" ht="15" customHeight="1" x14ac:dyDescent="0.2">
      <c r="A779" s="40" t="s">
        <v>5259</v>
      </c>
      <c r="B779" s="40" t="s">
        <v>5260</v>
      </c>
      <c r="C779" s="40" t="s">
        <v>5261</v>
      </c>
      <c r="D779" s="44" t="s">
        <v>5258</v>
      </c>
    </row>
    <row r="780" spans="1:4" ht="15" customHeight="1" x14ac:dyDescent="0.2">
      <c r="A780" s="40" t="s">
        <v>5262</v>
      </c>
      <c r="B780" s="40" t="s">
        <v>5263</v>
      </c>
      <c r="C780" s="40" t="s">
        <v>5264</v>
      </c>
      <c r="D780" s="44" t="s">
        <v>5265</v>
      </c>
    </row>
    <row r="781" spans="1:4" ht="15" customHeight="1" x14ac:dyDescent="0.2">
      <c r="A781" s="40" t="s">
        <v>5266</v>
      </c>
      <c r="B781" s="40" t="s">
        <v>5267</v>
      </c>
      <c r="C781" s="40" t="s">
        <v>5268</v>
      </c>
      <c r="D781" s="44" t="s">
        <v>5269</v>
      </c>
    </row>
    <row r="782" spans="1:4" ht="15" customHeight="1" x14ac:dyDescent="0.2">
      <c r="A782" s="40" t="s">
        <v>5270</v>
      </c>
      <c r="B782" s="40" t="s">
        <v>5271</v>
      </c>
      <c r="C782" s="40" t="s">
        <v>5272</v>
      </c>
      <c r="D782" s="44" t="s">
        <v>5273</v>
      </c>
    </row>
    <row r="783" spans="1:4" ht="15" customHeight="1" x14ac:dyDescent="0.2">
      <c r="A783" s="40" t="s">
        <v>5274</v>
      </c>
      <c r="B783" s="40" t="s">
        <v>5275</v>
      </c>
      <c r="C783" s="40" t="s">
        <v>5276</v>
      </c>
      <c r="D783" s="44" t="s">
        <v>5277</v>
      </c>
    </row>
    <row r="784" spans="1:4" ht="15" customHeight="1" x14ac:dyDescent="0.2">
      <c r="A784" s="40" t="s">
        <v>5278</v>
      </c>
      <c r="B784" s="40" t="s">
        <v>5279</v>
      </c>
      <c r="C784" s="40" t="s">
        <v>5280</v>
      </c>
      <c r="D784" s="44" t="s">
        <v>5281</v>
      </c>
    </row>
    <row r="785" spans="1:4" ht="15" customHeight="1" x14ac:dyDescent="0.2">
      <c r="A785" s="40" t="s">
        <v>5282</v>
      </c>
      <c r="B785" s="40" t="s">
        <v>5283</v>
      </c>
      <c r="C785" s="40" t="s">
        <v>5284</v>
      </c>
      <c r="D785" s="44" t="s">
        <v>5285</v>
      </c>
    </row>
    <row r="786" spans="1:4" ht="15" customHeight="1" x14ac:dyDescent="0.2">
      <c r="A786" s="40" t="s">
        <v>5286</v>
      </c>
      <c r="B786" s="40" t="s">
        <v>5287</v>
      </c>
      <c r="C786" s="40" t="s">
        <v>5288</v>
      </c>
      <c r="D786" s="44" t="s">
        <v>5289</v>
      </c>
    </row>
    <row r="787" spans="1:4" ht="15" customHeight="1" x14ac:dyDescent="0.2">
      <c r="A787" s="40" t="s">
        <v>5290</v>
      </c>
      <c r="B787" s="40" t="s">
        <v>5291</v>
      </c>
      <c r="C787" s="40" t="s">
        <v>5292</v>
      </c>
      <c r="D787" s="44" t="s">
        <v>5293</v>
      </c>
    </row>
    <row r="788" spans="1:4" ht="15" customHeight="1" x14ac:dyDescent="0.2">
      <c r="A788" s="40" t="s">
        <v>5294</v>
      </c>
      <c r="B788" s="40" t="s">
        <v>5295</v>
      </c>
      <c r="C788" s="40" t="s">
        <v>5296</v>
      </c>
      <c r="D788" s="44" t="s">
        <v>5297</v>
      </c>
    </row>
    <row r="789" spans="1:4" ht="15" customHeight="1" x14ac:dyDescent="0.2">
      <c r="A789" s="40" t="s">
        <v>5298</v>
      </c>
      <c r="B789" s="40" t="s">
        <v>5299</v>
      </c>
      <c r="C789" s="40" t="s">
        <v>5300</v>
      </c>
      <c r="D789" s="44" t="s">
        <v>5301</v>
      </c>
    </row>
    <row r="790" spans="1:4" ht="15" customHeight="1" x14ac:dyDescent="0.2">
      <c r="A790" s="40" t="s">
        <v>5302</v>
      </c>
      <c r="B790" s="40" t="s">
        <v>5303</v>
      </c>
      <c r="C790" s="40" t="s">
        <v>5304</v>
      </c>
      <c r="D790" s="44" t="s">
        <v>5305</v>
      </c>
    </row>
    <row r="791" spans="1:4" ht="15" customHeight="1" x14ac:dyDescent="0.2">
      <c r="A791" s="40" t="s">
        <v>5306</v>
      </c>
      <c r="B791" s="40" t="s">
        <v>5307</v>
      </c>
      <c r="C791" s="40" t="s">
        <v>5308</v>
      </c>
      <c r="D791" s="44" t="s">
        <v>5309</v>
      </c>
    </row>
    <row r="792" spans="1:4" ht="15" customHeight="1" x14ac:dyDescent="0.2">
      <c r="A792" s="40" t="s">
        <v>5310</v>
      </c>
      <c r="B792" s="40" t="s">
        <v>5311</v>
      </c>
      <c r="C792" s="40" t="s">
        <v>5312</v>
      </c>
      <c r="D792" s="44" t="s">
        <v>5313</v>
      </c>
    </row>
    <row r="793" spans="1:4" ht="15" customHeight="1" x14ac:dyDescent="0.2">
      <c r="A793" s="40" t="s">
        <v>5314</v>
      </c>
      <c r="B793" s="40" t="s">
        <v>5315</v>
      </c>
      <c r="C793" s="40" t="s">
        <v>5316</v>
      </c>
      <c r="D793" s="44" t="s">
        <v>5317</v>
      </c>
    </row>
    <row r="794" spans="1:4" ht="15" customHeight="1" x14ac:dyDescent="0.2">
      <c r="A794" s="40" t="s">
        <v>5318</v>
      </c>
      <c r="B794" s="40" t="s">
        <v>5319</v>
      </c>
      <c r="C794" s="40" t="s">
        <v>5320</v>
      </c>
      <c r="D794" s="44" t="s">
        <v>5321</v>
      </c>
    </row>
    <row r="795" spans="1:4" ht="15" customHeight="1" x14ac:dyDescent="0.2">
      <c r="A795" s="40" t="s">
        <v>5322</v>
      </c>
      <c r="B795" s="40" t="s">
        <v>5323</v>
      </c>
      <c r="C795" s="40" t="s">
        <v>5324</v>
      </c>
      <c r="D795" s="44" t="s">
        <v>5325</v>
      </c>
    </row>
    <row r="796" spans="1:4" ht="15" customHeight="1" x14ac:dyDescent="0.2">
      <c r="A796" s="40" t="s">
        <v>5326</v>
      </c>
      <c r="B796" s="40" t="s">
        <v>5327</v>
      </c>
      <c r="C796" s="40" t="s">
        <v>5328</v>
      </c>
      <c r="D796" s="44" t="s">
        <v>5329</v>
      </c>
    </row>
    <row r="797" spans="1:4" ht="15" customHeight="1" x14ac:dyDescent="0.2">
      <c r="A797" s="40" t="s">
        <v>5330</v>
      </c>
      <c r="B797" s="40" t="s">
        <v>5331</v>
      </c>
      <c r="C797" s="40" t="s">
        <v>5332</v>
      </c>
      <c r="D797" s="44" t="s">
        <v>5333</v>
      </c>
    </row>
    <row r="798" spans="1:4" ht="15" customHeight="1" x14ac:dyDescent="0.2">
      <c r="A798" s="40" t="s">
        <v>5334</v>
      </c>
      <c r="B798" s="40" t="s">
        <v>5335</v>
      </c>
      <c r="C798" s="40" t="s">
        <v>5336</v>
      </c>
      <c r="D798" s="44" t="s">
        <v>5337</v>
      </c>
    </row>
    <row r="799" spans="1:4" ht="15" customHeight="1" x14ac:dyDescent="0.2">
      <c r="A799" s="40" t="s">
        <v>5338</v>
      </c>
      <c r="B799" s="40" t="s">
        <v>5339</v>
      </c>
      <c r="C799" s="40" t="s">
        <v>5340</v>
      </c>
      <c r="D799" s="44" t="s">
        <v>5341</v>
      </c>
    </row>
    <row r="800" spans="1:4" ht="15" customHeight="1" x14ac:dyDescent="0.2">
      <c r="A800" s="40" t="s">
        <v>5342</v>
      </c>
      <c r="B800" s="40" t="s">
        <v>5343</v>
      </c>
      <c r="C800" s="40" t="s">
        <v>5344</v>
      </c>
      <c r="D800" s="44" t="s">
        <v>5345</v>
      </c>
    </row>
    <row r="801" spans="1:4" ht="15" customHeight="1" x14ac:dyDescent="0.2">
      <c r="A801" s="40" t="s">
        <v>5346</v>
      </c>
      <c r="B801" s="40" t="s">
        <v>5347</v>
      </c>
      <c r="C801" s="40" t="s">
        <v>5348</v>
      </c>
      <c r="D801" s="44" t="s">
        <v>5349</v>
      </c>
    </row>
    <row r="802" spans="1:4" ht="15" customHeight="1" x14ac:dyDescent="0.2">
      <c r="A802" s="40" t="s">
        <v>5350</v>
      </c>
      <c r="B802" s="40" t="s">
        <v>5351</v>
      </c>
      <c r="C802" s="40" t="s">
        <v>5352</v>
      </c>
      <c r="D802" s="44" t="s">
        <v>5353</v>
      </c>
    </row>
    <row r="803" spans="1:4" ht="15" customHeight="1" x14ac:dyDescent="0.2">
      <c r="A803" s="40" t="s">
        <v>5354</v>
      </c>
      <c r="B803" s="40" t="s">
        <v>5355</v>
      </c>
      <c r="C803" s="40" t="s">
        <v>5356</v>
      </c>
      <c r="D803" s="44" t="s">
        <v>5357</v>
      </c>
    </row>
    <row r="804" spans="1:4" ht="15" customHeight="1" x14ac:dyDescent="0.2">
      <c r="A804" s="40" t="s">
        <v>5358</v>
      </c>
      <c r="B804" s="40" t="s">
        <v>5359</v>
      </c>
      <c r="C804" s="40" t="s">
        <v>5360</v>
      </c>
      <c r="D804" s="44" t="s">
        <v>5361</v>
      </c>
    </row>
    <row r="805" spans="1:4" ht="15" customHeight="1" x14ac:dyDescent="0.2">
      <c r="A805" s="40" t="s">
        <v>5362</v>
      </c>
      <c r="B805" s="40" t="s">
        <v>5363</v>
      </c>
      <c r="C805" s="40" t="s">
        <v>5364</v>
      </c>
      <c r="D805" s="44" t="s">
        <v>5365</v>
      </c>
    </row>
    <row r="806" spans="1:4" ht="15" customHeight="1" x14ac:dyDescent="0.2">
      <c r="A806" s="40" t="s">
        <v>5366</v>
      </c>
      <c r="B806" s="40" t="s">
        <v>5367</v>
      </c>
      <c r="C806" s="40" t="s">
        <v>5368</v>
      </c>
      <c r="D806" s="44" t="s">
        <v>5369</v>
      </c>
    </row>
    <row r="807" spans="1:4" ht="15" customHeight="1" x14ac:dyDescent="0.2">
      <c r="A807" s="40" t="s">
        <v>5370</v>
      </c>
      <c r="B807" s="40" t="s">
        <v>5371</v>
      </c>
      <c r="C807" s="40" t="s">
        <v>5372</v>
      </c>
      <c r="D807" s="44" t="s">
        <v>5373</v>
      </c>
    </row>
    <row r="808" spans="1:4" ht="15" customHeight="1" x14ac:dyDescent="0.2">
      <c r="A808" s="40" t="s">
        <v>5374</v>
      </c>
      <c r="B808" s="40" t="s">
        <v>5375</v>
      </c>
      <c r="C808" s="40" t="s">
        <v>5376</v>
      </c>
      <c r="D808" s="44" t="s">
        <v>5377</v>
      </c>
    </row>
    <row r="809" spans="1:4" ht="15" customHeight="1" x14ac:dyDescent="0.2">
      <c r="A809" s="40" t="s">
        <v>5378</v>
      </c>
      <c r="B809" s="40" t="s">
        <v>5379</v>
      </c>
      <c r="C809" s="40" t="s">
        <v>5380</v>
      </c>
      <c r="D809" s="44" t="s">
        <v>5381</v>
      </c>
    </row>
    <row r="810" spans="1:4" ht="15" customHeight="1" x14ac:dyDescent="0.2">
      <c r="A810" s="40" t="s">
        <v>5382</v>
      </c>
      <c r="B810" s="40" t="s">
        <v>5383</v>
      </c>
      <c r="C810" s="40" t="s">
        <v>5384</v>
      </c>
      <c r="D810" s="44" t="s">
        <v>5385</v>
      </c>
    </row>
    <row r="811" spans="1:4" ht="15" customHeight="1" x14ac:dyDescent="0.2">
      <c r="A811" s="40" t="s">
        <v>5386</v>
      </c>
      <c r="B811" s="40" t="s">
        <v>5387</v>
      </c>
      <c r="C811" s="40" t="s">
        <v>5388</v>
      </c>
      <c r="D811" s="44" t="s">
        <v>5389</v>
      </c>
    </row>
    <row r="812" spans="1:4" ht="15" customHeight="1" x14ac:dyDescent="0.2">
      <c r="A812" s="40" t="s">
        <v>5390</v>
      </c>
      <c r="B812" s="40" t="s">
        <v>5391</v>
      </c>
      <c r="C812" s="40" t="s">
        <v>5392</v>
      </c>
      <c r="D812" s="44" t="s">
        <v>5393</v>
      </c>
    </row>
    <row r="813" spans="1:4" ht="15" customHeight="1" x14ac:dyDescent="0.2">
      <c r="A813" s="40" t="s">
        <v>5394</v>
      </c>
      <c r="B813" s="40" t="s">
        <v>5395</v>
      </c>
      <c r="C813" s="40" t="s">
        <v>5396</v>
      </c>
      <c r="D813" s="44" t="s">
        <v>5397</v>
      </c>
    </row>
    <row r="814" spans="1:4" ht="15" customHeight="1" x14ac:dyDescent="0.2">
      <c r="A814" s="40" t="s">
        <v>5398</v>
      </c>
      <c r="B814" s="40" t="s">
        <v>5399</v>
      </c>
      <c r="C814" s="40" t="s">
        <v>5400</v>
      </c>
      <c r="D814" s="44" t="s">
        <v>5401</v>
      </c>
    </row>
    <row r="815" spans="1:4" ht="15" customHeight="1" x14ac:dyDescent="0.2">
      <c r="A815" s="40" t="s">
        <v>5402</v>
      </c>
      <c r="B815" s="40" t="s">
        <v>5403</v>
      </c>
      <c r="C815" s="40" t="s">
        <v>5404</v>
      </c>
      <c r="D815" s="44" t="s">
        <v>5405</v>
      </c>
    </row>
    <row r="816" spans="1:4" ht="15" customHeight="1" x14ac:dyDescent="0.2">
      <c r="A816" s="40" t="s">
        <v>5406</v>
      </c>
      <c r="B816" s="40" t="s">
        <v>5407</v>
      </c>
      <c r="C816" s="40" t="s">
        <v>5408</v>
      </c>
      <c r="D816" s="44" t="s">
        <v>5409</v>
      </c>
    </row>
    <row r="817" spans="1:4" ht="15" customHeight="1" x14ac:dyDescent="0.2">
      <c r="A817" s="40" t="s">
        <v>5410</v>
      </c>
      <c r="B817" s="40" t="s">
        <v>5411</v>
      </c>
      <c r="C817" s="40" t="s">
        <v>5412</v>
      </c>
      <c r="D817" s="44" t="s">
        <v>5413</v>
      </c>
    </row>
    <row r="818" spans="1:4" ht="15" customHeight="1" x14ac:dyDescent="0.2">
      <c r="A818" s="40" t="s">
        <v>5414</v>
      </c>
      <c r="B818" s="40" t="s">
        <v>5415</v>
      </c>
      <c r="C818" s="40" t="s">
        <v>5416</v>
      </c>
      <c r="D818" s="44" t="s">
        <v>5417</v>
      </c>
    </row>
    <row r="819" spans="1:4" ht="15" customHeight="1" x14ac:dyDescent="0.2">
      <c r="A819" s="40" t="s">
        <v>5418</v>
      </c>
      <c r="B819" s="40" t="s">
        <v>5419</v>
      </c>
      <c r="C819" s="40" t="s">
        <v>5420</v>
      </c>
      <c r="D819" s="44" t="s">
        <v>5421</v>
      </c>
    </row>
    <row r="820" spans="1:4" ht="15" customHeight="1" x14ac:dyDescent="0.2">
      <c r="A820" s="40" t="s">
        <v>5422</v>
      </c>
      <c r="B820" s="40" t="s">
        <v>5423</v>
      </c>
      <c r="C820" s="40" t="s">
        <v>5424</v>
      </c>
      <c r="D820" s="44" t="s">
        <v>5425</v>
      </c>
    </row>
    <row r="821" spans="1:4" ht="15" customHeight="1" x14ac:dyDescent="0.2">
      <c r="A821" s="40" t="s">
        <v>5426</v>
      </c>
      <c r="B821" s="40" t="s">
        <v>5427</v>
      </c>
      <c r="C821" s="40" t="s">
        <v>5428</v>
      </c>
      <c r="D821" s="44" t="s">
        <v>5429</v>
      </c>
    </row>
    <row r="822" spans="1:4" ht="15" customHeight="1" x14ac:dyDescent="0.2">
      <c r="A822" s="40" t="s">
        <v>5430</v>
      </c>
      <c r="B822" s="40" t="s">
        <v>5431</v>
      </c>
      <c r="C822" s="40" t="s">
        <v>5432</v>
      </c>
      <c r="D822" s="44" t="s">
        <v>5433</v>
      </c>
    </row>
    <row r="823" spans="1:4" ht="15" customHeight="1" x14ac:dyDescent="0.2">
      <c r="A823" s="40" t="s">
        <v>5434</v>
      </c>
      <c r="B823" s="40" t="s">
        <v>5435</v>
      </c>
      <c r="C823" s="40" t="s">
        <v>5436</v>
      </c>
      <c r="D823" s="44" t="s">
        <v>5437</v>
      </c>
    </row>
    <row r="824" spans="1:4" ht="15" customHeight="1" x14ac:dyDescent="0.2">
      <c r="A824" s="40" t="s">
        <v>5438</v>
      </c>
      <c r="B824" s="40" t="s">
        <v>5439</v>
      </c>
      <c r="C824" s="40" t="s">
        <v>5440</v>
      </c>
      <c r="D824" s="44" t="s">
        <v>5441</v>
      </c>
    </row>
    <row r="825" spans="1:4" ht="15" customHeight="1" x14ac:dyDescent="0.2">
      <c r="A825" s="40" t="s">
        <v>5442</v>
      </c>
      <c r="B825" s="40" t="s">
        <v>5443</v>
      </c>
      <c r="C825" s="40" t="s">
        <v>5444</v>
      </c>
      <c r="D825" s="44" t="s">
        <v>5445</v>
      </c>
    </row>
    <row r="826" spans="1:4" ht="15" customHeight="1" x14ac:dyDescent="0.2">
      <c r="A826" s="40" t="s">
        <v>5446</v>
      </c>
      <c r="B826" s="40" t="s">
        <v>5447</v>
      </c>
      <c r="C826" s="40" t="s">
        <v>5448</v>
      </c>
      <c r="D826" s="44" t="s">
        <v>5449</v>
      </c>
    </row>
    <row r="827" spans="1:4" ht="15" customHeight="1" x14ac:dyDescent="0.2">
      <c r="A827" s="40" t="s">
        <v>5450</v>
      </c>
      <c r="B827" s="40" t="s">
        <v>5451</v>
      </c>
      <c r="C827" s="40" t="s">
        <v>5452</v>
      </c>
      <c r="D827" s="44" t="s">
        <v>5453</v>
      </c>
    </row>
    <row r="828" spans="1:4" ht="15" customHeight="1" x14ac:dyDescent="0.2">
      <c r="A828" s="40" t="s">
        <v>5454</v>
      </c>
      <c r="B828" s="40" t="s">
        <v>5455</v>
      </c>
      <c r="C828" s="40" t="s">
        <v>5456</v>
      </c>
      <c r="D828" s="44" t="s">
        <v>5457</v>
      </c>
    </row>
    <row r="829" spans="1:4" ht="15" customHeight="1" x14ac:dyDescent="0.2">
      <c r="A829" s="40" t="s">
        <v>5458</v>
      </c>
      <c r="B829" s="40" t="s">
        <v>5459</v>
      </c>
      <c r="C829" s="40" t="s">
        <v>5460</v>
      </c>
      <c r="D829" s="44" t="s">
        <v>5461</v>
      </c>
    </row>
    <row r="830" spans="1:4" ht="15" customHeight="1" x14ac:dyDescent="0.2">
      <c r="A830" s="40" t="s">
        <v>5462</v>
      </c>
      <c r="B830" s="40" t="s">
        <v>5463</v>
      </c>
      <c r="C830" s="40" t="s">
        <v>5464</v>
      </c>
      <c r="D830" s="44" t="s">
        <v>5465</v>
      </c>
    </row>
    <row r="831" spans="1:4" ht="15" customHeight="1" x14ac:dyDescent="0.2">
      <c r="A831" s="40" t="s">
        <v>5466</v>
      </c>
      <c r="B831" s="40" t="s">
        <v>5467</v>
      </c>
      <c r="C831" s="40" t="s">
        <v>5468</v>
      </c>
      <c r="D831" s="44" t="s">
        <v>5469</v>
      </c>
    </row>
    <row r="832" spans="1:4" ht="15" customHeight="1" x14ac:dyDescent="0.2">
      <c r="A832" s="40" t="s">
        <v>5470</v>
      </c>
      <c r="B832" s="40" t="s">
        <v>5471</v>
      </c>
      <c r="C832" s="40" t="s">
        <v>5472</v>
      </c>
      <c r="D832" s="44" t="s">
        <v>5473</v>
      </c>
    </row>
    <row r="833" spans="1:4" ht="15" customHeight="1" x14ac:dyDescent="0.2">
      <c r="A833" s="40" t="s">
        <v>5474</v>
      </c>
      <c r="B833" s="40" t="s">
        <v>5475</v>
      </c>
      <c r="C833" s="40" t="s">
        <v>5476</v>
      </c>
      <c r="D833" s="44" t="s">
        <v>5477</v>
      </c>
    </row>
    <row r="834" spans="1:4" ht="15" customHeight="1" x14ac:dyDescent="0.2">
      <c r="A834" s="40" t="s">
        <v>5478</v>
      </c>
      <c r="B834" s="40" t="s">
        <v>5479</v>
      </c>
      <c r="C834" s="40" t="s">
        <v>5480</v>
      </c>
      <c r="D834" s="44" t="s">
        <v>5481</v>
      </c>
    </row>
    <row r="835" spans="1:4" ht="15" customHeight="1" x14ac:dyDescent="0.2">
      <c r="A835" s="40" t="s">
        <v>5482</v>
      </c>
      <c r="B835" s="40" t="s">
        <v>5483</v>
      </c>
      <c r="C835" s="40" t="s">
        <v>5484</v>
      </c>
      <c r="D835" s="44" t="s">
        <v>5485</v>
      </c>
    </row>
    <row r="836" spans="1:4" ht="15" customHeight="1" x14ac:dyDescent="0.2">
      <c r="A836" s="40" t="s">
        <v>5486</v>
      </c>
      <c r="B836" s="40" t="s">
        <v>5487</v>
      </c>
      <c r="C836" s="40" t="s">
        <v>5488</v>
      </c>
      <c r="D836" s="44" t="s">
        <v>5489</v>
      </c>
    </row>
    <row r="837" spans="1:4" ht="15" customHeight="1" x14ac:dyDescent="0.2">
      <c r="A837" s="40" t="s">
        <v>5490</v>
      </c>
      <c r="B837" s="40" t="s">
        <v>5491</v>
      </c>
      <c r="C837" s="40" t="s">
        <v>5492</v>
      </c>
      <c r="D837" s="44" t="s">
        <v>5493</v>
      </c>
    </row>
    <row r="838" spans="1:4" ht="15" customHeight="1" x14ac:dyDescent="0.2">
      <c r="A838" s="40" t="s">
        <v>5494</v>
      </c>
      <c r="B838" s="40" t="s">
        <v>5495</v>
      </c>
      <c r="C838" s="40" t="s">
        <v>5496</v>
      </c>
      <c r="D838" s="44" t="s">
        <v>5497</v>
      </c>
    </row>
    <row r="839" spans="1:4" ht="15" customHeight="1" x14ac:dyDescent="0.2">
      <c r="A839" s="40" t="s">
        <v>5498</v>
      </c>
      <c r="B839" s="40" t="s">
        <v>5499</v>
      </c>
      <c r="C839" s="40" t="s">
        <v>5500</v>
      </c>
      <c r="D839" s="44" t="s">
        <v>5501</v>
      </c>
    </row>
    <row r="840" spans="1:4" ht="15" customHeight="1" x14ac:dyDescent="0.2">
      <c r="A840" s="40" t="s">
        <v>5502</v>
      </c>
      <c r="B840" s="40" t="s">
        <v>5503</v>
      </c>
      <c r="C840" s="40" t="s">
        <v>5504</v>
      </c>
      <c r="D840" s="44" t="s">
        <v>5505</v>
      </c>
    </row>
    <row r="841" spans="1:4" ht="15" customHeight="1" x14ac:dyDescent="0.2">
      <c r="A841" s="40" t="s">
        <v>5506</v>
      </c>
      <c r="B841" s="40" t="s">
        <v>5507</v>
      </c>
      <c r="C841" s="40" t="s">
        <v>5508</v>
      </c>
      <c r="D841" s="44" t="s">
        <v>5509</v>
      </c>
    </row>
    <row r="842" spans="1:4" ht="15" customHeight="1" x14ac:dyDescent="0.2">
      <c r="A842" s="40" t="s">
        <v>5510</v>
      </c>
      <c r="B842" s="40" t="s">
        <v>5511</v>
      </c>
      <c r="C842" s="40" t="s">
        <v>5512</v>
      </c>
      <c r="D842" s="44" t="s">
        <v>5513</v>
      </c>
    </row>
    <row r="843" spans="1:4" ht="15" customHeight="1" x14ac:dyDescent="0.2">
      <c r="A843" s="40" t="s">
        <v>5514</v>
      </c>
      <c r="B843" s="40" t="s">
        <v>5515</v>
      </c>
      <c r="C843" s="40" t="s">
        <v>5516</v>
      </c>
      <c r="D843" s="44" t="s">
        <v>5517</v>
      </c>
    </row>
    <row r="844" spans="1:4" ht="15" customHeight="1" x14ac:dyDescent="0.2">
      <c r="A844" s="40" t="s">
        <v>5518</v>
      </c>
      <c r="B844" s="40" t="s">
        <v>5519</v>
      </c>
      <c r="C844" s="40" t="s">
        <v>5520</v>
      </c>
      <c r="D844" s="44" t="s">
        <v>5521</v>
      </c>
    </row>
    <row r="845" spans="1:4" ht="15" customHeight="1" x14ac:dyDescent="0.2">
      <c r="A845" s="40" t="s">
        <v>5522</v>
      </c>
      <c r="B845" s="40" t="s">
        <v>5523</v>
      </c>
      <c r="C845" s="40" t="s">
        <v>5524</v>
      </c>
      <c r="D845" s="44" t="s">
        <v>5525</v>
      </c>
    </row>
    <row r="846" spans="1:4" ht="15" customHeight="1" x14ac:dyDescent="0.2">
      <c r="A846" s="40" t="s">
        <v>5526</v>
      </c>
      <c r="B846" s="40" t="s">
        <v>5527</v>
      </c>
      <c r="C846" s="40" t="s">
        <v>5528</v>
      </c>
      <c r="D846" s="44" t="s">
        <v>5529</v>
      </c>
    </row>
    <row r="847" spans="1:4" ht="15" customHeight="1" x14ac:dyDescent="0.2">
      <c r="A847" s="40" t="s">
        <v>5530</v>
      </c>
      <c r="B847" s="40" t="s">
        <v>5531</v>
      </c>
      <c r="C847" s="40" t="s">
        <v>5532</v>
      </c>
      <c r="D847" s="44" t="s">
        <v>5533</v>
      </c>
    </row>
    <row r="848" spans="1:4" ht="15" customHeight="1" x14ac:dyDescent="0.2">
      <c r="A848" s="40" t="s">
        <v>5534</v>
      </c>
      <c r="B848" s="40" t="s">
        <v>5535</v>
      </c>
      <c r="C848" s="40" t="s">
        <v>5536</v>
      </c>
      <c r="D848" s="44" t="s">
        <v>5537</v>
      </c>
    </row>
    <row r="849" spans="1:4" ht="15" customHeight="1" x14ac:dyDescent="0.2">
      <c r="A849" s="40" t="s">
        <v>5538</v>
      </c>
      <c r="B849" s="40" t="s">
        <v>5539</v>
      </c>
      <c r="C849" s="40" t="s">
        <v>5540</v>
      </c>
      <c r="D849" s="44" t="s">
        <v>5541</v>
      </c>
    </row>
    <row r="850" spans="1:4" ht="15" customHeight="1" x14ac:dyDescent="0.2">
      <c r="A850" s="40" t="s">
        <v>5542</v>
      </c>
      <c r="B850" s="40" t="s">
        <v>5543</v>
      </c>
      <c r="C850" s="40" t="s">
        <v>5544</v>
      </c>
      <c r="D850" s="44" t="s">
        <v>5545</v>
      </c>
    </row>
    <row r="851" spans="1:4" ht="15" customHeight="1" x14ac:dyDescent="0.2">
      <c r="A851" s="40" t="s">
        <v>5546</v>
      </c>
      <c r="B851" s="40" t="s">
        <v>5547</v>
      </c>
      <c r="C851" s="40" t="s">
        <v>5548</v>
      </c>
      <c r="D851" s="44" t="s">
        <v>5549</v>
      </c>
    </row>
    <row r="852" spans="1:4" ht="15" customHeight="1" x14ac:dyDescent="0.2">
      <c r="A852" s="40" t="s">
        <v>5550</v>
      </c>
      <c r="B852" s="40" t="s">
        <v>5551</v>
      </c>
      <c r="C852" s="40" t="s">
        <v>5552</v>
      </c>
      <c r="D852" s="44" t="s">
        <v>5553</v>
      </c>
    </row>
    <row r="853" spans="1:4" ht="15" customHeight="1" x14ac:dyDescent="0.2">
      <c r="A853" s="40" t="s">
        <v>5554</v>
      </c>
      <c r="B853" s="40" t="s">
        <v>5555</v>
      </c>
      <c r="C853" s="40" t="s">
        <v>5556</v>
      </c>
      <c r="D853" s="44" t="s">
        <v>5557</v>
      </c>
    </row>
    <row r="854" spans="1:4" ht="15" customHeight="1" x14ac:dyDescent="0.2">
      <c r="A854" s="40" t="s">
        <v>5558</v>
      </c>
      <c r="B854" s="40" t="s">
        <v>5559</v>
      </c>
      <c r="C854" s="40" t="s">
        <v>5560</v>
      </c>
      <c r="D854" s="44" t="s">
        <v>5561</v>
      </c>
    </row>
    <row r="855" spans="1:4" ht="15" customHeight="1" x14ac:dyDescent="0.2">
      <c r="A855" s="40" t="s">
        <v>5562</v>
      </c>
      <c r="B855" s="40" t="s">
        <v>5563</v>
      </c>
      <c r="C855" s="40" t="s">
        <v>5564</v>
      </c>
      <c r="D855" s="44" t="s">
        <v>5565</v>
      </c>
    </row>
    <row r="856" spans="1:4" ht="15" customHeight="1" x14ac:dyDescent="0.2">
      <c r="A856" s="40" t="s">
        <v>5566</v>
      </c>
      <c r="B856" s="40" t="s">
        <v>5567</v>
      </c>
      <c r="C856" s="40" t="s">
        <v>5568</v>
      </c>
      <c r="D856" s="44" t="s">
        <v>5569</v>
      </c>
    </row>
    <row r="857" spans="1:4" ht="15" customHeight="1" x14ac:dyDescent="0.2">
      <c r="A857" s="40" t="s">
        <v>5570</v>
      </c>
      <c r="B857" s="40" t="s">
        <v>5571</v>
      </c>
      <c r="C857" s="40" t="s">
        <v>5572</v>
      </c>
      <c r="D857" s="44" t="s">
        <v>5573</v>
      </c>
    </row>
    <row r="858" spans="1:4" ht="15" customHeight="1" x14ac:dyDescent="0.2">
      <c r="A858" s="40" t="s">
        <v>5574</v>
      </c>
      <c r="B858" s="40" t="s">
        <v>5575</v>
      </c>
      <c r="C858" s="40" t="s">
        <v>5576</v>
      </c>
      <c r="D858" s="44" t="s">
        <v>5577</v>
      </c>
    </row>
    <row r="859" spans="1:4" ht="15" customHeight="1" x14ac:dyDescent="0.2">
      <c r="A859" s="40" t="s">
        <v>5578</v>
      </c>
      <c r="B859" s="40" t="s">
        <v>5579</v>
      </c>
      <c r="C859" s="40" t="s">
        <v>5580</v>
      </c>
      <c r="D859" s="44" t="s">
        <v>5581</v>
      </c>
    </row>
    <row r="860" spans="1:4" ht="15" customHeight="1" x14ac:dyDescent="0.2">
      <c r="A860" s="40" t="s">
        <v>5582</v>
      </c>
      <c r="B860" s="40" t="s">
        <v>5583</v>
      </c>
      <c r="C860" s="40" t="s">
        <v>5584</v>
      </c>
      <c r="D860" s="44" t="s">
        <v>5585</v>
      </c>
    </row>
    <row r="861" spans="1:4" ht="15" customHeight="1" x14ac:dyDescent="0.2">
      <c r="A861" s="40" t="s">
        <v>5586</v>
      </c>
      <c r="B861" s="40" t="s">
        <v>5587</v>
      </c>
      <c r="C861" s="40" t="s">
        <v>5588</v>
      </c>
      <c r="D861" s="44" t="s">
        <v>5589</v>
      </c>
    </row>
    <row r="862" spans="1:4" ht="15" customHeight="1" x14ac:dyDescent="0.2">
      <c r="A862" s="40" t="s">
        <v>5590</v>
      </c>
      <c r="B862" s="40" t="s">
        <v>5591</v>
      </c>
      <c r="C862" s="40" t="s">
        <v>5592</v>
      </c>
      <c r="D862" s="44" t="s">
        <v>5593</v>
      </c>
    </row>
    <row r="863" spans="1:4" ht="15" customHeight="1" x14ac:dyDescent="0.2">
      <c r="A863" s="40" t="s">
        <v>5594</v>
      </c>
      <c r="B863" s="40" t="s">
        <v>5595</v>
      </c>
      <c r="C863" s="40" t="s">
        <v>5596</v>
      </c>
      <c r="D863" s="44" t="s">
        <v>5597</v>
      </c>
    </row>
    <row r="864" spans="1:4" ht="15" customHeight="1" x14ac:dyDescent="0.2">
      <c r="A864" s="40" t="s">
        <v>5598</v>
      </c>
      <c r="B864" s="40" t="s">
        <v>5599</v>
      </c>
      <c r="C864" s="40" t="s">
        <v>5600</v>
      </c>
      <c r="D864" s="44" t="s">
        <v>5601</v>
      </c>
    </row>
    <row r="865" spans="1:4" ht="15" customHeight="1" x14ac:dyDescent="0.2">
      <c r="A865" s="40" t="s">
        <v>5602</v>
      </c>
      <c r="B865" s="40" t="s">
        <v>5603</v>
      </c>
      <c r="C865" s="40" t="s">
        <v>5604</v>
      </c>
      <c r="D865" s="44" t="s">
        <v>5605</v>
      </c>
    </row>
    <row r="866" spans="1:4" ht="15" customHeight="1" x14ac:dyDescent="0.2">
      <c r="A866" s="40" t="s">
        <v>5606</v>
      </c>
      <c r="B866" s="40" t="s">
        <v>5607</v>
      </c>
      <c r="C866" s="40" t="s">
        <v>5608</v>
      </c>
      <c r="D866" s="44" t="s">
        <v>5609</v>
      </c>
    </row>
    <row r="867" spans="1:4" ht="15" customHeight="1" x14ac:dyDescent="0.2">
      <c r="A867" s="40" t="s">
        <v>5610</v>
      </c>
      <c r="B867" s="40" t="s">
        <v>5611</v>
      </c>
      <c r="C867" s="40" t="s">
        <v>5612</v>
      </c>
      <c r="D867" s="44" t="s">
        <v>5613</v>
      </c>
    </row>
    <row r="868" spans="1:4" ht="15" customHeight="1" x14ac:dyDescent="0.2">
      <c r="A868" s="40" t="s">
        <v>5614</v>
      </c>
      <c r="B868" s="40" t="s">
        <v>5615</v>
      </c>
      <c r="C868" s="40" t="s">
        <v>5616</v>
      </c>
      <c r="D868" s="44" t="s">
        <v>5617</v>
      </c>
    </row>
    <row r="869" spans="1:4" ht="15" customHeight="1" x14ac:dyDescent="0.2">
      <c r="A869" s="40" t="s">
        <v>5618</v>
      </c>
      <c r="B869" s="40" t="s">
        <v>5619</v>
      </c>
      <c r="C869" s="40" t="s">
        <v>5620</v>
      </c>
      <c r="D869" s="44" t="s">
        <v>5621</v>
      </c>
    </row>
    <row r="870" spans="1:4" ht="15" customHeight="1" x14ac:dyDescent="0.2">
      <c r="A870" s="40" t="s">
        <v>5622</v>
      </c>
      <c r="B870" s="40" t="s">
        <v>5623</v>
      </c>
      <c r="C870" s="40" t="s">
        <v>5624</v>
      </c>
      <c r="D870" s="44" t="s">
        <v>5625</v>
      </c>
    </row>
    <row r="871" spans="1:4" ht="15" customHeight="1" x14ac:dyDescent="0.2">
      <c r="A871" s="40" t="s">
        <v>5626</v>
      </c>
      <c r="B871" s="40" t="s">
        <v>5627</v>
      </c>
      <c r="C871" s="40" t="s">
        <v>5628</v>
      </c>
      <c r="D871" s="44" t="s">
        <v>5629</v>
      </c>
    </row>
    <row r="872" spans="1:4" ht="15" customHeight="1" x14ac:dyDescent="0.2">
      <c r="A872" s="40" t="s">
        <v>5630</v>
      </c>
      <c r="B872" s="40" t="s">
        <v>5631</v>
      </c>
      <c r="C872" s="40" t="s">
        <v>5632</v>
      </c>
      <c r="D872" s="44" t="s">
        <v>5633</v>
      </c>
    </row>
    <row r="873" spans="1:4" ht="15" customHeight="1" x14ac:dyDescent="0.2">
      <c r="A873" s="40" t="s">
        <v>5634</v>
      </c>
      <c r="B873" s="40" t="s">
        <v>5635</v>
      </c>
      <c r="C873" s="40" t="s">
        <v>5636</v>
      </c>
      <c r="D873" s="44" t="s">
        <v>5637</v>
      </c>
    </row>
    <row r="874" spans="1:4" ht="15" customHeight="1" x14ac:dyDescent="0.2">
      <c r="A874" s="40" t="s">
        <v>5638</v>
      </c>
      <c r="B874" s="40" t="s">
        <v>5639</v>
      </c>
      <c r="C874" s="40" t="s">
        <v>5640</v>
      </c>
      <c r="D874" s="44" t="s">
        <v>5641</v>
      </c>
    </row>
    <row r="875" spans="1:4" ht="15" customHeight="1" x14ac:dyDescent="0.2">
      <c r="A875" s="40" t="s">
        <v>5642</v>
      </c>
      <c r="B875" s="40" t="s">
        <v>5643</v>
      </c>
      <c r="C875" s="40" t="s">
        <v>5644</v>
      </c>
      <c r="D875" s="44" t="s">
        <v>5645</v>
      </c>
    </row>
    <row r="876" spans="1:4" ht="15" customHeight="1" x14ac:dyDescent="0.2">
      <c r="A876" s="40" t="s">
        <v>5646</v>
      </c>
      <c r="B876" s="40" t="s">
        <v>5647</v>
      </c>
      <c r="C876" s="40" t="s">
        <v>5648</v>
      </c>
      <c r="D876" s="44" t="s">
        <v>5649</v>
      </c>
    </row>
    <row r="877" spans="1:4" ht="15" customHeight="1" x14ac:dyDescent="0.2">
      <c r="A877" s="40" t="s">
        <v>5650</v>
      </c>
      <c r="B877" s="40" t="s">
        <v>5651</v>
      </c>
      <c r="C877" s="40" t="s">
        <v>5652</v>
      </c>
      <c r="D877" s="44" t="s">
        <v>5653</v>
      </c>
    </row>
    <row r="878" spans="1:4" ht="15" customHeight="1" x14ac:dyDescent="0.2">
      <c r="A878" s="40" t="s">
        <v>5654</v>
      </c>
      <c r="B878" s="40" t="s">
        <v>5655</v>
      </c>
      <c r="C878" s="40" t="s">
        <v>5656</v>
      </c>
      <c r="D878" s="44" t="s">
        <v>5657</v>
      </c>
    </row>
    <row r="879" spans="1:4" ht="15" customHeight="1" x14ac:dyDescent="0.2">
      <c r="A879" s="40" t="s">
        <v>5658</v>
      </c>
      <c r="B879" s="40" t="s">
        <v>5659</v>
      </c>
      <c r="C879" s="40" t="s">
        <v>5660</v>
      </c>
      <c r="D879" s="44" t="s">
        <v>5661</v>
      </c>
    </row>
    <row r="880" spans="1:4" ht="15" customHeight="1" x14ac:dyDescent="0.2">
      <c r="A880" s="40" t="s">
        <v>5662</v>
      </c>
      <c r="B880" s="40" t="s">
        <v>5663</v>
      </c>
      <c r="C880" s="40" t="s">
        <v>5664</v>
      </c>
      <c r="D880" s="44" t="s">
        <v>5665</v>
      </c>
    </row>
    <row r="881" spans="1:4" ht="15" customHeight="1" x14ac:dyDescent="0.2">
      <c r="A881" s="40" t="s">
        <v>5666</v>
      </c>
      <c r="B881" s="40" t="s">
        <v>5667</v>
      </c>
      <c r="C881" s="40" t="s">
        <v>5668</v>
      </c>
      <c r="D881" s="44" t="s">
        <v>5669</v>
      </c>
    </row>
    <row r="882" spans="1:4" ht="15" customHeight="1" x14ac:dyDescent="0.2">
      <c r="A882" s="40" t="s">
        <v>5670</v>
      </c>
      <c r="B882" s="40" t="s">
        <v>5671</v>
      </c>
      <c r="C882" s="40" t="s">
        <v>5672</v>
      </c>
      <c r="D882" s="44" t="s">
        <v>5673</v>
      </c>
    </row>
    <row r="883" spans="1:4" ht="15" customHeight="1" x14ac:dyDescent="0.2">
      <c r="A883" s="40" t="s">
        <v>5674</v>
      </c>
      <c r="B883" s="40" t="s">
        <v>5675</v>
      </c>
      <c r="C883" s="40" t="s">
        <v>5676</v>
      </c>
      <c r="D883" s="44" t="s">
        <v>5677</v>
      </c>
    </row>
    <row r="884" spans="1:4" ht="15" customHeight="1" x14ac:dyDescent="0.2">
      <c r="A884" s="40" t="s">
        <v>5678</v>
      </c>
      <c r="B884" s="40" t="s">
        <v>5679</v>
      </c>
      <c r="C884" s="40" t="s">
        <v>5680</v>
      </c>
      <c r="D884" s="44" t="s">
        <v>5681</v>
      </c>
    </row>
    <row r="885" spans="1:4" ht="15" customHeight="1" x14ac:dyDescent="0.2">
      <c r="A885" s="40" t="s">
        <v>5682</v>
      </c>
      <c r="B885" s="40" t="s">
        <v>5683</v>
      </c>
      <c r="C885" s="40" t="s">
        <v>5684</v>
      </c>
      <c r="D885" s="44" t="s">
        <v>5685</v>
      </c>
    </row>
    <row r="886" spans="1:4" ht="15" customHeight="1" x14ac:dyDescent="0.2">
      <c r="A886" s="40" t="s">
        <v>5686</v>
      </c>
      <c r="B886" s="40" t="s">
        <v>5687</v>
      </c>
      <c r="C886" s="40" t="s">
        <v>5688</v>
      </c>
      <c r="D886" s="44" t="s">
        <v>5689</v>
      </c>
    </row>
    <row r="887" spans="1:4" ht="15" customHeight="1" x14ac:dyDescent="0.2">
      <c r="A887" s="40" t="s">
        <v>5690</v>
      </c>
      <c r="B887" s="40" t="s">
        <v>5691</v>
      </c>
      <c r="C887" s="40" t="s">
        <v>5692</v>
      </c>
      <c r="D887" s="44" t="s">
        <v>5693</v>
      </c>
    </row>
    <row r="888" spans="1:4" ht="15" customHeight="1" x14ac:dyDescent="0.2">
      <c r="A888" s="40" t="s">
        <v>5694</v>
      </c>
      <c r="B888" s="40" t="s">
        <v>5695</v>
      </c>
      <c r="C888" s="40" t="s">
        <v>5696</v>
      </c>
      <c r="D888" s="44" t="s">
        <v>5697</v>
      </c>
    </row>
    <row r="889" spans="1:4" ht="15" customHeight="1" x14ac:dyDescent="0.2">
      <c r="A889" s="40" t="s">
        <v>5698</v>
      </c>
      <c r="B889" s="40" t="s">
        <v>5699</v>
      </c>
      <c r="C889" s="40" t="s">
        <v>5700</v>
      </c>
      <c r="D889" s="44" t="s">
        <v>5701</v>
      </c>
    </row>
    <row r="890" spans="1:4" ht="15" customHeight="1" x14ac:dyDescent="0.2">
      <c r="A890" s="40" t="s">
        <v>5702</v>
      </c>
      <c r="B890" s="40" t="s">
        <v>5703</v>
      </c>
      <c r="C890" s="40" t="s">
        <v>5704</v>
      </c>
      <c r="D890" s="44" t="s">
        <v>5705</v>
      </c>
    </row>
    <row r="891" spans="1:4" ht="15" customHeight="1" x14ac:dyDescent="0.2">
      <c r="A891" s="40" t="s">
        <v>5706</v>
      </c>
      <c r="B891" s="40" t="s">
        <v>5707</v>
      </c>
      <c r="C891" s="40" t="s">
        <v>5708</v>
      </c>
      <c r="D891" s="44" t="s">
        <v>5709</v>
      </c>
    </row>
    <row r="892" spans="1:4" ht="15" customHeight="1" x14ac:dyDescent="0.2">
      <c r="A892" s="40" t="s">
        <v>5710</v>
      </c>
      <c r="B892" s="40" t="s">
        <v>5711</v>
      </c>
      <c r="C892" s="40" t="s">
        <v>5712</v>
      </c>
      <c r="D892" s="44" t="s">
        <v>5713</v>
      </c>
    </row>
    <row r="893" spans="1:4" ht="15" customHeight="1" x14ac:dyDescent="0.2">
      <c r="A893" s="40" t="s">
        <v>5714</v>
      </c>
      <c r="B893" s="40" t="s">
        <v>5715</v>
      </c>
      <c r="C893" s="40" t="s">
        <v>5716</v>
      </c>
      <c r="D893" s="44" t="s">
        <v>5717</v>
      </c>
    </row>
    <row r="894" spans="1:4" ht="15" customHeight="1" x14ac:dyDescent="0.2">
      <c r="A894" s="40" t="s">
        <v>5718</v>
      </c>
      <c r="B894" s="40" t="s">
        <v>5719</v>
      </c>
      <c r="C894" s="40" t="s">
        <v>5720</v>
      </c>
      <c r="D894" s="44" t="s">
        <v>5721</v>
      </c>
    </row>
    <row r="895" spans="1:4" ht="15" customHeight="1" x14ac:dyDescent="0.2">
      <c r="A895" s="40" t="s">
        <v>5722</v>
      </c>
      <c r="B895" s="40" t="s">
        <v>5723</v>
      </c>
      <c r="C895" s="40" t="s">
        <v>5724</v>
      </c>
      <c r="D895" s="44" t="s">
        <v>5725</v>
      </c>
    </row>
    <row r="896" spans="1:4" ht="15" customHeight="1" x14ac:dyDescent="0.2">
      <c r="A896" s="40" t="s">
        <v>5726</v>
      </c>
      <c r="B896" s="40" t="s">
        <v>5727</v>
      </c>
      <c r="C896" s="40" t="s">
        <v>5728</v>
      </c>
      <c r="D896" s="44" t="s">
        <v>5729</v>
      </c>
    </row>
    <row r="897" spans="1:4" ht="15" customHeight="1" x14ac:dyDescent="0.2">
      <c r="A897" s="40" t="s">
        <v>5730</v>
      </c>
      <c r="B897" s="40" t="s">
        <v>5731</v>
      </c>
      <c r="C897" s="40" t="s">
        <v>5732</v>
      </c>
      <c r="D897" s="44" t="s">
        <v>5729</v>
      </c>
    </row>
    <row r="898" spans="1:4" ht="15" customHeight="1" x14ac:dyDescent="0.2">
      <c r="A898" s="40" t="s">
        <v>5733</v>
      </c>
      <c r="B898" s="40" t="s">
        <v>5734</v>
      </c>
      <c r="C898" s="40" t="s">
        <v>5735</v>
      </c>
      <c r="D898" s="44" t="s">
        <v>5736</v>
      </c>
    </row>
    <row r="899" spans="1:4" ht="15" customHeight="1" x14ac:dyDescent="0.2">
      <c r="A899" s="40" t="s">
        <v>5737</v>
      </c>
      <c r="B899" s="40" t="s">
        <v>5738</v>
      </c>
      <c r="C899" s="40" t="s">
        <v>5739</v>
      </c>
      <c r="D899" s="44" t="s">
        <v>5740</v>
      </c>
    </row>
    <row r="900" spans="1:4" ht="15" customHeight="1" x14ac:dyDescent="0.2">
      <c r="A900" s="40" t="s">
        <v>5741</v>
      </c>
      <c r="B900" s="40" t="s">
        <v>5742</v>
      </c>
      <c r="C900" s="40" t="s">
        <v>5743</v>
      </c>
      <c r="D900" s="44" t="s">
        <v>5744</v>
      </c>
    </row>
    <row r="901" spans="1:4" ht="15" customHeight="1" x14ac:dyDescent="0.2">
      <c r="A901" s="40" t="s">
        <v>5745</v>
      </c>
      <c r="B901" s="40" t="s">
        <v>5746</v>
      </c>
      <c r="C901" s="40" t="s">
        <v>5747</v>
      </c>
      <c r="D901" s="44" t="s">
        <v>5748</v>
      </c>
    </row>
    <row r="902" spans="1:4" ht="15" customHeight="1" x14ac:dyDescent="0.2">
      <c r="A902" s="40" t="s">
        <v>5749</v>
      </c>
      <c r="B902" s="40" t="s">
        <v>5750</v>
      </c>
      <c r="C902" s="40" t="s">
        <v>5751</v>
      </c>
      <c r="D902" s="44" t="s">
        <v>5752</v>
      </c>
    </row>
    <row r="903" spans="1:4" ht="15" customHeight="1" x14ac:dyDescent="0.2">
      <c r="A903" s="40" t="s">
        <v>5753</v>
      </c>
      <c r="B903" s="40" t="s">
        <v>5754</v>
      </c>
      <c r="C903" s="40" t="s">
        <v>5755</v>
      </c>
      <c r="D903" s="44" t="s">
        <v>5756</v>
      </c>
    </row>
    <row r="904" spans="1:4" ht="15" customHeight="1" x14ac:dyDescent="0.2">
      <c r="A904" s="40" t="s">
        <v>5757</v>
      </c>
      <c r="B904" s="40" t="s">
        <v>5758</v>
      </c>
      <c r="C904" s="40" t="s">
        <v>5759</v>
      </c>
      <c r="D904" s="44" t="s">
        <v>5760</v>
      </c>
    </row>
    <row r="905" spans="1:4" ht="15" customHeight="1" x14ac:dyDescent="0.2">
      <c r="A905" s="40" t="s">
        <v>5761</v>
      </c>
      <c r="B905" s="40" t="s">
        <v>5762</v>
      </c>
      <c r="C905" s="40" t="s">
        <v>5763</v>
      </c>
      <c r="D905" s="44" t="s">
        <v>5764</v>
      </c>
    </row>
    <row r="906" spans="1:4" ht="15" customHeight="1" x14ac:dyDescent="0.2">
      <c r="A906" s="40" t="s">
        <v>5765</v>
      </c>
      <c r="B906" s="40" t="s">
        <v>5766</v>
      </c>
      <c r="C906" s="40" t="s">
        <v>5767</v>
      </c>
      <c r="D906" s="44" t="s">
        <v>5768</v>
      </c>
    </row>
    <row r="907" spans="1:4" ht="15" customHeight="1" x14ac:dyDescent="0.2">
      <c r="A907" s="40" t="s">
        <v>5769</v>
      </c>
      <c r="B907" s="40" t="s">
        <v>5770</v>
      </c>
      <c r="C907" s="40" t="s">
        <v>5771</v>
      </c>
      <c r="D907" s="44" t="s">
        <v>5772</v>
      </c>
    </row>
    <row r="908" spans="1:4" ht="15" customHeight="1" x14ac:dyDescent="0.2">
      <c r="A908" s="40" t="s">
        <v>5773</v>
      </c>
      <c r="B908" s="40" t="s">
        <v>5774</v>
      </c>
      <c r="C908" s="40" t="s">
        <v>5775</v>
      </c>
      <c r="D908" s="44" t="s">
        <v>5776</v>
      </c>
    </row>
    <row r="909" spans="1:4" ht="15" customHeight="1" x14ac:dyDescent="0.2">
      <c r="A909" s="40" t="s">
        <v>5777</v>
      </c>
      <c r="B909" s="40" t="s">
        <v>5778</v>
      </c>
      <c r="C909" s="40" t="s">
        <v>5779</v>
      </c>
      <c r="D909" s="44" t="s">
        <v>5780</v>
      </c>
    </row>
    <row r="910" spans="1:4" ht="15" customHeight="1" x14ac:dyDescent="0.2">
      <c r="A910" s="40" t="s">
        <v>5781</v>
      </c>
      <c r="B910" s="40" t="s">
        <v>5782</v>
      </c>
      <c r="C910" s="40" t="s">
        <v>5783</v>
      </c>
      <c r="D910" s="44" t="s">
        <v>5784</v>
      </c>
    </row>
    <row r="911" spans="1:4" ht="15" customHeight="1" x14ac:dyDescent="0.2">
      <c r="A911" s="40" t="s">
        <v>5785</v>
      </c>
      <c r="B911" s="40" t="s">
        <v>5786</v>
      </c>
      <c r="C911" s="40" t="s">
        <v>5787</v>
      </c>
      <c r="D911" s="44" t="s">
        <v>5788</v>
      </c>
    </row>
    <row r="912" spans="1:4" ht="15" customHeight="1" x14ac:dyDescent="0.2">
      <c r="A912" s="40" t="s">
        <v>5789</v>
      </c>
      <c r="B912" s="40" t="s">
        <v>5790</v>
      </c>
      <c r="C912" s="40" t="s">
        <v>5791</v>
      </c>
      <c r="D912" s="44" t="s">
        <v>5792</v>
      </c>
    </row>
    <row r="913" spans="1:4" ht="15" customHeight="1" x14ac:dyDescent="0.2">
      <c r="A913" s="40" t="s">
        <v>5793</v>
      </c>
      <c r="B913" s="40" t="s">
        <v>5794</v>
      </c>
      <c r="C913" s="40" t="s">
        <v>5795</v>
      </c>
      <c r="D913" s="44" t="s">
        <v>5796</v>
      </c>
    </row>
    <row r="914" spans="1:4" ht="15" customHeight="1" x14ac:dyDescent="0.2">
      <c r="A914" s="40" t="s">
        <v>5797</v>
      </c>
      <c r="B914" s="40" t="s">
        <v>5798</v>
      </c>
      <c r="C914" s="40" t="s">
        <v>5799</v>
      </c>
      <c r="D914" s="44" t="s">
        <v>5800</v>
      </c>
    </row>
    <row r="915" spans="1:4" ht="15" customHeight="1" x14ac:dyDescent="0.2">
      <c r="A915" s="40" t="s">
        <v>5801</v>
      </c>
      <c r="B915" s="40" t="s">
        <v>5802</v>
      </c>
      <c r="C915" s="40" t="s">
        <v>5803</v>
      </c>
      <c r="D915" s="44" t="s">
        <v>5804</v>
      </c>
    </row>
    <row r="916" spans="1:4" ht="15" customHeight="1" x14ac:dyDescent="0.2">
      <c r="A916" s="40" t="s">
        <v>5805</v>
      </c>
      <c r="B916" s="40" t="s">
        <v>5806</v>
      </c>
      <c r="C916" s="40" t="s">
        <v>5807</v>
      </c>
      <c r="D916" s="44" t="s">
        <v>5808</v>
      </c>
    </row>
    <row r="917" spans="1:4" ht="15" customHeight="1" x14ac:dyDescent="0.2">
      <c r="A917" s="40" t="s">
        <v>5809</v>
      </c>
      <c r="B917" s="40" t="s">
        <v>5810</v>
      </c>
      <c r="C917" s="40" t="s">
        <v>5811</v>
      </c>
      <c r="D917" s="44" t="s">
        <v>5812</v>
      </c>
    </row>
    <row r="918" spans="1:4" ht="15" customHeight="1" x14ac:dyDescent="0.2">
      <c r="A918" s="40" t="s">
        <v>5813</v>
      </c>
      <c r="B918" s="40" t="s">
        <v>5814</v>
      </c>
      <c r="C918" s="40" t="s">
        <v>5815</v>
      </c>
      <c r="D918" s="44" t="s">
        <v>5816</v>
      </c>
    </row>
    <row r="919" spans="1:4" ht="15" customHeight="1" x14ac:dyDescent="0.2">
      <c r="A919" s="40" t="s">
        <v>5817</v>
      </c>
      <c r="B919" s="40" t="s">
        <v>5818</v>
      </c>
      <c r="C919" s="40" t="s">
        <v>5819</v>
      </c>
      <c r="D919" s="44" t="s">
        <v>5820</v>
      </c>
    </row>
    <row r="920" spans="1:4" ht="15" customHeight="1" x14ac:dyDescent="0.2">
      <c r="A920" s="40" t="s">
        <v>5821</v>
      </c>
      <c r="B920" s="40" t="s">
        <v>5822</v>
      </c>
      <c r="C920" s="40" t="s">
        <v>5823</v>
      </c>
      <c r="D920" s="44" t="s">
        <v>5824</v>
      </c>
    </row>
    <row r="921" spans="1:4" ht="15" customHeight="1" x14ac:dyDescent="0.2">
      <c r="A921" s="40" t="s">
        <v>5825</v>
      </c>
      <c r="B921" s="40" t="s">
        <v>5826</v>
      </c>
      <c r="C921" s="40" t="s">
        <v>5827</v>
      </c>
      <c r="D921" s="44" t="s">
        <v>5828</v>
      </c>
    </row>
    <row r="922" spans="1:4" ht="15" customHeight="1" x14ac:dyDescent="0.2">
      <c r="A922" s="40" t="s">
        <v>5829</v>
      </c>
      <c r="B922" s="40" t="s">
        <v>5830</v>
      </c>
      <c r="C922" s="40" t="s">
        <v>5831</v>
      </c>
      <c r="D922" s="44" t="s">
        <v>5832</v>
      </c>
    </row>
    <row r="923" spans="1:4" ht="15" customHeight="1" x14ac:dyDescent="0.2">
      <c r="A923" s="40" t="s">
        <v>5833</v>
      </c>
      <c r="B923" s="40" t="s">
        <v>5834</v>
      </c>
      <c r="C923" s="40" t="s">
        <v>5835</v>
      </c>
      <c r="D923" s="44" t="s">
        <v>5836</v>
      </c>
    </row>
    <row r="924" spans="1:4" ht="15" customHeight="1" x14ac:dyDescent="0.2">
      <c r="A924" s="40" t="s">
        <v>5837</v>
      </c>
      <c r="B924" s="40" t="s">
        <v>5838</v>
      </c>
      <c r="C924" s="40" t="s">
        <v>5839</v>
      </c>
      <c r="D924" s="44" t="s">
        <v>5840</v>
      </c>
    </row>
    <row r="925" spans="1:4" ht="15" customHeight="1" x14ac:dyDescent="0.2">
      <c r="A925" s="40" t="s">
        <v>5841</v>
      </c>
      <c r="B925" s="40" t="s">
        <v>5842</v>
      </c>
      <c r="C925" s="40" t="s">
        <v>5843</v>
      </c>
      <c r="D925" s="44" t="s">
        <v>5844</v>
      </c>
    </row>
    <row r="926" spans="1:4" ht="15" customHeight="1" x14ac:dyDescent="0.2">
      <c r="A926" s="40" t="s">
        <v>5845</v>
      </c>
      <c r="B926" s="40" t="s">
        <v>5846</v>
      </c>
      <c r="C926" s="40" t="s">
        <v>5847</v>
      </c>
      <c r="D926" s="44" t="s">
        <v>5848</v>
      </c>
    </row>
    <row r="927" spans="1:4" ht="15" customHeight="1" x14ac:dyDescent="0.2">
      <c r="A927" s="40" t="s">
        <v>5849</v>
      </c>
      <c r="B927" s="40" t="s">
        <v>5850</v>
      </c>
      <c r="C927" s="40" t="s">
        <v>5851</v>
      </c>
      <c r="D927" s="44" t="s">
        <v>5852</v>
      </c>
    </row>
    <row r="928" spans="1:4" ht="15" customHeight="1" x14ac:dyDescent="0.2">
      <c r="A928" s="40" t="s">
        <v>5853</v>
      </c>
      <c r="B928" s="40" t="s">
        <v>5854</v>
      </c>
      <c r="C928" s="40" t="s">
        <v>5855</v>
      </c>
      <c r="D928" s="44" t="s">
        <v>5856</v>
      </c>
    </row>
    <row r="929" spans="1:4" ht="15" customHeight="1" x14ac:dyDescent="0.2">
      <c r="A929" s="40" t="s">
        <v>5857</v>
      </c>
      <c r="B929" s="40" t="s">
        <v>5858</v>
      </c>
      <c r="C929" s="40" t="s">
        <v>5859</v>
      </c>
      <c r="D929" s="44" t="s">
        <v>5860</v>
      </c>
    </row>
    <row r="930" spans="1:4" ht="15" customHeight="1" x14ac:dyDescent="0.2">
      <c r="A930" s="40" t="s">
        <v>5861</v>
      </c>
      <c r="B930" s="40" t="s">
        <v>5862</v>
      </c>
      <c r="C930" s="40" t="s">
        <v>5863</v>
      </c>
      <c r="D930" s="44" t="s">
        <v>5864</v>
      </c>
    </row>
    <row r="931" spans="1:4" ht="15" customHeight="1" x14ac:dyDescent="0.2">
      <c r="A931" s="40" t="s">
        <v>5865</v>
      </c>
      <c r="B931" s="40" t="s">
        <v>5866</v>
      </c>
      <c r="C931" s="40" t="s">
        <v>5867</v>
      </c>
      <c r="D931" s="44" t="s">
        <v>5868</v>
      </c>
    </row>
    <row r="932" spans="1:4" ht="15" customHeight="1" x14ac:dyDescent="0.2">
      <c r="A932" s="40" t="s">
        <v>5869</v>
      </c>
      <c r="B932" s="40" t="s">
        <v>5870</v>
      </c>
      <c r="C932" s="40" t="s">
        <v>5871</v>
      </c>
      <c r="D932" s="44" t="s">
        <v>5872</v>
      </c>
    </row>
    <row r="933" spans="1:4" ht="15" customHeight="1" x14ac:dyDescent="0.2">
      <c r="A933" s="40" t="s">
        <v>5873</v>
      </c>
      <c r="B933" s="40" t="s">
        <v>5874</v>
      </c>
      <c r="C933" s="40" t="s">
        <v>5875</v>
      </c>
      <c r="D933" s="44" t="s">
        <v>5876</v>
      </c>
    </row>
    <row r="934" spans="1:4" ht="15" customHeight="1" x14ac:dyDescent="0.2">
      <c r="A934" s="40" t="s">
        <v>5877</v>
      </c>
      <c r="B934" s="40" t="s">
        <v>5878</v>
      </c>
      <c r="C934" s="40" t="s">
        <v>5879</v>
      </c>
      <c r="D934" s="44" t="s">
        <v>5880</v>
      </c>
    </row>
    <row r="935" spans="1:4" ht="15" customHeight="1" x14ac:dyDescent="0.2">
      <c r="A935" s="40" t="s">
        <v>5881</v>
      </c>
      <c r="B935" s="40" t="s">
        <v>5882</v>
      </c>
      <c r="C935" s="40" t="s">
        <v>5883</v>
      </c>
      <c r="D935" s="44" t="s">
        <v>5884</v>
      </c>
    </row>
    <row r="936" spans="1:4" ht="15" customHeight="1" x14ac:dyDescent="0.2">
      <c r="A936" s="40" t="s">
        <v>5885</v>
      </c>
      <c r="B936" s="40" t="s">
        <v>5886</v>
      </c>
      <c r="C936" s="40" t="s">
        <v>5887</v>
      </c>
      <c r="D936" s="44" t="s">
        <v>5888</v>
      </c>
    </row>
    <row r="937" spans="1:4" ht="15" customHeight="1" x14ac:dyDescent="0.2">
      <c r="A937" s="40" t="s">
        <v>5889</v>
      </c>
      <c r="B937" s="40" t="s">
        <v>5890</v>
      </c>
      <c r="C937" s="40" t="s">
        <v>5891</v>
      </c>
      <c r="D937" s="44" t="s">
        <v>5892</v>
      </c>
    </row>
    <row r="938" spans="1:4" ht="15" customHeight="1" x14ac:dyDescent="0.2">
      <c r="A938" s="40" t="s">
        <v>5893</v>
      </c>
      <c r="B938" s="40" t="s">
        <v>5894</v>
      </c>
      <c r="C938" s="40" t="s">
        <v>5895</v>
      </c>
      <c r="D938" s="44" t="s">
        <v>5896</v>
      </c>
    </row>
    <row r="939" spans="1:4" ht="15" customHeight="1" x14ac:dyDescent="0.2">
      <c r="A939" s="40" t="s">
        <v>5897</v>
      </c>
      <c r="B939" s="40" t="s">
        <v>5898</v>
      </c>
      <c r="C939" s="40" t="s">
        <v>5899</v>
      </c>
      <c r="D939" s="44" t="s">
        <v>5900</v>
      </c>
    </row>
    <row r="940" spans="1:4" ht="15" customHeight="1" x14ac:dyDescent="0.2">
      <c r="A940" s="40" t="s">
        <v>5901</v>
      </c>
      <c r="B940" s="40" t="s">
        <v>5902</v>
      </c>
      <c r="C940" s="40" t="s">
        <v>5903</v>
      </c>
      <c r="D940" s="44" t="s">
        <v>5904</v>
      </c>
    </row>
    <row r="941" spans="1:4" ht="15" customHeight="1" x14ac:dyDescent="0.2">
      <c r="A941" s="40" t="s">
        <v>5905</v>
      </c>
      <c r="B941" s="40" t="s">
        <v>5906</v>
      </c>
      <c r="C941" s="40" t="s">
        <v>5907</v>
      </c>
      <c r="D941" s="44" t="s">
        <v>5908</v>
      </c>
    </row>
    <row r="942" spans="1:4" ht="15" customHeight="1" x14ac:dyDescent="0.2">
      <c r="A942" s="40" t="s">
        <v>5909</v>
      </c>
      <c r="B942" s="40" t="s">
        <v>5910</v>
      </c>
      <c r="C942" s="40" t="s">
        <v>5911</v>
      </c>
      <c r="D942" s="44" t="s">
        <v>5912</v>
      </c>
    </row>
    <row r="943" spans="1:4" ht="15" customHeight="1" x14ac:dyDescent="0.2">
      <c r="A943" s="40" t="s">
        <v>5913</v>
      </c>
      <c r="B943" s="40" t="s">
        <v>5914</v>
      </c>
      <c r="C943" s="40" t="s">
        <v>5915</v>
      </c>
      <c r="D943" s="44" t="s">
        <v>5916</v>
      </c>
    </row>
    <row r="944" spans="1:4" ht="15" customHeight="1" x14ac:dyDescent="0.2">
      <c r="A944" s="40" t="s">
        <v>5917</v>
      </c>
      <c r="B944" s="40" t="s">
        <v>5918</v>
      </c>
      <c r="C944" s="40" t="s">
        <v>5919</v>
      </c>
      <c r="D944" s="44" t="s">
        <v>5920</v>
      </c>
    </row>
    <row r="945" spans="1:4" ht="15" customHeight="1" x14ac:dyDescent="0.2">
      <c r="A945" s="40" t="s">
        <v>5921</v>
      </c>
      <c r="B945" s="40" t="s">
        <v>5922</v>
      </c>
      <c r="C945" s="40" t="s">
        <v>5923</v>
      </c>
      <c r="D945" s="44" t="s">
        <v>5924</v>
      </c>
    </row>
    <row r="946" spans="1:4" ht="15" customHeight="1" x14ac:dyDescent="0.2">
      <c r="A946" s="40" t="s">
        <v>5925</v>
      </c>
      <c r="B946" s="40" t="s">
        <v>5926</v>
      </c>
      <c r="C946" s="40" t="s">
        <v>5927</v>
      </c>
      <c r="D946" s="44" t="s">
        <v>5928</v>
      </c>
    </row>
    <row r="947" spans="1:4" ht="15" customHeight="1" x14ac:dyDescent="0.2">
      <c r="A947" s="40" t="s">
        <v>5929</v>
      </c>
      <c r="B947" s="40" t="s">
        <v>5930</v>
      </c>
      <c r="C947" s="40" t="s">
        <v>5931</v>
      </c>
      <c r="D947" s="44" t="s">
        <v>5932</v>
      </c>
    </row>
    <row r="948" spans="1:4" ht="15" customHeight="1" x14ac:dyDescent="0.2">
      <c r="A948" s="40" t="s">
        <v>5933</v>
      </c>
      <c r="B948" s="40" t="s">
        <v>5934</v>
      </c>
      <c r="C948" s="40" t="s">
        <v>5935</v>
      </c>
      <c r="D948" s="44" t="s">
        <v>5936</v>
      </c>
    </row>
    <row r="949" spans="1:4" ht="15" customHeight="1" x14ac:dyDescent="0.2">
      <c r="A949" s="40" t="s">
        <v>5937</v>
      </c>
      <c r="B949" s="40" t="s">
        <v>5938</v>
      </c>
      <c r="C949" s="40" t="s">
        <v>5939</v>
      </c>
      <c r="D949" s="44" t="s">
        <v>5940</v>
      </c>
    </row>
    <row r="950" spans="1:4" ht="15" customHeight="1" x14ac:dyDescent="0.2">
      <c r="A950" s="40" t="s">
        <v>5941</v>
      </c>
      <c r="B950" s="40" t="s">
        <v>5942</v>
      </c>
      <c r="C950" s="40" t="s">
        <v>5943</v>
      </c>
      <c r="D950" s="44" t="s">
        <v>5944</v>
      </c>
    </row>
    <row r="951" spans="1:4" ht="15" customHeight="1" x14ac:dyDescent="0.2">
      <c r="A951" s="40" t="s">
        <v>5945</v>
      </c>
      <c r="B951" s="40" t="s">
        <v>5946</v>
      </c>
      <c r="C951" s="40" t="s">
        <v>5947</v>
      </c>
      <c r="D951" s="44" t="s">
        <v>5948</v>
      </c>
    </row>
    <row r="952" spans="1:4" ht="15" customHeight="1" x14ac:dyDescent="0.2">
      <c r="A952" s="40" t="s">
        <v>5949</v>
      </c>
      <c r="B952" s="40" t="s">
        <v>5950</v>
      </c>
      <c r="C952" s="40" t="s">
        <v>5951</v>
      </c>
      <c r="D952" s="44" t="s">
        <v>5952</v>
      </c>
    </row>
    <row r="953" spans="1:4" ht="15" customHeight="1" x14ac:dyDescent="0.2">
      <c r="A953" s="40" t="s">
        <v>5953</v>
      </c>
      <c r="B953" s="40" t="s">
        <v>5954</v>
      </c>
      <c r="C953" s="40" t="s">
        <v>5955</v>
      </c>
      <c r="D953" s="44" t="s">
        <v>5956</v>
      </c>
    </row>
    <row r="954" spans="1:4" ht="15" customHeight="1" x14ac:dyDescent="0.2">
      <c r="A954" s="40" t="s">
        <v>5957</v>
      </c>
      <c r="B954" s="40" t="s">
        <v>5958</v>
      </c>
      <c r="C954" s="40" t="s">
        <v>5959</v>
      </c>
      <c r="D954" s="44" t="s">
        <v>5960</v>
      </c>
    </row>
    <row r="955" spans="1:4" ht="15" customHeight="1" x14ac:dyDescent="0.2">
      <c r="A955" s="40" t="s">
        <v>5961</v>
      </c>
      <c r="B955" s="40" t="s">
        <v>5962</v>
      </c>
      <c r="C955" s="40" t="s">
        <v>5963</v>
      </c>
      <c r="D955" s="44" t="s">
        <v>5964</v>
      </c>
    </row>
    <row r="956" spans="1:4" ht="15" customHeight="1" x14ac:dyDescent="0.2">
      <c r="A956" s="40" t="s">
        <v>5965</v>
      </c>
      <c r="B956" s="40" t="s">
        <v>5966</v>
      </c>
      <c r="C956" s="40" t="s">
        <v>5967</v>
      </c>
      <c r="D956" s="44" t="s">
        <v>5968</v>
      </c>
    </row>
    <row r="957" spans="1:4" ht="15" customHeight="1" x14ac:dyDescent="0.2">
      <c r="A957" s="40" t="s">
        <v>5969</v>
      </c>
      <c r="B957" s="40" t="s">
        <v>5970</v>
      </c>
      <c r="C957" s="40" t="s">
        <v>5971</v>
      </c>
      <c r="D957" s="44" t="s">
        <v>5972</v>
      </c>
    </row>
    <row r="958" spans="1:4" ht="15" customHeight="1" x14ac:dyDescent="0.2">
      <c r="A958" s="40" t="s">
        <v>5973</v>
      </c>
      <c r="B958" s="40" t="s">
        <v>5974</v>
      </c>
      <c r="C958" s="40" t="s">
        <v>5975</v>
      </c>
      <c r="D958" s="44" t="s">
        <v>5976</v>
      </c>
    </row>
    <row r="959" spans="1:4" ht="15" customHeight="1" x14ac:dyDescent="0.2">
      <c r="A959" s="40" t="s">
        <v>5977</v>
      </c>
      <c r="B959" s="40" t="s">
        <v>5978</v>
      </c>
      <c r="C959" s="40" t="s">
        <v>5979</v>
      </c>
      <c r="D959" s="44" t="s">
        <v>5980</v>
      </c>
    </row>
    <row r="960" spans="1:4" ht="15" customHeight="1" x14ac:dyDescent="0.2">
      <c r="A960" s="40" t="s">
        <v>5981</v>
      </c>
      <c r="B960" s="40" t="s">
        <v>5982</v>
      </c>
      <c r="C960" s="40" t="s">
        <v>5983</v>
      </c>
      <c r="D960" s="44" t="s">
        <v>5984</v>
      </c>
    </row>
    <row r="961" spans="1:4" ht="15" customHeight="1" x14ac:dyDescent="0.2">
      <c r="A961" s="40" t="s">
        <v>5985</v>
      </c>
      <c r="B961" s="40" t="s">
        <v>5986</v>
      </c>
      <c r="C961" s="40" t="s">
        <v>5987</v>
      </c>
      <c r="D961" s="44" t="s">
        <v>5988</v>
      </c>
    </row>
    <row r="962" spans="1:4" ht="15" customHeight="1" x14ac:dyDescent="0.2">
      <c r="A962" s="40" t="s">
        <v>5989</v>
      </c>
      <c r="B962" s="40" t="s">
        <v>5990</v>
      </c>
      <c r="C962" s="40" t="s">
        <v>5991</v>
      </c>
      <c r="D962" s="44" t="s">
        <v>5992</v>
      </c>
    </row>
    <row r="963" spans="1:4" ht="15" customHeight="1" x14ac:dyDescent="0.2">
      <c r="A963" s="40" t="s">
        <v>5993</v>
      </c>
      <c r="B963" s="40" t="s">
        <v>5994</v>
      </c>
      <c r="C963" s="40" t="s">
        <v>5995</v>
      </c>
      <c r="D963" s="44" t="s">
        <v>5996</v>
      </c>
    </row>
    <row r="964" spans="1:4" ht="15" customHeight="1" x14ac:dyDescent="0.2">
      <c r="A964" s="40" t="s">
        <v>5997</v>
      </c>
      <c r="B964" s="40" t="s">
        <v>5998</v>
      </c>
      <c r="C964" s="40" t="s">
        <v>5999</v>
      </c>
      <c r="D964" s="44" t="s">
        <v>6000</v>
      </c>
    </row>
    <row r="965" spans="1:4" ht="15" customHeight="1" x14ac:dyDescent="0.2">
      <c r="A965" s="40" t="s">
        <v>6001</v>
      </c>
      <c r="B965" s="40" t="s">
        <v>6002</v>
      </c>
      <c r="C965" s="40" t="s">
        <v>6003</v>
      </c>
      <c r="D965" s="44" t="s">
        <v>6004</v>
      </c>
    </row>
    <row r="966" spans="1:4" ht="15" customHeight="1" x14ac:dyDescent="0.2">
      <c r="A966" s="40" t="s">
        <v>6005</v>
      </c>
      <c r="B966" s="40" t="s">
        <v>6006</v>
      </c>
      <c r="C966" s="40" t="s">
        <v>6007</v>
      </c>
      <c r="D966" s="44" t="s">
        <v>6008</v>
      </c>
    </row>
    <row r="967" spans="1:4" ht="15" customHeight="1" x14ac:dyDescent="0.2">
      <c r="A967" s="40" t="s">
        <v>6009</v>
      </c>
      <c r="B967" s="40" t="s">
        <v>6010</v>
      </c>
      <c r="C967" s="40" t="s">
        <v>6011</v>
      </c>
      <c r="D967" s="44" t="s">
        <v>6012</v>
      </c>
    </row>
    <row r="968" spans="1:4" ht="15" customHeight="1" x14ac:dyDescent="0.2">
      <c r="A968" s="40" t="s">
        <v>6013</v>
      </c>
      <c r="B968" s="40" t="s">
        <v>6014</v>
      </c>
      <c r="C968" s="40" t="s">
        <v>6015</v>
      </c>
      <c r="D968" s="44" t="s">
        <v>6016</v>
      </c>
    </row>
    <row r="969" spans="1:4" ht="15" customHeight="1" x14ac:dyDescent="0.2">
      <c r="A969" s="40" t="s">
        <v>6017</v>
      </c>
      <c r="B969" s="40" t="s">
        <v>6018</v>
      </c>
      <c r="C969" s="40" t="s">
        <v>6019</v>
      </c>
      <c r="D969" s="44" t="s">
        <v>6020</v>
      </c>
    </row>
    <row r="970" spans="1:4" ht="15" customHeight="1" x14ac:dyDescent="0.2">
      <c r="A970" s="40" t="s">
        <v>6021</v>
      </c>
      <c r="B970" s="40" t="s">
        <v>6022</v>
      </c>
      <c r="C970" s="40" t="s">
        <v>6023</v>
      </c>
      <c r="D970" s="44" t="s">
        <v>6024</v>
      </c>
    </row>
    <row r="971" spans="1:4" ht="15" customHeight="1" x14ac:dyDescent="0.2">
      <c r="A971" s="40" t="s">
        <v>6025</v>
      </c>
      <c r="B971" s="40" t="s">
        <v>6026</v>
      </c>
      <c r="C971" s="40" t="s">
        <v>6027</v>
      </c>
      <c r="D971" s="44" t="s">
        <v>6028</v>
      </c>
    </row>
    <row r="972" spans="1:4" ht="15" customHeight="1" x14ac:dyDescent="0.2">
      <c r="A972" s="40" t="s">
        <v>6029</v>
      </c>
      <c r="B972" s="40" t="s">
        <v>6030</v>
      </c>
      <c r="C972" s="40" t="s">
        <v>6031</v>
      </c>
      <c r="D972" s="44" t="s">
        <v>6032</v>
      </c>
    </row>
    <row r="973" spans="1:4" ht="15" customHeight="1" x14ac:dyDescent="0.2">
      <c r="A973" s="40" t="s">
        <v>6033</v>
      </c>
      <c r="B973" s="40" t="s">
        <v>6034</v>
      </c>
      <c r="C973" s="40" t="s">
        <v>6035</v>
      </c>
      <c r="D973" s="44" t="s">
        <v>6036</v>
      </c>
    </row>
    <row r="974" spans="1:4" ht="15" customHeight="1" x14ac:dyDescent="0.2">
      <c r="A974" s="40" t="s">
        <v>6037</v>
      </c>
      <c r="B974" s="40" t="s">
        <v>6038</v>
      </c>
      <c r="C974" s="40" t="s">
        <v>6039</v>
      </c>
      <c r="D974" s="44" t="s">
        <v>6040</v>
      </c>
    </row>
    <row r="975" spans="1:4" ht="15" customHeight="1" x14ac:dyDescent="0.2">
      <c r="A975" s="40" t="s">
        <v>6041</v>
      </c>
      <c r="B975" s="40" t="s">
        <v>6042</v>
      </c>
      <c r="C975" s="40" t="s">
        <v>6043</v>
      </c>
      <c r="D975" s="44" t="s">
        <v>6044</v>
      </c>
    </row>
    <row r="976" spans="1:4" ht="15" customHeight="1" x14ac:dyDescent="0.2">
      <c r="A976" s="40" t="s">
        <v>6045</v>
      </c>
      <c r="B976" s="40" t="s">
        <v>6046</v>
      </c>
      <c r="C976" s="40" t="s">
        <v>6047</v>
      </c>
      <c r="D976" s="44" t="s">
        <v>6048</v>
      </c>
    </row>
    <row r="977" spans="1:4" ht="15" customHeight="1" x14ac:dyDescent="0.2">
      <c r="A977" s="40" t="s">
        <v>6049</v>
      </c>
      <c r="B977" s="40" t="s">
        <v>6050</v>
      </c>
      <c r="C977" s="40" t="s">
        <v>6051</v>
      </c>
      <c r="D977" s="44" t="s">
        <v>6052</v>
      </c>
    </row>
    <row r="978" spans="1:4" ht="15" customHeight="1" x14ac:dyDescent="0.2">
      <c r="A978" s="40" t="s">
        <v>6053</v>
      </c>
      <c r="B978" s="40" t="s">
        <v>6054</v>
      </c>
      <c r="C978" s="40" t="s">
        <v>6055</v>
      </c>
      <c r="D978" s="44" t="s">
        <v>6056</v>
      </c>
    </row>
    <row r="979" spans="1:4" ht="15" customHeight="1" x14ac:dyDescent="0.2">
      <c r="A979" s="40" t="s">
        <v>6057</v>
      </c>
      <c r="B979" s="40" t="s">
        <v>6058</v>
      </c>
      <c r="C979" s="40" t="s">
        <v>6059</v>
      </c>
      <c r="D979" s="44" t="s">
        <v>6056</v>
      </c>
    </row>
    <row r="980" spans="1:4" ht="15" customHeight="1" x14ac:dyDescent="0.2">
      <c r="A980" s="40" t="s">
        <v>6060</v>
      </c>
      <c r="B980" s="40" t="s">
        <v>6061</v>
      </c>
      <c r="C980" s="40" t="s">
        <v>6062</v>
      </c>
      <c r="D980" s="44" t="s">
        <v>6063</v>
      </c>
    </row>
    <row r="981" spans="1:4" ht="15" customHeight="1" x14ac:dyDescent="0.2">
      <c r="A981" s="40" t="s">
        <v>6064</v>
      </c>
      <c r="B981" s="40" t="s">
        <v>6065</v>
      </c>
      <c r="C981" s="40" t="s">
        <v>6066</v>
      </c>
      <c r="D981" s="44" t="s">
        <v>6067</v>
      </c>
    </row>
    <row r="982" spans="1:4" ht="15" customHeight="1" x14ac:dyDescent="0.2">
      <c r="A982" s="40" t="s">
        <v>6068</v>
      </c>
      <c r="B982" s="40" t="s">
        <v>6069</v>
      </c>
      <c r="C982" s="40" t="s">
        <v>6070</v>
      </c>
      <c r="D982" s="44" t="s">
        <v>6071</v>
      </c>
    </row>
    <row r="983" spans="1:4" ht="15" customHeight="1" x14ac:dyDescent="0.2">
      <c r="A983" s="40" t="s">
        <v>6072</v>
      </c>
      <c r="B983" s="40" t="s">
        <v>6073</v>
      </c>
      <c r="C983" s="40" t="s">
        <v>6074</v>
      </c>
      <c r="D983" s="44" t="s">
        <v>6075</v>
      </c>
    </row>
    <row r="984" spans="1:4" ht="15" customHeight="1" x14ac:dyDescent="0.2">
      <c r="A984" s="40" t="s">
        <v>6076</v>
      </c>
      <c r="B984" s="40" t="s">
        <v>6077</v>
      </c>
      <c r="C984" s="40" t="s">
        <v>6078</v>
      </c>
      <c r="D984" s="44" t="s">
        <v>6079</v>
      </c>
    </row>
    <row r="985" spans="1:4" ht="15" customHeight="1" x14ac:dyDescent="0.2">
      <c r="A985" s="40" t="s">
        <v>6080</v>
      </c>
      <c r="B985" s="40" t="s">
        <v>6081</v>
      </c>
      <c r="C985" s="40" t="s">
        <v>6082</v>
      </c>
      <c r="D985" s="44" t="s">
        <v>6083</v>
      </c>
    </row>
    <row r="986" spans="1:4" ht="15" customHeight="1" x14ac:dyDescent="0.2">
      <c r="A986" s="40" t="s">
        <v>6084</v>
      </c>
      <c r="B986" s="40" t="s">
        <v>6085</v>
      </c>
      <c r="C986" s="40" t="s">
        <v>6086</v>
      </c>
      <c r="D986" s="44" t="s">
        <v>6087</v>
      </c>
    </row>
    <row r="987" spans="1:4" ht="15" customHeight="1" x14ac:dyDescent="0.2">
      <c r="A987" s="40" t="s">
        <v>6088</v>
      </c>
      <c r="B987" s="40" t="s">
        <v>6089</v>
      </c>
      <c r="C987" s="40" t="s">
        <v>6090</v>
      </c>
      <c r="D987" s="44" t="s">
        <v>6091</v>
      </c>
    </row>
    <row r="988" spans="1:4" ht="15" customHeight="1" x14ac:dyDescent="0.2">
      <c r="A988" s="40" t="s">
        <v>6092</v>
      </c>
      <c r="B988" s="40" t="s">
        <v>6093</v>
      </c>
      <c r="C988" s="40" t="s">
        <v>6094</v>
      </c>
      <c r="D988" s="44" t="s">
        <v>6095</v>
      </c>
    </row>
    <row r="989" spans="1:4" ht="15" customHeight="1" x14ac:dyDescent="0.2">
      <c r="A989" s="40" t="s">
        <v>6096</v>
      </c>
      <c r="B989" s="40" t="s">
        <v>6097</v>
      </c>
      <c r="C989" s="40" t="s">
        <v>6098</v>
      </c>
      <c r="D989" s="44" t="s">
        <v>6099</v>
      </c>
    </row>
    <row r="990" spans="1:4" ht="15" customHeight="1" x14ac:dyDescent="0.2">
      <c r="A990" s="40" t="s">
        <v>6100</v>
      </c>
      <c r="B990" s="40" t="s">
        <v>6101</v>
      </c>
      <c r="C990" s="40" t="s">
        <v>6102</v>
      </c>
      <c r="D990" s="44" t="s">
        <v>6103</v>
      </c>
    </row>
    <row r="991" spans="1:4" ht="15" customHeight="1" x14ac:dyDescent="0.2">
      <c r="A991" s="40" t="s">
        <v>6104</v>
      </c>
      <c r="B991" s="40" t="s">
        <v>6105</v>
      </c>
      <c r="C991" s="40" t="s">
        <v>6106</v>
      </c>
      <c r="D991" s="44" t="s">
        <v>6107</v>
      </c>
    </row>
    <row r="992" spans="1:4" ht="15" customHeight="1" x14ac:dyDescent="0.2">
      <c r="A992" s="40" t="s">
        <v>6108</v>
      </c>
      <c r="B992" s="40" t="s">
        <v>6109</v>
      </c>
      <c r="C992" s="40" t="s">
        <v>6110</v>
      </c>
      <c r="D992" s="44" t="s">
        <v>6111</v>
      </c>
    </row>
    <row r="993" spans="1:4" ht="15" customHeight="1" x14ac:dyDescent="0.2">
      <c r="A993" s="40" t="s">
        <v>6112</v>
      </c>
      <c r="B993" s="40" t="s">
        <v>6113</v>
      </c>
      <c r="C993" s="40" t="s">
        <v>6114</v>
      </c>
      <c r="D993" s="44" t="s">
        <v>6115</v>
      </c>
    </row>
    <row r="994" spans="1:4" ht="15" customHeight="1" x14ac:dyDescent="0.2">
      <c r="A994" s="40" t="s">
        <v>6116</v>
      </c>
      <c r="B994" s="40" t="s">
        <v>6117</v>
      </c>
      <c r="C994" s="40" t="s">
        <v>6118</v>
      </c>
      <c r="D994" s="44" t="s">
        <v>6119</v>
      </c>
    </row>
    <row r="995" spans="1:4" ht="15" customHeight="1" x14ac:dyDescent="0.2">
      <c r="A995" s="40" t="s">
        <v>6120</v>
      </c>
      <c r="B995" s="40" t="s">
        <v>6121</v>
      </c>
      <c r="C995" s="40" t="s">
        <v>6122</v>
      </c>
      <c r="D995" s="44" t="s">
        <v>6123</v>
      </c>
    </row>
    <row r="996" spans="1:4" ht="15" customHeight="1" x14ac:dyDescent="0.2">
      <c r="A996" s="40" t="s">
        <v>6124</v>
      </c>
      <c r="B996" s="40" t="s">
        <v>6125</v>
      </c>
      <c r="C996" s="40" t="s">
        <v>6126</v>
      </c>
      <c r="D996" s="44" t="s">
        <v>6127</v>
      </c>
    </row>
    <row r="997" spans="1:4" ht="15" customHeight="1" x14ac:dyDescent="0.2">
      <c r="A997" s="40" t="s">
        <v>6128</v>
      </c>
      <c r="B997" s="40" t="s">
        <v>6129</v>
      </c>
      <c r="C997" s="40" t="s">
        <v>6130</v>
      </c>
      <c r="D997" s="44" t="s">
        <v>6127</v>
      </c>
    </row>
    <row r="998" spans="1:4" ht="15" customHeight="1" x14ac:dyDescent="0.2">
      <c r="A998" s="40" t="s">
        <v>6131</v>
      </c>
      <c r="B998" s="40" t="s">
        <v>6132</v>
      </c>
      <c r="C998" s="40" t="s">
        <v>6133</v>
      </c>
      <c r="D998" s="44" t="s">
        <v>6134</v>
      </c>
    </row>
    <row r="999" spans="1:4" ht="15" customHeight="1" x14ac:dyDescent="0.2">
      <c r="A999" s="40" t="s">
        <v>6135</v>
      </c>
      <c r="B999" s="40" t="s">
        <v>6136</v>
      </c>
      <c r="C999" s="40" t="s">
        <v>6137</v>
      </c>
      <c r="D999" s="44" t="s">
        <v>6138</v>
      </c>
    </row>
    <row r="1000" spans="1:4" ht="15" customHeight="1" x14ac:dyDescent="0.2">
      <c r="A1000" s="40" t="s">
        <v>6139</v>
      </c>
      <c r="B1000" s="40" t="s">
        <v>6140</v>
      </c>
      <c r="C1000" s="40" t="s">
        <v>6141</v>
      </c>
      <c r="D1000" s="44" t="s">
        <v>6142</v>
      </c>
    </row>
    <row r="1001" spans="1:4" ht="15" customHeight="1" x14ac:dyDescent="0.2">
      <c r="A1001" s="40" t="s">
        <v>6143</v>
      </c>
      <c r="B1001" s="40" t="s">
        <v>6144</v>
      </c>
      <c r="C1001" s="40" t="s">
        <v>6145</v>
      </c>
      <c r="D1001" s="44" t="s">
        <v>6146</v>
      </c>
    </row>
    <row r="1002" spans="1:4" ht="15" customHeight="1" x14ac:dyDescent="0.2">
      <c r="A1002" s="40" t="s">
        <v>6147</v>
      </c>
      <c r="B1002" s="40" t="s">
        <v>6148</v>
      </c>
      <c r="C1002" s="40" t="s">
        <v>6149</v>
      </c>
      <c r="D1002" s="44" t="s">
        <v>6146</v>
      </c>
    </row>
    <row r="1003" spans="1:4" ht="15" customHeight="1" x14ac:dyDescent="0.2">
      <c r="A1003" s="40" t="s">
        <v>6150</v>
      </c>
      <c r="B1003" s="40" t="s">
        <v>6151</v>
      </c>
      <c r="C1003" s="40" t="s">
        <v>6152</v>
      </c>
      <c r="D1003" s="44" t="s">
        <v>6153</v>
      </c>
    </row>
    <row r="1004" spans="1:4" ht="15" customHeight="1" x14ac:dyDescent="0.2">
      <c r="A1004" s="40" t="s">
        <v>6154</v>
      </c>
      <c r="B1004" s="40" t="s">
        <v>6155</v>
      </c>
      <c r="C1004" s="40" t="s">
        <v>6156</v>
      </c>
      <c r="D1004" s="44" t="s">
        <v>6157</v>
      </c>
    </row>
    <row r="1005" spans="1:4" ht="15" customHeight="1" x14ac:dyDescent="0.2">
      <c r="A1005" s="40" t="s">
        <v>6158</v>
      </c>
      <c r="B1005" s="40" t="s">
        <v>6159</v>
      </c>
      <c r="C1005" s="40" t="s">
        <v>6160</v>
      </c>
      <c r="D1005" s="44" t="s">
        <v>6161</v>
      </c>
    </row>
    <row r="1006" spans="1:4" ht="15" customHeight="1" x14ac:dyDescent="0.2">
      <c r="A1006" s="40" t="s">
        <v>6162</v>
      </c>
      <c r="B1006" s="40" t="s">
        <v>6163</v>
      </c>
      <c r="C1006" s="40" t="s">
        <v>6164</v>
      </c>
      <c r="D1006" s="44" t="s">
        <v>6165</v>
      </c>
    </row>
    <row r="1007" spans="1:4" ht="15" customHeight="1" x14ac:dyDescent="0.2">
      <c r="A1007" s="40" t="s">
        <v>6166</v>
      </c>
      <c r="B1007" s="40" t="s">
        <v>6167</v>
      </c>
      <c r="C1007" s="40" t="s">
        <v>6168</v>
      </c>
      <c r="D1007" s="44" t="s">
        <v>6169</v>
      </c>
    </row>
    <row r="1008" spans="1:4" ht="15" customHeight="1" x14ac:dyDescent="0.2">
      <c r="A1008" s="40" t="s">
        <v>6170</v>
      </c>
      <c r="B1008" s="40" t="s">
        <v>6171</v>
      </c>
      <c r="C1008" s="40" t="s">
        <v>6172</v>
      </c>
      <c r="D1008" s="44" t="s">
        <v>6173</v>
      </c>
    </row>
    <row r="1009" spans="1:4" ht="15" customHeight="1" x14ac:dyDescent="0.2">
      <c r="A1009" s="40" t="s">
        <v>6174</v>
      </c>
      <c r="B1009" s="40" t="s">
        <v>6175</v>
      </c>
      <c r="C1009" s="40" t="s">
        <v>6176</v>
      </c>
      <c r="D1009" s="44" t="s">
        <v>6177</v>
      </c>
    </row>
    <row r="1010" spans="1:4" ht="15" customHeight="1" x14ac:dyDescent="0.2">
      <c r="A1010" s="40" t="s">
        <v>6178</v>
      </c>
      <c r="B1010" s="40" t="s">
        <v>6179</v>
      </c>
      <c r="C1010" s="40" t="s">
        <v>6180</v>
      </c>
      <c r="D1010" s="44" t="s">
        <v>6181</v>
      </c>
    </row>
    <row r="1011" spans="1:4" ht="15" customHeight="1" x14ac:dyDescent="0.2">
      <c r="A1011" s="40" t="s">
        <v>6182</v>
      </c>
      <c r="B1011" s="40" t="s">
        <v>6183</v>
      </c>
      <c r="C1011" s="40" t="s">
        <v>6184</v>
      </c>
      <c r="D1011" s="44" t="s">
        <v>6185</v>
      </c>
    </row>
    <row r="1012" spans="1:4" ht="15" customHeight="1" x14ac:dyDescent="0.2">
      <c r="A1012" s="40" t="s">
        <v>6186</v>
      </c>
      <c r="B1012" s="40" t="s">
        <v>6187</v>
      </c>
      <c r="C1012" s="40" t="s">
        <v>6188</v>
      </c>
      <c r="D1012" s="44" t="s">
        <v>6189</v>
      </c>
    </row>
    <row r="1013" spans="1:4" ht="15" customHeight="1" x14ac:dyDescent="0.2">
      <c r="A1013" s="40" t="s">
        <v>6190</v>
      </c>
      <c r="B1013" s="40" t="s">
        <v>6191</v>
      </c>
      <c r="C1013" s="40" t="s">
        <v>6192</v>
      </c>
      <c r="D1013" s="44" t="s">
        <v>6189</v>
      </c>
    </row>
    <row r="1014" spans="1:4" ht="15" customHeight="1" x14ac:dyDescent="0.2">
      <c r="A1014" s="40" t="s">
        <v>6193</v>
      </c>
      <c r="B1014" s="40" t="s">
        <v>6194</v>
      </c>
      <c r="C1014" s="40" t="s">
        <v>6195</v>
      </c>
      <c r="D1014" s="44" t="s">
        <v>6196</v>
      </c>
    </row>
    <row r="1015" spans="1:4" ht="15" customHeight="1" x14ac:dyDescent="0.2">
      <c r="A1015" s="40" t="s">
        <v>6197</v>
      </c>
      <c r="B1015" s="40" t="s">
        <v>6198</v>
      </c>
      <c r="C1015" s="40" t="s">
        <v>6199</v>
      </c>
      <c r="D1015" s="44" t="s">
        <v>6200</v>
      </c>
    </row>
    <row r="1016" spans="1:4" ht="15" customHeight="1" x14ac:dyDescent="0.2">
      <c r="A1016" s="40" t="s">
        <v>6201</v>
      </c>
      <c r="B1016" s="40" t="s">
        <v>6202</v>
      </c>
      <c r="C1016" s="40" t="s">
        <v>6203</v>
      </c>
      <c r="D1016" s="44" t="s">
        <v>6204</v>
      </c>
    </row>
    <row r="1017" spans="1:4" ht="15" customHeight="1" x14ac:dyDescent="0.2">
      <c r="A1017" s="40" t="s">
        <v>6205</v>
      </c>
      <c r="B1017" s="40" t="s">
        <v>6206</v>
      </c>
      <c r="C1017" s="40" t="s">
        <v>6207</v>
      </c>
      <c r="D1017" s="44" t="s">
        <v>6208</v>
      </c>
    </row>
    <row r="1018" spans="1:4" ht="15" customHeight="1" x14ac:dyDescent="0.2">
      <c r="A1018" s="40" t="s">
        <v>6209</v>
      </c>
      <c r="B1018" s="40" t="s">
        <v>6210</v>
      </c>
      <c r="C1018" s="40" t="s">
        <v>6211</v>
      </c>
      <c r="D1018" s="44" t="s">
        <v>6212</v>
      </c>
    </row>
    <row r="1019" spans="1:4" ht="15" customHeight="1" x14ac:dyDescent="0.2">
      <c r="A1019" s="40" t="s">
        <v>6213</v>
      </c>
      <c r="B1019" s="40" t="s">
        <v>6214</v>
      </c>
      <c r="C1019" s="40" t="s">
        <v>6215</v>
      </c>
      <c r="D1019" s="44" t="s">
        <v>6216</v>
      </c>
    </row>
    <row r="1020" spans="1:4" ht="15" customHeight="1" x14ac:dyDescent="0.2">
      <c r="A1020" s="40" t="s">
        <v>6217</v>
      </c>
      <c r="B1020" s="40" t="s">
        <v>6218</v>
      </c>
      <c r="C1020" s="40" t="s">
        <v>6219</v>
      </c>
      <c r="D1020" s="44" t="s">
        <v>6220</v>
      </c>
    </row>
    <row r="1021" spans="1:4" ht="15" customHeight="1" x14ac:dyDescent="0.2">
      <c r="A1021" s="40" t="s">
        <v>6221</v>
      </c>
      <c r="B1021" s="40" t="s">
        <v>6222</v>
      </c>
      <c r="C1021" s="40" t="s">
        <v>6223</v>
      </c>
      <c r="D1021" s="44" t="s">
        <v>6224</v>
      </c>
    </row>
    <row r="1022" spans="1:4" ht="15" customHeight="1" x14ac:dyDescent="0.2">
      <c r="A1022" s="40" t="s">
        <v>6225</v>
      </c>
      <c r="B1022" s="40" t="s">
        <v>6226</v>
      </c>
      <c r="C1022" s="40" t="s">
        <v>6227</v>
      </c>
      <c r="D1022" s="44" t="s">
        <v>6228</v>
      </c>
    </row>
    <row r="1023" spans="1:4" ht="15" customHeight="1" x14ac:dyDescent="0.2">
      <c r="A1023" s="40" t="s">
        <v>6229</v>
      </c>
      <c r="B1023" s="40" t="s">
        <v>6230</v>
      </c>
      <c r="C1023" s="40" t="s">
        <v>6231</v>
      </c>
      <c r="D1023" s="44" t="s">
        <v>6232</v>
      </c>
    </row>
    <row r="1024" spans="1:4" ht="15" customHeight="1" x14ac:dyDescent="0.2">
      <c r="A1024" s="40" t="s">
        <v>6233</v>
      </c>
      <c r="B1024" s="40" t="s">
        <v>6234</v>
      </c>
      <c r="C1024" s="40" t="s">
        <v>6235</v>
      </c>
      <c r="D1024" s="44" t="s">
        <v>6236</v>
      </c>
    </row>
    <row r="1025" spans="1:4" ht="15" customHeight="1" x14ac:dyDescent="0.2">
      <c r="A1025" s="40" t="s">
        <v>6237</v>
      </c>
      <c r="B1025" s="40" t="s">
        <v>6238</v>
      </c>
      <c r="C1025" s="40" t="s">
        <v>6239</v>
      </c>
      <c r="D1025" s="44" t="s">
        <v>6240</v>
      </c>
    </row>
    <row r="1026" spans="1:4" ht="15" customHeight="1" x14ac:dyDescent="0.2">
      <c r="A1026" s="40" t="s">
        <v>6241</v>
      </c>
      <c r="B1026" s="40" t="s">
        <v>6242</v>
      </c>
      <c r="C1026" s="40" t="s">
        <v>6243</v>
      </c>
      <c r="D1026" s="44" t="s">
        <v>6244</v>
      </c>
    </row>
    <row r="1027" spans="1:4" ht="15" customHeight="1" x14ac:dyDescent="0.2">
      <c r="A1027" s="40" t="s">
        <v>6245</v>
      </c>
      <c r="B1027" s="40" t="s">
        <v>6246</v>
      </c>
      <c r="C1027" s="40" t="s">
        <v>6247</v>
      </c>
      <c r="D1027" s="44" t="s">
        <v>6248</v>
      </c>
    </row>
    <row r="1028" spans="1:4" ht="15" customHeight="1" x14ac:dyDescent="0.2">
      <c r="A1028" s="40" t="s">
        <v>6249</v>
      </c>
      <c r="B1028" s="40" t="s">
        <v>6250</v>
      </c>
      <c r="C1028" s="40" t="s">
        <v>6251</v>
      </c>
      <c r="D1028" s="44" t="s">
        <v>6252</v>
      </c>
    </row>
    <row r="1029" spans="1:4" ht="15" customHeight="1" x14ac:dyDescent="0.2">
      <c r="A1029" s="40" t="s">
        <v>6253</v>
      </c>
      <c r="B1029" s="40" t="s">
        <v>6254</v>
      </c>
      <c r="C1029" s="40" t="s">
        <v>6255</v>
      </c>
      <c r="D1029" s="44" t="s">
        <v>6256</v>
      </c>
    </row>
    <row r="1030" spans="1:4" ht="15" customHeight="1" x14ac:dyDescent="0.2">
      <c r="A1030" s="40" t="s">
        <v>6257</v>
      </c>
      <c r="B1030" s="40" t="s">
        <v>6258</v>
      </c>
      <c r="C1030" s="40" t="s">
        <v>6259</v>
      </c>
      <c r="D1030" s="44" t="s">
        <v>6260</v>
      </c>
    </row>
    <row r="1031" spans="1:4" ht="15" customHeight="1" x14ac:dyDescent="0.2">
      <c r="A1031" s="40" t="s">
        <v>6261</v>
      </c>
      <c r="B1031" s="40" t="s">
        <v>6262</v>
      </c>
      <c r="C1031" s="40" t="s">
        <v>6263</v>
      </c>
      <c r="D1031" s="44" t="s">
        <v>6264</v>
      </c>
    </row>
    <row r="1032" spans="1:4" ht="15" customHeight="1" x14ac:dyDescent="0.2">
      <c r="A1032" s="40" t="s">
        <v>6265</v>
      </c>
      <c r="B1032" s="40" t="s">
        <v>6266</v>
      </c>
      <c r="C1032" s="40" t="s">
        <v>6267</v>
      </c>
      <c r="D1032" s="44" t="s">
        <v>6268</v>
      </c>
    </row>
    <row r="1033" spans="1:4" ht="15" customHeight="1" x14ac:dyDescent="0.2">
      <c r="A1033" s="40" t="s">
        <v>6269</v>
      </c>
      <c r="B1033" s="40" t="s">
        <v>6270</v>
      </c>
      <c r="C1033" s="40" t="s">
        <v>6271</v>
      </c>
      <c r="D1033" s="44" t="s">
        <v>6272</v>
      </c>
    </row>
    <row r="1034" spans="1:4" ht="15" customHeight="1" x14ac:dyDescent="0.2">
      <c r="A1034" s="40" t="s">
        <v>6273</v>
      </c>
      <c r="B1034" s="40" t="s">
        <v>6274</v>
      </c>
      <c r="C1034" s="40" t="s">
        <v>6275</v>
      </c>
      <c r="D1034" s="44" t="s">
        <v>6276</v>
      </c>
    </row>
    <row r="1035" spans="1:4" ht="15" customHeight="1" x14ac:dyDescent="0.2">
      <c r="A1035" s="40" t="s">
        <v>6277</v>
      </c>
      <c r="B1035" s="40" t="s">
        <v>6278</v>
      </c>
      <c r="C1035" s="40" t="s">
        <v>6279</v>
      </c>
      <c r="D1035" s="44" t="s">
        <v>6280</v>
      </c>
    </row>
    <row r="1036" spans="1:4" ht="15" customHeight="1" x14ac:dyDescent="0.2">
      <c r="A1036" s="40" t="s">
        <v>6281</v>
      </c>
      <c r="B1036" s="40" t="s">
        <v>6282</v>
      </c>
      <c r="C1036" s="40" t="s">
        <v>6283</v>
      </c>
      <c r="D1036" s="44" t="s">
        <v>6284</v>
      </c>
    </row>
    <row r="1037" spans="1:4" ht="15" customHeight="1" x14ac:dyDescent="0.2">
      <c r="A1037" s="40" t="s">
        <v>6285</v>
      </c>
      <c r="B1037" s="40" t="s">
        <v>6286</v>
      </c>
      <c r="C1037" s="40" t="s">
        <v>6287</v>
      </c>
      <c r="D1037" s="44" t="s">
        <v>6288</v>
      </c>
    </row>
    <row r="1038" spans="1:4" ht="15" customHeight="1" x14ac:dyDescent="0.2">
      <c r="A1038" s="40" t="s">
        <v>6289</v>
      </c>
      <c r="B1038" s="40" t="s">
        <v>6290</v>
      </c>
      <c r="C1038" s="40" t="s">
        <v>6291</v>
      </c>
      <c r="D1038" s="44" t="s">
        <v>6292</v>
      </c>
    </row>
    <row r="1039" spans="1:4" ht="15" customHeight="1" x14ac:dyDescent="0.2">
      <c r="A1039" s="40" t="s">
        <v>6293</v>
      </c>
      <c r="B1039" s="40" t="s">
        <v>6294</v>
      </c>
      <c r="C1039" s="40" t="s">
        <v>6295</v>
      </c>
      <c r="D1039" s="44" t="s">
        <v>6296</v>
      </c>
    </row>
    <row r="1040" spans="1:4" ht="15" customHeight="1" x14ac:dyDescent="0.2">
      <c r="A1040" s="40" t="s">
        <v>6297</v>
      </c>
      <c r="B1040" s="40" t="s">
        <v>6298</v>
      </c>
      <c r="C1040" s="40" t="s">
        <v>6299</v>
      </c>
      <c r="D1040" s="44" t="s">
        <v>6300</v>
      </c>
    </row>
    <row r="1041" spans="1:4" ht="15" customHeight="1" x14ac:dyDescent="0.2">
      <c r="A1041" s="40" t="s">
        <v>6301</v>
      </c>
      <c r="B1041" s="40" t="s">
        <v>6302</v>
      </c>
      <c r="C1041" s="40" t="s">
        <v>6303</v>
      </c>
      <c r="D1041" s="44" t="s">
        <v>6304</v>
      </c>
    </row>
    <row r="1042" spans="1:4" ht="15" customHeight="1" x14ac:dyDescent="0.2">
      <c r="A1042" s="40" t="s">
        <v>6305</v>
      </c>
      <c r="B1042" s="40" t="s">
        <v>6306</v>
      </c>
      <c r="C1042" s="40" t="s">
        <v>6307</v>
      </c>
      <c r="D1042" s="44" t="s">
        <v>6308</v>
      </c>
    </row>
    <row r="1043" spans="1:4" ht="15" customHeight="1" x14ac:dyDescent="0.2">
      <c r="A1043" s="40" t="s">
        <v>6309</v>
      </c>
      <c r="B1043" s="40" t="s">
        <v>6310</v>
      </c>
      <c r="C1043" s="40" t="s">
        <v>6311</v>
      </c>
      <c r="D1043" s="44" t="s">
        <v>6312</v>
      </c>
    </row>
    <row r="1044" spans="1:4" ht="15" customHeight="1" x14ac:dyDescent="0.2">
      <c r="A1044" s="40" t="s">
        <v>6313</v>
      </c>
      <c r="B1044" s="40" t="s">
        <v>6314</v>
      </c>
      <c r="C1044" s="40" t="s">
        <v>6315</v>
      </c>
      <c r="D1044" s="44" t="s">
        <v>6316</v>
      </c>
    </row>
    <row r="1045" spans="1:4" ht="15" customHeight="1" x14ac:dyDescent="0.2">
      <c r="A1045" s="40" t="s">
        <v>6317</v>
      </c>
      <c r="B1045" s="40" t="s">
        <v>6318</v>
      </c>
      <c r="C1045" s="40" t="s">
        <v>6319</v>
      </c>
      <c r="D1045" s="44" t="s">
        <v>6320</v>
      </c>
    </row>
    <row r="1046" spans="1:4" ht="15" customHeight="1" x14ac:dyDescent="0.2">
      <c r="A1046" s="40" t="s">
        <v>6321</v>
      </c>
      <c r="B1046" s="40" t="s">
        <v>6322</v>
      </c>
      <c r="C1046" s="40" t="s">
        <v>6323</v>
      </c>
      <c r="D1046" s="44" t="s">
        <v>6324</v>
      </c>
    </row>
    <row r="1047" spans="1:4" ht="15" customHeight="1" x14ac:dyDescent="0.2">
      <c r="A1047" s="40" t="s">
        <v>6325</v>
      </c>
      <c r="B1047" s="40" t="s">
        <v>6326</v>
      </c>
      <c r="C1047" s="40" t="s">
        <v>6327</v>
      </c>
      <c r="D1047" s="44" t="s">
        <v>6328</v>
      </c>
    </row>
    <row r="1048" spans="1:4" ht="15" customHeight="1" x14ac:dyDescent="0.2">
      <c r="A1048" s="40" t="s">
        <v>6329</v>
      </c>
      <c r="B1048" s="40" t="s">
        <v>6330</v>
      </c>
      <c r="C1048" s="40" t="s">
        <v>6331</v>
      </c>
      <c r="D1048" s="44" t="s">
        <v>6332</v>
      </c>
    </row>
    <row r="1049" spans="1:4" ht="15" customHeight="1" x14ac:dyDescent="0.2">
      <c r="A1049" s="40" t="s">
        <v>6333</v>
      </c>
      <c r="B1049" s="40" t="s">
        <v>6334</v>
      </c>
      <c r="C1049" s="40" t="s">
        <v>6335</v>
      </c>
      <c r="D1049" s="44" t="s">
        <v>6336</v>
      </c>
    </row>
    <row r="1050" spans="1:4" ht="15" customHeight="1" x14ac:dyDescent="0.2">
      <c r="A1050" s="40" t="s">
        <v>6337</v>
      </c>
      <c r="B1050" s="40" t="s">
        <v>6338</v>
      </c>
      <c r="C1050" s="40" t="s">
        <v>6339</v>
      </c>
      <c r="D1050" s="44" t="s">
        <v>6340</v>
      </c>
    </row>
    <row r="1051" spans="1:4" ht="15" customHeight="1" x14ac:dyDescent="0.2">
      <c r="A1051" s="40" t="s">
        <v>6341</v>
      </c>
      <c r="B1051" s="40" t="s">
        <v>6342</v>
      </c>
      <c r="C1051" s="40" t="s">
        <v>6343</v>
      </c>
      <c r="D1051" s="44" t="s">
        <v>6344</v>
      </c>
    </row>
    <row r="1052" spans="1:4" ht="15" customHeight="1" x14ac:dyDescent="0.2">
      <c r="A1052" s="40" t="s">
        <v>6345</v>
      </c>
      <c r="B1052" s="40" t="s">
        <v>6346</v>
      </c>
      <c r="C1052" s="40" t="s">
        <v>6347</v>
      </c>
      <c r="D1052" s="44" t="s">
        <v>6348</v>
      </c>
    </row>
    <row r="1053" spans="1:4" ht="15" customHeight="1" x14ac:dyDescent="0.2">
      <c r="A1053" s="40" t="s">
        <v>6349</v>
      </c>
      <c r="B1053" s="40" t="s">
        <v>6350</v>
      </c>
      <c r="C1053" s="40" t="s">
        <v>6351</v>
      </c>
      <c r="D1053" s="44" t="s">
        <v>6352</v>
      </c>
    </row>
    <row r="1054" spans="1:4" ht="15" customHeight="1" x14ac:dyDescent="0.2">
      <c r="A1054" s="40" t="s">
        <v>6353</v>
      </c>
      <c r="B1054" s="40" t="s">
        <v>6354</v>
      </c>
      <c r="C1054" s="40" t="s">
        <v>6355</v>
      </c>
      <c r="D1054" s="44" t="s">
        <v>6352</v>
      </c>
    </row>
    <row r="1055" spans="1:4" ht="15" customHeight="1" x14ac:dyDescent="0.2">
      <c r="A1055" s="40" t="s">
        <v>6356</v>
      </c>
      <c r="B1055" s="40" t="s">
        <v>6357</v>
      </c>
      <c r="C1055" s="40" t="s">
        <v>6358</v>
      </c>
      <c r="D1055" s="44" t="s">
        <v>6359</v>
      </c>
    </row>
    <row r="1056" spans="1:4" ht="15" customHeight="1" x14ac:dyDescent="0.2">
      <c r="A1056" s="40" t="s">
        <v>6360</v>
      </c>
      <c r="B1056" s="40" t="s">
        <v>6361</v>
      </c>
      <c r="C1056" s="40" t="s">
        <v>6362</v>
      </c>
      <c r="D1056" s="44" t="s">
        <v>6359</v>
      </c>
    </row>
    <row r="1057" spans="1:4" ht="15" customHeight="1" x14ac:dyDescent="0.2">
      <c r="A1057" s="40" t="s">
        <v>6363</v>
      </c>
      <c r="B1057" s="40" t="s">
        <v>6364</v>
      </c>
      <c r="C1057" s="40" t="s">
        <v>6365</v>
      </c>
      <c r="D1057" s="44" t="s">
        <v>6359</v>
      </c>
    </row>
    <row r="1058" spans="1:4" ht="15" customHeight="1" x14ac:dyDescent="0.2">
      <c r="A1058" s="40" t="s">
        <v>6366</v>
      </c>
      <c r="B1058" s="40" t="s">
        <v>6367</v>
      </c>
      <c r="C1058" s="40" t="s">
        <v>6368</v>
      </c>
      <c r="D1058" s="44" t="s">
        <v>6359</v>
      </c>
    </row>
    <row r="1059" spans="1:4" ht="15" customHeight="1" x14ac:dyDescent="0.2">
      <c r="A1059" s="40" t="s">
        <v>6369</v>
      </c>
      <c r="B1059" s="40" t="s">
        <v>6370</v>
      </c>
      <c r="C1059" s="40" t="s">
        <v>6371</v>
      </c>
      <c r="D1059" s="44" t="s">
        <v>6359</v>
      </c>
    </row>
    <row r="1060" spans="1:4" ht="15" customHeight="1" x14ac:dyDescent="0.2">
      <c r="A1060" s="40" t="s">
        <v>6372</v>
      </c>
      <c r="B1060" s="40" t="s">
        <v>6373</v>
      </c>
      <c r="C1060" s="40" t="s">
        <v>6374</v>
      </c>
      <c r="D1060" s="44" t="s">
        <v>6375</v>
      </c>
    </row>
    <row r="1061" spans="1:4" ht="15" customHeight="1" x14ac:dyDescent="0.2">
      <c r="A1061" s="40" t="s">
        <v>6376</v>
      </c>
      <c r="B1061" s="40" t="s">
        <v>6377</v>
      </c>
      <c r="C1061" s="40" t="s">
        <v>6378</v>
      </c>
      <c r="D1061" s="44" t="s">
        <v>6379</v>
      </c>
    </row>
    <row r="1062" spans="1:4" ht="15" customHeight="1" x14ac:dyDescent="0.2">
      <c r="A1062" s="40" t="s">
        <v>6380</v>
      </c>
      <c r="B1062" s="40" t="s">
        <v>6381</v>
      </c>
      <c r="C1062" s="40" t="s">
        <v>6382</v>
      </c>
      <c r="D1062" s="44" t="s">
        <v>6383</v>
      </c>
    </row>
    <row r="1063" spans="1:4" ht="15" customHeight="1" x14ac:dyDescent="0.2">
      <c r="A1063" s="40" t="s">
        <v>6384</v>
      </c>
      <c r="B1063" s="40" t="s">
        <v>6385</v>
      </c>
      <c r="C1063" s="40" t="s">
        <v>6386</v>
      </c>
      <c r="D1063" s="44" t="s">
        <v>6387</v>
      </c>
    </row>
    <row r="1064" spans="1:4" ht="15" customHeight="1" x14ac:dyDescent="0.2">
      <c r="A1064" s="40" t="s">
        <v>6388</v>
      </c>
      <c r="B1064" s="40" t="s">
        <v>6389</v>
      </c>
      <c r="C1064" s="40" t="s">
        <v>6390</v>
      </c>
      <c r="D1064" s="44" t="s">
        <v>6391</v>
      </c>
    </row>
    <row r="1065" spans="1:4" ht="15" customHeight="1" x14ac:dyDescent="0.2">
      <c r="A1065" s="40" t="s">
        <v>6392</v>
      </c>
      <c r="B1065" s="40" t="s">
        <v>6393</v>
      </c>
      <c r="C1065" s="40" t="s">
        <v>6394</v>
      </c>
      <c r="D1065" s="44" t="s">
        <v>6395</v>
      </c>
    </row>
    <row r="1066" spans="1:4" ht="15" customHeight="1" x14ac:dyDescent="0.2">
      <c r="A1066" s="40" t="s">
        <v>6396</v>
      </c>
      <c r="B1066" s="40" t="s">
        <v>6397</v>
      </c>
      <c r="C1066" s="40" t="s">
        <v>6398</v>
      </c>
      <c r="D1066" s="44" t="s">
        <v>6399</v>
      </c>
    </row>
    <row r="1067" spans="1:4" ht="15" customHeight="1" x14ac:dyDescent="0.2">
      <c r="A1067" s="40" t="s">
        <v>6400</v>
      </c>
      <c r="B1067" s="40" t="s">
        <v>6401</v>
      </c>
      <c r="C1067" s="40" t="s">
        <v>6402</v>
      </c>
      <c r="D1067" s="44" t="s">
        <v>6403</v>
      </c>
    </row>
    <row r="1068" spans="1:4" ht="15" customHeight="1" x14ac:dyDescent="0.2">
      <c r="A1068" s="40" t="s">
        <v>6404</v>
      </c>
      <c r="B1068" s="40" t="s">
        <v>6405</v>
      </c>
      <c r="C1068" s="40" t="s">
        <v>6406</v>
      </c>
      <c r="D1068" s="44" t="s">
        <v>6407</v>
      </c>
    </row>
    <row r="1069" spans="1:4" ht="15" customHeight="1" x14ac:dyDescent="0.2">
      <c r="A1069" s="40" t="s">
        <v>6408</v>
      </c>
      <c r="B1069" s="40" t="s">
        <v>6409</v>
      </c>
      <c r="C1069" s="40" t="s">
        <v>6410</v>
      </c>
      <c r="D1069" s="44" t="s">
        <v>6411</v>
      </c>
    </row>
    <row r="1070" spans="1:4" ht="15" customHeight="1" x14ac:dyDescent="0.2">
      <c r="A1070" s="40" t="s">
        <v>6412</v>
      </c>
      <c r="B1070" s="40" t="s">
        <v>6413</v>
      </c>
      <c r="C1070" s="40" t="s">
        <v>6414</v>
      </c>
      <c r="D1070" s="44" t="s">
        <v>6415</v>
      </c>
    </row>
    <row r="1071" spans="1:4" ht="15" customHeight="1" x14ac:dyDescent="0.2">
      <c r="A1071" s="40" t="s">
        <v>6416</v>
      </c>
      <c r="B1071" s="40" t="s">
        <v>6417</v>
      </c>
      <c r="C1071" s="40" t="s">
        <v>6418</v>
      </c>
      <c r="D1071" s="44" t="s">
        <v>6419</v>
      </c>
    </row>
    <row r="1072" spans="1:4" ht="15" customHeight="1" x14ac:dyDescent="0.2">
      <c r="A1072" s="40" t="s">
        <v>6420</v>
      </c>
      <c r="B1072" s="40" t="s">
        <v>6421</v>
      </c>
      <c r="C1072" s="40" t="s">
        <v>6422</v>
      </c>
      <c r="D1072" s="44" t="s">
        <v>6423</v>
      </c>
    </row>
    <row r="1073" spans="1:4" ht="15" customHeight="1" x14ac:dyDescent="0.2">
      <c r="A1073" s="40" t="s">
        <v>6424</v>
      </c>
      <c r="B1073" s="40" t="s">
        <v>6425</v>
      </c>
      <c r="C1073" s="40" t="s">
        <v>6426</v>
      </c>
      <c r="D1073" s="44" t="s">
        <v>6427</v>
      </c>
    </row>
    <row r="1074" spans="1:4" ht="15" customHeight="1" x14ac:dyDescent="0.2">
      <c r="A1074" s="40" t="s">
        <v>6428</v>
      </c>
      <c r="B1074" s="40" t="s">
        <v>6429</v>
      </c>
      <c r="C1074" s="40" t="s">
        <v>6430</v>
      </c>
      <c r="D1074" s="44" t="s">
        <v>6431</v>
      </c>
    </row>
    <row r="1075" spans="1:4" ht="15" customHeight="1" x14ac:dyDescent="0.2">
      <c r="A1075" s="40" t="s">
        <v>6432</v>
      </c>
      <c r="B1075" s="40" t="s">
        <v>6433</v>
      </c>
      <c r="C1075" s="40" t="s">
        <v>6434</v>
      </c>
      <c r="D1075" s="44" t="s">
        <v>6435</v>
      </c>
    </row>
    <row r="1076" spans="1:4" ht="15" customHeight="1" x14ac:dyDescent="0.2">
      <c r="A1076" s="40" t="s">
        <v>6436</v>
      </c>
      <c r="B1076" s="40" t="s">
        <v>6437</v>
      </c>
      <c r="C1076" s="40" t="s">
        <v>6438</v>
      </c>
      <c r="D1076" s="44" t="s">
        <v>6439</v>
      </c>
    </row>
    <row r="1077" spans="1:4" ht="15" customHeight="1" x14ac:dyDescent="0.2">
      <c r="A1077" s="40" t="s">
        <v>6440</v>
      </c>
      <c r="B1077" s="40" t="s">
        <v>6441</v>
      </c>
      <c r="C1077" s="40" t="s">
        <v>6442</v>
      </c>
      <c r="D1077" s="44" t="s">
        <v>6443</v>
      </c>
    </row>
    <row r="1078" spans="1:4" ht="15" customHeight="1" x14ac:dyDescent="0.2">
      <c r="A1078" s="40" t="s">
        <v>6444</v>
      </c>
      <c r="B1078" s="40" t="s">
        <v>6445</v>
      </c>
      <c r="C1078" s="40" t="s">
        <v>6446</v>
      </c>
      <c r="D1078" s="44" t="s">
        <v>6447</v>
      </c>
    </row>
    <row r="1079" spans="1:4" ht="15" customHeight="1" x14ac:dyDescent="0.2">
      <c r="A1079" s="40" t="s">
        <v>6448</v>
      </c>
      <c r="B1079" s="40" t="s">
        <v>6449</v>
      </c>
      <c r="C1079" s="40" t="s">
        <v>6450</v>
      </c>
      <c r="D1079" s="44" t="s">
        <v>6451</v>
      </c>
    </row>
    <row r="1080" spans="1:4" ht="15" customHeight="1" x14ac:dyDescent="0.2">
      <c r="A1080" s="40" t="s">
        <v>6452</v>
      </c>
      <c r="B1080" s="40" t="s">
        <v>6453</v>
      </c>
      <c r="C1080" s="40" t="s">
        <v>6454</v>
      </c>
      <c r="D1080" s="44" t="s">
        <v>6455</v>
      </c>
    </row>
    <row r="1081" spans="1:4" ht="15" customHeight="1" x14ac:dyDescent="0.2">
      <c r="A1081" s="40" t="s">
        <v>6456</v>
      </c>
      <c r="B1081" s="40" t="s">
        <v>6457</v>
      </c>
      <c r="C1081" s="40" t="s">
        <v>6458</v>
      </c>
      <c r="D1081" s="44" t="s">
        <v>6459</v>
      </c>
    </row>
    <row r="1082" spans="1:4" ht="15" customHeight="1" x14ac:dyDescent="0.2">
      <c r="A1082" s="40" t="s">
        <v>6460</v>
      </c>
      <c r="B1082" s="40" t="s">
        <v>6461</v>
      </c>
      <c r="C1082" s="40" t="s">
        <v>6462</v>
      </c>
      <c r="D1082" s="44" t="s">
        <v>6463</v>
      </c>
    </row>
    <row r="1083" spans="1:4" ht="15" customHeight="1" x14ac:dyDescent="0.2">
      <c r="A1083" s="40" t="s">
        <v>6464</v>
      </c>
      <c r="B1083" s="40" t="s">
        <v>6465</v>
      </c>
      <c r="C1083" s="40" t="s">
        <v>6466</v>
      </c>
      <c r="D1083" s="44" t="s">
        <v>6467</v>
      </c>
    </row>
    <row r="1084" spans="1:4" ht="15" customHeight="1" x14ac:dyDescent="0.2">
      <c r="A1084" s="40" t="s">
        <v>6468</v>
      </c>
      <c r="B1084" s="40" t="s">
        <v>6469</v>
      </c>
      <c r="C1084" s="40" t="s">
        <v>6470</v>
      </c>
      <c r="D1084" s="44" t="s">
        <v>6471</v>
      </c>
    </row>
    <row r="1085" spans="1:4" ht="15" customHeight="1" x14ac:dyDescent="0.2">
      <c r="A1085" s="40" t="s">
        <v>6472</v>
      </c>
      <c r="B1085" s="40" t="s">
        <v>6473</v>
      </c>
      <c r="C1085" s="40" t="s">
        <v>6474</v>
      </c>
      <c r="D1085" s="44" t="s">
        <v>6475</v>
      </c>
    </row>
    <row r="1086" spans="1:4" ht="15" customHeight="1" x14ac:dyDescent="0.2">
      <c r="A1086" s="40" t="s">
        <v>6476</v>
      </c>
      <c r="B1086" s="40" t="s">
        <v>6477</v>
      </c>
      <c r="C1086" s="40" t="s">
        <v>6478</v>
      </c>
      <c r="D1086" s="44" t="s">
        <v>6479</v>
      </c>
    </row>
    <row r="1087" spans="1:4" ht="15" customHeight="1" x14ac:dyDescent="0.2">
      <c r="A1087" s="40" t="s">
        <v>6480</v>
      </c>
      <c r="B1087" s="40" t="s">
        <v>6481</v>
      </c>
      <c r="C1087" s="40" t="s">
        <v>6482</v>
      </c>
      <c r="D1087" s="44" t="s">
        <v>6483</v>
      </c>
    </row>
    <row r="1088" spans="1:4" ht="15" customHeight="1" x14ac:dyDescent="0.2">
      <c r="A1088" s="40" t="s">
        <v>6484</v>
      </c>
      <c r="B1088" s="40" t="s">
        <v>6485</v>
      </c>
      <c r="C1088" s="40" t="s">
        <v>6486</v>
      </c>
      <c r="D1088" s="44" t="s">
        <v>6487</v>
      </c>
    </row>
    <row r="1089" spans="1:4" ht="15" customHeight="1" x14ac:dyDescent="0.2">
      <c r="A1089" s="40" t="s">
        <v>6488</v>
      </c>
      <c r="B1089" s="40" t="s">
        <v>6489</v>
      </c>
      <c r="C1089" s="40" t="s">
        <v>6490</v>
      </c>
      <c r="D1089" s="44" t="s">
        <v>6491</v>
      </c>
    </row>
    <row r="1090" spans="1:4" ht="15" customHeight="1" x14ac:dyDescent="0.2">
      <c r="A1090" s="40" t="s">
        <v>6492</v>
      </c>
      <c r="B1090" s="40" t="s">
        <v>6493</v>
      </c>
      <c r="C1090" s="40" t="s">
        <v>6494</v>
      </c>
      <c r="D1090" s="44" t="s">
        <v>6495</v>
      </c>
    </row>
    <row r="1091" spans="1:4" ht="15" customHeight="1" x14ac:dyDescent="0.2">
      <c r="A1091" s="40" t="s">
        <v>6496</v>
      </c>
      <c r="B1091" s="40" t="s">
        <v>6497</v>
      </c>
      <c r="C1091" s="40" t="s">
        <v>6498</v>
      </c>
      <c r="D1091" s="44" t="s">
        <v>6499</v>
      </c>
    </row>
    <row r="1092" spans="1:4" ht="15" customHeight="1" x14ac:dyDescent="0.2">
      <c r="A1092" s="40" t="s">
        <v>6500</v>
      </c>
      <c r="B1092" s="40" t="s">
        <v>6501</v>
      </c>
      <c r="C1092" s="40" t="s">
        <v>6502</v>
      </c>
      <c r="D1092" s="44" t="s">
        <v>6503</v>
      </c>
    </row>
    <row r="1093" spans="1:4" ht="15" customHeight="1" x14ac:dyDescent="0.2">
      <c r="A1093" s="40" t="s">
        <v>6504</v>
      </c>
      <c r="B1093" s="40" t="s">
        <v>6505</v>
      </c>
      <c r="C1093" s="40" t="s">
        <v>6506</v>
      </c>
      <c r="D1093" s="44" t="s">
        <v>6507</v>
      </c>
    </row>
    <row r="1094" spans="1:4" ht="15" customHeight="1" x14ac:dyDescent="0.2">
      <c r="A1094" s="40" t="s">
        <v>6508</v>
      </c>
      <c r="B1094" s="40" t="s">
        <v>6509</v>
      </c>
      <c r="C1094" s="40" t="s">
        <v>6510</v>
      </c>
      <c r="D1094" s="44" t="s">
        <v>6511</v>
      </c>
    </row>
    <row r="1095" spans="1:4" ht="15" customHeight="1" x14ac:dyDescent="0.2">
      <c r="A1095" s="40" t="s">
        <v>6512</v>
      </c>
      <c r="B1095" s="40" t="s">
        <v>6513</v>
      </c>
      <c r="C1095" s="40" t="s">
        <v>6514</v>
      </c>
      <c r="D1095" s="44" t="s">
        <v>6515</v>
      </c>
    </row>
    <row r="1096" spans="1:4" ht="15" customHeight="1" x14ac:dyDescent="0.2">
      <c r="A1096" s="40" t="s">
        <v>6516</v>
      </c>
      <c r="B1096" s="40" t="s">
        <v>6517</v>
      </c>
      <c r="C1096" s="40" t="s">
        <v>6518</v>
      </c>
      <c r="D1096" s="44" t="s">
        <v>6519</v>
      </c>
    </row>
    <row r="1097" spans="1:4" ht="15" customHeight="1" x14ac:dyDescent="0.2">
      <c r="A1097" s="40" t="s">
        <v>6520</v>
      </c>
      <c r="B1097" s="40" t="s">
        <v>6521</v>
      </c>
      <c r="C1097" s="40" t="s">
        <v>6522</v>
      </c>
      <c r="D1097" s="44" t="s">
        <v>6523</v>
      </c>
    </row>
    <row r="1098" spans="1:4" ht="15" customHeight="1" x14ac:dyDescent="0.2">
      <c r="A1098" s="40" t="s">
        <v>6524</v>
      </c>
      <c r="B1098" s="40" t="s">
        <v>6525</v>
      </c>
      <c r="C1098" s="40" t="s">
        <v>6526</v>
      </c>
      <c r="D1098" s="44" t="s">
        <v>6527</v>
      </c>
    </row>
    <row r="1099" spans="1:4" ht="15" customHeight="1" x14ac:dyDescent="0.2">
      <c r="A1099" s="40" t="s">
        <v>6528</v>
      </c>
      <c r="B1099" s="40" t="s">
        <v>6529</v>
      </c>
      <c r="C1099" s="40" t="s">
        <v>6530</v>
      </c>
      <c r="D1099" s="44" t="s">
        <v>6531</v>
      </c>
    </row>
    <row r="1100" spans="1:4" ht="15" customHeight="1" x14ac:dyDescent="0.2">
      <c r="A1100" s="40" t="s">
        <v>6532</v>
      </c>
      <c r="B1100" s="40" t="s">
        <v>6533</v>
      </c>
      <c r="C1100" s="40" t="s">
        <v>6534</v>
      </c>
      <c r="D1100" s="44" t="s">
        <v>6535</v>
      </c>
    </row>
    <row r="1101" spans="1:4" ht="15" customHeight="1" x14ac:dyDescent="0.2">
      <c r="A1101" s="40" t="s">
        <v>6536</v>
      </c>
      <c r="B1101" s="40" t="s">
        <v>6537</v>
      </c>
      <c r="C1101" s="40" t="s">
        <v>6538</v>
      </c>
      <c r="D1101" s="44" t="s">
        <v>6539</v>
      </c>
    </row>
    <row r="1102" spans="1:4" ht="15" customHeight="1" x14ac:dyDescent="0.2">
      <c r="A1102" s="40" t="s">
        <v>6540</v>
      </c>
      <c r="B1102" s="40" t="s">
        <v>6541</v>
      </c>
      <c r="C1102" s="40" t="s">
        <v>6542</v>
      </c>
      <c r="D1102" s="44" t="s">
        <v>6543</v>
      </c>
    </row>
    <row r="1103" spans="1:4" ht="15" customHeight="1" x14ac:dyDescent="0.2">
      <c r="A1103" s="40" t="s">
        <v>6544</v>
      </c>
      <c r="B1103" s="40" t="s">
        <v>6545</v>
      </c>
      <c r="C1103" s="40" t="s">
        <v>6546</v>
      </c>
      <c r="D1103" s="44" t="s">
        <v>6547</v>
      </c>
    </row>
    <row r="1104" spans="1:4" ht="15" customHeight="1" x14ac:dyDescent="0.2">
      <c r="A1104" s="40" t="s">
        <v>6548</v>
      </c>
      <c r="B1104" s="40" t="s">
        <v>6549</v>
      </c>
      <c r="C1104" s="40" t="s">
        <v>6550</v>
      </c>
      <c r="D1104" s="44" t="s">
        <v>6551</v>
      </c>
    </row>
    <row r="1105" spans="1:4" ht="15" customHeight="1" x14ac:dyDescent="0.2">
      <c r="A1105" s="40" t="s">
        <v>6552</v>
      </c>
      <c r="B1105" s="40" t="s">
        <v>6553</v>
      </c>
      <c r="C1105" s="40" t="s">
        <v>6554</v>
      </c>
      <c r="D1105" s="44" t="s">
        <v>6555</v>
      </c>
    </row>
    <row r="1106" spans="1:4" ht="15" customHeight="1" x14ac:dyDescent="0.2">
      <c r="A1106" s="40" t="s">
        <v>6556</v>
      </c>
      <c r="B1106" s="40" t="s">
        <v>6557</v>
      </c>
      <c r="C1106" s="40" t="s">
        <v>6558</v>
      </c>
      <c r="D1106" s="44" t="s">
        <v>6559</v>
      </c>
    </row>
    <row r="1107" spans="1:4" ht="15" customHeight="1" x14ac:dyDescent="0.2">
      <c r="A1107" s="40" t="s">
        <v>6560</v>
      </c>
      <c r="B1107" s="40" t="s">
        <v>6561</v>
      </c>
      <c r="C1107" s="40" t="s">
        <v>6562</v>
      </c>
      <c r="D1107" s="44" t="s">
        <v>6563</v>
      </c>
    </row>
    <row r="1108" spans="1:4" ht="15" customHeight="1" x14ac:dyDescent="0.2">
      <c r="A1108" s="40" t="s">
        <v>6564</v>
      </c>
      <c r="B1108" s="40" t="s">
        <v>6565</v>
      </c>
      <c r="C1108" s="40" t="s">
        <v>6566</v>
      </c>
      <c r="D1108" s="44" t="s">
        <v>6567</v>
      </c>
    </row>
    <row r="1109" spans="1:4" ht="15" customHeight="1" x14ac:dyDescent="0.2">
      <c r="A1109" s="40" t="s">
        <v>6568</v>
      </c>
      <c r="B1109" s="40" t="s">
        <v>6569</v>
      </c>
      <c r="C1109" s="40" t="s">
        <v>6570</v>
      </c>
      <c r="D1109" s="44" t="s">
        <v>6571</v>
      </c>
    </row>
    <row r="1110" spans="1:4" ht="15" customHeight="1" x14ac:dyDescent="0.2">
      <c r="A1110" s="40" t="s">
        <v>6572</v>
      </c>
      <c r="B1110" s="40" t="s">
        <v>6573</v>
      </c>
      <c r="C1110" s="40" t="s">
        <v>6574</v>
      </c>
      <c r="D1110" s="44" t="s">
        <v>6575</v>
      </c>
    </row>
    <row r="1111" spans="1:4" ht="15" customHeight="1" x14ac:dyDescent="0.2">
      <c r="A1111" s="40" t="s">
        <v>6576</v>
      </c>
      <c r="B1111" s="40" t="s">
        <v>6577</v>
      </c>
      <c r="C1111" s="40" t="s">
        <v>6578</v>
      </c>
      <c r="D1111" s="44" t="s">
        <v>6579</v>
      </c>
    </row>
    <row r="1112" spans="1:4" ht="15" customHeight="1" x14ac:dyDescent="0.2">
      <c r="A1112" s="40" t="s">
        <v>6580</v>
      </c>
      <c r="B1112" s="40" t="s">
        <v>6581</v>
      </c>
      <c r="C1112" s="40" t="s">
        <v>6582</v>
      </c>
      <c r="D1112" s="44" t="s">
        <v>6583</v>
      </c>
    </row>
    <row r="1113" spans="1:4" ht="15" customHeight="1" x14ac:dyDescent="0.2">
      <c r="A1113" s="40" t="s">
        <v>6584</v>
      </c>
      <c r="B1113" s="40" t="s">
        <v>6585</v>
      </c>
      <c r="C1113" s="40" t="s">
        <v>6586</v>
      </c>
      <c r="D1113" s="44" t="s">
        <v>6587</v>
      </c>
    </row>
    <row r="1114" spans="1:4" ht="15" customHeight="1" x14ac:dyDescent="0.2">
      <c r="A1114" s="40" t="s">
        <v>6588</v>
      </c>
      <c r="B1114" s="40" t="s">
        <v>6589</v>
      </c>
      <c r="C1114" s="40" t="s">
        <v>6590</v>
      </c>
      <c r="D1114" s="44" t="s">
        <v>6591</v>
      </c>
    </row>
    <row r="1115" spans="1:4" ht="15" customHeight="1" x14ac:dyDescent="0.2">
      <c r="A1115" s="40" t="s">
        <v>6592</v>
      </c>
      <c r="B1115" s="40" t="s">
        <v>6593</v>
      </c>
      <c r="C1115" s="40" t="s">
        <v>6594</v>
      </c>
      <c r="D1115" s="44" t="s">
        <v>6595</v>
      </c>
    </row>
    <row r="1116" spans="1:4" ht="15" customHeight="1" x14ac:dyDescent="0.2">
      <c r="A1116" s="40" t="s">
        <v>6596</v>
      </c>
      <c r="B1116" s="40" t="s">
        <v>6597</v>
      </c>
      <c r="C1116" s="40" t="s">
        <v>6598</v>
      </c>
      <c r="D1116" s="44" t="s">
        <v>6599</v>
      </c>
    </row>
    <row r="1117" spans="1:4" ht="15" customHeight="1" x14ac:dyDescent="0.2">
      <c r="A1117" s="40" t="s">
        <v>6600</v>
      </c>
      <c r="B1117" s="40" t="s">
        <v>6601</v>
      </c>
      <c r="C1117" s="40" t="s">
        <v>6602</v>
      </c>
      <c r="D1117" s="44" t="s">
        <v>6603</v>
      </c>
    </row>
    <row r="1118" spans="1:4" ht="15" customHeight="1" x14ac:dyDescent="0.2">
      <c r="A1118" s="40" t="s">
        <v>6604</v>
      </c>
      <c r="B1118" s="40" t="s">
        <v>6605</v>
      </c>
      <c r="C1118" s="40" t="s">
        <v>6606</v>
      </c>
      <c r="D1118" s="44" t="s">
        <v>6607</v>
      </c>
    </row>
    <row r="1119" spans="1:4" ht="15" customHeight="1" x14ac:dyDescent="0.2">
      <c r="A1119" s="40" t="s">
        <v>6608</v>
      </c>
      <c r="B1119" s="40" t="s">
        <v>6609</v>
      </c>
      <c r="C1119" s="40" t="s">
        <v>6610</v>
      </c>
      <c r="D1119" s="44" t="s">
        <v>6611</v>
      </c>
    </row>
    <row r="1120" spans="1:4" ht="15" customHeight="1" x14ac:dyDescent="0.2">
      <c r="A1120" s="40" t="s">
        <v>6612</v>
      </c>
      <c r="B1120" s="40" t="s">
        <v>6613</v>
      </c>
      <c r="C1120" s="40" t="s">
        <v>6614</v>
      </c>
      <c r="D1120" s="44" t="s">
        <v>6615</v>
      </c>
    </row>
    <row r="1121" spans="1:4" ht="15" customHeight="1" x14ac:dyDescent="0.2">
      <c r="A1121" s="40" t="s">
        <v>6616</v>
      </c>
      <c r="B1121" s="40" t="s">
        <v>6617</v>
      </c>
      <c r="C1121" s="40" t="s">
        <v>6618</v>
      </c>
      <c r="D1121" s="44" t="s">
        <v>6619</v>
      </c>
    </row>
    <row r="1122" spans="1:4" ht="15" customHeight="1" x14ac:dyDescent="0.2">
      <c r="A1122" s="40" t="s">
        <v>6620</v>
      </c>
      <c r="B1122" s="40" t="s">
        <v>6621</v>
      </c>
      <c r="C1122" s="40" t="s">
        <v>6622</v>
      </c>
      <c r="D1122" s="44" t="s">
        <v>6623</v>
      </c>
    </row>
    <row r="1123" spans="1:4" ht="15" customHeight="1" x14ac:dyDescent="0.2">
      <c r="A1123" s="40" t="s">
        <v>6624</v>
      </c>
      <c r="B1123" s="40" t="s">
        <v>6625</v>
      </c>
      <c r="C1123" s="40" t="s">
        <v>6626</v>
      </c>
      <c r="D1123" s="44" t="s">
        <v>6627</v>
      </c>
    </row>
    <row r="1124" spans="1:4" ht="15" customHeight="1" x14ac:dyDescent="0.2">
      <c r="A1124" s="40" t="s">
        <v>6628</v>
      </c>
      <c r="B1124" s="40" t="s">
        <v>6629</v>
      </c>
      <c r="C1124" s="40" t="s">
        <v>6630</v>
      </c>
      <c r="D1124" s="44" t="s">
        <v>6631</v>
      </c>
    </row>
    <row r="1125" spans="1:4" ht="15" customHeight="1" x14ac:dyDescent="0.2">
      <c r="A1125" s="40" t="s">
        <v>6632</v>
      </c>
      <c r="B1125" s="40" t="s">
        <v>6633</v>
      </c>
      <c r="C1125" s="40" t="s">
        <v>6634</v>
      </c>
      <c r="D1125" s="44" t="s">
        <v>6635</v>
      </c>
    </row>
    <row r="1126" spans="1:4" ht="15" customHeight="1" x14ac:dyDescent="0.2">
      <c r="A1126" s="40" t="s">
        <v>6636</v>
      </c>
      <c r="B1126" s="40" t="s">
        <v>6637</v>
      </c>
      <c r="C1126" s="40" t="s">
        <v>6638</v>
      </c>
      <c r="D1126" s="44" t="s">
        <v>6639</v>
      </c>
    </row>
    <row r="1127" spans="1:4" ht="15" customHeight="1" x14ac:dyDescent="0.2">
      <c r="A1127" s="40" t="s">
        <v>6640</v>
      </c>
      <c r="B1127" s="40" t="s">
        <v>6641</v>
      </c>
      <c r="C1127" s="40" t="s">
        <v>6642</v>
      </c>
      <c r="D1127" s="44" t="s">
        <v>6643</v>
      </c>
    </row>
    <row r="1128" spans="1:4" ht="15" customHeight="1" x14ac:dyDescent="0.2">
      <c r="A1128" s="40" t="s">
        <v>6644</v>
      </c>
      <c r="B1128" s="40" t="s">
        <v>6645</v>
      </c>
      <c r="C1128" s="40" t="s">
        <v>6646</v>
      </c>
      <c r="D1128" s="44" t="s">
        <v>6647</v>
      </c>
    </row>
    <row r="1129" spans="1:4" ht="15" customHeight="1" x14ac:dyDescent="0.2">
      <c r="A1129" s="40" t="s">
        <v>6648</v>
      </c>
      <c r="B1129" s="40" t="s">
        <v>6649</v>
      </c>
      <c r="C1129" s="40" t="s">
        <v>6650</v>
      </c>
      <c r="D1129" s="44" t="s">
        <v>6651</v>
      </c>
    </row>
    <row r="1130" spans="1:4" ht="15" customHeight="1" x14ac:dyDescent="0.2">
      <c r="A1130" s="40" t="s">
        <v>6652</v>
      </c>
      <c r="B1130" s="40" t="s">
        <v>6653</v>
      </c>
      <c r="C1130" s="40" t="s">
        <v>6654</v>
      </c>
      <c r="D1130" s="44" t="s">
        <v>6655</v>
      </c>
    </row>
    <row r="1131" spans="1:4" ht="15" customHeight="1" x14ac:dyDescent="0.2">
      <c r="A1131" s="40" t="s">
        <v>6656</v>
      </c>
      <c r="B1131" s="40" t="s">
        <v>6657</v>
      </c>
      <c r="C1131" s="40" t="s">
        <v>6658</v>
      </c>
      <c r="D1131" s="44" t="s">
        <v>6659</v>
      </c>
    </row>
    <row r="1132" spans="1:4" ht="15" customHeight="1" x14ac:dyDescent="0.2">
      <c r="A1132" s="40" t="s">
        <v>6660</v>
      </c>
      <c r="B1132" s="40" t="s">
        <v>6661</v>
      </c>
      <c r="C1132" s="40" t="s">
        <v>6662</v>
      </c>
      <c r="D1132" s="44" t="s">
        <v>6663</v>
      </c>
    </row>
    <row r="1133" spans="1:4" ht="15" customHeight="1" x14ac:dyDescent="0.2">
      <c r="A1133" s="40" t="s">
        <v>6664</v>
      </c>
      <c r="B1133" s="40" t="s">
        <v>6665</v>
      </c>
      <c r="C1133" s="40" t="s">
        <v>6666</v>
      </c>
      <c r="D1133" s="44" t="s">
        <v>6667</v>
      </c>
    </row>
    <row r="1134" spans="1:4" ht="15" customHeight="1" x14ac:dyDescent="0.2">
      <c r="A1134" s="40" t="s">
        <v>6668</v>
      </c>
      <c r="B1134" s="40" t="s">
        <v>6669</v>
      </c>
      <c r="C1134" s="40" t="s">
        <v>6670</v>
      </c>
      <c r="D1134" s="44" t="s">
        <v>6671</v>
      </c>
    </row>
    <row r="1135" spans="1:4" ht="15" customHeight="1" x14ac:dyDescent="0.2">
      <c r="A1135" s="40" t="s">
        <v>6672</v>
      </c>
      <c r="B1135" s="40" t="s">
        <v>6673</v>
      </c>
      <c r="C1135" s="40" t="s">
        <v>6674</v>
      </c>
      <c r="D1135" s="44" t="s">
        <v>6675</v>
      </c>
    </row>
    <row r="1136" spans="1:4" ht="15" customHeight="1" x14ac:dyDescent="0.2">
      <c r="A1136" s="40" t="s">
        <v>6676</v>
      </c>
      <c r="B1136" s="40" t="s">
        <v>6677</v>
      </c>
      <c r="C1136" s="40" t="s">
        <v>6678</v>
      </c>
      <c r="D1136" s="44" t="s">
        <v>6679</v>
      </c>
    </row>
    <row r="1137" spans="1:4" ht="15" customHeight="1" x14ac:dyDescent="0.2">
      <c r="A1137" s="40" t="s">
        <v>6680</v>
      </c>
      <c r="B1137" s="40" t="s">
        <v>6681</v>
      </c>
      <c r="C1137" s="40" t="s">
        <v>6682</v>
      </c>
      <c r="D1137" s="44" t="s">
        <v>6683</v>
      </c>
    </row>
    <row r="1138" spans="1:4" ht="15" customHeight="1" x14ac:dyDescent="0.2">
      <c r="A1138" s="40" t="s">
        <v>6684</v>
      </c>
      <c r="B1138" s="40" t="s">
        <v>6685</v>
      </c>
      <c r="C1138" s="40" t="s">
        <v>6686</v>
      </c>
      <c r="D1138" s="44" t="s">
        <v>6687</v>
      </c>
    </row>
    <row r="1139" spans="1:4" ht="15" customHeight="1" x14ac:dyDescent="0.2">
      <c r="A1139" s="40" t="s">
        <v>6688</v>
      </c>
      <c r="B1139" s="40" t="s">
        <v>6689</v>
      </c>
      <c r="C1139" s="40" t="s">
        <v>6690</v>
      </c>
      <c r="D1139" s="44" t="s">
        <v>6691</v>
      </c>
    </row>
    <row r="1140" spans="1:4" ht="15" customHeight="1" x14ac:dyDescent="0.2">
      <c r="A1140" s="40" t="s">
        <v>6692</v>
      </c>
      <c r="B1140" s="40" t="s">
        <v>6693</v>
      </c>
      <c r="C1140" s="40" t="s">
        <v>6694</v>
      </c>
      <c r="D1140" s="44" t="s">
        <v>6695</v>
      </c>
    </row>
    <row r="1141" spans="1:4" ht="15" customHeight="1" x14ac:dyDescent="0.2">
      <c r="A1141" s="40" t="s">
        <v>6696</v>
      </c>
      <c r="B1141" s="40" t="s">
        <v>6697</v>
      </c>
      <c r="C1141" s="40" t="s">
        <v>6698</v>
      </c>
      <c r="D1141" s="44" t="s">
        <v>6699</v>
      </c>
    </row>
    <row r="1142" spans="1:4" ht="15" customHeight="1" x14ac:dyDescent="0.2">
      <c r="A1142" s="40" t="s">
        <v>6700</v>
      </c>
      <c r="B1142" s="40" t="s">
        <v>6701</v>
      </c>
      <c r="C1142" s="40" t="s">
        <v>6702</v>
      </c>
      <c r="D1142" s="44" t="s">
        <v>6703</v>
      </c>
    </row>
    <row r="1143" spans="1:4" ht="15" customHeight="1" x14ac:dyDescent="0.2">
      <c r="A1143" s="40" t="s">
        <v>6704</v>
      </c>
      <c r="B1143" s="40" t="s">
        <v>6705</v>
      </c>
      <c r="C1143" s="40" t="s">
        <v>6706</v>
      </c>
      <c r="D1143" s="44" t="s">
        <v>6707</v>
      </c>
    </row>
    <row r="1144" spans="1:4" ht="15" customHeight="1" x14ac:dyDescent="0.2">
      <c r="A1144" s="40" t="s">
        <v>6708</v>
      </c>
      <c r="B1144" s="40" t="s">
        <v>6709</v>
      </c>
      <c r="C1144" s="40" t="s">
        <v>6710</v>
      </c>
      <c r="D1144" s="44" t="s">
        <v>6711</v>
      </c>
    </row>
    <row r="1145" spans="1:4" ht="15" customHeight="1" x14ac:dyDescent="0.2">
      <c r="A1145" s="40" t="s">
        <v>6712</v>
      </c>
      <c r="B1145" s="40" t="s">
        <v>6713</v>
      </c>
      <c r="C1145" s="40" t="s">
        <v>6714</v>
      </c>
      <c r="D1145" s="44" t="s">
        <v>6715</v>
      </c>
    </row>
    <row r="1146" spans="1:4" ht="15" customHeight="1" x14ac:dyDescent="0.2">
      <c r="A1146" s="40" t="s">
        <v>6716</v>
      </c>
      <c r="B1146" s="40" t="s">
        <v>6717</v>
      </c>
      <c r="C1146" s="40" t="s">
        <v>6718</v>
      </c>
      <c r="D1146" s="44" t="s">
        <v>6719</v>
      </c>
    </row>
    <row r="1147" spans="1:4" ht="15" customHeight="1" x14ac:dyDescent="0.2">
      <c r="A1147" s="40" t="s">
        <v>6720</v>
      </c>
      <c r="B1147" s="40" t="s">
        <v>6721</v>
      </c>
      <c r="C1147" s="40" t="s">
        <v>6722</v>
      </c>
      <c r="D1147" s="44" t="s">
        <v>6723</v>
      </c>
    </row>
    <row r="1148" spans="1:4" ht="15" customHeight="1" x14ac:dyDescent="0.2">
      <c r="A1148" s="40" t="s">
        <v>6724</v>
      </c>
      <c r="B1148" s="40" t="s">
        <v>6725</v>
      </c>
      <c r="C1148" s="40" t="s">
        <v>6726</v>
      </c>
      <c r="D1148" s="44" t="s">
        <v>6727</v>
      </c>
    </row>
    <row r="1149" spans="1:4" ht="15" customHeight="1" x14ac:dyDescent="0.2">
      <c r="A1149" s="40" t="s">
        <v>6728</v>
      </c>
      <c r="B1149" s="40" t="s">
        <v>6729</v>
      </c>
      <c r="C1149" s="40" t="s">
        <v>6730</v>
      </c>
      <c r="D1149" s="44" t="s">
        <v>6731</v>
      </c>
    </row>
    <row r="1150" spans="1:4" ht="15" customHeight="1" x14ac:dyDescent="0.2">
      <c r="A1150" s="40" t="s">
        <v>6732</v>
      </c>
      <c r="B1150" s="40" t="s">
        <v>6733</v>
      </c>
      <c r="C1150" s="40" t="s">
        <v>6734</v>
      </c>
      <c r="D1150" s="44" t="s">
        <v>6735</v>
      </c>
    </row>
    <row r="1151" spans="1:4" ht="15" customHeight="1" x14ac:dyDescent="0.2">
      <c r="A1151" s="40" t="s">
        <v>6736</v>
      </c>
      <c r="B1151" s="40" t="s">
        <v>6737</v>
      </c>
      <c r="C1151" s="40" t="s">
        <v>6738</v>
      </c>
      <c r="D1151" s="44" t="s">
        <v>6739</v>
      </c>
    </row>
    <row r="1152" spans="1:4" ht="15" customHeight="1" x14ac:dyDescent="0.2">
      <c r="A1152" s="40" t="s">
        <v>6740</v>
      </c>
      <c r="B1152" s="40" t="s">
        <v>6741</v>
      </c>
      <c r="C1152" s="40" t="s">
        <v>6742</v>
      </c>
      <c r="D1152" s="44" t="s">
        <v>6743</v>
      </c>
    </row>
    <row r="1153" spans="1:4" ht="15" customHeight="1" x14ac:dyDescent="0.2">
      <c r="A1153" s="40" t="s">
        <v>6744</v>
      </c>
      <c r="B1153" s="40" t="s">
        <v>6745</v>
      </c>
      <c r="C1153" s="40" t="s">
        <v>6746</v>
      </c>
      <c r="D1153" s="44" t="s">
        <v>6747</v>
      </c>
    </row>
    <row r="1154" spans="1:4" ht="15" customHeight="1" x14ac:dyDescent="0.2">
      <c r="A1154" s="40" t="s">
        <v>6748</v>
      </c>
      <c r="B1154" s="40" t="s">
        <v>6749</v>
      </c>
      <c r="C1154" s="40" t="s">
        <v>6750</v>
      </c>
      <c r="D1154" s="44" t="s">
        <v>6751</v>
      </c>
    </row>
    <row r="1155" spans="1:4" ht="15" customHeight="1" x14ac:dyDescent="0.2">
      <c r="A1155" s="40" t="s">
        <v>6752</v>
      </c>
      <c r="B1155" s="40" t="s">
        <v>6753</v>
      </c>
      <c r="C1155" s="40" t="s">
        <v>6754</v>
      </c>
      <c r="D1155" s="44" t="s">
        <v>6755</v>
      </c>
    </row>
    <row r="1156" spans="1:4" ht="15" customHeight="1" x14ac:dyDescent="0.2">
      <c r="A1156" s="40" t="s">
        <v>6756</v>
      </c>
      <c r="B1156" s="40" t="s">
        <v>6757</v>
      </c>
      <c r="C1156" s="40" t="s">
        <v>6758</v>
      </c>
      <c r="D1156" s="44" t="s">
        <v>6759</v>
      </c>
    </row>
    <row r="1157" spans="1:4" ht="15" customHeight="1" x14ac:dyDescent="0.2">
      <c r="A1157" s="40" t="s">
        <v>6760</v>
      </c>
      <c r="B1157" s="40" t="s">
        <v>6761</v>
      </c>
      <c r="C1157" s="40" t="s">
        <v>6762</v>
      </c>
      <c r="D1157" s="44" t="s">
        <v>6763</v>
      </c>
    </row>
    <row r="1158" spans="1:4" ht="15" customHeight="1" x14ac:dyDescent="0.2">
      <c r="A1158" s="40" t="s">
        <v>6764</v>
      </c>
      <c r="B1158" s="40" t="s">
        <v>6765</v>
      </c>
      <c r="C1158" s="40" t="s">
        <v>6766</v>
      </c>
      <c r="D1158" s="44" t="s">
        <v>6767</v>
      </c>
    </row>
    <row r="1159" spans="1:4" ht="15" customHeight="1" x14ac:dyDescent="0.2">
      <c r="A1159" s="40" t="s">
        <v>6768</v>
      </c>
      <c r="B1159" s="40" t="s">
        <v>6769</v>
      </c>
      <c r="C1159" s="40" t="s">
        <v>6770</v>
      </c>
      <c r="D1159" s="44" t="s">
        <v>6771</v>
      </c>
    </row>
    <row r="1160" spans="1:4" ht="15" customHeight="1" x14ac:dyDescent="0.2">
      <c r="A1160" s="40" t="s">
        <v>6772</v>
      </c>
      <c r="B1160" s="40" t="s">
        <v>6773</v>
      </c>
      <c r="C1160" s="40" t="s">
        <v>6774</v>
      </c>
      <c r="D1160" s="44" t="s">
        <v>6775</v>
      </c>
    </row>
    <row r="1161" spans="1:4" ht="15" customHeight="1" x14ac:dyDescent="0.2">
      <c r="A1161" s="40" t="s">
        <v>6776</v>
      </c>
      <c r="B1161" s="40" t="s">
        <v>6777</v>
      </c>
      <c r="C1161" s="40" t="s">
        <v>6778</v>
      </c>
      <c r="D1161" s="44" t="s">
        <v>6779</v>
      </c>
    </row>
    <row r="1162" spans="1:4" ht="15" customHeight="1" x14ac:dyDescent="0.2">
      <c r="A1162" s="40" t="s">
        <v>6780</v>
      </c>
      <c r="B1162" s="40" t="s">
        <v>6781</v>
      </c>
      <c r="C1162" s="40" t="s">
        <v>6782</v>
      </c>
      <c r="D1162" s="44" t="s">
        <v>6783</v>
      </c>
    </row>
    <row r="1163" spans="1:4" ht="15" customHeight="1" x14ac:dyDescent="0.2">
      <c r="A1163" s="40" t="s">
        <v>6784</v>
      </c>
      <c r="B1163" s="40" t="s">
        <v>6785</v>
      </c>
      <c r="C1163" s="40" t="s">
        <v>6786</v>
      </c>
      <c r="D1163" s="44" t="s">
        <v>6787</v>
      </c>
    </row>
    <row r="1164" spans="1:4" ht="15" customHeight="1" x14ac:dyDescent="0.2">
      <c r="A1164" s="40" t="s">
        <v>6788</v>
      </c>
      <c r="B1164" s="40" t="s">
        <v>6789</v>
      </c>
      <c r="C1164" s="40" t="s">
        <v>6790</v>
      </c>
      <c r="D1164" s="44" t="s">
        <v>6791</v>
      </c>
    </row>
    <row r="1165" spans="1:4" ht="15" customHeight="1" x14ac:dyDescent="0.2">
      <c r="A1165" s="40" t="s">
        <v>6792</v>
      </c>
      <c r="B1165" s="40" t="s">
        <v>6793</v>
      </c>
      <c r="C1165" s="40" t="s">
        <v>6794</v>
      </c>
      <c r="D1165" s="44" t="s">
        <v>6795</v>
      </c>
    </row>
    <row r="1166" spans="1:4" ht="15" customHeight="1" x14ac:dyDescent="0.2">
      <c r="A1166" s="40" t="s">
        <v>6796</v>
      </c>
      <c r="B1166" s="40" t="s">
        <v>6797</v>
      </c>
      <c r="C1166" s="40" t="s">
        <v>6798</v>
      </c>
      <c r="D1166" s="44" t="s">
        <v>6799</v>
      </c>
    </row>
    <row r="1167" spans="1:4" ht="15" customHeight="1" x14ac:dyDescent="0.2">
      <c r="A1167" s="40" t="s">
        <v>6800</v>
      </c>
      <c r="B1167" s="40" t="s">
        <v>6801</v>
      </c>
      <c r="C1167" s="40" t="s">
        <v>6802</v>
      </c>
      <c r="D1167" s="44" t="s">
        <v>6803</v>
      </c>
    </row>
    <row r="1168" spans="1:4" ht="15" customHeight="1" x14ac:dyDescent="0.2">
      <c r="A1168" s="40" t="s">
        <v>6804</v>
      </c>
      <c r="B1168" s="40" t="s">
        <v>6805</v>
      </c>
      <c r="C1168" s="40" t="s">
        <v>6806</v>
      </c>
      <c r="D1168" s="44" t="s">
        <v>6807</v>
      </c>
    </row>
    <row r="1169" spans="1:4" ht="15" customHeight="1" x14ac:dyDescent="0.2">
      <c r="A1169" s="40" t="s">
        <v>6808</v>
      </c>
      <c r="B1169" s="40" t="s">
        <v>6809</v>
      </c>
      <c r="C1169" s="40" t="s">
        <v>6810</v>
      </c>
      <c r="D1169" s="44" t="s">
        <v>6811</v>
      </c>
    </row>
    <row r="1170" spans="1:4" ht="15" customHeight="1" x14ac:dyDescent="0.2">
      <c r="A1170" s="40" t="s">
        <v>6812</v>
      </c>
      <c r="B1170" s="40" t="s">
        <v>6813</v>
      </c>
      <c r="C1170" s="40" t="s">
        <v>6814</v>
      </c>
      <c r="D1170" s="44" t="s">
        <v>6815</v>
      </c>
    </row>
    <row r="1171" spans="1:4" ht="15" customHeight="1" x14ac:dyDescent="0.2">
      <c r="A1171" s="40" t="s">
        <v>6816</v>
      </c>
      <c r="B1171" s="40" t="s">
        <v>6817</v>
      </c>
      <c r="C1171" s="40" t="s">
        <v>6818</v>
      </c>
      <c r="D1171" s="44" t="s">
        <v>6819</v>
      </c>
    </row>
    <row r="1172" spans="1:4" ht="15" customHeight="1" x14ac:dyDescent="0.2">
      <c r="A1172" s="40" t="s">
        <v>6820</v>
      </c>
      <c r="B1172" s="40" t="s">
        <v>6821</v>
      </c>
      <c r="C1172" s="40" t="s">
        <v>6822</v>
      </c>
      <c r="D1172" s="44" t="s">
        <v>6823</v>
      </c>
    </row>
    <row r="1173" spans="1:4" ht="15" customHeight="1" x14ac:dyDescent="0.2">
      <c r="A1173" s="40" t="s">
        <v>6824</v>
      </c>
      <c r="B1173" s="40" t="s">
        <v>6825</v>
      </c>
      <c r="C1173" s="40" t="s">
        <v>6826</v>
      </c>
      <c r="D1173" s="44" t="s">
        <v>6827</v>
      </c>
    </row>
    <row r="1174" spans="1:4" ht="15" customHeight="1" x14ac:dyDescent="0.2">
      <c r="A1174" s="40" t="s">
        <v>6828</v>
      </c>
      <c r="B1174" s="40" t="s">
        <v>6829</v>
      </c>
      <c r="C1174" s="40" t="s">
        <v>6830</v>
      </c>
      <c r="D1174" s="44" t="s">
        <v>6831</v>
      </c>
    </row>
    <row r="1175" spans="1:4" ht="15" customHeight="1" x14ac:dyDescent="0.2">
      <c r="A1175" s="40" t="s">
        <v>6832</v>
      </c>
      <c r="B1175" s="40" t="s">
        <v>6833</v>
      </c>
      <c r="C1175" s="40" t="s">
        <v>6834</v>
      </c>
      <c r="D1175" s="44" t="s">
        <v>6835</v>
      </c>
    </row>
    <row r="1176" spans="1:4" ht="15" customHeight="1" x14ac:dyDescent="0.2">
      <c r="A1176" s="40" t="s">
        <v>6836</v>
      </c>
      <c r="B1176" s="40" t="s">
        <v>6837</v>
      </c>
      <c r="C1176" s="40" t="s">
        <v>6838</v>
      </c>
      <c r="D1176" s="44" t="s">
        <v>6839</v>
      </c>
    </row>
    <row r="1177" spans="1:4" ht="15" customHeight="1" x14ac:dyDescent="0.2">
      <c r="A1177" s="40" t="s">
        <v>6840</v>
      </c>
      <c r="B1177" s="40" t="s">
        <v>6841</v>
      </c>
      <c r="C1177" s="40" t="s">
        <v>6842</v>
      </c>
      <c r="D1177" s="44" t="s">
        <v>6843</v>
      </c>
    </row>
    <row r="1178" spans="1:4" ht="15" customHeight="1" x14ac:dyDescent="0.2">
      <c r="A1178" s="40" t="s">
        <v>6844</v>
      </c>
      <c r="B1178" s="40" t="s">
        <v>6845</v>
      </c>
      <c r="C1178" s="40" t="s">
        <v>6846</v>
      </c>
      <c r="D1178" s="44" t="s">
        <v>6847</v>
      </c>
    </row>
    <row r="1179" spans="1:4" ht="15" customHeight="1" x14ac:dyDescent="0.2">
      <c r="A1179" s="40" t="s">
        <v>6848</v>
      </c>
      <c r="B1179" s="40" t="s">
        <v>6849</v>
      </c>
      <c r="C1179" s="40" t="s">
        <v>6850</v>
      </c>
      <c r="D1179" s="44" t="s">
        <v>6851</v>
      </c>
    </row>
    <row r="1180" spans="1:4" ht="15" customHeight="1" x14ac:dyDescent="0.2">
      <c r="A1180" s="40" t="s">
        <v>6852</v>
      </c>
      <c r="B1180" s="40" t="s">
        <v>6853</v>
      </c>
      <c r="C1180" s="40" t="s">
        <v>6854</v>
      </c>
      <c r="D1180" s="44" t="s">
        <v>6855</v>
      </c>
    </row>
    <row r="1181" spans="1:4" ht="15" customHeight="1" x14ac:dyDescent="0.2">
      <c r="A1181" s="40" t="s">
        <v>6856</v>
      </c>
      <c r="B1181" s="40" t="s">
        <v>6857</v>
      </c>
      <c r="C1181" s="40" t="s">
        <v>6858</v>
      </c>
      <c r="D1181" s="44" t="s">
        <v>6859</v>
      </c>
    </row>
    <row r="1182" spans="1:4" ht="15" customHeight="1" x14ac:dyDescent="0.2">
      <c r="A1182" s="40" t="s">
        <v>6860</v>
      </c>
      <c r="B1182" s="40" t="s">
        <v>6861</v>
      </c>
      <c r="C1182" s="40" t="s">
        <v>6862</v>
      </c>
      <c r="D1182" s="44" t="s">
        <v>6863</v>
      </c>
    </row>
    <row r="1183" spans="1:4" ht="15" customHeight="1" x14ac:dyDescent="0.2">
      <c r="A1183" s="40" t="s">
        <v>6864</v>
      </c>
      <c r="B1183" s="40" t="s">
        <v>6865</v>
      </c>
      <c r="C1183" s="40" t="s">
        <v>6866</v>
      </c>
      <c r="D1183" s="44" t="s">
        <v>6867</v>
      </c>
    </row>
    <row r="1184" spans="1:4" ht="15" customHeight="1" x14ac:dyDescent="0.2">
      <c r="A1184" s="40" t="s">
        <v>6868</v>
      </c>
      <c r="B1184" s="40" t="s">
        <v>6869</v>
      </c>
      <c r="C1184" s="40" t="s">
        <v>6870</v>
      </c>
      <c r="D1184" s="44" t="s">
        <v>6871</v>
      </c>
    </row>
    <row r="1185" spans="1:4" ht="15" customHeight="1" x14ac:dyDescent="0.2">
      <c r="A1185" s="40" t="s">
        <v>6872</v>
      </c>
      <c r="B1185" s="40" t="s">
        <v>6873</v>
      </c>
      <c r="C1185" s="40" t="s">
        <v>6874</v>
      </c>
      <c r="D1185" s="44" t="s">
        <v>6875</v>
      </c>
    </row>
    <row r="1186" spans="1:4" ht="15" customHeight="1" x14ac:dyDescent="0.2">
      <c r="A1186" s="40" t="s">
        <v>6876</v>
      </c>
      <c r="B1186" s="40" t="s">
        <v>6877</v>
      </c>
      <c r="C1186" s="40" t="s">
        <v>6878</v>
      </c>
      <c r="D1186" s="44" t="s">
        <v>6879</v>
      </c>
    </row>
    <row r="1187" spans="1:4" ht="15" customHeight="1" x14ac:dyDescent="0.2">
      <c r="A1187" s="40" t="s">
        <v>6880</v>
      </c>
      <c r="B1187" s="40" t="s">
        <v>6881</v>
      </c>
      <c r="C1187" s="40" t="s">
        <v>6882</v>
      </c>
      <c r="D1187" s="44" t="s">
        <v>6883</v>
      </c>
    </row>
    <row r="1188" spans="1:4" ht="15" customHeight="1" x14ac:dyDescent="0.2">
      <c r="A1188" s="40" t="s">
        <v>6884</v>
      </c>
      <c r="B1188" s="40" t="s">
        <v>6885</v>
      </c>
      <c r="C1188" s="40" t="s">
        <v>6886</v>
      </c>
      <c r="D1188" s="44" t="s">
        <v>6887</v>
      </c>
    </row>
    <row r="1189" spans="1:4" ht="15" customHeight="1" x14ac:dyDescent="0.2">
      <c r="A1189" s="40" t="s">
        <v>6888</v>
      </c>
      <c r="B1189" s="40" t="s">
        <v>6889</v>
      </c>
      <c r="C1189" s="40" t="s">
        <v>6890</v>
      </c>
      <c r="D1189" s="44" t="s">
        <v>6891</v>
      </c>
    </row>
    <row r="1190" spans="1:4" ht="15" customHeight="1" x14ac:dyDescent="0.2">
      <c r="A1190" s="40" t="s">
        <v>6892</v>
      </c>
      <c r="B1190" s="40" t="s">
        <v>6893</v>
      </c>
      <c r="C1190" s="40" t="s">
        <v>6894</v>
      </c>
      <c r="D1190" s="44" t="s">
        <v>6895</v>
      </c>
    </row>
    <row r="1191" spans="1:4" ht="15" customHeight="1" x14ac:dyDescent="0.2">
      <c r="A1191" s="40" t="s">
        <v>6896</v>
      </c>
      <c r="B1191" s="40" t="s">
        <v>6897</v>
      </c>
      <c r="C1191" s="40" t="s">
        <v>6898</v>
      </c>
      <c r="D1191" s="44" t="s">
        <v>6899</v>
      </c>
    </row>
    <row r="1192" spans="1:4" ht="15" customHeight="1" x14ac:dyDescent="0.2">
      <c r="A1192" s="40" t="s">
        <v>6900</v>
      </c>
      <c r="B1192" s="40" t="s">
        <v>6901</v>
      </c>
      <c r="C1192" s="40" t="s">
        <v>6902</v>
      </c>
      <c r="D1192" s="44" t="s">
        <v>6903</v>
      </c>
    </row>
    <row r="1193" spans="1:4" ht="15" customHeight="1" x14ac:dyDescent="0.2">
      <c r="A1193" s="40" t="s">
        <v>6904</v>
      </c>
      <c r="B1193" s="40" t="s">
        <v>6905</v>
      </c>
      <c r="C1193" s="40" t="s">
        <v>6906</v>
      </c>
      <c r="D1193" s="44" t="s">
        <v>6907</v>
      </c>
    </row>
    <row r="1194" spans="1:4" ht="15" customHeight="1" x14ac:dyDescent="0.2">
      <c r="A1194" s="40" t="s">
        <v>6908</v>
      </c>
      <c r="B1194" s="40" t="s">
        <v>6909</v>
      </c>
      <c r="C1194" s="40" t="s">
        <v>6910</v>
      </c>
      <c r="D1194" s="44" t="s">
        <v>6911</v>
      </c>
    </row>
    <row r="1195" spans="1:4" ht="15" customHeight="1" x14ac:dyDescent="0.2">
      <c r="A1195" s="40" t="s">
        <v>6912</v>
      </c>
      <c r="B1195" s="40" t="s">
        <v>6913</v>
      </c>
      <c r="C1195" s="40" t="s">
        <v>6914</v>
      </c>
      <c r="D1195" s="44" t="s">
        <v>6915</v>
      </c>
    </row>
    <row r="1196" spans="1:4" ht="15" customHeight="1" x14ac:dyDescent="0.2">
      <c r="A1196" s="40" t="s">
        <v>6916</v>
      </c>
      <c r="B1196" s="40" t="s">
        <v>6917</v>
      </c>
      <c r="C1196" s="40" t="s">
        <v>6918</v>
      </c>
      <c r="D1196" s="44" t="s">
        <v>6919</v>
      </c>
    </row>
    <row r="1197" spans="1:4" ht="15" customHeight="1" x14ac:dyDescent="0.2">
      <c r="A1197" s="40" t="s">
        <v>6920</v>
      </c>
      <c r="B1197" s="40" t="s">
        <v>6921</v>
      </c>
      <c r="C1197" s="40" t="s">
        <v>6922</v>
      </c>
      <c r="D1197" s="44" t="s">
        <v>6923</v>
      </c>
    </row>
    <row r="1198" spans="1:4" ht="15" customHeight="1" x14ac:dyDescent="0.2">
      <c r="A1198" s="40" t="s">
        <v>6924</v>
      </c>
      <c r="B1198" s="40" t="s">
        <v>6925</v>
      </c>
      <c r="C1198" s="40" t="s">
        <v>6926</v>
      </c>
      <c r="D1198" s="44" t="s">
        <v>6927</v>
      </c>
    </row>
    <row r="1199" spans="1:4" ht="15" customHeight="1" x14ac:dyDescent="0.2">
      <c r="A1199" s="40" t="s">
        <v>6928</v>
      </c>
      <c r="B1199" s="40" t="s">
        <v>6929</v>
      </c>
      <c r="C1199" s="40" t="s">
        <v>6930</v>
      </c>
      <c r="D1199" s="44" t="s">
        <v>6931</v>
      </c>
    </row>
    <row r="1200" spans="1:4" ht="15" customHeight="1" x14ac:dyDescent="0.2">
      <c r="A1200" s="40" t="s">
        <v>6932</v>
      </c>
      <c r="B1200" s="40" t="s">
        <v>6933</v>
      </c>
      <c r="C1200" s="40" t="s">
        <v>6934</v>
      </c>
      <c r="D1200" s="44" t="s">
        <v>6935</v>
      </c>
    </row>
    <row r="1201" spans="1:4" ht="15" customHeight="1" x14ac:dyDescent="0.2">
      <c r="A1201" s="40" t="s">
        <v>6936</v>
      </c>
      <c r="B1201" s="40" t="s">
        <v>6937</v>
      </c>
      <c r="C1201" s="40" t="s">
        <v>6938</v>
      </c>
      <c r="D1201" s="44" t="s">
        <v>6939</v>
      </c>
    </row>
    <row r="1202" spans="1:4" ht="15" customHeight="1" x14ac:dyDescent="0.2">
      <c r="A1202" s="40" t="s">
        <v>6940</v>
      </c>
      <c r="B1202" s="40" t="s">
        <v>6941</v>
      </c>
      <c r="C1202" s="40" t="s">
        <v>6942</v>
      </c>
      <c r="D1202" s="44" t="s">
        <v>6943</v>
      </c>
    </row>
    <row r="1203" spans="1:4" ht="15" customHeight="1" x14ac:dyDescent="0.2">
      <c r="A1203" s="40" t="s">
        <v>6944</v>
      </c>
      <c r="B1203" s="40" t="s">
        <v>6945</v>
      </c>
      <c r="C1203" s="40" t="s">
        <v>6946</v>
      </c>
      <c r="D1203" s="44" t="s">
        <v>6947</v>
      </c>
    </row>
    <row r="1204" spans="1:4" ht="15" customHeight="1" x14ac:dyDescent="0.2">
      <c r="A1204" s="40" t="s">
        <v>6948</v>
      </c>
      <c r="B1204" s="40" t="s">
        <v>6949</v>
      </c>
      <c r="C1204" s="40" t="s">
        <v>6950</v>
      </c>
      <c r="D1204" s="44" t="s">
        <v>6951</v>
      </c>
    </row>
    <row r="1205" spans="1:4" ht="15" customHeight="1" x14ac:dyDescent="0.2">
      <c r="A1205" s="40" t="s">
        <v>6952</v>
      </c>
      <c r="B1205" s="40" t="s">
        <v>6953</v>
      </c>
      <c r="C1205" s="40" t="s">
        <v>6954</v>
      </c>
      <c r="D1205" s="44" t="s">
        <v>6955</v>
      </c>
    </row>
    <row r="1206" spans="1:4" ht="15" customHeight="1" x14ac:dyDescent="0.2">
      <c r="A1206" s="40" t="s">
        <v>6956</v>
      </c>
      <c r="B1206" s="40" t="s">
        <v>6957</v>
      </c>
      <c r="C1206" s="40" t="s">
        <v>6958</v>
      </c>
      <c r="D1206" s="44" t="s">
        <v>6959</v>
      </c>
    </row>
    <row r="1207" spans="1:4" ht="15" customHeight="1" x14ac:dyDescent="0.2">
      <c r="A1207" s="40" t="s">
        <v>6960</v>
      </c>
      <c r="B1207" s="40" t="s">
        <v>6961</v>
      </c>
      <c r="C1207" s="40" t="s">
        <v>6962</v>
      </c>
      <c r="D1207" s="44" t="s">
        <v>6963</v>
      </c>
    </row>
    <row r="1208" spans="1:4" ht="15" customHeight="1" x14ac:dyDescent="0.2">
      <c r="A1208" s="40" t="s">
        <v>6964</v>
      </c>
      <c r="B1208" s="40" t="s">
        <v>6965</v>
      </c>
      <c r="C1208" s="40" t="s">
        <v>6966</v>
      </c>
      <c r="D1208" s="44" t="s">
        <v>6967</v>
      </c>
    </row>
    <row r="1209" spans="1:4" ht="15" customHeight="1" x14ac:dyDescent="0.2">
      <c r="A1209" s="40" t="s">
        <v>6968</v>
      </c>
      <c r="B1209" s="40" t="s">
        <v>6969</v>
      </c>
      <c r="C1209" s="40" t="s">
        <v>6970</v>
      </c>
      <c r="D1209" s="44" t="s">
        <v>6971</v>
      </c>
    </row>
    <row r="1210" spans="1:4" ht="15" customHeight="1" x14ac:dyDescent="0.2">
      <c r="A1210" s="40" t="s">
        <v>6972</v>
      </c>
      <c r="B1210" s="40" t="s">
        <v>6973</v>
      </c>
      <c r="C1210" s="40" t="s">
        <v>6974</v>
      </c>
      <c r="D1210" s="44" t="s">
        <v>6975</v>
      </c>
    </row>
    <row r="1211" spans="1:4" ht="15" customHeight="1" x14ac:dyDescent="0.2">
      <c r="A1211" s="40" t="s">
        <v>6976</v>
      </c>
      <c r="B1211" s="40" t="s">
        <v>6977</v>
      </c>
      <c r="C1211" s="40" t="s">
        <v>6978</v>
      </c>
      <c r="D1211" s="44" t="s">
        <v>6979</v>
      </c>
    </row>
    <row r="1212" spans="1:4" ht="15" customHeight="1" x14ac:dyDescent="0.2">
      <c r="A1212" s="40" t="s">
        <v>6980</v>
      </c>
      <c r="B1212" s="40" t="s">
        <v>6981</v>
      </c>
      <c r="C1212" s="40" t="s">
        <v>6982</v>
      </c>
      <c r="D1212" s="44" t="s">
        <v>6983</v>
      </c>
    </row>
    <row r="1213" spans="1:4" ht="15" customHeight="1" x14ac:dyDescent="0.2">
      <c r="A1213" s="41" t="s">
        <v>6984</v>
      </c>
      <c r="B1213" s="40" t="s">
        <v>6985</v>
      </c>
      <c r="C1213" s="40" t="s">
        <v>6986</v>
      </c>
      <c r="D1213" s="44" t="s">
        <v>6987</v>
      </c>
    </row>
    <row r="1214" spans="1:4" ht="15" customHeight="1" x14ac:dyDescent="0.2">
      <c r="A1214" s="40" t="s">
        <v>6988</v>
      </c>
      <c r="B1214" s="40" t="s">
        <v>6989</v>
      </c>
      <c r="C1214" s="40" t="s">
        <v>6990</v>
      </c>
      <c r="D1214" s="44" t="s">
        <v>6991</v>
      </c>
    </row>
    <row r="1215" spans="1:4" ht="15" customHeight="1" x14ac:dyDescent="0.2">
      <c r="A1215" s="40" t="s">
        <v>6992</v>
      </c>
      <c r="B1215" s="40" t="s">
        <v>6993</v>
      </c>
      <c r="C1215" s="40" t="s">
        <v>6994</v>
      </c>
      <c r="D1215" s="44" t="s">
        <v>6995</v>
      </c>
    </row>
    <row r="1216" spans="1:4" ht="15" customHeight="1" x14ac:dyDescent="0.2">
      <c r="A1216" s="40" t="s">
        <v>6996</v>
      </c>
      <c r="B1216" s="40" t="s">
        <v>6997</v>
      </c>
      <c r="C1216" s="40" t="s">
        <v>6998</v>
      </c>
      <c r="D1216" s="44" t="s">
        <v>6999</v>
      </c>
    </row>
    <row r="1217" spans="1:4" ht="15" customHeight="1" x14ac:dyDescent="0.2">
      <c r="A1217" s="40" t="s">
        <v>7000</v>
      </c>
      <c r="B1217" s="40" t="s">
        <v>7001</v>
      </c>
      <c r="C1217" s="40" t="s">
        <v>7002</v>
      </c>
      <c r="D1217" s="44" t="s">
        <v>7003</v>
      </c>
    </row>
    <row r="1218" spans="1:4" ht="15" customHeight="1" x14ac:dyDescent="0.2">
      <c r="A1218" s="40" t="s">
        <v>7004</v>
      </c>
      <c r="B1218" s="40" t="s">
        <v>7005</v>
      </c>
      <c r="C1218" s="40" t="s">
        <v>7006</v>
      </c>
      <c r="D1218" s="44" t="s">
        <v>7007</v>
      </c>
    </row>
    <row r="1219" spans="1:4" ht="15" customHeight="1" x14ac:dyDescent="0.2">
      <c r="A1219" s="40" t="s">
        <v>7008</v>
      </c>
      <c r="B1219" s="40" t="s">
        <v>7009</v>
      </c>
      <c r="C1219" s="40" t="s">
        <v>7010</v>
      </c>
      <c r="D1219" s="44" t="s">
        <v>7011</v>
      </c>
    </row>
    <row r="1220" spans="1:4" ht="15" customHeight="1" x14ac:dyDescent="0.2">
      <c r="A1220" s="40" t="s">
        <v>7012</v>
      </c>
      <c r="B1220" s="40" t="s">
        <v>7013</v>
      </c>
      <c r="C1220" s="40" t="s">
        <v>7014</v>
      </c>
      <c r="D1220" s="44" t="s">
        <v>7015</v>
      </c>
    </row>
    <row r="1221" spans="1:4" ht="15" customHeight="1" x14ac:dyDescent="0.2">
      <c r="A1221" s="40" t="s">
        <v>7016</v>
      </c>
      <c r="B1221" s="40" t="s">
        <v>7017</v>
      </c>
      <c r="C1221" s="40" t="s">
        <v>7018</v>
      </c>
      <c r="D1221" s="44" t="s">
        <v>7019</v>
      </c>
    </row>
    <row r="1222" spans="1:4" ht="15" customHeight="1" x14ac:dyDescent="0.2">
      <c r="A1222" s="40" t="s">
        <v>7020</v>
      </c>
      <c r="B1222" s="40" t="s">
        <v>7021</v>
      </c>
      <c r="C1222" s="40" t="s">
        <v>7022</v>
      </c>
      <c r="D1222" s="44" t="s">
        <v>7023</v>
      </c>
    </row>
    <row r="1223" spans="1:4" ht="15" customHeight="1" x14ac:dyDescent="0.2">
      <c r="A1223" s="40" t="s">
        <v>7024</v>
      </c>
      <c r="B1223" s="40" t="s">
        <v>7025</v>
      </c>
      <c r="C1223" s="40" t="s">
        <v>7026</v>
      </c>
      <c r="D1223" s="44" t="s">
        <v>7027</v>
      </c>
    </row>
    <row r="1224" spans="1:4" ht="15" customHeight="1" x14ac:dyDescent="0.2">
      <c r="A1224" s="40" t="s">
        <v>7028</v>
      </c>
      <c r="B1224" s="40" t="s">
        <v>7029</v>
      </c>
      <c r="C1224" s="40" t="s">
        <v>7030</v>
      </c>
      <c r="D1224" s="44" t="s">
        <v>7031</v>
      </c>
    </row>
    <row r="1225" spans="1:4" ht="15" customHeight="1" x14ac:dyDescent="0.2">
      <c r="A1225" s="40" t="s">
        <v>7032</v>
      </c>
      <c r="B1225" s="40" t="s">
        <v>7033</v>
      </c>
      <c r="C1225" s="40" t="s">
        <v>7034</v>
      </c>
      <c r="D1225" s="44" t="s">
        <v>7035</v>
      </c>
    </row>
    <row r="1226" spans="1:4" ht="15" customHeight="1" x14ac:dyDescent="0.2">
      <c r="A1226" s="40" t="s">
        <v>7036</v>
      </c>
      <c r="B1226" s="40" t="s">
        <v>7037</v>
      </c>
      <c r="C1226" s="40" t="s">
        <v>7038</v>
      </c>
      <c r="D1226" s="44" t="s">
        <v>7039</v>
      </c>
    </row>
    <row r="1227" spans="1:4" ht="15" customHeight="1" x14ac:dyDescent="0.2">
      <c r="A1227" s="40" t="s">
        <v>7040</v>
      </c>
      <c r="B1227" s="40" t="s">
        <v>7041</v>
      </c>
      <c r="C1227" s="40" t="s">
        <v>7042</v>
      </c>
      <c r="D1227" s="44" t="s">
        <v>7043</v>
      </c>
    </row>
    <row r="1228" spans="1:4" ht="15" customHeight="1" x14ac:dyDescent="0.2">
      <c r="A1228" s="40" t="s">
        <v>7044</v>
      </c>
      <c r="B1228" s="40" t="s">
        <v>7045</v>
      </c>
      <c r="C1228" s="40" t="s">
        <v>7046</v>
      </c>
      <c r="D1228" s="44" t="s">
        <v>7047</v>
      </c>
    </row>
    <row r="1229" spans="1:4" ht="15" customHeight="1" x14ac:dyDescent="0.2">
      <c r="A1229" s="40" t="s">
        <v>7048</v>
      </c>
      <c r="B1229" s="40" t="s">
        <v>7049</v>
      </c>
      <c r="C1229" s="40" t="s">
        <v>7050</v>
      </c>
      <c r="D1229" s="44" t="s">
        <v>7051</v>
      </c>
    </row>
    <row r="1230" spans="1:4" ht="15" customHeight="1" x14ac:dyDescent="0.2">
      <c r="A1230" s="40" t="s">
        <v>7052</v>
      </c>
      <c r="B1230" s="40" t="s">
        <v>7053</v>
      </c>
      <c r="C1230" s="40" t="s">
        <v>7054</v>
      </c>
      <c r="D1230" s="44" t="s">
        <v>7055</v>
      </c>
    </row>
    <row r="1231" spans="1:4" ht="15" customHeight="1" x14ac:dyDescent="0.2">
      <c r="A1231" s="40" t="s">
        <v>7056</v>
      </c>
      <c r="B1231" s="40" t="s">
        <v>7057</v>
      </c>
      <c r="C1231" s="40" t="s">
        <v>7058</v>
      </c>
      <c r="D1231" s="44" t="s">
        <v>7059</v>
      </c>
    </row>
    <row r="1232" spans="1:4" ht="15" customHeight="1" x14ac:dyDescent="0.2">
      <c r="A1232" s="40" t="s">
        <v>7060</v>
      </c>
      <c r="B1232" s="40" t="s">
        <v>7061</v>
      </c>
      <c r="C1232" s="40" t="s">
        <v>7062</v>
      </c>
      <c r="D1232" s="44" t="s">
        <v>7063</v>
      </c>
    </row>
    <row r="1233" spans="1:4" ht="15" customHeight="1" x14ac:dyDescent="0.2">
      <c r="A1233" s="40" t="s">
        <v>7064</v>
      </c>
      <c r="B1233" s="40" t="s">
        <v>7065</v>
      </c>
      <c r="C1233" s="40" t="s">
        <v>7066</v>
      </c>
      <c r="D1233" s="44" t="s">
        <v>7067</v>
      </c>
    </row>
    <row r="1234" spans="1:4" ht="15" customHeight="1" x14ac:dyDescent="0.2">
      <c r="A1234" s="40" t="s">
        <v>7068</v>
      </c>
      <c r="B1234" s="40" t="s">
        <v>7069</v>
      </c>
      <c r="C1234" s="40" t="s">
        <v>7070</v>
      </c>
      <c r="D1234" s="44" t="s">
        <v>7071</v>
      </c>
    </row>
    <row r="1235" spans="1:4" ht="15" customHeight="1" x14ac:dyDescent="0.2">
      <c r="A1235" s="40" t="s">
        <v>7072</v>
      </c>
      <c r="B1235" s="40" t="s">
        <v>7073</v>
      </c>
      <c r="C1235" s="40" t="s">
        <v>7074</v>
      </c>
      <c r="D1235" s="44" t="s">
        <v>7075</v>
      </c>
    </row>
    <row r="1236" spans="1:4" ht="15" customHeight="1" x14ac:dyDescent="0.2">
      <c r="A1236" s="40" t="s">
        <v>7076</v>
      </c>
      <c r="B1236" s="40" t="s">
        <v>7077</v>
      </c>
      <c r="C1236" s="40" t="s">
        <v>7078</v>
      </c>
      <c r="D1236" s="44" t="s">
        <v>7079</v>
      </c>
    </row>
    <row r="1237" spans="1:4" ht="15" customHeight="1" x14ac:dyDescent="0.2">
      <c r="A1237" s="40" t="s">
        <v>7080</v>
      </c>
      <c r="B1237" s="40" t="s">
        <v>7081</v>
      </c>
      <c r="C1237" s="40" t="s">
        <v>7082</v>
      </c>
      <c r="D1237" s="44" t="s">
        <v>7083</v>
      </c>
    </row>
    <row r="1238" spans="1:4" ht="15" customHeight="1" x14ac:dyDescent="0.2">
      <c r="A1238" s="40" t="s">
        <v>7084</v>
      </c>
      <c r="B1238" s="40" t="s">
        <v>7085</v>
      </c>
      <c r="C1238" s="40" t="s">
        <v>7086</v>
      </c>
      <c r="D1238" s="44" t="s">
        <v>7087</v>
      </c>
    </row>
    <row r="1239" spans="1:4" ht="15" customHeight="1" x14ac:dyDescent="0.2">
      <c r="A1239" s="40" t="s">
        <v>7088</v>
      </c>
      <c r="B1239" s="40" t="s">
        <v>7089</v>
      </c>
      <c r="C1239" s="40" t="s">
        <v>7090</v>
      </c>
      <c r="D1239" s="44" t="s">
        <v>7091</v>
      </c>
    </row>
    <row r="1240" spans="1:4" ht="15" customHeight="1" x14ac:dyDescent="0.2">
      <c r="A1240" s="40" t="s">
        <v>7092</v>
      </c>
      <c r="B1240" s="40" t="s">
        <v>7093</v>
      </c>
      <c r="C1240" s="40" t="s">
        <v>7094</v>
      </c>
      <c r="D1240" s="44" t="s">
        <v>7095</v>
      </c>
    </row>
    <row r="1241" spans="1:4" ht="15" customHeight="1" x14ac:dyDescent="0.2">
      <c r="A1241" s="40" t="s">
        <v>7096</v>
      </c>
      <c r="B1241" s="40" t="s">
        <v>7097</v>
      </c>
      <c r="C1241" s="40" t="s">
        <v>7098</v>
      </c>
      <c r="D1241" s="44" t="s">
        <v>7099</v>
      </c>
    </row>
    <row r="1242" spans="1:4" ht="15" customHeight="1" x14ac:dyDescent="0.2">
      <c r="A1242" s="40" t="s">
        <v>7100</v>
      </c>
      <c r="B1242" s="40" t="s">
        <v>7101</v>
      </c>
      <c r="C1242" s="40" t="s">
        <v>7102</v>
      </c>
      <c r="D1242" s="44" t="s">
        <v>7103</v>
      </c>
    </row>
    <row r="1243" spans="1:4" ht="15" customHeight="1" x14ac:dyDescent="0.2">
      <c r="A1243" s="40" t="s">
        <v>7104</v>
      </c>
      <c r="B1243" s="40" t="s">
        <v>7105</v>
      </c>
      <c r="C1243" s="40" t="s">
        <v>7106</v>
      </c>
      <c r="D1243" s="44" t="s">
        <v>7107</v>
      </c>
    </row>
    <row r="1244" spans="1:4" ht="15" customHeight="1" x14ac:dyDescent="0.2">
      <c r="A1244" s="40" t="s">
        <v>7108</v>
      </c>
      <c r="B1244" s="40" t="s">
        <v>7109</v>
      </c>
      <c r="C1244" s="40" t="s">
        <v>7110</v>
      </c>
      <c r="D1244" s="44" t="s">
        <v>7111</v>
      </c>
    </row>
    <row r="1245" spans="1:4" ht="15" customHeight="1" x14ac:dyDescent="0.2">
      <c r="A1245" s="40" t="s">
        <v>7112</v>
      </c>
      <c r="B1245" s="40" t="s">
        <v>7113</v>
      </c>
      <c r="C1245" s="40" t="s">
        <v>7114</v>
      </c>
      <c r="D1245" s="44" t="s">
        <v>7115</v>
      </c>
    </row>
    <row r="1246" spans="1:4" ht="15" customHeight="1" x14ac:dyDescent="0.2">
      <c r="A1246" s="40" t="s">
        <v>7116</v>
      </c>
      <c r="B1246" s="40" t="s">
        <v>7117</v>
      </c>
      <c r="C1246" s="40" t="s">
        <v>7118</v>
      </c>
      <c r="D1246" s="44" t="s">
        <v>7119</v>
      </c>
    </row>
    <row r="1247" spans="1:4" ht="15" customHeight="1" x14ac:dyDescent="0.2">
      <c r="A1247" s="40" t="s">
        <v>7120</v>
      </c>
      <c r="B1247" s="40" t="s">
        <v>7121</v>
      </c>
      <c r="C1247" s="40" t="s">
        <v>7122</v>
      </c>
      <c r="D1247" s="44" t="s">
        <v>7123</v>
      </c>
    </row>
    <row r="1248" spans="1:4" ht="15" customHeight="1" x14ac:dyDescent="0.2">
      <c r="A1248" s="40" t="s">
        <v>7124</v>
      </c>
      <c r="B1248" s="40" t="s">
        <v>7125</v>
      </c>
      <c r="C1248" s="40" t="s">
        <v>7126</v>
      </c>
      <c r="D1248" s="44" t="s">
        <v>7127</v>
      </c>
    </row>
    <row r="1249" spans="1:4" ht="15" customHeight="1" x14ac:dyDescent="0.2">
      <c r="A1249" s="40" t="s">
        <v>7128</v>
      </c>
      <c r="B1249" s="40" t="s">
        <v>7129</v>
      </c>
      <c r="C1249" s="40" t="s">
        <v>7130</v>
      </c>
      <c r="D1249" s="44" t="s">
        <v>7131</v>
      </c>
    </row>
    <row r="1250" spans="1:4" ht="15" customHeight="1" x14ac:dyDescent="0.2">
      <c r="A1250" s="40" t="s">
        <v>7132</v>
      </c>
      <c r="B1250" s="40" t="s">
        <v>7133</v>
      </c>
      <c r="C1250" s="40" t="s">
        <v>7134</v>
      </c>
      <c r="D1250" s="44" t="s">
        <v>7135</v>
      </c>
    </row>
    <row r="1251" spans="1:4" ht="15" customHeight="1" x14ac:dyDescent="0.2">
      <c r="A1251" s="40" t="s">
        <v>7136</v>
      </c>
      <c r="B1251" s="40" t="s">
        <v>7137</v>
      </c>
      <c r="C1251" s="40" t="s">
        <v>7138</v>
      </c>
      <c r="D1251" s="44" t="s">
        <v>7139</v>
      </c>
    </row>
    <row r="1252" spans="1:4" ht="15" customHeight="1" x14ac:dyDescent="0.2">
      <c r="A1252" s="40" t="s">
        <v>7140</v>
      </c>
      <c r="B1252" s="40" t="s">
        <v>7141</v>
      </c>
      <c r="C1252" s="40" t="s">
        <v>7142</v>
      </c>
      <c r="D1252" s="44" t="s">
        <v>7143</v>
      </c>
    </row>
    <row r="1253" spans="1:4" ht="15" customHeight="1" x14ac:dyDescent="0.2">
      <c r="A1253" s="40" t="s">
        <v>7144</v>
      </c>
      <c r="B1253" s="40" t="s">
        <v>7145</v>
      </c>
      <c r="C1253" s="40" t="s">
        <v>7146</v>
      </c>
      <c r="D1253" s="44" t="s">
        <v>7147</v>
      </c>
    </row>
    <row r="1254" spans="1:4" ht="15" customHeight="1" x14ac:dyDescent="0.2">
      <c r="A1254" s="40" t="s">
        <v>7148</v>
      </c>
      <c r="B1254" s="40" t="s">
        <v>7149</v>
      </c>
      <c r="C1254" s="40" t="s">
        <v>7150</v>
      </c>
      <c r="D1254" s="44" t="s">
        <v>7151</v>
      </c>
    </row>
    <row r="1255" spans="1:4" ht="15" customHeight="1" x14ac:dyDescent="0.2">
      <c r="A1255" s="40" t="s">
        <v>7152</v>
      </c>
      <c r="B1255" s="40" t="s">
        <v>7153</v>
      </c>
      <c r="C1255" s="40" t="s">
        <v>7154</v>
      </c>
      <c r="D1255" s="44" t="s">
        <v>7155</v>
      </c>
    </row>
    <row r="1256" spans="1:4" ht="15" customHeight="1" x14ac:dyDescent="0.2">
      <c r="A1256" s="40" t="s">
        <v>7156</v>
      </c>
      <c r="B1256" s="40" t="s">
        <v>7157</v>
      </c>
      <c r="C1256" s="40" t="s">
        <v>7158</v>
      </c>
      <c r="D1256" s="44" t="s">
        <v>7159</v>
      </c>
    </row>
    <row r="1257" spans="1:4" ht="15" customHeight="1" x14ac:dyDescent="0.2">
      <c r="A1257" s="40" t="s">
        <v>7160</v>
      </c>
      <c r="B1257" s="40" t="s">
        <v>7161</v>
      </c>
      <c r="C1257" s="40" t="s">
        <v>7162</v>
      </c>
      <c r="D1257" s="44" t="s">
        <v>7163</v>
      </c>
    </row>
    <row r="1258" spans="1:4" ht="15" customHeight="1" x14ac:dyDescent="0.2">
      <c r="A1258" s="40" t="s">
        <v>7164</v>
      </c>
      <c r="B1258" s="40" t="s">
        <v>7165</v>
      </c>
      <c r="C1258" s="40" t="s">
        <v>7166</v>
      </c>
      <c r="D1258" s="44" t="s">
        <v>7167</v>
      </c>
    </row>
    <row r="1259" spans="1:4" ht="15" customHeight="1" x14ac:dyDescent="0.2">
      <c r="A1259" s="40" t="s">
        <v>7168</v>
      </c>
      <c r="B1259" s="40" t="s">
        <v>7169</v>
      </c>
      <c r="C1259" s="40" t="s">
        <v>7170</v>
      </c>
      <c r="D1259" s="44" t="s">
        <v>7171</v>
      </c>
    </row>
    <row r="1260" spans="1:4" ht="15" customHeight="1" x14ac:dyDescent="0.2">
      <c r="A1260" s="40" t="s">
        <v>7172</v>
      </c>
      <c r="B1260" s="40" t="s">
        <v>7173</v>
      </c>
      <c r="C1260" s="40" t="s">
        <v>7174</v>
      </c>
      <c r="D1260" s="44" t="s">
        <v>7175</v>
      </c>
    </row>
    <row r="1261" spans="1:4" ht="15" customHeight="1" x14ac:dyDescent="0.2">
      <c r="A1261" s="40" t="s">
        <v>7176</v>
      </c>
      <c r="B1261" s="40" t="s">
        <v>7177</v>
      </c>
      <c r="C1261" s="40" t="s">
        <v>7178</v>
      </c>
      <c r="D1261" s="44" t="s">
        <v>7179</v>
      </c>
    </row>
    <row r="1262" spans="1:4" ht="15" customHeight="1" x14ac:dyDescent="0.2">
      <c r="A1262" s="40" t="s">
        <v>7180</v>
      </c>
      <c r="B1262" s="40" t="s">
        <v>7181</v>
      </c>
      <c r="C1262" s="40" t="s">
        <v>7182</v>
      </c>
      <c r="D1262" s="44" t="s">
        <v>7183</v>
      </c>
    </row>
    <row r="1263" spans="1:4" ht="15" customHeight="1" x14ac:dyDescent="0.2">
      <c r="A1263" s="40" t="s">
        <v>7184</v>
      </c>
      <c r="B1263" s="40" t="s">
        <v>7185</v>
      </c>
      <c r="C1263" s="40" t="s">
        <v>7186</v>
      </c>
      <c r="D1263" s="44" t="s">
        <v>7187</v>
      </c>
    </row>
    <row r="1264" spans="1:4" ht="15" customHeight="1" x14ac:dyDescent="0.2">
      <c r="A1264" s="40" t="s">
        <v>7188</v>
      </c>
      <c r="B1264" s="40" t="s">
        <v>7189</v>
      </c>
      <c r="C1264" s="40" t="s">
        <v>7190</v>
      </c>
      <c r="D1264" s="44" t="s">
        <v>7191</v>
      </c>
    </row>
    <row r="1265" spans="1:4" ht="15" customHeight="1" x14ac:dyDescent="0.2">
      <c r="A1265" s="40" t="s">
        <v>7192</v>
      </c>
      <c r="B1265" s="40" t="s">
        <v>7193</v>
      </c>
      <c r="C1265" s="40" t="s">
        <v>7194</v>
      </c>
      <c r="D1265" s="44" t="s">
        <v>7195</v>
      </c>
    </row>
    <row r="1266" spans="1:4" ht="15" customHeight="1" x14ac:dyDescent="0.2">
      <c r="A1266" s="40" t="s">
        <v>7196</v>
      </c>
      <c r="B1266" s="40" t="s">
        <v>7197</v>
      </c>
      <c r="C1266" s="40" t="s">
        <v>7198</v>
      </c>
      <c r="D1266" s="44" t="s">
        <v>7199</v>
      </c>
    </row>
    <row r="1267" spans="1:4" ht="15" customHeight="1" x14ac:dyDescent="0.2">
      <c r="A1267" s="40" t="s">
        <v>7200</v>
      </c>
      <c r="B1267" s="40" t="s">
        <v>7201</v>
      </c>
      <c r="C1267" s="40" t="s">
        <v>7202</v>
      </c>
      <c r="D1267" s="44" t="s">
        <v>7203</v>
      </c>
    </row>
    <row r="1268" spans="1:4" ht="15" customHeight="1" x14ac:dyDescent="0.2">
      <c r="A1268" s="40" t="s">
        <v>7204</v>
      </c>
      <c r="B1268" s="40" t="s">
        <v>7205</v>
      </c>
      <c r="C1268" s="40" t="s">
        <v>7206</v>
      </c>
      <c r="D1268" s="44" t="s">
        <v>7207</v>
      </c>
    </row>
    <row r="1269" spans="1:4" ht="15" customHeight="1" x14ac:dyDescent="0.2">
      <c r="A1269" s="40" t="s">
        <v>7208</v>
      </c>
      <c r="B1269" s="40" t="s">
        <v>7209</v>
      </c>
      <c r="C1269" s="40" t="s">
        <v>7210</v>
      </c>
      <c r="D1269" s="44" t="s">
        <v>7211</v>
      </c>
    </row>
    <row r="1270" spans="1:4" ht="15" customHeight="1" x14ac:dyDescent="0.2">
      <c r="A1270" s="40" t="s">
        <v>7212</v>
      </c>
      <c r="B1270" s="40" t="s">
        <v>7213</v>
      </c>
      <c r="C1270" s="40" t="s">
        <v>7214</v>
      </c>
      <c r="D1270" s="44" t="s">
        <v>7215</v>
      </c>
    </row>
    <row r="1271" spans="1:4" ht="15" customHeight="1" x14ac:dyDescent="0.2">
      <c r="A1271" s="40" t="s">
        <v>7216</v>
      </c>
      <c r="B1271" s="40" t="s">
        <v>7217</v>
      </c>
      <c r="C1271" s="40" t="s">
        <v>7218</v>
      </c>
      <c r="D1271" s="44" t="s">
        <v>7219</v>
      </c>
    </row>
    <row r="1272" spans="1:4" ht="15" customHeight="1" x14ac:dyDescent="0.2">
      <c r="A1272" s="40" t="s">
        <v>7220</v>
      </c>
      <c r="B1272" s="40" t="s">
        <v>7221</v>
      </c>
      <c r="C1272" s="40" t="s">
        <v>7222</v>
      </c>
      <c r="D1272" s="44" t="s">
        <v>7223</v>
      </c>
    </row>
    <row r="1273" spans="1:4" ht="15" customHeight="1" x14ac:dyDescent="0.2">
      <c r="A1273" s="40" t="s">
        <v>7224</v>
      </c>
      <c r="B1273" s="40" t="s">
        <v>7225</v>
      </c>
      <c r="C1273" s="40" t="s">
        <v>7226</v>
      </c>
      <c r="D1273" s="44" t="s">
        <v>7227</v>
      </c>
    </row>
    <row r="1274" spans="1:4" ht="15" customHeight="1" x14ac:dyDescent="0.2">
      <c r="A1274" s="40" t="s">
        <v>7228</v>
      </c>
      <c r="B1274" s="40" t="s">
        <v>7229</v>
      </c>
      <c r="C1274" s="40" t="s">
        <v>7230</v>
      </c>
      <c r="D1274" s="44" t="s">
        <v>7231</v>
      </c>
    </row>
    <row r="1275" spans="1:4" ht="15" customHeight="1" x14ac:dyDescent="0.2">
      <c r="A1275" s="40" t="s">
        <v>7232</v>
      </c>
      <c r="B1275" s="40" t="s">
        <v>7233</v>
      </c>
      <c r="C1275" s="40" t="s">
        <v>7234</v>
      </c>
      <c r="D1275" s="44" t="s">
        <v>7235</v>
      </c>
    </row>
    <row r="1276" spans="1:4" ht="15" customHeight="1" x14ac:dyDescent="0.2">
      <c r="A1276" s="40" t="s">
        <v>7236</v>
      </c>
      <c r="B1276" s="40" t="s">
        <v>7237</v>
      </c>
      <c r="C1276" s="40" t="s">
        <v>7238</v>
      </c>
      <c r="D1276" s="44" t="s">
        <v>7239</v>
      </c>
    </row>
    <row r="1277" spans="1:4" ht="15" customHeight="1" x14ac:dyDescent="0.2">
      <c r="A1277" s="40" t="s">
        <v>7240</v>
      </c>
      <c r="B1277" s="40" t="s">
        <v>7241</v>
      </c>
      <c r="C1277" s="40" t="s">
        <v>7242</v>
      </c>
      <c r="D1277" s="44" t="s">
        <v>7243</v>
      </c>
    </row>
    <row r="1278" spans="1:4" ht="15" customHeight="1" x14ac:dyDescent="0.2">
      <c r="A1278" s="40" t="s">
        <v>7244</v>
      </c>
      <c r="B1278" s="40" t="s">
        <v>7245</v>
      </c>
      <c r="C1278" s="40" t="s">
        <v>7246</v>
      </c>
      <c r="D1278" s="44" t="s">
        <v>7247</v>
      </c>
    </row>
    <row r="1279" spans="1:4" ht="15" customHeight="1" x14ac:dyDescent="0.2">
      <c r="A1279" s="40" t="s">
        <v>7248</v>
      </c>
      <c r="B1279" s="40" t="s">
        <v>7249</v>
      </c>
      <c r="C1279" s="40" t="s">
        <v>7250</v>
      </c>
      <c r="D1279" s="44" t="s">
        <v>7251</v>
      </c>
    </row>
    <row r="1280" spans="1:4" ht="15" customHeight="1" x14ac:dyDescent="0.2">
      <c r="A1280" s="40" t="s">
        <v>7252</v>
      </c>
      <c r="B1280" s="40" t="s">
        <v>7253</v>
      </c>
      <c r="C1280" s="40" t="s">
        <v>7254</v>
      </c>
      <c r="D1280" s="44" t="s">
        <v>7255</v>
      </c>
    </row>
    <row r="1281" spans="1:4" ht="15" customHeight="1" x14ac:dyDescent="0.2">
      <c r="A1281" s="40" t="s">
        <v>7256</v>
      </c>
      <c r="B1281" s="40" t="s">
        <v>7257</v>
      </c>
      <c r="C1281" s="40" t="s">
        <v>7258</v>
      </c>
      <c r="D1281" s="44" t="s">
        <v>7259</v>
      </c>
    </row>
    <row r="1282" spans="1:4" ht="15" customHeight="1" x14ac:dyDescent="0.2">
      <c r="A1282" s="40" t="s">
        <v>7260</v>
      </c>
      <c r="B1282" s="40" t="s">
        <v>7261</v>
      </c>
      <c r="C1282" s="40" t="s">
        <v>7262</v>
      </c>
      <c r="D1282" s="44" t="s">
        <v>7263</v>
      </c>
    </row>
    <row r="1283" spans="1:4" ht="15" customHeight="1" x14ac:dyDescent="0.2">
      <c r="A1283" s="40" t="s">
        <v>7264</v>
      </c>
      <c r="B1283" s="40" t="s">
        <v>7265</v>
      </c>
      <c r="C1283" s="40" t="s">
        <v>7266</v>
      </c>
      <c r="D1283" s="44" t="s">
        <v>7267</v>
      </c>
    </row>
    <row r="1284" spans="1:4" ht="15" customHeight="1" x14ac:dyDescent="0.2">
      <c r="A1284" s="40" t="s">
        <v>7268</v>
      </c>
      <c r="B1284" s="40" t="s">
        <v>7269</v>
      </c>
      <c r="C1284" s="40" t="s">
        <v>7270</v>
      </c>
      <c r="D1284" s="44" t="s">
        <v>7271</v>
      </c>
    </row>
    <row r="1285" spans="1:4" ht="15" customHeight="1" x14ac:dyDescent="0.2">
      <c r="A1285" s="40" t="s">
        <v>7272</v>
      </c>
      <c r="B1285" s="40" t="s">
        <v>7273</v>
      </c>
      <c r="C1285" s="40" t="s">
        <v>7274</v>
      </c>
      <c r="D1285" s="44" t="s">
        <v>7275</v>
      </c>
    </row>
    <row r="1286" spans="1:4" ht="15" customHeight="1" x14ac:dyDescent="0.2">
      <c r="A1286" s="40" t="s">
        <v>7276</v>
      </c>
      <c r="B1286" s="40" t="s">
        <v>7277</v>
      </c>
      <c r="C1286" s="40" t="s">
        <v>7278</v>
      </c>
      <c r="D1286" s="44" t="s">
        <v>7279</v>
      </c>
    </row>
    <row r="1287" spans="1:4" ht="15" customHeight="1" x14ac:dyDescent="0.2">
      <c r="A1287" s="40" t="s">
        <v>7280</v>
      </c>
      <c r="B1287" s="40" t="s">
        <v>7281</v>
      </c>
      <c r="C1287" s="40" t="s">
        <v>7282</v>
      </c>
      <c r="D1287" s="44" t="s">
        <v>7283</v>
      </c>
    </row>
    <row r="1288" spans="1:4" ht="15" customHeight="1" x14ac:dyDescent="0.2">
      <c r="A1288" s="40" t="s">
        <v>7284</v>
      </c>
      <c r="B1288" s="40" t="s">
        <v>7285</v>
      </c>
      <c r="C1288" s="40" t="s">
        <v>7286</v>
      </c>
      <c r="D1288" s="44" t="s">
        <v>7287</v>
      </c>
    </row>
    <row r="1289" spans="1:4" ht="15" customHeight="1" x14ac:dyDescent="0.2">
      <c r="A1289" s="40" t="s">
        <v>7288</v>
      </c>
      <c r="B1289" s="40" t="s">
        <v>7289</v>
      </c>
      <c r="C1289" s="40" t="s">
        <v>7290</v>
      </c>
      <c r="D1289" s="44" t="s">
        <v>7291</v>
      </c>
    </row>
    <row r="1290" spans="1:4" ht="15" customHeight="1" x14ac:dyDescent="0.2">
      <c r="A1290" s="40" t="s">
        <v>7292</v>
      </c>
      <c r="B1290" s="40" t="s">
        <v>7293</v>
      </c>
      <c r="C1290" s="40" t="s">
        <v>7294</v>
      </c>
      <c r="D1290" s="44" t="s">
        <v>7295</v>
      </c>
    </row>
    <row r="1291" spans="1:4" ht="15" customHeight="1" x14ac:dyDescent="0.2">
      <c r="A1291" s="40" t="s">
        <v>7296</v>
      </c>
      <c r="B1291" s="40" t="s">
        <v>7297</v>
      </c>
      <c r="C1291" s="40" t="s">
        <v>7298</v>
      </c>
      <c r="D1291" s="44" t="s">
        <v>7299</v>
      </c>
    </row>
    <row r="1292" spans="1:4" ht="15" customHeight="1" x14ac:dyDescent="0.2">
      <c r="A1292" s="40" t="s">
        <v>7300</v>
      </c>
      <c r="B1292" s="40" t="s">
        <v>7301</v>
      </c>
      <c r="C1292" s="40" t="s">
        <v>7302</v>
      </c>
      <c r="D1292" s="44" t="s">
        <v>7303</v>
      </c>
    </row>
    <row r="1293" spans="1:4" ht="15" customHeight="1" x14ac:dyDescent="0.2">
      <c r="A1293" s="40" t="s">
        <v>7304</v>
      </c>
      <c r="B1293" s="40" t="s">
        <v>7305</v>
      </c>
      <c r="C1293" s="40" t="s">
        <v>7306</v>
      </c>
      <c r="D1293" s="44" t="s">
        <v>7307</v>
      </c>
    </row>
    <row r="1294" spans="1:4" ht="15" customHeight="1" x14ac:dyDescent="0.2">
      <c r="A1294" s="40" t="s">
        <v>7308</v>
      </c>
      <c r="B1294" s="40" t="s">
        <v>7309</v>
      </c>
      <c r="C1294" s="40" t="s">
        <v>7310</v>
      </c>
      <c r="D1294" s="44" t="s">
        <v>7311</v>
      </c>
    </row>
    <row r="1295" spans="1:4" ht="15" customHeight="1" x14ac:dyDescent="0.2">
      <c r="A1295" s="40" t="s">
        <v>7312</v>
      </c>
      <c r="B1295" s="40" t="s">
        <v>7313</v>
      </c>
      <c r="C1295" s="40" t="s">
        <v>7314</v>
      </c>
      <c r="D1295" s="44" t="s">
        <v>7315</v>
      </c>
    </row>
    <row r="1296" spans="1:4" ht="15" customHeight="1" x14ac:dyDescent="0.2">
      <c r="A1296" s="40" t="s">
        <v>7316</v>
      </c>
      <c r="B1296" s="40" t="s">
        <v>7317</v>
      </c>
      <c r="C1296" s="40" t="s">
        <v>7318</v>
      </c>
      <c r="D1296" s="44" t="s">
        <v>7319</v>
      </c>
    </row>
    <row r="1297" spans="1:4" ht="15" customHeight="1" x14ac:dyDescent="0.2">
      <c r="A1297" s="40" t="s">
        <v>7320</v>
      </c>
      <c r="B1297" s="40" t="s">
        <v>7321</v>
      </c>
      <c r="C1297" s="40" t="s">
        <v>7322</v>
      </c>
      <c r="D1297" s="44" t="s">
        <v>7323</v>
      </c>
    </row>
    <row r="1298" spans="1:4" ht="15" customHeight="1" x14ac:dyDescent="0.2">
      <c r="A1298" s="40" t="s">
        <v>7324</v>
      </c>
      <c r="B1298" s="40" t="s">
        <v>7325</v>
      </c>
      <c r="C1298" s="40" t="s">
        <v>7326</v>
      </c>
      <c r="D1298" s="44" t="s">
        <v>7327</v>
      </c>
    </row>
    <row r="1299" spans="1:4" ht="15" customHeight="1" x14ac:dyDescent="0.2">
      <c r="A1299" s="40" t="s">
        <v>7328</v>
      </c>
      <c r="B1299" s="40" t="s">
        <v>7329</v>
      </c>
      <c r="C1299" s="40" t="s">
        <v>7330</v>
      </c>
      <c r="D1299" s="44" t="s">
        <v>7331</v>
      </c>
    </row>
    <row r="1300" spans="1:4" ht="15" customHeight="1" x14ac:dyDescent="0.2">
      <c r="A1300" s="40" t="s">
        <v>7332</v>
      </c>
      <c r="B1300" s="40" t="s">
        <v>7333</v>
      </c>
      <c r="C1300" s="40" t="s">
        <v>7334</v>
      </c>
      <c r="D1300" s="44" t="s">
        <v>7335</v>
      </c>
    </row>
    <row r="1301" spans="1:4" ht="15" customHeight="1" x14ac:dyDescent="0.2">
      <c r="A1301" s="40" t="s">
        <v>7336</v>
      </c>
      <c r="B1301" s="40" t="s">
        <v>7337</v>
      </c>
      <c r="C1301" s="40" t="s">
        <v>7338</v>
      </c>
      <c r="D1301" s="44" t="s">
        <v>7339</v>
      </c>
    </row>
    <row r="1302" spans="1:4" ht="15" customHeight="1" x14ac:dyDescent="0.2">
      <c r="A1302" s="40" t="s">
        <v>7340</v>
      </c>
      <c r="B1302" s="40" t="s">
        <v>7341</v>
      </c>
      <c r="C1302" s="40" t="s">
        <v>7342</v>
      </c>
      <c r="D1302" s="44" t="s">
        <v>7343</v>
      </c>
    </row>
    <row r="1303" spans="1:4" ht="15" customHeight="1" x14ac:dyDescent="0.2">
      <c r="A1303" s="40" t="s">
        <v>7344</v>
      </c>
      <c r="B1303" s="40" t="s">
        <v>7345</v>
      </c>
      <c r="C1303" s="40" t="s">
        <v>7346</v>
      </c>
      <c r="D1303" s="44" t="s">
        <v>7347</v>
      </c>
    </row>
    <row r="1304" spans="1:4" ht="15" customHeight="1" x14ac:dyDescent="0.2">
      <c r="A1304" s="40" t="s">
        <v>7348</v>
      </c>
      <c r="B1304" s="40" t="s">
        <v>7349</v>
      </c>
      <c r="C1304" s="40" t="s">
        <v>7350</v>
      </c>
      <c r="D1304" s="44" t="s">
        <v>7351</v>
      </c>
    </row>
    <row r="1305" spans="1:4" ht="15" customHeight="1" x14ac:dyDescent="0.2">
      <c r="A1305" s="40" t="s">
        <v>7352</v>
      </c>
      <c r="B1305" s="40" t="s">
        <v>7353</v>
      </c>
      <c r="C1305" s="40" t="s">
        <v>7354</v>
      </c>
      <c r="D1305" s="44" t="s">
        <v>7355</v>
      </c>
    </row>
    <row r="1306" spans="1:4" ht="15" customHeight="1" x14ac:dyDescent="0.2">
      <c r="A1306" s="40" t="s">
        <v>7356</v>
      </c>
      <c r="B1306" s="40" t="s">
        <v>7357</v>
      </c>
      <c r="C1306" s="40" t="s">
        <v>7358</v>
      </c>
      <c r="D1306" s="44" t="s">
        <v>7359</v>
      </c>
    </row>
    <row r="1307" spans="1:4" ht="15" customHeight="1" x14ac:dyDescent="0.2">
      <c r="A1307" s="40" t="s">
        <v>7360</v>
      </c>
      <c r="B1307" s="40" t="s">
        <v>7361</v>
      </c>
      <c r="C1307" s="40" t="s">
        <v>7362</v>
      </c>
      <c r="D1307" s="44" t="s">
        <v>7363</v>
      </c>
    </row>
    <row r="1308" spans="1:4" ht="15" customHeight="1" x14ac:dyDescent="0.2">
      <c r="A1308" s="40" t="s">
        <v>7364</v>
      </c>
      <c r="B1308" s="40" t="s">
        <v>7365</v>
      </c>
      <c r="C1308" s="40" t="s">
        <v>7366</v>
      </c>
      <c r="D1308" s="44" t="s">
        <v>7367</v>
      </c>
    </row>
    <row r="1309" spans="1:4" ht="15" customHeight="1" x14ac:dyDescent="0.2">
      <c r="A1309" s="40" t="s">
        <v>7368</v>
      </c>
      <c r="B1309" s="40" t="s">
        <v>7369</v>
      </c>
      <c r="C1309" s="40" t="s">
        <v>7370</v>
      </c>
      <c r="D1309" s="44" t="s">
        <v>7371</v>
      </c>
    </row>
    <row r="1310" spans="1:4" ht="15" customHeight="1" x14ac:dyDescent="0.2">
      <c r="A1310" s="40" t="s">
        <v>7372</v>
      </c>
      <c r="B1310" s="40" t="s">
        <v>7373</v>
      </c>
      <c r="C1310" s="40" t="s">
        <v>7374</v>
      </c>
      <c r="D1310" s="44" t="s">
        <v>7375</v>
      </c>
    </row>
    <row r="1311" spans="1:4" ht="15" customHeight="1" x14ac:dyDescent="0.2">
      <c r="A1311" s="40" t="s">
        <v>7376</v>
      </c>
      <c r="B1311" s="40" t="s">
        <v>7377</v>
      </c>
      <c r="C1311" s="40" t="s">
        <v>7378</v>
      </c>
      <c r="D1311" s="44" t="s">
        <v>7379</v>
      </c>
    </row>
    <row r="1312" spans="1:4" ht="15" customHeight="1" x14ac:dyDescent="0.2">
      <c r="A1312" s="40" t="s">
        <v>7380</v>
      </c>
      <c r="B1312" s="40" t="s">
        <v>7381</v>
      </c>
      <c r="C1312" s="40" t="s">
        <v>7382</v>
      </c>
      <c r="D1312" s="44" t="s">
        <v>7383</v>
      </c>
    </row>
    <row r="1313" spans="1:4" ht="15" customHeight="1" x14ac:dyDescent="0.2">
      <c r="A1313" s="40" t="s">
        <v>7384</v>
      </c>
      <c r="B1313" s="40" t="s">
        <v>7385</v>
      </c>
      <c r="C1313" s="40" t="s">
        <v>7386</v>
      </c>
      <c r="D1313" s="44" t="s">
        <v>7387</v>
      </c>
    </row>
    <row r="1314" spans="1:4" ht="15" customHeight="1" x14ac:dyDescent="0.2">
      <c r="A1314" s="40" t="s">
        <v>7388</v>
      </c>
      <c r="B1314" s="40" t="s">
        <v>7389</v>
      </c>
      <c r="C1314" s="40" t="s">
        <v>7390</v>
      </c>
      <c r="D1314" s="44" t="s">
        <v>7391</v>
      </c>
    </row>
    <row r="1315" spans="1:4" ht="15" customHeight="1" x14ac:dyDescent="0.2">
      <c r="A1315" s="40" t="s">
        <v>7392</v>
      </c>
      <c r="B1315" s="40" t="s">
        <v>7393</v>
      </c>
      <c r="C1315" s="40" t="s">
        <v>7394</v>
      </c>
      <c r="D1315" s="44" t="s">
        <v>7395</v>
      </c>
    </row>
    <row r="1316" spans="1:4" ht="15" customHeight="1" x14ac:dyDescent="0.2">
      <c r="A1316" s="40" t="s">
        <v>7396</v>
      </c>
      <c r="B1316" s="40" t="s">
        <v>7397</v>
      </c>
      <c r="C1316" s="40" t="s">
        <v>7398</v>
      </c>
      <c r="D1316" s="44" t="s">
        <v>7399</v>
      </c>
    </row>
    <row r="1317" spans="1:4" ht="15" customHeight="1" x14ac:dyDescent="0.2">
      <c r="A1317" s="40" t="s">
        <v>7400</v>
      </c>
      <c r="B1317" s="40" t="s">
        <v>7401</v>
      </c>
      <c r="C1317" s="40" t="s">
        <v>7402</v>
      </c>
      <c r="D1317" s="44" t="s">
        <v>7403</v>
      </c>
    </row>
    <row r="1318" spans="1:4" ht="15" customHeight="1" x14ac:dyDescent="0.2">
      <c r="A1318" s="40" t="s">
        <v>7404</v>
      </c>
      <c r="B1318" s="40" t="s">
        <v>7405</v>
      </c>
      <c r="C1318" s="40" t="s">
        <v>7406</v>
      </c>
      <c r="D1318" s="44" t="s">
        <v>7407</v>
      </c>
    </row>
    <row r="1319" spans="1:4" ht="15" customHeight="1" x14ac:dyDescent="0.2">
      <c r="A1319" s="40" t="s">
        <v>7408</v>
      </c>
      <c r="B1319" s="40" t="s">
        <v>7409</v>
      </c>
      <c r="C1319" s="40" t="s">
        <v>7410</v>
      </c>
      <c r="D1319" s="44" t="s">
        <v>7411</v>
      </c>
    </row>
    <row r="1320" spans="1:4" ht="15" customHeight="1" x14ac:dyDescent="0.2">
      <c r="A1320" s="40" t="s">
        <v>7412</v>
      </c>
      <c r="B1320" s="40" t="s">
        <v>7413</v>
      </c>
      <c r="C1320" s="40" t="s">
        <v>7414</v>
      </c>
      <c r="D1320" s="44" t="s">
        <v>7415</v>
      </c>
    </row>
    <row r="1321" spans="1:4" ht="15" customHeight="1" x14ac:dyDescent="0.2">
      <c r="A1321" s="40" t="s">
        <v>7416</v>
      </c>
      <c r="B1321" s="40" t="s">
        <v>7417</v>
      </c>
      <c r="C1321" s="40" t="s">
        <v>7418</v>
      </c>
      <c r="D1321" s="44" t="s">
        <v>7419</v>
      </c>
    </row>
    <row r="1322" spans="1:4" ht="15" customHeight="1" x14ac:dyDescent="0.2">
      <c r="A1322" s="40" t="s">
        <v>7420</v>
      </c>
      <c r="B1322" s="40" t="s">
        <v>7421</v>
      </c>
      <c r="C1322" s="40" t="s">
        <v>7422</v>
      </c>
      <c r="D1322" s="44" t="s">
        <v>7423</v>
      </c>
    </row>
    <row r="1323" spans="1:4" ht="15" customHeight="1" x14ac:dyDescent="0.2">
      <c r="A1323" s="40" t="s">
        <v>7424</v>
      </c>
      <c r="B1323" s="40" t="s">
        <v>7425</v>
      </c>
      <c r="C1323" s="40" t="s">
        <v>7426</v>
      </c>
      <c r="D1323" s="44" t="s">
        <v>7427</v>
      </c>
    </row>
    <row r="1324" spans="1:4" ht="15" customHeight="1" x14ac:dyDescent="0.2">
      <c r="A1324" s="40" t="s">
        <v>7428</v>
      </c>
      <c r="B1324" s="40" t="s">
        <v>7429</v>
      </c>
      <c r="C1324" s="40" t="s">
        <v>7430</v>
      </c>
      <c r="D1324" s="44" t="s">
        <v>7431</v>
      </c>
    </row>
    <row r="1325" spans="1:4" ht="15" customHeight="1" x14ac:dyDescent="0.2">
      <c r="A1325" s="40" t="s">
        <v>7432</v>
      </c>
      <c r="B1325" s="40" t="s">
        <v>7433</v>
      </c>
      <c r="C1325" s="40" t="s">
        <v>7434</v>
      </c>
      <c r="D1325" s="44" t="s">
        <v>7435</v>
      </c>
    </row>
    <row r="1326" spans="1:4" ht="15" customHeight="1" x14ac:dyDescent="0.2">
      <c r="A1326" s="40" t="s">
        <v>7436</v>
      </c>
      <c r="B1326" s="40" t="s">
        <v>7437</v>
      </c>
      <c r="C1326" s="40" t="s">
        <v>7438</v>
      </c>
      <c r="D1326" s="44" t="s">
        <v>7439</v>
      </c>
    </row>
    <row r="1327" spans="1:4" ht="15" customHeight="1" x14ac:dyDescent="0.2">
      <c r="A1327" s="40" t="s">
        <v>7440</v>
      </c>
      <c r="B1327" s="40" t="s">
        <v>7441</v>
      </c>
      <c r="C1327" s="40" t="s">
        <v>7442</v>
      </c>
      <c r="D1327" s="44" t="s">
        <v>7443</v>
      </c>
    </row>
    <row r="1328" spans="1:4" ht="15" customHeight="1" x14ac:dyDescent="0.2">
      <c r="A1328" s="40" t="s">
        <v>7444</v>
      </c>
      <c r="B1328" s="40" t="s">
        <v>7445</v>
      </c>
      <c r="C1328" s="40" t="s">
        <v>7446</v>
      </c>
      <c r="D1328" s="44" t="s">
        <v>7447</v>
      </c>
    </row>
    <row r="1329" spans="1:4" ht="15" customHeight="1" x14ac:dyDescent="0.2">
      <c r="A1329" s="40" t="s">
        <v>7448</v>
      </c>
      <c r="B1329" s="40" t="s">
        <v>7449</v>
      </c>
      <c r="C1329" s="40" t="s">
        <v>7450</v>
      </c>
      <c r="D1329" s="44" t="s">
        <v>7451</v>
      </c>
    </row>
    <row r="1330" spans="1:4" ht="15" customHeight="1" x14ac:dyDescent="0.2">
      <c r="A1330" s="40" t="s">
        <v>7452</v>
      </c>
      <c r="B1330" s="40" t="s">
        <v>7453</v>
      </c>
      <c r="C1330" s="40" t="s">
        <v>7454</v>
      </c>
      <c r="D1330" s="44" t="s">
        <v>7455</v>
      </c>
    </row>
    <row r="1331" spans="1:4" ht="15" customHeight="1" x14ac:dyDescent="0.2">
      <c r="A1331" s="40" t="s">
        <v>7456</v>
      </c>
      <c r="B1331" s="40" t="s">
        <v>7457</v>
      </c>
      <c r="C1331" s="40" t="s">
        <v>7458</v>
      </c>
      <c r="D1331" s="44" t="s">
        <v>7459</v>
      </c>
    </row>
    <row r="1332" spans="1:4" ht="15" customHeight="1" x14ac:dyDescent="0.2">
      <c r="A1332" s="40" t="s">
        <v>7460</v>
      </c>
      <c r="B1332" s="40" t="s">
        <v>7461</v>
      </c>
      <c r="C1332" s="40" t="s">
        <v>7462</v>
      </c>
      <c r="D1332" s="44" t="s">
        <v>7463</v>
      </c>
    </row>
    <row r="1333" spans="1:4" ht="15" customHeight="1" x14ac:dyDescent="0.2">
      <c r="A1333" s="40" t="s">
        <v>7464</v>
      </c>
      <c r="B1333" s="40" t="s">
        <v>7465</v>
      </c>
      <c r="C1333" s="40" t="s">
        <v>7466</v>
      </c>
      <c r="D1333" s="44" t="s">
        <v>7467</v>
      </c>
    </row>
    <row r="1334" spans="1:4" ht="15" customHeight="1" x14ac:dyDescent="0.2">
      <c r="A1334" s="40" t="s">
        <v>7468</v>
      </c>
      <c r="B1334" s="40" t="s">
        <v>7469</v>
      </c>
      <c r="C1334" s="40" t="s">
        <v>7470</v>
      </c>
      <c r="D1334" s="44" t="s">
        <v>7471</v>
      </c>
    </row>
    <row r="1335" spans="1:4" ht="15" customHeight="1" x14ac:dyDescent="0.2">
      <c r="A1335" s="40" t="s">
        <v>7472</v>
      </c>
      <c r="B1335" s="40" t="s">
        <v>7473</v>
      </c>
      <c r="C1335" s="40" t="s">
        <v>7474</v>
      </c>
      <c r="D1335" s="44" t="s">
        <v>7475</v>
      </c>
    </row>
    <row r="1336" spans="1:4" ht="15" customHeight="1" x14ac:dyDescent="0.2">
      <c r="A1336" s="40" t="s">
        <v>7476</v>
      </c>
      <c r="B1336" s="40" t="s">
        <v>7477</v>
      </c>
      <c r="C1336" s="40" t="s">
        <v>7478</v>
      </c>
      <c r="D1336" s="44" t="s">
        <v>7479</v>
      </c>
    </row>
    <row r="1337" spans="1:4" ht="15" customHeight="1" x14ac:dyDescent="0.2">
      <c r="A1337" s="40" t="s">
        <v>7480</v>
      </c>
      <c r="B1337" s="40" t="s">
        <v>7481</v>
      </c>
      <c r="C1337" s="40" t="s">
        <v>7482</v>
      </c>
      <c r="D1337" s="44" t="s">
        <v>7483</v>
      </c>
    </row>
    <row r="1338" spans="1:4" ht="15" customHeight="1" x14ac:dyDescent="0.2">
      <c r="A1338" s="40" t="s">
        <v>7484</v>
      </c>
      <c r="B1338" s="40" t="s">
        <v>7485</v>
      </c>
      <c r="C1338" s="40" t="s">
        <v>7486</v>
      </c>
      <c r="D1338" s="44" t="s">
        <v>7487</v>
      </c>
    </row>
    <row r="1339" spans="1:4" ht="15" customHeight="1" x14ac:dyDescent="0.2">
      <c r="A1339" s="40" t="s">
        <v>7488</v>
      </c>
      <c r="B1339" s="40" t="s">
        <v>7489</v>
      </c>
      <c r="C1339" s="40" t="s">
        <v>7490</v>
      </c>
      <c r="D1339" s="44" t="s">
        <v>7491</v>
      </c>
    </row>
    <row r="1340" spans="1:4" ht="15" customHeight="1" x14ac:dyDescent="0.2">
      <c r="A1340" s="40" t="s">
        <v>7492</v>
      </c>
      <c r="B1340" s="40" t="s">
        <v>7493</v>
      </c>
      <c r="C1340" s="40" t="s">
        <v>7494</v>
      </c>
      <c r="D1340" s="44" t="s">
        <v>7495</v>
      </c>
    </row>
    <row r="1341" spans="1:4" ht="15" customHeight="1" x14ac:dyDescent="0.2">
      <c r="A1341" s="40" t="s">
        <v>7496</v>
      </c>
      <c r="B1341" s="40" t="s">
        <v>7497</v>
      </c>
      <c r="C1341" s="40" t="s">
        <v>7498</v>
      </c>
      <c r="D1341" s="44" t="s">
        <v>7499</v>
      </c>
    </row>
    <row r="1342" spans="1:4" ht="15" customHeight="1" x14ac:dyDescent="0.2">
      <c r="A1342" s="40" t="s">
        <v>7500</v>
      </c>
      <c r="B1342" s="40" t="s">
        <v>7501</v>
      </c>
      <c r="C1342" s="40" t="s">
        <v>7502</v>
      </c>
      <c r="D1342" s="44" t="s">
        <v>7503</v>
      </c>
    </row>
    <row r="1343" spans="1:4" ht="15" customHeight="1" x14ac:dyDescent="0.2">
      <c r="A1343" s="40" t="s">
        <v>7504</v>
      </c>
      <c r="B1343" s="40" t="s">
        <v>7505</v>
      </c>
      <c r="C1343" s="40" t="s">
        <v>7506</v>
      </c>
      <c r="D1343" s="44" t="s">
        <v>7507</v>
      </c>
    </row>
    <row r="1344" spans="1:4" ht="15" customHeight="1" x14ac:dyDescent="0.2">
      <c r="A1344" s="40" t="s">
        <v>7508</v>
      </c>
      <c r="B1344" s="40" t="s">
        <v>7509</v>
      </c>
      <c r="C1344" s="40" t="s">
        <v>7510</v>
      </c>
      <c r="D1344" s="44" t="s">
        <v>7511</v>
      </c>
    </row>
    <row r="1345" spans="1:4" ht="15" customHeight="1" x14ac:dyDescent="0.2">
      <c r="A1345" s="40" t="s">
        <v>7512</v>
      </c>
      <c r="B1345" s="40" t="s">
        <v>7513</v>
      </c>
      <c r="C1345" s="40" t="s">
        <v>7514</v>
      </c>
      <c r="D1345" s="44" t="s">
        <v>7515</v>
      </c>
    </row>
    <row r="1346" spans="1:4" ht="15" customHeight="1" x14ac:dyDescent="0.2">
      <c r="A1346" s="40" t="s">
        <v>7516</v>
      </c>
      <c r="B1346" s="40" t="s">
        <v>7517</v>
      </c>
      <c r="C1346" s="40" t="s">
        <v>7518</v>
      </c>
      <c r="D1346" s="44" t="s">
        <v>7519</v>
      </c>
    </row>
    <row r="1347" spans="1:4" ht="15" customHeight="1" x14ac:dyDescent="0.2">
      <c r="A1347" s="40" t="s">
        <v>7520</v>
      </c>
      <c r="B1347" s="40" t="s">
        <v>7521</v>
      </c>
      <c r="C1347" s="40" t="s">
        <v>7522</v>
      </c>
      <c r="D1347" s="44" t="s">
        <v>7523</v>
      </c>
    </row>
    <row r="1348" spans="1:4" ht="15" customHeight="1" x14ac:dyDescent="0.2">
      <c r="A1348" s="40" t="s">
        <v>7524</v>
      </c>
      <c r="B1348" s="40" t="s">
        <v>7525</v>
      </c>
      <c r="C1348" s="40" t="s">
        <v>7526</v>
      </c>
      <c r="D1348" s="44" t="s">
        <v>7527</v>
      </c>
    </row>
    <row r="1349" spans="1:4" ht="15" customHeight="1" x14ac:dyDescent="0.2">
      <c r="A1349" s="40" t="s">
        <v>7528</v>
      </c>
      <c r="B1349" s="40" t="s">
        <v>7529</v>
      </c>
      <c r="C1349" s="40" t="s">
        <v>7530</v>
      </c>
      <c r="D1349" s="44" t="s">
        <v>7531</v>
      </c>
    </row>
    <row r="1350" spans="1:4" ht="15" customHeight="1" x14ac:dyDescent="0.2">
      <c r="A1350" s="40" t="s">
        <v>7532</v>
      </c>
      <c r="B1350" s="40" t="s">
        <v>7533</v>
      </c>
      <c r="C1350" s="40" t="s">
        <v>7534</v>
      </c>
      <c r="D1350" s="44" t="s">
        <v>7535</v>
      </c>
    </row>
    <row r="1351" spans="1:4" ht="15" customHeight="1" x14ac:dyDescent="0.2">
      <c r="A1351" s="40" t="s">
        <v>7536</v>
      </c>
      <c r="B1351" s="40" t="s">
        <v>7537</v>
      </c>
      <c r="C1351" s="40" t="s">
        <v>7538</v>
      </c>
      <c r="D1351" s="44" t="s">
        <v>7539</v>
      </c>
    </row>
    <row r="1352" spans="1:4" ht="15" customHeight="1" x14ac:dyDescent="0.2">
      <c r="A1352" s="40" t="s">
        <v>7540</v>
      </c>
      <c r="B1352" s="40" t="s">
        <v>7541</v>
      </c>
      <c r="C1352" s="40" t="s">
        <v>7542</v>
      </c>
      <c r="D1352" s="44" t="s">
        <v>7543</v>
      </c>
    </row>
    <row r="1353" spans="1:4" ht="15" customHeight="1" x14ac:dyDescent="0.2">
      <c r="A1353" s="40" t="s">
        <v>7544</v>
      </c>
      <c r="B1353" s="40" t="s">
        <v>7545</v>
      </c>
      <c r="C1353" s="40" t="s">
        <v>7546</v>
      </c>
      <c r="D1353" s="44" t="s">
        <v>7547</v>
      </c>
    </row>
    <row r="1354" spans="1:4" ht="15" customHeight="1" x14ac:dyDescent="0.2">
      <c r="A1354" s="40" t="s">
        <v>7548</v>
      </c>
      <c r="B1354" s="40" t="s">
        <v>7549</v>
      </c>
      <c r="C1354" s="40" t="s">
        <v>7550</v>
      </c>
      <c r="D1354" s="44" t="s">
        <v>7551</v>
      </c>
    </row>
    <row r="1355" spans="1:4" ht="15" customHeight="1" x14ac:dyDescent="0.2">
      <c r="A1355" s="40" t="s">
        <v>7552</v>
      </c>
      <c r="B1355" s="40" t="s">
        <v>7553</v>
      </c>
      <c r="C1355" s="40" t="s">
        <v>7554</v>
      </c>
      <c r="D1355" s="44" t="s">
        <v>7555</v>
      </c>
    </row>
    <row r="1356" spans="1:4" ht="15" customHeight="1" x14ac:dyDescent="0.2">
      <c r="A1356" s="40" t="s">
        <v>7556</v>
      </c>
      <c r="B1356" s="40" t="s">
        <v>7557</v>
      </c>
      <c r="C1356" s="40" t="s">
        <v>7558</v>
      </c>
      <c r="D1356" s="44" t="s">
        <v>7559</v>
      </c>
    </row>
    <row r="1357" spans="1:4" ht="15" customHeight="1" x14ac:dyDescent="0.2">
      <c r="A1357" s="40" t="s">
        <v>7560</v>
      </c>
      <c r="B1357" s="40" t="s">
        <v>7561</v>
      </c>
      <c r="C1357" s="40" t="s">
        <v>7562</v>
      </c>
      <c r="D1357" s="44" t="s">
        <v>7563</v>
      </c>
    </row>
    <row r="1358" spans="1:4" ht="15" customHeight="1" x14ac:dyDescent="0.2">
      <c r="A1358" s="40" t="s">
        <v>7564</v>
      </c>
      <c r="B1358" s="40" t="s">
        <v>7565</v>
      </c>
      <c r="C1358" s="40" t="s">
        <v>7566</v>
      </c>
      <c r="D1358" s="44" t="s">
        <v>7567</v>
      </c>
    </row>
    <row r="1359" spans="1:4" ht="15" customHeight="1" x14ac:dyDescent="0.2">
      <c r="A1359" s="40" t="s">
        <v>7568</v>
      </c>
      <c r="B1359" s="40" t="s">
        <v>7569</v>
      </c>
      <c r="C1359" s="40" t="s">
        <v>7570</v>
      </c>
      <c r="D1359" s="44" t="s">
        <v>7571</v>
      </c>
    </row>
    <row r="1360" spans="1:4" ht="15" customHeight="1" x14ac:dyDescent="0.2">
      <c r="A1360" s="40" t="s">
        <v>7572</v>
      </c>
      <c r="B1360" s="40" t="s">
        <v>7573</v>
      </c>
      <c r="C1360" s="40" t="s">
        <v>7574</v>
      </c>
      <c r="D1360" s="44" t="s">
        <v>7575</v>
      </c>
    </row>
    <row r="1361" spans="1:4" ht="15" customHeight="1" x14ac:dyDescent="0.2">
      <c r="A1361" s="40" t="s">
        <v>7576</v>
      </c>
      <c r="B1361" s="40" t="s">
        <v>7577</v>
      </c>
      <c r="C1361" s="40" t="s">
        <v>7578</v>
      </c>
      <c r="D1361" s="44" t="s">
        <v>7579</v>
      </c>
    </row>
    <row r="1362" spans="1:4" ht="15" customHeight="1" x14ac:dyDescent="0.2">
      <c r="A1362" s="40" t="s">
        <v>7580</v>
      </c>
      <c r="B1362" s="40" t="s">
        <v>7581</v>
      </c>
      <c r="C1362" s="40" t="s">
        <v>7582</v>
      </c>
      <c r="D1362" s="44" t="s">
        <v>7583</v>
      </c>
    </row>
    <row r="1363" spans="1:4" ht="15" customHeight="1" x14ac:dyDescent="0.2">
      <c r="A1363" s="40" t="s">
        <v>7584</v>
      </c>
      <c r="B1363" s="40" t="s">
        <v>7585</v>
      </c>
      <c r="C1363" s="40" t="s">
        <v>7586</v>
      </c>
      <c r="D1363" s="44" t="s">
        <v>7587</v>
      </c>
    </row>
    <row r="1364" spans="1:4" ht="15" customHeight="1" x14ac:dyDescent="0.2">
      <c r="A1364" s="40" t="s">
        <v>7588</v>
      </c>
      <c r="B1364" s="40" t="s">
        <v>7589</v>
      </c>
      <c r="C1364" s="40" t="s">
        <v>7590</v>
      </c>
      <c r="D1364" s="44" t="s">
        <v>7591</v>
      </c>
    </row>
    <row r="1365" spans="1:4" ht="15" customHeight="1" x14ac:dyDescent="0.2">
      <c r="A1365" s="40" t="s">
        <v>7592</v>
      </c>
      <c r="B1365" s="40" t="s">
        <v>7593</v>
      </c>
      <c r="C1365" s="40" t="s">
        <v>7594</v>
      </c>
      <c r="D1365" s="44" t="s">
        <v>7595</v>
      </c>
    </row>
    <row r="1366" spans="1:4" ht="15" customHeight="1" x14ac:dyDescent="0.2">
      <c r="A1366" s="40" t="s">
        <v>7596</v>
      </c>
      <c r="B1366" s="40" t="s">
        <v>7597</v>
      </c>
      <c r="C1366" s="40" t="s">
        <v>7598</v>
      </c>
      <c r="D1366" s="44" t="s">
        <v>7599</v>
      </c>
    </row>
    <row r="1367" spans="1:4" ht="15" customHeight="1" x14ac:dyDescent="0.2">
      <c r="A1367" s="40" t="s">
        <v>7600</v>
      </c>
      <c r="B1367" s="40" t="s">
        <v>7601</v>
      </c>
      <c r="C1367" s="40" t="s">
        <v>7602</v>
      </c>
      <c r="D1367" s="44" t="s">
        <v>7603</v>
      </c>
    </row>
    <row r="1368" spans="1:4" ht="15" customHeight="1" x14ac:dyDescent="0.2">
      <c r="A1368" s="40" t="s">
        <v>7604</v>
      </c>
      <c r="B1368" s="40" t="s">
        <v>7605</v>
      </c>
      <c r="C1368" s="40" t="s">
        <v>7606</v>
      </c>
      <c r="D1368" s="44" t="s">
        <v>7607</v>
      </c>
    </row>
    <row r="1369" spans="1:4" ht="15" customHeight="1" x14ac:dyDescent="0.2">
      <c r="A1369" s="40" t="s">
        <v>7608</v>
      </c>
      <c r="B1369" s="40" t="s">
        <v>7609</v>
      </c>
      <c r="C1369" s="40" t="s">
        <v>7610</v>
      </c>
      <c r="D1369" s="44" t="s">
        <v>7611</v>
      </c>
    </row>
    <row r="1370" spans="1:4" ht="15" customHeight="1" x14ac:dyDescent="0.2">
      <c r="A1370" s="40" t="s">
        <v>7612</v>
      </c>
      <c r="B1370" s="40" t="s">
        <v>7613</v>
      </c>
      <c r="C1370" s="40" t="s">
        <v>7614</v>
      </c>
      <c r="D1370" s="44" t="s">
        <v>7615</v>
      </c>
    </row>
    <row r="1371" spans="1:4" ht="15" customHeight="1" x14ac:dyDescent="0.2">
      <c r="A1371" s="40" t="s">
        <v>7616</v>
      </c>
      <c r="B1371" s="40" t="s">
        <v>7617</v>
      </c>
      <c r="C1371" s="40" t="s">
        <v>7618</v>
      </c>
      <c r="D1371" s="44" t="s">
        <v>7619</v>
      </c>
    </row>
    <row r="1372" spans="1:4" ht="15" customHeight="1" x14ac:dyDescent="0.2">
      <c r="A1372" s="40" t="s">
        <v>7620</v>
      </c>
      <c r="B1372" s="40" t="s">
        <v>7621</v>
      </c>
      <c r="C1372" s="40" t="s">
        <v>7622</v>
      </c>
      <c r="D1372" s="44" t="s">
        <v>7623</v>
      </c>
    </row>
    <row r="1373" spans="1:4" ht="15" customHeight="1" x14ac:dyDescent="0.2">
      <c r="A1373" s="40" t="s">
        <v>7624</v>
      </c>
      <c r="B1373" s="40" t="s">
        <v>7625</v>
      </c>
      <c r="C1373" s="40" t="s">
        <v>7626</v>
      </c>
      <c r="D1373" s="44" t="s">
        <v>7627</v>
      </c>
    </row>
    <row r="1374" spans="1:4" ht="15" customHeight="1" x14ac:dyDescent="0.2">
      <c r="A1374" s="40" t="s">
        <v>7628</v>
      </c>
      <c r="B1374" s="40" t="s">
        <v>7629</v>
      </c>
      <c r="C1374" s="40" t="s">
        <v>7630</v>
      </c>
      <c r="D1374" s="44" t="s">
        <v>7631</v>
      </c>
    </row>
    <row r="1375" spans="1:4" ht="15" customHeight="1" x14ac:dyDescent="0.2">
      <c r="A1375" s="40" t="s">
        <v>7632</v>
      </c>
      <c r="B1375" s="40" t="s">
        <v>7633</v>
      </c>
      <c r="C1375" s="40" t="s">
        <v>7634</v>
      </c>
      <c r="D1375" s="44" t="s">
        <v>7635</v>
      </c>
    </row>
    <row r="1376" spans="1:4" ht="15" customHeight="1" x14ac:dyDescent="0.2">
      <c r="A1376" s="40" t="s">
        <v>7636</v>
      </c>
      <c r="B1376" s="40" t="s">
        <v>7637</v>
      </c>
      <c r="C1376" s="40" t="s">
        <v>7638</v>
      </c>
      <c r="D1376" s="44" t="s">
        <v>7639</v>
      </c>
    </row>
    <row r="1377" spans="1:4" ht="15" customHeight="1" x14ac:dyDescent="0.2">
      <c r="A1377" s="40" t="s">
        <v>7640</v>
      </c>
      <c r="B1377" s="40" t="s">
        <v>7641</v>
      </c>
      <c r="C1377" s="40" t="s">
        <v>7642</v>
      </c>
      <c r="D1377" s="44" t="s">
        <v>7643</v>
      </c>
    </row>
    <row r="1378" spans="1:4" ht="15" customHeight="1" x14ac:dyDescent="0.2">
      <c r="A1378" s="40" t="s">
        <v>7644</v>
      </c>
      <c r="B1378" s="40" t="s">
        <v>7645</v>
      </c>
      <c r="C1378" s="40" t="s">
        <v>7646</v>
      </c>
      <c r="D1378" s="44" t="s">
        <v>7647</v>
      </c>
    </row>
    <row r="1379" spans="1:4" ht="15" customHeight="1" x14ac:dyDescent="0.2">
      <c r="A1379" s="40" t="s">
        <v>7648</v>
      </c>
      <c r="B1379" s="40" t="s">
        <v>7649</v>
      </c>
      <c r="C1379" s="40" t="s">
        <v>7650</v>
      </c>
      <c r="D1379" s="44" t="s">
        <v>7651</v>
      </c>
    </row>
    <row r="1380" spans="1:4" ht="15" customHeight="1" x14ac:dyDescent="0.2">
      <c r="A1380" s="40" t="s">
        <v>7652</v>
      </c>
      <c r="B1380" s="40" t="s">
        <v>7653</v>
      </c>
      <c r="C1380" s="40" t="s">
        <v>7654</v>
      </c>
      <c r="D1380" s="44" t="s">
        <v>7655</v>
      </c>
    </row>
    <row r="1381" spans="1:4" ht="15" customHeight="1" x14ac:dyDescent="0.2">
      <c r="A1381" s="40" t="s">
        <v>7656</v>
      </c>
      <c r="B1381" s="40" t="s">
        <v>7657</v>
      </c>
      <c r="C1381" s="40" t="s">
        <v>7658</v>
      </c>
      <c r="D1381" s="44" t="s">
        <v>7659</v>
      </c>
    </row>
    <row r="1382" spans="1:4" ht="15" customHeight="1" x14ac:dyDescent="0.2">
      <c r="A1382" s="40" t="s">
        <v>7660</v>
      </c>
      <c r="B1382" s="40" t="s">
        <v>7661</v>
      </c>
      <c r="C1382" s="40" t="s">
        <v>7662</v>
      </c>
      <c r="D1382" s="44" t="s">
        <v>7663</v>
      </c>
    </row>
    <row r="1383" spans="1:4" ht="15" customHeight="1" x14ac:dyDescent="0.2">
      <c r="A1383" s="40" t="s">
        <v>7664</v>
      </c>
      <c r="B1383" s="40" t="s">
        <v>7665</v>
      </c>
      <c r="C1383" s="40" t="s">
        <v>7666</v>
      </c>
      <c r="D1383" s="44" t="s">
        <v>7667</v>
      </c>
    </row>
    <row r="1384" spans="1:4" ht="15" customHeight="1" x14ac:dyDescent="0.2">
      <c r="A1384" s="40" t="s">
        <v>7668</v>
      </c>
      <c r="B1384" s="40" t="s">
        <v>7669</v>
      </c>
      <c r="C1384" s="40" t="s">
        <v>7670</v>
      </c>
      <c r="D1384" s="44" t="s">
        <v>7671</v>
      </c>
    </row>
    <row r="1385" spans="1:4" ht="15" customHeight="1" x14ac:dyDescent="0.2">
      <c r="A1385" s="40" t="s">
        <v>7672</v>
      </c>
      <c r="B1385" s="40" t="s">
        <v>7673</v>
      </c>
      <c r="C1385" s="40" t="s">
        <v>7674</v>
      </c>
      <c r="D1385" s="44" t="s">
        <v>7675</v>
      </c>
    </row>
    <row r="1386" spans="1:4" ht="15" customHeight="1" x14ac:dyDescent="0.2">
      <c r="A1386" s="40" t="s">
        <v>7676</v>
      </c>
      <c r="B1386" s="40" t="s">
        <v>7677</v>
      </c>
      <c r="C1386" s="40" t="s">
        <v>7678</v>
      </c>
      <c r="D1386" s="44" t="s">
        <v>7679</v>
      </c>
    </row>
    <row r="1387" spans="1:4" ht="15" customHeight="1" x14ac:dyDescent="0.2">
      <c r="A1387" s="40" t="s">
        <v>7680</v>
      </c>
      <c r="B1387" s="40" t="s">
        <v>7681</v>
      </c>
      <c r="C1387" s="40" t="s">
        <v>7682</v>
      </c>
      <c r="D1387" s="44" t="s">
        <v>7679</v>
      </c>
    </row>
    <row r="1388" spans="1:4" ht="15" customHeight="1" x14ac:dyDescent="0.2">
      <c r="A1388" s="40" t="s">
        <v>7683</v>
      </c>
      <c r="B1388" s="40" t="s">
        <v>7684</v>
      </c>
      <c r="C1388" s="40" t="s">
        <v>7685</v>
      </c>
      <c r="D1388" s="44" t="s">
        <v>7686</v>
      </c>
    </row>
    <row r="1389" spans="1:4" ht="15" customHeight="1" x14ac:dyDescent="0.2">
      <c r="A1389" s="40" t="s">
        <v>7687</v>
      </c>
      <c r="B1389" s="40" t="s">
        <v>7688</v>
      </c>
      <c r="C1389" s="40" t="s">
        <v>7689</v>
      </c>
      <c r="D1389" s="44" t="s">
        <v>7690</v>
      </c>
    </row>
    <row r="1390" spans="1:4" ht="15" customHeight="1" x14ac:dyDescent="0.2">
      <c r="A1390" s="40" t="s">
        <v>7691</v>
      </c>
      <c r="B1390" s="40" t="s">
        <v>7692</v>
      </c>
      <c r="C1390" s="40" t="s">
        <v>7693</v>
      </c>
      <c r="D1390" s="44" t="s">
        <v>7694</v>
      </c>
    </row>
    <row r="1391" spans="1:4" ht="15" customHeight="1" x14ac:dyDescent="0.2">
      <c r="A1391" s="40" t="s">
        <v>7695</v>
      </c>
      <c r="B1391" s="40" t="s">
        <v>7696</v>
      </c>
      <c r="C1391" s="40" t="s">
        <v>7697</v>
      </c>
      <c r="D1391" s="44" t="s">
        <v>7698</v>
      </c>
    </row>
    <row r="1392" spans="1:4" ht="15" customHeight="1" x14ac:dyDescent="0.2">
      <c r="A1392" s="40" t="s">
        <v>7699</v>
      </c>
      <c r="B1392" s="40" t="s">
        <v>7700</v>
      </c>
      <c r="C1392" s="40" t="s">
        <v>7701</v>
      </c>
      <c r="D1392" s="44" t="s">
        <v>7702</v>
      </c>
    </row>
    <row r="1393" spans="1:4" ht="15" customHeight="1" x14ac:dyDescent="0.2">
      <c r="A1393" s="40" t="s">
        <v>7703</v>
      </c>
      <c r="B1393" s="40" t="s">
        <v>7704</v>
      </c>
      <c r="C1393" s="40" t="s">
        <v>7705</v>
      </c>
      <c r="D1393" s="44" t="s">
        <v>7706</v>
      </c>
    </row>
    <row r="1394" spans="1:4" ht="15" customHeight="1" x14ac:dyDescent="0.2">
      <c r="A1394" s="40" t="s">
        <v>7707</v>
      </c>
      <c r="B1394" s="40" t="s">
        <v>7708</v>
      </c>
      <c r="C1394" s="40" t="s">
        <v>7709</v>
      </c>
      <c r="D1394" s="44" t="s">
        <v>7710</v>
      </c>
    </row>
    <row r="1395" spans="1:4" ht="15" customHeight="1" x14ac:dyDescent="0.2">
      <c r="A1395" s="40" t="s">
        <v>7711</v>
      </c>
      <c r="B1395" s="40" t="s">
        <v>7712</v>
      </c>
      <c r="C1395" s="40" t="s">
        <v>7713</v>
      </c>
      <c r="D1395" s="44" t="s">
        <v>7714</v>
      </c>
    </row>
    <row r="1396" spans="1:4" ht="15" customHeight="1" x14ac:dyDescent="0.2">
      <c r="A1396" s="40" t="s">
        <v>7715</v>
      </c>
      <c r="B1396" s="40" t="s">
        <v>7716</v>
      </c>
      <c r="C1396" s="40" t="s">
        <v>7717</v>
      </c>
      <c r="D1396" s="44" t="s">
        <v>7718</v>
      </c>
    </row>
    <row r="1397" spans="1:4" ht="15" customHeight="1" x14ac:dyDescent="0.2">
      <c r="A1397" s="40" t="s">
        <v>7719</v>
      </c>
      <c r="B1397" s="40" t="s">
        <v>7720</v>
      </c>
      <c r="C1397" s="40" t="s">
        <v>7721</v>
      </c>
      <c r="D1397" s="44" t="s">
        <v>7722</v>
      </c>
    </row>
    <row r="1398" spans="1:4" ht="15" customHeight="1" x14ac:dyDescent="0.2">
      <c r="A1398" s="40" t="s">
        <v>7723</v>
      </c>
      <c r="B1398" s="40" t="s">
        <v>7724</v>
      </c>
      <c r="C1398" s="40" t="s">
        <v>7725</v>
      </c>
      <c r="D1398" s="44" t="s">
        <v>7726</v>
      </c>
    </row>
    <row r="1399" spans="1:4" ht="15" customHeight="1" x14ac:dyDescent="0.2">
      <c r="A1399" s="40" t="s">
        <v>7727</v>
      </c>
      <c r="B1399" s="40" t="s">
        <v>7728</v>
      </c>
      <c r="C1399" s="40" t="s">
        <v>7729</v>
      </c>
      <c r="D1399" s="44" t="s">
        <v>7730</v>
      </c>
    </row>
    <row r="1400" spans="1:4" ht="15" customHeight="1" x14ac:dyDescent="0.2">
      <c r="A1400" s="40" t="s">
        <v>7731</v>
      </c>
      <c r="B1400" s="40" t="s">
        <v>7732</v>
      </c>
      <c r="C1400" s="40" t="s">
        <v>7733</v>
      </c>
      <c r="D1400" s="44" t="s">
        <v>7734</v>
      </c>
    </row>
    <row r="1401" spans="1:4" ht="15" customHeight="1" x14ac:dyDescent="0.2">
      <c r="A1401" s="40" t="s">
        <v>7735</v>
      </c>
      <c r="B1401" s="40" t="s">
        <v>7736</v>
      </c>
      <c r="C1401" s="40" t="s">
        <v>7737</v>
      </c>
      <c r="D1401" s="44" t="s">
        <v>7738</v>
      </c>
    </row>
    <row r="1402" spans="1:4" ht="15" customHeight="1" x14ac:dyDescent="0.2">
      <c r="A1402" s="40" t="s">
        <v>7739</v>
      </c>
      <c r="B1402" s="40" t="s">
        <v>7740</v>
      </c>
      <c r="C1402" s="40" t="s">
        <v>7741</v>
      </c>
      <c r="D1402" s="44" t="s">
        <v>7742</v>
      </c>
    </row>
    <row r="1403" spans="1:4" ht="15" customHeight="1" x14ac:dyDescent="0.2">
      <c r="A1403" s="40" t="s">
        <v>7743</v>
      </c>
      <c r="B1403" s="40" t="s">
        <v>7744</v>
      </c>
      <c r="C1403" s="40" t="s">
        <v>7745</v>
      </c>
      <c r="D1403" s="44" t="s">
        <v>7746</v>
      </c>
    </row>
    <row r="1404" spans="1:4" ht="15" customHeight="1" x14ac:dyDescent="0.2">
      <c r="A1404" s="40" t="s">
        <v>7747</v>
      </c>
      <c r="B1404" s="40" t="s">
        <v>7748</v>
      </c>
      <c r="C1404" s="40" t="s">
        <v>7749</v>
      </c>
      <c r="D1404" s="44" t="s">
        <v>7750</v>
      </c>
    </row>
    <row r="1405" spans="1:4" ht="15" customHeight="1" x14ac:dyDescent="0.2">
      <c r="A1405" s="40" t="s">
        <v>7751</v>
      </c>
      <c r="B1405" s="40" t="s">
        <v>7752</v>
      </c>
      <c r="C1405" s="40" t="s">
        <v>7753</v>
      </c>
      <c r="D1405" s="44" t="s">
        <v>7754</v>
      </c>
    </row>
    <row r="1406" spans="1:4" ht="15" customHeight="1" x14ac:dyDescent="0.2">
      <c r="A1406" s="40" t="s">
        <v>7755</v>
      </c>
      <c r="B1406" s="40" t="s">
        <v>7756</v>
      </c>
      <c r="C1406" s="40" t="s">
        <v>7757</v>
      </c>
      <c r="D1406" s="44" t="s">
        <v>7758</v>
      </c>
    </row>
    <row r="1407" spans="1:4" ht="15" customHeight="1" x14ac:dyDescent="0.2">
      <c r="A1407" s="40" t="s">
        <v>7759</v>
      </c>
      <c r="B1407" s="40" t="s">
        <v>7760</v>
      </c>
      <c r="C1407" s="40" t="s">
        <v>7761</v>
      </c>
      <c r="D1407" s="44" t="s">
        <v>7762</v>
      </c>
    </row>
    <row r="1408" spans="1:4" ht="15" customHeight="1" x14ac:dyDescent="0.2">
      <c r="A1408" s="40" t="s">
        <v>7763</v>
      </c>
      <c r="B1408" s="40" t="s">
        <v>7764</v>
      </c>
      <c r="C1408" s="40" t="s">
        <v>7765</v>
      </c>
      <c r="D1408" s="44" t="s">
        <v>7766</v>
      </c>
    </row>
    <row r="1409" spans="1:4" ht="15" customHeight="1" x14ac:dyDescent="0.2">
      <c r="A1409" s="40" t="s">
        <v>7767</v>
      </c>
      <c r="B1409" s="40" t="s">
        <v>7768</v>
      </c>
      <c r="C1409" s="40" t="s">
        <v>7769</v>
      </c>
      <c r="D1409" s="44" t="s">
        <v>7770</v>
      </c>
    </row>
    <row r="1410" spans="1:4" ht="15" customHeight="1" x14ac:dyDescent="0.2">
      <c r="A1410" s="40" t="s">
        <v>7771</v>
      </c>
      <c r="B1410" s="40" t="s">
        <v>7772</v>
      </c>
      <c r="C1410" s="40" t="s">
        <v>7773</v>
      </c>
      <c r="D1410" s="44" t="s">
        <v>7774</v>
      </c>
    </row>
    <row r="1411" spans="1:4" ht="15" customHeight="1" x14ac:dyDescent="0.2">
      <c r="A1411" s="40" t="s">
        <v>7775</v>
      </c>
      <c r="B1411" s="40" t="s">
        <v>7776</v>
      </c>
      <c r="C1411" s="40" t="s">
        <v>7777</v>
      </c>
      <c r="D1411" s="44" t="s">
        <v>7778</v>
      </c>
    </row>
    <row r="1412" spans="1:4" ht="15" customHeight="1" x14ac:dyDescent="0.2">
      <c r="A1412" s="40" t="s">
        <v>7779</v>
      </c>
      <c r="B1412" s="40" t="s">
        <v>7780</v>
      </c>
      <c r="C1412" s="40" t="s">
        <v>7781</v>
      </c>
      <c r="D1412" s="44" t="s">
        <v>7782</v>
      </c>
    </row>
    <row r="1413" spans="1:4" ht="15" customHeight="1" x14ac:dyDescent="0.2">
      <c r="A1413" s="40" t="s">
        <v>7783</v>
      </c>
      <c r="B1413" s="40" t="s">
        <v>7784</v>
      </c>
      <c r="C1413" s="40" t="s">
        <v>7785</v>
      </c>
      <c r="D1413" s="44" t="s">
        <v>7786</v>
      </c>
    </row>
    <row r="1414" spans="1:4" ht="15" customHeight="1" x14ac:dyDescent="0.2">
      <c r="A1414" s="40" t="s">
        <v>7787</v>
      </c>
      <c r="B1414" s="40" t="s">
        <v>7788</v>
      </c>
      <c r="C1414" s="40" t="s">
        <v>7789</v>
      </c>
      <c r="D1414" s="44" t="s">
        <v>7790</v>
      </c>
    </row>
    <row r="1415" spans="1:4" ht="15" customHeight="1" x14ac:dyDescent="0.2">
      <c r="A1415" s="40" t="s">
        <v>7791</v>
      </c>
      <c r="B1415" s="40" t="s">
        <v>7792</v>
      </c>
      <c r="C1415" s="40" t="s">
        <v>7793</v>
      </c>
      <c r="D1415" s="44" t="s">
        <v>7794</v>
      </c>
    </row>
    <row r="1416" spans="1:4" ht="15" customHeight="1" x14ac:dyDescent="0.2">
      <c r="A1416" s="40" t="s">
        <v>7795</v>
      </c>
      <c r="B1416" s="40" t="s">
        <v>7796</v>
      </c>
      <c r="C1416" s="40" t="s">
        <v>7797</v>
      </c>
      <c r="D1416" s="44" t="s">
        <v>7798</v>
      </c>
    </row>
    <row r="1417" spans="1:4" ht="15" customHeight="1" x14ac:dyDescent="0.2">
      <c r="A1417" s="40" t="s">
        <v>7799</v>
      </c>
      <c r="B1417" s="40" t="s">
        <v>7800</v>
      </c>
      <c r="C1417" s="40" t="s">
        <v>7801</v>
      </c>
      <c r="D1417" s="44" t="s">
        <v>7802</v>
      </c>
    </row>
    <row r="1418" spans="1:4" ht="15" customHeight="1" x14ac:dyDescent="0.2">
      <c r="A1418" s="40" t="s">
        <v>7803</v>
      </c>
      <c r="B1418" s="40" t="s">
        <v>7804</v>
      </c>
      <c r="C1418" s="40" t="s">
        <v>7805</v>
      </c>
      <c r="D1418" s="44" t="s">
        <v>7806</v>
      </c>
    </row>
    <row r="1419" spans="1:4" ht="15" customHeight="1" x14ac:dyDescent="0.2">
      <c r="A1419" s="40" t="s">
        <v>7807</v>
      </c>
      <c r="B1419" s="40" t="s">
        <v>7808</v>
      </c>
      <c r="C1419" s="40" t="s">
        <v>7809</v>
      </c>
      <c r="D1419" s="44" t="s">
        <v>7810</v>
      </c>
    </row>
    <row r="1420" spans="1:4" ht="15" customHeight="1" x14ac:dyDescent="0.2">
      <c r="A1420" s="40" t="s">
        <v>7811</v>
      </c>
      <c r="B1420" s="40" t="s">
        <v>7812</v>
      </c>
      <c r="C1420" s="40" t="s">
        <v>7813</v>
      </c>
      <c r="D1420" s="44" t="s">
        <v>7814</v>
      </c>
    </row>
    <row r="1421" spans="1:4" ht="15" customHeight="1" x14ac:dyDescent="0.2">
      <c r="A1421" s="40" t="s">
        <v>7815</v>
      </c>
      <c r="B1421" s="40" t="s">
        <v>7816</v>
      </c>
      <c r="C1421" s="40" t="s">
        <v>7817</v>
      </c>
      <c r="D1421" s="44" t="s">
        <v>7818</v>
      </c>
    </row>
    <row r="1422" spans="1:4" ht="15" customHeight="1" x14ac:dyDescent="0.2">
      <c r="A1422" s="40" t="s">
        <v>7819</v>
      </c>
      <c r="B1422" s="40" t="s">
        <v>7820</v>
      </c>
      <c r="C1422" s="40" t="s">
        <v>7821</v>
      </c>
      <c r="D1422" s="44" t="s">
        <v>7822</v>
      </c>
    </row>
    <row r="1423" spans="1:4" ht="15" customHeight="1" x14ac:dyDescent="0.2">
      <c r="A1423" s="40" t="s">
        <v>7823</v>
      </c>
      <c r="B1423" s="40" t="s">
        <v>7824</v>
      </c>
      <c r="C1423" s="40" t="s">
        <v>7825</v>
      </c>
      <c r="D1423" s="44" t="s">
        <v>7826</v>
      </c>
    </row>
    <row r="1424" spans="1:4" ht="15" customHeight="1" x14ac:dyDescent="0.2">
      <c r="A1424" s="40" t="s">
        <v>7827</v>
      </c>
      <c r="B1424" s="40" t="s">
        <v>7828</v>
      </c>
      <c r="C1424" s="40" t="s">
        <v>7829</v>
      </c>
      <c r="D1424" s="44" t="s">
        <v>7830</v>
      </c>
    </row>
    <row r="1425" spans="1:4" ht="15" customHeight="1" x14ac:dyDescent="0.2">
      <c r="A1425" s="40" t="s">
        <v>7831</v>
      </c>
      <c r="B1425" s="40" t="s">
        <v>7832</v>
      </c>
      <c r="C1425" s="40" t="s">
        <v>7833</v>
      </c>
      <c r="D1425" s="44" t="s">
        <v>7834</v>
      </c>
    </row>
    <row r="1426" spans="1:4" ht="15" customHeight="1" x14ac:dyDescent="0.2">
      <c r="A1426" s="40" t="s">
        <v>7835</v>
      </c>
      <c r="B1426" s="40" t="s">
        <v>7836</v>
      </c>
      <c r="C1426" s="40" t="s">
        <v>7837</v>
      </c>
      <c r="D1426" s="44" t="s">
        <v>7838</v>
      </c>
    </row>
    <row r="1427" spans="1:4" ht="15" customHeight="1" x14ac:dyDescent="0.2">
      <c r="A1427" s="40" t="s">
        <v>7839</v>
      </c>
      <c r="B1427" s="40" t="s">
        <v>7840</v>
      </c>
      <c r="C1427" s="40" t="s">
        <v>7841</v>
      </c>
      <c r="D1427" s="44" t="s">
        <v>7842</v>
      </c>
    </row>
    <row r="1428" spans="1:4" ht="15" customHeight="1" x14ac:dyDescent="0.2">
      <c r="A1428" s="40" t="s">
        <v>7843</v>
      </c>
      <c r="B1428" s="40" t="s">
        <v>7844</v>
      </c>
      <c r="C1428" s="40" t="s">
        <v>7845</v>
      </c>
      <c r="D1428" s="44" t="s">
        <v>7846</v>
      </c>
    </row>
    <row r="1429" spans="1:4" ht="15" customHeight="1" x14ac:dyDescent="0.2">
      <c r="A1429" s="40" t="s">
        <v>7847</v>
      </c>
      <c r="B1429" s="40" t="s">
        <v>7848</v>
      </c>
      <c r="C1429" s="40" t="s">
        <v>7849</v>
      </c>
      <c r="D1429" s="44" t="s">
        <v>7850</v>
      </c>
    </row>
    <row r="1430" spans="1:4" ht="15" customHeight="1" x14ac:dyDescent="0.2">
      <c r="A1430" s="40" t="s">
        <v>7851</v>
      </c>
      <c r="B1430" s="40" t="s">
        <v>7852</v>
      </c>
      <c r="C1430" s="40" t="s">
        <v>7853</v>
      </c>
      <c r="D1430" s="44" t="s">
        <v>7854</v>
      </c>
    </row>
    <row r="1431" spans="1:4" ht="15" customHeight="1" x14ac:dyDescent="0.2">
      <c r="A1431" s="40" t="s">
        <v>7855</v>
      </c>
      <c r="B1431" s="40" t="s">
        <v>7856</v>
      </c>
      <c r="C1431" s="40" t="s">
        <v>7857</v>
      </c>
      <c r="D1431" s="44" t="s">
        <v>7858</v>
      </c>
    </row>
    <row r="1432" spans="1:4" ht="15" customHeight="1" x14ac:dyDescent="0.2">
      <c r="A1432" s="40" t="s">
        <v>7859</v>
      </c>
      <c r="B1432" s="40" t="s">
        <v>7860</v>
      </c>
      <c r="C1432" s="40" t="s">
        <v>7861</v>
      </c>
      <c r="D1432" s="44" t="s">
        <v>7862</v>
      </c>
    </row>
    <row r="1433" spans="1:4" ht="15" customHeight="1" x14ac:dyDescent="0.2">
      <c r="A1433" s="40" t="s">
        <v>7863</v>
      </c>
      <c r="B1433" s="40" t="s">
        <v>7864</v>
      </c>
      <c r="C1433" s="40" t="s">
        <v>7865</v>
      </c>
      <c r="D1433" s="44" t="s">
        <v>7866</v>
      </c>
    </row>
    <row r="1434" spans="1:4" ht="15" customHeight="1" x14ac:dyDescent="0.2">
      <c r="A1434" s="40" t="s">
        <v>7867</v>
      </c>
      <c r="B1434" s="40" t="s">
        <v>7868</v>
      </c>
      <c r="C1434" s="40" t="s">
        <v>7869</v>
      </c>
      <c r="D1434" s="44" t="s">
        <v>7870</v>
      </c>
    </row>
    <row r="1435" spans="1:4" ht="15" customHeight="1" x14ac:dyDescent="0.2">
      <c r="A1435" s="40" t="s">
        <v>7871</v>
      </c>
      <c r="B1435" s="40" t="s">
        <v>7872</v>
      </c>
      <c r="C1435" s="40" t="s">
        <v>7873</v>
      </c>
      <c r="D1435" s="44" t="s">
        <v>7874</v>
      </c>
    </row>
    <row r="1436" spans="1:4" ht="15" customHeight="1" x14ac:dyDescent="0.2">
      <c r="A1436" s="40" t="s">
        <v>7875</v>
      </c>
      <c r="B1436" s="40" t="s">
        <v>7876</v>
      </c>
      <c r="C1436" s="40" t="s">
        <v>7877</v>
      </c>
      <c r="D1436" s="44" t="s">
        <v>7874</v>
      </c>
    </row>
    <row r="1437" spans="1:4" ht="15" customHeight="1" x14ac:dyDescent="0.2">
      <c r="A1437" s="40" t="s">
        <v>7878</v>
      </c>
      <c r="B1437" s="40" t="s">
        <v>7879</v>
      </c>
      <c r="C1437" s="40" t="s">
        <v>7880</v>
      </c>
      <c r="D1437" s="44" t="s">
        <v>7881</v>
      </c>
    </row>
    <row r="1438" spans="1:4" ht="15" customHeight="1" x14ac:dyDescent="0.2">
      <c r="A1438" s="40" t="s">
        <v>7882</v>
      </c>
      <c r="B1438" s="40" t="s">
        <v>7883</v>
      </c>
      <c r="C1438" s="40" t="s">
        <v>7884</v>
      </c>
      <c r="D1438" s="44" t="s">
        <v>7885</v>
      </c>
    </row>
    <row r="1439" spans="1:4" ht="15" customHeight="1" x14ac:dyDescent="0.2">
      <c r="A1439" s="40" t="s">
        <v>7886</v>
      </c>
      <c r="B1439" s="40" t="s">
        <v>7887</v>
      </c>
      <c r="C1439" s="40" t="s">
        <v>7888</v>
      </c>
      <c r="D1439" s="44" t="s">
        <v>7889</v>
      </c>
    </row>
    <row r="1440" spans="1:4" ht="15" customHeight="1" x14ac:dyDescent="0.2">
      <c r="A1440" s="40" t="s">
        <v>7890</v>
      </c>
      <c r="B1440" s="40" t="s">
        <v>7891</v>
      </c>
      <c r="C1440" s="40" t="s">
        <v>7892</v>
      </c>
      <c r="D1440" s="44" t="s">
        <v>7893</v>
      </c>
    </row>
    <row r="1441" spans="1:4" ht="15" customHeight="1" x14ac:dyDescent="0.2">
      <c r="A1441" s="40" t="s">
        <v>7894</v>
      </c>
      <c r="B1441" s="40" t="s">
        <v>7895</v>
      </c>
      <c r="C1441" s="40" t="s">
        <v>7896</v>
      </c>
      <c r="D1441" s="44" t="s">
        <v>7897</v>
      </c>
    </row>
    <row r="1442" spans="1:4" ht="15" customHeight="1" x14ac:dyDescent="0.2">
      <c r="A1442" s="40" t="s">
        <v>7898</v>
      </c>
      <c r="B1442" s="40" t="s">
        <v>7899</v>
      </c>
      <c r="C1442" s="40" t="s">
        <v>7900</v>
      </c>
      <c r="D1442" s="44" t="s">
        <v>7901</v>
      </c>
    </row>
    <row r="1443" spans="1:4" ht="15" customHeight="1" x14ac:dyDescent="0.2">
      <c r="A1443" s="40" t="s">
        <v>7902</v>
      </c>
      <c r="B1443" s="40" t="s">
        <v>7903</v>
      </c>
      <c r="C1443" s="40" t="s">
        <v>7904</v>
      </c>
      <c r="D1443" s="44" t="s">
        <v>7905</v>
      </c>
    </row>
    <row r="1444" spans="1:4" ht="15" customHeight="1" x14ac:dyDescent="0.2">
      <c r="A1444" s="40" t="s">
        <v>7906</v>
      </c>
      <c r="B1444" s="40" t="s">
        <v>7907</v>
      </c>
      <c r="C1444" s="40" t="s">
        <v>7908</v>
      </c>
      <c r="D1444" s="44" t="s">
        <v>7909</v>
      </c>
    </row>
    <row r="1445" spans="1:4" ht="15" customHeight="1" x14ac:dyDescent="0.2">
      <c r="A1445" s="40" t="s">
        <v>7910</v>
      </c>
      <c r="B1445" s="40" t="s">
        <v>7911</v>
      </c>
      <c r="C1445" s="40" t="s">
        <v>7912</v>
      </c>
      <c r="D1445" s="44" t="s">
        <v>7913</v>
      </c>
    </row>
    <row r="1446" spans="1:4" ht="15" customHeight="1" x14ac:dyDescent="0.2">
      <c r="A1446" s="40" t="s">
        <v>7914</v>
      </c>
      <c r="B1446" s="40" t="s">
        <v>7915</v>
      </c>
      <c r="C1446" s="40" t="s">
        <v>7916</v>
      </c>
      <c r="D1446" s="44" t="s">
        <v>7917</v>
      </c>
    </row>
    <row r="1447" spans="1:4" ht="15" customHeight="1" x14ac:dyDescent="0.2">
      <c r="A1447" s="40" t="s">
        <v>7918</v>
      </c>
      <c r="B1447" s="40" t="s">
        <v>7919</v>
      </c>
      <c r="C1447" s="40" t="s">
        <v>7920</v>
      </c>
      <c r="D1447" s="44" t="s">
        <v>7921</v>
      </c>
    </row>
    <row r="1448" spans="1:4" ht="15" customHeight="1" x14ac:dyDescent="0.2">
      <c r="A1448" s="40" t="s">
        <v>7922</v>
      </c>
      <c r="B1448" s="40" t="s">
        <v>7923</v>
      </c>
      <c r="C1448" s="40" t="s">
        <v>7924</v>
      </c>
      <c r="D1448" s="44" t="s">
        <v>7925</v>
      </c>
    </row>
    <row r="1449" spans="1:4" ht="15" customHeight="1" x14ac:dyDescent="0.2">
      <c r="A1449" s="40" t="s">
        <v>7926</v>
      </c>
      <c r="B1449" s="40" t="s">
        <v>7927</v>
      </c>
      <c r="C1449" s="40" t="s">
        <v>7928</v>
      </c>
      <c r="D1449" s="44" t="s">
        <v>7929</v>
      </c>
    </row>
    <row r="1450" spans="1:4" ht="15" customHeight="1" x14ac:dyDescent="0.2">
      <c r="A1450" s="40" t="s">
        <v>7930</v>
      </c>
      <c r="B1450" s="40" t="s">
        <v>7931</v>
      </c>
      <c r="C1450" s="40" t="s">
        <v>7932</v>
      </c>
      <c r="D1450" s="44" t="s">
        <v>7933</v>
      </c>
    </row>
    <row r="1451" spans="1:4" ht="15" customHeight="1" x14ac:dyDescent="0.2">
      <c r="A1451" s="40" t="s">
        <v>7934</v>
      </c>
      <c r="B1451" s="40" t="s">
        <v>7935</v>
      </c>
      <c r="C1451" s="40" t="s">
        <v>7936</v>
      </c>
      <c r="D1451" s="44" t="s">
        <v>7937</v>
      </c>
    </row>
    <row r="1452" spans="1:4" ht="15" customHeight="1" x14ac:dyDescent="0.2">
      <c r="A1452" s="40" t="s">
        <v>7938</v>
      </c>
      <c r="B1452" s="40" t="s">
        <v>7939</v>
      </c>
      <c r="C1452" s="40" t="s">
        <v>7940</v>
      </c>
      <c r="D1452" s="44" t="s">
        <v>7941</v>
      </c>
    </row>
    <row r="1453" spans="1:4" ht="15" customHeight="1" x14ac:dyDescent="0.2">
      <c r="A1453" s="40" t="s">
        <v>7942</v>
      </c>
      <c r="B1453" s="40" t="s">
        <v>7943</v>
      </c>
      <c r="C1453" s="40" t="s">
        <v>7944</v>
      </c>
      <c r="D1453" s="44" t="s">
        <v>7945</v>
      </c>
    </row>
    <row r="1454" spans="1:4" ht="15" customHeight="1" x14ac:dyDescent="0.2">
      <c r="A1454" s="40" t="s">
        <v>7946</v>
      </c>
      <c r="B1454" s="40" t="s">
        <v>7947</v>
      </c>
      <c r="C1454" s="40" t="s">
        <v>7948</v>
      </c>
      <c r="D1454" s="44" t="s">
        <v>7949</v>
      </c>
    </row>
    <row r="1455" spans="1:4" ht="15" customHeight="1" x14ac:dyDescent="0.2">
      <c r="A1455" s="40" t="s">
        <v>7950</v>
      </c>
      <c r="B1455" s="40" t="s">
        <v>7951</v>
      </c>
      <c r="C1455" s="40" t="s">
        <v>7952</v>
      </c>
      <c r="D1455" s="44" t="s">
        <v>7953</v>
      </c>
    </row>
    <row r="1456" spans="1:4" ht="15" customHeight="1" x14ac:dyDescent="0.2">
      <c r="A1456" s="40" t="s">
        <v>7954</v>
      </c>
      <c r="B1456" s="40" t="s">
        <v>7955</v>
      </c>
      <c r="C1456" s="40" t="s">
        <v>7956</v>
      </c>
      <c r="D1456" s="44" t="s">
        <v>7957</v>
      </c>
    </row>
    <row r="1457" spans="1:4" ht="15" customHeight="1" x14ac:dyDescent="0.2">
      <c r="A1457" s="40" t="s">
        <v>7958</v>
      </c>
      <c r="B1457" s="40" t="s">
        <v>7959</v>
      </c>
      <c r="C1457" s="40" t="s">
        <v>7960</v>
      </c>
      <c r="D1457" s="44" t="s">
        <v>7961</v>
      </c>
    </row>
    <row r="1458" spans="1:4" ht="15" customHeight="1" x14ac:dyDescent="0.2">
      <c r="A1458" s="40" t="s">
        <v>7962</v>
      </c>
      <c r="B1458" s="40" t="s">
        <v>7963</v>
      </c>
      <c r="C1458" s="40" t="s">
        <v>7964</v>
      </c>
      <c r="D1458" s="44" t="s">
        <v>7965</v>
      </c>
    </row>
    <row r="1459" spans="1:4" ht="15" customHeight="1" x14ac:dyDescent="0.2">
      <c r="A1459" s="40" t="s">
        <v>7966</v>
      </c>
      <c r="B1459" s="40" t="s">
        <v>7967</v>
      </c>
      <c r="C1459" s="40" t="s">
        <v>7968</v>
      </c>
      <c r="D1459" s="44" t="s">
        <v>7969</v>
      </c>
    </row>
    <row r="1460" spans="1:4" ht="15" customHeight="1" x14ac:dyDescent="0.2">
      <c r="A1460" s="40" t="s">
        <v>7970</v>
      </c>
      <c r="B1460" s="40" t="s">
        <v>7971</v>
      </c>
      <c r="C1460" s="40" t="s">
        <v>7972</v>
      </c>
      <c r="D1460" s="44" t="s">
        <v>7973</v>
      </c>
    </row>
    <row r="1461" spans="1:4" ht="15" customHeight="1" x14ac:dyDescent="0.2">
      <c r="A1461" s="40" t="s">
        <v>7974</v>
      </c>
      <c r="B1461" s="40" t="s">
        <v>7975</v>
      </c>
      <c r="C1461" s="40" t="s">
        <v>7976</v>
      </c>
      <c r="D1461" s="44" t="s">
        <v>7977</v>
      </c>
    </row>
    <row r="1462" spans="1:4" ht="15" customHeight="1" x14ac:dyDescent="0.2">
      <c r="A1462" s="40" t="s">
        <v>7978</v>
      </c>
      <c r="B1462" s="40" t="s">
        <v>7979</v>
      </c>
      <c r="C1462" s="40" t="s">
        <v>7980</v>
      </c>
      <c r="D1462" s="44" t="s">
        <v>7981</v>
      </c>
    </row>
    <row r="1463" spans="1:4" ht="15" customHeight="1" x14ac:dyDescent="0.2">
      <c r="A1463" s="40" t="s">
        <v>7982</v>
      </c>
      <c r="B1463" s="40" t="s">
        <v>7983</v>
      </c>
      <c r="C1463" s="40" t="s">
        <v>7984</v>
      </c>
      <c r="D1463" s="44" t="s">
        <v>7985</v>
      </c>
    </row>
    <row r="1464" spans="1:4" ht="15" customHeight="1" x14ac:dyDescent="0.2">
      <c r="A1464" s="40" t="s">
        <v>7986</v>
      </c>
      <c r="B1464" s="40" t="s">
        <v>7987</v>
      </c>
      <c r="C1464" s="40" t="s">
        <v>7988</v>
      </c>
      <c r="D1464" s="44" t="s">
        <v>7989</v>
      </c>
    </row>
    <row r="1465" spans="1:4" ht="15" customHeight="1" x14ac:dyDescent="0.2">
      <c r="A1465" s="40" t="s">
        <v>7990</v>
      </c>
      <c r="B1465" s="40" t="s">
        <v>7991</v>
      </c>
      <c r="C1465" s="40" t="s">
        <v>7992</v>
      </c>
      <c r="D1465" s="44" t="s">
        <v>7993</v>
      </c>
    </row>
    <row r="1466" spans="1:4" ht="15" customHeight="1" x14ac:dyDescent="0.2">
      <c r="A1466" s="40" t="s">
        <v>7994</v>
      </c>
      <c r="B1466" s="40" t="s">
        <v>7995</v>
      </c>
      <c r="C1466" s="40" t="s">
        <v>7996</v>
      </c>
      <c r="D1466" s="44" t="s">
        <v>7997</v>
      </c>
    </row>
    <row r="1467" spans="1:4" ht="15" customHeight="1" x14ac:dyDescent="0.2">
      <c r="A1467" s="40" t="s">
        <v>7998</v>
      </c>
      <c r="B1467" s="40" t="s">
        <v>7999</v>
      </c>
      <c r="C1467" s="40" t="s">
        <v>8000</v>
      </c>
      <c r="D1467" s="44" t="s">
        <v>8001</v>
      </c>
    </row>
    <row r="1468" spans="1:4" ht="15" customHeight="1" x14ac:dyDescent="0.2">
      <c r="A1468" s="40" t="s">
        <v>8002</v>
      </c>
      <c r="B1468" s="40" t="s">
        <v>8003</v>
      </c>
      <c r="C1468" s="40" t="s">
        <v>8004</v>
      </c>
      <c r="D1468" s="44" t="s">
        <v>8005</v>
      </c>
    </row>
    <row r="1469" spans="1:4" ht="15" customHeight="1" x14ac:dyDescent="0.2">
      <c r="A1469" s="40" t="s">
        <v>8006</v>
      </c>
      <c r="B1469" s="40" t="s">
        <v>8007</v>
      </c>
      <c r="C1469" s="40" t="s">
        <v>8008</v>
      </c>
      <c r="D1469" s="44" t="s">
        <v>8009</v>
      </c>
    </row>
    <row r="1470" spans="1:4" ht="15" customHeight="1" x14ac:dyDescent="0.2">
      <c r="A1470" s="40" t="s">
        <v>8010</v>
      </c>
      <c r="B1470" s="40" t="s">
        <v>8011</v>
      </c>
      <c r="C1470" s="40" t="s">
        <v>8012</v>
      </c>
      <c r="D1470" s="44" t="s">
        <v>8013</v>
      </c>
    </row>
    <row r="1471" spans="1:4" ht="15" customHeight="1" x14ac:dyDescent="0.2">
      <c r="A1471" s="40" t="s">
        <v>8014</v>
      </c>
      <c r="B1471" s="40" t="s">
        <v>8015</v>
      </c>
      <c r="C1471" s="40" t="s">
        <v>8016</v>
      </c>
      <c r="D1471" s="44" t="s">
        <v>8017</v>
      </c>
    </row>
    <row r="1472" spans="1:4" ht="15" customHeight="1" x14ac:dyDescent="0.2">
      <c r="A1472" s="40" t="s">
        <v>8018</v>
      </c>
      <c r="B1472" s="40" t="s">
        <v>8019</v>
      </c>
      <c r="C1472" s="40" t="s">
        <v>8020</v>
      </c>
      <c r="D1472" s="44" t="s">
        <v>8021</v>
      </c>
    </row>
    <row r="1473" spans="1:4" ht="15" customHeight="1" x14ac:dyDescent="0.2">
      <c r="A1473" s="40" t="s">
        <v>8022</v>
      </c>
      <c r="B1473" s="40" t="s">
        <v>8023</v>
      </c>
      <c r="C1473" s="40" t="s">
        <v>8024</v>
      </c>
      <c r="D1473" s="44" t="s">
        <v>8025</v>
      </c>
    </row>
    <row r="1474" spans="1:4" ht="15" customHeight="1" x14ac:dyDescent="0.2">
      <c r="A1474" s="40" t="s">
        <v>8026</v>
      </c>
      <c r="B1474" s="40" t="s">
        <v>8027</v>
      </c>
      <c r="C1474" s="40" t="s">
        <v>8028</v>
      </c>
      <c r="D1474" s="44" t="s">
        <v>8029</v>
      </c>
    </row>
    <row r="1475" spans="1:4" ht="15" customHeight="1" x14ac:dyDescent="0.2">
      <c r="A1475" s="40" t="s">
        <v>8030</v>
      </c>
      <c r="B1475" s="40" t="s">
        <v>8031</v>
      </c>
      <c r="C1475" s="40" t="s">
        <v>8032</v>
      </c>
      <c r="D1475" s="44" t="s">
        <v>8033</v>
      </c>
    </row>
    <row r="1476" spans="1:4" ht="15" customHeight="1" x14ac:dyDescent="0.2">
      <c r="A1476" s="40" t="s">
        <v>8034</v>
      </c>
      <c r="B1476" s="40" t="s">
        <v>8035</v>
      </c>
      <c r="C1476" s="40" t="s">
        <v>8036</v>
      </c>
      <c r="D1476" s="44" t="s">
        <v>8037</v>
      </c>
    </row>
    <row r="1477" spans="1:4" ht="15" customHeight="1" x14ac:dyDescent="0.2">
      <c r="A1477" s="40" t="s">
        <v>8038</v>
      </c>
      <c r="B1477" s="40" t="s">
        <v>8039</v>
      </c>
      <c r="C1477" s="40" t="s">
        <v>8040</v>
      </c>
      <c r="D1477" s="44" t="s">
        <v>8041</v>
      </c>
    </row>
    <row r="1478" spans="1:4" ht="15" customHeight="1" x14ac:dyDescent="0.2">
      <c r="A1478" s="40" t="s">
        <v>8042</v>
      </c>
      <c r="B1478" s="40" t="s">
        <v>8043</v>
      </c>
      <c r="C1478" s="40" t="s">
        <v>8044</v>
      </c>
      <c r="D1478" s="44" t="s">
        <v>8045</v>
      </c>
    </row>
    <row r="1479" spans="1:4" ht="15" customHeight="1" x14ac:dyDescent="0.2">
      <c r="A1479" s="40" t="s">
        <v>8046</v>
      </c>
      <c r="B1479" s="40" t="s">
        <v>8047</v>
      </c>
      <c r="C1479" s="40" t="s">
        <v>8048</v>
      </c>
      <c r="D1479" s="44" t="s">
        <v>8049</v>
      </c>
    </row>
    <row r="1480" spans="1:4" ht="15" customHeight="1" x14ac:dyDescent="0.2">
      <c r="A1480" s="40" t="s">
        <v>8050</v>
      </c>
      <c r="B1480" s="40" t="s">
        <v>8051</v>
      </c>
      <c r="C1480" s="40" t="s">
        <v>8052</v>
      </c>
      <c r="D1480" s="44" t="s">
        <v>8053</v>
      </c>
    </row>
    <row r="1481" spans="1:4" ht="15" customHeight="1" x14ac:dyDescent="0.2">
      <c r="A1481" s="40" t="s">
        <v>8054</v>
      </c>
      <c r="B1481" s="40" t="s">
        <v>8055</v>
      </c>
      <c r="C1481" s="40" t="s">
        <v>8056</v>
      </c>
      <c r="D1481" s="44" t="s">
        <v>8057</v>
      </c>
    </row>
    <row r="1482" spans="1:4" ht="15" customHeight="1" x14ac:dyDescent="0.2">
      <c r="A1482" s="40" t="s">
        <v>8058</v>
      </c>
      <c r="B1482" s="40" t="s">
        <v>8059</v>
      </c>
      <c r="C1482" s="40" t="s">
        <v>8060</v>
      </c>
      <c r="D1482" s="44" t="s">
        <v>8061</v>
      </c>
    </row>
    <row r="1483" spans="1:4" ht="15" customHeight="1" x14ac:dyDescent="0.2">
      <c r="A1483" s="40" t="s">
        <v>8062</v>
      </c>
      <c r="B1483" s="40" t="s">
        <v>8063</v>
      </c>
      <c r="C1483" s="40" t="s">
        <v>8064</v>
      </c>
      <c r="D1483" s="44" t="s">
        <v>8065</v>
      </c>
    </row>
    <row r="1484" spans="1:4" ht="15" customHeight="1" x14ac:dyDescent="0.2">
      <c r="A1484" s="40" t="s">
        <v>8066</v>
      </c>
      <c r="B1484" s="40" t="s">
        <v>8067</v>
      </c>
      <c r="C1484" s="40" t="s">
        <v>8068</v>
      </c>
      <c r="D1484" s="44" t="s">
        <v>8065</v>
      </c>
    </row>
    <row r="1485" spans="1:4" ht="15" customHeight="1" x14ac:dyDescent="0.2">
      <c r="A1485" s="40" t="s">
        <v>8069</v>
      </c>
      <c r="B1485" s="40" t="s">
        <v>8070</v>
      </c>
      <c r="C1485" s="40" t="s">
        <v>8071</v>
      </c>
      <c r="D1485" s="44" t="s">
        <v>8072</v>
      </c>
    </row>
    <row r="1486" spans="1:4" ht="15" customHeight="1" x14ac:dyDescent="0.2">
      <c r="A1486" s="40" t="s">
        <v>8073</v>
      </c>
      <c r="B1486" s="40" t="s">
        <v>8074</v>
      </c>
      <c r="C1486" s="40" t="s">
        <v>8075</v>
      </c>
      <c r="D1486" s="44" t="s">
        <v>8076</v>
      </c>
    </row>
    <row r="1487" spans="1:4" ht="15" customHeight="1" x14ac:dyDescent="0.2">
      <c r="A1487" s="40" t="s">
        <v>8077</v>
      </c>
      <c r="B1487" s="40" t="s">
        <v>8078</v>
      </c>
      <c r="C1487" s="40" t="s">
        <v>8079</v>
      </c>
      <c r="D1487" s="44" t="s">
        <v>8080</v>
      </c>
    </row>
    <row r="1488" spans="1:4" ht="15" customHeight="1" x14ac:dyDescent="0.2">
      <c r="A1488" s="40" t="s">
        <v>8081</v>
      </c>
      <c r="B1488" s="40" t="s">
        <v>8082</v>
      </c>
      <c r="C1488" s="40" t="s">
        <v>8083</v>
      </c>
      <c r="D1488" s="44" t="s">
        <v>8084</v>
      </c>
    </row>
    <row r="1489" spans="1:4" ht="15" customHeight="1" x14ac:dyDescent="0.2">
      <c r="A1489" s="40" t="s">
        <v>8085</v>
      </c>
      <c r="B1489" s="40" t="s">
        <v>8086</v>
      </c>
      <c r="C1489" s="40" t="s">
        <v>8087</v>
      </c>
      <c r="D1489" s="44" t="s">
        <v>8088</v>
      </c>
    </row>
    <row r="1490" spans="1:4" ht="15" customHeight="1" x14ac:dyDescent="0.2">
      <c r="A1490" s="40" t="s">
        <v>8089</v>
      </c>
      <c r="B1490" s="40" t="s">
        <v>8090</v>
      </c>
      <c r="C1490" s="40" t="s">
        <v>8091</v>
      </c>
      <c r="D1490" s="44" t="s">
        <v>8092</v>
      </c>
    </row>
    <row r="1491" spans="1:4" ht="15" customHeight="1" x14ac:dyDescent="0.2">
      <c r="A1491" s="40" t="s">
        <v>8093</v>
      </c>
      <c r="B1491" s="40" t="s">
        <v>8094</v>
      </c>
      <c r="C1491" s="40" t="s">
        <v>8095</v>
      </c>
      <c r="D1491" s="44" t="s">
        <v>8096</v>
      </c>
    </row>
    <row r="1492" spans="1:4" ht="15" customHeight="1" x14ac:dyDescent="0.2">
      <c r="A1492" s="40" t="s">
        <v>8097</v>
      </c>
      <c r="B1492" s="40" t="s">
        <v>8098</v>
      </c>
      <c r="C1492" s="40" t="s">
        <v>8099</v>
      </c>
      <c r="D1492" s="44" t="s">
        <v>8100</v>
      </c>
    </row>
    <row r="1493" spans="1:4" ht="15" customHeight="1" x14ac:dyDescent="0.2">
      <c r="A1493" s="40" t="s">
        <v>8101</v>
      </c>
      <c r="B1493" s="40" t="s">
        <v>8102</v>
      </c>
      <c r="C1493" s="40" t="s">
        <v>8103</v>
      </c>
      <c r="D1493" s="44" t="s">
        <v>8104</v>
      </c>
    </row>
    <row r="1494" spans="1:4" ht="15" customHeight="1" x14ac:dyDescent="0.2">
      <c r="A1494" s="40" t="s">
        <v>8105</v>
      </c>
      <c r="B1494" s="40" t="s">
        <v>8106</v>
      </c>
      <c r="C1494" s="40" t="s">
        <v>8107</v>
      </c>
      <c r="D1494" s="44" t="s">
        <v>8108</v>
      </c>
    </row>
    <row r="1495" spans="1:4" ht="15" customHeight="1" x14ac:dyDescent="0.2">
      <c r="A1495" s="40" t="s">
        <v>8109</v>
      </c>
      <c r="B1495" s="40" t="s">
        <v>8110</v>
      </c>
      <c r="C1495" s="40" t="s">
        <v>8111</v>
      </c>
      <c r="D1495" s="44" t="s">
        <v>8112</v>
      </c>
    </row>
    <row r="1496" spans="1:4" ht="15" customHeight="1" x14ac:dyDescent="0.2">
      <c r="A1496" s="40" t="s">
        <v>8113</v>
      </c>
      <c r="B1496" s="40" t="s">
        <v>8114</v>
      </c>
      <c r="C1496" s="40" t="s">
        <v>8115</v>
      </c>
      <c r="D1496" s="44" t="s">
        <v>8116</v>
      </c>
    </row>
    <row r="1497" spans="1:4" ht="15" customHeight="1" x14ac:dyDescent="0.2">
      <c r="A1497" s="40" t="s">
        <v>8117</v>
      </c>
      <c r="B1497" s="40" t="s">
        <v>8118</v>
      </c>
      <c r="C1497" s="40" t="s">
        <v>8119</v>
      </c>
      <c r="D1497" s="44" t="s">
        <v>8120</v>
      </c>
    </row>
    <row r="1498" spans="1:4" ht="15" customHeight="1" x14ac:dyDescent="0.2">
      <c r="A1498" s="40" t="s">
        <v>8121</v>
      </c>
      <c r="B1498" s="40" t="s">
        <v>8122</v>
      </c>
      <c r="C1498" s="40" t="s">
        <v>8123</v>
      </c>
      <c r="D1498" s="44" t="s">
        <v>8124</v>
      </c>
    </row>
    <row r="1499" spans="1:4" ht="15" customHeight="1" x14ac:dyDescent="0.2">
      <c r="A1499" s="40" t="s">
        <v>8125</v>
      </c>
      <c r="B1499" s="40" t="s">
        <v>8126</v>
      </c>
      <c r="C1499" s="40" t="s">
        <v>8127</v>
      </c>
      <c r="D1499" s="44" t="s">
        <v>8128</v>
      </c>
    </row>
    <row r="1500" spans="1:4" ht="15" customHeight="1" x14ac:dyDescent="0.2">
      <c r="A1500" s="40" t="s">
        <v>8129</v>
      </c>
      <c r="B1500" s="40" t="s">
        <v>8130</v>
      </c>
      <c r="C1500" s="40" t="s">
        <v>8131</v>
      </c>
      <c r="D1500" s="44" t="s">
        <v>8132</v>
      </c>
    </row>
    <row r="1501" spans="1:4" ht="15" customHeight="1" x14ac:dyDescent="0.2">
      <c r="A1501" s="40" t="s">
        <v>8133</v>
      </c>
      <c r="B1501" s="40" t="s">
        <v>8134</v>
      </c>
      <c r="C1501" s="40" t="s">
        <v>8135</v>
      </c>
      <c r="D1501" s="44" t="s">
        <v>8136</v>
      </c>
    </row>
    <row r="1502" spans="1:4" ht="15" customHeight="1" x14ac:dyDescent="0.2">
      <c r="A1502" s="40" t="s">
        <v>8137</v>
      </c>
      <c r="B1502" s="40" t="s">
        <v>8138</v>
      </c>
      <c r="C1502" s="40" t="s">
        <v>8139</v>
      </c>
      <c r="D1502" s="44" t="s">
        <v>8140</v>
      </c>
    </row>
    <row r="1503" spans="1:4" ht="15" customHeight="1" x14ac:dyDescent="0.2">
      <c r="A1503" s="40" t="s">
        <v>8141</v>
      </c>
      <c r="B1503" s="40" t="s">
        <v>8142</v>
      </c>
      <c r="C1503" s="40" t="s">
        <v>8143</v>
      </c>
      <c r="D1503" s="44" t="s">
        <v>8144</v>
      </c>
    </row>
    <row r="1504" spans="1:4" ht="15" customHeight="1" x14ac:dyDescent="0.2">
      <c r="A1504" s="40" t="s">
        <v>8145</v>
      </c>
      <c r="B1504" s="40" t="s">
        <v>8146</v>
      </c>
      <c r="C1504" s="40" t="s">
        <v>8147</v>
      </c>
      <c r="D1504" s="44" t="s">
        <v>8148</v>
      </c>
    </row>
    <row r="1505" spans="1:4" ht="15" customHeight="1" x14ac:dyDescent="0.2">
      <c r="A1505" s="40" t="s">
        <v>8149</v>
      </c>
      <c r="B1505" s="40" t="s">
        <v>8150</v>
      </c>
      <c r="C1505" s="40" t="s">
        <v>8151</v>
      </c>
      <c r="D1505" s="44" t="s">
        <v>8152</v>
      </c>
    </row>
    <row r="1506" spans="1:4" ht="15" customHeight="1" x14ac:dyDescent="0.2">
      <c r="A1506" s="40" t="s">
        <v>8153</v>
      </c>
      <c r="B1506" s="40" t="s">
        <v>8154</v>
      </c>
      <c r="C1506" s="40" t="s">
        <v>8155</v>
      </c>
      <c r="D1506" s="44" t="s">
        <v>8156</v>
      </c>
    </row>
    <row r="1507" spans="1:4" ht="15" customHeight="1" x14ac:dyDescent="0.2">
      <c r="A1507" s="40" t="s">
        <v>8157</v>
      </c>
      <c r="B1507" s="40" t="s">
        <v>8158</v>
      </c>
      <c r="C1507" s="40" t="s">
        <v>8159</v>
      </c>
      <c r="D1507" s="44" t="s">
        <v>8160</v>
      </c>
    </row>
    <row r="1508" spans="1:4" ht="15" customHeight="1" x14ac:dyDescent="0.2">
      <c r="A1508" s="40" t="s">
        <v>8161</v>
      </c>
      <c r="B1508" s="40" t="s">
        <v>8162</v>
      </c>
      <c r="C1508" s="40" t="s">
        <v>8163</v>
      </c>
      <c r="D1508" s="44" t="s">
        <v>8164</v>
      </c>
    </row>
    <row r="1509" spans="1:4" ht="15" customHeight="1" x14ac:dyDescent="0.2">
      <c r="A1509" s="40" t="s">
        <v>8165</v>
      </c>
      <c r="B1509" s="40" t="s">
        <v>8166</v>
      </c>
      <c r="C1509" s="40" t="s">
        <v>8167</v>
      </c>
      <c r="D1509" s="44" t="s">
        <v>8168</v>
      </c>
    </row>
    <row r="1510" spans="1:4" ht="15" customHeight="1" x14ac:dyDescent="0.2">
      <c r="A1510" s="40" t="s">
        <v>8169</v>
      </c>
      <c r="B1510" s="40" t="s">
        <v>8170</v>
      </c>
      <c r="C1510" s="40" t="s">
        <v>8171</v>
      </c>
      <c r="D1510" s="44" t="s">
        <v>8172</v>
      </c>
    </row>
    <row r="1511" spans="1:4" ht="15" customHeight="1" x14ac:dyDescent="0.2">
      <c r="A1511" s="40" t="s">
        <v>8173</v>
      </c>
      <c r="B1511" s="40" t="s">
        <v>8174</v>
      </c>
      <c r="C1511" s="40" t="s">
        <v>8175</v>
      </c>
      <c r="D1511" s="44" t="s">
        <v>8176</v>
      </c>
    </row>
    <row r="1512" spans="1:4" ht="15" customHeight="1" x14ac:dyDescent="0.2">
      <c r="A1512" s="40" t="s">
        <v>8177</v>
      </c>
      <c r="B1512" s="40" t="s">
        <v>8178</v>
      </c>
      <c r="C1512" s="40" t="s">
        <v>8179</v>
      </c>
      <c r="D1512" s="44" t="s">
        <v>8180</v>
      </c>
    </row>
    <row r="1513" spans="1:4" ht="15" customHeight="1" x14ac:dyDescent="0.2">
      <c r="A1513" s="40" t="s">
        <v>8181</v>
      </c>
      <c r="B1513" s="40" t="s">
        <v>8182</v>
      </c>
      <c r="C1513" s="40" t="s">
        <v>8183</v>
      </c>
      <c r="D1513" s="44" t="s">
        <v>8184</v>
      </c>
    </row>
    <row r="1514" spans="1:4" ht="15" customHeight="1" x14ac:dyDescent="0.2">
      <c r="A1514" s="40" t="s">
        <v>8185</v>
      </c>
      <c r="B1514" s="40" t="s">
        <v>8186</v>
      </c>
      <c r="C1514" s="40" t="s">
        <v>8187</v>
      </c>
      <c r="D1514" s="44" t="s">
        <v>8188</v>
      </c>
    </row>
    <row r="1515" spans="1:4" ht="15" customHeight="1" x14ac:dyDescent="0.2">
      <c r="A1515" s="40" t="s">
        <v>8189</v>
      </c>
      <c r="B1515" s="40" t="s">
        <v>8190</v>
      </c>
      <c r="C1515" s="40" t="s">
        <v>8191</v>
      </c>
      <c r="D1515" s="44" t="s">
        <v>8192</v>
      </c>
    </row>
    <row r="1516" spans="1:4" ht="15" customHeight="1" x14ac:dyDescent="0.2">
      <c r="A1516" s="40" t="s">
        <v>8193</v>
      </c>
      <c r="B1516" s="40" t="s">
        <v>8194</v>
      </c>
      <c r="C1516" s="40" t="s">
        <v>8195</v>
      </c>
      <c r="D1516" s="44" t="s">
        <v>8196</v>
      </c>
    </row>
    <row r="1517" spans="1:4" ht="15" customHeight="1" x14ac:dyDescent="0.2">
      <c r="A1517" s="40" t="s">
        <v>8197</v>
      </c>
      <c r="B1517" s="40" t="s">
        <v>8198</v>
      </c>
      <c r="C1517" s="40" t="s">
        <v>8199</v>
      </c>
      <c r="D1517" s="44" t="s">
        <v>8200</v>
      </c>
    </row>
    <row r="1518" spans="1:4" ht="15" customHeight="1" x14ac:dyDescent="0.2">
      <c r="A1518" s="40" t="s">
        <v>8201</v>
      </c>
      <c r="B1518" s="40" t="s">
        <v>8202</v>
      </c>
      <c r="C1518" s="40" t="s">
        <v>8203</v>
      </c>
      <c r="D1518" s="44" t="s">
        <v>8204</v>
      </c>
    </row>
    <row r="1519" spans="1:4" ht="15" customHeight="1" x14ac:dyDescent="0.2">
      <c r="A1519" s="40" t="s">
        <v>8205</v>
      </c>
      <c r="B1519" s="40" t="s">
        <v>8206</v>
      </c>
      <c r="C1519" s="40" t="s">
        <v>8207</v>
      </c>
      <c r="D1519" s="44" t="s">
        <v>8208</v>
      </c>
    </row>
    <row r="1520" spans="1:4" ht="15" customHeight="1" x14ac:dyDescent="0.2">
      <c r="A1520" s="40" t="s">
        <v>8209</v>
      </c>
      <c r="B1520" s="40" t="s">
        <v>8210</v>
      </c>
      <c r="C1520" s="40" t="s">
        <v>8211</v>
      </c>
      <c r="D1520" s="44" t="s">
        <v>8212</v>
      </c>
    </row>
    <row r="1521" spans="1:4" ht="15" customHeight="1" x14ac:dyDescent="0.2">
      <c r="A1521" s="40" t="s">
        <v>8213</v>
      </c>
      <c r="B1521" s="40" t="s">
        <v>8214</v>
      </c>
      <c r="C1521" s="40" t="s">
        <v>8215</v>
      </c>
      <c r="D1521" s="44" t="s">
        <v>8216</v>
      </c>
    </row>
    <row r="1522" spans="1:4" ht="15" customHeight="1" x14ac:dyDescent="0.2">
      <c r="A1522" s="40" t="s">
        <v>8217</v>
      </c>
      <c r="B1522" s="40" t="s">
        <v>8218</v>
      </c>
      <c r="C1522" s="40" t="s">
        <v>8219</v>
      </c>
      <c r="D1522" s="44" t="s">
        <v>8220</v>
      </c>
    </row>
    <row r="1523" spans="1:4" ht="15" customHeight="1" x14ac:dyDescent="0.2">
      <c r="A1523" s="40" t="s">
        <v>8221</v>
      </c>
      <c r="B1523" s="40" t="s">
        <v>8222</v>
      </c>
      <c r="C1523" s="40" t="s">
        <v>8223</v>
      </c>
      <c r="D1523" s="44" t="s">
        <v>8224</v>
      </c>
    </row>
    <row r="1524" spans="1:4" ht="15" customHeight="1" x14ac:dyDescent="0.2">
      <c r="A1524" s="40" t="s">
        <v>8225</v>
      </c>
      <c r="B1524" s="40" t="s">
        <v>8226</v>
      </c>
      <c r="C1524" s="40" t="s">
        <v>8227</v>
      </c>
      <c r="D1524" s="44" t="s">
        <v>8228</v>
      </c>
    </row>
    <row r="1525" spans="1:4" ht="15" customHeight="1" x14ac:dyDescent="0.2">
      <c r="A1525" s="40" t="s">
        <v>8229</v>
      </c>
      <c r="B1525" s="40" t="s">
        <v>8230</v>
      </c>
      <c r="C1525" s="40" t="s">
        <v>8231</v>
      </c>
      <c r="D1525" s="44" t="s">
        <v>8232</v>
      </c>
    </row>
    <row r="1526" spans="1:4" ht="15" customHeight="1" x14ac:dyDescent="0.2">
      <c r="A1526" s="40" t="s">
        <v>8233</v>
      </c>
      <c r="B1526" s="40" t="s">
        <v>8234</v>
      </c>
      <c r="C1526" s="40" t="s">
        <v>8235</v>
      </c>
      <c r="D1526" s="44" t="s">
        <v>8236</v>
      </c>
    </row>
    <row r="1527" spans="1:4" ht="15" customHeight="1" x14ac:dyDescent="0.2">
      <c r="A1527" s="40" t="s">
        <v>8237</v>
      </c>
      <c r="B1527" s="40" t="s">
        <v>8238</v>
      </c>
      <c r="C1527" s="40" t="s">
        <v>8239</v>
      </c>
      <c r="D1527" s="44" t="s">
        <v>8240</v>
      </c>
    </row>
    <row r="1528" spans="1:4" ht="15" customHeight="1" x14ac:dyDescent="0.2">
      <c r="A1528" s="40" t="s">
        <v>8241</v>
      </c>
      <c r="B1528" s="40" t="s">
        <v>8242</v>
      </c>
      <c r="C1528" s="40" t="s">
        <v>8243</v>
      </c>
      <c r="D1528" s="44" t="s">
        <v>8244</v>
      </c>
    </row>
    <row r="1529" spans="1:4" ht="15" customHeight="1" x14ac:dyDescent="0.2">
      <c r="A1529" s="40" t="s">
        <v>8245</v>
      </c>
      <c r="B1529" s="40" t="s">
        <v>8246</v>
      </c>
      <c r="C1529" s="40" t="s">
        <v>8247</v>
      </c>
      <c r="D1529" s="44" t="s">
        <v>8248</v>
      </c>
    </row>
    <row r="1530" spans="1:4" ht="15" customHeight="1" x14ac:dyDescent="0.2">
      <c r="A1530" s="40" t="s">
        <v>8249</v>
      </c>
      <c r="B1530" s="40" t="s">
        <v>8250</v>
      </c>
      <c r="C1530" s="40" t="s">
        <v>8251</v>
      </c>
      <c r="D1530" s="44" t="s">
        <v>8252</v>
      </c>
    </row>
    <row r="1531" spans="1:4" ht="15" customHeight="1" x14ac:dyDescent="0.2">
      <c r="A1531" s="40" t="s">
        <v>8253</v>
      </c>
      <c r="B1531" s="40" t="s">
        <v>8254</v>
      </c>
      <c r="C1531" s="40" t="s">
        <v>8255</v>
      </c>
      <c r="D1531" s="44" t="s">
        <v>8256</v>
      </c>
    </row>
    <row r="1532" spans="1:4" ht="15" customHeight="1" x14ac:dyDescent="0.2">
      <c r="A1532" s="40" t="s">
        <v>8257</v>
      </c>
      <c r="B1532" s="40" t="s">
        <v>8258</v>
      </c>
      <c r="C1532" s="40" t="s">
        <v>8259</v>
      </c>
      <c r="D1532" s="44" t="s">
        <v>8260</v>
      </c>
    </row>
    <row r="1533" spans="1:4" ht="15" customHeight="1" x14ac:dyDescent="0.2">
      <c r="A1533" s="40" t="s">
        <v>8261</v>
      </c>
      <c r="B1533" s="40" t="s">
        <v>8262</v>
      </c>
      <c r="C1533" s="40" t="s">
        <v>8263</v>
      </c>
      <c r="D1533" s="44" t="s">
        <v>8264</v>
      </c>
    </row>
    <row r="1534" spans="1:4" ht="15" customHeight="1" x14ac:dyDescent="0.2">
      <c r="A1534" s="40" t="s">
        <v>8265</v>
      </c>
      <c r="B1534" s="40" t="s">
        <v>8266</v>
      </c>
      <c r="C1534" s="40" t="s">
        <v>8267</v>
      </c>
      <c r="D1534" s="44" t="s">
        <v>8268</v>
      </c>
    </row>
    <row r="1535" spans="1:4" ht="15" customHeight="1" x14ac:dyDescent="0.2">
      <c r="A1535" s="40" t="s">
        <v>8269</v>
      </c>
      <c r="B1535" s="40" t="s">
        <v>8270</v>
      </c>
      <c r="C1535" s="40" t="s">
        <v>8271</v>
      </c>
      <c r="D1535" s="44" t="s">
        <v>8272</v>
      </c>
    </row>
    <row r="1536" spans="1:4" ht="15" customHeight="1" x14ac:dyDescent="0.2">
      <c r="A1536" s="40" t="s">
        <v>8273</v>
      </c>
      <c r="B1536" s="40" t="s">
        <v>8274</v>
      </c>
      <c r="C1536" s="40" t="s">
        <v>8275</v>
      </c>
      <c r="D1536" s="44" t="s">
        <v>8276</v>
      </c>
    </row>
    <row r="1537" spans="1:4" ht="15" customHeight="1" x14ac:dyDescent="0.2">
      <c r="A1537" s="40" t="s">
        <v>8277</v>
      </c>
      <c r="B1537" s="40" t="s">
        <v>8278</v>
      </c>
      <c r="C1537" s="40" t="s">
        <v>8279</v>
      </c>
      <c r="D1537" s="44" t="s">
        <v>8280</v>
      </c>
    </row>
    <row r="1538" spans="1:4" ht="15" customHeight="1" x14ac:dyDescent="0.2">
      <c r="A1538" s="40" t="s">
        <v>8281</v>
      </c>
      <c r="B1538" s="40" t="s">
        <v>8282</v>
      </c>
      <c r="C1538" s="40" t="s">
        <v>8283</v>
      </c>
      <c r="D1538" s="44" t="s">
        <v>8284</v>
      </c>
    </row>
    <row r="1539" spans="1:4" ht="15" customHeight="1" x14ac:dyDescent="0.2">
      <c r="A1539" s="40" t="s">
        <v>8285</v>
      </c>
      <c r="B1539" s="40" t="s">
        <v>8286</v>
      </c>
      <c r="C1539" s="40" t="s">
        <v>8287</v>
      </c>
      <c r="D1539" s="44" t="s">
        <v>8288</v>
      </c>
    </row>
    <row r="1540" spans="1:4" ht="15" customHeight="1" x14ac:dyDescent="0.2">
      <c r="A1540" s="40" t="s">
        <v>8289</v>
      </c>
      <c r="B1540" s="40" t="s">
        <v>8290</v>
      </c>
      <c r="C1540" s="40" t="s">
        <v>8291</v>
      </c>
      <c r="D1540" s="44" t="s">
        <v>8292</v>
      </c>
    </row>
    <row r="1541" spans="1:4" ht="15" customHeight="1" x14ac:dyDescent="0.2">
      <c r="A1541" s="40" t="s">
        <v>8293</v>
      </c>
      <c r="B1541" s="40" t="s">
        <v>8294</v>
      </c>
      <c r="C1541" s="40" t="s">
        <v>8295</v>
      </c>
      <c r="D1541" s="44" t="s">
        <v>8296</v>
      </c>
    </row>
    <row r="1542" spans="1:4" ht="15" customHeight="1" x14ac:dyDescent="0.2">
      <c r="A1542" s="40" t="s">
        <v>8297</v>
      </c>
      <c r="B1542" s="40" t="s">
        <v>8298</v>
      </c>
      <c r="C1542" s="40" t="s">
        <v>8299</v>
      </c>
      <c r="D1542" s="44" t="s">
        <v>8300</v>
      </c>
    </row>
    <row r="1543" spans="1:4" ht="15" customHeight="1" x14ac:dyDescent="0.2">
      <c r="A1543" s="40" t="s">
        <v>8301</v>
      </c>
      <c r="B1543" s="40" t="s">
        <v>8302</v>
      </c>
      <c r="C1543" s="40" t="s">
        <v>8303</v>
      </c>
      <c r="D1543" s="44" t="s">
        <v>8304</v>
      </c>
    </row>
    <row r="1544" spans="1:4" ht="15" customHeight="1" x14ac:dyDescent="0.2">
      <c r="A1544" s="40" t="s">
        <v>8305</v>
      </c>
      <c r="B1544" s="40" t="s">
        <v>8306</v>
      </c>
      <c r="C1544" s="40" t="s">
        <v>8307</v>
      </c>
      <c r="D1544" s="44" t="s">
        <v>8308</v>
      </c>
    </row>
    <row r="1545" spans="1:4" ht="15" customHeight="1" x14ac:dyDescent="0.2">
      <c r="A1545" s="40" t="s">
        <v>8309</v>
      </c>
      <c r="B1545" s="40" t="s">
        <v>8310</v>
      </c>
      <c r="C1545" s="40" t="s">
        <v>8311</v>
      </c>
      <c r="D1545" s="44" t="s">
        <v>8312</v>
      </c>
    </row>
    <row r="1546" spans="1:4" ht="15" customHeight="1" x14ac:dyDescent="0.2">
      <c r="A1546" s="40" t="s">
        <v>8313</v>
      </c>
      <c r="B1546" s="40" t="s">
        <v>8314</v>
      </c>
      <c r="C1546" s="40" t="s">
        <v>8315</v>
      </c>
      <c r="D1546" s="44" t="s">
        <v>8316</v>
      </c>
    </row>
    <row r="1547" spans="1:4" ht="15" customHeight="1" x14ac:dyDescent="0.2">
      <c r="A1547" s="40" t="s">
        <v>8317</v>
      </c>
      <c r="B1547" s="40" t="s">
        <v>8318</v>
      </c>
      <c r="C1547" s="40" t="s">
        <v>8319</v>
      </c>
      <c r="D1547" s="44" t="s">
        <v>8320</v>
      </c>
    </row>
    <row r="1548" spans="1:4" ht="15" customHeight="1" x14ac:dyDescent="0.2">
      <c r="A1548" s="40" t="s">
        <v>8321</v>
      </c>
      <c r="B1548" s="40" t="s">
        <v>8322</v>
      </c>
      <c r="C1548" s="40" t="s">
        <v>8323</v>
      </c>
      <c r="D1548" s="44" t="s">
        <v>8324</v>
      </c>
    </row>
    <row r="1549" spans="1:4" ht="15" customHeight="1" x14ac:dyDescent="0.2">
      <c r="A1549" s="40" t="s">
        <v>8325</v>
      </c>
      <c r="B1549" s="40" t="s">
        <v>8326</v>
      </c>
      <c r="C1549" s="40" t="s">
        <v>8327</v>
      </c>
      <c r="D1549" s="44" t="s">
        <v>8328</v>
      </c>
    </row>
    <row r="1550" spans="1:4" ht="15" customHeight="1" x14ac:dyDescent="0.2">
      <c r="A1550" s="40" t="s">
        <v>8329</v>
      </c>
      <c r="B1550" s="40" t="s">
        <v>8330</v>
      </c>
      <c r="C1550" s="40" t="s">
        <v>8331</v>
      </c>
      <c r="D1550" s="44" t="s">
        <v>8332</v>
      </c>
    </row>
    <row r="1551" spans="1:4" ht="15" customHeight="1" x14ac:dyDescent="0.2">
      <c r="A1551" s="40" t="s">
        <v>8333</v>
      </c>
      <c r="B1551" s="40" t="s">
        <v>8334</v>
      </c>
      <c r="C1551" s="40" t="s">
        <v>8335</v>
      </c>
      <c r="D1551" s="44" t="s">
        <v>8336</v>
      </c>
    </row>
    <row r="1552" spans="1:4" ht="15" customHeight="1" x14ac:dyDescent="0.2">
      <c r="A1552" s="40" t="s">
        <v>8337</v>
      </c>
      <c r="B1552" s="40" t="s">
        <v>8338</v>
      </c>
      <c r="C1552" s="40" t="s">
        <v>8339</v>
      </c>
      <c r="D1552" s="44" t="s">
        <v>8340</v>
      </c>
    </row>
    <row r="1553" spans="1:4" ht="15" customHeight="1" x14ac:dyDescent="0.2">
      <c r="A1553" s="40" t="s">
        <v>8341</v>
      </c>
      <c r="B1553" s="40" t="s">
        <v>8342</v>
      </c>
      <c r="C1553" s="40" t="s">
        <v>8343</v>
      </c>
      <c r="D1553" s="44" t="s">
        <v>8344</v>
      </c>
    </row>
    <row r="1554" spans="1:4" ht="15" customHeight="1" x14ac:dyDescent="0.2">
      <c r="A1554" s="40" t="s">
        <v>8345</v>
      </c>
      <c r="B1554" s="40" t="s">
        <v>8346</v>
      </c>
      <c r="C1554" s="40" t="s">
        <v>8347</v>
      </c>
      <c r="D1554" s="44" t="s">
        <v>8348</v>
      </c>
    </row>
    <row r="1555" spans="1:4" ht="15" customHeight="1" x14ac:dyDescent="0.2">
      <c r="A1555" s="40" t="s">
        <v>8349</v>
      </c>
      <c r="B1555" s="40" t="s">
        <v>8350</v>
      </c>
      <c r="C1555" s="40" t="s">
        <v>8351</v>
      </c>
      <c r="D1555" s="44" t="s">
        <v>8352</v>
      </c>
    </row>
    <row r="1556" spans="1:4" ht="15" customHeight="1" x14ac:dyDescent="0.2">
      <c r="A1556" s="40" t="s">
        <v>8353</v>
      </c>
      <c r="B1556" s="40" t="s">
        <v>8354</v>
      </c>
      <c r="C1556" s="40" t="s">
        <v>8355</v>
      </c>
      <c r="D1556" s="44" t="s">
        <v>8356</v>
      </c>
    </row>
    <row r="1557" spans="1:4" ht="15" customHeight="1" x14ac:dyDescent="0.2">
      <c r="A1557" s="40" t="s">
        <v>8357</v>
      </c>
      <c r="B1557" s="40" t="s">
        <v>8358</v>
      </c>
      <c r="C1557" s="40" t="s">
        <v>8359</v>
      </c>
      <c r="D1557" s="44" t="s">
        <v>8360</v>
      </c>
    </row>
    <row r="1558" spans="1:4" ht="15" customHeight="1" x14ac:dyDescent="0.2">
      <c r="A1558" s="40" t="s">
        <v>8361</v>
      </c>
      <c r="B1558" s="40" t="s">
        <v>8362</v>
      </c>
      <c r="C1558" s="40" t="s">
        <v>8363</v>
      </c>
      <c r="D1558" s="44" t="s">
        <v>8364</v>
      </c>
    </row>
    <row r="1559" spans="1:4" ht="15" customHeight="1" x14ac:dyDescent="0.2">
      <c r="A1559" s="40" t="s">
        <v>8365</v>
      </c>
      <c r="B1559" s="40" t="s">
        <v>8366</v>
      </c>
      <c r="C1559" s="40" t="s">
        <v>8367</v>
      </c>
      <c r="D1559" s="44" t="s">
        <v>8368</v>
      </c>
    </row>
    <row r="1560" spans="1:4" ht="15" customHeight="1" x14ac:dyDescent="0.2">
      <c r="A1560" s="40" t="s">
        <v>8369</v>
      </c>
      <c r="B1560" s="40" t="s">
        <v>8370</v>
      </c>
      <c r="C1560" s="40" t="s">
        <v>8371</v>
      </c>
      <c r="D1560" s="44" t="s">
        <v>8372</v>
      </c>
    </row>
    <row r="1561" spans="1:4" ht="15" customHeight="1" x14ac:dyDescent="0.2">
      <c r="A1561" s="40" t="s">
        <v>8373</v>
      </c>
      <c r="B1561" s="40" t="s">
        <v>8374</v>
      </c>
      <c r="C1561" s="40" t="s">
        <v>8375</v>
      </c>
      <c r="D1561" s="44" t="s">
        <v>8376</v>
      </c>
    </row>
    <row r="1562" spans="1:4" ht="15" customHeight="1" x14ac:dyDescent="0.2">
      <c r="A1562" s="40" t="s">
        <v>8377</v>
      </c>
      <c r="B1562" s="40" t="s">
        <v>8378</v>
      </c>
      <c r="C1562" s="40" t="s">
        <v>8379</v>
      </c>
      <c r="D1562" s="44" t="s">
        <v>8380</v>
      </c>
    </row>
    <row r="1563" spans="1:4" ht="15" customHeight="1" x14ac:dyDescent="0.2">
      <c r="A1563" s="40" t="s">
        <v>8381</v>
      </c>
      <c r="B1563" s="40" t="s">
        <v>8382</v>
      </c>
      <c r="C1563" s="40" t="s">
        <v>8383</v>
      </c>
      <c r="D1563" s="44" t="s">
        <v>8384</v>
      </c>
    </row>
    <row r="1564" spans="1:4" ht="15" customHeight="1" x14ac:dyDescent="0.2">
      <c r="A1564" s="40" t="s">
        <v>8385</v>
      </c>
      <c r="B1564" s="40" t="s">
        <v>8386</v>
      </c>
      <c r="C1564" s="40" t="s">
        <v>8387</v>
      </c>
      <c r="D1564" s="44" t="s">
        <v>8388</v>
      </c>
    </row>
    <row r="1565" spans="1:4" ht="15" customHeight="1" x14ac:dyDescent="0.2">
      <c r="A1565" s="40" t="s">
        <v>8389</v>
      </c>
      <c r="B1565" s="40" t="s">
        <v>8390</v>
      </c>
      <c r="C1565" s="40" t="s">
        <v>8391</v>
      </c>
      <c r="D1565" s="44" t="s">
        <v>8392</v>
      </c>
    </row>
    <row r="1566" spans="1:4" ht="15" customHeight="1" x14ac:dyDescent="0.2">
      <c r="A1566" s="40" t="s">
        <v>8393</v>
      </c>
      <c r="B1566" s="40" t="s">
        <v>8394</v>
      </c>
      <c r="C1566" s="40" t="s">
        <v>8395</v>
      </c>
      <c r="D1566" s="44" t="s">
        <v>8396</v>
      </c>
    </row>
    <row r="1567" spans="1:4" ht="15" customHeight="1" x14ac:dyDescent="0.2">
      <c r="A1567" s="40" t="s">
        <v>8397</v>
      </c>
      <c r="B1567" s="40" t="s">
        <v>8398</v>
      </c>
      <c r="C1567" s="40" t="s">
        <v>8399</v>
      </c>
      <c r="D1567" s="44" t="s">
        <v>8400</v>
      </c>
    </row>
    <row r="1568" spans="1:4" ht="15" customHeight="1" x14ac:dyDescent="0.2">
      <c r="A1568" s="40" t="s">
        <v>8401</v>
      </c>
      <c r="B1568" s="40" t="s">
        <v>8402</v>
      </c>
      <c r="C1568" s="40" t="s">
        <v>8403</v>
      </c>
      <c r="D1568" s="44" t="s">
        <v>8404</v>
      </c>
    </row>
    <row r="1569" spans="1:4" ht="15" customHeight="1" x14ac:dyDescent="0.2">
      <c r="A1569" s="40" t="s">
        <v>8405</v>
      </c>
      <c r="B1569" s="40" t="s">
        <v>8406</v>
      </c>
      <c r="C1569" s="40" t="s">
        <v>8407</v>
      </c>
      <c r="D1569" s="44" t="s">
        <v>8408</v>
      </c>
    </row>
    <row r="1570" spans="1:4" ht="15" customHeight="1" x14ac:dyDescent="0.2">
      <c r="A1570" s="40" t="s">
        <v>8409</v>
      </c>
      <c r="B1570" s="40" t="s">
        <v>8410</v>
      </c>
      <c r="C1570" s="40" t="s">
        <v>8411</v>
      </c>
      <c r="D1570" s="44" t="s">
        <v>8412</v>
      </c>
    </row>
    <row r="1571" spans="1:4" ht="15" customHeight="1" x14ac:dyDescent="0.2">
      <c r="A1571" s="40" t="s">
        <v>8413</v>
      </c>
      <c r="B1571" s="40" t="s">
        <v>8414</v>
      </c>
      <c r="C1571" s="40" t="s">
        <v>8415</v>
      </c>
      <c r="D1571" s="44" t="s">
        <v>8416</v>
      </c>
    </row>
    <row r="1572" spans="1:4" ht="15" customHeight="1" x14ac:dyDescent="0.2">
      <c r="A1572" s="40" t="s">
        <v>8417</v>
      </c>
      <c r="B1572" s="40" t="s">
        <v>8418</v>
      </c>
      <c r="C1572" s="40" t="s">
        <v>8419</v>
      </c>
      <c r="D1572" s="44" t="s">
        <v>8420</v>
      </c>
    </row>
    <row r="1573" spans="1:4" ht="15" customHeight="1" x14ac:dyDescent="0.2">
      <c r="A1573" s="40" t="s">
        <v>8421</v>
      </c>
      <c r="B1573" s="40" t="s">
        <v>8422</v>
      </c>
      <c r="C1573" s="40" t="s">
        <v>8423</v>
      </c>
      <c r="D1573" s="44" t="s">
        <v>8424</v>
      </c>
    </row>
    <row r="1574" spans="1:4" ht="15" customHeight="1" x14ac:dyDescent="0.2">
      <c r="A1574" s="40" t="s">
        <v>8425</v>
      </c>
      <c r="B1574" s="40" t="s">
        <v>8426</v>
      </c>
      <c r="C1574" s="40" t="s">
        <v>8427</v>
      </c>
      <c r="D1574" s="44" t="s">
        <v>8428</v>
      </c>
    </row>
    <row r="1575" spans="1:4" ht="15" customHeight="1" x14ac:dyDescent="0.2">
      <c r="A1575" s="40" t="s">
        <v>8429</v>
      </c>
      <c r="B1575" s="40" t="s">
        <v>8430</v>
      </c>
      <c r="C1575" s="40" t="s">
        <v>8431</v>
      </c>
      <c r="D1575" s="44" t="s">
        <v>8432</v>
      </c>
    </row>
    <row r="1576" spans="1:4" ht="15" customHeight="1" x14ac:dyDescent="0.2">
      <c r="A1576" s="40" t="s">
        <v>8433</v>
      </c>
      <c r="B1576" s="40" t="s">
        <v>8434</v>
      </c>
      <c r="C1576" s="40" t="s">
        <v>8435</v>
      </c>
      <c r="D1576" s="44" t="s">
        <v>8436</v>
      </c>
    </row>
    <row r="1577" spans="1:4" ht="15" customHeight="1" x14ac:dyDescent="0.2">
      <c r="A1577" s="40" t="s">
        <v>8437</v>
      </c>
      <c r="B1577" s="40" t="s">
        <v>8438</v>
      </c>
      <c r="C1577" s="40" t="s">
        <v>8439</v>
      </c>
      <c r="D1577" s="44" t="s">
        <v>8440</v>
      </c>
    </row>
    <row r="1578" spans="1:4" ht="15" customHeight="1" x14ac:dyDescent="0.2">
      <c r="A1578" s="40" t="s">
        <v>8441</v>
      </c>
      <c r="B1578" s="40" t="s">
        <v>8442</v>
      </c>
      <c r="C1578" s="40" t="s">
        <v>8443</v>
      </c>
      <c r="D1578" s="44" t="s">
        <v>8444</v>
      </c>
    </row>
    <row r="1579" spans="1:4" ht="15" customHeight="1" x14ac:dyDescent="0.2">
      <c r="A1579" s="40" t="s">
        <v>8445</v>
      </c>
      <c r="B1579" s="40" t="s">
        <v>8446</v>
      </c>
      <c r="C1579" s="40" t="s">
        <v>8447</v>
      </c>
      <c r="D1579" s="44" t="s">
        <v>8448</v>
      </c>
    </row>
    <row r="1580" spans="1:4" ht="15" customHeight="1" x14ac:dyDescent="0.2">
      <c r="A1580" s="40" t="s">
        <v>8449</v>
      </c>
      <c r="B1580" s="40" t="s">
        <v>8450</v>
      </c>
      <c r="C1580" s="40" t="s">
        <v>8451</v>
      </c>
      <c r="D1580" s="44" t="s">
        <v>8452</v>
      </c>
    </row>
    <row r="1581" spans="1:4" ht="15" customHeight="1" x14ac:dyDescent="0.2">
      <c r="A1581" s="40" t="s">
        <v>8453</v>
      </c>
      <c r="B1581" s="40" t="s">
        <v>8454</v>
      </c>
      <c r="C1581" s="40" t="s">
        <v>8455</v>
      </c>
      <c r="D1581" s="44" t="s">
        <v>8456</v>
      </c>
    </row>
    <row r="1582" spans="1:4" ht="15" customHeight="1" x14ac:dyDescent="0.2">
      <c r="A1582" s="40" t="s">
        <v>8457</v>
      </c>
      <c r="B1582" s="40" t="s">
        <v>8458</v>
      </c>
      <c r="C1582" s="40" t="s">
        <v>8459</v>
      </c>
      <c r="D1582" s="44" t="s">
        <v>8460</v>
      </c>
    </row>
    <row r="1583" spans="1:4" ht="15" customHeight="1" x14ac:dyDescent="0.2">
      <c r="A1583" s="40" t="s">
        <v>8461</v>
      </c>
      <c r="B1583" s="40" t="s">
        <v>8462</v>
      </c>
      <c r="C1583" s="40" t="s">
        <v>8463</v>
      </c>
      <c r="D1583" s="44" t="s">
        <v>8464</v>
      </c>
    </row>
    <row r="1584" spans="1:4" ht="15" customHeight="1" x14ac:dyDescent="0.2">
      <c r="A1584" s="40" t="s">
        <v>8465</v>
      </c>
      <c r="B1584" s="40" t="s">
        <v>8466</v>
      </c>
      <c r="C1584" s="40" t="s">
        <v>8467</v>
      </c>
      <c r="D1584" s="44" t="s">
        <v>8468</v>
      </c>
    </row>
    <row r="1585" spans="1:4" ht="15" customHeight="1" x14ac:dyDescent="0.2">
      <c r="A1585" s="40" t="s">
        <v>8469</v>
      </c>
      <c r="B1585" s="40" t="s">
        <v>8470</v>
      </c>
      <c r="C1585" s="40" t="s">
        <v>8471</v>
      </c>
      <c r="D1585" s="44" t="s">
        <v>8472</v>
      </c>
    </row>
    <row r="1586" spans="1:4" ht="15" customHeight="1" x14ac:dyDescent="0.2">
      <c r="A1586" s="40" t="s">
        <v>8473</v>
      </c>
      <c r="B1586" s="40" t="s">
        <v>8474</v>
      </c>
      <c r="C1586" s="40" t="s">
        <v>8475</v>
      </c>
      <c r="D1586" s="44" t="s">
        <v>8476</v>
      </c>
    </row>
    <row r="1587" spans="1:4" ht="15" customHeight="1" x14ac:dyDescent="0.2">
      <c r="A1587" s="40" t="s">
        <v>8477</v>
      </c>
      <c r="B1587" s="40" t="s">
        <v>8478</v>
      </c>
      <c r="C1587" s="40" t="s">
        <v>8479</v>
      </c>
      <c r="D1587" s="44" t="s">
        <v>8480</v>
      </c>
    </row>
    <row r="1588" spans="1:4" ht="15" customHeight="1" x14ac:dyDescent="0.2">
      <c r="A1588" s="40" t="s">
        <v>8481</v>
      </c>
      <c r="B1588" s="40" t="s">
        <v>8482</v>
      </c>
      <c r="C1588" s="40" t="s">
        <v>8483</v>
      </c>
      <c r="D1588" s="44" t="s">
        <v>8484</v>
      </c>
    </row>
    <row r="1589" spans="1:4" ht="15" customHeight="1" x14ac:dyDescent="0.2">
      <c r="A1589" s="40" t="s">
        <v>8485</v>
      </c>
      <c r="B1589" s="40" t="s">
        <v>8486</v>
      </c>
      <c r="C1589" s="40" t="s">
        <v>8487</v>
      </c>
      <c r="D1589" s="44" t="s">
        <v>8488</v>
      </c>
    </row>
    <row r="1590" spans="1:4" ht="15" customHeight="1" x14ac:dyDescent="0.2">
      <c r="A1590" s="40" t="s">
        <v>8489</v>
      </c>
      <c r="B1590" s="40" t="s">
        <v>8490</v>
      </c>
      <c r="C1590" s="40" t="s">
        <v>8491</v>
      </c>
      <c r="D1590" s="44" t="s">
        <v>8492</v>
      </c>
    </row>
    <row r="1591" spans="1:4" ht="15" customHeight="1" x14ac:dyDescent="0.2">
      <c r="A1591" s="40" t="s">
        <v>8493</v>
      </c>
      <c r="B1591" s="40" t="s">
        <v>8494</v>
      </c>
      <c r="C1591" s="40" t="s">
        <v>8495</v>
      </c>
      <c r="D1591" s="44" t="s">
        <v>8496</v>
      </c>
    </row>
    <row r="1592" spans="1:4" ht="15" customHeight="1" x14ac:dyDescent="0.2">
      <c r="A1592" s="40" t="s">
        <v>8497</v>
      </c>
      <c r="B1592" s="40" t="s">
        <v>8498</v>
      </c>
      <c r="C1592" s="40" t="s">
        <v>8499</v>
      </c>
      <c r="D1592" s="44" t="s">
        <v>8500</v>
      </c>
    </row>
    <row r="1593" spans="1:4" ht="15" customHeight="1" x14ac:dyDescent="0.2">
      <c r="A1593" s="40" t="s">
        <v>8501</v>
      </c>
      <c r="B1593" s="40" t="s">
        <v>8502</v>
      </c>
      <c r="C1593" s="40" t="s">
        <v>8503</v>
      </c>
      <c r="D1593" s="44" t="s">
        <v>8504</v>
      </c>
    </row>
    <row r="1594" spans="1:4" ht="15" customHeight="1" x14ac:dyDescent="0.2">
      <c r="A1594" s="40" t="s">
        <v>8505</v>
      </c>
      <c r="B1594" s="40" t="s">
        <v>8506</v>
      </c>
      <c r="C1594" s="40" t="s">
        <v>8507</v>
      </c>
      <c r="D1594" s="44" t="s">
        <v>8508</v>
      </c>
    </row>
    <row r="1595" spans="1:4" ht="15" customHeight="1" x14ac:dyDescent="0.2">
      <c r="A1595" s="40" t="s">
        <v>8509</v>
      </c>
      <c r="B1595" s="40" t="s">
        <v>8510</v>
      </c>
      <c r="C1595" s="40" t="s">
        <v>8511</v>
      </c>
      <c r="D1595" s="44" t="s">
        <v>8512</v>
      </c>
    </row>
    <row r="1596" spans="1:4" ht="15" customHeight="1" x14ac:dyDescent="0.2">
      <c r="A1596" s="40" t="s">
        <v>8513</v>
      </c>
      <c r="B1596" s="40" t="s">
        <v>8514</v>
      </c>
      <c r="C1596" s="40" t="s">
        <v>8515</v>
      </c>
      <c r="D1596" s="44" t="s">
        <v>8516</v>
      </c>
    </row>
    <row r="1597" spans="1:4" ht="15" customHeight="1" x14ac:dyDescent="0.2">
      <c r="A1597" s="40" t="s">
        <v>8517</v>
      </c>
      <c r="B1597" s="40" t="s">
        <v>8518</v>
      </c>
      <c r="C1597" s="40" t="s">
        <v>8519</v>
      </c>
      <c r="D1597" s="44" t="s">
        <v>8520</v>
      </c>
    </row>
    <row r="1598" spans="1:4" ht="15" customHeight="1" x14ac:dyDescent="0.2">
      <c r="A1598" s="40" t="s">
        <v>8521</v>
      </c>
      <c r="B1598" s="40" t="s">
        <v>8522</v>
      </c>
      <c r="C1598" s="40" t="s">
        <v>8523</v>
      </c>
      <c r="D1598" s="44" t="s">
        <v>8524</v>
      </c>
    </row>
    <row r="1599" spans="1:4" ht="15" customHeight="1" x14ac:dyDescent="0.2">
      <c r="A1599" s="40" t="s">
        <v>8525</v>
      </c>
      <c r="B1599" s="40" t="s">
        <v>8526</v>
      </c>
      <c r="C1599" s="40" t="s">
        <v>8527</v>
      </c>
      <c r="D1599" s="44" t="s">
        <v>8528</v>
      </c>
    </row>
    <row r="1600" spans="1:4" ht="15" customHeight="1" x14ac:dyDescent="0.2">
      <c r="A1600" s="40" t="s">
        <v>8529</v>
      </c>
      <c r="B1600" s="40" t="s">
        <v>8530</v>
      </c>
      <c r="C1600" s="40" t="s">
        <v>8531</v>
      </c>
      <c r="D1600" s="44" t="s">
        <v>8532</v>
      </c>
    </row>
    <row r="1601" spans="1:4" ht="15" customHeight="1" x14ac:dyDescent="0.2">
      <c r="A1601" s="40" t="s">
        <v>8533</v>
      </c>
      <c r="B1601" s="40" t="s">
        <v>8534</v>
      </c>
      <c r="C1601" s="40" t="s">
        <v>8535</v>
      </c>
      <c r="D1601" s="44" t="s">
        <v>8536</v>
      </c>
    </row>
    <row r="1602" spans="1:4" ht="15" customHeight="1" x14ac:dyDescent="0.2">
      <c r="A1602" s="40" t="s">
        <v>8537</v>
      </c>
      <c r="B1602" s="40" t="s">
        <v>8538</v>
      </c>
      <c r="C1602" s="40" t="s">
        <v>8539</v>
      </c>
      <c r="D1602" s="44" t="s">
        <v>8540</v>
      </c>
    </row>
    <row r="1603" spans="1:4" ht="15" customHeight="1" x14ac:dyDescent="0.2">
      <c r="A1603" s="40" t="s">
        <v>8541</v>
      </c>
      <c r="B1603" s="40" t="s">
        <v>8542</v>
      </c>
      <c r="C1603" s="40" t="s">
        <v>8543</v>
      </c>
      <c r="D1603" s="44" t="s">
        <v>8544</v>
      </c>
    </row>
    <row r="1604" spans="1:4" ht="15" customHeight="1" x14ac:dyDescent="0.2">
      <c r="A1604" s="40" t="s">
        <v>8545</v>
      </c>
      <c r="B1604" s="40" t="s">
        <v>8546</v>
      </c>
      <c r="C1604" s="40" t="s">
        <v>8547</v>
      </c>
      <c r="D1604" s="44" t="s">
        <v>8548</v>
      </c>
    </row>
    <row r="1605" spans="1:4" ht="15" customHeight="1" x14ac:dyDescent="0.2">
      <c r="A1605" s="40" t="s">
        <v>8549</v>
      </c>
      <c r="B1605" s="40" t="s">
        <v>8550</v>
      </c>
      <c r="C1605" s="40" t="s">
        <v>8551</v>
      </c>
      <c r="D1605" s="44" t="s">
        <v>8552</v>
      </c>
    </row>
    <row r="1606" spans="1:4" ht="15" customHeight="1" x14ac:dyDescent="0.2">
      <c r="A1606" s="40" t="s">
        <v>8553</v>
      </c>
      <c r="B1606" s="40" t="s">
        <v>8554</v>
      </c>
      <c r="C1606" s="40" t="s">
        <v>8555</v>
      </c>
      <c r="D1606" s="44" t="s">
        <v>8556</v>
      </c>
    </row>
    <row r="1607" spans="1:4" ht="15" customHeight="1" x14ac:dyDescent="0.2">
      <c r="A1607" s="40" t="s">
        <v>8557</v>
      </c>
      <c r="B1607" s="40" t="s">
        <v>8558</v>
      </c>
      <c r="C1607" s="40" t="s">
        <v>8559</v>
      </c>
      <c r="D1607" s="44" t="s">
        <v>8560</v>
      </c>
    </row>
    <row r="1608" spans="1:4" ht="15" customHeight="1" x14ac:dyDescent="0.2">
      <c r="A1608" s="40" t="s">
        <v>8561</v>
      </c>
      <c r="B1608" s="40" t="s">
        <v>8562</v>
      </c>
      <c r="C1608" s="40" t="s">
        <v>8563</v>
      </c>
      <c r="D1608" s="44" t="s">
        <v>8564</v>
      </c>
    </row>
    <row r="1609" spans="1:4" ht="15" customHeight="1" x14ac:dyDescent="0.2">
      <c r="A1609" s="40" t="s">
        <v>8565</v>
      </c>
      <c r="B1609" s="40" t="s">
        <v>8566</v>
      </c>
      <c r="C1609" s="40" t="s">
        <v>8567</v>
      </c>
      <c r="D1609" s="44" t="s">
        <v>8568</v>
      </c>
    </row>
    <row r="1610" spans="1:4" ht="15" customHeight="1" x14ac:dyDescent="0.2">
      <c r="A1610" s="40" t="s">
        <v>8569</v>
      </c>
      <c r="B1610" s="40" t="s">
        <v>8570</v>
      </c>
      <c r="C1610" s="40" t="s">
        <v>8571</v>
      </c>
      <c r="D1610" s="44" t="s">
        <v>8572</v>
      </c>
    </row>
    <row r="1611" spans="1:4" ht="15" customHeight="1" x14ac:dyDescent="0.2">
      <c r="A1611" s="40" t="s">
        <v>8573</v>
      </c>
      <c r="B1611" s="40" t="s">
        <v>8574</v>
      </c>
      <c r="C1611" s="40" t="s">
        <v>8575</v>
      </c>
      <c r="D1611" s="44" t="s">
        <v>8576</v>
      </c>
    </row>
    <row r="1612" spans="1:4" ht="15" customHeight="1" x14ac:dyDescent="0.2">
      <c r="A1612" s="40" t="s">
        <v>8577</v>
      </c>
      <c r="B1612" s="40" t="s">
        <v>8578</v>
      </c>
      <c r="C1612" s="40" t="s">
        <v>8579</v>
      </c>
      <c r="D1612" s="44" t="s">
        <v>8580</v>
      </c>
    </row>
    <row r="1613" spans="1:4" ht="15" customHeight="1" x14ac:dyDescent="0.2">
      <c r="A1613" s="40" t="s">
        <v>8581</v>
      </c>
      <c r="B1613" s="40" t="s">
        <v>8582</v>
      </c>
      <c r="C1613" s="40" t="s">
        <v>8583</v>
      </c>
      <c r="D1613" s="44" t="s">
        <v>8584</v>
      </c>
    </row>
    <row r="1614" spans="1:4" ht="15" customHeight="1" x14ac:dyDescent="0.2">
      <c r="A1614" s="40" t="s">
        <v>8585</v>
      </c>
      <c r="B1614" s="40" t="s">
        <v>8586</v>
      </c>
      <c r="C1614" s="40" t="s">
        <v>8587</v>
      </c>
      <c r="D1614" s="44" t="s">
        <v>8588</v>
      </c>
    </row>
    <row r="1615" spans="1:4" ht="15" customHeight="1" x14ac:dyDescent="0.2">
      <c r="A1615" s="40" t="s">
        <v>8589</v>
      </c>
      <c r="B1615" s="40" t="s">
        <v>8590</v>
      </c>
      <c r="C1615" s="40" t="s">
        <v>8591</v>
      </c>
      <c r="D1615" s="44" t="s">
        <v>8592</v>
      </c>
    </row>
    <row r="1616" spans="1:4" ht="15" customHeight="1" x14ac:dyDescent="0.2">
      <c r="A1616" s="40" t="s">
        <v>8593</v>
      </c>
      <c r="B1616" s="40" t="s">
        <v>8594</v>
      </c>
      <c r="C1616" s="40" t="s">
        <v>8595</v>
      </c>
      <c r="D1616" s="44" t="s">
        <v>8596</v>
      </c>
    </row>
    <row r="1617" spans="1:4" ht="15" customHeight="1" x14ac:dyDescent="0.2">
      <c r="A1617" s="40" t="s">
        <v>8597</v>
      </c>
      <c r="B1617" s="40" t="s">
        <v>8598</v>
      </c>
      <c r="C1617" s="40" t="s">
        <v>8599</v>
      </c>
      <c r="D1617" s="44" t="s">
        <v>8600</v>
      </c>
    </row>
    <row r="1618" spans="1:4" ht="15" customHeight="1" x14ac:dyDescent="0.2">
      <c r="A1618" s="40" t="s">
        <v>8601</v>
      </c>
      <c r="B1618" s="40" t="s">
        <v>8602</v>
      </c>
      <c r="C1618" s="40" t="s">
        <v>8603</v>
      </c>
      <c r="D1618" s="44" t="s">
        <v>8604</v>
      </c>
    </row>
    <row r="1619" spans="1:4" ht="15" customHeight="1" x14ac:dyDescent="0.2">
      <c r="A1619" s="40" t="s">
        <v>8605</v>
      </c>
      <c r="B1619" s="40" t="s">
        <v>8606</v>
      </c>
      <c r="C1619" s="40" t="s">
        <v>8607</v>
      </c>
      <c r="D1619" s="44" t="s">
        <v>8608</v>
      </c>
    </row>
    <row r="1620" spans="1:4" ht="15" customHeight="1" x14ac:dyDescent="0.2">
      <c r="A1620" s="40" t="s">
        <v>8609</v>
      </c>
      <c r="B1620" s="40" t="s">
        <v>8610</v>
      </c>
      <c r="C1620" s="40" t="s">
        <v>8611</v>
      </c>
      <c r="D1620" s="44" t="s">
        <v>8612</v>
      </c>
    </row>
    <row r="1621" spans="1:4" ht="15" customHeight="1" x14ac:dyDescent="0.2">
      <c r="A1621" s="40" t="s">
        <v>8613</v>
      </c>
      <c r="B1621" s="40" t="s">
        <v>8614</v>
      </c>
      <c r="C1621" s="40" t="s">
        <v>8615</v>
      </c>
      <c r="D1621" s="44" t="s">
        <v>8612</v>
      </c>
    </row>
    <row r="1622" spans="1:4" ht="15" customHeight="1" x14ac:dyDescent="0.2">
      <c r="A1622" s="40" t="s">
        <v>8616</v>
      </c>
      <c r="B1622" s="40" t="s">
        <v>8617</v>
      </c>
      <c r="C1622" s="40" t="s">
        <v>8618</v>
      </c>
      <c r="D1622" s="44" t="s">
        <v>8619</v>
      </c>
    </row>
    <row r="1623" spans="1:4" ht="15" customHeight="1" x14ac:dyDescent="0.2">
      <c r="A1623" s="40" t="s">
        <v>8620</v>
      </c>
      <c r="B1623" s="40" t="s">
        <v>8621</v>
      </c>
      <c r="C1623" s="40" t="s">
        <v>8622</v>
      </c>
      <c r="D1623" s="44" t="s">
        <v>8623</v>
      </c>
    </row>
    <row r="1624" spans="1:4" ht="15" customHeight="1" x14ac:dyDescent="0.2">
      <c r="A1624" s="40" t="s">
        <v>8624</v>
      </c>
      <c r="B1624" s="40" t="s">
        <v>8625</v>
      </c>
      <c r="C1624" s="40" t="s">
        <v>8626</v>
      </c>
      <c r="D1624" s="44" t="s">
        <v>8627</v>
      </c>
    </row>
    <row r="1625" spans="1:4" ht="15" customHeight="1" x14ac:dyDescent="0.2">
      <c r="A1625" s="40" t="s">
        <v>8628</v>
      </c>
      <c r="B1625" s="40" t="s">
        <v>8629</v>
      </c>
      <c r="C1625" s="40" t="s">
        <v>8630</v>
      </c>
      <c r="D1625" s="44" t="s">
        <v>8631</v>
      </c>
    </row>
    <row r="1626" spans="1:4" ht="15" customHeight="1" x14ac:dyDescent="0.2">
      <c r="A1626" s="40" t="s">
        <v>8632</v>
      </c>
      <c r="B1626" s="40" t="s">
        <v>8633</v>
      </c>
      <c r="C1626" s="40" t="s">
        <v>8634</v>
      </c>
      <c r="D1626" s="44" t="s">
        <v>8635</v>
      </c>
    </row>
    <row r="1627" spans="1:4" ht="15" customHeight="1" x14ac:dyDescent="0.2">
      <c r="A1627" s="40" t="s">
        <v>8636</v>
      </c>
      <c r="B1627" s="40" t="s">
        <v>8637</v>
      </c>
      <c r="C1627" s="40" t="s">
        <v>8638</v>
      </c>
      <c r="D1627" s="44" t="s">
        <v>8639</v>
      </c>
    </row>
    <row r="1628" spans="1:4" ht="15" customHeight="1" x14ac:dyDescent="0.2">
      <c r="A1628" s="40" t="s">
        <v>8640</v>
      </c>
      <c r="B1628" s="40" t="s">
        <v>8641</v>
      </c>
      <c r="C1628" s="40" t="s">
        <v>8642</v>
      </c>
      <c r="D1628" s="44" t="s">
        <v>8643</v>
      </c>
    </row>
    <row r="1629" spans="1:4" ht="15" customHeight="1" x14ac:dyDescent="0.2">
      <c r="A1629" s="40" t="s">
        <v>8644</v>
      </c>
      <c r="B1629" s="40" t="s">
        <v>8645</v>
      </c>
      <c r="C1629" s="40" t="s">
        <v>8646</v>
      </c>
      <c r="D1629" s="44" t="s">
        <v>8647</v>
      </c>
    </row>
    <row r="1630" spans="1:4" ht="15" customHeight="1" x14ac:dyDescent="0.2">
      <c r="A1630" s="40" t="s">
        <v>8648</v>
      </c>
      <c r="B1630" s="40" t="s">
        <v>8649</v>
      </c>
      <c r="C1630" s="40" t="s">
        <v>8650</v>
      </c>
      <c r="D1630" s="44" t="s">
        <v>8651</v>
      </c>
    </row>
    <row r="1631" spans="1:4" ht="15" customHeight="1" x14ac:dyDescent="0.2">
      <c r="A1631" s="40" t="s">
        <v>8652</v>
      </c>
      <c r="B1631" s="40" t="s">
        <v>8653</v>
      </c>
      <c r="C1631" s="40" t="s">
        <v>8654</v>
      </c>
      <c r="D1631" s="44" t="s">
        <v>8655</v>
      </c>
    </row>
    <row r="1632" spans="1:4" ht="15" customHeight="1" x14ac:dyDescent="0.2">
      <c r="A1632" s="40" t="s">
        <v>8656</v>
      </c>
      <c r="B1632" s="40" t="s">
        <v>8657</v>
      </c>
      <c r="C1632" s="40" t="s">
        <v>8658</v>
      </c>
      <c r="D1632" s="44" t="s">
        <v>8659</v>
      </c>
    </row>
    <row r="1633" spans="1:4" ht="15" customHeight="1" x14ac:dyDescent="0.2">
      <c r="A1633" s="40" t="s">
        <v>8660</v>
      </c>
      <c r="B1633" s="40" t="s">
        <v>8661</v>
      </c>
      <c r="C1633" s="40" t="s">
        <v>8662</v>
      </c>
      <c r="D1633" s="44" t="s">
        <v>8663</v>
      </c>
    </row>
    <row r="1634" spans="1:4" ht="15" customHeight="1" x14ac:dyDescent="0.2">
      <c r="A1634" s="40" t="s">
        <v>8664</v>
      </c>
      <c r="B1634" s="40" t="s">
        <v>8665</v>
      </c>
      <c r="C1634" s="40" t="s">
        <v>8666</v>
      </c>
      <c r="D1634" s="44" t="s">
        <v>8667</v>
      </c>
    </row>
    <row r="1635" spans="1:4" ht="15" customHeight="1" x14ac:dyDescent="0.2">
      <c r="A1635" s="40" t="s">
        <v>8668</v>
      </c>
      <c r="B1635" s="40" t="s">
        <v>8669</v>
      </c>
      <c r="C1635" s="40" t="s">
        <v>8670</v>
      </c>
      <c r="D1635" s="44" t="s">
        <v>8671</v>
      </c>
    </row>
    <row r="1636" spans="1:4" ht="15" customHeight="1" x14ac:dyDescent="0.2">
      <c r="A1636" s="40" t="s">
        <v>8672</v>
      </c>
      <c r="B1636" s="40" t="s">
        <v>8673</v>
      </c>
      <c r="C1636" s="40" t="s">
        <v>8674</v>
      </c>
      <c r="D1636" s="44" t="s">
        <v>8675</v>
      </c>
    </row>
    <row r="1637" spans="1:4" ht="15" customHeight="1" x14ac:dyDescent="0.2">
      <c r="A1637" s="40" t="s">
        <v>8676</v>
      </c>
      <c r="B1637" s="40" t="s">
        <v>8677</v>
      </c>
      <c r="C1637" s="40" t="s">
        <v>8678</v>
      </c>
      <c r="D1637" s="44" t="s">
        <v>8679</v>
      </c>
    </row>
    <row r="1638" spans="1:4" ht="15" customHeight="1" x14ac:dyDescent="0.2">
      <c r="A1638" s="40" t="s">
        <v>8680</v>
      </c>
      <c r="B1638" s="40" t="s">
        <v>8681</v>
      </c>
      <c r="C1638" s="40" t="s">
        <v>8682</v>
      </c>
      <c r="D1638" s="44" t="s">
        <v>8683</v>
      </c>
    </row>
    <row r="1639" spans="1:4" ht="15" customHeight="1" x14ac:dyDescent="0.2">
      <c r="A1639" s="40" t="s">
        <v>8684</v>
      </c>
      <c r="B1639" s="40" t="s">
        <v>8685</v>
      </c>
      <c r="C1639" s="40" t="s">
        <v>8686</v>
      </c>
      <c r="D1639" s="44" t="s">
        <v>8687</v>
      </c>
    </row>
    <row r="1640" spans="1:4" ht="15" customHeight="1" x14ac:dyDescent="0.2">
      <c r="A1640" s="40" t="s">
        <v>8688</v>
      </c>
      <c r="B1640" s="40" t="s">
        <v>8689</v>
      </c>
      <c r="C1640" s="40" t="s">
        <v>8690</v>
      </c>
      <c r="D1640" s="44" t="s">
        <v>8691</v>
      </c>
    </row>
    <row r="1641" spans="1:4" ht="15" customHeight="1" x14ac:dyDescent="0.2">
      <c r="A1641" s="40" t="s">
        <v>8692</v>
      </c>
      <c r="B1641" s="40" t="s">
        <v>8693</v>
      </c>
      <c r="C1641" s="40" t="s">
        <v>8694</v>
      </c>
      <c r="D1641" s="44" t="s">
        <v>8695</v>
      </c>
    </row>
    <row r="1642" spans="1:4" ht="15" customHeight="1" x14ac:dyDescent="0.2">
      <c r="A1642" s="40" t="s">
        <v>8696</v>
      </c>
      <c r="B1642" s="40" t="s">
        <v>8697</v>
      </c>
      <c r="C1642" s="40" t="s">
        <v>8698</v>
      </c>
      <c r="D1642" s="44" t="s">
        <v>8699</v>
      </c>
    </row>
    <row r="1643" spans="1:4" ht="15" customHeight="1" x14ac:dyDescent="0.2">
      <c r="A1643" s="40" t="s">
        <v>8700</v>
      </c>
      <c r="B1643" s="40" t="s">
        <v>8701</v>
      </c>
      <c r="C1643" s="40" t="s">
        <v>8702</v>
      </c>
      <c r="D1643" s="44" t="s">
        <v>8703</v>
      </c>
    </row>
    <row r="1644" spans="1:4" ht="15" customHeight="1" x14ac:dyDescent="0.2">
      <c r="A1644" s="40" t="s">
        <v>8704</v>
      </c>
      <c r="B1644" s="40" t="s">
        <v>8705</v>
      </c>
      <c r="C1644" s="40" t="s">
        <v>8706</v>
      </c>
      <c r="D1644" s="44" t="s">
        <v>8707</v>
      </c>
    </row>
    <row r="1645" spans="1:4" ht="15" customHeight="1" x14ac:dyDescent="0.2">
      <c r="A1645" s="40" t="s">
        <v>8708</v>
      </c>
      <c r="B1645" s="40" t="s">
        <v>8709</v>
      </c>
      <c r="C1645" s="40" t="s">
        <v>8710</v>
      </c>
      <c r="D1645" s="44" t="s">
        <v>8711</v>
      </c>
    </row>
    <row r="1646" spans="1:4" ht="15" customHeight="1" x14ac:dyDescent="0.2">
      <c r="A1646" s="40" t="s">
        <v>8712</v>
      </c>
      <c r="B1646" s="40" t="s">
        <v>8713</v>
      </c>
      <c r="C1646" s="40" t="s">
        <v>8714</v>
      </c>
      <c r="D1646" s="44" t="s">
        <v>8715</v>
      </c>
    </row>
    <row r="1647" spans="1:4" ht="15" customHeight="1" x14ac:dyDescent="0.2">
      <c r="A1647" s="40" t="s">
        <v>8716</v>
      </c>
      <c r="B1647" s="40" t="s">
        <v>8717</v>
      </c>
      <c r="C1647" s="40" t="s">
        <v>8718</v>
      </c>
      <c r="D1647" s="44" t="s">
        <v>8719</v>
      </c>
    </row>
    <row r="1648" spans="1:4" ht="15" customHeight="1" x14ac:dyDescent="0.2">
      <c r="A1648" s="40" t="s">
        <v>8720</v>
      </c>
      <c r="B1648" s="40" t="s">
        <v>8721</v>
      </c>
      <c r="C1648" s="40" t="s">
        <v>8722</v>
      </c>
      <c r="D1648" s="44" t="s">
        <v>8723</v>
      </c>
    </row>
    <row r="1649" spans="1:4" ht="15" customHeight="1" x14ac:dyDescent="0.2">
      <c r="A1649" s="40" t="s">
        <v>8724</v>
      </c>
      <c r="B1649" s="40" t="s">
        <v>8725</v>
      </c>
      <c r="C1649" s="40" t="s">
        <v>8726</v>
      </c>
      <c r="D1649" s="44" t="s">
        <v>8727</v>
      </c>
    </row>
    <row r="1650" spans="1:4" ht="15" customHeight="1" x14ac:dyDescent="0.2">
      <c r="A1650" s="40" t="s">
        <v>8728</v>
      </c>
      <c r="B1650" s="40" t="s">
        <v>8729</v>
      </c>
      <c r="C1650" s="40" t="s">
        <v>8730</v>
      </c>
      <c r="D1650" s="44" t="s">
        <v>8731</v>
      </c>
    </row>
    <row r="1651" spans="1:4" ht="15" customHeight="1" x14ac:dyDescent="0.2">
      <c r="A1651" s="40" t="s">
        <v>8732</v>
      </c>
      <c r="B1651" s="40" t="s">
        <v>8733</v>
      </c>
      <c r="C1651" s="40" t="s">
        <v>8734</v>
      </c>
      <c r="D1651" s="44" t="s">
        <v>8735</v>
      </c>
    </row>
    <row r="1652" spans="1:4" ht="15" customHeight="1" x14ac:dyDescent="0.2">
      <c r="A1652" s="40" t="s">
        <v>8736</v>
      </c>
      <c r="B1652" s="40" t="s">
        <v>8737</v>
      </c>
      <c r="C1652" s="40" t="s">
        <v>8738</v>
      </c>
      <c r="D1652" s="44" t="s">
        <v>8735</v>
      </c>
    </row>
    <row r="1653" spans="1:4" ht="15" customHeight="1" x14ac:dyDescent="0.2">
      <c r="A1653" s="40" t="s">
        <v>8739</v>
      </c>
      <c r="B1653" s="40" t="s">
        <v>8740</v>
      </c>
      <c r="C1653" s="40" t="s">
        <v>8741</v>
      </c>
      <c r="D1653" s="44" t="s">
        <v>8742</v>
      </c>
    </row>
    <row r="1654" spans="1:4" ht="15" customHeight="1" x14ac:dyDescent="0.2">
      <c r="A1654" s="40" t="s">
        <v>8743</v>
      </c>
      <c r="B1654" s="40" t="s">
        <v>8744</v>
      </c>
      <c r="C1654" s="40" t="s">
        <v>8745</v>
      </c>
      <c r="D1654" s="44" t="s">
        <v>8746</v>
      </c>
    </row>
    <row r="1655" spans="1:4" ht="15" customHeight="1" x14ac:dyDescent="0.2">
      <c r="A1655" s="40" t="s">
        <v>8747</v>
      </c>
      <c r="B1655" s="40" t="s">
        <v>8748</v>
      </c>
      <c r="C1655" s="40" t="s">
        <v>8749</v>
      </c>
      <c r="D1655" s="44" t="s">
        <v>8750</v>
      </c>
    </row>
    <row r="1656" spans="1:4" ht="15" customHeight="1" x14ac:dyDescent="0.2">
      <c r="A1656" s="40" t="s">
        <v>8751</v>
      </c>
      <c r="B1656" s="40" t="s">
        <v>8752</v>
      </c>
      <c r="C1656" s="40" t="s">
        <v>8753</v>
      </c>
      <c r="D1656" s="44" t="s">
        <v>8754</v>
      </c>
    </row>
    <row r="1657" spans="1:4" ht="15" customHeight="1" x14ac:dyDescent="0.2">
      <c r="A1657" s="40" t="s">
        <v>8755</v>
      </c>
      <c r="B1657" s="40" t="s">
        <v>8756</v>
      </c>
      <c r="C1657" s="40" t="s">
        <v>8757</v>
      </c>
      <c r="D1657" s="44" t="s">
        <v>8758</v>
      </c>
    </row>
    <row r="1658" spans="1:4" ht="15" customHeight="1" x14ac:dyDescent="0.2">
      <c r="A1658" s="40" t="s">
        <v>8759</v>
      </c>
      <c r="B1658" s="40" t="s">
        <v>8760</v>
      </c>
      <c r="C1658" s="40" t="s">
        <v>8761</v>
      </c>
      <c r="D1658" s="44" t="s">
        <v>8762</v>
      </c>
    </row>
    <row r="1659" spans="1:4" ht="15" customHeight="1" x14ac:dyDescent="0.2">
      <c r="A1659" s="40" t="s">
        <v>8763</v>
      </c>
      <c r="B1659" s="40" t="s">
        <v>8764</v>
      </c>
      <c r="C1659" s="40" t="s">
        <v>8765</v>
      </c>
      <c r="D1659" s="44" t="s">
        <v>8766</v>
      </c>
    </row>
    <row r="1660" spans="1:4" ht="15" customHeight="1" x14ac:dyDescent="0.2">
      <c r="A1660" s="40" t="s">
        <v>8767</v>
      </c>
      <c r="B1660" s="40" t="s">
        <v>8768</v>
      </c>
      <c r="C1660" s="40" t="s">
        <v>8769</v>
      </c>
      <c r="D1660" s="44" t="s">
        <v>8770</v>
      </c>
    </row>
    <row r="1661" spans="1:4" ht="15" customHeight="1" x14ac:dyDescent="0.2">
      <c r="A1661" s="40" t="s">
        <v>8771</v>
      </c>
      <c r="B1661" s="40" t="s">
        <v>8772</v>
      </c>
      <c r="C1661" s="40" t="s">
        <v>8773</v>
      </c>
      <c r="D1661" s="44" t="s">
        <v>8774</v>
      </c>
    </row>
    <row r="1662" spans="1:4" ht="15" customHeight="1" x14ac:dyDescent="0.2">
      <c r="A1662" s="40" t="s">
        <v>8775</v>
      </c>
      <c r="B1662" s="40" t="s">
        <v>8776</v>
      </c>
      <c r="C1662" s="40" t="s">
        <v>8777</v>
      </c>
      <c r="D1662" s="44" t="s">
        <v>8778</v>
      </c>
    </row>
    <row r="1663" spans="1:4" ht="15" customHeight="1" x14ac:dyDescent="0.2">
      <c r="A1663" s="40" t="s">
        <v>8779</v>
      </c>
      <c r="B1663" s="40" t="s">
        <v>8780</v>
      </c>
      <c r="C1663" s="40" t="s">
        <v>8781</v>
      </c>
      <c r="D1663" s="44" t="s">
        <v>8782</v>
      </c>
    </row>
    <row r="1664" spans="1:4" ht="15" customHeight="1" x14ac:dyDescent="0.2">
      <c r="A1664" s="40" t="s">
        <v>8783</v>
      </c>
      <c r="B1664" s="40" t="s">
        <v>8784</v>
      </c>
      <c r="C1664" s="40" t="s">
        <v>8785</v>
      </c>
      <c r="D1664" s="44" t="s">
        <v>8786</v>
      </c>
    </row>
    <row r="1665" spans="1:4" ht="15" customHeight="1" x14ac:dyDescent="0.2">
      <c r="A1665" s="40" t="s">
        <v>8787</v>
      </c>
      <c r="B1665" s="40" t="s">
        <v>8788</v>
      </c>
      <c r="C1665" s="40" t="s">
        <v>8789</v>
      </c>
      <c r="D1665" s="44" t="s">
        <v>8790</v>
      </c>
    </row>
    <row r="1666" spans="1:4" ht="15" customHeight="1" x14ac:dyDescent="0.2">
      <c r="A1666" s="40" t="s">
        <v>8791</v>
      </c>
      <c r="B1666" s="40" t="s">
        <v>8792</v>
      </c>
      <c r="C1666" s="40" t="s">
        <v>8793</v>
      </c>
      <c r="D1666" s="44" t="s">
        <v>8794</v>
      </c>
    </row>
    <row r="1667" spans="1:4" ht="15" customHeight="1" x14ac:dyDescent="0.2">
      <c r="A1667" s="40" t="s">
        <v>8795</v>
      </c>
      <c r="B1667" s="40" t="s">
        <v>8796</v>
      </c>
      <c r="C1667" s="40" t="s">
        <v>8797</v>
      </c>
      <c r="D1667" s="44" t="s">
        <v>8798</v>
      </c>
    </row>
    <row r="1668" spans="1:4" ht="15" customHeight="1" x14ac:dyDescent="0.2">
      <c r="A1668" s="40" t="s">
        <v>8799</v>
      </c>
      <c r="B1668" s="40" t="s">
        <v>8800</v>
      </c>
      <c r="C1668" s="40" t="s">
        <v>8801</v>
      </c>
      <c r="D1668" s="44" t="s">
        <v>8802</v>
      </c>
    </row>
    <row r="1669" spans="1:4" ht="15" customHeight="1" x14ac:dyDescent="0.2">
      <c r="A1669" s="40" t="s">
        <v>8803</v>
      </c>
      <c r="B1669" s="40" t="s">
        <v>8804</v>
      </c>
      <c r="C1669" s="40" t="s">
        <v>8805</v>
      </c>
      <c r="D1669" s="44" t="s">
        <v>8806</v>
      </c>
    </row>
    <row r="1670" spans="1:4" ht="15" customHeight="1" x14ac:dyDescent="0.2">
      <c r="A1670" s="40" t="s">
        <v>8807</v>
      </c>
      <c r="B1670" s="40" t="s">
        <v>8808</v>
      </c>
      <c r="C1670" s="40" t="s">
        <v>8809</v>
      </c>
      <c r="D1670" s="44" t="s">
        <v>8810</v>
      </c>
    </row>
    <row r="1671" spans="1:4" ht="15" customHeight="1" x14ac:dyDescent="0.2">
      <c r="A1671" s="40" t="s">
        <v>8811</v>
      </c>
      <c r="B1671" s="40" t="s">
        <v>8812</v>
      </c>
      <c r="C1671" s="40" t="s">
        <v>8813</v>
      </c>
      <c r="D1671" s="44" t="s">
        <v>8814</v>
      </c>
    </row>
    <row r="1672" spans="1:4" ht="15" customHeight="1" x14ac:dyDescent="0.2">
      <c r="A1672" s="40" t="s">
        <v>8815</v>
      </c>
      <c r="B1672" s="40" t="s">
        <v>8816</v>
      </c>
      <c r="C1672" s="40" t="s">
        <v>8817</v>
      </c>
      <c r="D1672" s="44" t="s">
        <v>8818</v>
      </c>
    </row>
    <row r="1673" spans="1:4" ht="15" customHeight="1" x14ac:dyDescent="0.2">
      <c r="A1673" s="40" t="s">
        <v>8819</v>
      </c>
      <c r="B1673" s="40" t="s">
        <v>8820</v>
      </c>
      <c r="C1673" s="40" t="s">
        <v>8821</v>
      </c>
      <c r="D1673" s="44" t="s">
        <v>8822</v>
      </c>
    </row>
    <row r="1674" spans="1:4" ht="15" customHeight="1" x14ac:dyDescent="0.2">
      <c r="A1674" s="40" t="s">
        <v>8823</v>
      </c>
      <c r="B1674" s="40" t="s">
        <v>8824</v>
      </c>
      <c r="C1674" s="40" t="s">
        <v>8825</v>
      </c>
      <c r="D1674" s="44" t="s">
        <v>8826</v>
      </c>
    </row>
    <row r="1675" spans="1:4" ht="15" customHeight="1" x14ac:dyDescent="0.2">
      <c r="A1675" s="40" t="s">
        <v>8827</v>
      </c>
      <c r="B1675" s="40" t="s">
        <v>8828</v>
      </c>
      <c r="C1675" s="40" t="s">
        <v>8829</v>
      </c>
      <c r="D1675" s="44" t="s">
        <v>8830</v>
      </c>
    </row>
    <row r="1676" spans="1:4" ht="15" customHeight="1" x14ac:dyDescent="0.2">
      <c r="A1676" s="40" t="s">
        <v>8831</v>
      </c>
      <c r="B1676" s="40" t="s">
        <v>8832</v>
      </c>
      <c r="C1676" s="40" t="s">
        <v>8833</v>
      </c>
      <c r="D1676" s="44" t="s">
        <v>8834</v>
      </c>
    </row>
    <row r="1677" spans="1:4" ht="15" customHeight="1" x14ac:dyDescent="0.2">
      <c r="A1677" s="40" t="s">
        <v>8835</v>
      </c>
      <c r="B1677" s="40" t="s">
        <v>8836</v>
      </c>
      <c r="C1677" s="40" t="s">
        <v>8837</v>
      </c>
      <c r="D1677" s="44" t="s">
        <v>8838</v>
      </c>
    </row>
    <row r="1678" spans="1:4" ht="15" customHeight="1" x14ac:dyDescent="0.2">
      <c r="A1678" s="40" t="s">
        <v>8839</v>
      </c>
      <c r="B1678" s="40" t="s">
        <v>8840</v>
      </c>
      <c r="C1678" s="40" t="s">
        <v>8841</v>
      </c>
      <c r="D1678" s="44" t="s">
        <v>8842</v>
      </c>
    </row>
    <row r="1679" spans="1:4" ht="15" customHeight="1" x14ac:dyDescent="0.2">
      <c r="A1679" s="40" t="s">
        <v>8843</v>
      </c>
      <c r="B1679" s="40" t="s">
        <v>8844</v>
      </c>
      <c r="C1679" s="40" t="s">
        <v>8845</v>
      </c>
      <c r="D1679" s="44" t="s">
        <v>8846</v>
      </c>
    </row>
    <row r="1680" spans="1:4" ht="15" customHeight="1" x14ac:dyDescent="0.2">
      <c r="A1680" s="40" t="s">
        <v>8847</v>
      </c>
      <c r="B1680" s="40" t="s">
        <v>8848</v>
      </c>
      <c r="C1680" s="40" t="s">
        <v>8849</v>
      </c>
      <c r="D1680" s="44" t="s">
        <v>8850</v>
      </c>
    </row>
    <row r="1681" spans="1:4" ht="15" customHeight="1" x14ac:dyDescent="0.2">
      <c r="A1681" s="40" t="s">
        <v>8851</v>
      </c>
      <c r="B1681" s="40" t="s">
        <v>8852</v>
      </c>
      <c r="C1681" s="40" t="s">
        <v>8853</v>
      </c>
      <c r="D1681" s="44" t="s">
        <v>8854</v>
      </c>
    </row>
    <row r="1682" spans="1:4" ht="15" customHeight="1" x14ac:dyDescent="0.2">
      <c r="A1682" s="40" t="s">
        <v>8855</v>
      </c>
      <c r="B1682" s="40" t="s">
        <v>8856</v>
      </c>
      <c r="C1682" s="40" t="s">
        <v>8857</v>
      </c>
      <c r="D1682" s="44" t="s">
        <v>8858</v>
      </c>
    </row>
    <row r="1683" spans="1:4" ht="15" customHeight="1" x14ac:dyDescent="0.2">
      <c r="A1683" s="40" t="s">
        <v>8859</v>
      </c>
      <c r="B1683" s="40" t="s">
        <v>8860</v>
      </c>
      <c r="C1683" s="40" t="s">
        <v>8861</v>
      </c>
      <c r="D1683" s="44" t="s">
        <v>8862</v>
      </c>
    </row>
    <row r="1684" spans="1:4" ht="15" customHeight="1" x14ac:dyDescent="0.2">
      <c r="A1684" s="40" t="s">
        <v>8863</v>
      </c>
      <c r="B1684" s="40" t="s">
        <v>8864</v>
      </c>
      <c r="C1684" s="40" t="s">
        <v>8865</v>
      </c>
      <c r="D1684" s="44" t="s">
        <v>8866</v>
      </c>
    </row>
    <row r="1685" spans="1:4" ht="15" customHeight="1" x14ac:dyDescent="0.2">
      <c r="A1685" s="40" t="s">
        <v>8867</v>
      </c>
      <c r="B1685" s="40" t="s">
        <v>8868</v>
      </c>
      <c r="C1685" s="40" t="s">
        <v>8869</v>
      </c>
      <c r="D1685" s="44" t="s">
        <v>8870</v>
      </c>
    </row>
    <row r="1686" spans="1:4" ht="15" customHeight="1" x14ac:dyDescent="0.2">
      <c r="A1686" s="40" t="s">
        <v>8871</v>
      </c>
      <c r="B1686" s="40" t="s">
        <v>8872</v>
      </c>
      <c r="C1686" s="40" t="s">
        <v>8873</v>
      </c>
      <c r="D1686" s="44" t="s">
        <v>8874</v>
      </c>
    </row>
    <row r="1687" spans="1:4" ht="15" customHeight="1" x14ac:dyDescent="0.2">
      <c r="A1687" s="40" t="s">
        <v>8875</v>
      </c>
      <c r="B1687" s="40" t="s">
        <v>8876</v>
      </c>
      <c r="C1687" s="40" t="s">
        <v>8877</v>
      </c>
      <c r="D1687" s="44" t="s">
        <v>8878</v>
      </c>
    </row>
    <row r="1688" spans="1:4" ht="15" customHeight="1" x14ac:dyDescent="0.2">
      <c r="A1688" s="40" t="s">
        <v>8879</v>
      </c>
      <c r="B1688" s="40" t="s">
        <v>8880</v>
      </c>
      <c r="C1688" s="40" t="s">
        <v>8881</v>
      </c>
      <c r="D1688" s="44" t="s">
        <v>8882</v>
      </c>
    </row>
    <row r="1689" spans="1:4" ht="15" customHeight="1" x14ac:dyDescent="0.2">
      <c r="A1689" s="40" t="s">
        <v>8883</v>
      </c>
      <c r="B1689" s="40" t="s">
        <v>8884</v>
      </c>
      <c r="C1689" s="40" t="s">
        <v>8885</v>
      </c>
      <c r="D1689" s="44" t="s">
        <v>8886</v>
      </c>
    </row>
    <row r="1690" spans="1:4" ht="15" customHeight="1" x14ac:dyDescent="0.2">
      <c r="A1690" s="40" t="s">
        <v>8887</v>
      </c>
      <c r="B1690" s="40" t="s">
        <v>8888</v>
      </c>
      <c r="C1690" s="40" t="s">
        <v>8889</v>
      </c>
      <c r="D1690" s="44" t="s">
        <v>8890</v>
      </c>
    </row>
    <row r="1691" spans="1:4" ht="15" customHeight="1" x14ac:dyDescent="0.2">
      <c r="A1691" s="40" t="s">
        <v>8891</v>
      </c>
      <c r="B1691" s="40" t="s">
        <v>8892</v>
      </c>
      <c r="C1691" s="40" t="s">
        <v>8893</v>
      </c>
      <c r="D1691" s="44" t="s">
        <v>8894</v>
      </c>
    </row>
    <row r="1692" spans="1:4" ht="15" customHeight="1" x14ac:dyDescent="0.2">
      <c r="A1692" s="40" t="s">
        <v>8895</v>
      </c>
      <c r="B1692" s="40" t="s">
        <v>8896</v>
      </c>
      <c r="C1692" s="40" t="s">
        <v>8897</v>
      </c>
      <c r="D1692" s="44" t="s">
        <v>8898</v>
      </c>
    </row>
    <row r="1693" spans="1:4" ht="15" customHeight="1" x14ac:dyDescent="0.2">
      <c r="A1693" s="40" t="s">
        <v>8899</v>
      </c>
      <c r="B1693" s="40" t="s">
        <v>8900</v>
      </c>
      <c r="C1693" s="40" t="s">
        <v>8901</v>
      </c>
      <c r="D1693" s="44" t="s">
        <v>8902</v>
      </c>
    </row>
    <row r="1694" spans="1:4" ht="15" customHeight="1" x14ac:dyDescent="0.2">
      <c r="A1694" s="40" t="s">
        <v>8903</v>
      </c>
      <c r="B1694" s="40" t="s">
        <v>8904</v>
      </c>
      <c r="C1694" s="40" t="s">
        <v>8905</v>
      </c>
      <c r="D1694" s="44" t="s">
        <v>8906</v>
      </c>
    </row>
    <row r="1695" spans="1:4" ht="15" customHeight="1" x14ac:dyDescent="0.2">
      <c r="A1695" s="40" t="s">
        <v>8907</v>
      </c>
      <c r="B1695" s="40" t="s">
        <v>8908</v>
      </c>
      <c r="C1695" s="40" t="s">
        <v>8909</v>
      </c>
      <c r="D1695" s="44" t="s">
        <v>8910</v>
      </c>
    </row>
    <row r="1696" spans="1:4" ht="15" customHeight="1" x14ac:dyDescent="0.2">
      <c r="A1696" s="40" t="s">
        <v>8911</v>
      </c>
      <c r="B1696" s="40" t="s">
        <v>8912</v>
      </c>
      <c r="C1696" s="40" t="s">
        <v>8913</v>
      </c>
      <c r="D1696" s="44" t="s">
        <v>8914</v>
      </c>
    </row>
    <row r="1697" spans="1:4" ht="15" customHeight="1" x14ac:dyDescent="0.2">
      <c r="A1697" s="40" t="s">
        <v>8915</v>
      </c>
      <c r="B1697" s="40" t="s">
        <v>8916</v>
      </c>
      <c r="C1697" s="40" t="s">
        <v>8917</v>
      </c>
      <c r="D1697" s="44" t="s">
        <v>8918</v>
      </c>
    </row>
    <row r="1698" spans="1:4" ht="15" customHeight="1" x14ac:dyDescent="0.2">
      <c r="A1698" s="40" t="s">
        <v>8919</v>
      </c>
      <c r="B1698" s="40" t="s">
        <v>8920</v>
      </c>
      <c r="C1698" s="40" t="s">
        <v>8921</v>
      </c>
      <c r="D1698" s="44" t="s">
        <v>8922</v>
      </c>
    </row>
    <row r="1699" spans="1:4" ht="15" customHeight="1" x14ac:dyDescent="0.2">
      <c r="A1699" s="40" t="s">
        <v>8923</v>
      </c>
      <c r="B1699" s="40" t="s">
        <v>8924</v>
      </c>
      <c r="C1699" s="40" t="s">
        <v>8925</v>
      </c>
      <c r="D1699" s="44" t="s">
        <v>8926</v>
      </c>
    </row>
    <row r="1700" spans="1:4" ht="15" customHeight="1" x14ac:dyDescent="0.2">
      <c r="A1700" s="40" t="s">
        <v>8927</v>
      </c>
      <c r="B1700" s="40" t="s">
        <v>8928</v>
      </c>
      <c r="C1700" s="40" t="s">
        <v>8929</v>
      </c>
      <c r="D1700" s="44" t="s">
        <v>8930</v>
      </c>
    </row>
    <row r="1701" spans="1:4" ht="15" customHeight="1" x14ac:dyDescent="0.2">
      <c r="A1701" s="40" t="s">
        <v>8931</v>
      </c>
      <c r="B1701" s="40" t="s">
        <v>8932</v>
      </c>
      <c r="C1701" s="40" t="s">
        <v>8933</v>
      </c>
      <c r="D1701" s="44" t="s">
        <v>8934</v>
      </c>
    </row>
    <row r="1702" spans="1:4" ht="15" customHeight="1" x14ac:dyDescent="0.2">
      <c r="A1702" s="40" t="s">
        <v>8935</v>
      </c>
      <c r="B1702" s="40" t="s">
        <v>8936</v>
      </c>
      <c r="C1702" s="40" t="s">
        <v>8937</v>
      </c>
      <c r="D1702" s="44" t="s">
        <v>8938</v>
      </c>
    </row>
    <row r="1703" spans="1:4" ht="15" customHeight="1" x14ac:dyDescent="0.2">
      <c r="A1703" s="40" t="s">
        <v>8939</v>
      </c>
      <c r="B1703" s="40" t="s">
        <v>8940</v>
      </c>
      <c r="C1703" s="40" t="s">
        <v>8941</v>
      </c>
      <c r="D1703" s="44" t="s">
        <v>8942</v>
      </c>
    </row>
    <row r="1704" spans="1:4" ht="15" customHeight="1" x14ac:dyDescent="0.2">
      <c r="A1704" s="40" t="s">
        <v>8943</v>
      </c>
      <c r="B1704" s="40" t="s">
        <v>8944</v>
      </c>
      <c r="C1704" s="40" t="s">
        <v>8945</v>
      </c>
      <c r="D1704" s="44" t="s">
        <v>8946</v>
      </c>
    </row>
    <row r="1705" spans="1:4" ht="15" customHeight="1" x14ac:dyDescent="0.2">
      <c r="A1705" s="40" t="s">
        <v>8947</v>
      </c>
      <c r="B1705" s="40" t="s">
        <v>8948</v>
      </c>
      <c r="C1705" s="40" t="s">
        <v>8949</v>
      </c>
      <c r="D1705" s="44" t="s">
        <v>8950</v>
      </c>
    </row>
    <row r="1706" spans="1:4" ht="15" customHeight="1" x14ac:dyDescent="0.2">
      <c r="A1706" s="40" t="s">
        <v>8951</v>
      </c>
      <c r="B1706" s="40" t="s">
        <v>8952</v>
      </c>
      <c r="C1706" s="40" t="s">
        <v>8953</v>
      </c>
      <c r="D1706" s="44" t="s">
        <v>8954</v>
      </c>
    </row>
    <row r="1707" spans="1:4" ht="15" customHeight="1" x14ac:dyDescent="0.2">
      <c r="A1707" s="40" t="s">
        <v>8955</v>
      </c>
      <c r="B1707" s="40" t="s">
        <v>8956</v>
      </c>
      <c r="C1707" s="40" t="s">
        <v>8957</v>
      </c>
      <c r="D1707" s="44" t="s">
        <v>8958</v>
      </c>
    </row>
    <row r="1708" spans="1:4" ht="15" customHeight="1" x14ac:dyDescent="0.2">
      <c r="A1708" s="40" t="s">
        <v>8959</v>
      </c>
      <c r="B1708" s="40" t="s">
        <v>8960</v>
      </c>
      <c r="C1708" s="40" t="s">
        <v>8961</v>
      </c>
      <c r="D1708" s="44" t="s">
        <v>8962</v>
      </c>
    </row>
    <row r="1709" spans="1:4" ht="15" customHeight="1" x14ac:dyDescent="0.2">
      <c r="A1709" s="40" t="s">
        <v>8963</v>
      </c>
      <c r="B1709" s="40" t="s">
        <v>8964</v>
      </c>
      <c r="C1709" s="40" t="s">
        <v>8965</v>
      </c>
      <c r="D1709" s="44" t="s">
        <v>8966</v>
      </c>
    </row>
    <row r="1710" spans="1:4" ht="15" customHeight="1" x14ac:dyDescent="0.2">
      <c r="A1710" s="40" t="s">
        <v>8967</v>
      </c>
      <c r="B1710" s="40" t="s">
        <v>8968</v>
      </c>
      <c r="C1710" s="40" t="s">
        <v>8969</v>
      </c>
      <c r="D1710" s="44" t="s">
        <v>8970</v>
      </c>
    </row>
    <row r="1711" spans="1:4" ht="15" customHeight="1" x14ac:dyDescent="0.2">
      <c r="A1711" s="40" t="s">
        <v>8971</v>
      </c>
      <c r="B1711" s="40" t="s">
        <v>8972</v>
      </c>
      <c r="C1711" s="40" t="s">
        <v>8973</v>
      </c>
      <c r="D1711" s="44" t="s">
        <v>8974</v>
      </c>
    </row>
    <row r="1712" spans="1:4" ht="15" customHeight="1" x14ac:dyDescent="0.2">
      <c r="A1712" s="40" t="s">
        <v>8975</v>
      </c>
      <c r="B1712" s="40" t="s">
        <v>8976</v>
      </c>
      <c r="C1712" s="40" t="s">
        <v>8977</v>
      </c>
      <c r="D1712" s="44" t="s">
        <v>8978</v>
      </c>
    </row>
    <row r="1713" spans="1:4" ht="15" customHeight="1" x14ac:dyDescent="0.2">
      <c r="A1713" s="40" t="s">
        <v>8979</v>
      </c>
      <c r="B1713" s="40" t="s">
        <v>8980</v>
      </c>
      <c r="C1713" s="40" t="s">
        <v>8981</v>
      </c>
      <c r="D1713" s="44" t="s">
        <v>8982</v>
      </c>
    </row>
    <row r="1714" spans="1:4" ht="15" customHeight="1" x14ac:dyDescent="0.2">
      <c r="A1714" s="40" t="s">
        <v>8983</v>
      </c>
      <c r="B1714" s="40" t="s">
        <v>8984</v>
      </c>
      <c r="C1714" s="40" t="s">
        <v>8985</v>
      </c>
      <c r="D1714" s="44" t="s">
        <v>8986</v>
      </c>
    </row>
    <row r="1715" spans="1:4" ht="15" customHeight="1" x14ac:dyDescent="0.2">
      <c r="A1715" s="40" t="s">
        <v>8987</v>
      </c>
      <c r="B1715" s="40" t="s">
        <v>8988</v>
      </c>
      <c r="C1715" s="40" t="s">
        <v>8989</v>
      </c>
      <c r="D1715" s="44" t="s">
        <v>8990</v>
      </c>
    </row>
    <row r="1716" spans="1:4" ht="15" customHeight="1" x14ac:dyDescent="0.2">
      <c r="A1716" s="40" t="s">
        <v>8991</v>
      </c>
      <c r="B1716" s="40" t="s">
        <v>8992</v>
      </c>
      <c r="C1716" s="40" t="s">
        <v>8993</v>
      </c>
      <c r="D1716" s="44" t="s">
        <v>8994</v>
      </c>
    </row>
    <row r="1717" spans="1:4" ht="15" customHeight="1" x14ac:dyDescent="0.2">
      <c r="A1717" s="40" t="s">
        <v>8995</v>
      </c>
      <c r="B1717" s="40" t="s">
        <v>8996</v>
      </c>
      <c r="C1717" s="40" t="s">
        <v>8997</v>
      </c>
      <c r="D1717" s="44" t="s">
        <v>8998</v>
      </c>
    </row>
    <row r="1718" spans="1:4" ht="15" customHeight="1" x14ac:dyDescent="0.2">
      <c r="A1718" s="40" t="s">
        <v>8999</v>
      </c>
      <c r="B1718" s="40" t="s">
        <v>9000</v>
      </c>
      <c r="C1718" s="40" t="s">
        <v>9001</v>
      </c>
      <c r="D1718" s="44" t="s">
        <v>9002</v>
      </c>
    </row>
    <row r="1719" spans="1:4" ht="15" customHeight="1" x14ac:dyDescent="0.2">
      <c r="A1719" s="40" t="s">
        <v>9003</v>
      </c>
      <c r="B1719" s="40" t="s">
        <v>9004</v>
      </c>
      <c r="C1719" s="40" t="s">
        <v>9005</v>
      </c>
      <c r="D1719" s="44" t="s">
        <v>9006</v>
      </c>
    </row>
    <row r="1720" spans="1:4" ht="15" customHeight="1" x14ac:dyDescent="0.2">
      <c r="A1720" s="40" t="s">
        <v>9007</v>
      </c>
      <c r="B1720" s="40" t="s">
        <v>9008</v>
      </c>
      <c r="C1720" s="40" t="s">
        <v>9009</v>
      </c>
      <c r="D1720" s="44" t="s">
        <v>9010</v>
      </c>
    </row>
    <row r="1721" spans="1:4" ht="15" customHeight="1" x14ac:dyDescent="0.2">
      <c r="A1721" s="40" t="s">
        <v>9011</v>
      </c>
      <c r="B1721" s="40" t="s">
        <v>9012</v>
      </c>
      <c r="C1721" s="40" t="s">
        <v>9013</v>
      </c>
      <c r="D1721" s="44" t="s">
        <v>9014</v>
      </c>
    </row>
    <row r="1722" spans="1:4" ht="15" customHeight="1" x14ac:dyDescent="0.2">
      <c r="A1722" s="40" t="s">
        <v>9015</v>
      </c>
      <c r="B1722" s="40" t="s">
        <v>9016</v>
      </c>
      <c r="C1722" s="40" t="s">
        <v>9017</v>
      </c>
      <c r="D1722" s="44" t="s">
        <v>9018</v>
      </c>
    </row>
    <row r="1723" spans="1:4" ht="15" customHeight="1" x14ac:dyDescent="0.2">
      <c r="A1723" s="40" t="s">
        <v>9019</v>
      </c>
      <c r="B1723" s="40" t="s">
        <v>9020</v>
      </c>
      <c r="C1723" s="40" t="s">
        <v>9021</v>
      </c>
      <c r="D1723" s="44" t="s">
        <v>9022</v>
      </c>
    </row>
    <row r="1724" spans="1:4" ht="15" customHeight="1" x14ac:dyDescent="0.2">
      <c r="A1724" s="40" t="s">
        <v>9023</v>
      </c>
      <c r="B1724" s="40" t="s">
        <v>9024</v>
      </c>
      <c r="C1724" s="40" t="s">
        <v>9025</v>
      </c>
      <c r="D1724" s="44" t="s">
        <v>9026</v>
      </c>
    </row>
    <row r="1725" spans="1:4" ht="15" customHeight="1" x14ac:dyDescent="0.2">
      <c r="A1725" s="40" t="s">
        <v>9027</v>
      </c>
      <c r="B1725" s="40" t="s">
        <v>9028</v>
      </c>
      <c r="C1725" s="40" t="s">
        <v>9029</v>
      </c>
      <c r="D1725" s="44" t="s">
        <v>9030</v>
      </c>
    </row>
    <row r="1726" spans="1:4" ht="15" customHeight="1" x14ac:dyDescent="0.2">
      <c r="A1726" s="40" t="s">
        <v>9031</v>
      </c>
      <c r="B1726" s="40" t="s">
        <v>9032</v>
      </c>
      <c r="C1726" s="40" t="s">
        <v>9033</v>
      </c>
      <c r="D1726" s="44" t="s">
        <v>9034</v>
      </c>
    </row>
    <row r="1727" spans="1:4" ht="15" customHeight="1" x14ac:dyDescent="0.2">
      <c r="A1727" s="40" t="s">
        <v>9035</v>
      </c>
      <c r="B1727" s="40" t="s">
        <v>9036</v>
      </c>
      <c r="C1727" s="40" t="s">
        <v>9037</v>
      </c>
      <c r="D1727" s="44" t="s">
        <v>9038</v>
      </c>
    </row>
    <row r="1728" spans="1:4" ht="15" customHeight="1" x14ac:dyDescent="0.2">
      <c r="A1728" s="40" t="s">
        <v>9039</v>
      </c>
      <c r="B1728" s="40" t="s">
        <v>9040</v>
      </c>
      <c r="C1728" s="40" t="s">
        <v>9041</v>
      </c>
      <c r="D1728" s="44" t="s">
        <v>9042</v>
      </c>
    </row>
    <row r="1729" spans="1:4" ht="15" customHeight="1" x14ac:dyDescent="0.2">
      <c r="A1729" s="40" t="s">
        <v>9043</v>
      </c>
      <c r="B1729" s="40" t="s">
        <v>9044</v>
      </c>
      <c r="C1729" s="40" t="s">
        <v>9045</v>
      </c>
      <c r="D1729" s="44" t="s">
        <v>9046</v>
      </c>
    </row>
    <row r="1730" spans="1:4" ht="15" customHeight="1" x14ac:dyDescent="0.2">
      <c r="A1730" s="40" t="s">
        <v>9047</v>
      </c>
      <c r="B1730" s="40" t="s">
        <v>9048</v>
      </c>
      <c r="C1730" s="40" t="s">
        <v>9049</v>
      </c>
      <c r="D1730" s="44" t="s">
        <v>9050</v>
      </c>
    </row>
    <row r="1731" spans="1:4" ht="15" customHeight="1" x14ac:dyDescent="0.2">
      <c r="A1731" s="40" t="s">
        <v>9051</v>
      </c>
      <c r="B1731" s="40" t="s">
        <v>9052</v>
      </c>
      <c r="C1731" s="40" t="s">
        <v>9053</v>
      </c>
      <c r="D1731" s="44" t="s">
        <v>9054</v>
      </c>
    </row>
    <row r="1732" spans="1:4" ht="15" customHeight="1" x14ac:dyDescent="0.2">
      <c r="A1732" s="40" t="s">
        <v>9055</v>
      </c>
      <c r="B1732" s="40" t="s">
        <v>9056</v>
      </c>
      <c r="C1732" s="40" t="s">
        <v>9057</v>
      </c>
      <c r="D1732" s="44" t="s">
        <v>9058</v>
      </c>
    </row>
    <row r="1733" spans="1:4" ht="15" customHeight="1" x14ac:dyDescent="0.2">
      <c r="A1733" s="40" t="s">
        <v>9059</v>
      </c>
      <c r="B1733" s="40" t="s">
        <v>9060</v>
      </c>
      <c r="C1733" s="40" t="s">
        <v>9061</v>
      </c>
      <c r="D1733" s="44" t="s">
        <v>9062</v>
      </c>
    </row>
    <row r="1734" spans="1:4" ht="15" customHeight="1" x14ac:dyDescent="0.2">
      <c r="A1734" s="40" t="s">
        <v>9063</v>
      </c>
      <c r="B1734" s="40" t="s">
        <v>9064</v>
      </c>
      <c r="C1734" s="40" t="s">
        <v>9065</v>
      </c>
      <c r="D1734" s="44" t="s">
        <v>9066</v>
      </c>
    </row>
    <row r="1735" spans="1:4" ht="15" customHeight="1" x14ac:dyDescent="0.2">
      <c r="A1735" s="40" t="s">
        <v>9067</v>
      </c>
      <c r="B1735" s="40" t="s">
        <v>9068</v>
      </c>
      <c r="C1735" s="40" t="s">
        <v>9069</v>
      </c>
      <c r="D1735" s="44" t="s">
        <v>9070</v>
      </c>
    </row>
    <row r="1736" spans="1:4" ht="15" customHeight="1" x14ac:dyDescent="0.2">
      <c r="A1736" s="40" t="s">
        <v>9071</v>
      </c>
      <c r="B1736" s="40" t="s">
        <v>9072</v>
      </c>
      <c r="C1736" s="40" t="s">
        <v>9073</v>
      </c>
      <c r="D1736" s="44" t="s">
        <v>9074</v>
      </c>
    </row>
    <row r="1737" spans="1:4" ht="15" customHeight="1" x14ac:dyDescent="0.2">
      <c r="A1737" s="40" t="s">
        <v>9075</v>
      </c>
      <c r="B1737" s="40" t="s">
        <v>9076</v>
      </c>
      <c r="C1737" s="40" t="s">
        <v>9077</v>
      </c>
      <c r="D1737" s="44" t="s">
        <v>9078</v>
      </c>
    </row>
    <row r="1738" spans="1:4" ht="15" customHeight="1" x14ac:dyDescent="0.2">
      <c r="A1738" s="40" t="s">
        <v>9079</v>
      </c>
      <c r="B1738" s="40" t="s">
        <v>9080</v>
      </c>
      <c r="C1738" s="40" t="s">
        <v>9081</v>
      </c>
      <c r="D1738" s="44" t="s">
        <v>9082</v>
      </c>
    </row>
    <row r="1739" spans="1:4" ht="15" customHeight="1" x14ac:dyDescent="0.2">
      <c r="A1739" s="40" t="s">
        <v>9083</v>
      </c>
      <c r="B1739" s="40" t="s">
        <v>9084</v>
      </c>
      <c r="C1739" s="40" t="s">
        <v>9085</v>
      </c>
      <c r="D1739" s="44" t="s">
        <v>9086</v>
      </c>
    </row>
    <row r="1740" spans="1:4" ht="15" customHeight="1" x14ac:dyDescent="0.2">
      <c r="A1740" s="40" t="s">
        <v>9087</v>
      </c>
      <c r="B1740" s="40" t="s">
        <v>9088</v>
      </c>
      <c r="C1740" s="40" t="s">
        <v>9089</v>
      </c>
      <c r="D1740" s="44" t="s">
        <v>9090</v>
      </c>
    </row>
    <row r="1741" spans="1:4" ht="15" customHeight="1" x14ac:dyDescent="0.2">
      <c r="A1741" s="40" t="s">
        <v>9091</v>
      </c>
      <c r="B1741" s="40" t="s">
        <v>9092</v>
      </c>
      <c r="C1741" s="40" t="s">
        <v>9093</v>
      </c>
      <c r="D1741" s="44" t="s">
        <v>9094</v>
      </c>
    </row>
    <row r="1742" spans="1:4" ht="15" customHeight="1" x14ac:dyDescent="0.2">
      <c r="A1742" s="40" t="s">
        <v>9095</v>
      </c>
      <c r="B1742" s="40" t="s">
        <v>9096</v>
      </c>
      <c r="C1742" s="40" t="s">
        <v>9097</v>
      </c>
      <c r="D1742" s="44" t="s">
        <v>9098</v>
      </c>
    </row>
    <row r="1743" spans="1:4" ht="15" customHeight="1" x14ac:dyDescent="0.2">
      <c r="A1743" s="40" t="s">
        <v>9099</v>
      </c>
      <c r="B1743" s="40" t="s">
        <v>9100</v>
      </c>
      <c r="C1743" s="40" t="s">
        <v>9101</v>
      </c>
      <c r="D1743" s="44" t="s">
        <v>9102</v>
      </c>
    </row>
    <row r="1744" spans="1:4" ht="15" customHeight="1" x14ac:dyDescent="0.2">
      <c r="A1744" s="40" t="s">
        <v>9103</v>
      </c>
      <c r="B1744" s="40" t="s">
        <v>9104</v>
      </c>
      <c r="C1744" s="40" t="s">
        <v>9105</v>
      </c>
      <c r="D1744" s="44" t="s">
        <v>9106</v>
      </c>
    </row>
    <row r="1745" spans="1:4" ht="15" customHeight="1" x14ac:dyDescent="0.2">
      <c r="A1745" s="40" t="s">
        <v>9107</v>
      </c>
      <c r="B1745" s="40" t="s">
        <v>9108</v>
      </c>
      <c r="C1745" s="40" t="s">
        <v>9109</v>
      </c>
      <c r="D1745" s="44" t="s">
        <v>9110</v>
      </c>
    </row>
    <row r="1746" spans="1:4" ht="15" customHeight="1" x14ac:dyDescent="0.2">
      <c r="A1746" s="40" t="s">
        <v>9111</v>
      </c>
      <c r="B1746" s="40" t="s">
        <v>9112</v>
      </c>
      <c r="C1746" s="40" t="s">
        <v>9113</v>
      </c>
      <c r="D1746" s="44" t="s">
        <v>9114</v>
      </c>
    </row>
    <row r="1747" spans="1:4" ht="15" customHeight="1" x14ac:dyDescent="0.2">
      <c r="A1747" s="40" t="s">
        <v>9115</v>
      </c>
      <c r="B1747" s="40" t="s">
        <v>9116</v>
      </c>
      <c r="C1747" s="40" t="s">
        <v>9117</v>
      </c>
      <c r="D1747" s="44" t="s">
        <v>9118</v>
      </c>
    </row>
    <row r="1748" spans="1:4" ht="15" customHeight="1" x14ac:dyDescent="0.2">
      <c r="A1748" s="40" t="s">
        <v>9119</v>
      </c>
      <c r="B1748" s="40" t="s">
        <v>9120</v>
      </c>
      <c r="C1748" s="40" t="s">
        <v>9121</v>
      </c>
      <c r="D1748" s="44" t="s">
        <v>9122</v>
      </c>
    </row>
    <row r="1749" spans="1:4" ht="15" customHeight="1" x14ac:dyDescent="0.2">
      <c r="A1749" s="40" t="s">
        <v>9123</v>
      </c>
      <c r="B1749" s="40" t="s">
        <v>9124</v>
      </c>
      <c r="C1749" s="40" t="s">
        <v>9125</v>
      </c>
      <c r="D1749" s="44" t="s">
        <v>9126</v>
      </c>
    </row>
    <row r="1750" spans="1:4" ht="15" customHeight="1" x14ac:dyDescent="0.2">
      <c r="A1750" s="40" t="s">
        <v>9127</v>
      </c>
      <c r="B1750" s="40" t="s">
        <v>9128</v>
      </c>
      <c r="C1750" s="40" t="s">
        <v>9129</v>
      </c>
      <c r="D1750" s="44" t="s">
        <v>9130</v>
      </c>
    </row>
    <row r="1751" spans="1:4" ht="15" customHeight="1" x14ac:dyDescent="0.2">
      <c r="A1751" s="40" t="s">
        <v>9131</v>
      </c>
      <c r="B1751" s="40" t="s">
        <v>9132</v>
      </c>
      <c r="C1751" s="40" t="s">
        <v>9133</v>
      </c>
      <c r="D1751" s="44" t="s">
        <v>9134</v>
      </c>
    </row>
    <row r="1752" spans="1:4" ht="15" customHeight="1" x14ac:dyDescent="0.2">
      <c r="A1752" s="40" t="s">
        <v>9135</v>
      </c>
      <c r="B1752" s="40" t="s">
        <v>9136</v>
      </c>
      <c r="C1752" s="40" t="s">
        <v>9137</v>
      </c>
      <c r="D1752" s="44" t="s">
        <v>9138</v>
      </c>
    </row>
    <row r="1753" spans="1:4" ht="15" customHeight="1" x14ac:dyDescent="0.2">
      <c r="A1753" s="40" t="s">
        <v>9139</v>
      </c>
      <c r="B1753" s="40" t="s">
        <v>9140</v>
      </c>
      <c r="C1753" s="40" t="s">
        <v>9141</v>
      </c>
      <c r="D1753" s="44" t="s">
        <v>9142</v>
      </c>
    </row>
    <row r="1754" spans="1:4" ht="15" customHeight="1" x14ac:dyDescent="0.2">
      <c r="A1754" s="40" t="s">
        <v>9143</v>
      </c>
      <c r="B1754" s="40" t="s">
        <v>9144</v>
      </c>
      <c r="C1754" s="40" t="s">
        <v>9145</v>
      </c>
      <c r="D1754" s="44" t="s">
        <v>9146</v>
      </c>
    </row>
    <row r="1755" spans="1:4" ht="15" customHeight="1" x14ac:dyDescent="0.2">
      <c r="A1755" s="40" t="s">
        <v>9147</v>
      </c>
      <c r="B1755" s="40" t="s">
        <v>9148</v>
      </c>
      <c r="C1755" s="40" t="s">
        <v>9149</v>
      </c>
      <c r="D1755" s="44" t="s">
        <v>9150</v>
      </c>
    </row>
    <row r="1756" spans="1:4" ht="15" customHeight="1" x14ac:dyDescent="0.2">
      <c r="A1756" s="40" t="s">
        <v>9151</v>
      </c>
      <c r="B1756" s="40" t="s">
        <v>9152</v>
      </c>
      <c r="C1756" s="40" t="s">
        <v>9153</v>
      </c>
      <c r="D1756" s="44" t="s">
        <v>9154</v>
      </c>
    </row>
    <row r="1757" spans="1:4" ht="15" customHeight="1" x14ac:dyDescent="0.2">
      <c r="A1757" s="40" t="s">
        <v>9155</v>
      </c>
      <c r="B1757" s="40" t="s">
        <v>9156</v>
      </c>
      <c r="C1757" s="40" t="s">
        <v>9157</v>
      </c>
      <c r="D1757" s="44" t="s">
        <v>9158</v>
      </c>
    </row>
    <row r="1758" spans="1:4" ht="15" customHeight="1" x14ac:dyDescent="0.2">
      <c r="A1758" s="40" t="s">
        <v>9159</v>
      </c>
      <c r="B1758" s="40" t="s">
        <v>9160</v>
      </c>
      <c r="C1758" s="40" t="s">
        <v>9161</v>
      </c>
      <c r="D1758" s="44" t="s">
        <v>9162</v>
      </c>
    </row>
    <row r="1759" spans="1:4" ht="15" customHeight="1" x14ac:dyDescent="0.2">
      <c r="A1759" s="40" t="s">
        <v>9163</v>
      </c>
      <c r="B1759" s="40" t="s">
        <v>9164</v>
      </c>
      <c r="C1759" s="40" t="s">
        <v>9165</v>
      </c>
      <c r="D1759" s="44" t="s">
        <v>9166</v>
      </c>
    </row>
    <row r="1760" spans="1:4" ht="15" customHeight="1" x14ac:dyDescent="0.2">
      <c r="A1760" s="40" t="s">
        <v>9167</v>
      </c>
      <c r="B1760" s="40" t="s">
        <v>9168</v>
      </c>
      <c r="C1760" s="40" t="s">
        <v>9169</v>
      </c>
      <c r="D1760" s="44" t="s">
        <v>9170</v>
      </c>
    </row>
    <row r="1761" spans="1:4" ht="15" customHeight="1" x14ac:dyDescent="0.2">
      <c r="A1761" s="40" t="s">
        <v>9171</v>
      </c>
      <c r="B1761" s="40" t="s">
        <v>9172</v>
      </c>
      <c r="C1761" s="40" t="s">
        <v>9173</v>
      </c>
      <c r="D1761" s="44" t="s">
        <v>9174</v>
      </c>
    </row>
    <row r="1762" spans="1:4" ht="15" customHeight="1" x14ac:dyDescent="0.2">
      <c r="A1762" s="40" t="s">
        <v>9175</v>
      </c>
      <c r="B1762" s="40" t="s">
        <v>9176</v>
      </c>
      <c r="C1762" s="40" t="s">
        <v>9177</v>
      </c>
      <c r="D1762" s="44" t="s">
        <v>9178</v>
      </c>
    </row>
    <row r="1763" spans="1:4" ht="15" customHeight="1" x14ac:dyDescent="0.2">
      <c r="A1763" s="40" t="s">
        <v>9179</v>
      </c>
      <c r="B1763" s="40" t="s">
        <v>9180</v>
      </c>
      <c r="C1763" s="40" t="s">
        <v>9181</v>
      </c>
      <c r="D1763" s="44" t="s">
        <v>9182</v>
      </c>
    </row>
    <row r="1764" spans="1:4" ht="15" customHeight="1" x14ac:dyDescent="0.2">
      <c r="A1764" s="40" t="s">
        <v>9183</v>
      </c>
      <c r="B1764" s="40" t="s">
        <v>9184</v>
      </c>
      <c r="C1764" s="40" t="s">
        <v>9185</v>
      </c>
      <c r="D1764" s="44" t="s">
        <v>9186</v>
      </c>
    </row>
    <row r="1765" spans="1:4" ht="15" customHeight="1" x14ac:dyDescent="0.2">
      <c r="A1765" s="40" t="s">
        <v>9187</v>
      </c>
      <c r="B1765" s="40" t="s">
        <v>9188</v>
      </c>
      <c r="C1765" s="40" t="s">
        <v>9189</v>
      </c>
      <c r="D1765" s="44" t="s">
        <v>9190</v>
      </c>
    </row>
    <row r="1766" spans="1:4" ht="15" customHeight="1" x14ac:dyDescent="0.2">
      <c r="A1766" s="40" t="s">
        <v>9191</v>
      </c>
      <c r="B1766" s="40" t="s">
        <v>9192</v>
      </c>
      <c r="C1766" s="40" t="s">
        <v>9193</v>
      </c>
      <c r="D1766" s="44" t="s">
        <v>9194</v>
      </c>
    </row>
    <row r="1767" spans="1:4" ht="15" customHeight="1" x14ac:dyDescent="0.2">
      <c r="A1767" s="40" t="s">
        <v>9195</v>
      </c>
      <c r="B1767" s="40" t="s">
        <v>9196</v>
      </c>
      <c r="C1767" s="40" t="s">
        <v>9197</v>
      </c>
      <c r="D1767" s="44" t="s">
        <v>9198</v>
      </c>
    </row>
    <row r="1768" spans="1:4" ht="15" customHeight="1" x14ac:dyDescent="0.2">
      <c r="A1768" s="40" t="s">
        <v>9199</v>
      </c>
      <c r="B1768" s="40" t="s">
        <v>9200</v>
      </c>
      <c r="C1768" s="40" t="s">
        <v>9201</v>
      </c>
      <c r="D1768" s="44" t="s">
        <v>9202</v>
      </c>
    </row>
    <row r="1769" spans="1:4" ht="15" customHeight="1" x14ac:dyDescent="0.2">
      <c r="A1769" s="40" t="s">
        <v>9203</v>
      </c>
      <c r="B1769" s="40" t="s">
        <v>9204</v>
      </c>
      <c r="C1769" s="40" t="s">
        <v>9205</v>
      </c>
      <c r="D1769" s="44" t="s">
        <v>9206</v>
      </c>
    </row>
    <row r="1770" spans="1:4" ht="15" customHeight="1" x14ac:dyDescent="0.2">
      <c r="A1770" s="40" t="s">
        <v>9207</v>
      </c>
      <c r="B1770" s="40" t="s">
        <v>9208</v>
      </c>
      <c r="C1770" s="40" t="s">
        <v>9209</v>
      </c>
      <c r="D1770" s="44" t="s">
        <v>9210</v>
      </c>
    </row>
    <row r="1771" spans="1:4" ht="15" customHeight="1" x14ac:dyDescent="0.2">
      <c r="A1771" s="40" t="s">
        <v>9211</v>
      </c>
      <c r="B1771" s="40" t="s">
        <v>9212</v>
      </c>
      <c r="C1771" s="40" t="s">
        <v>9213</v>
      </c>
      <c r="D1771" s="44" t="s">
        <v>9214</v>
      </c>
    </row>
    <row r="1772" spans="1:4" ht="15" customHeight="1" x14ac:dyDescent="0.2">
      <c r="A1772" s="40" t="s">
        <v>9215</v>
      </c>
      <c r="B1772" s="40" t="s">
        <v>9216</v>
      </c>
      <c r="C1772" s="40" t="s">
        <v>9217</v>
      </c>
      <c r="D1772" s="44" t="s">
        <v>9218</v>
      </c>
    </row>
    <row r="1773" spans="1:4" ht="15" customHeight="1" x14ac:dyDescent="0.2">
      <c r="A1773" s="40" t="s">
        <v>9219</v>
      </c>
      <c r="B1773" s="40" t="s">
        <v>9220</v>
      </c>
      <c r="C1773" s="40" t="s">
        <v>9221</v>
      </c>
      <c r="D1773" s="44" t="s">
        <v>9222</v>
      </c>
    </row>
    <row r="1774" spans="1:4" ht="15" customHeight="1" x14ac:dyDescent="0.2">
      <c r="A1774" s="40" t="s">
        <v>9223</v>
      </c>
      <c r="B1774" s="40" t="s">
        <v>9224</v>
      </c>
      <c r="C1774" s="40" t="s">
        <v>9225</v>
      </c>
      <c r="D1774" s="44" t="s">
        <v>9226</v>
      </c>
    </row>
    <row r="1775" spans="1:4" ht="15" customHeight="1" x14ac:dyDescent="0.2">
      <c r="A1775" s="40" t="s">
        <v>9227</v>
      </c>
      <c r="B1775" s="40" t="s">
        <v>9228</v>
      </c>
      <c r="C1775" s="40" t="s">
        <v>9229</v>
      </c>
      <c r="D1775" s="44" t="s">
        <v>9230</v>
      </c>
    </row>
    <row r="1776" spans="1:4" ht="15" customHeight="1" x14ac:dyDescent="0.2">
      <c r="A1776" s="40" t="s">
        <v>9231</v>
      </c>
      <c r="B1776" s="40" t="s">
        <v>9232</v>
      </c>
      <c r="C1776" s="40" t="s">
        <v>9233</v>
      </c>
      <c r="D1776" s="44" t="s">
        <v>9234</v>
      </c>
    </row>
    <row r="1777" spans="1:4" ht="15" customHeight="1" x14ac:dyDescent="0.2">
      <c r="A1777" s="40" t="s">
        <v>9235</v>
      </c>
      <c r="B1777" s="40" t="s">
        <v>9236</v>
      </c>
      <c r="C1777" s="40" t="s">
        <v>9237</v>
      </c>
      <c r="D1777" s="44" t="s">
        <v>9238</v>
      </c>
    </row>
    <row r="1778" spans="1:4" ht="15" customHeight="1" x14ac:dyDescent="0.2">
      <c r="A1778" s="40" t="s">
        <v>9239</v>
      </c>
      <c r="B1778" s="40" t="s">
        <v>9240</v>
      </c>
      <c r="C1778" s="40" t="s">
        <v>9241</v>
      </c>
      <c r="D1778" s="44" t="s">
        <v>9242</v>
      </c>
    </row>
    <row r="1779" spans="1:4" ht="15" customHeight="1" x14ac:dyDescent="0.2">
      <c r="A1779" s="40" t="s">
        <v>9243</v>
      </c>
      <c r="B1779" s="40" t="s">
        <v>9244</v>
      </c>
      <c r="C1779" s="40" t="s">
        <v>9245</v>
      </c>
      <c r="D1779" s="44" t="s">
        <v>9246</v>
      </c>
    </row>
    <row r="1780" spans="1:4" ht="15" customHeight="1" x14ac:dyDescent="0.2">
      <c r="A1780" s="40" t="s">
        <v>9247</v>
      </c>
      <c r="B1780" s="40" t="s">
        <v>9248</v>
      </c>
      <c r="C1780" s="40" t="s">
        <v>9249</v>
      </c>
      <c r="D1780" s="44" t="s">
        <v>9250</v>
      </c>
    </row>
    <row r="1781" spans="1:4" ht="15" customHeight="1" x14ac:dyDescent="0.2">
      <c r="A1781" s="40" t="s">
        <v>9251</v>
      </c>
      <c r="B1781" s="40" t="s">
        <v>9252</v>
      </c>
      <c r="C1781" s="40" t="s">
        <v>9253</v>
      </c>
      <c r="D1781" s="44" t="s">
        <v>9254</v>
      </c>
    </row>
    <row r="1782" spans="1:4" ht="15" customHeight="1" x14ac:dyDescent="0.2">
      <c r="A1782" s="40" t="s">
        <v>9255</v>
      </c>
      <c r="B1782" s="40" t="s">
        <v>9256</v>
      </c>
      <c r="C1782" s="40" t="s">
        <v>9257</v>
      </c>
      <c r="D1782" s="44" t="s">
        <v>9258</v>
      </c>
    </row>
    <row r="1783" spans="1:4" ht="15" customHeight="1" x14ac:dyDescent="0.2">
      <c r="A1783" s="40" t="s">
        <v>9259</v>
      </c>
      <c r="B1783" s="40" t="s">
        <v>9260</v>
      </c>
      <c r="C1783" s="40" t="s">
        <v>9261</v>
      </c>
      <c r="D1783" s="44" t="s">
        <v>9262</v>
      </c>
    </row>
    <row r="1784" spans="1:4" ht="15" customHeight="1" x14ac:dyDescent="0.2">
      <c r="A1784" s="40" t="s">
        <v>9263</v>
      </c>
      <c r="B1784" s="40" t="s">
        <v>9264</v>
      </c>
      <c r="C1784" s="40" t="s">
        <v>9265</v>
      </c>
      <c r="D1784" s="44" t="s">
        <v>9266</v>
      </c>
    </row>
    <row r="1785" spans="1:4" ht="15" customHeight="1" x14ac:dyDescent="0.2">
      <c r="A1785" s="40" t="s">
        <v>9267</v>
      </c>
      <c r="B1785" s="40" t="s">
        <v>9268</v>
      </c>
      <c r="C1785" s="40" t="s">
        <v>9269</v>
      </c>
      <c r="D1785" s="44" t="s">
        <v>9270</v>
      </c>
    </row>
    <row r="1786" spans="1:4" ht="15" customHeight="1" x14ac:dyDescent="0.2">
      <c r="A1786" s="40" t="s">
        <v>9271</v>
      </c>
      <c r="B1786" s="40" t="s">
        <v>9272</v>
      </c>
      <c r="C1786" s="40" t="s">
        <v>9273</v>
      </c>
      <c r="D1786" s="44" t="s">
        <v>9274</v>
      </c>
    </row>
    <row r="1787" spans="1:4" ht="15" customHeight="1" x14ac:dyDescent="0.2">
      <c r="A1787" s="40" t="s">
        <v>9275</v>
      </c>
      <c r="B1787" s="40" t="s">
        <v>9276</v>
      </c>
      <c r="C1787" s="40" t="s">
        <v>9277</v>
      </c>
      <c r="D1787" s="44" t="s">
        <v>9278</v>
      </c>
    </row>
    <row r="1788" spans="1:4" ht="15" customHeight="1" x14ac:dyDescent="0.2">
      <c r="A1788" s="40" t="s">
        <v>9279</v>
      </c>
      <c r="B1788" s="40" t="s">
        <v>9280</v>
      </c>
      <c r="C1788" s="40" t="s">
        <v>9281</v>
      </c>
      <c r="D1788" s="44" t="s">
        <v>9282</v>
      </c>
    </row>
    <row r="1789" spans="1:4" ht="15" customHeight="1" x14ac:dyDescent="0.2">
      <c r="A1789" s="40" t="s">
        <v>9283</v>
      </c>
      <c r="B1789" s="40" t="s">
        <v>9284</v>
      </c>
      <c r="C1789" s="40" t="s">
        <v>9285</v>
      </c>
      <c r="D1789" s="44" t="s">
        <v>9286</v>
      </c>
    </row>
    <row r="1790" spans="1:4" ht="15" customHeight="1" x14ac:dyDescent="0.2">
      <c r="A1790" s="40" t="s">
        <v>9287</v>
      </c>
      <c r="B1790" s="40" t="s">
        <v>9288</v>
      </c>
      <c r="C1790" s="40" t="s">
        <v>9289</v>
      </c>
      <c r="D1790" s="44" t="s">
        <v>9290</v>
      </c>
    </row>
    <row r="1791" spans="1:4" ht="15" customHeight="1" x14ac:dyDescent="0.2">
      <c r="A1791" s="40" t="s">
        <v>9291</v>
      </c>
      <c r="B1791" s="40" t="s">
        <v>9292</v>
      </c>
      <c r="C1791" s="40" t="s">
        <v>9293</v>
      </c>
      <c r="D1791" s="44" t="s">
        <v>9294</v>
      </c>
    </row>
    <row r="1792" spans="1:4" ht="15" customHeight="1" x14ac:dyDescent="0.2">
      <c r="A1792" s="40" t="s">
        <v>9295</v>
      </c>
      <c r="B1792" s="40" t="s">
        <v>9296</v>
      </c>
      <c r="C1792" s="40" t="s">
        <v>9297</v>
      </c>
      <c r="D1792" s="44" t="s">
        <v>9294</v>
      </c>
    </row>
    <row r="1793" spans="1:4" ht="15" customHeight="1" x14ac:dyDescent="0.2">
      <c r="A1793" s="40" t="s">
        <v>9298</v>
      </c>
      <c r="B1793" s="40" t="s">
        <v>9299</v>
      </c>
      <c r="C1793" s="40" t="s">
        <v>9300</v>
      </c>
      <c r="D1793" s="44" t="s">
        <v>9301</v>
      </c>
    </row>
    <row r="1794" spans="1:4" ht="15" customHeight="1" x14ac:dyDescent="0.2">
      <c r="A1794" s="40" t="s">
        <v>9302</v>
      </c>
      <c r="B1794" s="40" t="s">
        <v>9303</v>
      </c>
      <c r="C1794" s="40" t="s">
        <v>9304</v>
      </c>
      <c r="D1794" s="44" t="s">
        <v>9305</v>
      </c>
    </row>
    <row r="1795" spans="1:4" ht="15" customHeight="1" x14ac:dyDescent="0.2">
      <c r="A1795" s="40" t="s">
        <v>9306</v>
      </c>
      <c r="B1795" s="40" t="s">
        <v>9307</v>
      </c>
      <c r="C1795" s="40" t="s">
        <v>9308</v>
      </c>
      <c r="D1795" s="44" t="s">
        <v>9309</v>
      </c>
    </row>
    <row r="1796" spans="1:4" ht="15" customHeight="1" x14ac:dyDescent="0.2">
      <c r="A1796" s="40" t="s">
        <v>9310</v>
      </c>
      <c r="B1796" s="40" t="s">
        <v>9311</v>
      </c>
      <c r="C1796" s="40" t="s">
        <v>9312</v>
      </c>
      <c r="D1796" s="44" t="s">
        <v>9313</v>
      </c>
    </row>
    <row r="1797" spans="1:4" ht="15" customHeight="1" x14ac:dyDescent="0.2">
      <c r="A1797" s="40" t="s">
        <v>9314</v>
      </c>
      <c r="B1797" s="40" t="s">
        <v>9315</v>
      </c>
      <c r="C1797" s="40" t="s">
        <v>9316</v>
      </c>
      <c r="D1797" s="44" t="s">
        <v>9317</v>
      </c>
    </row>
    <row r="1798" spans="1:4" ht="15" customHeight="1" x14ac:dyDescent="0.2">
      <c r="A1798" s="40" t="s">
        <v>9318</v>
      </c>
      <c r="B1798" s="40" t="s">
        <v>9319</v>
      </c>
      <c r="C1798" s="40" t="s">
        <v>9320</v>
      </c>
      <c r="D1798" s="44" t="s">
        <v>9321</v>
      </c>
    </row>
    <row r="1799" spans="1:4" ht="15" customHeight="1" x14ac:dyDescent="0.2">
      <c r="A1799" s="40" t="s">
        <v>9322</v>
      </c>
      <c r="B1799" s="40" t="s">
        <v>9323</v>
      </c>
      <c r="C1799" s="40" t="s">
        <v>9324</v>
      </c>
      <c r="D1799" s="44" t="s">
        <v>9325</v>
      </c>
    </row>
    <row r="1800" spans="1:4" ht="15" customHeight="1" x14ac:dyDescent="0.2">
      <c r="A1800" s="40" t="s">
        <v>9326</v>
      </c>
      <c r="B1800" s="40" t="s">
        <v>9327</v>
      </c>
      <c r="C1800" s="40" t="s">
        <v>9328</v>
      </c>
      <c r="D1800" s="44" t="s">
        <v>9329</v>
      </c>
    </row>
    <row r="1801" spans="1:4" ht="15" customHeight="1" x14ac:dyDescent="0.2">
      <c r="A1801" s="40" t="s">
        <v>9330</v>
      </c>
      <c r="B1801" s="40" t="s">
        <v>9331</v>
      </c>
      <c r="C1801" s="40" t="s">
        <v>9332</v>
      </c>
      <c r="D1801" s="44" t="s">
        <v>9333</v>
      </c>
    </row>
    <row r="1802" spans="1:4" ht="15" customHeight="1" x14ac:dyDescent="0.2">
      <c r="A1802" s="40" t="s">
        <v>9334</v>
      </c>
      <c r="B1802" s="40" t="s">
        <v>9335</v>
      </c>
      <c r="C1802" s="40" t="s">
        <v>9336</v>
      </c>
      <c r="D1802" s="44" t="s">
        <v>9337</v>
      </c>
    </row>
    <row r="1803" spans="1:4" ht="15" customHeight="1" x14ac:dyDescent="0.2">
      <c r="A1803" s="40" t="s">
        <v>9338</v>
      </c>
      <c r="B1803" s="40" t="s">
        <v>9339</v>
      </c>
      <c r="C1803" s="40" t="s">
        <v>9340</v>
      </c>
      <c r="D1803" s="44" t="s">
        <v>9341</v>
      </c>
    </row>
    <row r="1804" spans="1:4" ht="15" customHeight="1" x14ac:dyDescent="0.2">
      <c r="A1804" s="40" t="s">
        <v>9342</v>
      </c>
      <c r="B1804" s="40" t="s">
        <v>9343</v>
      </c>
      <c r="C1804" s="40" t="s">
        <v>9344</v>
      </c>
      <c r="D1804" s="44" t="s">
        <v>9345</v>
      </c>
    </row>
    <row r="1805" spans="1:4" ht="15" customHeight="1" x14ac:dyDescent="0.2">
      <c r="A1805" s="40" t="s">
        <v>9346</v>
      </c>
      <c r="B1805" s="40" t="s">
        <v>9347</v>
      </c>
      <c r="C1805" s="40" t="s">
        <v>9348</v>
      </c>
      <c r="D1805" s="44" t="s">
        <v>9349</v>
      </c>
    </row>
    <row r="1806" spans="1:4" ht="15" customHeight="1" x14ac:dyDescent="0.2">
      <c r="A1806" s="40" t="s">
        <v>9350</v>
      </c>
      <c r="B1806" s="40" t="s">
        <v>9351</v>
      </c>
      <c r="C1806" s="40" t="s">
        <v>9352</v>
      </c>
      <c r="D1806" s="44" t="s">
        <v>9353</v>
      </c>
    </row>
    <row r="1807" spans="1:4" ht="15" customHeight="1" x14ac:dyDescent="0.2">
      <c r="A1807" s="40" t="s">
        <v>9354</v>
      </c>
      <c r="B1807" s="40" t="s">
        <v>9355</v>
      </c>
      <c r="C1807" s="40" t="s">
        <v>9356</v>
      </c>
      <c r="D1807" s="44" t="s">
        <v>9357</v>
      </c>
    </row>
    <row r="1808" spans="1:4" ht="15" customHeight="1" x14ac:dyDescent="0.2">
      <c r="A1808" s="40" t="s">
        <v>9358</v>
      </c>
      <c r="B1808" s="40" t="s">
        <v>9359</v>
      </c>
      <c r="C1808" s="40" t="s">
        <v>9360</v>
      </c>
      <c r="D1808" s="44" t="s">
        <v>9361</v>
      </c>
    </row>
    <row r="1809" spans="1:4" ht="15" customHeight="1" x14ac:dyDescent="0.2">
      <c r="A1809" s="40" t="s">
        <v>9362</v>
      </c>
      <c r="B1809" s="40" t="s">
        <v>9363</v>
      </c>
      <c r="C1809" s="40" t="s">
        <v>9364</v>
      </c>
      <c r="D1809" s="44" t="s">
        <v>9365</v>
      </c>
    </row>
    <row r="1810" spans="1:4" ht="15" customHeight="1" x14ac:dyDescent="0.2">
      <c r="A1810" s="40" t="s">
        <v>9366</v>
      </c>
      <c r="B1810" s="40" t="s">
        <v>9367</v>
      </c>
      <c r="C1810" s="40" t="s">
        <v>9368</v>
      </c>
      <c r="D1810" s="44" t="s">
        <v>9369</v>
      </c>
    </row>
    <row r="1811" spans="1:4" ht="15" customHeight="1" x14ac:dyDescent="0.2">
      <c r="A1811" s="40" t="s">
        <v>9370</v>
      </c>
      <c r="B1811" s="40" t="s">
        <v>9371</v>
      </c>
      <c r="C1811" s="40" t="s">
        <v>9372</v>
      </c>
      <c r="D1811" s="44" t="s">
        <v>9373</v>
      </c>
    </row>
    <row r="1812" spans="1:4" ht="15" customHeight="1" x14ac:dyDescent="0.2">
      <c r="A1812" s="40" t="s">
        <v>9374</v>
      </c>
      <c r="B1812" s="40" t="s">
        <v>9375</v>
      </c>
      <c r="C1812" s="40" t="s">
        <v>9376</v>
      </c>
      <c r="D1812" s="44" t="s">
        <v>9377</v>
      </c>
    </row>
    <row r="1813" spans="1:4" ht="15" customHeight="1" x14ac:dyDescent="0.2">
      <c r="A1813" s="40" t="s">
        <v>9378</v>
      </c>
      <c r="B1813" s="40" t="s">
        <v>9379</v>
      </c>
      <c r="C1813" s="40" t="s">
        <v>9380</v>
      </c>
      <c r="D1813" s="44" t="s">
        <v>9381</v>
      </c>
    </row>
    <row r="1814" spans="1:4" ht="15" customHeight="1" x14ac:dyDescent="0.2">
      <c r="A1814" s="40" t="s">
        <v>9382</v>
      </c>
      <c r="B1814" s="40" t="s">
        <v>9383</v>
      </c>
      <c r="C1814" s="40" t="s">
        <v>9384</v>
      </c>
      <c r="D1814" s="44" t="s">
        <v>9385</v>
      </c>
    </row>
    <row r="1815" spans="1:4" ht="15" customHeight="1" x14ac:dyDescent="0.2">
      <c r="A1815" s="40" t="s">
        <v>9386</v>
      </c>
      <c r="B1815" s="40" t="s">
        <v>9387</v>
      </c>
      <c r="C1815" s="40" t="s">
        <v>9388</v>
      </c>
      <c r="D1815" s="44" t="s">
        <v>9389</v>
      </c>
    </row>
    <row r="1816" spans="1:4" ht="15" customHeight="1" x14ac:dyDescent="0.2">
      <c r="A1816" s="40" t="s">
        <v>9390</v>
      </c>
      <c r="B1816" s="40" t="s">
        <v>9391</v>
      </c>
      <c r="C1816" s="40" t="s">
        <v>9392</v>
      </c>
      <c r="D1816" s="44" t="s">
        <v>9393</v>
      </c>
    </row>
    <row r="1817" spans="1:4" ht="15" customHeight="1" x14ac:dyDescent="0.2">
      <c r="A1817" s="40" t="s">
        <v>9394</v>
      </c>
      <c r="B1817" s="40" t="s">
        <v>9395</v>
      </c>
      <c r="C1817" s="40" t="s">
        <v>9396</v>
      </c>
      <c r="D1817" s="44" t="s">
        <v>9397</v>
      </c>
    </row>
    <row r="1818" spans="1:4" ht="15" customHeight="1" x14ac:dyDescent="0.2">
      <c r="A1818" s="40" t="s">
        <v>9398</v>
      </c>
      <c r="B1818" s="40" t="s">
        <v>9399</v>
      </c>
      <c r="C1818" s="40" t="s">
        <v>9400</v>
      </c>
      <c r="D1818" s="44" t="s">
        <v>9401</v>
      </c>
    </row>
    <row r="1819" spans="1:4" ht="15" customHeight="1" x14ac:dyDescent="0.2">
      <c r="A1819" s="40" t="s">
        <v>9402</v>
      </c>
      <c r="B1819" s="40" t="s">
        <v>9403</v>
      </c>
      <c r="C1819" s="40" t="s">
        <v>9404</v>
      </c>
      <c r="D1819" s="44" t="s">
        <v>9405</v>
      </c>
    </row>
    <row r="1820" spans="1:4" ht="15" customHeight="1" x14ac:dyDescent="0.2">
      <c r="A1820" s="40" t="s">
        <v>9406</v>
      </c>
      <c r="B1820" s="40" t="s">
        <v>9407</v>
      </c>
      <c r="C1820" s="40" t="s">
        <v>9408</v>
      </c>
      <c r="D1820" s="44" t="s">
        <v>9409</v>
      </c>
    </row>
    <row r="1821" spans="1:4" ht="15" customHeight="1" x14ac:dyDescent="0.2">
      <c r="A1821" s="40" t="s">
        <v>9410</v>
      </c>
      <c r="B1821" s="40" t="s">
        <v>9411</v>
      </c>
      <c r="C1821" s="40" t="s">
        <v>9412</v>
      </c>
      <c r="D1821" s="44" t="s">
        <v>9413</v>
      </c>
    </row>
    <row r="1822" spans="1:4" ht="15" customHeight="1" x14ac:dyDescent="0.2">
      <c r="A1822" s="40" t="s">
        <v>9414</v>
      </c>
      <c r="B1822" s="40" t="s">
        <v>9415</v>
      </c>
      <c r="C1822" s="40" t="s">
        <v>9416</v>
      </c>
      <c r="D1822" s="44" t="s">
        <v>9417</v>
      </c>
    </row>
    <row r="1823" spans="1:4" ht="15" customHeight="1" x14ac:dyDescent="0.2">
      <c r="A1823" s="40" t="s">
        <v>9418</v>
      </c>
      <c r="B1823" s="40" t="s">
        <v>9419</v>
      </c>
      <c r="C1823" s="40" t="s">
        <v>9420</v>
      </c>
      <c r="D1823" s="44" t="s">
        <v>9421</v>
      </c>
    </row>
    <row r="1824" spans="1:4" ht="15" customHeight="1" x14ac:dyDescent="0.2">
      <c r="A1824" s="40" t="s">
        <v>9422</v>
      </c>
      <c r="B1824" s="40" t="s">
        <v>9423</v>
      </c>
      <c r="C1824" s="40" t="s">
        <v>9424</v>
      </c>
      <c r="D1824" s="44" t="s">
        <v>9425</v>
      </c>
    </row>
    <row r="1825" spans="1:4" ht="15" customHeight="1" x14ac:dyDescent="0.2">
      <c r="A1825" s="40" t="s">
        <v>9426</v>
      </c>
      <c r="B1825" s="40" t="s">
        <v>9427</v>
      </c>
      <c r="C1825" s="40" t="s">
        <v>9428</v>
      </c>
      <c r="D1825" s="44" t="s">
        <v>9429</v>
      </c>
    </row>
    <row r="1826" spans="1:4" ht="15" customHeight="1" x14ac:dyDescent="0.2">
      <c r="A1826" s="40" t="s">
        <v>9430</v>
      </c>
      <c r="B1826" s="40" t="s">
        <v>9431</v>
      </c>
      <c r="C1826" s="40" t="s">
        <v>9432</v>
      </c>
      <c r="D1826" s="44" t="s">
        <v>9433</v>
      </c>
    </row>
    <row r="1827" spans="1:4" ht="15" customHeight="1" x14ac:dyDescent="0.2">
      <c r="A1827" s="40" t="s">
        <v>9434</v>
      </c>
      <c r="B1827" s="40" t="s">
        <v>9435</v>
      </c>
      <c r="C1827" s="40" t="s">
        <v>9436</v>
      </c>
      <c r="D1827" s="44" t="s">
        <v>9437</v>
      </c>
    </row>
    <row r="1828" spans="1:4" ht="15" customHeight="1" x14ac:dyDescent="0.2">
      <c r="A1828" s="40" t="s">
        <v>9438</v>
      </c>
      <c r="B1828" s="40" t="s">
        <v>9439</v>
      </c>
      <c r="C1828" s="40" t="s">
        <v>9440</v>
      </c>
      <c r="D1828" s="44" t="s">
        <v>9441</v>
      </c>
    </row>
    <row r="1829" spans="1:4" ht="15" customHeight="1" x14ac:dyDescent="0.2">
      <c r="A1829" s="40" t="s">
        <v>9442</v>
      </c>
      <c r="B1829" s="40" t="s">
        <v>9443</v>
      </c>
      <c r="C1829" s="40" t="s">
        <v>9444</v>
      </c>
      <c r="D1829" s="44" t="s">
        <v>9445</v>
      </c>
    </row>
    <row r="1830" spans="1:4" ht="15" customHeight="1" x14ac:dyDescent="0.2">
      <c r="A1830" s="40" t="s">
        <v>9446</v>
      </c>
      <c r="B1830" s="40" t="s">
        <v>9447</v>
      </c>
      <c r="C1830" s="40" t="s">
        <v>9448</v>
      </c>
      <c r="D1830" s="44" t="s">
        <v>9449</v>
      </c>
    </row>
    <row r="1831" spans="1:4" ht="15" customHeight="1" x14ac:dyDescent="0.2">
      <c r="A1831" s="40" t="s">
        <v>9450</v>
      </c>
      <c r="B1831" s="40" t="s">
        <v>9451</v>
      </c>
      <c r="C1831" s="40" t="s">
        <v>9452</v>
      </c>
      <c r="D1831" s="44" t="s">
        <v>9453</v>
      </c>
    </row>
    <row r="1832" spans="1:4" ht="15" customHeight="1" x14ac:dyDescent="0.2">
      <c r="A1832" s="40" t="s">
        <v>9454</v>
      </c>
      <c r="B1832" s="40" t="s">
        <v>9455</v>
      </c>
      <c r="C1832" s="40" t="s">
        <v>9456</v>
      </c>
      <c r="D1832" s="44" t="s">
        <v>9457</v>
      </c>
    </row>
    <row r="1833" spans="1:4" ht="15" customHeight="1" x14ac:dyDescent="0.2">
      <c r="A1833" s="40" t="s">
        <v>9458</v>
      </c>
      <c r="B1833" s="40" t="s">
        <v>9459</v>
      </c>
      <c r="C1833" s="40" t="s">
        <v>9460</v>
      </c>
      <c r="D1833" s="44" t="s">
        <v>9461</v>
      </c>
    </row>
    <row r="1834" spans="1:4" ht="15" customHeight="1" x14ac:dyDescent="0.2">
      <c r="A1834" s="40" t="s">
        <v>9462</v>
      </c>
      <c r="B1834" s="40" t="s">
        <v>9463</v>
      </c>
      <c r="C1834" s="40" t="s">
        <v>9464</v>
      </c>
      <c r="D1834" s="44" t="s">
        <v>9465</v>
      </c>
    </row>
    <row r="1835" spans="1:4" ht="15" customHeight="1" x14ac:dyDescent="0.2">
      <c r="A1835" s="40" t="s">
        <v>9466</v>
      </c>
      <c r="B1835" s="40" t="s">
        <v>9467</v>
      </c>
      <c r="C1835" s="40" t="s">
        <v>9468</v>
      </c>
      <c r="D1835" s="44" t="s">
        <v>9469</v>
      </c>
    </row>
    <row r="1836" spans="1:4" ht="15" customHeight="1" x14ac:dyDescent="0.2">
      <c r="A1836" s="40" t="s">
        <v>9470</v>
      </c>
      <c r="B1836" s="40" t="s">
        <v>9471</v>
      </c>
      <c r="C1836" s="40" t="s">
        <v>9472</v>
      </c>
      <c r="D1836" s="44" t="s">
        <v>9473</v>
      </c>
    </row>
    <row r="1837" spans="1:4" ht="15" customHeight="1" x14ac:dyDescent="0.2">
      <c r="A1837" s="40" t="s">
        <v>9474</v>
      </c>
      <c r="B1837" s="40" t="s">
        <v>9475</v>
      </c>
      <c r="C1837" s="40" t="s">
        <v>9476</v>
      </c>
      <c r="D1837" s="44" t="s">
        <v>9477</v>
      </c>
    </row>
    <row r="1838" spans="1:4" ht="15" customHeight="1" x14ac:dyDescent="0.2">
      <c r="A1838" s="40" t="s">
        <v>9478</v>
      </c>
      <c r="B1838" s="40" t="s">
        <v>9479</v>
      </c>
      <c r="C1838" s="40" t="s">
        <v>9480</v>
      </c>
      <c r="D1838" s="44" t="s">
        <v>9481</v>
      </c>
    </row>
    <row r="1839" spans="1:4" ht="15" customHeight="1" x14ac:dyDescent="0.2">
      <c r="A1839" s="40" t="s">
        <v>9482</v>
      </c>
      <c r="B1839" s="40" t="s">
        <v>9483</v>
      </c>
      <c r="C1839" s="40" t="s">
        <v>9484</v>
      </c>
      <c r="D1839" s="44" t="s">
        <v>9485</v>
      </c>
    </row>
    <row r="1840" spans="1:4" ht="15" customHeight="1" x14ac:dyDescent="0.2">
      <c r="A1840" s="40" t="s">
        <v>9486</v>
      </c>
      <c r="B1840" s="40" t="s">
        <v>9487</v>
      </c>
      <c r="C1840" s="40" t="s">
        <v>9488</v>
      </c>
      <c r="D1840" s="44" t="s">
        <v>9489</v>
      </c>
    </row>
    <row r="1841" spans="1:4" ht="15" customHeight="1" x14ac:dyDescent="0.2">
      <c r="A1841" s="40" t="s">
        <v>9490</v>
      </c>
      <c r="B1841" s="40" t="s">
        <v>9491</v>
      </c>
      <c r="C1841" s="40" t="s">
        <v>9492</v>
      </c>
      <c r="D1841" s="44" t="s">
        <v>9493</v>
      </c>
    </row>
    <row r="1842" spans="1:4" ht="15" customHeight="1" x14ac:dyDescent="0.2">
      <c r="A1842" s="40" t="s">
        <v>9494</v>
      </c>
      <c r="B1842" s="40" t="s">
        <v>9495</v>
      </c>
      <c r="C1842" s="40" t="s">
        <v>9496</v>
      </c>
      <c r="D1842" s="44" t="s">
        <v>9497</v>
      </c>
    </row>
    <row r="1843" spans="1:4" ht="15" customHeight="1" x14ac:dyDescent="0.2">
      <c r="A1843" s="40" t="s">
        <v>9498</v>
      </c>
      <c r="B1843" s="40" t="s">
        <v>9499</v>
      </c>
      <c r="C1843" s="40" t="s">
        <v>9500</v>
      </c>
      <c r="D1843" s="44" t="s">
        <v>9501</v>
      </c>
    </row>
    <row r="1844" spans="1:4" ht="15" customHeight="1" x14ac:dyDescent="0.2">
      <c r="A1844" s="40" t="s">
        <v>9502</v>
      </c>
      <c r="B1844" s="40" t="s">
        <v>9503</v>
      </c>
      <c r="C1844" s="40" t="s">
        <v>9504</v>
      </c>
      <c r="D1844" s="44" t="s">
        <v>9505</v>
      </c>
    </row>
    <row r="1845" spans="1:4" ht="15" customHeight="1" x14ac:dyDescent="0.2">
      <c r="A1845" s="40" t="s">
        <v>9506</v>
      </c>
      <c r="B1845" s="40" t="s">
        <v>9507</v>
      </c>
      <c r="C1845" s="40" t="s">
        <v>9508</v>
      </c>
      <c r="D1845" s="44" t="s">
        <v>9509</v>
      </c>
    </row>
    <row r="1846" spans="1:4" ht="15" customHeight="1" x14ac:dyDescent="0.2">
      <c r="A1846" s="40" t="s">
        <v>9510</v>
      </c>
      <c r="B1846" s="40" t="s">
        <v>9511</v>
      </c>
      <c r="C1846" s="40" t="s">
        <v>9512</v>
      </c>
      <c r="D1846" s="44" t="s">
        <v>9513</v>
      </c>
    </row>
    <row r="1847" spans="1:4" ht="15" customHeight="1" x14ac:dyDescent="0.2">
      <c r="A1847" s="40" t="s">
        <v>9514</v>
      </c>
      <c r="B1847" s="40" t="s">
        <v>9515</v>
      </c>
      <c r="C1847" s="40" t="s">
        <v>9516</v>
      </c>
      <c r="D1847" s="44" t="s">
        <v>9517</v>
      </c>
    </row>
    <row r="1848" spans="1:4" ht="15" customHeight="1" x14ac:dyDescent="0.2">
      <c r="A1848" s="40" t="s">
        <v>9518</v>
      </c>
      <c r="B1848" s="40" t="s">
        <v>9519</v>
      </c>
      <c r="C1848" s="40" t="s">
        <v>9520</v>
      </c>
      <c r="D1848" s="44" t="s">
        <v>9521</v>
      </c>
    </row>
    <row r="1849" spans="1:4" ht="15" customHeight="1" x14ac:dyDescent="0.2">
      <c r="A1849" s="40" t="s">
        <v>9522</v>
      </c>
      <c r="B1849" s="40" t="s">
        <v>9523</v>
      </c>
      <c r="C1849" s="40" t="s">
        <v>9524</v>
      </c>
      <c r="D1849" s="44" t="s">
        <v>9525</v>
      </c>
    </row>
    <row r="1850" spans="1:4" ht="15" customHeight="1" x14ac:dyDescent="0.2">
      <c r="A1850" s="40" t="s">
        <v>9526</v>
      </c>
      <c r="B1850" s="40" t="s">
        <v>9527</v>
      </c>
      <c r="C1850" s="40" t="s">
        <v>9528</v>
      </c>
      <c r="D1850" s="44" t="s">
        <v>9529</v>
      </c>
    </row>
    <row r="1851" spans="1:4" ht="15" customHeight="1" x14ac:dyDescent="0.2">
      <c r="A1851" s="40" t="s">
        <v>9530</v>
      </c>
      <c r="B1851" s="40" t="s">
        <v>9531</v>
      </c>
      <c r="C1851" s="40" t="s">
        <v>9532</v>
      </c>
      <c r="D1851" s="44" t="s">
        <v>9533</v>
      </c>
    </row>
    <row r="1852" spans="1:4" ht="15" customHeight="1" x14ac:dyDescent="0.2">
      <c r="A1852" s="40" t="s">
        <v>9534</v>
      </c>
      <c r="B1852" s="40" t="s">
        <v>9535</v>
      </c>
      <c r="C1852" s="40" t="s">
        <v>9536</v>
      </c>
      <c r="D1852" s="44" t="s">
        <v>9537</v>
      </c>
    </row>
    <row r="1853" spans="1:4" ht="15" customHeight="1" x14ac:dyDescent="0.2">
      <c r="A1853" s="40" t="s">
        <v>9538</v>
      </c>
      <c r="B1853" s="40" t="s">
        <v>9539</v>
      </c>
      <c r="C1853" s="40" t="s">
        <v>9540</v>
      </c>
      <c r="D1853" s="44" t="s">
        <v>9541</v>
      </c>
    </row>
    <row r="1854" spans="1:4" ht="15" customHeight="1" x14ac:dyDescent="0.2">
      <c r="A1854" s="40" t="s">
        <v>9542</v>
      </c>
      <c r="B1854" s="40" t="s">
        <v>9543</v>
      </c>
      <c r="C1854" s="40" t="s">
        <v>9544</v>
      </c>
      <c r="D1854" s="44" t="s">
        <v>9545</v>
      </c>
    </row>
    <row r="1855" spans="1:4" ht="15" customHeight="1" x14ac:dyDescent="0.2">
      <c r="A1855" s="40" t="s">
        <v>9546</v>
      </c>
      <c r="B1855" s="40" t="s">
        <v>9547</v>
      </c>
      <c r="C1855" s="40" t="s">
        <v>9548</v>
      </c>
      <c r="D1855" s="44" t="s">
        <v>9549</v>
      </c>
    </row>
    <row r="1856" spans="1:4" ht="15" customHeight="1" x14ac:dyDescent="0.2">
      <c r="A1856" s="40" t="s">
        <v>9550</v>
      </c>
      <c r="B1856" s="40" t="s">
        <v>9551</v>
      </c>
      <c r="C1856" s="40" t="s">
        <v>9552</v>
      </c>
      <c r="D1856" s="44" t="s">
        <v>9553</v>
      </c>
    </row>
    <row r="1857" spans="1:4" ht="15" customHeight="1" x14ac:dyDescent="0.2">
      <c r="A1857" s="40" t="s">
        <v>9554</v>
      </c>
      <c r="B1857" s="40" t="s">
        <v>9555</v>
      </c>
      <c r="C1857" s="40" t="s">
        <v>9556</v>
      </c>
      <c r="D1857" s="44" t="s">
        <v>9557</v>
      </c>
    </row>
    <row r="1858" spans="1:4" ht="15" customHeight="1" x14ac:dyDescent="0.2">
      <c r="A1858" s="40" t="s">
        <v>9558</v>
      </c>
      <c r="B1858" s="40" t="s">
        <v>9559</v>
      </c>
      <c r="C1858" s="40" t="s">
        <v>9560</v>
      </c>
      <c r="D1858" s="44" t="s">
        <v>9561</v>
      </c>
    </row>
    <row r="1859" spans="1:4" ht="15" customHeight="1" x14ac:dyDescent="0.2">
      <c r="A1859" s="40" t="s">
        <v>9562</v>
      </c>
      <c r="B1859" s="40" t="s">
        <v>9563</v>
      </c>
      <c r="C1859" s="40" t="s">
        <v>9564</v>
      </c>
      <c r="D1859" s="44" t="s">
        <v>9565</v>
      </c>
    </row>
    <row r="1860" spans="1:4" ht="15" customHeight="1" x14ac:dyDescent="0.2">
      <c r="A1860" s="40" t="s">
        <v>9566</v>
      </c>
      <c r="B1860" s="40" t="s">
        <v>9567</v>
      </c>
      <c r="C1860" s="40" t="s">
        <v>9568</v>
      </c>
      <c r="D1860" s="44" t="s">
        <v>9569</v>
      </c>
    </row>
    <row r="1861" spans="1:4" ht="15" customHeight="1" x14ac:dyDescent="0.2">
      <c r="A1861" s="40" t="s">
        <v>9570</v>
      </c>
      <c r="B1861" s="40" t="s">
        <v>9571</v>
      </c>
      <c r="C1861" s="40" t="s">
        <v>9572</v>
      </c>
      <c r="D1861" s="44" t="s">
        <v>9573</v>
      </c>
    </row>
    <row r="1862" spans="1:4" ht="15" customHeight="1" x14ac:dyDescent="0.2">
      <c r="A1862" s="40" t="s">
        <v>9574</v>
      </c>
      <c r="B1862" s="40" t="s">
        <v>9575</v>
      </c>
      <c r="C1862" s="40" t="s">
        <v>9576</v>
      </c>
      <c r="D1862" s="44" t="s">
        <v>9577</v>
      </c>
    </row>
    <row r="1863" spans="1:4" ht="15" customHeight="1" x14ac:dyDescent="0.2">
      <c r="A1863" s="40" t="s">
        <v>9578</v>
      </c>
      <c r="B1863" s="40" t="s">
        <v>9579</v>
      </c>
      <c r="C1863" s="40" t="s">
        <v>9580</v>
      </c>
      <c r="D1863" s="44" t="s">
        <v>9581</v>
      </c>
    </row>
    <row r="1864" spans="1:4" ht="15" customHeight="1" x14ac:dyDescent="0.2">
      <c r="A1864" s="40" t="s">
        <v>9582</v>
      </c>
      <c r="B1864" s="40" t="s">
        <v>9583</v>
      </c>
      <c r="C1864" s="40" t="s">
        <v>9584</v>
      </c>
      <c r="D1864" s="44" t="s">
        <v>9585</v>
      </c>
    </row>
    <row r="1865" spans="1:4" ht="15" customHeight="1" x14ac:dyDescent="0.2">
      <c r="A1865" s="40" t="s">
        <v>9586</v>
      </c>
      <c r="B1865" s="40" t="s">
        <v>9587</v>
      </c>
      <c r="C1865" s="40" t="s">
        <v>9588</v>
      </c>
      <c r="D1865" s="44" t="s">
        <v>9589</v>
      </c>
    </row>
    <row r="1866" spans="1:4" ht="15" customHeight="1" x14ac:dyDescent="0.2">
      <c r="A1866" s="40" t="s">
        <v>9590</v>
      </c>
      <c r="B1866" s="40" t="s">
        <v>9591</v>
      </c>
      <c r="C1866" s="40" t="s">
        <v>9592</v>
      </c>
      <c r="D1866" s="44" t="s">
        <v>9593</v>
      </c>
    </row>
    <row r="1867" spans="1:4" ht="15" customHeight="1" x14ac:dyDescent="0.2">
      <c r="A1867" s="40" t="s">
        <v>9594</v>
      </c>
      <c r="B1867" s="40" t="s">
        <v>9595</v>
      </c>
      <c r="C1867" s="40" t="s">
        <v>9596</v>
      </c>
      <c r="D1867" s="44" t="s">
        <v>9597</v>
      </c>
    </row>
    <row r="1868" spans="1:4" ht="15" customHeight="1" x14ac:dyDescent="0.2">
      <c r="A1868" s="40" t="s">
        <v>9598</v>
      </c>
      <c r="B1868" s="40" t="s">
        <v>9599</v>
      </c>
      <c r="C1868" s="40" t="s">
        <v>9600</v>
      </c>
      <c r="D1868" s="44" t="s">
        <v>9601</v>
      </c>
    </row>
    <row r="1869" spans="1:4" ht="15" customHeight="1" x14ac:dyDescent="0.2">
      <c r="A1869" s="40" t="s">
        <v>9602</v>
      </c>
      <c r="B1869" s="40" t="s">
        <v>9603</v>
      </c>
      <c r="C1869" s="40" t="s">
        <v>9604</v>
      </c>
      <c r="D1869" s="44" t="s">
        <v>9605</v>
      </c>
    </row>
    <row r="1870" spans="1:4" ht="15" customHeight="1" x14ac:dyDescent="0.2">
      <c r="A1870" s="40" t="s">
        <v>9606</v>
      </c>
      <c r="B1870" s="40" t="s">
        <v>9607</v>
      </c>
      <c r="C1870" s="40" t="s">
        <v>9608</v>
      </c>
      <c r="D1870" s="44" t="s">
        <v>9609</v>
      </c>
    </row>
    <row r="1871" spans="1:4" ht="15" customHeight="1" x14ac:dyDescent="0.2">
      <c r="A1871" s="40" t="s">
        <v>9610</v>
      </c>
      <c r="B1871" s="40" t="s">
        <v>9611</v>
      </c>
      <c r="C1871" s="40" t="s">
        <v>9612</v>
      </c>
      <c r="D1871" s="44" t="s">
        <v>9613</v>
      </c>
    </row>
    <row r="1872" spans="1:4" ht="15" customHeight="1" x14ac:dyDescent="0.2">
      <c r="A1872" s="40" t="s">
        <v>9614</v>
      </c>
      <c r="B1872" s="40" t="s">
        <v>9615</v>
      </c>
      <c r="C1872" s="40" t="s">
        <v>9616</v>
      </c>
      <c r="D1872" s="44" t="s">
        <v>9617</v>
      </c>
    </row>
    <row r="1873" spans="1:4" ht="15" customHeight="1" x14ac:dyDescent="0.2">
      <c r="A1873" s="40" t="s">
        <v>9618</v>
      </c>
      <c r="B1873" s="40" t="s">
        <v>9619</v>
      </c>
      <c r="C1873" s="40" t="s">
        <v>9620</v>
      </c>
      <c r="D1873" s="44" t="s">
        <v>9621</v>
      </c>
    </row>
    <row r="1874" spans="1:4" ht="15" customHeight="1" x14ac:dyDescent="0.2">
      <c r="A1874" s="40" t="s">
        <v>9622</v>
      </c>
      <c r="B1874" s="40" t="s">
        <v>9623</v>
      </c>
      <c r="C1874" s="40" t="s">
        <v>9624</v>
      </c>
      <c r="D1874" s="44" t="s">
        <v>9625</v>
      </c>
    </row>
    <row r="1875" spans="1:4" ht="15" customHeight="1" x14ac:dyDescent="0.2">
      <c r="A1875" s="40" t="s">
        <v>9626</v>
      </c>
      <c r="B1875" s="40" t="s">
        <v>9627</v>
      </c>
      <c r="C1875" s="40" t="s">
        <v>9628</v>
      </c>
      <c r="D1875" s="44" t="s">
        <v>9629</v>
      </c>
    </row>
    <row r="1876" spans="1:4" ht="15" customHeight="1" x14ac:dyDescent="0.2">
      <c r="A1876" s="40" t="s">
        <v>9630</v>
      </c>
      <c r="B1876" s="40" t="s">
        <v>9631</v>
      </c>
      <c r="C1876" s="40" t="s">
        <v>9632</v>
      </c>
      <c r="D1876" s="44" t="s">
        <v>9633</v>
      </c>
    </row>
    <row r="1877" spans="1:4" ht="15" customHeight="1" x14ac:dyDescent="0.2">
      <c r="A1877" s="40" t="s">
        <v>9634</v>
      </c>
      <c r="B1877" s="40" t="s">
        <v>9635</v>
      </c>
      <c r="C1877" s="40" t="s">
        <v>9636</v>
      </c>
      <c r="D1877" s="44" t="s">
        <v>9637</v>
      </c>
    </row>
    <row r="1878" spans="1:4" ht="15" customHeight="1" x14ac:dyDescent="0.2">
      <c r="A1878" s="40" t="s">
        <v>9638</v>
      </c>
      <c r="B1878" s="40" t="s">
        <v>9639</v>
      </c>
      <c r="C1878" s="40" t="s">
        <v>9640</v>
      </c>
      <c r="D1878" s="44" t="s">
        <v>9641</v>
      </c>
    </row>
    <row r="1879" spans="1:4" ht="15" customHeight="1" x14ac:dyDescent="0.2">
      <c r="A1879" s="40" t="s">
        <v>9642</v>
      </c>
      <c r="B1879" s="40" t="s">
        <v>9643</v>
      </c>
      <c r="C1879" s="40" t="s">
        <v>9644</v>
      </c>
      <c r="D1879" s="44" t="s">
        <v>9645</v>
      </c>
    </row>
    <row r="1880" spans="1:4" ht="15" customHeight="1" x14ac:dyDescent="0.2">
      <c r="A1880" s="40" t="s">
        <v>9646</v>
      </c>
      <c r="B1880" s="40" t="s">
        <v>9647</v>
      </c>
      <c r="C1880" s="40" t="s">
        <v>9648</v>
      </c>
      <c r="D1880" s="44" t="s">
        <v>9649</v>
      </c>
    </row>
    <row r="1881" spans="1:4" ht="15" customHeight="1" x14ac:dyDescent="0.2">
      <c r="A1881" s="40" t="s">
        <v>9650</v>
      </c>
      <c r="B1881" s="40" t="s">
        <v>9651</v>
      </c>
      <c r="C1881" s="40" t="s">
        <v>9652</v>
      </c>
      <c r="D1881" s="44" t="s">
        <v>9653</v>
      </c>
    </row>
    <row r="1882" spans="1:4" ht="15" customHeight="1" x14ac:dyDescent="0.2">
      <c r="A1882" s="40" t="s">
        <v>9654</v>
      </c>
      <c r="B1882" s="40" t="s">
        <v>9655</v>
      </c>
      <c r="C1882" s="40" t="s">
        <v>9656</v>
      </c>
      <c r="D1882" s="44" t="s">
        <v>9657</v>
      </c>
    </row>
    <row r="1883" spans="1:4" ht="15" customHeight="1" x14ac:dyDescent="0.2">
      <c r="A1883" s="40" t="s">
        <v>9658</v>
      </c>
      <c r="B1883" s="40" t="s">
        <v>9659</v>
      </c>
      <c r="C1883" s="40" t="s">
        <v>9660</v>
      </c>
      <c r="D1883" s="44" t="s">
        <v>9661</v>
      </c>
    </row>
    <row r="1884" spans="1:4" ht="15" customHeight="1" x14ac:dyDescent="0.2">
      <c r="A1884" s="40" t="s">
        <v>9662</v>
      </c>
      <c r="B1884" s="40" t="s">
        <v>9663</v>
      </c>
      <c r="C1884" s="40" t="s">
        <v>9664</v>
      </c>
      <c r="D1884" s="44" t="s">
        <v>9665</v>
      </c>
    </row>
    <row r="1885" spans="1:4" ht="15" customHeight="1" x14ac:dyDescent="0.2">
      <c r="A1885" s="40" t="s">
        <v>9666</v>
      </c>
      <c r="B1885" s="40" t="s">
        <v>9667</v>
      </c>
      <c r="C1885" s="40" t="s">
        <v>9668</v>
      </c>
      <c r="D1885" s="44" t="s">
        <v>9669</v>
      </c>
    </row>
    <row r="1886" spans="1:4" ht="15" customHeight="1" x14ac:dyDescent="0.2">
      <c r="A1886" s="40" t="s">
        <v>9670</v>
      </c>
      <c r="B1886" s="40" t="s">
        <v>9671</v>
      </c>
      <c r="C1886" s="40" t="s">
        <v>9672</v>
      </c>
      <c r="D1886" s="44" t="s">
        <v>9673</v>
      </c>
    </row>
    <row r="1887" spans="1:4" ht="15" customHeight="1" x14ac:dyDescent="0.2">
      <c r="A1887" s="40" t="s">
        <v>9674</v>
      </c>
      <c r="B1887" s="40" t="s">
        <v>9675</v>
      </c>
      <c r="C1887" s="40" t="s">
        <v>9676</v>
      </c>
      <c r="D1887" s="44" t="s">
        <v>9677</v>
      </c>
    </row>
    <row r="1888" spans="1:4" ht="15" customHeight="1" x14ac:dyDescent="0.2">
      <c r="A1888" s="40" t="s">
        <v>9678</v>
      </c>
      <c r="B1888" s="40" t="s">
        <v>9679</v>
      </c>
      <c r="C1888" s="40" t="s">
        <v>9680</v>
      </c>
      <c r="D1888" s="44" t="s">
        <v>9681</v>
      </c>
    </row>
    <row r="1889" spans="1:4" ht="15" customHeight="1" x14ac:dyDescent="0.2">
      <c r="A1889" s="40" t="s">
        <v>9682</v>
      </c>
      <c r="B1889" s="40" t="s">
        <v>9683</v>
      </c>
      <c r="C1889" s="40" t="s">
        <v>9684</v>
      </c>
      <c r="D1889" s="44" t="s">
        <v>9685</v>
      </c>
    </row>
    <row r="1890" spans="1:4" ht="15" customHeight="1" x14ac:dyDescent="0.2">
      <c r="A1890" s="40" t="s">
        <v>9686</v>
      </c>
      <c r="B1890" s="40" t="s">
        <v>9687</v>
      </c>
      <c r="C1890" s="40" t="s">
        <v>9688</v>
      </c>
      <c r="D1890" s="44" t="s">
        <v>9689</v>
      </c>
    </row>
    <row r="1891" spans="1:4" ht="15" customHeight="1" x14ac:dyDescent="0.2">
      <c r="A1891" s="40" t="s">
        <v>9690</v>
      </c>
      <c r="B1891" s="40" t="s">
        <v>9691</v>
      </c>
      <c r="C1891" s="40" t="s">
        <v>9692</v>
      </c>
      <c r="D1891" s="44" t="s">
        <v>9693</v>
      </c>
    </row>
    <row r="1892" spans="1:4" ht="15" customHeight="1" x14ac:dyDescent="0.2">
      <c r="A1892" s="40" t="s">
        <v>9694</v>
      </c>
      <c r="B1892" s="40" t="s">
        <v>9695</v>
      </c>
      <c r="C1892" s="40" t="s">
        <v>9696</v>
      </c>
      <c r="D1892" s="44" t="s">
        <v>9697</v>
      </c>
    </row>
    <row r="1893" spans="1:4" ht="15" customHeight="1" x14ac:dyDescent="0.2">
      <c r="A1893" s="40" t="s">
        <v>9698</v>
      </c>
      <c r="B1893" s="40" t="s">
        <v>9699</v>
      </c>
      <c r="C1893" s="40" t="s">
        <v>9700</v>
      </c>
      <c r="D1893" s="44" t="s">
        <v>9701</v>
      </c>
    </row>
    <row r="1894" spans="1:4" ht="15" customHeight="1" x14ac:dyDescent="0.2">
      <c r="A1894" s="40" t="s">
        <v>9702</v>
      </c>
      <c r="B1894" s="40" t="s">
        <v>9703</v>
      </c>
      <c r="C1894" s="40" t="s">
        <v>9704</v>
      </c>
      <c r="D1894" s="44" t="s">
        <v>9705</v>
      </c>
    </row>
    <row r="1895" spans="1:4" ht="15" customHeight="1" x14ac:dyDescent="0.2">
      <c r="A1895" s="40" t="s">
        <v>9706</v>
      </c>
      <c r="B1895" s="40" t="s">
        <v>9707</v>
      </c>
      <c r="C1895" s="40" t="s">
        <v>9708</v>
      </c>
      <c r="D1895" s="44" t="s">
        <v>9709</v>
      </c>
    </row>
    <row r="1896" spans="1:4" ht="15" customHeight="1" x14ac:dyDescent="0.2">
      <c r="A1896" s="40" t="s">
        <v>9710</v>
      </c>
      <c r="B1896" s="40" t="s">
        <v>9711</v>
      </c>
      <c r="C1896" s="40" t="s">
        <v>9712</v>
      </c>
      <c r="D1896" s="44" t="s">
        <v>9713</v>
      </c>
    </row>
    <row r="1897" spans="1:4" ht="15" customHeight="1" x14ac:dyDescent="0.2">
      <c r="A1897" s="40" t="s">
        <v>9714</v>
      </c>
      <c r="B1897" s="40" t="s">
        <v>9715</v>
      </c>
      <c r="C1897" s="40" t="s">
        <v>9716</v>
      </c>
      <c r="D1897" s="44" t="s">
        <v>9717</v>
      </c>
    </row>
    <row r="1898" spans="1:4" ht="15" customHeight="1" x14ac:dyDescent="0.2">
      <c r="A1898" s="40" t="s">
        <v>9718</v>
      </c>
      <c r="B1898" s="40" t="s">
        <v>9719</v>
      </c>
      <c r="C1898" s="40" t="s">
        <v>9720</v>
      </c>
      <c r="D1898" s="44" t="s">
        <v>9721</v>
      </c>
    </row>
    <row r="1899" spans="1:4" ht="15" customHeight="1" x14ac:dyDescent="0.2">
      <c r="A1899" s="40" t="s">
        <v>9722</v>
      </c>
      <c r="B1899" s="40" t="s">
        <v>9723</v>
      </c>
      <c r="C1899" s="40" t="s">
        <v>9724</v>
      </c>
      <c r="D1899" s="44" t="s">
        <v>9725</v>
      </c>
    </row>
    <row r="1900" spans="1:4" ht="15" customHeight="1" x14ac:dyDescent="0.2">
      <c r="A1900" s="40" t="s">
        <v>9726</v>
      </c>
      <c r="B1900" s="40" t="s">
        <v>9727</v>
      </c>
      <c r="C1900" s="40" t="s">
        <v>9728</v>
      </c>
      <c r="D1900" s="44" t="s">
        <v>9729</v>
      </c>
    </row>
    <row r="1901" spans="1:4" ht="15" customHeight="1" x14ac:dyDescent="0.2">
      <c r="A1901" s="40" t="s">
        <v>9730</v>
      </c>
      <c r="B1901" s="40" t="s">
        <v>9731</v>
      </c>
      <c r="C1901" s="40" t="s">
        <v>9732</v>
      </c>
      <c r="D1901" s="44" t="s">
        <v>9733</v>
      </c>
    </row>
    <row r="1902" spans="1:4" ht="15" customHeight="1" x14ac:dyDescent="0.2">
      <c r="A1902" s="40" t="s">
        <v>9734</v>
      </c>
      <c r="B1902" s="40" t="s">
        <v>9735</v>
      </c>
      <c r="C1902" s="40" t="s">
        <v>9736</v>
      </c>
      <c r="D1902" s="44" t="s">
        <v>9737</v>
      </c>
    </row>
    <row r="1903" spans="1:4" ht="15" customHeight="1" x14ac:dyDescent="0.2">
      <c r="A1903" s="40" t="s">
        <v>9738</v>
      </c>
      <c r="B1903" s="40" t="s">
        <v>9739</v>
      </c>
      <c r="C1903" s="40" t="s">
        <v>9740</v>
      </c>
      <c r="D1903" s="44" t="s">
        <v>9741</v>
      </c>
    </row>
    <row r="1904" spans="1:4" ht="15" customHeight="1" x14ac:dyDescent="0.2">
      <c r="A1904" s="40" t="s">
        <v>9742</v>
      </c>
      <c r="B1904" s="40" t="s">
        <v>9743</v>
      </c>
      <c r="C1904" s="40" t="s">
        <v>9744</v>
      </c>
      <c r="D1904" s="44" t="s">
        <v>9745</v>
      </c>
    </row>
    <row r="1905" spans="1:4" ht="15" customHeight="1" x14ac:dyDescent="0.2">
      <c r="A1905" s="40" t="s">
        <v>9746</v>
      </c>
      <c r="B1905" s="40" t="s">
        <v>9747</v>
      </c>
      <c r="C1905" s="40" t="s">
        <v>9748</v>
      </c>
      <c r="D1905" s="44" t="s">
        <v>9749</v>
      </c>
    </row>
    <row r="1906" spans="1:4" ht="15" customHeight="1" x14ac:dyDescent="0.2">
      <c r="A1906" s="40" t="s">
        <v>9750</v>
      </c>
      <c r="B1906" s="40" t="s">
        <v>9751</v>
      </c>
      <c r="C1906" s="40" t="s">
        <v>9752</v>
      </c>
      <c r="D1906" s="44" t="s">
        <v>9753</v>
      </c>
    </row>
    <row r="1907" spans="1:4" ht="15" customHeight="1" x14ac:dyDescent="0.2">
      <c r="A1907" s="40" t="s">
        <v>9754</v>
      </c>
      <c r="B1907" s="40" t="s">
        <v>9755</v>
      </c>
      <c r="C1907" s="40" t="s">
        <v>9756</v>
      </c>
      <c r="D1907" s="44" t="s">
        <v>9757</v>
      </c>
    </row>
    <row r="1908" spans="1:4" ht="15" customHeight="1" x14ac:dyDescent="0.2">
      <c r="A1908" s="40" t="s">
        <v>9758</v>
      </c>
      <c r="B1908" s="40" t="s">
        <v>9759</v>
      </c>
      <c r="C1908" s="40" t="s">
        <v>9760</v>
      </c>
      <c r="D1908" s="44" t="s">
        <v>9761</v>
      </c>
    </row>
    <row r="1909" spans="1:4" ht="15" customHeight="1" x14ac:dyDescent="0.2">
      <c r="A1909" s="40" t="s">
        <v>9762</v>
      </c>
      <c r="B1909" s="40" t="s">
        <v>9763</v>
      </c>
      <c r="C1909" s="40" t="s">
        <v>9764</v>
      </c>
      <c r="D1909" s="44" t="s">
        <v>9761</v>
      </c>
    </row>
    <row r="1910" spans="1:4" ht="15" customHeight="1" x14ac:dyDescent="0.2">
      <c r="A1910" s="40" t="s">
        <v>9765</v>
      </c>
      <c r="B1910" s="40" t="s">
        <v>9766</v>
      </c>
      <c r="C1910" s="40" t="s">
        <v>9767</v>
      </c>
      <c r="D1910" s="44" t="s">
        <v>9768</v>
      </c>
    </row>
    <row r="1911" spans="1:4" ht="15" customHeight="1" x14ac:dyDescent="0.2">
      <c r="A1911" s="40" t="s">
        <v>9769</v>
      </c>
      <c r="B1911" s="40" t="s">
        <v>9770</v>
      </c>
      <c r="C1911" s="40" t="s">
        <v>9771</v>
      </c>
      <c r="D1911" s="44" t="s">
        <v>9772</v>
      </c>
    </row>
    <row r="1912" spans="1:4" ht="15" customHeight="1" x14ac:dyDescent="0.2">
      <c r="A1912" s="40" t="s">
        <v>9773</v>
      </c>
      <c r="B1912" s="40" t="s">
        <v>9774</v>
      </c>
      <c r="C1912" s="40" t="s">
        <v>9775</v>
      </c>
      <c r="D1912" s="44" t="s">
        <v>9776</v>
      </c>
    </row>
    <row r="1913" spans="1:4" ht="15" customHeight="1" x14ac:dyDescent="0.2">
      <c r="A1913" s="40" t="s">
        <v>9777</v>
      </c>
      <c r="B1913" s="40" t="s">
        <v>9778</v>
      </c>
      <c r="C1913" s="40" t="s">
        <v>9779</v>
      </c>
      <c r="D1913" s="44" t="s">
        <v>9780</v>
      </c>
    </row>
    <row r="1914" spans="1:4" ht="15" customHeight="1" x14ac:dyDescent="0.2">
      <c r="A1914" s="40" t="s">
        <v>9781</v>
      </c>
      <c r="B1914" s="40" t="s">
        <v>9782</v>
      </c>
      <c r="C1914" s="40" t="s">
        <v>9783</v>
      </c>
      <c r="D1914" s="44" t="s">
        <v>9784</v>
      </c>
    </row>
    <row r="1915" spans="1:4" ht="15" customHeight="1" x14ac:dyDescent="0.2">
      <c r="A1915" s="40" t="s">
        <v>9785</v>
      </c>
      <c r="B1915" s="40" t="s">
        <v>9786</v>
      </c>
      <c r="C1915" s="40" t="s">
        <v>9787</v>
      </c>
      <c r="D1915" s="44" t="s">
        <v>9788</v>
      </c>
    </row>
    <row r="1916" spans="1:4" ht="15" customHeight="1" x14ac:dyDescent="0.2">
      <c r="A1916" s="40" t="s">
        <v>9789</v>
      </c>
      <c r="B1916" s="40" t="s">
        <v>9790</v>
      </c>
      <c r="C1916" s="40" t="s">
        <v>9791</v>
      </c>
      <c r="D1916" s="44" t="s">
        <v>9792</v>
      </c>
    </row>
    <row r="1917" spans="1:4" ht="15" customHeight="1" x14ac:dyDescent="0.2">
      <c r="A1917" s="40" t="s">
        <v>9793</v>
      </c>
      <c r="B1917" s="40" t="s">
        <v>9794</v>
      </c>
      <c r="C1917" s="40" t="s">
        <v>9795</v>
      </c>
      <c r="D1917" s="44" t="s">
        <v>9796</v>
      </c>
    </row>
    <row r="1918" spans="1:4" ht="15" customHeight="1" x14ac:dyDescent="0.2">
      <c r="A1918" s="40" t="s">
        <v>9797</v>
      </c>
      <c r="B1918" s="40" t="s">
        <v>9798</v>
      </c>
      <c r="C1918" s="40" t="s">
        <v>9799</v>
      </c>
      <c r="D1918" s="44" t="s">
        <v>9800</v>
      </c>
    </row>
    <row r="1919" spans="1:4" ht="15" customHeight="1" x14ac:dyDescent="0.2">
      <c r="A1919" s="40" t="s">
        <v>9801</v>
      </c>
      <c r="B1919" s="40" t="s">
        <v>9802</v>
      </c>
      <c r="C1919" s="40" t="s">
        <v>9803</v>
      </c>
      <c r="D1919" s="44" t="s">
        <v>9804</v>
      </c>
    </row>
    <row r="1920" spans="1:4" ht="15" customHeight="1" x14ac:dyDescent="0.2">
      <c r="A1920" s="40" t="s">
        <v>9805</v>
      </c>
      <c r="B1920" s="40" t="s">
        <v>9806</v>
      </c>
      <c r="C1920" s="40" t="s">
        <v>9807</v>
      </c>
      <c r="D1920" s="44" t="s">
        <v>9808</v>
      </c>
    </row>
    <row r="1921" spans="1:4" ht="15" customHeight="1" x14ac:dyDescent="0.2">
      <c r="A1921" s="40" t="s">
        <v>9809</v>
      </c>
      <c r="B1921" s="40" t="s">
        <v>9810</v>
      </c>
      <c r="C1921" s="40" t="s">
        <v>9811</v>
      </c>
      <c r="D1921" s="44" t="s">
        <v>9812</v>
      </c>
    </row>
    <row r="1922" spans="1:4" ht="15" customHeight="1" x14ac:dyDescent="0.2">
      <c r="A1922" s="40" t="s">
        <v>9813</v>
      </c>
      <c r="B1922" s="40" t="s">
        <v>9814</v>
      </c>
      <c r="C1922" s="40" t="s">
        <v>9815</v>
      </c>
      <c r="D1922" s="44" t="s">
        <v>9816</v>
      </c>
    </row>
    <row r="1923" spans="1:4" ht="15" customHeight="1" x14ac:dyDescent="0.2">
      <c r="A1923" s="40" t="s">
        <v>9817</v>
      </c>
      <c r="B1923" s="40" t="s">
        <v>9818</v>
      </c>
      <c r="C1923" s="40" t="s">
        <v>9819</v>
      </c>
      <c r="D1923" s="44" t="s">
        <v>9820</v>
      </c>
    </row>
    <row r="1924" spans="1:4" ht="15" customHeight="1" x14ac:dyDescent="0.2">
      <c r="A1924" s="40" t="s">
        <v>9821</v>
      </c>
      <c r="B1924" s="40" t="s">
        <v>9822</v>
      </c>
      <c r="C1924" s="40" t="s">
        <v>9823</v>
      </c>
      <c r="D1924" s="44" t="s">
        <v>9824</v>
      </c>
    </row>
    <row r="1925" spans="1:4" ht="15" customHeight="1" x14ac:dyDescent="0.2">
      <c r="A1925" s="40" t="s">
        <v>9825</v>
      </c>
      <c r="B1925" s="40" t="s">
        <v>9826</v>
      </c>
      <c r="C1925" s="40" t="s">
        <v>9827</v>
      </c>
      <c r="D1925" s="44" t="s">
        <v>9828</v>
      </c>
    </row>
    <row r="1926" spans="1:4" ht="15" customHeight="1" x14ac:dyDescent="0.2">
      <c r="A1926" s="40" t="s">
        <v>9829</v>
      </c>
      <c r="B1926" s="40" t="s">
        <v>9830</v>
      </c>
      <c r="C1926" s="40" t="s">
        <v>9831</v>
      </c>
      <c r="D1926" s="44" t="s">
        <v>9832</v>
      </c>
    </row>
    <row r="1927" spans="1:4" ht="15" customHeight="1" x14ac:dyDescent="0.2">
      <c r="A1927" s="40" t="s">
        <v>9833</v>
      </c>
      <c r="B1927" s="40" t="s">
        <v>9834</v>
      </c>
      <c r="C1927" s="40" t="s">
        <v>9835</v>
      </c>
      <c r="D1927" s="44" t="s">
        <v>9836</v>
      </c>
    </row>
    <row r="1928" spans="1:4" ht="15" customHeight="1" x14ac:dyDescent="0.2">
      <c r="A1928" s="40" t="s">
        <v>9837</v>
      </c>
      <c r="B1928" s="40" t="s">
        <v>9838</v>
      </c>
      <c r="C1928" s="40" t="s">
        <v>9839</v>
      </c>
      <c r="D1928" s="44" t="s">
        <v>9840</v>
      </c>
    </row>
    <row r="1929" spans="1:4" ht="15" customHeight="1" x14ac:dyDescent="0.2">
      <c r="A1929" s="40" t="s">
        <v>9841</v>
      </c>
      <c r="B1929" s="40" t="s">
        <v>9842</v>
      </c>
      <c r="C1929" s="40" t="s">
        <v>9843</v>
      </c>
      <c r="D1929" s="44" t="s">
        <v>9844</v>
      </c>
    </row>
    <row r="1930" spans="1:4" ht="15" customHeight="1" x14ac:dyDescent="0.2">
      <c r="A1930" s="40" t="s">
        <v>9845</v>
      </c>
      <c r="B1930" s="40" t="s">
        <v>9846</v>
      </c>
      <c r="C1930" s="40" t="s">
        <v>9847</v>
      </c>
      <c r="D1930" s="44" t="s">
        <v>9848</v>
      </c>
    </row>
    <row r="1931" spans="1:4" ht="15" customHeight="1" x14ac:dyDescent="0.2">
      <c r="A1931" s="40" t="s">
        <v>9849</v>
      </c>
      <c r="B1931" s="40" t="s">
        <v>9850</v>
      </c>
      <c r="C1931" s="40" t="s">
        <v>9851</v>
      </c>
      <c r="D1931" s="44" t="s">
        <v>9852</v>
      </c>
    </row>
    <row r="1932" spans="1:4" ht="15" customHeight="1" x14ac:dyDescent="0.2">
      <c r="A1932" s="40" t="s">
        <v>9853</v>
      </c>
      <c r="B1932" s="40" t="s">
        <v>9854</v>
      </c>
      <c r="C1932" s="40" t="s">
        <v>9855</v>
      </c>
      <c r="D1932" s="44" t="s">
        <v>9856</v>
      </c>
    </row>
    <row r="1933" spans="1:4" ht="15" customHeight="1" x14ac:dyDescent="0.2">
      <c r="A1933" s="40" t="s">
        <v>9857</v>
      </c>
      <c r="B1933" s="40" t="s">
        <v>9858</v>
      </c>
      <c r="C1933" s="40" t="s">
        <v>9859</v>
      </c>
      <c r="D1933" s="44" t="s">
        <v>9860</v>
      </c>
    </row>
    <row r="1934" spans="1:4" ht="15" customHeight="1" x14ac:dyDescent="0.2">
      <c r="A1934" s="40" t="s">
        <v>9861</v>
      </c>
      <c r="B1934" s="40" t="s">
        <v>9862</v>
      </c>
      <c r="C1934" s="40" t="s">
        <v>9863</v>
      </c>
      <c r="D1934" s="44" t="s">
        <v>9864</v>
      </c>
    </row>
    <row r="1935" spans="1:4" ht="15" customHeight="1" x14ac:dyDescent="0.2">
      <c r="A1935" s="40" t="s">
        <v>9865</v>
      </c>
      <c r="B1935" s="40" t="s">
        <v>9866</v>
      </c>
      <c r="C1935" s="40" t="s">
        <v>9867</v>
      </c>
      <c r="D1935" s="44" t="s">
        <v>9868</v>
      </c>
    </row>
    <row r="1936" spans="1:4" ht="15" customHeight="1" x14ac:dyDescent="0.2">
      <c r="A1936" s="40" t="s">
        <v>9869</v>
      </c>
      <c r="B1936" s="40" t="s">
        <v>9870</v>
      </c>
      <c r="C1936" s="40" t="s">
        <v>9871</v>
      </c>
      <c r="D1936" s="44" t="s">
        <v>9872</v>
      </c>
    </row>
    <row r="1937" spans="1:4" ht="15" customHeight="1" x14ac:dyDescent="0.2">
      <c r="A1937" s="40" t="s">
        <v>9873</v>
      </c>
      <c r="B1937" s="40" t="s">
        <v>9874</v>
      </c>
      <c r="C1937" s="40" t="s">
        <v>9875</v>
      </c>
      <c r="D1937" s="44" t="s">
        <v>9876</v>
      </c>
    </row>
    <row r="1938" spans="1:4" ht="15" customHeight="1" x14ac:dyDescent="0.2">
      <c r="A1938" s="40" t="s">
        <v>9877</v>
      </c>
      <c r="B1938" s="40" t="s">
        <v>9878</v>
      </c>
      <c r="C1938" s="40" t="s">
        <v>9879</v>
      </c>
      <c r="D1938" s="44" t="s">
        <v>9880</v>
      </c>
    </row>
    <row r="1939" spans="1:4" ht="15" customHeight="1" x14ac:dyDescent="0.2">
      <c r="A1939" s="40" t="s">
        <v>9881</v>
      </c>
      <c r="B1939" s="40" t="s">
        <v>9882</v>
      </c>
      <c r="C1939" s="40" t="s">
        <v>9883</v>
      </c>
      <c r="D1939" s="44" t="s">
        <v>9884</v>
      </c>
    </row>
    <row r="1940" spans="1:4" ht="15" customHeight="1" x14ac:dyDescent="0.2">
      <c r="A1940" s="40" t="s">
        <v>9885</v>
      </c>
      <c r="B1940" s="40" t="s">
        <v>9886</v>
      </c>
      <c r="C1940" s="40" t="s">
        <v>9887</v>
      </c>
      <c r="D1940" s="44" t="s">
        <v>9888</v>
      </c>
    </row>
    <row r="1941" spans="1:4" ht="15" customHeight="1" x14ac:dyDescent="0.2">
      <c r="A1941" s="40" t="s">
        <v>9889</v>
      </c>
      <c r="B1941" s="40" t="s">
        <v>9890</v>
      </c>
      <c r="C1941" s="40" t="s">
        <v>9891</v>
      </c>
      <c r="D1941" s="44" t="s">
        <v>9892</v>
      </c>
    </row>
    <row r="1942" spans="1:4" ht="15" customHeight="1" x14ac:dyDescent="0.2">
      <c r="A1942" s="40" t="s">
        <v>9893</v>
      </c>
      <c r="B1942" s="40" t="s">
        <v>9894</v>
      </c>
      <c r="C1942" s="40" t="s">
        <v>9895</v>
      </c>
      <c r="D1942" s="44" t="s">
        <v>9896</v>
      </c>
    </row>
    <row r="1943" spans="1:4" ht="15" customHeight="1" x14ac:dyDescent="0.2">
      <c r="A1943" s="40" t="s">
        <v>9897</v>
      </c>
      <c r="B1943" s="40" t="s">
        <v>9898</v>
      </c>
      <c r="C1943" s="40" t="s">
        <v>9899</v>
      </c>
      <c r="D1943" s="44" t="s">
        <v>9900</v>
      </c>
    </row>
    <row r="1944" spans="1:4" ht="15" customHeight="1" x14ac:dyDescent="0.2">
      <c r="A1944" s="40" t="s">
        <v>9901</v>
      </c>
      <c r="B1944" s="40" t="s">
        <v>9902</v>
      </c>
      <c r="C1944" s="40" t="s">
        <v>9903</v>
      </c>
      <c r="D1944" s="44" t="s">
        <v>9904</v>
      </c>
    </row>
    <row r="1945" spans="1:4" ht="15" customHeight="1" x14ac:dyDescent="0.2">
      <c r="A1945" s="40" t="s">
        <v>9905</v>
      </c>
      <c r="B1945" s="40" t="s">
        <v>9906</v>
      </c>
      <c r="C1945" s="40" t="s">
        <v>9907</v>
      </c>
      <c r="D1945" s="44" t="s">
        <v>9908</v>
      </c>
    </row>
    <row r="1946" spans="1:4" ht="15" customHeight="1" x14ac:dyDescent="0.2">
      <c r="A1946" s="40" t="s">
        <v>9909</v>
      </c>
      <c r="B1946" s="40" t="s">
        <v>9910</v>
      </c>
      <c r="C1946" s="40" t="s">
        <v>9911</v>
      </c>
      <c r="D1946" s="44" t="s">
        <v>9912</v>
      </c>
    </row>
    <row r="1947" spans="1:4" ht="15" customHeight="1" x14ac:dyDescent="0.2">
      <c r="A1947" s="40" t="s">
        <v>9913</v>
      </c>
      <c r="B1947" s="40" t="s">
        <v>9914</v>
      </c>
      <c r="C1947" s="40" t="s">
        <v>9915</v>
      </c>
      <c r="D1947" s="44" t="s">
        <v>9916</v>
      </c>
    </row>
    <row r="1948" spans="1:4" ht="15" customHeight="1" x14ac:dyDescent="0.2">
      <c r="A1948" s="40" t="s">
        <v>9917</v>
      </c>
      <c r="B1948" s="40" t="s">
        <v>9918</v>
      </c>
      <c r="C1948" s="40" t="s">
        <v>9919</v>
      </c>
      <c r="D1948" s="44" t="s">
        <v>9920</v>
      </c>
    </row>
    <row r="1949" spans="1:4" ht="15" customHeight="1" x14ac:dyDescent="0.2">
      <c r="A1949" s="40" t="s">
        <v>9921</v>
      </c>
      <c r="B1949" s="40" t="s">
        <v>9922</v>
      </c>
      <c r="C1949" s="40" t="s">
        <v>9923</v>
      </c>
      <c r="D1949" s="44" t="s">
        <v>9924</v>
      </c>
    </row>
    <row r="1950" spans="1:4" ht="15" customHeight="1" x14ac:dyDescent="0.2">
      <c r="A1950" s="40" t="s">
        <v>9925</v>
      </c>
      <c r="B1950" s="40" t="s">
        <v>9926</v>
      </c>
      <c r="C1950" s="40" t="s">
        <v>9927</v>
      </c>
      <c r="D1950" s="44" t="s">
        <v>9928</v>
      </c>
    </row>
    <row r="1951" spans="1:4" ht="15" customHeight="1" x14ac:dyDescent="0.2">
      <c r="A1951" s="40" t="s">
        <v>9929</v>
      </c>
      <c r="B1951" s="40" t="s">
        <v>9930</v>
      </c>
      <c r="C1951" s="40" t="s">
        <v>9931</v>
      </c>
      <c r="D1951" s="44" t="s">
        <v>9932</v>
      </c>
    </row>
    <row r="1952" spans="1:4" ht="15" customHeight="1" x14ac:dyDescent="0.2">
      <c r="A1952" s="40" t="s">
        <v>9933</v>
      </c>
      <c r="B1952" s="40" t="s">
        <v>9934</v>
      </c>
      <c r="C1952" s="40" t="s">
        <v>9935</v>
      </c>
      <c r="D1952" s="44" t="s">
        <v>9936</v>
      </c>
    </row>
    <row r="1953" spans="1:4" ht="15" customHeight="1" x14ac:dyDescent="0.2">
      <c r="A1953" s="40" t="s">
        <v>9937</v>
      </c>
      <c r="B1953" s="40" t="s">
        <v>9938</v>
      </c>
      <c r="C1953" s="40" t="s">
        <v>9939</v>
      </c>
      <c r="D1953" s="44" t="s">
        <v>9940</v>
      </c>
    </row>
    <row r="1954" spans="1:4" ht="15" customHeight="1" x14ac:dyDescent="0.2">
      <c r="A1954" s="40" t="s">
        <v>9941</v>
      </c>
      <c r="B1954" s="40" t="s">
        <v>9942</v>
      </c>
      <c r="C1954" s="40" t="s">
        <v>9943</v>
      </c>
      <c r="D1954" s="44" t="s">
        <v>9944</v>
      </c>
    </row>
    <row r="1955" spans="1:4" ht="15" customHeight="1" x14ac:dyDescent="0.2">
      <c r="A1955" s="40" t="s">
        <v>9945</v>
      </c>
      <c r="B1955" s="40" t="s">
        <v>9946</v>
      </c>
      <c r="C1955" s="40" t="s">
        <v>9947</v>
      </c>
      <c r="D1955" s="44" t="s">
        <v>9948</v>
      </c>
    </row>
    <row r="1956" spans="1:4" ht="15" customHeight="1" x14ac:dyDescent="0.2">
      <c r="A1956" s="40" t="s">
        <v>9949</v>
      </c>
      <c r="B1956" s="40" t="s">
        <v>9950</v>
      </c>
      <c r="C1956" s="40" t="s">
        <v>9951</v>
      </c>
      <c r="D1956" s="44" t="s">
        <v>9952</v>
      </c>
    </row>
    <row r="1957" spans="1:4" ht="15" customHeight="1" x14ac:dyDescent="0.2">
      <c r="A1957" s="40" t="s">
        <v>9953</v>
      </c>
      <c r="B1957" s="40" t="s">
        <v>9954</v>
      </c>
      <c r="C1957" s="40" t="s">
        <v>9955</v>
      </c>
      <c r="D1957" s="44" t="s">
        <v>9956</v>
      </c>
    </row>
    <row r="1958" spans="1:4" ht="15" customHeight="1" x14ac:dyDescent="0.2">
      <c r="A1958" s="40" t="s">
        <v>9957</v>
      </c>
      <c r="B1958" s="40" t="s">
        <v>9958</v>
      </c>
      <c r="C1958" s="40" t="s">
        <v>9959</v>
      </c>
      <c r="D1958" s="44" t="s">
        <v>9960</v>
      </c>
    </row>
    <row r="1959" spans="1:4" ht="15" customHeight="1" x14ac:dyDescent="0.2">
      <c r="A1959" s="40" t="s">
        <v>9961</v>
      </c>
      <c r="B1959" s="40" t="s">
        <v>9962</v>
      </c>
      <c r="C1959" s="40" t="s">
        <v>9963</v>
      </c>
      <c r="D1959" s="44" t="s">
        <v>9964</v>
      </c>
    </row>
    <row r="1960" spans="1:4" ht="15" customHeight="1" x14ac:dyDescent="0.2">
      <c r="A1960" s="40" t="s">
        <v>9965</v>
      </c>
      <c r="B1960" s="40" t="s">
        <v>9966</v>
      </c>
      <c r="C1960" s="40" t="s">
        <v>9967</v>
      </c>
      <c r="D1960" s="44" t="s">
        <v>9968</v>
      </c>
    </row>
    <row r="1961" spans="1:4" ht="15" customHeight="1" x14ac:dyDescent="0.2">
      <c r="A1961" s="40" t="s">
        <v>9969</v>
      </c>
      <c r="B1961" s="40" t="s">
        <v>9970</v>
      </c>
      <c r="C1961" s="40" t="s">
        <v>9971</v>
      </c>
      <c r="D1961" s="44" t="s">
        <v>9972</v>
      </c>
    </row>
    <row r="1962" spans="1:4" ht="15" customHeight="1" x14ac:dyDescent="0.2">
      <c r="A1962" s="40" t="s">
        <v>9973</v>
      </c>
      <c r="B1962" s="40" t="s">
        <v>9974</v>
      </c>
      <c r="C1962" s="40" t="s">
        <v>9975</v>
      </c>
      <c r="D1962" s="44" t="s">
        <v>9976</v>
      </c>
    </row>
    <row r="1963" spans="1:4" ht="15" customHeight="1" x14ac:dyDescent="0.2">
      <c r="A1963" s="40" t="s">
        <v>9977</v>
      </c>
      <c r="B1963" s="40" t="s">
        <v>9978</v>
      </c>
      <c r="C1963" s="40" t="s">
        <v>9979</v>
      </c>
      <c r="D1963" s="44" t="s">
        <v>9980</v>
      </c>
    </row>
    <row r="1964" spans="1:4" ht="15" customHeight="1" x14ac:dyDescent="0.2">
      <c r="A1964" s="40" t="s">
        <v>9981</v>
      </c>
      <c r="B1964" s="40" t="s">
        <v>9982</v>
      </c>
      <c r="C1964" s="40" t="s">
        <v>9983</v>
      </c>
      <c r="D1964" s="44" t="s">
        <v>9984</v>
      </c>
    </row>
    <row r="1965" spans="1:4" ht="15" customHeight="1" x14ac:dyDescent="0.2">
      <c r="A1965" s="40" t="s">
        <v>9985</v>
      </c>
      <c r="B1965" s="40" t="s">
        <v>9986</v>
      </c>
      <c r="C1965" s="40" t="s">
        <v>9987</v>
      </c>
      <c r="D1965" s="44" t="s">
        <v>9988</v>
      </c>
    </row>
    <row r="1966" spans="1:4" ht="15" customHeight="1" x14ac:dyDescent="0.2">
      <c r="A1966" s="40" t="s">
        <v>9989</v>
      </c>
      <c r="B1966" s="40" t="s">
        <v>9990</v>
      </c>
      <c r="C1966" s="40" t="s">
        <v>9991</v>
      </c>
      <c r="D1966" s="44" t="s">
        <v>9988</v>
      </c>
    </row>
    <row r="1967" spans="1:4" ht="15" customHeight="1" x14ac:dyDescent="0.2">
      <c r="A1967" s="40" t="s">
        <v>9992</v>
      </c>
      <c r="B1967" s="40" t="s">
        <v>9993</v>
      </c>
      <c r="C1967" s="40" t="s">
        <v>9994</v>
      </c>
      <c r="D1967" s="44" t="s">
        <v>9988</v>
      </c>
    </row>
    <row r="1968" spans="1:4" ht="15" customHeight="1" x14ac:dyDescent="0.2">
      <c r="A1968" s="40" t="s">
        <v>9995</v>
      </c>
      <c r="B1968" s="40" t="s">
        <v>9996</v>
      </c>
      <c r="C1968" s="40" t="s">
        <v>9997</v>
      </c>
      <c r="D1968" s="44" t="s">
        <v>9988</v>
      </c>
    </row>
    <row r="1969" spans="1:4" ht="15" customHeight="1" x14ac:dyDescent="0.2">
      <c r="A1969" s="40" t="s">
        <v>9998</v>
      </c>
      <c r="B1969" s="40" t="s">
        <v>9999</v>
      </c>
      <c r="C1969" s="40" t="s">
        <v>10000</v>
      </c>
      <c r="D1969" s="44" t="s">
        <v>9988</v>
      </c>
    </row>
    <row r="1970" spans="1:4" ht="15" customHeight="1" x14ac:dyDescent="0.2">
      <c r="A1970" s="40" t="s">
        <v>10001</v>
      </c>
      <c r="B1970" s="40" t="s">
        <v>10002</v>
      </c>
      <c r="C1970" s="40" t="s">
        <v>10003</v>
      </c>
      <c r="D1970" s="44" t="s">
        <v>9988</v>
      </c>
    </row>
    <row r="1971" spans="1:4" ht="15" customHeight="1" x14ac:dyDescent="0.2">
      <c r="A1971" s="40" t="s">
        <v>10004</v>
      </c>
      <c r="B1971" s="40" t="s">
        <v>10005</v>
      </c>
      <c r="C1971" s="40" t="s">
        <v>10006</v>
      </c>
      <c r="D1971" s="44" t="s">
        <v>10007</v>
      </c>
    </row>
    <row r="1972" spans="1:4" ht="15" customHeight="1" x14ac:dyDescent="0.2">
      <c r="A1972" s="40" t="s">
        <v>10008</v>
      </c>
      <c r="B1972" s="40" t="s">
        <v>10009</v>
      </c>
      <c r="C1972" s="40" t="s">
        <v>10010</v>
      </c>
      <c r="D1972" s="44" t="s">
        <v>10007</v>
      </c>
    </row>
    <row r="1973" spans="1:4" ht="15" customHeight="1" x14ac:dyDescent="0.2">
      <c r="A1973" s="40" t="s">
        <v>10011</v>
      </c>
      <c r="B1973" s="40" t="s">
        <v>10012</v>
      </c>
      <c r="C1973" s="40" t="s">
        <v>10013</v>
      </c>
      <c r="D1973" s="44" t="s">
        <v>10007</v>
      </c>
    </row>
    <row r="1974" spans="1:4" ht="15" customHeight="1" x14ac:dyDescent="0.2">
      <c r="A1974" s="40" t="s">
        <v>10014</v>
      </c>
      <c r="B1974" s="40" t="s">
        <v>10015</v>
      </c>
      <c r="C1974" s="40" t="s">
        <v>10016</v>
      </c>
      <c r="D1974" s="44" t="s">
        <v>10017</v>
      </c>
    </row>
    <row r="1975" spans="1:4" ht="15" customHeight="1" x14ac:dyDescent="0.2">
      <c r="A1975" s="40" t="s">
        <v>10018</v>
      </c>
      <c r="B1975" s="40" t="s">
        <v>10019</v>
      </c>
      <c r="C1975" s="40" t="s">
        <v>10020</v>
      </c>
      <c r="D1975" s="44" t="s">
        <v>10021</v>
      </c>
    </row>
    <row r="1976" spans="1:4" ht="15" customHeight="1" x14ac:dyDescent="0.2">
      <c r="A1976" s="40" t="s">
        <v>10022</v>
      </c>
      <c r="B1976" s="40" t="s">
        <v>10023</v>
      </c>
      <c r="C1976" s="40" t="s">
        <v>10024</v>
      </c>
      <c r="D1976" s="44" t="s">
        <v>10025</v>
      </c>
    </row>
    <row r="1977" spans="1:4" ht="15" customHeight="1" x14ac:dyDescent="0.2">
      <c r="A1977" s="40" t="s">
        <v>10026</v>
      </c>
      <c r="B1977" s="40" t="s">
        <v>10027</v>
      </c>
      <c r="C1977" s="40" t="s">
        <v>10028</v>
      </c>
      <c r="D1977" s="44" t="s">
        <v>10025</v>
      </c>
    </row>
    <row r="1978" spans="1:4" ht="15" customHeight="1" x14ac:dyDescent="0.2">
      <c r="A1978" s="40" t="s">
        <v>10029</v>
      </c>
      <c r="B1978" s="40" t="s">
        <v>10030</v>
      </c>
      <c r="C1978" s="40" t="s">
        <v>10031</v>
      </c>
      <c r="D1978" s="44" t="s">
        <v>10032</v>
      </c>
    </row>
    <row r="1979" spans="1:4" ht="15" customHeight="1" x14ac:dyDescent="0.2">
      <c r="A1979" s="40" t="s">
        <v>10033</v>
      </c>
      <c r="B1979" s="40" t="s">
        <v>10034</v>
      </c>
      <c r="C1979" s="40" t="s">
        <v>10035</v>
      </c>
      <c r="D1979" s="44" t="s">
        <v>10036</v>
      </c>
    </row>
    <row r="1980" spans="1:4" ht="15" customHeight="1" x14ac:dyDescent="0.2">
      <c r="A1980" s="40" t="s">
        <v>10037</v>
      </c>
      <c r="B1980" s="40" t="s">
        <v>10038</v>
      </c>
      <c r="C1980" s="40" t="s">
        <v>10039</v>
      </c>
      <c r="D1980" s="44" t="s">
        <v>10040</v>
      </c>
    </row>
    <row r="1981" spans="1:4" ht="15" customHeight="1" x14ac:dyDescent="0.2">
      <c r="A1981" s="40" t="s">
        <v>10041</v>
      </c>
      <c r="B1981" s="40" t="s">
        <v>10042</v>
      </c>
      <c r="C1981" s="40" t="s">
        <v>10043</v>
      </c>
      <c r="D1981" s="44" t="s">
        <v>10044</v>
      </c>
    </row>
    <row r="1982" spans="1:4" ht="15" customHeight="1" x14ac:dyDescent="0.2">
      <c r="A1982" s="40" t="s">
        <v>10045</v>
      </c>
      <c r="B1982" s="40" t="s">
        <v>10046</v>
      </c>
      <c r="C1982" s="40" t="s">
        <v>10047</v>
      </c>
      <c r="D1982" s="44" t="s">
        <v>10044</v>
      </c>
    </row>
    <row r="1983" spans="1:4" ht="15" customHeight="1" x14ac:dyDescent="0.2">
      <c r="A1983" s="40" t="s">
        <v>10048</v>
      </c>
      <c r="B1983" s="40" t="s">
        <v>10049</v>
      </c>
      <c r="C1983" s="40" t="s">
        <v>10050</v>
      </c>
      <c r="D1983" s="44" t="s">
        <v>10044</v>
      </c>
    </row>
    <row r="1984" spans="1:4" ht="15" customHeight="1" x14ac:dyDescent="0.2">
      <c r="A1984" s="40" t="s">
        <v>10051</v>
      </c>
      <c r="B1984" s="40" t="s">
        <v>10052</v>
      </c>
      <c r="C1984" s="40" t="s">
        <v>10053</v>
      </c>
      <c r="D1984" s="44" t="s">
        <v>10054</v>
      </c>
    </row>
    <row r="1985" spans="1:4" ht="15" customHeight="1" x14ac:dyDescent="0.2">
      <c r="A1985" s="40" t="s">
        <v>10055</v>
      </c>
      <c r="B1985" s="40" t="s">
        <v>10056</v>
      </c>
      <c r="C1985" s="40" t="s">
        <v>10057</v>
      </c>
      <c r="D1985" s="44" t="s">
        <v>10058</v>
      </c>
    </row>
    <row r="1986" spans="1:4" ht="15" customHeight="1" x14ac:dyDescent="0.2">
      <c r="A1986" s="40" t="s">
        <v>10059</v>
      </c>
      <c r="B1986" s="40" t="s">
        <v>10060</v>
      </c>
      <c r="C1986" s="40" t="s">
        <v>10061</v>
      </c>
      <c r="D1986" s="44" t="s">
        <v>10062</v>
      </c>
    </row>
    <row r="1987" spans="1:4" ht="15" customHeight="1" x14ac:dyDescent="0.2">
      <c r="A1987" s="40" t="s">
        <v>10063</v>
      </c>
      <c r="B1987" s="40" t="s">
        <v>10064</v>
      </c>
      <c r="C1987" s="40" t="s">
        <v>10065</v>
      </c>
      <c r="D1987" s="44" t="s">
        <v>10066</v>
      </c>
    </row>
    <row r="1988" spans="1:4" ht="15" customHeight="1" x14ac:dyDescent="0.2">
      <c r="A1988" s="40" t="s">
        <v>10067</v>
      </c>
      <c r="B1988" s="40" t="s">
        <v>10068</v>
      </c>
      <c r="C1988" s="40" t="s">
        <v>10069</v>
      </c>
      <c r="D1988" s="44" t="s">
        <v>10070</v>
      </c>
    </row>
    <row r="1989" spans="1:4" ht="15" customHeight="1" x14ac:dyDescent="0.2">
      <c r="A1989" s="40" t="s">
        <v>10071</v>
      </c>
      <c r="B1989" s="40" t="s">
        <v>10072</v>
      </c>
      <c r="C1989" s="40" t="s">
        <v>10073</v>
      </c>
      <c r="D1989" s="44" t="s">
        <v>10074</v>
      </c>
    </row>
    <row r="1990" spans="1:4" ht="15" customHeight="1" x14ac:dyDescent="0.2">
      <c r="A1990" s="40" t="s">
        <v>10075</v>
      </c>
      <c r="B1990" s="40" t="s">
        <v>10076</v>
      </c>
      <c r="C1990" s="40" t="s">
        <v>10077</v>
      </c>
      <c r="D1990" s="44" t="s">
        <v>10078</v>
      </c>
    </row>
    <row r="1991" spans="1:4" ht="15" customHeight="1" x14ac:dyDescent="0.2">
      <c r="A1991" s="40" t="s">
        <v>10079</v>
      </c>
      <c r="B1991" s="40" t="s">
        <v>10080</v>
      </c>
      <c r="C1991" s="40" t="s">
        <v>10081</v>
      </c>
      <c r="D1991" s="44" t="s">
        <v>10082</v>
      </c>
    </row>
    <row r="1992" spans="1:4" ht="15" customHeight="1" x14ac:dyDescent="0.2">
      <c r="A1992" s="40" t="s">
        <v>10083</v>
      </c>
      <c r="B1992" s="40" t="s">
        <v>10084</v>
      </c>
      <c r="C1992" s="40" t="s">
        <v>10085</v>
      </c>
      <c r="D1992" s="44" t="s">
        <v>10086</v>
      </c>
    </row>
    <row r="1993" spans="1:4" ht="15" customHeight="1" x14ac:dyDescent="0.2">
      <c r="A1993" s="40" t="s">
        <v>10087</v>
      </c>
      <c r="B1993" s="40" t="s">
        <v>10088</v>
      </c>
      <c r="C1993" s="40" t="s">
        <v>10089</v>
      </c>
      <c r="D1993" s="44" t="s">
        <v>10090</v>
      </c>
    </row>
    <row r="1994" spans="1:4" ht="15" customHeight="1" x14ac:dyDescent="0.2">
      <c r="A1994" s="40" t="s">
        <v>10091</v>
      </c>
      <c r="B1994" s="40" t="s">
        <v>10092</v>
      </c>
      <c r="C1994" s="40" t="s">
        <v>10093</v>
      </c>
      <c r="D1994" s="44" t="s">
        <v>10094</v>
      </c>
    </row>
    <row r="1995" spans="1:4" ht="15" customHeight="1" x14ac:dyDescent="0.2">
      <c r="A1995" s="40" t="s">
        <v>10095</v>
      </c>
      <c r="B1995" s="40" t="s">
        <v>10096</v>
      </c>
      <c r="C1995" s="40" t="s">
        <v>10097</v>
      </c>
      <c r="D1995" s="44" t="s">
        <v>10098</v>
      </c>
    </row>
    <row r="1996" spans="1:4" ht="15" customHeight="1" x14ac:dyDescent="0.2">
      <c r="A1996" s="40" t="s">
        <v>10099</v>
      </c>
      <c r="B1996" s="40" t="s">
        <v>10100</v>
      </c>
      <c r="C1996" s="40" t="s">
        <v>10101</v>
      </c>
      <c r="D1996" s="44" t="s">
        <v>10102</v>
      </c>
    </row>
    <row r="1997" spans="1:4" ht="15" customHeight="1" x14ac:dyDescent="0.2">
      <c r="A1997" s="40" t="s">
        <v>10103</v>
      </c>
      <c r="B1997" s="40" t="s">
        <v>10104</v>
      </c>
      <c r="C1997" s="40" t="s">
        <v>10105</v>
      </c>
      <c r="D1997" s="44" t="s">
        <v>10106</v>
      </c>
    </row>
    <row r="1998" spans="1:4" ht="15" customHeight="1" x14ac:dyDescent="0.2">
      <c r="A1998" s="40" t="s">
        <v>10107</v>
      </c>
      <c r="B1998" s="40" t="s">
        <v>10108</v>
      </c>
      <c r="C1998" s="40" t="s">
        <v>10109</v>
      </c>
      <c r="D1998" s="44" t="s">
        <v>10110</v>
      </c>
    </row>
    <row r="1999" spans="1:4" ht="15" customHeight="1" x14ac:dyDescent="0.2">
      <c r="A1999" s="40" t="s">
        <v>10111</v>
      </c>
      <c r="B1999" s="40" t="s">
        <v>10112</v>
      </c>
      <c r="C1999" s="40" t="s">
        <v>10113</v>
      </c>
      <c r="D1999" s="44" t="s">
        <v>10114</v>
      </c>
    </row>
    <row r="2000" spans="1:4" ht="15" customHeight="1" x14ac:dyDescent="0.2">
      <c r="A2000" s="40" t="s">
        <v>10115</v>
      </c>
      <c r="B2000" s="40" t="s">
        <v>10116</v>
      </c>
      <c r="C2000" s="40" t="s">
        <v>10117</v>
      </c>
      <c r="D2000" s="44" t="s">
        <v>10118</v>
      </c>
    </row>
    <row r="2001" spans="1:4" ht="15" customHeight="1" x14ac:dyDescent="0.2">
      <c r="A2001" s="40" t="s">
        <v>10119</v>
      </c>
      <c r="B2001" s="40" t="s">
        <v>10120</v>
      </c>
      <c r="C2001" s="40" t="s">
        <v>10121</v>
      </c>
      <c r="D2001" s="44" t="s">
        <v>10122</v>
      </c>
    </row>
    <row r="2002" spans="1:4" ht="15" customHeight="1" x14ac:dyDescent="0.2">
      <c r="A2002" s="40" t="s">
        <v>10123</v>
      </c>
      <c r="B2002" s="40" t="s">
        <v>10124</v>
      </c>
      <c r="C2002" s="40" t="s">
        <v>10125</v>
      </c>
      <c r="D2002" s="44" t="s">
        <v>10126</v>
      </c>
    </row>
    <row r="2003" spans="1:4" ht="15" customHeight="1" x14ac:dyDescent="0.2">
      <c r="A2003" s="40" t="s">
        <v>10127</v>
      </c>
      <c r="B2003" s="40" t="s">
        <v>10128</v>
      </c>
      <c r="C2003" s="40" t="s">
        <v>10129</v>
      </c>
      <c r="D2003" s="44" t="s">
        <v>10130</v>
      </c>
    </row>
    <row r="2004" spans="1:4" ht="15" customHeight="1" x14ac:dyDescent="0.2">
      <c r="A2004" s="40" t="s">
        <v>10131</v>
      </c>
      <c r="B2004" s="40" t="s">
        <v>10132</v>
      </c>
      <c r="C2004" s="40" t="s">
        <v>10133</v>
      </c>
      <c r="D2004" s="44" t="s">
        <v>10134</v>
      </c>
    </row>
    <row r="2005" spans="1:4" ht="15" customHeight="1" x14ac:dyDescent="0.2">
      <c r="A2005" s="40" t="s">
        <v>10135</v>
      </c>
      <c r="B2005" s="40" t="s">
        <v>10136</v>
      </c>
      <c r="C2005" s="40" t="s">
        <v>10137</v>
      </c>
      <c r="D2005" s="44" t="s">
        <v>10138</v>
      </c>
    </row>
    <row r="2006" spans="1:4" ht="15" customHeight="1" x14ac:dyDescent="0.2">
      <c r="A2006" s="40" t="s">
        <v>10139</v>
      </c>
      <c r="B2006" s="40" t="s">
        <v>10140</v>
      </c>
      <c r="C2006" s="40" t="s">
        <v>10141</v>
      </c>
      <c r="D2006" s="44" t="s">
        <v>10142</v>
      </c>
    </row>
    <row r="2007" spans="1:4" ht="15" customHeight="1" x14ac:dyDescent="0.2">
      <c r="A2007" s="40" t="s">
        <v>10143</v>
      </c>
      <c r="B2007" s="40" t="s">
        <v>10144</v>
      </c>
      <c r="C2007" s="40" t="s">
        <v>10145</v>
      </c>
      <c r="D2007" s="44" t="s">
        <v>10146</v>
      </c>
    </row>
    <row r="2008" spans="1:4" ht="15" customHeight="1" x14ac:dyDescent="0.2">
      <c r="A2008" s="40" t="s">
        <v>10147</v>
      </c>
      <c r="B2008" s="40" t="s">
        <v>10148</v>
      </c>
      <c r="C2008" s="40" t="s">
        <v>10149</v>
      </c>
      <c r="D2008" s="44" t="s">
        <v>10150</v>
      </c>
    </row>
    <row r="2009" spans="1:4" ht="15" customHeight="1" x14ac:dyDescent="0.2">
      <c r="A2009" s="40" t="s">
        <v>10151</v>
      </c>
      <c r="B2009" s="40" t="s">
        <v>10152</v>
      </c>
      <c r="C2009" s="40" t="s">
        <v>178</v>
      </c>
      <c r="D2009" s="44" t="s">
        <v>10153</v>
      </c>
    </row>
    <row r="2010" spans="1:4" ht="15" customHeight="1" x14ac:dyDescent="0.2">
      <c r="A2010" s="40" t="s">
        <v>10154</v>
      </c>
      <c r="B2010" s="40" t="s">
        <v>10155</v>
      </c>
      <c r="C2010" s="40" t="s">
        <v>10156</v>
      </c>
      <c r="D2010" s="44" t="s">
        <v>10157</v>
      </c>
    </row>
    <row r="2011" spans="1:4" ht="15" customHeight="1" x14ac:dyDescent="0.2">
      <c r="A2011" s="40" t="s">
        <v>10158</v>
      </c>
      <c r="B2011" s="40" t="s">
        <v>10159</v>
      </c>
      <c r="C2011" s="40" t="s">
        <v>10160</v>
      </c>
      <c r="D2011" s="44" t="s">
        <v>10161</v>
      </c>
    </row>
    <row r="2012" spans="1:4" ht="15" customHeight="1" x14ac:dyDescent="0.2">
      <c r="A2012" s="40" t="s">
        <v>10162</v>
      </c>
      <c r="B2012" s="40" t="s">
        <v>10163</v>
      </c>
      <c r="C2012" s="40" t="s">
        <v>10164</v>
      </c>
      <c r="D2012" s="44" t="s">
        <v>10165</v>
      </c>
    </row>
    <row r="2013" spans="1:4" ht="15" customHeight="1" x14ac:dyDescent="0.2">
      <c r="A2013" s="40" t="s">
        <v>10166</v>
      </c>
      <c r="B2013" s="40" t="s">
        <v>10167</v>
      </c>
      <c r="C2013" s="40" t="s">
        <v>10168</v>
      </c>
      <c r="D2013" s="44" t="s">
        <v>10169</v>
      </c>
    </row>
    <row r="2014" spans="1:4" ht="15" customHeight="1" x14ac:dyDescent="0.2">
      <c r="A2014" s="40" t="s">
        <v>10170</v>
      </c>
      <c r="B2014" s="40" t="s">
        <v>10171</v>
      </c>
      <c r="C2014" s="40" t="s">
        <v>10172</v>
      </c>
      <c r="D2014" s="44" t="s">
        <v>10173</v>
      </c>
    </row>
    <row r="2015" spans="1:4" ht="15" customHeight="1" x14ac:dyDescent="0.2">
      <c r="A2015" s="40" t="s">
        <v>10174</v>
      </c>
      <c r="B2015" s="40" t="s">
        <v>10175</v>
      </c>
      <c r="C2015" s="40" t="s">
        <v>10176</v>
      </c>
      <c r="D2015" s="44" t="s">
        <v>10177</v>
      </c>
    </row>
    <row r="2016" spans="1:4" ht="15" customHeight="1" x14ac:dyDescent="0.2">
      <c r="A2016" s="40" t="s">
        <v>10178</v>
      </c>
      <c r="B2016" s="40" t="s">
        <v>10179</v>
      </c>
      <c r="C2016" s="40" t="s">
        <v>10180</v>
      </c>
      <c r="D2016" s="44" t="s">
        <v>10181</v>
      </c>
    </row>
    <row r="2017" spans="1:4" ht="15" customHeight="1" x14ac:dyDescent="0.2">
      <c r="A2017" s="40" t="s">
        <v>10182</v>
      </c>
      <c r="B2017" s="40" t="s">
        <v>10183</v>
      </c>
      <c r="C2017" s="40" t="s">
        <v>10184</v>
      </c>
      <c r="D2017" s="44" t="s">
        <v>10185</v>
      </c>
    </row>
    <row r="2018" spans="1:4" ht="15" customHeight="1" x14ac:dyDescent="0.2">
      <c r="A2018" s="40" t="s">
        <v>10186</v>
      </c>
      <c r="B2018" s="40" t="s">
        <v>10187</v>
      </c>
      <c r="C2018" s="40" t="s">
        <v>10188</v>
      </c>
      <c r="D2018" s="44" t="s">
        <v>10189</v>
      </c>
    </row>
    <row r="2019" spans="1:4" ht="15" customHeight="1" x14ac:dyDescent="0.2">
      <c r="A2019" s="40" t="s">
        <v>10190</v>
      </c>
      <c r="B2019" s="40" t="s">
        <v>10191</v>
      </c>
      <c r="C2019" s="40" t="s">
        <v>10192</v>
      </c>
      <c r="D2019" s="44" t="s">
        <v>10193</v>
      </c>
    </row>
    <row r="2020" spans="1:4" ht="15" customHeight="1" x14ac:dyDescent="0.2">
      <c r="A2020" s="40" t="s">
        <v>10194</v>
      </c>
      <c r="B2020" s="40" t="s">
        <v>10195</v>
      </c>
      <c r="C2020" s="40" t="s">
        <v>10196</v>
      </c>
      <c r="D2020" s="44" t="s">
        <v>10197</v>
      </c>
    </row>
    <row r="2021" spans="1:4" ht="15" customHeight="1" x14ac:dyDescent="0.2">
      <c r="A2021" s="40" t="s">
        <v>10198</v>
      </c>
      <c r="B2021" s="40" t="s">
        <v>10199</v>
      </c>
      <c r="C2021" s="40" t="s">
        <v>10200</v>
      </c>
      <c r="D2021" s="44" t="s">
        <v>10201</v>
      </c>
    </row>
    <row r="2022" spans="1:4" ht="15" customHeight="1" x14ac:dyDescent="0.2">
      <c r="A2022" s="40" t="s">
        <v>10202</v>
      </c>
      <c r="B2022" s="40" t="s">
        <v>10203</v>
      </c>
      <c r="C2022" s="40" t="s">
        <v>10204</v>
      </c>
      <c r="D2022" s="44" t="s">
        <v>10205</v>
      </c>
    </row>
    <row r="2023" spans="1:4" ht="15" customHeight="1" x14ac:dyDescent="0.2">
      <c r="A2023" s="40" t="s">
        <v>10206</v>
      </c>
      <c r="B2023" s="40" t="s">
        <v>10207</v>
      </c>
      <c r="C2023" s="40" t="s">
        <v>10208</v>
      </c>
      <c r="D2023" s="44" t="s">
        <v>10209</v>
      </c>
    </row>
    <row r="2024" spans="1:4" ht="15" customHeight="1" x14ac:dyDescent="0.2">
      <c r="A2024" s="40" t="s">
        <v>10210</v>
      </c>
      <c r="B2024" s="40" t="s">
        <v>10211</v>
      </c>
      <c r="C2024" s="40" t="s">
        <v>10212</v>
      </c>
      <c r="D2024" s="44" t="s">
        <v>10213</v>
      </c>
    </row>
    <row r="2025" spans="1:4" ht="15" customHeight="1" x14ac:dyDescent="0.2">
      <c r="A2025" s="40" t="s">
        <v>10214</v>
      </c>
      <c r="B2025" s="40" t="s">
        <v>10215</v>
      </c>
      <c r="C2025" s="40" t="s">
        <v>10216</v>
      </c>
      <c r="D2025" s="44" t="s">
        <v>10217</v>
      </c>
    </row>
    <row r="2026" spans="1:4" ht="15" customHeight="1" x14ac:dyDescent="0.2">
      <c r="A2026" s="40" t="s">
        <v>10218</v>
      </c>
      <c r="B2026" s="40" t="s">
        <v>10219</v>
      </c>
      <c r="C2026" s="40" t="s">
        <v>10220</v>
      </c>
      <c r="D2026" s="44" t="s">
        <v>10221</v>
      </c>
    </row>
    <row r="2027" spans="1:4" ht="15" customHeight="1" x14ac:dyDescent="0.2">
      <c r="A2027" s="40" t="s">
        <v>10222</v>
      </c>
      <c r="B2027" s="40" t="s">
        <v>10223</v>
      </c>
      <c r="C2027" s="40" t="s">
        <v>10224</v>
      </c>
      <c r="D2027" s="44" t="s">
        <v>10225</v>
      </c>
    </row>
    <row r="2028" spans="1:4" ht="15" customHeight="1" x14ac:dyDescent="0.2">
      <c r="A2028" s="40" t="s">
        <v>10226</v>
      </c>
      <c r="B2028" s="40" t="s">
        <v>10227</v>
      </c>
      <c r="C2028" s="40" t="s">
        <v>10228</v>
      </c>
      <c r="D2028" s="44" t="s">
        <v>10229</v>
      </c>
    </row>
    <row r="2029" spans="1:4" ht="15" customHeight="1" x14ac:dyDescent="0.2">
      <c r="A2029" s="40" t="s">
        <v>10230</v>
      </c>
      <c r="B2029" s="40" t="s">
        <v>10231</v>
      </c>
      <c r="C2029" s="40" t="s">
        <v>10232</v>
      </c>
      <c r="D2029" s="44" t="s">
        <v>10233</v>
      </c>
    </row>
    <row r="2030" spans="1:4" ht="15" customHeight="1" x14ac:dyDescent="0.2">
      <c r="A2030" s="40" t="s">
        <v>10234</v>
      </c>
      <c r="B2030" s="40" t="s">
        <v>10235</v>
      </c>
      <c r="C2030" s="40" t="s">
        <v>10236</v>
      </c>
      <c r="D2030" s="44" t="s">
        <v>10237</v>
      </c>
    </row>
    <row r="2031" spans="1:4" ht="15" customHeight="1" x14ac:dyDescent="0.2">
      <c r="A2031" s="40" t="s">
        <v>10238</v>
      </c>
      <c r="B2031" s="40" t="s">
        <v>10239</v>
      </c>
      <c r="C2031" s="40" t="s">
        <v>10240</v>
      </c>
      <c r="D2031" s="44" t="s">
        <v>10241</v>
      </c>
    </row>
    <row r="2032" spans="1:4" ht="15" customHeight="1" x14ac:dyDescent="0.2">
      <c r="A2032" s="40" t="s">
        <v>10242</v>
      </c>
      <c r="B2032" s="40" t="s">
        <v>10243</v>
      </c>
      <c r="C2032" s="40" t="s">
        <v>10244</v>
      </c>
      <c r="D2032" s="44" t="s">
        <v>10245</v>
      </c>
    </row>
    <row r="2033" spans="1:4" ht="15" customHeight="1" x14ac:dyDescent="0.2">
      <c r="A2033" s="40" t="s">
        <v>10246</v>
      </c>
      <c r="B2033" s="40" t="s">
        <v>10247</v>
      </c>
      <c r="C2033" s="40" t="s">
        <v>10248</v>
      </c>
      <c r="D2033" s="44" t="s">
        <v>10249</v>
      </c>
    </row>
    <row r="2034" spans="1:4" ht="15" customHeight="1" x14ac:dyDescent="0.2">
      <c r="A2034" s="40" t="s">
        <v>10250</v>
      </c>
      <c r="B2034" s="40" t="s">
        <v>10251</v>
      </c>
      <c r="C2034" s="40" t="s">
        <v>10252</v>
      </c>
      <c r="D2034" s="44" t="s">
        <v>10253</v>
      </c>
    </row>
    <row r="2035" spans="1:4" ht="15" customHeight="1" x14ac:dyDescent="0.2">
      <c r="A2035" s="40" t="s">
        <v>10254</v>
      </c>
      <c r="B2035" s="40" t="s">
        <v>10255</v>
      </c>
      <c r="C2035" s="40" t="s">
        <v>10256</v>
      </c>
      <c r="D2035" s="44" t="s">
        <v>10257</v>
      </c>
    </row>
    <row r="2036" spans="1:4" ht="15" customHeight="1" x14ac:dyDescent="0.2">
      <c r="A2036" s="40" t="s">
        <v>10258</v>
      </c>
      <c r="B2036" s="40" t="s">
        <v>10259</v>
      </c>
      <c r="C2036" s="40" t="s">
        <v>10260</v>
      </c>
      <c r="D2036" s="44" t="s">
        <v>10261</v>
      </c>
    </row>
    <row r="2037" spans="1:4" ht="15" customHeight="1" x14ac:dyDescent="0.2">
      <c r="A2037" s="40" t="s">
        <v>10262</v>
      </c>
      <c r="B2037" s="40" t="s">
        <v>10263</v>
      </c>
      <c r="C2037" s="40" t="s">
        <v>10264</v>
      </c>
      <c r="D2037" s="44" t="s">
        <v>10265</v>
      </c>
    </row>
    <row r="2038" spans="1:4" ht="15" customHeight="1" x14ac:dyDescent="0.2">
      <c r="A2038" s="40" t="s">
        <v>10266</v>
      </c>
      <c r="B2038" s="40" t="s">
        <v>10267</v>
      </c>
      <c r="C2038" s="40" t="s">
        <v>10268</v>
      </c>
      <c r="D2038" s="44" t="s">
        <v>10269</v>
      </c>
    </row>
    <row r="2039" spans="1:4" ht="15" customHeight="1" x14ac:dyDescent="0.2">
      <c r="A2039" s="40" t="s">
        <v>10270</v>
      </c>
      <c r="B2039" s="40" t="s">
        <v>10271</v>
      </c>
      <c r="C2039" s="40" t="s">
        <v>10272</v>
      </c>
      <c r="D2039" s="44" t="s">
        <v>10273</v>
      </c>
    </row>
    <row r="2040" spans="1:4" ht="15" customHeight="1" x14ac:dyDescent="0.2">
      <c r="A2040" s="40" t="s">
        <v>10274</v>
      </c>
      <c r="B2040" s="40" t="s">
        <v>10275</v>
      </c>
      <c r="C2040" s="40" t="s">
        <v>10276</v>
      </c>
      <c r="D2040" s="44" t="s">
        <v>10277</v>
      </c>
    </row>
    <row r="2041" spans="1:4" ht="15" customHeight="1" x14ac:dyDescent="0.2">
      <c r="A2041" s="40" t="s">
        <v>10278</v>
      </c>
      <c r="B2041" s="40" t="s">
        <v>10279</v>
      </c>
      <c r="C2041" s="40" t="s">
        <v>10280</v>
      </c>
      <c r="D2041" s="44" t="s">
        <v>10281</v>
      </c>
    </row>
    <row r="2042" spans="1:4" ht="15" customHeight="1" x14ac:dyDescent="0.2">
      <c r="A2042" s="40" t="s">
        <v>10282</v>
      </c>
      <c r="B2042" s="40" t="s">
        <v>10283</v>
      </c>
      <c r="C2042" s="40" t="s">
        <v>10284</v>
      </c>
      <c r="D2042" s="44" t="s">
        <v>10285</v>
      </c>
    </row>
    <row r="2043" spans="1:4" ht="15" customHeight="1" x14ac:dyDescent="0.2">
      <c r="A2043" s="40" t="s">
        <v>10286</v>
      </c>
      <c r="B2043" s="40" t="s">
        <v>10287</v>
      </c>
      <c r="C2043" s="40" t="s">
        <v>10288</v>
      </c>
      <c r="D2043" s="44" t="s">
        <v>10289</v>
      </c>
    </row>
    <row r="2044" spans="1:4" ht="15" customHeight="1" x14ac:dyDescent="0.2">
      <c r="A2044" s="40" t="s">
        <v>10290</v>
      </c>
      <c r="B2044" s="40" t="s">
        <v>10291</v>
      </c>
      <c r="C2044" s="40" t="s">
        <v>10292</v>
      </c>
      <c r="D2044" s="44" t="s">
        <v>10293</v>
      </c>
    </row>
    <row r="2045" spans="1:4" ht="15" customHeight="1" x14ac:dyDescent="0.2">
      <c r="A2045" s="40" t="s">
        <v>10294</v>
      </c>
      <c r="B2045" s="40" t="s">
        <v>10295</v>
      </c>
      <c r="C2045" s="40" t="s">
        <v>10296</v>
      </c>
      <c r="D2045" s="44" t="s">
        <v>10297</v>
      </c>
    </row>
    <row r="2046" spans="1:4" ht="15" customHeight="1" x14ac:dyDescent="0.2">
      <c r="A2046" s="40" t="s">
        <v>10298</v>
      </c>
      <c r="B2046" s="40" t="s">
        <v>10299</v>
      </c>
      <c r="C2046" s="40" t="s">
        <v>10300</v>
      </c>
      <c r="D2046" s="44" t="s">
        <v>10301</v>
      </c>
    </row>
    <row r="2047" spans="1:4" ht="15" customHeight="1" x14ac:dyDescent="0.2">
      <c r="A2047" s="40" t="s">
        <v>10302</v>
      </c>
      <c r="B2047" s="40" t="s">
        <v>10303</v>
      </c>
      <c r="C2047" s="40" t="s">
        <v>10304</v>
      </c>
      <c r="D2047" s="44" t="s">
        <v>10305</v>
      </c>
    </row>
    <row r="2048" spans="1:4" ht="15" customHeight="1" x14ac:dyDescent="0.2">
      <c r="A2048" s="40" t="s">
        <v>10306</v>
      </c>
      <c r="B2048" s="40" t="s">
        <v>10307</v>
      </c>
      <c r="C2048" s="40" t="s">
        <v>10308</v>
      </c>
      <c r="D2048" s="44" t="s">
        <v>10309</v>
      </c>
    </row>
    <row r="2049" spans="1:4" ht="15" customHeight="1" x14ac:dyDescent="0.2">
      <c r="A2049" s="40" t="s">
        <v>10310</v>
      </c>
      <c r="B2049" s="40" t="s">
        <v>10311</v>
      </c>
      <c r="C2049" s="40" t="s">
        <v>10312</v>
      </c>
      <c r="D2049" s="44" t="s">
        <v>10313</v>
      </c>
    </row>
    <row r="2050" spans="1:4" ht="15" customHeight="1" x14ac:dyDescent="0.2">
      <c r="A2050" s="40" t="s">
        <v>10314</v>
      </c>
      <c r="B2050" s="40" t="s">
        <v>10315</v>
      </c>
      <c r="C2050" s="40" t="s">
        <v>10316</v>
      </c>
      <c r="D2050" s="44" t="s">
        <v>10317</v>
      </c>
    </row>
    <row r="2051" spans="1:4" ht="15" customHeight="1" x14ac:dyDescent="0.2">
      <c r="A2051" s="40" t="s">
        <v>10318</v>
      </c>
      <c r="B2051" s="40" t="s">
        <v>10319</v>
      </c>
      <c r="C2051" s="40" t="s">
        <v>10320</v>
      </c>
      <c r="D2051" s="44" t="s">
        <v>10321</v>
      </c>
    </row>
    <row r="2052" spans="1:4" ht="15" customHeight="1" x14ac:dyDescent="0.2">
      <c r="A2052" s="40" t="s">
        <v>10322</v>
      </c>
      <c r="B2052" s="40" t="s">
        <v>10323</v>
      </c>
      <c r="C2052" s="40" t="s">
        <v>10324</v>
      </c>
      <c r="D2052" s="44" t="s">
        <v>10325</v>
      </c>
    </row>
    <row r="2053" spans="1:4" ht="15" customHeight="1" x14ac:dyDescent="0.2">
      <c r="A2053" s="40" t="s">
        <v>10326</v>
      </c>
      <c r="B2053" s="40" t="s">
        <v>10327</v>
      </c>
      <c r="C2053" s="40" t="s">
        <v>10328</v>
      </c>
      <c r="D2053" s="44" t="s">
        <v>10329</v>
      </c>
    </row>
    <row r="2054" spans="1:4" ht="15" customHeight="1" x14ac:dyDescent="0.2">
      <c r="A2054" s="40" t="s">
        <v>10330</v>
      </c>
      <c r="B2054" s="40" t="s">
        <v>10331</v>
      </c>
      <c r="C2054" s="40" t="s">
        <v>10332</v>
      </c>
      <c r="D2054" s="44" t="s">
        <v>10333</v>
      </c>
    </row>
    <row r="2055" spans="1:4" ht="15" customHeight="1" x14ac:dyDescent="0.2">
      <c r="A2055" s="40" t="s">
        <v>10334</v>
      </c>
      <c r="B2055" s="40" t="s">
        <v>10335</v>
      </c>
      <c r="C2055" s="40" t="s">
        <v>10336</v>
      </c>
      <c r="D2055" s="44" t="s">
        <v>10337</v>
      </c>
    </row>
    <row r="2056" spans="1:4" ht="15" customHeight="1" x14ac:dyDescent="0.2">
      <c r="A2056" s="40" t="s">
        <v>10338</v>
      </c>
      <c r="B2056" s="40" t="s">
        <v>10339</v>
      </c>
      <c r="C2056" s="40" t="s">
        <v>10340</v>
      </c>
      <c r="D2056" s="44" t="s">
        <v>10341</v>
      </c>
    </row>
    <row r="2057" spans="1:4" ht="15" customHeight="1" x14ac:dyDescent="0.2">
      <c r="A2057" s="40" t="s">
        <v>10342</v>
      </c>
      <c r="B2057" s="40" t="s">
        <v>10343</v>
      </c>
      <c r="C2057" s="40" t="s">
        <v>10344</v>
      </c>
      <c r="D2057" s="44" t="s">
        <v>10345</v>
      </c>
    </row>
    <row r="2058" spans="1:4" ht="15" customHeight="1" x14ac:dyDescent="0.2">
      <c r="A2058" s="40" t="s">
        <v>10346</v>
      </c>
      <c r="B2058" s="40" t="s">
        <v>10347</v>
      </c>
      <c r="C2058" s="40" t="s">
        <v>10348</v>
      </c>
      <c r="D2058" s="44" t="s">
        <v>10349</v>
      </c>
    </row>
    <row r="2059" spans="1:4" ht="15" customHeight="1" x14ac:dyDescent="0.2">
      <c r="A2059" s="40" t="s">
        <v>10350</v>
      </c>
      <c r="B2059" s="40" t="s">
        <v>10351</v>
      </c>
      <c r="C2059" s="40" t="s">
        <v>10352</v>
      </c>
      <c r="D2059" s="44" t="s">
        <v>10353</v>
      </c>
    </row>
    <row r="2060" spans="1:4" ht="15" customHeight="1" x14ac:dyDescent="0.2">
      <c r="A2060" s="40" t="s">
        <v>10354</v>
      </c>
      <c r="B2060" s="40" t="s">
        <v>10355</v>
      </c>
      <c r="C2060" s="40" t="s">
        <v>10356</v>
      </c>
      <c r="D2060" s="44" t="s">
        <v>10357</v>
      </c>
    </row>
    <row r="2061" spans="1:4" ht="15" customHeight="1" x14ac:dyDescent="0.2">
      <c r="A2061" s="40" t="s">
        <v>10358</v>
      </c>
      <c r="B2061" s="40" t="s">
        <v>10359</v>
      </c>
      <c r="C2061" s="40" t="s">
        <v>10360</v>
      </c>
      <c r="D2061" s="44" t="s">
        <v>10361</v>
      </c>
    </row>
    <row r="2062" spans="1:4" ht="15" customHeight="1" x14ac:dyDescent="0.2">
      <c r="A2062" s="40" t="s">
        <v>10362</v>
      </c>
      <c r="B2062" s="40" t="s">
        <v>10363</v>
      </c>
      <c r="C2062" s="40" t="s">
        <v>10364</v>
      </c>
      <c r="D2062" s="44" t="s">
        <v>10365</v>
      </c>
    </row>
    <row r="2063" spans="1:4" ht="15" customHeight="1" x14ac:dyDescent="0.2">
      <c r="A2063" s="40" t="s">
        <v>10366</v>
      </c>
      <c r="B2063" s="40" t="s">
        <v>10367</v>
      </c>
      <c r="C2063" s="40" t="s">
        <v>10368</v>
      </c>
      <c r="D2063" s="44" t="s">
        <v>10369</v>
      </c>
    </row>
    <row r="2064" spans="1:4" ht="15" customHeight="1" x14ac:dyDescent="0.2">
      <c r="A2064" s="40" t="s">
        <v>10370</v>
      </c>
      <c r="B2064" s="40" t="s">
        <v>10371</v>
      </c>
      <c r="C2064" s="40" t="s">
        <v>10372</v>
      </c>
      <c r="D2064" s="44" t="s">
        <v>10373</v>
      </c>
    </row>
    <row r="2065" spans="1:4" ht="15" customHeight="1" x14ac:dyDescent="0.2">
      <c r="A2065" s="40" t="s">
        <v>10374</v>
      </c>
      <c r="B2065" s="40" t="s">
        <v>10375</v>
      </c>
      <c r="C2065" s="40" t="s">
        <v>10376</v>
      </c>
      <c r="D2065" s="44" t="s">
        <v>10377</v>
      </c>
    </row>
    <row r="2066" spans="1:4" ht="15" customHeight="1" x14ac:dyDescent="0.2">
      <c r="A2066" s="40" t="s">
        <v>10378</v>
      </c>
      <c r="B2066" s="40" t="s">
        <v>10379</v>
      </c>
      <c r="C2066" s="40" t="s">
        <v>10380</v>
      </c>
      <c r="D2066" s="44" t="s">
        <v>10381</v>
      </c>
    </row>
    <row r="2067" spans="1:4" ht="15" customHeight="1" x14ac:dyDescent="0.2">
      <c r="A2067" s="40" t="s">
        <v>10382</v>
      </c>
      <c r="B2067" s="40" t="s">
        <v>10383</v>
      </c>
      <c r="C2067" s="40" t="s">
        <v>10384</v>
      </c>
      <c r="D2067" s="44" t="s">
        <v>10385</v>
      </c>
    </row>
    <row r="2068" spans="1:4" ht="15" customHeight="1" x14ac:dyDescent="0.2">
      <c r="A2068" s="40" t="s">
        <v>10386</v>
      </c>
      <c r="B2068" s="40" t="s">
        <v>10387</v>
      </c>
      <c r="C2068" s="40" t="s">
        <v>10388</v>
      </c>
      <c r="D2068" s="44" t="s">
        <v>10389</v>
      </c>
    </row>
    <row r="2069" spans="1:4" ht="15" customHeight="1" x14ac:dyDescent="0.2">
      <c r="A2069" s="40" t="s">
        <v>10390</v>
      </c>
      <c r="B2069" s="40" t="s">
        <v>10391</v>
      </c>
      <c r="C2069" s="40" t="s">
        <v>10392</v>
      </c>
      <c r="D2069" s="44" t="s">
        <v>10393</v>
      </c>
    </row>
    <row r="2070" spans="1:4" ht="15" customHeight="1" x14ac:dyDescent="0.2">
      <c r="A2070" s="40" t="s">
        <v>10394</v>
      </c>
      <c r="B2070" s="40" t="s">
        <v>10395</v>
      </c>
      <c r="C2070" s="40" t="s">
        <v>10396</v>
      </c>
      <c r="D2070" s="44" t="s">
        <v>10397</v>
      </c>
    </row>
    <row r="2071" spans="1:4" ht="15" customHeight="1" x14ac:dyDescent="0.2">
      <c r="A2071" s="40" t="s">
        <v>10398</v>
      </c>
      <c r="B2071" s="40" t="s">
        <v>10399</v>
      </c>
      <c r="C2071" s="40" t="s">
        <v>10400</v>
      </c>
      <c r="D2071" s="44" t="s">
        <v>10401</v>
      </c>
    </row>
    <row r="2072" spans="1:4" ht="15" customHeight="1" x14ac:dyDescent="0.2">
      <c r="A2072" s="40" t="s">
        <v>10402</v>
      </c>
      <c r="B2072" s="40" t="s">
        <v>10403</v>
      </c>
      <c r="C2072" s="40" t="s">
        <v>10404</v>
      </c>
      <c r="D2072" s="44" t="s">
        <v>10405</v>
      </c>
    </row>
    <row r="2073" spans="1:4" ht="15" customHeight="1" x14ac:dyDescent="0.2">
      <c r="A2073" s="40" t="s">
        <v>10406</v>
      </c>
      <c r="B2073" s="40" t="s">
        <v>10407</v>
      </c>
      <c r="C2073" s="40" t="s">
        <v>10408</v>
      </c>
      <c r="D2073" s="44" t="s">
        <v>10409</v>
      </c>
    </row>
    <row r="2074" spans="1:4" ht="15" customHeight="1" x14ac:dyDescent="0.2">
      <c r="A2074" s="40" t="s">
        <v>10410</v>
      </c>
      <c r="B2074" s="40" t="s">
        <v>10411</v>
      </c>
      <c r="C2074" s="40" t="s">
        <v>10412</v>
      </c>
      <c r="D2074" s="44" t="s">
        <v>10413</v>
      </c>
    </row>
    <row r="2075" spans="1:4" ht="15" customHeight="1" x14ac:dyDescent="0.2">
      <c r="A2075" s="40" t="s">
        <v>10414</v>
      </c>
      <c r="B2075" s="40" t="s">
        <v>10415</v>
      </c>
      <c r="C2075" s="40" t="s">
        <v>10416</v>
      </c>
      <c r="D2075" s="44" t="s">
        <v>10417</v>
      </c>
    </row>
    <row r="2076" spans="1:4" ht="15" customHeight="1" x14ac:dyDescent="0.2">
      <c r="A2076" s="40" t="s">
        <v>10418</v>
      </c>
      <c r="B2076" s="40" t="s">
        <v>10419</v>
      </c>
      <c r="C2076" s="40" t="s">
        <v>10420</v>
      </c>
      <c r="D2076" s="44" t="s">
        <v>10421</v>
      </c>
    </row>
    <row r="2077" spans="1:4" ht="15" customHeight="1" x14ac:dyDescent="0.2">
      <c r="A2077" s="40" t="s">
        <v>10422</v>
      </c>
      <c r="B2077" s="40" t="s">
        <v>10423</v>
      </c>
      <c r="C2077" s="40" t="s">
        <v>10424</v>
      </c>
      <c r="D2077" s="44" t="s">
        <v>10425</v>
      </c>
    </row>
    <row r="2078" spans="1:4" ht="15" customHeight="1" x14ac:dyDescent="0.2">
      <c r="A2078" s="40" t="s">
        <v>10426</v>
      </c>
      <c r="B2078" s="40" t="s">
        <v>10427</v>
      </c>
      <c r="C2078" s="40" t="s">
        <v>10428</v>
      </c>
      <c r="D2078" s="44" t="s">
        <v>10429</v>
      </c>
    </row>
    <row r="2079" spans="1:4" ht="15" customHeight="1" x14ac:dyDescent="0.2">
      <c r="A2079" s="40" t="s">
        <v>10430</v>
      </c>
      <c r="B2079" s="40" t="s">
        <v>10431</v>
      </c>
      <c r="C2079" s="40" t="s">
        <v>10432</v>
      </c>
      <c r="D2079" s="44" t="s">
        <v>10433</v>
      </c>
    </row>
    <row r="2080" spans="1:4" ht="15" customHeight="1" x14ac:dyDescent="0.2">
      <c r="A2080" s="40" t="s">
        <v>10434</v>
      </c>
      <c r="B2080" s="40" t="s">
        <v>10435</v>
      </c>
      <c r="C2080" s="40" t="s">
        <v>10436</v>
      </c>
      <c r="D2080" s="44" t="s">
        <v>10437</v>
      </c>
    </row>
    <row r="2081" spans="1:4" ht="15" customHeight="1" x14ac:dyDescent="0.2">
      <c r="A2081" s="40" t="s">
        <v>10438</v>
      </c>
      <c r="B2081" s="40" t="s">
        <v>10439</v>
      </c>
      <c r="C2081" s="40" t="s">
        <v>10440</v>
      </c>
      <c r="D2081" s="44" t="s">
        <v>10441</v>
      </c>
    </row>
    <row r="2082" spans="1:4" ht="15" customHeight="1" x14ac:dyDescent="0.2">
      <c r="A2082" s="40" t="s">
        <v>10442</v>
      </c>
      <c r="B2082" s="40" t="s">
        <v>10443</v>
      </c>
      <c r="C2082" s="40" t="s">
        <v>10444</v>
      </c>
      <c r="D2082" s="44" t="s">
        <v>10445</v>
      </c>
    </row>
    <row r="2083" spans="1:4" ht="15" customHeight="1" x14ac:dyDescent="0.2">
      <c r="A2083" s="40" t="s">
        <v>10446</v>
      </c>
      <c r="B2083" s="40" t="s">
        <v>10447</v>
      </c>
      <c r="C2083" s="40" t="s">
        <v>10448</v>
      </c>
      <c r="D2083" s="44" t="s">
        <v>10449</v>
      </c>
    </row>
    <row r="2084" spans="1:4" ht="15" customHeight="1" x14ac:dyDescent="0.2">
      <c r="A2084" s="40" t="s">
        <v>10450</v>
      </c>
      <c r="B2084" s="40" t="s">
        <v>10451</v>
      </c>
      <c r="C2084" s="40" t="s">
        <v>10452</v>
      </c>
      <c r="D2084" s="44" t="s">
        <v>10453</v>
      </c>
    </row>
    <row r="2085" spans="1:4" ht="15" customHeight="1" x14ac:dyDescent="0.2">
      <c r="A2085" s="40" t="s">
        <v>10454</v>
      </c>
      <c r="B2085" s="40" t="s">
        <v>10455</v>
      </c>
      <c r="C2085" s="40" t="s">
        <v>10456</v>
      </c>
      <c r="D2085" s="44" t="s">
        <v>10457</v>
      </c>
    </row>
    <row r="2086" spans="1:4" ht="15" customHeight="1" x14ac:dyDescent="0.2">
      <c r="A2086" s="40" t="s">
        <v>10458</v>
      </c>
      <c r="B2086" s="40" t="s">
        <v>10459</v>
      </c>
      <c r="C2086" s="40" t="s">
        <v>10460</v>
      </c>
      <c r="D2086" s="44" t="s">
        <v>10461</v>
      </c>
    </row>
    <row r="2087" spans="1:4" ht="15" customHeight="1" x14ac:dyDescent="0.2">
      <c r="A2087" s="40" t="s">
        <v>10462</v>
      </c>
      <c r="B2087" s="40" t="s">
        <v>10463</v>
      </c>
      <c r="C2087" s="40" t="s">
        <v>10464</v>
      </c>
      <c r="D2087" s="44" t="s">
        <v>10465</v>
      </c>
    </row>
    <row r="2088" spans="1:4" ht="15" customHeight="1" x14ac:dyDescent="0.2">
      <c r="A2088" s="40" t="s">
        <v>10466</v>
      </c>
      <c r="B2088" s="40" t="s">
        <v>10467</v>
      </c>
      <c r="C2088" s="40" t="s">
        <v>10468</v>
      </c>
      <c r="D2088" s="44" t="s">
        <v>10469</v>
      </c>
    </row>
    <row r="2089" spans="1:4" ht="15" customHeight="1" x14ac:dyDescent="0.2">
      <c r="A2089" s="40" t="s">
        <v>10470</v>
      </c>
      <c r="B2089" s="40" t="s">
        <v>10471</v>
      </c>
      <c r="C2089" s="40" t="s">
        <v>10472</v>
      </c>
      <c r="D2089" s="44" t="s">
        <v>10473</v>
      </c>
    </row>
    <row r="2090" spans="1:4" ht="15" customHeight="1" x14ac:dyDescent="0.2">
      <c r="A2090" s="40" t="s">
        <v>10474</v>
      </c>
      <c r="B2090" s="40" t="s">
        <v>10475</v>
      </c>
      <c r="C2090" s="40" t="s">
        <v>10476</v>
      </c>
      <c r="D2090" s="44" t="s">
        <v>10477</v>
      </c>
    </row>
    <row r="2091" spans="1:4" ht="15" customHeight="1" x14ac:dyDescent="0.2">
      <c r="A2091" s="40" t="s">
        <v>10478</v>
      </c>
      <c r="B2091" s="40" t="s">
        <v>10479</v>
      </c>
      <c r="C2091" s="40" t="s">
        <v>10480</v>
      </c>
      <c r="D2091" s="44" t="s">
        <v>10481</v>
      </c>
    </row>
    <row r="2092" spans="1:4" ht="15" customHeight="1" x14ac:dyDescent="0.2">
      <c r="A2092" s="40" t="s">
        <v>10482</v>
      </c>
      <c r="B2092" s="40" t="s">
        <v>10483</v>
      </c>
      <c r="C2092" s="40" t="s">
        <v>10484</v>
      </c>
      <c r="D2092" s="44" t="s">
        <v>10485</v>
      </c>
    </row>
    <row r="2093" spans="1:4" ht="15" customHeight="1" x14ac:dyDescent="0.2">
      <c r="A2093" s="40" t="s">
        <v>10486</v>
      </c>
      <c r="B2093" s="40" t="s">
        <v>10487</v>
      </c>
      <c r="C2093" s="40" t="s">
        <v>10488</v>
      </c>
      <c r="D2093" s="44" t="s">
        <v>10489</v>
      </c>
    </row>
    <row r="2094" spans="1:4" ht="15" customHeight="1" x14ac:dyDescent="0.2">
      <c r="A2094" s="40" t="s">
        <v>10490</v>
      </c>
      <c r="B2094" s="40" t="s">
        <v>10491</v>
      </c>
      <c r="C2094" s="40" t="s">
        <v>10492</v>
      </c>
      <c r="D2094" s="44" t="s">
        <v>10493</v>
      </c>
    </row>
    <row r="2095" spans="1:4" ht="15" customHeight="1" x14ac:dyDescent="0.2">
      <c r="A2095" s="40" t="s">
        <v>10494</v>
      </c>
      <c r="B2095" s="40" t="s">
        <v>10495</v>
      </c>
      <c r="C2095" s="40" t="s">
        <v>10496</v>
      </c>
      <c r="D2095" s="44" t="s">
        <v>10497</v>
      </c>
    </row>
    <row r="2096" spans="1:4" ht="15" customHeight="1" x14ac:dyDescent="0.2">
      <c r="A2096" s="40" t="s">
        <v>10498</v>
      </c>
      <c r="B2096" s="40" t="s">
        <v>10499</v>
      </c>
      <c r="C2096" s="40" t="s">
        <v>10500</v>
      </c>
      <c r="D2096" s="44" t="s">
        <v>10501</v>
      </c>
    </row>
    <row r="2097" spans="1:4" ht="15" customHeight="1" x14ac:dyDescent="0.2">
      <c r="A2097" s="40" t="s">
        <v>10502</v>
      </c>
      <c r="B2097" s="40" t="s">
        <v>10503</v>
      </c>
      <c r="C2097" s="40" t="s">
        <v>10504</v>
      </c>
      <c r="D2097" s="44" t="s">
        <v>10505</v>
      </c>
    </row>
    <row r="2098" spans="1:4" ht="15" customHeight="1" x14ac:dyDescent="0.2">
      <c r="A2098" s="40" t="s">
        <v>10506</v>
      </c>
      <c r="B2098" s="40" t="s">
        <v>10507</v>
      </c>
      <c r="C2098" s="40" t="s">
        <v>10508</v>
      </c>
      <c r="D2098" s="44" t="s">
        <v>10509</v>
      </c>
    </row>
    <row r="2099" spans="1:4" ht="15" customHeight="1" x14ac:dyDescent="0.2">
      <c r="A2099" s="40" t="s">
        <v>10510</v>
      </c>
      <c r="B2099" s="40" t="s">
        <v>10511</v>
      </c>
      <c r="C2099" s="40" t="s">
        <v>10512</v>
      </c>
      <c r="D2099" s="44" t="s">
        <v>10513</v>
      </c>
    </row>
    <row r="2100" spans="1:4" ht="15" customHeight="1" x14ac:dyDescent="0.2">
      <c r="A2100" s="40" t="s">
        <v>10514</v>
      </c>
      <c r="B2100" s="40" t="s">
        <v>10515</v>
      </c>
      <c r="C2100" s="40" t="s">
        <v>10516</v>
      </c>
      <c r="D2100" s="44" t="s">
        <v>10517</v>
      </c>
    </row>
    <row r="2101" spans="1:4" ht="15" customHeight="1" x14ac:dyDescent="0.2">
      <c r="A2101" s="40" t="s">
        <v>10518</v>
      </c>
      <c r="B2101" s="40" t="s">
        <v>10519</v>
      </c>
      <c r="C2101" s="40" t="s">
        <v>10520</v>
      </c>
      <c r="D2101" s="44" t="s">
        <v>10521</v>
      </c>
    </row>
    <row r="2102" spans="1:4" ht="15" customHeight="1" x14ac:dyDescent="0.2">
      <c r="A2102" s="40" t="s">
        <v>10522</v>
      </c>
      <c r="B2102" s="40" t="s">
        <v>10523</v>
      </c>
      <c r="C2102" s="40" t="s">
        <v>10524</v>
      </c>
      <c r="D2102" s="44" t="s">
        <v>10525</v>
      </c>
    </row>
    <row r="2103" spans="1:4" ht="15" customHeight="1" x14ac:dyDescent="0.2">
      <c r="A2103" s="40" t="s">
        <v>10526</v>
      </c>
      <c r="B2103" s="40" t="s">
        <v>10527</v>
      </c>
      <c r="C2103" s="40" t="s">
        <v>10528</v>
      </c>
      <c r="D2103" s="44" t="s">
        <v>10529</v>
      </c>
    </row>
    <row r="2104" spans="1:4" ht="15" customHeight="1" x14ac:dyDescent="0.2">
      <c r="A2104" s="40" t="s">
        <v>10530</v>
      </c>
      <c r="B2104" s="40" t="s">
        <v>10531</v>
      </c>
      <c r="C2104" s="40" t="s">
        <v>10532</v>
      </c>
      <c r="D2104" s="44" t="s">
        <v>10533</v>
      </c>
    </row>
    <row r="2105" spans="1:4" ht="15" customHeight="1" x14ac:dyDescent="0.2">
      <c r="A2105" s="40" t="s">
        <v>10534</v>
      </c>
      <c r="B2105" s="40" t="s">
        <v>10535</v>
      </c>
      <c r="C2105" s="40" t="s">
        <v>10536</v>
      </c>
      <c r="D2105" s="44" t="s">
        <v>10537</v>
      </c>
    </row>
    <row r="2106" spans="1:4" ht="15" customHeight="1" x14ac:dyDescent="0.2">
      <c r="A2106" s="40" t="s">
        <v>10538</v>
      </c>
      <c r="B2106" s="40" t="s">
        <v>10539</v>
      </c>
      <c r="C2106" s="40" t="s">
        <v>10540</v>
      </c>
      <c r="D2106" s="44" t="s">
        <v>10541</v>
      </c>
    </row>
    <row r="2107" spans="1:4" ht="15" customHeight="1" x14ac:dyDescent="0.2">
      <c r="A2107" s="40" t="s">
        <v>10542</v>
      </c>
      <c r="B2107" s="40" t="s">
        <v>10543</v>
      </c>
      <c r="C2107" s="40" t="s">
        <v>10544</v>
      </c>
      <c r="D2107" s="44" t="s">
        <v>10545</v>
      </c>
    </row>
    <row r="2108" spans="1:4" ht="15" customHeight="1" x14ac:dyDescent="0.2">
      <c r="A2108" s="40" t="s">
        <v>10546</v>
      </c>
      <c r="B2108" s="40" t="s">
        <v>10547</v>
      </c>
      <c r="C2108" s="40" t="s">
        <v>10548</v>
      </c>
      <c r="D2108" s="44" t="s">
        <v>10549</v>
      </c>
    </row>
    <row r="2109" spans="1:4" ht="15" customHeight="1" x14ac:dyDescent="0.2">
      <c r="A2109" s="40" t="s">
        <v>10550</v>
      </c>
      <c r="B2109" s="40" t="s">
        <v>10551</v>
      </c>
      <c r="C2109" s="40" t="s">
        <v>10552</v>
      </c>
      <c r="D2109" s="44" t="s">
        <v>10553</v>
      </c>
    </row>
    <row r="2110" spans="1:4" ht="15" customHeight="1" x14ac:dyDescent="0.2">
      <c r="A2110" s="40" t="s">
        <v>10554</v>
      </c>
      <c r="B2110" s="40" t="s">
        <v>10555</v>
      </c>
      <c r="C2110" s="40" t="s">
        <v>10556</v>
      </c>
      <c r="D2110" s="44" t="s">
        <v>10557</v>
      </c>
    </row>
    <row r="2111" spans="1:4" ht="15" customHeight="1" x14ac:dyDescent="0.2">
      <c r="A2111" s="40" t="s">
        <v>10558</v>
      </c>
      <c r="B2111" s="40" t="s">
        <v>10559</v>
      </c>
      <c r="C2111" s="40" t="s">
        <v>10560</v>
      </c>
      <c r="D2111" s="44" t="s">
        <v>10561</v>
      </c>
    </row>
    <row r="2112" spans="1:4" ht="15" customHeight="1" x14ac:dyDescent="0.2">
      <c r="A2112" s="40" t="s">
        <v>10562</v>
      </c>
      <c r="B2112" s="40" t="s">
        <v>10563</v>
      </c>
      <c r="C2112" s="40" t="s">
        <v>10564</v>
      </c>
      <c r="D2112" s="44" t="s">
        <v>10565</v>
      </c>
    </row>
    <row r="2113" spans="1:4" ht="15" customHeight="1" x14ac:dyDescent="0.2">
      <c r="A2113" s="40" t="s">
        <v>10566</v>
      </c>
      <c r="B2113" s="40" t="s">
        <v>10567</v>
      </c>
      <c r="C2113" s="40" t="s">
        <v>10568</v>
      </c>
      <c r="D2113" s="44" t="s">
        <v>10569</v>
      </c>
    </row>
    <row r="2114" spans="1:4" ht="15" customHeight="1" x14ac:dyDescent="0.2">
      <c r="A2114" s="40" t="s">
        <v>10570</v>
      </c>
      <c r="B2114" s="40" t="s">
        <v>10571</v>
      </c>
      <c r="C2114" s="40" t="s">
        <v>10572</v>
      </c>
      <c r="D2114" s="44" t="s">
        <v>10573</v>
      </c>
    </row>
    <row r="2115" spans="1:4" ht="15" customHeight="1" x14ac:dyDescent="0.2">
      <c r="A2115" s="40" t="s">
        <v>10574</v>
      </c>
      <c r="B2115" s="40" t="s">
        <v>10575</v>
      </c>
      <c r="C2115" s="40" t="s">
        <v>10576</v>
      </c>
      <c r="D2115" s="44" t="s">
        <v>10577</v>
      </c>
    </row>
    <row r="2116" spans="1:4" ht="15" customHeight="1" x14ac:dyDescent="0.2">
      <c r="A2116" s="40" t="s">
        <v>10578</v>
      </c>
      <c r="B2116" s="40" t="s">
        <v>10579</v>
      </c>
      <c r="C2116" s="40" t="s">
        <v>10580</v>
      </c>
      <c r="D2116" s="44" t="s">
        <v>10581</v>
      </c>
    </row>
    <row r="2117" spans="1:4" ht="15" customHeight="1" x14ac:dyDescent="0.2">
      <c r="A2117" s="40" t="s">
        <v>10582</v>
      </c>
      <c r="B2117" s="40" t="s">
        <v>10583</v>
      </c>
      <c r="C2117" s="40" t="s">
        <v>10584</v>
      </c>
      <c r="D2117" s="44" t="s">
        <v>10585</v>
      </c>
    </row>
    <row r="2118" spans="1:4" ht="15" customHeight="1" x14ac:dyDescent="0.2">
      <c r="A2118" s="40" t="s">
        <v>10586</v>
      </c>
      <c r="B2118" s="40" t="s">
        <v>10587</v>
      </c>
      <c r="C2118" s="40" t="s">
        <v>10588</v>
      </c>
      <c r="D2118" s="44" t="s">
        <v>10589</v>
      </c>
    </row>
    <row r="2119" spans="1:4" ht="15" customHeight="1" x14ac:dyDescent="0.2">
      <c r="A2119" s="40" t="s">
        <v>10590</v>
      </c>
      <c r="B2119" s="40" t="s">
        <v>10591</v>
      </c>
      <c r="C2119" s="40" t="s">
        <v>10592</v>
      </c>
      <c r="D2119" s="44" t="s">
        <v>10593</v>
      </c>
    </row>
    <row r="2120" spans="1:4" ht="15" customHeight="1" x14ac:dyDescent="0.2">
      <c r="A2120" s="40" t="s">
        <v>10594</v>
      </c>
      <c r="B2120" s="40" t="s">
        <v>10595</v>
      </c>
      <c r="C2120" s="40" t="s">
        <v>10596</v>
      </c>
      <c r="D2120" s="44" t="s">
        <v>10597</v>
      </c>
    </row>
    <row r="2121" spans="1:4" ht="15" customHeight="1" x14ac:dyDescent="0.2">
      <c r="A2121" s="40" t="s">
        <v>10598</v>
      </c>
      <c r="B2121" s="40" t="s">
        <v>10599</v>
      </c>
      <c r="C2121" s="40" t="s">
        <v>10600</v>
      </c>
      <c r="D2121" s="44" t="s">
        <v>10601</v>
      </c>
    </row>
    <row r="2122" spans="1:4" ht="15" customHeight="1" x14ac:dyDescent="0.2">
      <c r="A2122" s="40" t="s">
        <v>10602</v>
      </c>
      <c r="B2122" s="40" t="s">
        <v>10603</v>
      </c>
      <c r="C2122" s="40" t="s">
        <v>10604</v>
      </c>
      <c r="D2122" s="44" t="s">
        <v>10605</v>
      </c>
    </row>
    <row r="2123" spans="1:4" ht="15" customHeight="1" x14ac:dyDescent="0.2">
      <c r="A2123" s="40" t="s">
        <v>10606</v>
      </c>
      <c r="B2123" s="40" t="s">
        <v>10607</v>
      </c>
      <c r="C2123" s="40" t="s">
        <v>10608</v>
      </c>
      <c r="D2123" s="44" t="s">
        <v>10609</v>
      </c>
    </row>
    <row r="2124" spans="1:4" ht="15" customHeight="1" x14ac:dyDescent="0.2">
      <c r="A2124" s="40" t="s">
        <v>10610</v>
      </c>
      <c r="B2124" s="40" t="s">
        <v>10611</v>
      </c>
      <c r="C2124" s="40" t="s">
        <v>10612</v>
      </c>
      <c r="D2124" s="44" t="s">
        <v>10613</v>
      </c>
    </row>
    <row r="2125" spans="1:4" ht="15" customHeight="1" x14ac:dyDescent="0.2">
      <c r="A2125" s="40" t="s">
        <v>10614</v>
      </c>
      <c r="B2125" s="40" t="s">
        <v>10615</v>
      </c>
      <c r="C2125" s="40" t="s">
        <v>10616</v>
      </c>
      <c r="D2125" s="44" t="s">
        <v>10617</v>
      </c>
    </row>
    <row r="2126" spans="1:4" ht="15" customHeight="1" x14ac:dyDescent="0.2">
      <c r="A2126" s="40" t="s">
        <v>10618</v>
      </c>
      <c r="B2126" s="40" t="s">
        <v>10619</v>
      </c>
      <c r="C2126" s="40" t="s">
        <v>10620</v>
      </c>
      <c r="D2126" s="44" t="s">
        <v>10621</v>
      </c>
    </row>
    <row r="2127" spans="1:4" ht="15" customHeight="1" x14ac:dyDescent="0.2">
      <c r="A2127" s="40" t="s">
        <v>10622</v>
      </c>
      <c r="B2127" s="40" t="s">
        <v>10623</v>
      </c>
      <c r="C2127" s="40" t="s">
        <v>10624</v>
      </c>
      <c r="D2127" s="44" t="s">
        <v>10625</v>
      </c>
    </row>
    <row r="2128" spans="1:4" ht="15" customHeight="1" x14ac:dyDescent="0.2">
      <c r="A2128" s="40" t="s">
        <v>10626</v>
      </c>
      <c r="B2128" s="40" t="s">
        <v>10627</v>
      </c>
      <c r="C2128" s="40" t="s">
        <v>10628</v>
      </c>
      <c r="D2128" s="44" t="s">
        <v>10629</v>
      </c>
    </row>
    <row r="2129" spans="1:4" ht="15" customHeight="1" x14ac:dyDescent="0.2">
      <c r="A2129" s="40" t="s">
        <v>10630</v>
      </c>
      <c r="B2129" s="40" t="s">
        <v>10631</v>
      </c>
      <c r="C2129" s="40" t="s">
        <v>10632</v>
      </c>
      <c r="D2129" s="44" t="s">
        <v>10633</v>
      </c>
    </row>
    <row r="2130" spans="1:4" ht="15" customHeight="1" x14ac:dyDescent="0.2">
      <c r="A2130" s="40" t="s">
        <v>10634</v>
      </c>
      <c r="B2130" s="40" t="s">
        <v>10635</v>
      </c>
      <c r="C2130" s="40" t="s">
        <v>10636</v>
      </c>
      <c r="D2130" s="44" t="s">
        <v>10637</v>
      </c>
    </row>
    <row r="2131" spans="1:4" ht="15" customHeight="1" x14ac:dyDescent="0.2">
      <c r="A2131" s="40" t="s">
        <v>10638</v>
      </c>
      <c r="B2131" s="40" t="s">
        <v>10639</v>
      </c>
      <c r="C2131" s="40" t="s">
        <v>10640</v>
      </c>
      <c r="D2131" s="44" t="s">
        <v>10641</v>
      </c>
    </row>
    <row r="2132" spans="1:4" ht="15" customHeight="1" x14ac:dyDescent="0.2">
      <c r="A2132" s="40" t="s">
        <v>10642</v>
      </c>
      <c r="B2132" s="40" t="s">
        <v>10643</v>
      </c>
      <c r="C2132" s="40" t="s">
        <v>10644</v>
      </c>
      <c r="D2132" s="44" t="s">
        <v>10645</v>
      </c>
    </row>
    <row r="2133" spans="1:4" ht="15" customHeight="1" x14ac:dyDescent="0.2">
      <c r="A2133" s="40" t="s">
        <v>10646</v>
      </c>
      <c r="B2133" s="40" t="s">
        <v>10647</v>
      </c>
      <c r="C2133" s="40" t="s">
        <v>10648</v>
      </c>
      <c r="D2133" s="44" t="s">
        <v>10649</v>
      </c>
    </row>
    <row r="2134" spans="1:4" ht="15" customHeight="1" x14ac:dyDescent="0.2">
      <c r="A2134" s="40" t="s">
        <v>10650</v>
      </c>
      <c r="B2134" s="40" t="s">
        <v>10651</v>
      </c>
      <c r="C2134" s="40" t="s">
        <v>10652</v>
      </c>
      <c r="D2134" s="44" t="s">
        <v>10653</v>
      </c>
    </row>
    <row r="2135" spans="1:4" ht="15" customHeight="1" x14ac:dyDescent="0.2">
      <c r="A2135" s="40" t="s">
        <v>10654</v>
      </c>
      <c r="B2135" s="40" t="s">
        <v>10655</v>
      </c>
      <c r="C2135" s="40" t="s">
        <v>10656</v>
      </c>
      <c r="D2135" s="44" t="s">
        <v>10657</v>
      </c>
    </row>
    <row r="2136" spans="1:4" ht="15" customHeight="1" x14ac:dyDescent="0.2">
      <c r="A2136" s="40" t="s">
        <v>10658</v>
      </c>
      <c r="B2136" s="40" t="s">
        <v>10659</v>
      </c>
      <c r="C2136" s="40" t="s">
        <v>10660</v>
      </c>
      <c r="D2136" s="44" t="s">
        <v>10661</v>
      </c>
    </row>
    <row r="2137" spans="1:4" ht="15" customHeight="1" x14ac:dyDescent="0.2">
      <c r="A2137" s="40" t="s">
        <v>10662</v>
      </c>
      <c r="B2137" s="40" t="s">
        <v>10663</v>
      </c>
      <c r="C2137" s="40" t="s">
        <v>10664</v>
      </c>
      <c r="D2137" s="44" t="s">
        <v>10665</v>
      </c>
    </row>
    <row r="2138" spans="1:4" ht="15" customHeight="1" x14ac:dyDescent="0.2">
      <c r="A2138" s="40" t="s">
        <v>10666</v>
      </c>
      <c r="B2138" s="40" t="s">
        <v>10667</v>
      </c>
      <c r="C2138" s="40" t="s">
        <v>10668</v>
      </c>
      <c r="D2138" s="44" t="s">
        <v>10669</v>
      </c>
    </row>
    <row r="2139" spans="1:4" ht="15" customHeight="1" x14ac:dyDescent="0.2">
      <c r="A2139" s="40" t="s">
        <v>10670</v>
      </c>
      <c r="B2139" s="40" t="s">
        <v>10671</v>
      </c>
      <c r="C2139" s="40" t="s">
        <v>10672</v>
      </c>
      <c r="D2139" s="44" t="s">
        <v>10673</v>
      </c>
    </row>
    <row r="2140" spans="1:4" ht="15" customHeight="1" x14ac:dyDescent="0.2">
      <c r="A2140" s="40" t="s">
        <v>10674</v>
      </c>
      <c r="B2140" s="40" t="s">
        <v>10675</v>
      </c>
      <c r="C2140" s="40" t="s">
        <v>10676</v>
      </c>
      <c r="D2140" s="44" t="s">
        <v>10677</v>
      </c>
    </row>
    <row r="2141" spans="1:4" ht="15" customHeight="1" x14ac:dyDescent="0.2">
      <c r="A2141" s="40" t="s">
        <v>10678</v>
      </c>
      <c r="B2141" s="40" t="s">
        <v>10679</v>
      </c>
      <c r="C2141" s="40" t="s">
        <v>10680</v>
      </c>
      <c r="D2141" s="44" t="s">
        <v>10681</v>
      </c>
    </row>
    <row r="2142" spans="1:4" ht="15" customHeight="1" x14ac:dyDescent="0.2">
      <c r="A2142" s="40" t="s">
        <v>10682</v>
      </c>
      <c r="B2142" s="40" t="s">
        <v>10683</v>
      </c>
      <c r="C2142" s="40" t="s">
        <v>10684</v>
      </c>
      <c r="D2142" s="44" t="s">
        <v>10685</v>
      </c>
    </row>
    <row r="2143" spans="1:4" ht="15" customHeight="1" x14ac:dyDescent="0.2">
      <c r="A2143" s="40" t="s">
        <v>10686</v>
      </c>
      <c r="B2143" s="40" t="s">
        <v>10687</v>
      </c>
      <c r="C2143" s="40" t="s">
        <v>10688</v>
      </c>
      <c r="D2143" s="44" t="s">
        <v>10689</v>
      </c>
    </row>
    <row r="2144" spans="1:4" ht="15" customHeight="1" x14ac:dyDescent="0.2">
      <c r="A2144" s="40" t="s">
        <v>10690</v>
      </c>
      <c r="B2144" s="40" t="s">
        <v>10691</v>
      </c>
      <c r="C2144" s="40" t="s">
        <v>10692</v>
      </c>
      <c r="D2144" s="44" t="s">
        <v>10693</v>
      </c>
    </row>
    <row r="2145" spans="1:4" ht="15" customHeight="1" x14ac:dyDescent="0.2">
      <c r="A2145" s="40" t="s">
        <v>10694</v>
      </c>
      <c r="B2145" s="40" t="s">
        <v>10695</v>
      </c>
      <c r="C2145" s="40" t="s">
        <v>10696</v>
      </c>
      <c r="D2145" s="44" t="s">
        <v>10697</v>
      </c>
    </row>
    <row r="2146" spans="1:4" ht="15" customHeight="1" x14ac:dyDescent="0.2">
      <c r="A2146" s="40" t="s">
        <v>10698</v>
      </c>
      <c r="B2146" s="40" t="s">
        <v>10699</v>
      </c>
      <c r="C2146" s="40" t="s">
        <v>10700</v>
      </c>
      <c r="D2146" s="44" t="s">
        <v>10701</v>
      </c>
    </row>
    <row r="2147" spans="1:4" ht="15" customHeight="1" x14ac:dyDescent="0.2">
      <c r="A2147" s="40" t="s">
        <v>10702</v>
      </c>
      <c r="B2147" s="40" t="s">
        <v>10703</v>
      </c>
      <c r="C2147" s="40" t="s">
        <v>10704</v>
      </c>
      <c r="D2147" s="44" t="s">
        <v>10705</v>
      </c>
    </row>
    <row r="2148" spans="1:4" ht="15" customHeight="1" x14ac:dyDescent="0.2">
      <c r="A2148" s="40" t="s">
        <v>10706</v>
      </c>
      <c r="B2148" s="40" t="s">
        <v>10707</v>
      </c>
      <c r="C2148" s="40" t="s">
        <v>10708</v>
      </c>
      <c r="D2148" s="44" t="s">
        <v>10709</v>
      </c>
    </row>
    <row r="2149" spans="1:4" ht="15" customHeight="1" x14ac:dyDescent="0.2">
      <c r="A2149" s="40" t="s">
        <v>10710</v>
      </c>
      <c r="B2149" s="40" t="s">
        <v>10711</v>
      </c>
      <c r="C2149" s="40" t="s">
        <v>10712</v>
      </c>
      <c r="D2149" s="44" t="s">
        <v>10713</v>
      </c>
    </row>
    <row r="2150" spans="1:4" ht="15" customHeight="1" x14ac:dyDescent="0.2">
      <c r="A2150" s="40" t="s">
        <v>10714</v>
      </c>
      <c r="B2150" s="40" t="s">
        <v>10715</v>
      </c>
      <c r="C2150" s="40" t="s">
        <v>10716</v>
      </c>
      <c r="D2150" s="44" t="s">
        <v>10717</v>
      </c>
    </row>
    <row r="2151" spans="1:4" ht="15" customHeight="1" x14ac:dyDescent="0.2">
      <c r="A2151" s="40" t="s">
        <v>10718</v>
      </c>
      <c r="B2151" s="40" t="s">
        <v>10719</v>
      </c>
      <c r="C2151" s="40" t="s">
        <v>10720</v>
      </c>
      <c r="D2151" s="44" t="s">
        <v>10721</v>
      </c>
    </row>
    <row r="2152" spans="1:4" ht="15" customHeight="1" x14ac:dyDescent="0.2">
      <c r="A2152" s="40" t="s">
        <v>10722</v>
      </c>
      <c r="B2152" s="40" t="s">
        <v>10723</v>
      </c>
      <c r="C2152" s="40" t="s">
        <v>10724</v>
      </c>
      <c r="D2152" s="44" t="s">
        <v>10725</v>
      </c>
    </row>
    <row r="2153" spans="1:4" ht="15" customHeight="1" x14ac:dyDescent="0.2">
      <c r="A2153" s="40" t="s">
        <v>10726</v>
      </c>
      <c r="B2153" s="40" t="s">
        <v>10727</v>
      </c>
      <c r="C2153" s="40" t="s">
        <v>10728</v>
      </c>
      <c r="D2153" s="44" t="s">
        <v>10729</v>
      </c>
    </row>
    <row r="2154" spans="1:4" ht="15" customHeight="1" x14ac:dyDescent="0.2">
      <c r="A2154" s="40" t="s">
        <v>10730</v>
      </c>
      <c r="B2154" s="40" t="s">
        <v>10731</v>
      </c>
      <c r="C2154" s="40" t="s">
        <v>10732</v>
      </c>
      <c r="D2154" s="44" t="s">
        <v>10733</v>
      </c>
    </row>
    <row r="2155" spans="1:4" ht="15" customHeight="1" x14ac:dyDescent="0.2">
      <c r="A2155" s="40" t="s">
        <v>10734</v>
      </c>
      <c r="B2155" s="40" t="s">
        <v>10735</v>
      </c>
      <c r="C2155" s="40" t="s">
        <v>10736</v>
      </c>
      <c r="D2155" s="44" t="s">
        <v>10737</v>
      </c>
    </row>
    <row r="2156" spans="1:4" ht="15" customHeight="1" x14ac:dyDescent="0.2">
      <c r="A2156" s="40" t="s">
        <v>10738</v>
      </c>
      <c r="B2156" s="40" t="s">
        <v>10739</v>
      </c>
      <c r="C2156" s="40" t="s">
        <v>10740</v>
      </c>
      <c r="D2156" s="44" t="s">
        <v>10741</v>
      </c>
    </row>
    <row r="2157" spans="1:4" ht="15" customHeight="1" x14ac:dyDescent="0.2">
      <c r="A2157" s="40" t="s">
        <v>10742</v>
      </c>
      <c r="B2157" s="40" t="s">
        <v>10743</v>
      </c>
      <c r="C2157" s="40" t="s">
        <v>10744</v>
      </c>
      <c r="D2157" s="44" t="s">
        <v>10745</v>
      </c>
    </row>
    <row r="2158" spans="1:4" ht="15" customHeight="1" x14ac:dyDescent="0.2">
      <c r="A2158" s="40" t="s">
        <v>10746</v>
      </c>
      <c r="B2158" s="40" t="s">
        <v>10747</v>
      </c>
      <c r="C2158" s="40" t="s">
        <v>10748</v>
      </c>
      <c r="D2158" s="44" t="s">
        <v>10749</v>
      </c>
    </row>
    <row r="2159" spans="1:4" ht="15" customHeight="1" x14ac:dyDescent="0.2">
      <c r="A2159" s="40" t="s">
        <v>10750</v>
      </c>
      <c r="B2159" s="40" t="s">
        <v>10751</v>
      </c>
      <c r="C2159" s="40" t="s">
        <v>10752</v>
      </c>
      <c r="D2159" s="44" t="s">
        <v>10753</v>
      </c>
    </row>
    <row r="2160" spans="1:4" ht="15" customHeight="1" x14ac:dyDescent="0.2">
      <c r="A2160" s="40" t="s">
        <v>10754</v>
      </c>
      <c r="B2160" s="40" t="s">
        <v>10755</v>
      </c>
      <c r="C2160" s="40" t="s">
        <v>10756</v>
      </c>
      <c r="D2160" s="44" t="s">
        <v>10757</v>
      </c>
    </row>
    <row r="2161" spans="1:4" ht="15" customHeight="1" x14ac:dyDescent="0.2">
      <c r="A2161" s="40" t="s">
        <v>10758</v>
      </c>
      <c r="B2161" s="40" t="s">
        <v>10759</v>
      </c>
      <c r="C2161" s="40" t="s">
        <v>10760</v>
      </c>
      <c r="D2161" s="44" t="s">
        <v>10761</v>
      </c>
    </row>
    <row r="2162" spans="1:4" ht="15" customHeight="1" x14ac:dyDescent="0.2">
      <c r="A2162" s="40" t="s">
        <v>10762</v>
      </c>
      <c r="B2162" s="40" t="s">
        <v>10763</v>
      </c>
      <c r="C2162" s="40" t="s">
        <v>10764</v>
      </c>
      <c r="D2162" s="44" t="s">
        <v>10765</v>
      </c>
    </row>
    <row r="2163" spans="1:4" ht="15" customHeight="1" x14ac:dyDescent="0.2">
      <c r="A2163" s="40" t="s">
        <v>10766</v>
      </c>
      <c r="B2163" s="40" t="s">
        <v>10767</v>
      </c>
      <c r="C2163" s="40" t="s">
        <v>10768</v>
      </c>
      <c r="D2163" s="44" t="s">
        <v>10769</v>
      </c>
    </row>
    <row r="2164" spans="1:4" ht="15" customHeight="1" x14ac:dyDescent="0.2">
      <c r="A2164" s="40" t="s">
        <v>10770</v>
      </c>
      <c r="B2164" s="40" t="s">
        <v>10771</v>
      </c>
      <c r="C2164" s="40" t="s">
        <v>10772</v>
      </c>
      <c r="D2164" s="44" t="s">
        <v>10773</v>
      </c>
    </row>
    <row r="2165" spans="1:4" ht="15" customHeight="1" x14ac:dyDescent="0.2">
      <c r="A2165" s="40" t="s">
        <v>10774</v>
      </c>
      <c r="B2165" s="40" t="s">
        <v>10775</v>
      </c>
      <c r="C2165" s="40" t="s">
        <v>10776</v>
      </c>
      <c r="D2165" s="44" t="s">
        <v>10777</v>
      </c>
    </row>
    <row r="2166" spans="1:4" ht="15" customHeight="1" x14ac:dyDescent="0.2">
      <c r="A2166" s="40" t="s">
        <v>10778</v>
      </c>
      <c r="B2166" s="40" t="s">
        <v>10779</v>
      </c>
      <c r="C2166" s="40" t="s">
        <v>10780</v>
      </c>
      <c r="D2166" s="44" t="s">
        <v>10781</v>
      </c>
    </row>
    <row r="2167" spans="1:4" ht="15" customHeight="1" x14ac:dyDescent="0.2">
      <c r="A2167" s="40" t="s">
        <v>10782</v>
      </c>
      <c r="B2167" s="40" t="s">
        <v>10783</v>
      </c>
      <c r="C2167" s="40" t="s">
        <v>10784</v>
      </c>
      <c r="D2167" s="44" t="s">
        <v>10785</v>
      </c>
    </row>
    <row r="2168" spans="1:4" ht="15" customHeight="1" x14ac:dyDescent="0.2">
      <c r="A2168" s="40" t="s">
        <v>10786</v>
      </c>
      <c r="B2168" s="40" t="s">
        <v>10787</v>
      </c>
      <c r="C2168" s="40" t="s">
        <v>10788</v>
      </c>
      <c r="D2168" s="44" t="s">
        <v>10789</v>
      </c>
    </row>
    <row r="2169" spans="1:4" ht="15" customHeight="1" x14ac:dyDescent="0.2">
      <c r="A2169" s="40" t="s">
        <v>10790</v>
      </c>
      <c r="B2169" s="40" t="s">
        <v>10791</v>
      </c>
      <c r="C2169" s="40" t="s">
        <v>10792</v>
      </c>
      <c r="D2169" s="44" t="s">
        <v>10793</v>
      </c>
    </row>
    <row r="2170" spans="1:4" ht="15" customHeight="1" x14ac:dyDescent="0.2">
      <c r="A2170" s="40" t="s">
        <v>10794</v>
      </c>
      <c r="B2170" s="40" t="s">
        <v>10795</v>
      </c>
      <c r="C2170" s="40" t="s">
        <v>10796</v>
      </c>
      <c r="D2170" s="44" t="s">
        <v>10797</v>
      </c>
    </row>
    <row r="2171" spans="1:4" ht="15" customHeight="1" x14ac:dyDescent="0.2">
      <c r="A2171" s="40" t="s">
        <v>10798</v>
      </c>
      <c r="B2171" s="40" t="s">
        <v>10799</v>
      </c>
      <c r="C2171" s="40" t="s">
        <v>10800</v>
      </c>
      <c r="D2171" s="44" t="s">
        <v>10801</v>
      </c>
    </row>
    <row r="2172" spans="1:4" ht="15" customHeight="1" x14ac:dyDescent="0.2">
      <c r="A2172" s="40" t="s">
        <v>10802</v>
      </c>
      <c r="B2172" s="40" t="s">
        <v>10803</v>
      </c>
      <c r="C2172" s="40" t="s">
        <v>10804</v>
      </c>
      <c r="D2172" s="44" t="s">
        <v>10805</v>
      </c>
    </row>
    <row r="2173" spans="1:4" ht="15" customHeight="1" x14ac:dyDescent="0.2">
      <c r="A2173" s="40" t="s">
        <v>10806</v>
      </c>
      <c r="B2173" s="40" t="s">
        <v>10807</v>
      </c>
      <c r="C2173" s="40" t="s">
        <v>10808</v>
      </c>
      <c r="D2173" s="44" t="s">
        <v>10809</v>
      </c>
    </row>
    <row r="2174" spans="1:4" ht="15" customHeight="1" x14ac:dyDescent="0.2">
      <c r="A2174" s="40" t="s">
        <v>10810</v>
      </c>
      <c r="B2174" s="40" t="s">
        <v>10811</v>
      </c>
      <c r="C2174" s="40" t="s">
        <v>10812</v>
      </c>
      <c r="D2174" s="44" t="s">
        <v>10813</v>
      </c>
    </row>
    <row r="2175" spans="1:4" ht="15" customHeight="1" x14ac:dyDescent="0.2">
      <c r="A2175" s="40" t="s">
        <v>10814</v>
      </c>
      <c r="B2175" s="40" t="s">
        <v>10815</v>
      </c>
      <c r="C2175" s="40" t="s">
        <v>10816</v>
      </c>
      <c r="D2175" s="44" t="s">
        <v>10817</v>
      </c>
    </row>
    <row r="2176" spans="1:4" ht="15" customHeight="1" x14ac:dyDescent="0.2">
      <c r="A2176" s="40" t="s">
        <v>10818</v>
      </c>
      <c r="B2176" s="40" t="s">
        <v>10819</v>
      </c>
      <c r="C2176" s="40" t="s">
        <v>10820</v>
      </c>
      <c r="D2176" s="44" t="s">
        <v>10821</v>
      </c>
    </row>
    <row r="2177" spans="1:4" ht="15" customHeight="1" x14ac:dyDescent="0.2">
      <c r="A2177" s="40" t="s">
        <v>10822</v>
      </c>
      <c r="B2177" s="40" t="s">
        <v>10823</v>
      </c>
      <c r="C2177" s="40" t="s">
        <v>10824</v>
      </c>
      <c r="D2177" s="44" t="s">
        <v>10825</v>
      </c>
    </row>
    <row r="2178" spans="1:4" ht="15" customHeight="1" x14ac:dyDescent="0.2">
      <c r="A2178" s="40" t="s">
        <v>10826</v>
      </c>
      <c r="B2178" s="40" t="s">
        <v>10827</v>
      </c>
      <c r="C2178" s="40" t="s">
        <v>10828</v>
      </c>
      <c r="D2178" s="44" t="s">
        <v>10829</v>
      </c>
    </row>
    <row r="2179" spans="1:4" ht="15" customHeight="1" x14ac:dyDescent="0.2">
      <c r="A2179" s="40" t="s">
        <v>10830</v>
      </c>
      <c r="B2179" s="40" t="s">
        <v>10831</v>
      </c>
      <c r="C2179" s="40" t="s">
        <v>10832</v>
      </c>
      <c r="D2179" s="44" t="s">
        <v>10833</v>
      </c>
    </row>
    <row r="2180" spans="1:4" ht="15" customHeight="1" x14ac:dyDescent="0.2">
      <c r="A2180" s="40" t="s">
        <v>10834</v>
      </c>
      <c r="B2180" s="40" t="s">
        <v>10835</v>
      </c>
      <c r="C2180" s="40" t="s">
        <v>10836</v>
      </c>
      <c r="D2180" s="44" t="s">
        <v>10837</v>
      </c>
    </row>
    <row r="2181" spans="1:4" ht="15" customHeight="1" x14ac:dyDescent="0.2">
      <c r="A2181" s="40" t="s">
        <v>10838</v>
      </c>
      <c r="B2181" s="40" t="s">
        <v>10839</v>
      </c>
      <c r="C2181" s="40" t="s">
        <v>10840</v>
      </c>
      <c r="D2181" s="44" t="s">
        <v>10841</v>
      </c>
    </row>
    <row r="2182" spans="1:4" ht="15" customHeight="1" x14ac:dyDescent="0.2">
      <c r="A2182" s="40" t="s">
        <v>10842</v>
      </c>
      <c r="B2182" s="40" t="s">
        <v>10843</v>
      </c>
      <c r="C2182" s="40" t="s">
        <v>10844</v>
      </c>
      <c r="D2182" s="44" t="s">
        <v>10845</v>
      </c>
    </row>
    <row r="2183" spans="1:4" ht="15" customHeight="1" x14ac:dyDescent="0.2">
      <c r="A2183" s="40" t="s">
        <v>10846</v>
      </c>
      <c r="B2183" s="40" t="s">
        <v>10847</v>
      </c>
      <c r="C2183" s="40" t="s">
        <v>10848</v>
      </c>
      <c r="D2183" s="44" t="s">
        <v>10849</v>
      </c>
    </row>
    <row r="2184" spans="1:4" ht="15" customHeight="1" x14ac:dyDescent="0.2">
      <c r="A2184" s="40" t="s">
        <v>10850</v>
      </c>
      <c r="B2184" s="40" t="s">
        <v>10851</v>
      </c>
      <c r="C2184" s="40" t="s">
        <v>10852</v>
      </c>
      <c r="D2184" s="44" t="s">
        <v>10853</v>
      </c>
    </row>
    <row r="2185" spans="1:4" ht="15" customHeight="1" x14ac:dyDescent="0.2">
      <c r="A2185" s="40" t="s">
        <v>10854</v>
      </c>
      <c r="B2185" s="40" t="s">
        <v>10855</v>
      </c>
      <c r="C2185" s="40" t="s">
        <v>10856</v>
      </c>
      <c r="D2185" s="44" t="s">
        <v>10857</v>
      </c>
    </row>
    <row r="2186" spans="1:4" ht="15" customHeight="1" x14ac:dyDescent="0.2">
      <c r="A2186" s="40" t="s">
        <v>10858</v>
      </c>
      <c r="B2186" s="40" t="s">
        <v>10859</v>
      </c>
      <c r="C2186" s="40" t="s">
        <v>10860</v>
      </c>
      <c r="D2186" s="44" t="s">
        <v>10861</v>
      </c>
    </row>
    <row r="2187" spans="1:4" ht="15" customHeight="1" x14ac:dyDescent="0.2">
      <c r="A2187" s="40" t="s">
        <v>10862</v>
      </c>
      <c r="B2187" s="40" t="s">
        <v>10863</v>
      </c>
      <c r="C2187" s="40" t="s">
        <v>10864</v>
      </c>
      <c r="D2187" s="44" t="s">
        <v>10865</v>
      </c>
    </row>
    <row r="2188" spans="1:4" ht="15" customHeight="1" x14ac:dyDescent="0.2">
      <c r="A2188" s="40" t="s">
        <v>10866</v>
      </c>
      <c r="B2188" s="40" t="s">
        <v>10867</v>
      </c>
      <c r="C2188" s="40" t="s">
        <v>10868</v>
      </c>
      <c r="D2188" s="44" t="s">
        <v>10869</v>
      </c>
    </row>
    <row r="2189" spans="1:4" ht="15" customHeight="1" x14ac:dyDescent="0.2">
      <c r="A2189" s="40" t="s">
        <v>10870</v>
      </c>
      <c r="B2189" s="40" t="s">
        <v>10871</v>
      </c>
      <c r="C2189" s="40" t="s">
        <v>10872</v>
      </c>
      <c r="D2189" s="44" t="s">
        <v>10873</v>
      </c>
    </row>
    <row r="2190" spans="1:4" ht="15" customHeight="1" x14ac:dyDescent="0.2">
      <c r="A2190" s="40" t="s">
        <v>10874</v>
      </c>
      <c r="B2190" s="40" t="s">
        <v>10875</v>
      </c>
      <c r="C2190" s="40" t="s">
        <v>10876</v>
      </c>
      <c r="D2190" s="44" t="s">
        <v>10877</v>
      </c>
    </row>
    <row r="2191" spans="1:4" ht="15" customHeight="1" x14ac:dyDescent="0.2">
      <c r="A2191" s="40" t="s">
        <v>10878</v>
      </c>
      <c r="B2191" s="40" t="s">
        <v>10879</v>
      </c>
      <c r="C2191" s="40" t="s">
        <v>10880</v>
      </c>
      <c r="D2191" s="44" t="s">
        <v>10881</v>
      </c>
    </row>
    <row r="2192" spans="1:4" ht="15" customHeight="1" x14ac:dyDescent="0.2">
      <c r="A2192" s="40" t="s">
        <v>10882</v>
      </c>
      <c r="B2192" s="40" t="s">
        <v>10883</v>
      </c>
      <c r="C2192" s="40" t="s">
        <v>10884</v>
      </c>
      <c r="D2192" s="44" t="s">
        <v>10885</v>
      </c>
    </row>
    <row r="2193" spans="1:4" ht="15" customHeight="1" x14ac:dyDescent="0.2">
      <c r="A2193" s="40" t="s">
        <v>10886</v>
      </c>
      <c r="B2193" s="40" t="s">
        <v>10887</v>
      </c>
      <c r="C2193" s="40" t="s">
        <v>10888</v>
      </c>
      <c r="D2193" s="44" t="s">
        <v>10889</v>
      </c>
    </row>
    <row r="2194" spans="1:4" ht="15" customHeight="1" x14ac:dyDescent="0.2">
      <c r="A2194" s="40" t="s">
        <v>10890</v>
      </c>
      <c r="B2194" s="40" t="s">
        <v>10891</v>
      </c>
      <c r="C2194" s="40" t="s">
        <v>10892</v>
      </c>
      <c r="D2194" s="44" t="s">
        <v>10893</v>
      </c>
    </row>
    <row r="2195" spans="1:4" ht="15" customHeight="1" x14ac:dyDescent="0.2">
      <c r="A2195" s="40" t="s">
        <v>10894</v>
      </c>
      <c r="B2195" s="40" t="s">
        <v>10895</v>
      </c>
      <c r="C2195" s="40" t="s">
        <v>10896</v>
      </c>
      <c r="D2195" s="44" t="s">
        <v>10897</v>
      </c>
    </row>
    <row r="2196" spans="1:4" ht="15" customHeight="1" x14ac:dyDescent="0.2">
      <c r="A2196" s="40" t="s">
        <v>10898</v>
      </c>
      <c r="B2196" s="40" t="s">
        <v>10899</v>
      </c>
      <c r="C2196" s="40" t="s">
        <v>10900</v>
      </c>
      <c r="D2196" s="44" t="s">
        <v>10901</v>
      </c>
    </row>
    <row r="2197" spans="1:4" ht="15" customHeight="1" x14ac:dyDescent="0.2">
      <c r="A2197" s="40" t="s">
        <v>10902</v>
      </c>
      <c r="B2197" s="40" t="s">
        <v>10903</v>
      </c>
      <c r="C2197" s="40" t="s">
        <v>10904</v>
      </c>
      <c r="D2197" s="44" t="s">
        <v>10905</v>
      </c>
    </row>
    <row r="2198" spans="1:4" ht="15" customHeight="1" x14ac:dyDescent="0.2">
      <c r="A2198" s="40" t="s">
        <v>10906</v>
      </c>
      <c r="B2198" s="40" t="s">
        <v>10907</v>
      </c>
      <c r="C2198" s="40" t="s">
        <v>10908</v>
      </c>
      <c r="D2198" s="44" t="s">
        <v>10909</v>
      </c>
    </row>
    <row r="2199" spans="1:4" ht="15" customHeight="1" x14ac:dyDescent="0.2">
      <c r="A2199" s="40" t="s">
        <v>10910</v>
      </c>
      <c r="B2199" s="40" t="s">
        <v>10911</v>
      </c>
      <c r="C2199" s="40" t="s">
        <v>10912</v>
      </c>
      <c r="D2199" s="44" t="s">
        <v>10913</v>
      </c>
    </row>
    <row r="2200" spans="1:4" ht="15" customHeight="1" x14ac:dyDescent="0.2">
      <c r="A2200" s="40" t="s">
        <v>10914</v>
      </c>
      <c r="B2200" s="40" t="s">
        <v>10915</v>
      </c>
      <c r="C2200" s="40" t="s">
        <v>10916</v>
      </c>
      <c r="D2200" s="44" t="s">
        <v>10917</v>
      </c>
    </row>
    <row r="2201" spans="1:4" ht="15" customHeight="1" x14ac:dyDescent="0.2">
      <c r="A2201" s="40" t="s">
        <v>10918</v>
      </c>
      <c r="B2201" s="40" t="s">
        <v>10919</v>
      </c>
      <c r="C2201" s="40" t="s">
        <v>10920</v>
      </c>
      <c r="D2201" s="44" t="s">
        <v>10921</v>
      </c>
    </row>
    <row r="2202" spans="1:4" ht="15" customHeight="1" x14ac:dyDescent="0.2">
      <c r="A2202" s="40" t="s">
        <v>10922</v>
      </c>
      <c r="B2202" s="40" t="s">
        <v>10923</v>
      </c>
      <c r="C2202" s="40" t="s">
        <v>10924</v>
      </c>
      <c r="D2202" s="44" t="s">
        <v>10925</v>
      </c>
    </row>
    <row r="2203" spans="1:4" ht="15" customHeight="1" x14ac:dyDescent="0.2">
      <c r="A2203" s="40" t="s">
        <v>10926</v>
      </c>
      <c r="B2203" s="40" t="s">
        <v>10927</v>
      </c>
      <c r="C2203" s="40" t="s">
        <v>10928</v>
      </c>
      <c r="D2203" s="44" t="s">
        <v>10929</v>
      </c>
    </row>
    <row r="2204" spans="1:4" ht="15" customHeight="1" x14ac:dyDescent="0.2">
      <c r="A2204" s="40" t="s">
        <v>10930</v>
      </c>
      <c r="B2204" s="40" t="s">
        <v>10931</v>
      </c>
      <c r="C2204" s="40" t="s">
        <v>10932</v>
      </c>
      <c r="D2204" s="44" t="s">
        <v>10933</v>
      </c>
    </row>
    <row r="2205" spans="1:4" ht="15" customHeight="1" x14ac:dyDescent="0.2">
      <c r="A2205" s="40" t="s">
        <v>10934</v>
      </c>
      <c r="B2205" s="40" t="s">
        <v>10935</v>
      </c>
      <c r="C2205" s="40" t="s">
        <v>10936</v>
      </c>
      <c r="D2205" s="44" t="s">
        <v>10937</v>
      </c>
    </row>
    <row r="2206" spans="1:4" ht="15" customHeight="1" x14ac:dyDescent="0.2">
      <c r="A2206" s="40" t="s">
        <v>10938</v>
      </c>
      <c r="B2206" s="40" t="s">
        <v>10939</v>
      </c>
      <c r="C2206" s="40" t="s">
        <v>10940</v>
      </c>
      <c r="D2206" s="44" t="s">
        <v>10941</v>
      </c>
    </row>
    <row r="2207" spans="1:4" ht="15" customHeight="1" x14ac:dyDescent="0.2">
      <c r="A2207" s="40" t="s">
        <v>10942</v>
      </c>
      <c r="B2207" s="40" t="s">
        <v>10943</v>
      </c>
      <c r="C2207" s="40" t="s">
        <v>10944</v>
      </c>
      <c r="D2207" s="44" t="s">
        <v>10945</v>
      </c>
    </row>
    <row r="2208" spans="1:4" ht="15" customHeight="1" x14ac:dyDescent="0.2">
      <c r="A2208" s="40" t="s">
        <v>10946</v>
      </c>
      <c r="B2208" s="40" t="s">
        <v>10947</v>
      </c>
      <c r="C2208" s="40" t="s">
        <v>10948</v>
      </c>
      <c r="D2208" s="44" t="s">
        <v>10949</v>
      </c>
    </row>
    <row r="2209" spans="1:4" ht="15" customHeight="1" x14ac:dyDescent="0.2">
      <c r="A2209" s="40" t="s">
        <v>10950</v>
      </c>
      <c r="B2209" s="40" t="s">
        <v>10951</v>
      </c>
      <c r="C2209" s="40" t="s">
        <v>10952</v>
      </c>
      <c r="D2209" s="44" t="s">
        <v>10953</v>
      </c>
    </row>
    <row r="2210" spans="1:4" ht="15" customHeight="1" x14ac:dyDescent="0.2">
      <c r="A2210" s="40" t="s">
        <v>10954</v>
      </c>
      <c r="B2210" s="40" t="s">
        <v>10955</v>
      </c>
      <c r="C2210" s="40" t="s">
        <v>10956</v>
      </c>
      <c r="D2210" s="44" t="s">
        <v>10957</v>
      </c>
    </row>
    <row r="2211" spans="1:4" ht="15" customHeight="1" x14ac:dyDescent="0.2">
      <c r="A2211" s="40" t="s">
        <v>10958</v>
      </c>
      <c r="B2211" s="40" t="s">
        <v>10959</v>
      </c>
      <c r="C2211" s="40" t="s">
        <v>10960</v>
      </c>
      <c r="D2211" s="44" t="s">
        <v>10961</v>
      </c>
    </row>
    <row r="2212" spans="1:4" ht="15" customHeight="1" x14ac:dyDescent="0.2">
      <c r="A2212" s="40" t="s">
        <v>10962</v>
      </c>
      <c r="B2212" s="40" t="s">
        <v>10963</v>
      </c>
      <c r="C2212" s="40" t="s">
        <v>10964</v>
      </c>
      <c r="D2212" s="44" t="s">
        <v>10965</v>
      </c>
    </row>
    <row r="2213" spans="1:4" ht="15" customHeight="1" x14ac:dyDescent="0.2">
      <c r="A2213" s="40" t="s">
        <v>10966</v>
      </c>
      <c r="B2213" s="40" t="s">
        <v>10967</v>
      </c>
      <c r="C2213" s="40" t="s">
        <v>10968</v>
      </c>
      <c r="D2213" s="44" t="s">
        <v>10969</v>
      </c>
    </row>
    <row r="2214" spans="1:4" ht="15" customHeight="1" x14ac:dyDescent="0.2">
      <c r="A2214" s="40" t="s">
        <v>10970</v>
      </c>
      <c r="B2214" s="40" t="s">
        <v>10971</v>
      </c>
      <c r="C2214" s="40" t="s">
        <v>10972</v>
      </c>
      <c r="D2214" s="44" t="s">
        <v>10973</v>
      </c>
    </row>
    <row r="2215" spans="1:4" ht="15" customHeight="1" x14ac:dyDescent="0.2">
      <c r="A2215" s="40" t="s">
        <v>10974</v>
      </c>
      <c r="B2215" s="40" t="s">
        <v>10975</v>
      </c>
      <c r="C2215" s="40" t="s">
        <v>10976</v>
      </c>
      <c r="D2215" s="44" t="s">
        <v>10977</v>
      </c>
    </row>
    <row r="2216" spans="1:4" ht="15" customHeight="1" x14ac:dyDescent="0.2">
      <c r="A2216" s="40" t="s">
        <v>10978</v>
      </c>
      <c r="B2216" s="40" t="s">
        <v>10979</v>
      </c>
      <c r="C2216" s="40" t="s">
        <v>10980</v>
      </c>
      <c r="D2216" s="44" t="s">
        <v>10981</v>
      </c>
    </row>
    <row r="2217" spans="1:4" ht="15" customHeight="1" x14ac:dyDescent="0.2">
      <c r="A2217" s="40" t="s">
        <v>10982</v>
      </c>
      <c r="B2217" s="40" t="s">
        <v>10983</v>
      </c>
      <c r="C2217" s="40" t="s">
        <v>10984</v>
      </c>
      <c r="D2217" s="44" t="s">
        <v>10985</v>
      </c>
    </row>
    <row r="2218" spans="1:4" ht="15" customHeight="1" x14ac:dyDescent="0.2">
      <c r="A2218" s="40" t="s">
        <v>10986</v>
      </c>
      <c r="B2218" s="40" t="s">
        <v>10987</v>
      </c>
      <c r="C2218" s="40" t="s">
        <v>10988</v>
      </c>
      <c r="D2218" s="44" t="s">
        <v>10989</v>
      </c>
    </row>
    <row r="2219" spans="1:4" ht="15" customHeight="1" x14ac:dyDescent="0.2">
      <c r="A2219" s="40" t="s">
        <v>10990</v>
      </c>
      <c r="B2219" s="40" t="s">
        <v>10991</v>
      </c>
      <c r="C2219" s="40" t="s">
        <v>10992</v>
      </c>
      <c r="D2219" s="44" t="s">
        <v>10993</v>
      </c>
    </row>
    <row r="2220" spans="1:4" ht="15" customHeight="1" x14ac:dyDescent="0.2">
      <c r="A2220" s="40" t="s">
        <v>10994</v>
      </c>
      <c r="B2220" s="40" t="s">
        <v>10995</v>
      </c>
      <c r="C2220" s="40" t="s">
        <v>10996</v>
      </c>
      <c r="D2220" s="44" t="s">
        <v>10997</v>
      </c>
    </row>
    <row r="2221" spans="1:4" ht="15" customHeight="1" x14ac:dyDescent="0.2">
      <c r="A2221" s="40" t="s">
        <v>10998</v>
      </c>
      <c r="B2221" s="40" t="s">
        <v>10999</v>
      </c>
      <c r="C2221" s="40" t="s">
        <v>11000</v>
      </c>
      <c r="D2221" s="44" t="s">
        <v>11001</v>
      </c>
    </row>
    <row r="2222" spans="1:4" ht="15" customHeight="1" x14ac:dyDescent="0.2">
      <c r="A2222" s="40" t="s">
        <v>11002</v>
      </c>
      <c r="B2222" s="40" t="s">
        <v>11003</v>
      </c>
      <c r="C2222" s="40" t="s">
        <v>11004</v>
      </c>
      <c r="D2222" s="44" t="s">
        <v>11005</v>
      </c>
    </row>
    <row r="2223" spans="1:4" ht="15" customHeight="1" x14ac:dyDescent="0.2">
      <c r="A2223" s="40" t="s">
        <v>11006</v>
      </c>
      <c r="B2223" s="40" t="s">
        <v>11007</v>
      </c>
      <c r="C2223" s="40" t="s">
        <v>11008</v>
      </c>
      <c r="D2223" s="44" t="s">
        <v>11009</v>
      </c>
    </row>
    <row r="2224" spans="1:4" ht="15" customHeight="1" x14ac:dyDescent="0.2">
      <c r="A2224" s="40" t="s">
        <v>11010</v>
      </c>
      <c r="B2224" s="40" t="s">
        <v>11011</v>
      </c>
      <c r="C2224" s="40" t="s">
        <v>11012</v>
      </c>
      <c r="D2224" s="44" t="s">
        <v>11013</v>
      </c>
    </row>
    <row r="2225" spans="1:4" ht="15" customHeight="1" x14ac:dyDescent="0.2">
      <c r="A2225" s="40" t="s">
        <v>11014</v>
      </c>
      <c r="B2225" s="40" t="s">
        <v>11015</v>
      </c>
      <c r="C2225" s="40" t="s">
        <v>11016</v>
      </c>
      <c r="D2225" s="44" t="s">
        <v>11017</v>
      </c>
    </row>
    <row r="2226" spans="1:4" ht="15" customHeight="1" x14ac:dyDescent="0.2">
      <c r="A2226" s="40" t="s">
        <v>11018</v>
      </c>
      <c r="B2226" s="40" t="s">
        <v>11019</v>
      </c>
      <c r="C2226" s="40" t="s">
        <v>11020</v>
      </c>
      <c r="D2226" s="44" t="s">
        <v>11021</v>
      </c>
    </row>
    <row r="2227" spans="1:4" ht="15" customHeight="1" x14ac:dyDescent="0.2">
      <c r="A2227" s="40" t="s">
        <v>11022</v>
      </c>
      <c r="B2227" s="40" t="s">
        <v>11023</v>
      </c>
      <c r="C2227" s="40" t="s">
        <v>11024</v>
      </c>
      <c r="D2227" s="44" t="s">
        <v>11025</v>
      </c>
    </row>
    <row r="2228" spans="1:4" ht="15" customHeight="1" x14ac:dyDescent="0.2">
      <c r="A2228" s="40" t="s">
        <v>11026</v>
      </c>
      <c r="B2228" s="40" t="s">
        <v>11027</v>
      </c>
      <c r="C2228" s="40" t="s">
        <v>11028</v>
      </c>
      <c r="D2228" s="44" t="s">
        <v>11029</v>
      </c>
    </row>
    <row r="2229" spans="1:4" ht="15" customHeight="1" x14ac:dyDescent="0.2">
      <c r="A2229" s="40" t="s">
        <v>11030</v>
      </c>
      <c r="B2229" s="40" t="s">
        <v>11031</v>
      </c>
      <c r="C2229" s="40" t="s">
        <v>11032</v>
      </c>
      <c r="D2229" s="44" t="s">
        <v>11033</v>
      </c>
    </row>
    <row r="2230" spans="1:4" ht="15" customHeight="1" x14ac:dyDescent="0.2">
      <c r="A2230" s="40" t="s">
        <v>11034</v>
      </c>
      <c r="B2230" s="40" t="s">
        <v>11035</v>
      </c>
      <c r="C2230" s="40" t="s">
        <v>11036</v>
      </c>
      <c r="D2230" s="44" t="s">
        <v>11037</v>
      </c>
    </row>
    <row r="2231" spans="1:4" ht="15" customHeight="1" x14ac:dyDescent="0.2">
      <c r="A2231" s="40" t="s">
        <v>11038</v>
      </c>
      <c r="B2231" s="40" t="s">
        <v>11039</v>
      </c>
      <c r="C2231" s="40" t="s">
        <v>11040</v>
      </c>
      <c r="D2231" s="44" t="s">
        <v>11041</v>
      </c>
    </row>
    <row r="2232" spans="1:4" ht="15" customHeight="1" x14ac:dyDescent="0.2">
      <c r="A2232" s="40" t="s">
        <v>11042</v>
      </c>
      <c r="B2232" s="40" t="s">
        <v>11043</v>
      </c>
      <c r="C2232" s="40" t="s">
        <v>11044</v>
      </c>
      <c r="D2232" s="44" t="s">
        <v>11045</v>
      </c>
    </row>
    <row r="2233" spans="1:4" ht="15" customHeight="1" x14ac:dyDescent="0.2">
      <c r="A2233" s="40" t="s">
        <v>11046</v>
      </c>
      <c r="B2233" s="40" t="s">
        <v>11047</v>
      </c>
      <c r="C2233" s="40" t="s">
        <v>11048</v>
      </c>
      <c r="D2233" s="44" t="s">
        <v>11049</v>
      </c>
    </row>
    <row r="2234" spans="1:4" ht="15" customHeight="1" x14ac:dyDescent="0.2">
      <c r="A2234" s="40" t="s">
        <v>11050</v>
      </c>
      <c r="B2234" s="40" t="s">
        <v>11051</v>
      </c>
      <c r="C2234" s="40" t="s">
        <v>11052</v>
      </c>
      <c r="D2234" s="44" t="s">
        <v>11053</v>
      </c>
    </row>
    <row r="2235" spans="1:4" ht="15" customHeight="1" x14ac:dyDescent="0.2">
      <c r="A2235" s="40" t="s">
        <v>11054</v>
      </c>
      <c r="B2235" s="40" t="s">
        <v>11055</v>
      </c>
      <c r="C2235" s="40" t="s">
        <v>11056</v>
      </c>
      <c r="D2235" s="44" t="s">
        <v>11057</v>
      </c>
    </row>
    <row r="2236" spans="1:4" ht="15" customHeight="1" x14ac:dyDescent="0.2">
      <c r="A2236" s="40" t="s">
        <v>11058</v>
      </c>
      <c r="B2236" s="40" t="s">
        <v>11059</v>
      </c>
      <c r="C2236" s="40" t="s">
        <v>11060</v>
      </c>
      <c r="D2236" s="44" t="s">
        <v>11061</v>
      </c>
    </row>
    <row r="2237" spans="1:4" ht="15" customHeight="1" x14ac:dyDescent="0.2">
      <c r="A2237" s="40" t="s">
        <v>11062</v>
      </c>
      <c r="B2237" s="40" t="s">
        <v>11063</v>
      </c>
      <c r="C2237" s="40" t="s">
        <v>11064</v>
      </c>
      <c r="D2237" s="44" t="s">
        <v>11065</v>
      </c>
    </row>
    <row r="2238" spans="1:4" ht="15" customHeight="1" x14ac:dyDescent="0.2">
      <c r="A2238" s="40" t="s">
        <v>11066</v>
      </c>
      <c r="B2238" s="40" t="s">
        <v>11067</v>
      </c>
      <c r="C2238" s="40" t="s">
        <v>11068</v>
      </c>
      <c r="D2238" s="44" t="s">
        <v>11069</v>
      </c>
    </row>
    <row r="2239" spans="1:4" ht="15" customHeight="1" x14ac:dyDescent="0.2">
      <c r="A2239" s="40" t="s">
        <v>11070</v>
      </c>
      <c r="B2239" s="40" t="s">
        <v>11071</v>
      </c>
      <c r="C2239" s="40" t="s">
        <v>11072</v>
      </c>
      <c r="D2239" s="44" t="s">
        <v>11073</v>
      </c>
    </row>
    <row r="2240" spans="1:4" ht="15" customHeight="1" x14ac:dyDescent="0.2">
      <c r="A2240" s="40" t="s">
        <v>11074</v>
      </c>
      <c r="B2240" s="40" t="s">
        <v>11075</v>
      </c>
      <c r="C2240" s="40" t="s">
        <v>11076</v>
      </c>
      <c r="D2240" s="44" t="s">
        <v>11077</v>
      </c>
    </row>
    <row r="2241" spans="1:4" ht="15" customHeight="1" x14ac:dyDescent="0.2">
      <c r="A2241" s="40" t="s">
        <v>11078</v>
      </c>
      <c r="B2241" s="40" t="s">
        <v>11079</v>
      </c>
      <c r="C2241" s="40" t="s">
        <v>11080</v>
      </c>
      <c r="D2241" s="44" t="s">
        <v>11081</v>
      </c>
    </row>
    <row r="2242" spans="1:4" ht="15" customHeight="1" x14ac:dyDescent="0.2">
      <c r="A2242" s="40" t="s">
        <v>11082</v>
      </c>
      <c r="B2242" s="40" t="s">
        <v>11083</v>
      </c>
      <c r="C2242" s="40" t="s">
        <v>11084</v>
      </c>
      <c r="D2242" s="44" t="s">
        <v>11085</v>
      </c>
    </row>
    <row r="2243" spans="1:4" ht="15" customHeight="1" x14ac:dyDescent="0.2">
      <c r="A2243" s="40" t="s">
        <v>11086</v>
      </c>
      <c r="B2243" s="40" t="s">
        <v>11087</v>
      </c>
      <c r="C2243" s="40" t="s">
        <v>11088</v>
      </c>
      <c r="D2243" s="44" t="s">
        <v>11089</v>
      </c>
    </row>
    <row r="2244" spans="1:4" ht="15" customHeight="1" x14ac:dyDescent="0.2">
      <c r="A2244" s="40" t="s">
        <v>11090</v>
      </c>
      <c r="B2244" s="40" t="s">
        <v>11091</v>
      </c>
      <c r="C2244" s="40" t="s">
        <v>11092</v>
      </c>
      <c r="D2244" s="44" t="s">
        <v>11093</v>
      </c>
    </row>
    <row r="2245" spans="1:4" ht="15" customHeight="1" x14ac:dyDescent="0.2">
      <c r="A2245" s="40" t="s">
        <v>11094</v>
      </c>
      <c r="B2245" s="40" t="s">
        <v>11095</v>
      </c>
      <c r="C2245" s="40" t="s">
        <v>11096</v>
      </c>
      <c r="D2245" s="44" t="s">
        <v>11097</v>
      </c>
    </row>
    <row r="2246" spans="1:4" ht="15" customHeight="1" x14ac:dyDescent="0.2">
      <c r="A2246" s="40" t="s">
        <v>11098</v>
      </c>
      <c r="B2246" s="40" t="s">
        <v>11099</v>
      </c>
      <c r="C2246" s="40" t="s">
        <v>11100</v>
      </c>
      <c r="D2246" s="44" t="s">
        <v>11101</v>
      </c>
    </row>
    <row r="2247" spans="1:4" ht="15" customHeight="1" x14ac:dyDescent="0.2">
      <c r="A2247" s="40" t="s">
        <v>11102</v>
      </c>
      <c r="B2247" s="40" t="s">
        <v>11103</v>
      </c>
      <c r="C2247" s="40" t="s">
        <v>11104</v>
      </c>
      <c r="D2247" s="44" t="s">
        <v>11105</v>
      </c>
    </row>
    <row r="2248" spans="1:4" ht="15" customHeight="1" x14ac:dyDescent="0.2">
      <c r="A2248" s="40" t="s">
        <v>11106</v>
      </c>
      <c r="B2248" s="40" t="s">
        <v>11107</v>
      </c>
      <c r="C2248" s="40" t="s">
        <v>11108</v>
      </c>
      <c r="D2248" s="44" t="s">
        <v>11109</v>
      </c>
    </row>
    <row r="2249" spans="1:4" ht="15" customHeight="1" x14ac:dyDescent="0.2">
      <c r="A2249" s="40" t="s">
        <v>11110</v>
      </c>
      <c r="B2249" s="40" t="s">
        <v>11111</v>
      </c>
      <c r="C2249" s="40" t="s">
        <v>11112</v>
      </c>
      <c r="D2249" s="44" t="s">
        <v>11113</v>
      </c>
    </row>
    <row r="2250" spans="1:4" ht="15" customHeight="1" x14ac:dyDescent="0.2">
      <c r="A2250" s="40" t="s">
        <v>11114</v>
      </c>
      <c r="B2250" s="40" t="s">
        <v>11115</v>
      </c>
      <c r="C2250" s="40" t="s">
        <v>11116</v>
      </c>
      <c r="D2250" s="44" t="s">
        <v>11117</v>
      </c>
    </row>
    <row r="2251" spans="1:4" ht="15" customHeight="1" x14ac:dyDescent="0.2">
      <c r="A2251" s="40" t="s">
        <v>11118</v>
      </c>
      <c r="B2251" s="40" t="s">
        <v>11119</v>
      </c>
      <c r="C2251" s="40" t="s">
        <v>11120</v>
      </c>
      <c r="D2251" s="44" t="s">
        <v>11121</v>
      </c>
    </row>
    <row r="2252" spans="1:4" ht="15" customHeight="1" x14ac:dyDescent="0.2">
      <c r="A2252" s="40" t="s">
        <v>11122</v>
      </c>
      <c r="B2252" s="40" t="s">
        <v>11123</v>
      </c>
      <c r="C2252" s="40" t="s">
        <v>11124</v>
      </c>
      <c r="D2252" s="44" t="s">
        <v>11125</v>
      </c>
    </row>
    <row r="2253" spans="1:4" ht="15" customHeight="1" x14ac:dyDescent="0.2">
      <c r="A2253" s="40" t="s">
        <v>11126</v>
      </c>
      <c r="B2253" s="40" t="s">
        <v>11127</v>
      </c>
      <c r="C2253" s="40" t="s">
        <v>11128</v>
      </c>
      <c r="D2253" s="44" t="s">
        <v>11129</v>
      </c>
    </row>
    <row r="2254" spans="1:4" ht="15" customHeight="1" x14ac:dyDescent="0.2">
      <c r="A2254" s="40" t="s">
        <v>11130</v>
      </c>
      <c r="B2254" s="40" t="s">
        <v>11131</v>
      </c>
      <c r="C2254" s="40" t="s">
        <v>11132</v>
      </c>
      <c r="D2254" s="44" t="s">
        <v>11133</v>
      </c>
    </row>
    <row r="2255" spans="1:4" ht="15" customHeight="1" x14ac:dyDescent="0.2">
      <c r="A2255" s="40" t="s">
        <v>11134</v>
      </c>
      <c r="B2255" s="40" t="s">
        <v>11135</v>
      </c>
      <c r="C2255" s="40" t="s">
        <v>11136</v>
      </c>
      <c r="D2255" s="44" t="s">
        <v>11137</v>
      </c>
    </row>
    <row r="2256" spans="1:4" ht="15" customHeight="1" x14ac:dyDescent="0.2">
      <c r="A2256" s="40" t="s">
        <v>11138</v>
      </c>
      <c r="B2256" s="40" t="s">
        <v>11139</v>
      </c>
      <c r="C2256" s="40" t="s">
        <v>11140</v>
      </c>
      <c r="D2256" s="44" t="s">
        <v>11141</v>
      </c>
    </row>
    <row r="2257" spans="1:4" ht="15" customHeight="1" x14ac:dyDescent="0.2">
      <c r="A2257" s="40" t="s">
        <v>11142</v>
      </c>
      <c r="B2257" s="40" t="s">
        <v>11143</v>
      </c>
      <c r="C2257" s="40" t="s">
        <v>11144</v>
      </c>
      <c r="D2257" s="44" t="s">
        <v>11145</v>
      </c>
    </row>
    <row r="2258" spans="1:4" ht="15" customHeight="1" x14ac:dyDescent="0.2">
      <c r="A2258" s="40" t="s">
        <v>11146</v>
      </c>
      <c r="B2258" s="40" t="s">
        <v>11147</v>
      </c>
      <c r="C2258" s="40" t="s">
        <v>11148</v>
      </c>
      <c r="D2258" s="44" t="s">
        <v>11149</v>
      </c>
    </row>
    <row r="2259" spans="1:4" ht="15" customHeight="1" x14ac:dyDescent="0.2">
      <c r="A2259" s="40" t="s">
        <v>11150</v>
      </c>
      <c r="B2259" s="40" t="s">
        <v>11151</v>
      </c>
      <c r="C2259" s="40" t="s">
        <v>11152</v>
      </c>
      <c r="D2259" s="44" t="s">
        <v>11153</v>
      </c>
    </row>
    <row r="2260" spans="1:4" ht="15" customHeight="1" x14ac:dyDescent="0.2">
      <c r="A2260" s="40" t="s">
        <v>11154</v>
      </c>
      <c r="B2260" s="40" t="s">
        <v>11155</v>
      </c>
      <c r="C2260" s="40" t="s">
        <v>11156</v>
      </c>
      <c r="D2260" s="44" t="s">
        <v>11157</v>
      </c>
    </row>
    <row r="2261" spans="1:4" ht="15" customHeight="1" x14ac:dyDescent="0.2">
      <c r="A2261" s="40" t="s">
        <v>11158</v>
      </c>
      <c r="B2261" s="40" t="s">
        <v>11159</v>
      </c>
      <c r="C2261" s="40" t="s">
        <v>11160</v>
      </c>
      <c r="D2261" s="44" t="s">
        <v>11161</v>
      </c>
    </row>
    <row r="2262" spans="1:4" ht="15" customHeight="1" x14ac:dyDescent="0.2">
      <c r="A2262" s="40" t="s">
        <v>11162</v>
      </c>
      <c r="B2262" s="40" t="s">
        <v>11163</v>
      </c>
      <c r="C2262" s="40" t="s">
        <v>11164</v>
      </c>
      <c r="D2262" s="44" t="s">
        <v>11165</v>
      </c>
    </row>
    <row r="2263" spans="1:4" ht="15" customHeight="1" x14ac:dyDescent="0.2">
      <c r="A2263" s="40" t="s">
        <v>11166</v>
      </c>
      <c r="B2263" s="40" t="s">
        <v>11167</v>
      </c>
      <c r="C2263" s="40" t="s">
        <v>11168</v>
      </c>
      <c r="D2263" s="44" t="s">
        <v>11169</v>
      </c>
    </row>
    <row r="2264" spans="1:4" ht="15" customHeight="1" x14ac:dyDescent="0.2">
      <c r="A2264" s="40" t="s">
        <v>11170</v>
      </c>
      <c r="B2264" s="40" t="s">
        <v>11171</v>
      </c>
      <c r="C2264" s="40" t="s">
        <v>11172</v>
      </c>
      <c r="D2264" s="44" t="s">
        <v>11173</v>
      </c>
    </row>
    <row r="2265" spans="1:4" ht="15" customHeight="1" x14ac:dyDescent="0.2">
      <c r="A2265" s="40" t="s">
        <v>11174</v>
      </c>
      <c r="B2265" s="40" t="s">
        <v>11175</v>
      </c>
      <c r="C2265" s="40" t="s">
        <v>11176</v>
      </c>
      <c r="D2265" s="44" t="s">
        <v>11177</v>
      </c>
    </row>
    <row r="2266" spans="1:4" ht="15" customHeight="1" x14ac:dyDescent="0.2">
      <c r="A2266" s="40" t="s">
        <v>11178</v>
      </c>
      <c r="B2266" s="40" t="s">
        <v>11179</v>
      </c>
      <c r="C2266" s="40" t="s">
        <v>11180</v>
      </c>
      <c r="D2266" s="44" t="s">
        <v>11181</v>
      </c>
    </row>
    <row r="2267" spans="1:4" ht="15" customHeight="1" x14ac:dyDescent="0.2">
      <c r="A2267" s="40" t="s">
        <v>11182</v>
      </c>
      <c r="B2267" s="40" t="s">
        <v>11183</v>
      </c>
      <c r="C2267" s="40" t="s">
        <v>11184</v>
      </c>
      <c r="D2267" s="44" t="s">
        <v>11185</v>
      </c>
    </row>
    <row r="2268" spans="1:4" ht="15" customHeight="1" x14ac:dyDescent="0.2">
      <c r="A2268" s="40" t="s">
        <v>11186</v>
      </c>
      <c r="B2268" s="40" t="s">
        <v>11187</v>
      </c>
      <c r="C2268" s="40" t="s">
        <v>11188</v>
      </c>
      <c r="D2268" s="44" t="s">
        <v>11189</v>
      </c>
    </row>
    <row r="2269" spans="1:4" ht="15" customHeight="1" x14ac:dyDescent="0.2">
      <c r="A2269" s="40" t="s">
        <v>11190</v>
      </c>
      <c r="B2269" s="40" t="s">
        <v>11191</v>
      </c>
      <c r="C2269" s="40" t="s">
        <v>11192</v>
      </c>
      <c r="D2269" s="44" t="s">
        <v>11193</v>
      </c>
    </row>
    <row r="2270" spans="1:4" ht="15" customHeight="1" x14ac:dyDescent="0.2">
      <c r="A2270" s="40" t="s">
        <v>11194</v>
      </c>
      <c r="B2270" s="40" t="s">
        <v>11195</v>
      </c>
      <c r="C2270" s="40" t="s">
        <v>11196</v>
      </c>
      <c r="D2270" s="44" t="s">
        <v>11197</v>
      </c>
    </row>
    <row r="2271" spans="1:4" ht="15" customHeight="1" x14ac:dyDescent="0.2">
      <c r="A2271" s="40" t="s">
        <v>11198</v>
      </c>
      <c r="B2271" s="40" t="s">
        <v>11199</v>
      </c>
      <c r="C2271" s="40" t="s">
        <v>11200</v>
      </c>
      <c r="D2271" s="44" t="s">
        <v>11201</v>
      </c>
    </row>
    <row r="2272" spans="1:4" ht="15" customHeight="1" x14ac:dyDescent="0.2">
      <c r="A2272" s="40" t="s">
        <v>11202</v>
      </c>
      <c r="B2272" s="40" t="s">
        <v>11203</v>
      </c>
      <c r="C2272" s="40" t="s">
        <v>11204</v>
      </c>
      <c r="D2272" s="44" t="s">
        <v>11205</v>
      </c>
    </row>
    <row r="2273" spans="1:4" ht="15" customHeight="1" x14ac:dyDescent="0.2">
      <c r="A2273" s="40" t="s">
        <v>11206</v>
      </c>
      <c r="B2273" s="40" t="s">
        <v>11207</v>
      </c>
      <c r="C2273" s="40" t="s">
        <v>11208</v>
      </c>
      <c r="D2273" s="44" t="s">
        <v>11209</v>
      </c>
    </row>
    <row r="2274" spans="1:4" ht="15" customHeight="1" x14ac:dyDescent="0.2">
      <c r="A2274" s="40" t="s">
        <v>11210</v>
      </c>
      <c r="B2274" s="40" t="s">
        <v>11211</v>
      </c>
      <c r="C2274" s="40" t="s">
        <v>11212</v>
      </c>
      <c r="D2274" s="44" t="s">
        <v>11213</v>
      </c>
    </row>
    <row r="2275" spans="1:4" ht="15" customHeight="1" x14ac:dyDescent="0.2">
      <c r="A2275" s="40" t="s">
        <v>11214</v>
      </c>
      <c r="B2275" s="40" t="s">
        <v>11215</v>
      </c>
      <c r="C2275" s="40" t="s">
        <v>11216</v>
      </c>
      <c r="D2275" s="44" t="s">
        <v>11217</v>
      </c>
    </row>
    <row r="2276" spans="1:4" ht="15" customHeight="1" x14ac:dyDescent="0.2">
      <c r="A2276" s="40" t="s">
        <v>11218</v>
      </c>
      <c r="B2276" s="40" t="s">
        <v>11219</v>
      </c>
      <c r="C2276" s="40" t="s">
        <v>11220</v>
      </c>
      <c r="D2276" s="44" t="s">
        <v>11221</v>
      </c>
    </row>
    <row r="2277" spans="1:4" ht="15" customHeight="1" x14ac:dyDescent="0.2">
      <c r="A2277" s="40" t="s">
        <v>11222</v>
      </c>
      <c r="B2277" s="40" t="s">
        <v>11223</v>
      </c>
      <c r="C2277" s="40" t="s">
        <v>11224</v>
      </c>
      <c r="D2277" s="44" t="s">
        <v>11225</v>
      </c>
    </row>
    <row r="2278" spans="1:4" ht="15" customHeight="1" x14ac:dyDescent="0.2">
      <c r="A2278" s="40" t="s">
        <v>11226</v>
      </c>
      <c r="B2278" s="40" t="s">
        <v>11227</v>
      </c>
      <c r="C2278" s="40" t="s">
        <v>11228</v>
      </c>
      <c r="D2278" s="44" t="s">
        <v>11229</v>
      </c>
    </row>
    <row r="2279" spans="1:4" ht="15" customHeight="1" x14ac:dyDescent="0.2">
      <c r="A2279" s="40" t="s">
        <v>11230</v>
      </c>
      <c r="B2279" s="40" t="s">
        <v>11231</v>
      </c>
      <c r="C2279" s="40" t="s">
        <v>11232</v>
      </c>
      <c r="D2279" s="44" t="s">
        <v>11233</v>
      </c>
    </row>
    <row r="2280" spans="1:4" ht="15" customHeight="1" x14ac:dyDescent="0.2">
      <c r="A2280" s="40" t="s">
        <v>11234</v>
      </c>
      <c r="B2280" s="40" t="s">
        <v>11235</v>
      </c>
      <c r="C2280" s="40" t="s">
        <v>11236</v>
      </c>
      <c r="D2280" s="44" t="s">
        <v>11237</v>
      </c>
    </row>
    <row r="2281" spans="1:4" ht="15" customHeight="1" x14ac:dyDescent="0.2">
      <c r="A2281" s="40" t="s">
        <v>11238</v>
      </c>
      <c r="B2281" s="40" t="s">
        <v>11239</v>
      </c>
      <c r="C2281" s="40" t="s">
        <v>11240</v>
      </c>
      <c r="D2281" s="44" t="s">
        <v>11241</v>
      </c>
    </row>
    <row r="2282" spans="1:4" ht="15" customHeight="1" x14ac:dyDescent="0.2">
      <c r="A2282" s="40" t="s">
        <v>11242</v>
      </c>
      <c r="B2282" s="40" t="s">
        <v>11243</v>
      </c>
      <c r="C2282" s="40" t="s">
        <v>11244</v>
      </c>
      <c r="D2282" s="44" t="s">
        <v>11245</v>
      </c>
    </row>
    <row r="2283" spans="1:4" ht="15" customHeight="1" x14ac:dyDescent="0.2">
      <c r="A2283" s="40" t="s">
        <v>11246</v>
      </c>
      <c r="B2283" s="40" t="s">
        <v>11247</v>
      </c>
      <c r="C2283" s="40" t="s">
        <v>11248</v>
      </c>
      <c r="D2283" s="44" t="s">
        <v>11249</v>
      </c>
    </row>
    <row r="2284" spans="1:4" ht="15" customHeight="1" x14ac:dyDescent="0.2">
      <c r="A2284" s="40" t="s">
        <v>11250</v>
      </c>
      <c r="B2284" s="40" t="s">
        <v>11251</v>
      </c>
      <c r="C2284" s="40" t="s">
        <v>11252</v>
      </c>
      <c r="D2284" s="44" t="s">
        <v>11253</v>
      </c>
    </row>
    <row r="2285" spans="1:4" ht="15" customHeight="1" x14ac:dyDescent="0.2">
      <c r="A2285" s="40" t="s">
        <v>11254</v>
      </c>
      <c r="B2285" s="40" t="s">
        <v>11255</v>
      </c>
      <c r="C2285" s="40" t="s">
        <v>11256</v>
      </c>
      <c r="D2285" s="44" t="s">
        <v>11257</v>
      </c>
    </row>
    <row r="2286" spans="1:4" ht="15" customHeight="1" x14ac:dyDescent="0.2">
      <c r="A2286" s="40" t="s">
        <v>11258</v>
      </c>
      <c r="B2286" s="40" t="s">
        <v>11259</v>
      </c>
      <c r="C2286" s="40" t="s">
        <v>11260</v>
      </c>
      <c r="D2286" s="44" t="s">
        <v>11261</v>
      </c>
    </row>
    <row r="2287" spans="1:4" ht="15" customHeight="1" x14ac:dyDescent="0.2">
      <c r="A2287" s="40" t="s">
        <v>11262</v>
      </c>
      <c r="B2287" s="40" t="s">
        <v>11263</v>
      </c>
      <c r="C2287" s="40" t="s">
        <v>11264</v>
      </c>
      <c r="D2287" s="44" t="s">
        <v>11265</v>
      </c>
    </row>
    <row r="2288" spans="1:4" ht="15" customHeight="1" x14ac:dyDescent="0.2">
      <c r="A2288" s="40" t="s">
        <v>11266</v>
      </c>
      <c r="B2288" s="40" t="s">
        <v>11267</v>
      </c>
      <c r="C2288" s="40" t="s">
        <v>11268</v>
      </c>
      <c r="D2288" s="44" t="s">
        <v>11269</v>
      </c>
    </row>
    <row r="2289" spans="1:4" ht="15" customHeight="1" x14ac:dyDescent="0.2">
      <c r="A2289" s="40" t="s">
        <v>11270</v>
      </c>
      <c r="B2289" s="40" t="s">
        <v>11271</v>
      </c>
      <c r="C2289" s="40" t="s">
        <v>11272</v>
      </c>
      <c r="D2289" s="44" t="s">
        <v>11273</v>
      </c>
    </row>
    <row r="2290" spans="1:4" ht="15" customHeight="1" x14ac:dyDescent="0.2">
      <c r="A2290" s="40" t="s">
        <v>11274</v>
      </c>
      <c r="B2290" s="40" t="s">
        <v>11275</v>
      </c>
      <c r="C2290" s="40" t="s">
        <v>11276</v>
      </c>
      <c r="D2290" s="44" t="s">
        <v>11277</v>
      </c>
    </row>
    <row r="2291" spans="1:4" ht="15" customHeight="1" x14ac:dyDescent="0.2">
      <c r="A2291" s="40" t="s">
        <v>11278</v>
      </c>
      <c r="B2291" s="40" t="s">
        <v>11279</v>
      </c>
      <c r="C2291" s="40" t="s">
        <v>11280</v>
      </c>
      <c r="D2291" s="44" t="s">
        <v>11281</v>
      </c>
    </row>
    <row r="2292" spans="1:4" ht="15" customHeight="1" x14ac:dyDescent="0.2">
      <c r="A2292" s="40" t="s">
        <v>11282</v>
      </c>
      <c r="B2292" s="40" t="s">
        <v>11283</v>
      </c>
      <c r="C2292" s="40" t="s">
        <v>11284</v>
      </c>
      <c r="D2292" s="44" t="s">
        <v>11285</v>
      </c>
    </row>
    <row r="2293" spans="1:4" ht="15" customHeight="1" x14ac:dyDescent="0.2">
      <c r="A2293" s="40" t="s">
        <v>11286</v>
      </c>
      <c r="B2293" s="40" t="s">
        <v>11287</v>
      </c>
      <c r="C2293" s="40" t="s">
        <v>11288</v>
      </c>
      <c r="D2293" s="44" t="s">
        <v>11289</v>
      </c>
    </row>
    <row r="2294" spans="1:4" ht="15" customHeight="1" x14ac:dyDescent="0.2">
      <c r="A2294" s="40" t="s">
        <v>11290</v>
      </c>
      <c r="B2294" s="40" t="s">
        <v>11291</v>
      </c>
      <c r="C2294" s="40" t="s">
        <v>11292</v>
      </c>
      <c r="D2294" s="44" t="s">
        <v>11293</v>
      </c>
    </row>
    <row r="2295" spans="1:4" ht="15" customHeight="1" x14ac:dyDescent="0.2">
      <c r="A2295" s="40" t="s">
        <v>11294</v>
      </c>
      <c r="B2295" s="40" t="s">
        <v>11295</v>
      </c>
      <c r="C2295" s="40" t="s">
        <v>11296</v>
      </c>
      <c r="D2295" s="44" t="s">
        <v>11297</v>
      </c>
    </row>
    <row r="2296" spans="1:4" ht="15" customHeight="1" x14ac:dyDescent="0.2">
      <c r="A2296" s="40" t="s">
        <v>11298</v>
      </c>
      <c r="B2296" s="40" t="s">
        <v>11299</v>
      </c>
      <c r="C2296" s="40" t="s">
        <v>11300</v>
      </c>
      <c r="D2296" s="44" t="s">
        <v>11301</v>
      </c>
    </row>
    <row r="2297" spans="1:4" ht="15" customHeight="1" x14ac:dyDescent="0.2">
      <c r="A2297" s="40" t="s">
        <v>11302</v>
      </c>
      <c r="B2297" s="40" t="s">
        <v>11303</v>
      </c>
      <c r="C2297" s="40" t="s">
        <v>11304</v>
      </c>
      <c r="D2297" s="44" t="s">
        <v>11305</v>
      </c>
    </row>
    <row r="2298" spans="1:4" ht="15" customHeight="1" x14ac:dyDescent="0.2">
      <c r="A2298" s="40" t="s">
        <v>11306</v>
      </c>
      <c r="B2298" s="40" t="s">
        <v>11307</v>
      </c>
      <c r="C2298" s="40" t="s">
        <v>11308</v>
      </c>
      <c r="D2298" s="44" t="s">
        <v>11309</v>
      </c>
    </row>
    <row r="2299" spans="1:4" ht="15" customHeight="1" x14ac:dyDescent="0.2">
      <c r="A2299" s="40" t="s">
        <v>11310</v>
      </c>
      <c r="B2299" s="40" t="s">
        <v>11311</v>
      </c>
      <c r="C2299" s="40" t="s">
        <v>11312</v>
      </c>
      <c r="D2299" s="44" t="s">
        <v>11313</v>
      </c>
    </row>
    <row r="2300" spans="1:4" ht="15" customHeight="1" x14ac:dyDescent="0.2">
      <c r="A2300" s="40" t="s">
        <v>11314</v>
      </c>
      <c r="B2300" s="40" t="s">
        <v>11315</v>
      </c>
      <c r="C2300" s="40" t="s">
        <v>11316</v>
      </c>
      <c r="D2300" s="44" t="s">
        <v>11317</v>
      </c>
    </row>
    <row r="2301" spans="1:4" ht="15" customHeight="1" x14ac:dyDescent="0.2">
      <c r="A2301" s="40" t="s">
        <v>11318</v>
      </c>
      <c r="B2301" s="40" t="s">
        <v>11319</v>
      </c>
      <c r="C2301" s="40" t="s">
        <v>11320</v>
      </c>
      <c r="D2301" s="44" t="s">
        <v>11321</v>
      </c>
    </row>
    <row r="2302" spans="1:4" ht="15" customHeight="1" x14ac:dyDescent="0.2">
      <c r="A2302" s="40" t="s">
        <v>11322</v>
      </c>
      <c r="B2302" s="40" t="s">
        <v>11323</v>
      </c>
      <c r="C2302" s="40" t="s">
        <v>11324</v>
      </c>
      <c r="D2302" s="44" t="s">
        <v>11325</v>
      </c>
    </row>
    <row r="2303" spans="1:4" ht="15" customHeight="1" x14ac:dyDescent="0.2">
      <c r="A2303" s="40" t="s">
        <v>11326</v>
      </c>
      <c r="B2303" s="40" t="s">
        <v>11327</v>
      </c>
      <c r="C2303" s="40" t="s">
        <v>11328</v>
      </c>
      <c r="D2303" s="44" t="s">
        <v>11329</v>
      </c>
    </row>
    <row r="2304" spans="1:4" ht="15" customHeight="1" x14ac:dyDescent="0.2">
      <c r="A2304" s="40" t="s">
        <v>11330</v>
      </c>
      <c r="B2304" s="40" t="s">
        <v>11331</v>
      </c>
      <c r="C2304" s="40" t="s">
        <v>11332</v>
      </c>
      <c r="D2304" s="44" t="s">
        <v>11333</v>
      </c>
    </row>
    <row r="2305" spans="1:4" ht="15" customHeight="1" x14ac:dyDescent="0.2">
      <c r="A2305" s="40" t="s">
        <v>11334</v>
      </c>
      <c r="B2305" s="40" t="s">
        <v>11335</v>
      </c>
      <c r="C2305" s="40" t="s">
        <v>11336</v>
      </c>
      <c r="D2305" s="44" t="s">
        <v>11337</v>
      </c>
    </row>
    <row r="2306" spans="1:4" ht="15" customHeight="1" x14ac:dyDescent="0.2">
      <c r="A2306" s="40" t="s">
        <v>11338</v>
      </c>
      <c r="B2306" s="40" t="s">
        <v>11339</v>
      </c>
      <c r="C2306" s="40" t="s">
        <v>11340</v>
      </c>
      <c r="D2306" s="44" t="s">
        <v>11341</v>
      </c>
    </row>
    <row r="2307" spans="1:4" ht="15" customHeight="1" x14ac:dyDescent="0.2">
      <c r="A2307" s="40" t="s">
        <v>11342</v>
      </c>
      <c r="B2307" s="40" t="s">
        <v>11343</v>
      </c>
      <c r="C2307" s="40" t="s">
        <v>11344</v>
      </c>
      <c r="D2307" s="44" t="s">
        <v>11345</v>
      </c>
    </row>
    <row r="2308" spans="1:4" ht="15" customHeight="1" x14ac:dyDescent="0.2">
      <c r="A2308" s="40" t="s">
        <v>11346</v>
      </c>
      <c r="B2308" s="40" t="s">
        <v>11347</v>
      </c>
      <c r="C2308" s="40" t="s">
        <v>11348</v>
      </c>
      <c r="D2308" s="44" t="s">
        <v>11349</v>
      </c>
    </row>
    <row r="2309" spans="1:4" ht="15" customHeight="1" x14ac:dyDescent="0.2">
      <c r="A2309" s="40" t="s">
        <v>11350</v>
      </c>
      <c r="B2309" s="40" t="s">
        <v>11351</v>
      </c>
      <c r="C2309" s="40" t="s">
        <v>11352</v>
      </c>
      <c r="D2309" s="44" t="s">
        <v>11353</v>
      </c>
    </row>
    <row r="2310" spans="1:4" ht="15" customHeight="1" x14ac:dyDescent="0.2">
      <c r="A2310" s="40" t="s">
        <v>11354</v>
      </c>
      <c r="B2310" s="40" t="s">
        <v>11355</v>
      </c>
      <c r="C2310" s="40" t="s">
        <v>11356</v>
      </c>
      <c r="D2310" s="44" t="s">
        <v>11357</v>
      </c>
    </row>
    <row r="2311" spans="1:4" ht="15" customHeight="1" x14ac:dyDescent="0.2">
      <c r="A2311" s="40" t="s">
        <v>11358</v>
      </c>
      <c r="B2311" s="40" t="s">
        <v>11359</v>
      </c>
      <c r="C2311" s="40" t="s">
        <v>11360</v>
      </c>
      <c r="D2311" s="44" t="s">
        <v>11361</v>
      </c>
    </row>
    <row r="2312" spans="1:4" ht="15" customHeight="1" x14ac:dyDescent="0.2">
      <c r="A2312" s="40" t="s">
        <v>11362</v>
      </c>
      <c r="B2312" s="40" t="s">
        <v>11363</v>
      </c>
      <c r="C2312" s="40" t="s">
        <v>11364</v>
      </c>
      <c r="D2312" s="44" t="s">
        <v>11365</v>
      </c>
    </row>
    <row r="2313" spans="1:4" ht="15" customHeight="1" x14ac:dyDescent="0.2">
      <c r="A2313" s="40" t="s">
        <v>11366</v>
      </c>
      <c r="B2313" s="40" t="s">
        <v>11367</v>
      </c>
      <c r="C2313" s="40" t="s">
        <v>11368</v>
      </c>
      <c r="D2313" s="44" t="s">
        <v>11369</v>
      </c>
    </row>
    <row r="2314" spans="1:4" ht="15" customHeight="1" x14ac:dyDescent="0.2">
      <c r="A2314" s="40" t="s">
        <v>11370</v>
      </c>
      <c r="B2314" s="40" t="s">
        <v>11371</v>
      </c>
      <c r="C2314" s="40" t="s">
        <v>11372</v>
      </c>
      <c r="D2314" s="44" t="s">
        <v>11373</v>
      </c>
    </row>
    <row r="2315" spans="1:4" ht="15" customHeight="1" x14ac:dyDescent="0.2">
      <c r="A2315" s="40" t="s">
        <v>11374</v>
      </c>
      <c r="B2315" s="40" t="s">
        <v>11375</v>
      </c>
      <c r="C2315" s="40" t="s">
        <v>11376</v>
      </c>
      <c r="D2315" s="44" t="s">
        <v>11377</v>
      </c>
    </row>
    <row r="2316" spans="1:4" ht="15" customHeight="1" x14ac:dyDescent="0.2">
      <c r="A2316" s="40" t="s">
        <v>11378</v>
      </c>
      <c r="B2316" s="40" t="s">
        <v>11379</v>
      </c>
      <c r="C2316" s="40" t="s">
        <v>11380</v>
      </c>
      <c r="D2316" s="44" t="s">
        <v>11381</v>
      </c>
    </row>
    <row r="2317" spans="1:4" ht="15" customHeight="1" x14ac:dyDescent="0.2">
      <c r="A2317" s="40" t="s">
        <v>11382</v>
      </c>
      <c r="B2317" s="40" t="s">
        <v>11383</v>
      </c>
      <c r="C2317" s="40" t="s">
        <v>11384</v>
      </c>
      <c r="D2317" s="44" t="s">
        <v>11385</v>
      </c>
    </row>
    <row r="2318" spans="1:4" ht="15" customHeight="1" x14ac:dyDescent="0.2">
      <c r="A2318" s="40" t="s">
        <v>11386</v>
      </c>
      <c r="B2318" s="40" t="s">
        <v>11387</v>
      </c>
      <c r="C2318" s="40" t="s">
        <v>11388</v>
      </c>
      <c r="D2318" s="44" t="s">
        <v>11389</v>
      </c>
    </row>
    <row r="2319" spans="1:4" ht="15" customHeight="1" x14ac:dyDescent="0.2">
      <c r="A2319" s="40" t="s">
        <v>11390</v>
      </c>
      <c r="B2319" s="40" t="s">
        <v>11391</v>
      </c>
      <c r="C2319" s="40" t="s">
        <v>11392</v>
      </c>
      <c r="D2319" s="44" t="s">
        <v>11393</v>
      </c>
    </row>
    <row r="2320" spans="1:4" ht="15" customHeight="1" x14ac:dyDescent="0.2">
      <c r="A2320" s="40" t="s">
        <v>11394</v>
      </c>
      <c r="B2320" s="40" t="s">
        <v>11395</v>
      </c>
      <c r="C2320" s="40" t="s">
        <v>11396</v>
      </c>
      <c r="D2320" s="44" t="s">
        <v>11397</v>
      </c>
    </row>
    <row r="2321" spans="1:4" ht="15" customHeight="1" x14ac:dyDescent="0.2">
      <c r="A2321" s="40" t="s">
        <v>11398</v>
      </c>
      <c r="B2321" s="40" t="s">
        <v>11399</v>
      </c>
      <c r="C2321" s="40" t="s">
        <v>11400</v>
      </c>
      <c r="D2321" s="44" t="s">
        <v>11401</v>
      </c>
    </row>
    <row r="2322" spans="1:4" ht="15" customHeight="1" x14ac:dyDescent="0.2">
      <c r="A2322" s="40" t="s">
        <v>11402</v>
      </c>
      <c r="B2322" s="40" t="s">
        <v>11403</v>
      </c>
      <c r="C2322" s="40" t="s">
        <v>11404</v>
      </c>
      <c r="D2322" s="44" t="s">
        <v>11405</v>
      </c>
    </row>
    <row r="2323" spans="1:4" ht="15" customHeight="1" x14ac:dyDescent="0.2">
      <c r="A2323" s="40" t="s">
        <v>11406</v>
      </c>
      <c r="B2323" s="40" t="s">
        <v>11407</v>
      </c>
      <c r="C2323" s="40" t="s">
        <v>11408</v>
      </c>
      <c r="D2323" s="44" t="s">
        <v>11409</v>
      </c>
    </row>
    <row r="2324" spans="1:4" ht="15" customHeight="1" x14ac:dyDescent="0.2">
      <c r="A2324" s="40" t="s">
        <v>11410</v>
      </c>
      <c r="B2324" s="40" t="s">
        <v>11411</v>
      </c>
      <c r="C2324" s="40" t="s">
        <v>11412</v>
      </c>
      <c r="D2324" s="44" t="s">
        <v>11413</v>
      </c>
    </row>
    <row r="2325" spans="1:4" ht="15" customHeight="1" x14ac:dyDescent="0.2">
      <c r="A2325" s="40" t="s">
        <v>11414</v>
      </c>
      <c r="B2325" s="40" t="s">
        <v>11415</v>
      </c>
      <c r="C2325" s="40" t="s">
        <v>11416</v>
      </c>
      <c r="D2325" s="44" t="s">
        <v>11417</v>
      </c>
    </row>
    <row r="2326" spans="1:4" ht="15" customHeight="1" x14ac:dyDescent="0.2">
      <c r="A2326" s="40" t="s">
        <v>11418</v>
      </c>
      <c r="B2326" s="40" t="s">
        <v>11419</v>
      </c>
      <c r="C2326" s="40" t="s">
        <v>11420</v>
      </c>
      <c r="D2326" s="44" t="s">
        <v>11421</v>
      </c>
    </row>
    <row r="2327" spans="1:4" ht="15" customHeight="1" x14ac:dyDescent="0.2">
      <c r="A2327" s="40" t="s">
        <v>11422</v>
      </c>
      <c r="B2327" s="40" t="s">
        <v>11423</v>
      </c>
      <c r="C2327" s="40" t="s">
        <v>11424</v>
      </c>
      <c r="D2327" s="44" t="s">
        <v>11425</v>
      </c>
    </row>
    <row r="2328" spans="1:4" ht="15" customHeight="1" x14ac:dyDescent="0.2">
      <c r="A2328" s="40" t="s">
        <v>11426</v>
      </c>
      <c r="B2328" s="40" t="s">
        <v>11427</v>
      </c>
      <c r="C2328" s="40" t="s">
        <v>11428</v>
      </c>
      <c r="D2328" s="44" t="s">
        <v>11429</v>
      </c>
    </row>
    <row r="2329" spans="1:4" ht="15" customHeight="1" x14ac:dyDescent="0.2">
      <c r="A2329" s="40" t="s">
        <v>11430</v>
      </c>
      <c r="B2329" s="40" t="s">
        <v>11431</v>
      </c>
      <c r="C2329" s="40" t="s">
        <v>11432</v>
      </c>
      <c r="D2329" s="44" t="s">
        <v>11429</v>
      </c>
    </row>
    <row r="2330" spans="1:4" ht="15" customHeight="1" x14ac:dyDescent="0.2">
      <c r="A2330" s="40" t="s">
        <v>11433</v>
      </c>
      <c r="B2330" s="40" t="s">
        <v>11434</v>
      </c>
      <c r="C2330" s="40" t="s">
        <v>11435</v>
      </c>
      <c r="D2330" s="44" t="s">
        <v>11436</v>
      </c>
    </row>
    <row r="2331" spans="1:4" ht="15" customHeight="1" x14ac:dyDescent="0.2">
      <c r="A2331" s="40" t="s">
        <v>11437</v>
      </c>
      <c r="B2331" s="40" t="s">
        <v>11438</v>
      </c>
      <c r="C2331" s="40" t="s">
        <v>11439</v>
      </c>
      <c r="D2331" s="44" t="s">
        <v>11440</v>
      </c>
    </row>
    <row r="2332" spans="1:4" ht="15" customHeight="1" x14ac:dyDescent="0.2">
      <c r="A2332" s="40" t="s">
        <v>11441</v>
      </c>
      <c r="B2332" s="40" t="s">
        <v>11442</v>
      </c>
      <c r="C2332" s="40" t="s">
        <v>11443</v>
      </c>
      <c r="D2332" s="44" t="s">
        <v>11444</v>
      </c>
    </row>
    <row r="2333" spans="1:4" ht="15" customHeight="1" x14ac:dyDescent="0.2">
      <c r="A2333" s="40" t="s">
        <v>11445</v>
      </c>
      <c r="B2333" s="40" t="s">
        <v>11446</v>
      </c>
      <c r="C2333" s="40" t="s">
        <v>11447</v>
      </c>
      <c r="D2333" s="44" t="s">
        <v>11448</v>
      </c>
    </row>
    <row r="2334" spans="1:4" ht="15" customHeight="1" x14ac:dyDescent="0.2">
      <c r="A2334" s="40" t="s">
        <v>11449</v>
      </c>
      <c r="B2334" s="40" t="s">
        <v>11450</v>
      </c>
      <c r="C2334" s="40" t="s">
        <v>11451</v>
      </c>
      <c r="D2334" s="44" t="s">
        <v>11452</v>
      </c>
    </row>
    <row r="2335" spans="1:4" ht="15" customHeight="1" x14ac:dyDescent="0.2">
      <c r="A2335" s="40" t="s">
        <v>11453</v>
      </c>
      <c r="B2335" s="40" t="s">
        <v>11454</v>
      </c>
      <c r="C2335" s="40" t="s">
        <v>11455</v>
      </c>
      <c r="D2335" s="44" t="s">
        <v>11456</v>
      </c>
    </row>
    <row r="2336" spans="1:4" ht="15" customHeight="1" x14ac:dyDescent="0.2">
      <c r="A2336" s="40" t="s">
        <v>11457</v>
      </c>
      <c r="B2336" s="40" t="s">
        <v>11458</v>
      </c>
      <c r="C2336" s="40" t="s">
        <v>11459</v>
      </c>
      <c r="D2336" s="44" t="s">
        <v>11456</v>
      </c>
    </row>
    <row r="2337" spans="1:4" ht="15" customHeight="1" x14ac:dyDescent="0.2">
      <c r="A2337" s="40" t="s">
        <v>11460</v>
      </c>
      <c r="B2337" s="40" t="s">
        <v>11461</v>
      </c>
      <c r="C2337" s="40" t="s">
        <v>11462</v>
      </c>
      <c r="D2337" s="44" t="s">
        <v>11456</v>
      </c>
    </row>
    <row r="2338" spans="1:4" ht="15" customHeight="1" x14ac:dyDescent="0.2">
      <c r="A2338" s="40" t="s">
        <v>11463</v>
      </c>
      <c r="B2338" s="40" t="s">
        <v>11464</v>
      </c>
      <c r="C2338" s="40" t="s">
        <v>11465</v>
      </c>
      <c r="D2338" s="44" t="s">
        <v>11466</v>
      </c>
    </row>
    <row r="2339" spans="1:4" ht="15" customHeight="1" x14ac:dyDescent="0.2">
      <c r="A2339" s="40" t="s">
        <v>11467</v>
      </c>
      <c r="B2339" s="40" t="s">
        <v>11468</v>
      </c>
      <c r="C2339" s="40" t="s">
        <v>11469</v>
      </c>
      <c r="D2339" s="44" t="s">
        <v>11470</v>
      </c>
    </row>
    <row r="2340" spans="1:4" ht="15" customHeight="1" x14ac:dyDescent="0.2">
      <c r="A2340" s="40" t="s">
        <v>11471</v>
      </c>
      <c r="B2340" s="40" t="s">
        <v>11472</v>
      </c>
      <c r="C2340" s="40" t="s">
        <v>11473</v>
      </c>
      <c r="D2340" s="44" t="s">
        <v>11474</v>
      </c>
    </row>
    <row r="2341" spans="1:4" ht="15" customHeight="1" x14ac:dyDescent="0.2">
      <c r="A2341" s="40" t="s">
        <v>11475</v>
      </c>
      <c r="B2341" s="40" t="s">
        <v>11476</v>
      </c>
      <c r="C2341" s="40" t="s">
        <v>11477</v>
      </c>
      <c r="D2341" s="44" t="s">
        <v>11478</v>
      </c>
    </row>
    <row r="2342" spans="1:4" ht="15" customHeight="1" x14ac:dyDescent="0.2">
      <c r="A2342" s="40" t="s">
        <v>11479</v>
      </c>
      <c r="B2342" s="40" t="s">
        <v>11480</v>
      </c>
      <c r="C2342" s="40" t="s">
        <v>11481</v>
      </c>
      <c r="D2342" s="44" t="s">
        <v>11482</v>
      </c>
    </row>
    <row r="2343" spans="1:4" ht="15" customHeight="1" x14ac:dyDescent="0.2">
      <c r="A2343" s="40" t="s">
        <v>11483</v>
      </c>
      <c r="B2343" s="40" t="s">
        <v>11484</v>
      </c>
      <c r="C2343" s="40" t="s">
        <v>11485</v>
      </c>
      <c r="D2343" s="44" t="s">
        <v>11486</v>
      </c>
    </row>
    <row r="2344" spans="1:4" ht="15" customHeight="1" x14ac:dyDescent="0.2">
      <c r="A2344" s="40" t="s">
        <v>11487</v>
      </c>
      <c r="B2344" s="40" t="s">
        <v>11488</v>
      </c>
      <c r="C2344" s="40" t="s">
        <v>11489</v>
      </c>
      <c r="D2344" s="44" t="s">
        <v>11490</v>
      </c>
    </row>
    <row r="2345" spans="1:4" ht="15" customHeight="1" x14ac:dyDescent="0.2">
      <c r="A2345" s="40" t="s">
        <v>11491</v>
      </c>
      <c r="B2345" s="40" t="s">
        <v>11492</v>
      </c>
      <c r="C2345" s="40" t="s">
        <v>11493</v>
      </c>
      <c r="D2345" s="44" t="s">
        <v>11494</v>
      </c>
    </row>
    <row r="2346" spans="1:4" ht="15" customHeight="1" x14ac:dyDescent="0.2">
      <c r="A2346" s="40" t="s">
        <v>11495</v>
      </c>
      <c r="B2346" s="40" t="s">
        <v>11496</v>
      </c>
      <c r="C2346" s="40" t="s">
        <v>11497</v>
      </c>
      <c r="D2346" s="44" t="s">
        <v>11498</v>
      </c>
    </row>
    <row r="2347" spans="1:4" ht="15" customHeight="1" x14ac:dyDescent="0.2">
      <c r="A2347" s="40" t="s">
        <v>11499</v>
      </c>
      <c r="B2347" s="40" t="s">
        <v>11500</v>
      </c>
      <c r="C2347" s="40" t="s">
        <v>11501</v>
      </c>
      <c r="D2347" s="44" t="s">
        <v>11502</v>
      </c>
    </row>
    <row r="2348" spans="1:4" ht="15" customHeight="1" x14ac:dyDescent="0.2">
      <c r="A2348" s="40" t="s">
        <v>11503</v>
      </c>
      <c r="B2348" s="40" t="s">
        <v>11504</v>
      </c>
      <c r="C2348" s="40" t="s">
        <v>11505</v>
      </c>
      <c r="D2348" s="44" t="s">
        <v>11506</v>
      </c>
    </row>
    <row r="2349" spans="1:4" ht="15" customHeight="1" x14ac:dyDescent="0.2">
      <c r="A2349" s="40" t="s">
        <v>11507</v>
      </c>
      <c r="B2349" s="40" t="s">
        <v>11508</v>
      </c>
      <c r="C2349" s="40" t="s">
        <v>11509</v>
      </c>
      <c r="D2349" s="44" t="s">
        <v>11510</v>
      </c>
    </row>
    <row r="2350" spans="1:4" ht="15" customHeight="1" x14ac:dyDescent="0.2">
      <c r="A2350" s="40" t="s">
        <v>11511</v>
      </c>
      <c r="B2350" s="40" t="s">
        <v>11512</v>
      </c>
      <c r="C2350" s="40" t="s">
        <v>11513</v>
      </c>
      <c r="D2350" s="44" t="s">
        <v>11514</v>
      </c>
    </row>
    <row r="2351" spans="1:4" ht="15" customHeight="1" x14ac:dyDescent="0.2">
      <c r="A2351" s="40" t="s">
        <v>11515</v>
      </c>
      <c r="B2351" s="40" t="s">
        <v>11516</v>
      </c>
      <c r="C2351" s="40" t="s">
        <v>11517</v>
      </c>
      <c r="D2351" s="44" t="s">
        <v>11518</v>
      </c>
    </row>
    <row r="2352" spans="1:4" ht="15" customHeight="1" x14ac:dyDescent="0.2">
      <c r="A2352" s="40" t="s">
        <v>11519</v>
      </c>
      <c r="B2352" s="40" t="s">
        <v>11520</v>
      </c>
      <c r="C2352" s="40" t="s">
        <v>11521</v>
      </c>
      <c r="D2352" s="44" t="s">
        <v>11522</v>
      </c>
    </row>
    <row r="2353" spans="1:4" ht="15" customHeight="1" x14ac:dyDescent="0.2">
      <c r="A2353" s="40" t="s">
        <v>11523</v>
      </c>
      <c r="B2353" s="40" t="s">
        <v>11524</v>
      </c>
      <c r="C2353" s="40" t="s">
        <v>11525</v>
      </c>
      <c r="D2353" s="44" t="s">
        <v>11526</v>
      </c>
    </row>
    <row r="2354" spans="1:4" ht="15" customHeight="1" x14ac:dyDescent="0.2">
      <c r="A2354" s="40" t="s">
        <v>11527</v>
      </c>
      <c r="B2354" s="40" t="s">
        <v>11528</v>
      </c>
      <c r="C2354" s="40" t="s">
        <v>11529</v>
      </c>
      <c r="D2354" s="44" t="s">
        <v>11530</v>
      </c>
    </row>
    <row r="2355" spans="1:4" ht="15" customHeight="1" x14ac:dyDescent="0.2">
      <c r="A2355" s="40" t="s">
        <v>11531</v>
      </c>
      <c r="B2355" s="40" t="s">
        <v>11532</v>
      </c>
      <c r="C2355" s="40" t="s">
        <v>11533</v>
      </c>
      <c r="D2355" s="44" t="s">
        <v>11534</v>
      </c>
    </row>
    <row r="2356" spans="1:4" ht="15" customHeight="1" x14ac:dyDescent="0.2">
      <c r="A2356" s="40" t="s">
        <v>11535</v>
      </c>
      <c r="B2356" s="40" t="s">
        <v>11536</v>
      </c>
      <c r="C2356" s="40" t="s">
        <v>11537</v>
      </c>
      <c r="D2356" s="44" t="s">
        <v>11538</v>
      </c>
    </row>
    <row r="2357" spans="1:4" ht="15" customHeight="1" x14ac:dyDescent="0.2">
      <c r="A2357" s="40" t="s">
        <v>11539</v>
      </c>
      <c r="B2357" s="40" t="s">
        <v>11540</v>
      </c>
      <c r="C2357" s="40" t="s">
        <v>11541</v>
      </c>
      <c r="D2357" s="44" t="s">
        <v>11542</v>
      </c>
    </row>
    <row r="2358" spans="1:4" ht="15" customHeight="1" x14ac:dyDescent="0.2">
      <c r="A2358" s="40" t="s">
        <v>11543</v>
      </c>
      <c r="B2358" s="40" t="s">
        <v>11544</v>
      </c>
      <c r="C2358" s="40" t="s">
        <v>11545</v>
      </c>
      <c r="D2358" s="44" t="s">
        <v>11546</v>
      </c>
    </row>
    <row r="2359" spans="1:4" ht="15" customHeight="1" x14ac:dyDescent="0.2">
      <c r="A2359" s="40" t="s">
        <v>11547</v>
      </c>
      <c r="B2359" s="40" t="s">
        <v>11548</v>
      </c>
      <c r="C2359" s="40" t="s">
        <v>11549</v>
      </c>
      <c r="D2359" s="44" t="s">
        <v>11550</v>
      </c>
    </row>
    <row r="2360" spans="1:4" ht="15" customHeight="1" x14ac:dyDescent="0.2">
      <c r="A2360" s="40" t="s">
        <v>11551</v>
      </c>
      <c r="B2360" s="40" t="s">
        <v>11552</v>
      </c>
      <c r="C2360" s="40" t="s">
        <v>11553</v>
      </c>
      <c r="D2360" s="44" t="s">
        <v>11554</v>
      </c>
    </row>
    <row r="2361" spans="1:4" ht="15" customHeight="1" x14ac:dyDescent="0.2">
      <c r="A2361" s="40" t="s">
        <v>11555</v>
      </c>
      <c r="B2361" s="40" t="s">
        <v>11556</v>
      </c>
      <c r="C2361" s="40" t="s">
        <v>11557</v>
      </c>
      <c r="D2361" s="44" t="s">
        <v>11558</v>
      </c>
    </row>
    <row r="2362" spans="1:4" ht="15" customHeight="1" x14ac:dyDescent="0.2">
      <c r="A2362" s="40" t="s">
        <v>11559</v>
      </c>
      <c r="B2362" s="40" t="s">
        <v>11560</v>
      </c>
      <c r="C2362" s="40" t="s">
        <v>11561</v>
      </c>
      <c r="D2362" s="44" t="s">
        <v>11562</v>
      </c>
    </row>
    <row r="2363" spans="1:4" ht="15" customHeight="1" x14ac:dyDescent="0.2">
      <c r="A2363" s="40" t="s">
        <v>11563</v>
      </c>
      <c r="B2363" s="40" t="s">
        <v>11564</v>
      </c>
      <c r="C2363" s="40" t="s">
        <v>11565</v>
      </c>
      <c r="D2363" s="44" t="s">
        <v>11566</v>
      </c>
    </row>
    <row r="2364" spans="1:4" ht="15" customHeight="1" x14ac:dyDescent="0.2">
      <c r="A2364" s="40" t="s">
        <v>11567</v>
      </c>
      <c r="B2364" s="40" t="s">
        <v>11568</v>
      </c>
      <c r="C2364" s="40" t="s">
        <v>11569</v>
      </c>
      <c r="D2364" s="44" t="s">
        <v>11570</v>
      </c>
    </row>
    <row r="2365" spans="1:4" ht="15" customHeight="1" x14ac:dyDescent="0.2">
      <c r="A2365" s="40" t="s">
        <v>11571</v>
      </c>
      <c r="B2365" s="40" t="s">
        <v>11572</v>
      </c>
      <c r="C2365" s="40" t="s">
        <v>11573</v>
      </c>
      <c r="D2365" s="44" t="s">
        <v>11574</v>
      </c>
    </row>
    <row r="2366" spans="1:4" ht="15" customHeight="1" x14ac:dyDescent="0.2">
      <c r="A2366" s="40" t="s">
        <v>11575</v>
      </c>
      <c r="B2366" s="40" t="s">
        <v>11576</v>
      </c>
      <c r="C2366" s="40" t="s">
        <v>11577</v>
      </c>
      <c r="D2366" s="44" t="s">
        <v>11578</v>
      </c>
    </row>
    <row r="2367" spans="1:4" ht="15" customHeight="1" x14ac:dyDescent="0.2">
      <c r="A2367" s="40" t="s">
        <v>11579</v>
      </c>
      <c r="B2367" s="40" t="s">
        <v>11580</v>
      </c>
      <c r="C2367" s="40" t="s">
        <v>11581</v>
      </c>
      <c r="D2367" s="44" t="s">
        <v>11582</v>
      </c>
    </row>
    <row r="2368" spans="1:4" ht="15" customHeight="1" x14ac:dyDescent="0.2">
      <c r="A2368" s="40" t="s">
        <v>11583</v>
      </c>
      <c r="B2368" s="40" t="s">
        <v>11584</v>
      </c>
      <c r="C2368" s="40" t="s">
        <v>11585</v>
      </c>
      <c r="D2368" s="44" t="s">
        <v>11586</v>
      </c>
    </row>
    <row r="2369" spans="1:4" ht="15" customHeight="1" x14ac:dyDescent="0.2">
      <c r="A2369" s="40" t="s">
        <v>11587</v>
      </c>
      <c r="B2369" s="40" t="s">
        <v>11588</v>
      </c>
      <c r="C2369" s="40" t="s">
        <v>11589</v>
      </c>
      <c r="D2369" s="44" t="s">
        <v>11590</v>
      </c>
    </row>
    <row r="2370" spans="1:4" ht="15" customHeight="1" x14ac:dyDescent="0.2">
      <c r="A2370" s="40" t="s">
        <v>11591</v>
      </c>
      <c r="B2370" s="40" t="s">
        <v>11592</v>
      </c>
      <c r="C2370" s="40" t="s">
        <v>11593</v>
      </c>
      <c r="D2370" s="44" t="s">
        <v>11594</v>
      </c>
    </row>
    <row r="2371" spans="1:4" ht="15" customHeight="1" x14ac:dyDescent="0.2">
      <c r="A2371" s="40" t="s">
        <v>11595</v>
      </c>
      <c r="B2371" s="40" t="s">
        <v>11596</v>
      </c>
      <c r="C2371" s="40" t="s">
        <v>11597</v>
      </c>
      <c r="D2371" s="44" t="s">
        <v>11598</v>
      </c>
    </row>
    <row r="2372" spans="1:4" ht="15" customHeight="1" x14ac:dyDescent="0.2">
      <c r="A2372" s="40" t="s">
        <v>11599</v>
      </c>
      <c r="B2372" s="40" t="s">
        <v>11600</v>
      </c>
      <c r="C2372" s="40" t="s">
        <v>11601</v>
      </c>
      <c r="D2372" s="44" t="s">
        <v>11602</v>
      </c>
    </row>
    <row r="2373" spans="1:4" ht="15" customHeight="1" x14ac:dyDescent="0.2">
      <c r="A2373" s="40" t="s">
        <v>11603</v>
      </c>
      <c r="B2373" s="40" t="s">
        <v>11604</v>
      </c>
      <c r="C2373" s="40" t="s">
        <v>11605</v>
      </c>
      <c r="D2373" s="44" t="s">
        <v>11606</v>
      </c>
    </row>
    <row r="2374" spans="1:4" ht="15" customHeight="1" x14ac:dyDescent="0.2">
      <c r="A2374" s="40" t="s">
        <v>11607</v>
      </c>
      <c r="B2374" s="40" t="s">
        <v>11608</v>
      </c>
      <c r="C2374" s="40" t="s">
        <v>11609</v>
      </c>
      <c r="D2374" s="44" t="s">
        <v>11610</v>
      </c>
    </row>
    <row r="2375" spans="1:4" ht="15" customHeight="1" x14ac:dyDescent="0.2">
      <c r="A2375" s="40" t="s">
        <v>11611</v>
      </c>
      <c r="B2375" s="40" t="s">
        <v>11612</v>
      </c>
      <c r="C2375" s="40" t="s">
        <v>11613</v>
      </c>
      <c r="D2375" s="44" t="s">
        <v>11614</v>
      </c>
    </row>
    <row r="2376" spans="1:4" ht="15" customHeight="1" x14ac:dyDescent="0.2">
      <c r="A2376" s="40" t="s">
        <v>11615</v>
      </c>
      <c r="B2376" s="40" t="s">
        <v>11616</v>
      </c>
      <c r="C2376" s="40" t="s">
        <v>11617</v>
      </c>
      <c r="D2376" s="44" t="s">
        <v>11618</v>
      </c>
    </row>
    <row r="2377" spans="1:4" ht="15" customHeight="1" x14ac:dyDescent="0.2">
      <c r="A2377" s="40" t="s">
        <v>11619</v>
      </c>
      <c r="B2377" s="40" t="s">
        <v>11620</v>
      </c>
      <c r="C2377" s="40" t="s">
        <v>11621</v>
      </c>
      <c r="D2377" s="44" t="s">
        <v>11622</v>
      </c>
    </row>
    <row r="2378" spans="1:4" ht="15" customHeight="1" x14ac:dyDescent="0.2">
      <c r="A2378" s="40" t="s">
        <v>11623</v>
      </c>
      <c r="B2378" s="40" t="s">
        <v>11624</v>
      </c>
      <c r="C2378" s="40" t="s">
        <v>11625</v>
      </c>
      <c r="D2378" s="44" t="s">
        <v>11626</v>
      </c>
    </row>
    <row r="2379" spans="1:4" ht="15" customHeight="1" x14ac:dyDescent="0.2">
      <c r="A2379" s="40" t="s">
        <v>11627</v>
      </c>
      <c r="B2379" s="40" t="s">
        <v>11628</v>
      </c>
      <c r="C2379" s="40" t="s">
        <v>11629</v>
      </c>
      <c r="D2379" s="44" t="s">
        <v>11630</v>
      </c>
    </row>
    <row r="2380" spans="1:4" ht="15" customHeight="1" x14ac:dyDescent="0.2">
      <c r="A2380" s="40" t="s">
        <v>11631</v>
      </c>
      <c r="B2380" s="40" t="s">
        <v>11632</v>
      </c>
      <c r="C2380" s="40" t="s">
        <v>11633</v>
      </c>
      <c r="D2380" s="44" t="s">
        <v>11634</v>
      </c>
    </row>
    <row r="2381" spans="1:4" ht="15" customHeight="1" x14ac:dyDescent="0.2">
      <c r="A2381" s="40" t="s">
        <v>11635</v>
      </c>
      <c r="B2381" s="40" t="s">
        <v>11636</v>
      </c>
      <c r="C2381" s="40" t="s">
        <v>11637</v>
      </c>
      <c r="D2381" s="44" t="s">
        <v>11638</v>
      </c>
    </row>
    <row r="2382" spans="1:4" ht="15" customHeight="1" x14ac:dyDescent="0.2">
      <c r="A2382" s="40" t="s">
        <v>11639</v>
      </c>
      <c r="B2382" s="40" t="s">
        <v>11640</v>
      </c>
      <c r="C2382" s="40" t="s">
        <v>11641</v>
      </c>
      <c r="D2382" s="44" t="s">
        <v>11638</v>
      </c>
    </row>
    <row r="2383" spans="1:4" ht="15" customHeight="1" x14ac:dyDescent="0.2">
      <c r="A2383" s="40" t="s">
        <v>11642</v>
      </c>
      <c r="B2383" s="40" t="s">
        <v>11643</v>
      </c>
      <c r="C2383" s="40" t="s">
        <v>11644</v>
      </c>
      <c r="D2383" s="44" t="s">
        <v>11638</v>
      </c>
    </row>
    <row r="2384" spans="1:4" ht="15" customHeight="1" x14ac:dyDescent="0.2">
      <c r="A2384" s="40" t="s">
        <v>11645</v>
      </c>
      <c r="B2384" s="40" t="s">
        <v>11646</v>
      </c>
      <c r="C2384" s="40" t="s">
        <v>11647</v>
      </c>
      <c r="D2384" s="44" t="s">
        <v>11648</v>
      </c>
    </row>
    <row r="2385" spans="1:4" ht="15" customHeight="1" x14ac:dyDescent="0.2">
      <c r="A2385" s="40" t="s">
        <v>11649</v>
      </c>
      <c r="B2385" s="40" t="s">
        <v>11650</v>
      </c>
      <c r="C2385" s="40" t="s">
        <v>11651</v>
      </c>
      <c r="D2385" s="44" t="s">
        <v>11652</v>
      </c>
    </row>
    <row r="2386" spans="1:4" ht="15" customHeight="1" x14ac:dyDescent="0.2">
      <c r="A2386" s="40" t="s">
        <v>11653</v>
      </c>
      <c r="B2386" s="40" t="s">
        <v>11654</v>
      </c>
      <c r="C2386" s="40" t="s">
        <v>11655</v>
      </c>
      <c r="D2386" s="44" t="s">
        <v>11656</v>
      </c>
    </row>
    <row r="2387" spans="1:4" ht="15" customHeight="1" x14ac:dyDescent="0.2">
      <c r="A2387" s="40" t="s">
        <v>11657</v>
      </c>
      <c r="B2387" s="40" t="s">
        <v>11658</v>
      </c>
      <c r="C2387" s="40" t="s">
        <v>11659</v>
      </c>
      <c r="D2387" s="44" t="s">
        <v>11660</v>
      </c>
    </row>
    <row r="2388" spans="1:4" ht="15" customHeight="1" x14ac:dyDescent="0.2">
      <c r="A2388" s="40" t="s">
        <v>11661</v>
      </c>
      <c r="B2388" s="40" t="s">
        <v>11662</v>
      </c>
      <c r="C2388" s="40" t="s">
        <v>11663</v>
      </c>
      <c r="D2388" s="44" t="s">
        <v>11664</v>
      </c>
    </row>
    <row r="2389" spans="1:4" ht="15" customHeight="1" x14ac:dyDescent="0.2">
      <c r="A2389" s="40" t="s">
        <v>11665</v>
      </c>
      <c r="B2389" s="40" t="s">
        <v>11666</v>
      </c>
      <c r="C2389" s="40" t="s">
        <v>11667</v>
      </c>
      <c r="D2389" s="44" t="s">
        <v>11668</v>
      </c>
    </row>
    <row r="2390" spans="1:4" ht="15" customHeight="1" x14ac:dyDescent="0.2">
      <c r="A2390" s="40" t="s">
        <v>11669</v>
      </c>
      <c r="B2390" s="40" t="s">
        <v>11670</v>
      </c>
      <c r="C2390" s="40" t="s">
        <v>11671</v>
      </c>
      <c r="D2390" s="44" t="s">
        <v>11672</v>
      </c>
    </row>
    <row r="2391" spans="1:4" ht="15" customHeight="1" x14ac:dyDescent="0.2">
      <c r="A2391" s="40" t="s">
        <v>11673</v>
      </c>
      <c r="B2391" s="40" t="s">
        <v>11674</v>
      </c>
      <c r="C2391" s="40" t="s">
        <v>11675</v>
      </c>
      <c r="D2391" s="44" t="s">
        <v>11676</v>
      </c>
    </row>
    <row r="2392" spans="1:4" ht="15" customHeight="1" x14ac:dyDescent="0.2">
      <c r="A2392" s="40" t="s">
        <v>11677</v>
      </c>
      <c r="B2392" s="40" t="s">
        <v>11678</v>
      </c>
      <c r="C2392" s="40" t="s">
        <v>11679</v>
      </c>
      <c r="D2392" s="44" t="s">
        <v>11680</v>
      </c>
    </row>
    <row r="2393" spans="1:4" ht="15" customHeight="1" x14ac:dyDescent="0.2">
      <c r="A2393" s="40" t="s">
        <v>11681</v>
      </c>
      <c r="B2393" s="40" t="s">
        <v>11682</v>
      </c>
      <c r="C2393" s="40" t="s">
        <v>11683</v>
      </c>
      <c r="D2393" s="44" t="s">
        <v>11684</v>
      </c>
    </row>
    <row r="2394" spans="1:4" ht="15" customHeight="1" x14ac:dyDescent="0.2">
      <c r="A2394" s="40" t="s">
        <v>11685</v>
      </c>
      <c r="B2394" s="40" t="s">
        <v>11686</v>
      </c>
      <c r="C2394" s="40" t="s">
        <v>11687</v>
      </c>
      <c r="D2394" s="44" t="s">
        <v>11688</v>
      </c>
    </row>
    <row r="2395" spans="1:4" ht="15" customHeight="1" x14ac:dyDescent="0.2">
      <c r="A2395" s="40" t="s">
        <v>11689</v>
      </c>
      <c r="B2395" s="40" t="s">
        <v>11690</v>
      </c>
      <c r="C2395" s="40" t="s">
        <v>11691</v>
      </c>
      <c r="D2395" s="44" t="s">
        <v>11692</v>
      </c>
    </row>
    <row r="2396" spans="1:4" ht="15" customHeight="1" x14ac:dyDescent="0.2">
      <c r="A2396" s="40" t="s">
        <v>11693</v>
      </c>
      <c r="B2396" s="40" t="s">
        <v>11694</v>
      </c>
      <c r="C2396" s="40" t="s">
        <v>11695</v>
      </c>
      <c r="D2396" s="44" t="s">
        <v>11696</v>
      </c>
    </row>
    <row r="2397" spans="1:4" ht="15" customHeight="1" x14ac:dyDescent="0.2">
      <c r="A2397" s="40" t="s">
        <v>11697</v>
      </c>
      <c r="B2397" s="40" t="s">
        <v>11698</v>
      </c>
      <c r="C2397" s="40" t="s">
        <v>11699</v>
      </c>
      <c r="D2397" s="44" t="s">
        <v>11700</v>
      </c>
    </row>
    <row r="2398" spans="1:4" ht="15" customHeight="1" x14ac:dyDescent="0.2">
      <c r="A2398" s="40" t="s">
        <v>11701</v>
      </c>
      <c r="B2398" s="40" t="s">
        <v>11702</v>
      </c>
      <c r="C2398" s="40" t="s">
        <v>11703</v>
      </c>
      <c r="D2398" s="44" t="s">
        <v>11704</v>
      </c>
    </row>
    <row r="2399" spans="1:4" ht="15" customHeight="1" x14ac:dyDescent="0.2">
      <c r="A2399" s="40" t="s">
        <v>11705</v>
      </c>
      <c r="B2399" s="40" t="s">
        <v>11706</v>
      </c>
      <c r="C2399" s="40" t="s">
        <v>11707</v>
      </c>
      <c r="D2399" s="44" t="s">
        <v>11708</v>
      </c>
    </row>
    <row r="2400" spans="1:4" ht="15" customHeight="1" x14ac:dyDescent="0.2">
      <c r="A2400" s="40" t="s">
        <v>11709</v>
      </c>
      <c r="B2400" s="40" t="s">
        <v>11710</v>
      </c>
      <c r="C2400" s="40" t="s">
        <v>11711</v>
      </c>
      <c r="D2400" s="44" t="s">
        <v>11712</v>
      </c>
    </row>
    <row r="2401" spans="1:4" ht="15" customHeight="1" x14ac:dyDescent="0.2">
      <c r="A2401" s="40" t="s">
        <v>11713</v>
      </c>
      <c r="B2401" s="40" t="s">
        <v>11714</v>
      </c>
      <c r="C2401" s="40" t="s">
        <v>11715</v>
      </c>
      <c r="D2401" s="44" t="s">
        <v>11716</v>
      </c>
    </row>
    <row r="2402" spans="1:4" ht="15" customHeight="1" x14ac:dyDescent="0.2">
      <c r="A2402" s="40" t="s">
        <v>11717</v>
      </c>
      <c r="B2402" s="40" t="s">
        <v>11718</v>
      </c>
      <c r="C2402" s="40" t="s">
        <v>11719</v>
      </c>
      <c r="D2402" s="44" t="s">
        <v>11720</v>
      </c>
    </row>
    <row r="2403" spans="1:4" ht="15" customHeight="1" x14ac:dyDescent="0.2">
      <c r="A2403" s="40" t="s">
        <v>11721</v>
      </c>
      <c r="B2403" s="40" t="s">
        <v>11722</v>
      </c>
      <c r="C2403" s="40" t="s">
        <v>11723</v>
      </c>
      <c r="D2403" s="44" t="s">
        <v>11724</v>
      </c>
    </row>
    <row r="2404" spans="1:4" ht="15" customHeight="1" x14ac:dyDescent="0.2">
      <c r="A2404" s="40" t="s">
        <v>11725</v>
      </c>
      <c r="B2404" s="40" t="s">
        <v>11726</v>
      </c>
      <c r="C2404" s="40" t="s">
        <v>11727</v>
      </c>
      <c r="D2404" s="44" t="s">
        <v>11728</v>
      </c>
    </row>
    <row r="2405" spans="1:4" ht="15" customHeight="1" x14ac:dyDescent="0.2">
      <c r="A2405" s="40" t="s">
        <v>11729</v>
      </c>
      <c r="B2405" s="40" t="s">
        <v>11730</v>
      </c>
      <c r="C2405" s="40" t="s">
        <v>11731</v>
      </c>
      <c r="D2405" s="44" t="s">
        <v>11732</v>
      </c>
    </row>
    <row r="2406" spans="1:4" ht="15" customHeight="1" x14ac:dyDescent="0.2">
      <c r="A2406" s="40" t="s">
        <v>11733</v>
      </c>
      <c r="B2406" s="40" t="s">
        <v>11734</v>
      </c>
      <c r="C2406" s="40" t="s">
        <v>11735</v>
      </c>
      <c r="D2406" s="44" t="s">
        <v>11736</v>
      </c>
    </row>
    <row r="2407" spans="1:4" ht="15" customHeight="1" x14ac:dyDescent="0.2">
      <c r="A2407" s="40" t="s">
        <v>11737</v>
      </c>
      <c r="B2407" s="40" t="s">
        <v>11738</v>
      </c>
      <c r="C2407" s="40" t="s">
        <v>11739</v>
      </c>
      <c r="D2407" s="44" t="s">
        <v>11740</v>
      </c>
    </row>
    <row r="2408" spans="1:4" ht="15" customHeight="1" x14ac:dyDescent="0.2">
      <c r="A2408" s="40" t="s">
        <v>11741</v>
      </c>
      <c r="B2408" s="40" t="s">
        <v>11742</v>
      </c>
      <c r="C2408" s="40" t="s">
        <v>11743</v>
      </c>
      <c r="D2408" s="44" t="s">
        <v>11744</v>
      </c>
    </row>
    <row r="2409" spans="1:4" ht="15" customHeight="1" x14ac:dyDescent="0.2">
      <c r="A2409" s="40" t="s">
        <v>11745</v>
      </c>
      <c r="B2409" s="40" t="s">
        <v>11746</v>
      </c>
      <c r="C2409" s="40" t="s">
        <v>11747</v>
      </c>
      <c r="D2409" s="44" t="s">
        <v>11748</v>
      </c>
    </row>
    <row r="2410" spans="1:4" ht="15" customHeight="1" x14ac:dyDescent="0.2">
      <c r="A2410" s="40" t="s">
        <v>11749</v>
      </c>
      <c r="B2410" s="40" t="s">
        <v>11750</v>
      </c>
      <c r="C2410" s="40" t="s">
        <v>11751</v>
      </c>
      <c r="D2410" s="44" t="s">
        <v>11752</v>
      </c>
    </row>
    <row r="2411" spans="1:4" ht="15" customHeight="1" x14ac:dyDescent="0.2">
      <c r="A2411" s="40" t="s">
        <v>11753</v>
      </c>
      <c r="B2411" s="40" t="s">
        <v>11754</v>
      </c>
      <c r="C2411" s="40" t="s">
        <v>11755</v>
      </c>
      <c r="D2411" s="44" t="s">
        <v>11756</v>
      </c>
    </row>
    <row r="2412" spans="1:4" ht="15" customHeight="1" x14ac:dyDescent="0.2">
      <c r="A2412" s="40" t="s">
        <v>11757</v>
      </c>
      <c r="B2412" s="40" t="s">
        <v>11758</v>
      </c>
      <c r="C2412" s="40" t="s">
        <v>11759</v>
      </c>
      <c r="D2412" s="44" t="s">
        <v>11760</v>
      </c>
    </row>
    <row r="2413" spans="1:4" ht="15" customHeight="1" x14ac:dyDescent="0.2">
      <c r="A2413" s="40" t="s">
        <v>11761</v>
      </c>
      <c r="B2413" s="40" t="s">
        <v>11762</v>
      </c>
      <c r="C2413" s="40" t="s">
        <v>11763</v>
      </c>
      <c r="D2413" s="44" t="s">
        <v>11764</v>
      </c>
    </row>
    <row r="2414" spans="1:4" ht="15" customHeight="1" x14ac:dyDescent="0.2">
      <c r="A2414" s="40" t="s">
        <v>11765</v>
      </c>
      <c r="B2414" s="40" t="s">
        <v>11766</v>
      </c>
      <c r="C2414" s="40" t="s">
        <v>11767</v>
      </c>
      <c r="D2414" s="44" t="s">
        <v>11768</v>
      </c>
    </row>
    <row r="2415" spans="1:4" ht="15" customHeight="1" x14ac:dyDescent="0.2">
      <c r="A2415" s="40" t="s">
        <v>11769</v>
      </c>
      <c r="B2415" s="40" t="s">
        <v>11770</v>
      </c>
      <c r="C2415" s="40" t="s">
        <v>11771</v>
      </c>
      <c r="D2415" s="44" t="s">
        <v>11772</v>
      </c>
    </row>
    <row r="2416" spans="1:4" ht="15" customHeight="1" x14ac:dyDescent="0.2">
      <c r="A2416" s="40" t="s">
        <v>11773</v>
      </c>
      <c r="B2416" s="40" t="s">
        <v>11774</v>
      </c>
      <c r="C2416" s="40" t="s">
        <v>11775</v>
      </c>
      <c r="D2416" s="44" t="s">
        <v>11776</v>
      </c>
    </row>
    <row r="2417" spans="1:4" ht="15" customHeight="1" x14ac:dyDescent="0.2">
      <c r="A2417" s="40" t="s">
        <v>11777</v>
      </c>
      <c r="B2417" s="40" t="s">
        <v>11778</v>
      </c>
      <c r="C2417" s="40" t="s">
        <v>11779</v>
      </c>
      <c r="D2417" s="44" t="s">
        <v>11780</v>
      </c>
    </row>
    <row r="2418" spans="1:4" ht="15" customHeight="1" x14ac:dyDescent="0.2">
      <c r="A2418" s="40" t="s">
        <v>11781</v>
      </c>
      <c r="B2418" s="40" t="s">
        <v>11782</v>
      </c>
      <c r="C2418" s="40" t="s">
        <v>11783</v>
      </c>
      <c r="D2418" s="44" t="s">
        <v>11784</v>
      </c>
    </row>
    <row r="2419" spans="1:4" ht="15" customHeight="1" x14ac:dyDescent="0.2">
      <c r="A2419" s="40" t="s">
        <v>11785</v>
      </c>
      <c r="B2419" s="40" t="s">
        <v>11786</v>
      </c>
      <c r="C2419" s="40" t="s">
        <v>11787</v>
      </c>
      <c r="D2419" s="44" t="s">
        <v>11788</v>
      </c>
    </row>
    <row r="2420" spans="1:4" ht="15" customHeight="1" x14ac:dyDescent="0.2">
      <c r="A2420" s="40" t="s">
        <v>11789</v>
      </c>
      <c r="B2420" s="40" t="s">
        <v>11790</v>
      </c>
      <c r="C2420" s="40" t="s">
        <v>11791</v>
      </c>
      <c r="D2420" s="44" t="s">
        <v>11792</v>
      </c>
    </row>
    <row r="2421" spans="1:4" ht="15" customHeight="1" x14ac:dyDescent="0.2">
      <c r="A2421" s="40" t="s">
        <v>11793</v>
      </c>
      <c r="B2421" s="40" t="s">
        <v>11794</v>
      </c>
      <c r="C2421" s="40" t="s">
        <v>11795</v>
      </c>
      <c r="D2421" s="44" t="s">
        <v>11796</v>
      </c>
    </row>
    <row r="2422" spans="1:4" ht="15" customHeight="1" x14ac:dyDescent="0.2">
      <c r="A2422" s="40" t="s">
        <v>11797</v>
      </c>
      <c r="B2422" s="40" t="s">
        <v>11798</v>
      </c>
      <c r="C2422" s="40" t="s">
        <v>11799</v>
      </c>
      <c r="D2422" s="44" t="s">
        <v>11800</v>
      </c>
    </row>
    <row r="2423" spans="1:4" ht="15" customHeight="1" x14ac:dyDescent="0.2">
      <c r="A2423" s="40" t="s">
        <v>11801</v>
      </c>
      <c r="B2423" s="40" t="s">
        <v>11802</v>
      </c>
      <c r="C2423" s="40" t="s">
        <v>11803</v>
      </c>
      <c r="D2423" s="44" t="s">
        <v>11804</v>
      </c>
    </row>
    <row r="2424" spans="1:4" ht="15" customHeight="1" x14ac:dyDescent="0.2">
      <c r="A2424" s="40" t="s">
        <v>11805</v>
      </c>
      <c r="B2424" s="40" t="s">
        <v>11806</v>
      </c>
      <c r="C2424" s="40" t="s">
        <v>11807</v>
      </c>
      <c r="D2424" s="44" t="s">
        <v>11808</v>
      </c>
    </row>
    <row r="2425" spans="1:4" ht="15" customHeight="1" x14ac:dyDescent="0.2">
      <c r="A2425" s="40" t="s">
        <v>11809</v>
      </c>
      <c r="B2425" s="40" t="s">
        <v>11810</v>
      </c>
      <c r="C2425" s="40" t="s">
        <v>11811</v>
      </c>
      <c r="D2425" s="44" t="s">
        <v>11812</v>
      </c>
    </row>
    <row r="2426" spans="1:4" ht="15" customHeight="1" x14ac:dyDescent="0.2">
      <c r="A2426" s="40" t="s">
        <v>11813</v>
      </c>
      <c r="B2426" s="40" t="s">
        <v>11814</v>
      </c>
      <c r="C2426" s="40" t="s">
        <v>11815</v>
      </c>
      <c r="D2426" s="44" t="s">
        <v>11816</v>
      </c>
    </row>
    <row r="2427" spans="1:4" ht="15" customHeight="1" x14ac:dyDescent="0.2">
      <c r="A2427" s="40" t="s">
        <v>11817</v>
      </c>
      <c r="B2427" s="40" t="s">
        <v>11818</v>
      </c>
      <c r="C2427" s="40" t="s">
        <v>11819</v>
      </c>
      <c r="D2427" s="44" t="s">
        <v>11820</v>
      </c>
    </row>
    <row r="2428" spans="1:4" ht="15" customHeight="1" x14ac:dyDescent="0.2">
      <c r="A2428" s="40" t="s">
        <v>11821</v>
      </c>
      <c r="B2428" s="40" t="s">
        <v>11822</v>
      </c>
      <c r="C2428" s="40" t="s">
        <v>11823</v>
      </c>
      <c r="D2428" s="44" t="s">
        <v>11824</v>
      </c>
    </row>
    <row r="2429" spans="1:4" ht="15" customHeight="1" x14ac:dyDescent="0.2">
      <c r="A2429" s="40" t="s">
        <v>11825</v>
      </c>
      <c r="B2429" s="40" t="s">
        <v>11826</v>
      </c>
      <c r="C2429" s="40" t="s">
        <v>11827</v>
      </c>
      <c r="D2429" s="44" t="s">
        <v>11828</v>
      </c>
    </row>
    <row r="2430" spans="1:4" ht="15" customHeight="1" x14ac:dyDescent="0.2">
      <c r="A2430" s="40" t="s">
        <v>11829</v>
      </c>
      <c r="B2430" s="40" t="s">
        <v>11830</v>
      </c>
      <c r="C2430" s="40" t="s">
        <v>11831</v>
      </c>
      <c r="D2430" s="44" t="s">
        <v>11832</v>
      </c>
    </row>
    <row r="2431" spans="1:4" ht="15" customHeight="1" x14ac:dyDescent="0.2">
      <c r="A2431" s="40" t="s">
        <v>11833</v>
      </c>
      <c r="B2431" s="40" t="s">
        <v>11834</v>
      </c>
      <c r="C2431" s="40" t="s">
        <v>11835</v>
      </c>
      <c r="D2431" s="44" t="s">
        <v>11836</v>
      </c>
    </row>
    <row r="2432" spans="1:4" ht="15" customHeight="1" x14ac:dyDescent="0.2">
      <c r="A2432" s="40" t="s">
        <v>11837</v>
      </c>
      <c r="B2432" s="40" t="s">
        <v>11838</v>
      </c>
      <c r="C2432" s="40" t="s">
        <v>11839</v>
      </c>
      <c r="D2432" s="44" t="s">
        <v>11840</v>
      </c>
    </row>
    <row r="2433" spans="1:4" ht="15" customHeight="1" x14ac:dyDescent="0.2">
      <c r="A2433" s="40" t="s">
        <v>11841</v>
      </c>
      <c r="B2433" s="40" t="s">
        <v>11842</v>
      </c>
      <c r="C2433" s="40" t="s">
        <v>11843</v>
      </c>
      <c r="D2433" s="44" t="s">
        <v>11844</v>
      </c>
    </row>
    <row r="2434" spans="1:4" ht="15" customHeight="1" x14ac:dyDescent="0.2">
      <c r="A2434" s="40" t="s">
        <v>11845</v>
      </c>
      <c r="B2434" s="40" t="s">
        <v>11846</v>
      </c>
      <c r="C2434" s="40" t="s">
        <v>11847</v>
      </c>
      <c r="D2434" s="44" t="s">
        <v>11848</v>
      </c>
    </row>
    <row r="2435" spans="1:4" ht="15" customHeight="1" x14ac:dyDescent="0.2">
      <c r="A2435" s="40" t="s">
        <v>11849</v>
      </c>
      <c r="B2435" s="40" t="s">
        <v>11850</v>
      </c>
      <c r="C2435" s="40" t="s">
        <v>11851</v>
      </c>
      <c r="D2435" s="44" t="s">
        <v>11852</v>
      </c>
    </row>
    <row r="2436" spans="1:4" ht="15" customHeight="1" x14ac:dyDescent="0.2">
      <c r="A2436" s="40" t="s">
        <v>11853</v>
      </c>
      <c r="B2436" s="40" t="s">
        <v>11854</v>
      </c>
      <c r="C2436" s="40" t="s">
        <v>11855</v>
      </c>
      <c r="D2436" s="44" t="s">
        <v>11856</v>
      </c>
    </row>
    <row r="2437" spans="1:4" ht="15" customHeight="1" x14ac:dyDescent="0.2">
      <c r="A2437" s="40" t="s">
        <v>11857</v>
      </c>
      <c r="B2437" s="40" t="s">
        <v>11858</v>
      </c>
      <c r="C2437" s="40" t="s">
        <v>11859</v>
      </c>
      <c r="D2437" s="44" t="s">
        <v>11860</v>
      </c>
    </row>
    <row r="2438" spans="1:4" ht="15" customHeight="1" x14ac:dyDescent="0.2">
      <c r="A2438" s="40" t="s">
        <v>11861</v>
      </c>
      <c r="B2438" s="40" t="s">
        <v>11862</v>
      </c>
      <c r="C2438" s="40" t="s">
        <v>11863</v>
      </c>
      <c r="D2438" s="44" t="s">
        <v>11864</v>
      </c>
    </row>
    <row r="2439" spans="1:4" ht="15" customHeight="1" x14ac:dyDescent="0.2">
      <c r="A2439" s="40" t="s">
        <v>11865</v>
      </c>
      <c r="B2439" s="40" t="s">
        <v>11866</v>
      </c>
      <c r="C2439" s="40" t="s">
        <v>11867</v>
      </c>
      <c r="D2439" s="44" t="s">
        <v>11868</v>
      </c>
    </row>
    <row r="2440" spans="1:4" ht="15" customHeight="1" x14ac:dyDescent="0.2">
      <c r="A2440" s="40" t="s">
        <v>11869</v>
      </c>
      <c r="B2440" s="40" t="s">
        <v>11870</v>
      </c>
      <c r="C2440" s="40" t="s">
        <v>11871</v>
      </c>
      <c r="D2440" s="44" t="s">
        <v>11872</v>
      </c>
    </row>
    <row r="2441" spans="1:4" ht="15" customHeight="1" x14ac:dyDescent="0.2">
      <c r="A2441" s="40" t="s">
        <v>11873</v>
      </c>
      <c r="B2441" s="40" t="s">
        <v>11874</v>
      </c>
      <c r="C2441" s="40" t="s">
        <v>11875</v>
      </c>
      <c r="D2441" s="44" t="s">
        <v>11876</v>
      </c>
    </row>
    <row r="2442" spans="1:4" ht="15" customHeight="1" x14ac:dyDescent="0.2">
      <c r="A2442" s="40" t="s">
        <v>11877</v>
      </c>
      <c r="B2442" s="40" t="s">
        <v>11878</v>
      </c>
      <c r="C2442" s="40" t="s">
        <v>11879</v>
      </c>
      <c r="D2442" s="44" t="s">
        <v>11880</v>
      </c>
    </row>
    <row r="2443" spans="1:4" ht="15" customHeight="1" x14ac:dyDescent="0.2">
      <c r="A2443" s="40" t="s">
        <v>11881</v>
      </c>
      <c r="B2443" s="40" t="s">
        <v>11882</v>
      </c>
      <c r="C2443" s="40" t="s">
        <v>11883</v>
      </c>
      <c r="D2443" s="44" t="s">
        <v>11884</v>
      </c>
    </row>
    <row r="2444" spans="1:4" ht="15" customHeight="1" x14ac:dyDescent="0.2">
      <c r="A2444" s="40" t="s">
        <v>11885</v>
      </c>
      <c r="B2444" s="40" t="s">
        <v>11886</v>
      </c>
      <c r="C2444" s="40" t="s">
        <v>11887</v>
      </c>
      <c r="D2444" s="44" t="s">
        <v>11888</v>
      </c>
    </row>
    <row r="2445" spans="1:4" ht="15" customHeight="1" x14ac:dyDescent="0.2">
      <c r="A2445" s="40" t="s">
        <v>11889</v>
      </c>
      <c r="B2445" s="40" t="s">
        <v>11890</v>
      </c>
      <c r="C2445" s="40" t="s">
        <v>11891</v>
      </c>
      <c r="D2445" s="44" t="s">
        <v>11892</v>
      </c>
    </row>
    <row r="2446" spans="1:4" ht="15" customHeight="1" x14ac:dyDescent="0.2">
      <c r="A2446" s="40" t="s">
        <v>11893</v>
      </c>
      <c r="B2446" s="40" t="s">
        <v>11894</v>
      </c>
      <c r="C2446" s="40" t="s">
        <v>11895</v>
      </c>
      <c r="D2446" s="44" t="s">
        <v>11896</v>
      </c>
    </row>
    <row r="2447" spans="1:4" ht="15" customHeight="1" x14ac:dyDescent="0.2">
      <c r="A2447" s="40" t="s">
        <v>11897</v>
      </c>
      <c r="B2447" s="40" t="s">
        <v>11898</v>
      </c>
      <c r="C2447" s="40" t="s">
        <v>11899</v>
      </c>
      <c r="D2447" s="44" t="s">
        <v>11900</v>
      </c>
    </row>
    <row r="2448" spans="1:4" ht="15" customHeight="1" x14ac:dyDescent="0.2">
      <c r="A2448" s="40" t="s">
        <v>11901</v>
      </c>
      <c r="B2448" s="40" t="s">
        <v>11902</v>
      </c>
      <c r="C2448" s="40" t="s">
        <v>11903</v>
      </c>
      <c r="D2448" s="44" t="s">
        <v>11904</v>
      </c>
    </row>
    <row r="2449" spans="1:4" ht="15" customHeight="1" x14ac:dyDescent="0.2">
      <c r="A2449" s="40" t="s">
        <v>11905</v>
      </c>
      <c r="B2449" s="40" t="s">
        <v>11906</v>
      </c>
      <c r="C2449" s="40" t="s">
        <v>11907</v>
      </c>
      <c r="D2449" s="44" t="s">
        <v>11908</v>
      </c>
    </row>
    <row r="2450" spans="1:4" ht="15" customHeight="1" x14ac:dyDescent="0.2">
      <c r="A2450" s="40" t="s">
        <v>11909</v>
      </c>
      <c r="B2450" s="40" t="s">
        <v>11910</v>
      </c>
      <c r="C2450" s="40" t="s">
        <v>11911</v>
      </c>
      <c r="D2450" s="44" t="s">
        <v>11912</v>
      </c>
    </row>
    <row r="2451" spans="1:4" ht="15" customHeight="1" x14ac:dyDescent="0.2">
      <c r="A2451" s="40" t="s">
        <v>11913</v>
      </c>
      <c r="B2451" s="40" t="s">
        <v>11914</v>
      </c>
      <c r="C2451" s="40" t="s">
        <v>11915</v>
      </c>
      <c r="D2451" s="44" t="s">
        <v>11916</v>
      </c>
    </row>
    <row r="2452" spans="1:4" ht="15" customHeight="1" x14ac:dyDescent="0.2">
      <c r="A2452" s="40" t="s">
        <v>11917</v>
      </c>
      <c r="B2452" s="40" t="s">
        <v>11918</v>
      </c>
      <c r="C2452" s="40" t="s">
        <v>11919</v>
      </c>
      <c r="D2452" s="44" t="s">
        <v>11920</v>
      </c>
    </row>
    <row r="2453" spans="1:4" ht="15" customHeight="1" x14ac:dyDescent="0.2">
      <c r="A2453" s="40" t="s">
        <v>11921</v>
      </c>
      <c r="B2453" s="40" t="s">
        <v>11922</v>
      </c>
      <c r="C2453" s="40" t="s">
        <v>11923</v>
      </c>
      <c r="D2453" s="44" t="s">
        <v>11924</v>
      </c>
    </row>
    <row r="2454" spans="1:4" ht="15" customHeight="1" x14ac:dyDescent="0.2">
      <c r="A2454" s="40" t="s">
        <v>11925</v>
      </c>
      <c r="B2454" s="40" t="s">
        <v>11926</v>
      </c>
      <c r="C2454" s="40" t="s">
        <v>11927</v>
      </c>
      <c r="D2454" s="44" t="s">
        <v>11928</v>
      </c>
    </row>
    <row r="2455" spans="1:4" ht="15" customHeight="1" x14ac:dyDescent="0.2">
      <c r="A2455" s="40" t="s">
        <v>11929</v>
      </c>
      <c r="B2455" s="40" t="s">
        <v>11930</v>
      </c>
      <c r="C2455" s="40" t="s">
        <v>11931</v>
      </c>
      <c r="D2455" s="44" t="s">
        <v>11932</v>
      </c>
    </row>
    <row r="2456" spans="1:4" ht="15" customHeight="1" x14ac:dyDescent="0.2">
      <c r="A2456" s="40" t="s">
        <v>11933</v>
      </c>
      <c r="B2456" s="40" t="s">
        <v>11934</v>
      </c>
      <c r="C2456" s="40" t="s">
        <v>11935</v>
      </c>
      <c r="D2456" s="44" t="s">
        <v>11936</v>
      </c>
    </row>
    <row r="2457" spans="1:4" ht="15" customHeight="1" x14ac:dyDescent="0.2">
      <c r="A2457" s="40" t="s">
        <v>11937</v>
      </c>
      <c r="B2457" s="40" t="s">
        <v>11938</v>
      </c>
      <c r="C2457" s="40" t="s">
        <v>11939</v>
      </c>
      <c r="D2457" s="44" t="s">
        <v>11940</v>
      </c>
    </row>
    <row r="2458" spans="1:4" ht="15" customHeight="1" x14ac:dyDescent="0.2">
      <c r="A2458" s="40" t="s">
        <v>11941</v>
      </c>
      <c r="B2458" s="40" t="s">
        <v>11942</v>
      </c>
      <c r="C2458" s="40" t="s">
        <v>11943</v>
      </c>
      <c r="D2458" s="44" t="s">
        <v>11944</v>
      </c>
    </row>
    <row r="2459" spans="1:4" ht="15" customHeight="1" x14ac:dyDescent="0.2">
      <c r="A2459" s="40" t="s">
        <v>11945</v>
      </c>
      <c r="B2459" s="40" t="s">
        <v>11946</v>
      </c>
      <c r="C2459" s="40" t="s">
        <v>11947</v>
      </c>
      <c r="D2459" s="44" t="s">
        <v>11948</v>
      </c>
    </row>
    <row r="2460" spans="1:4" ht="15" customHeight="1" x14ac:dyDescent="0.2">
      <c r="A2460" s="40" t="s">
        <v>11949</v>
      </c>
      <c r="B2460" s="40" t="s">
        <v>11950</v>
      </c>
      <c r="C2460" s="40" t="s">
        <v>11951</v>
      </c>
      <c r="D2460" s="44" t="s">
        <v>11952</v>
      </c>
    </row>
    <row r="2461" spans="1:4" ht="15" customHeight="1" x14ac:dyDescent="0.2">
      <c r="A2461" s="40" t="s">
        <v>11953</v>
      </c>
      <c r="B2461" s="40" t="s">
        <v>11954</v>
      </c>
      <c r="C2461" s="40" t="s">
        <v>11955</v>
      </c>
      <c r="D2461" s="44" t="s">
        <v>11956</v>
      </c>
    </row>
    <row r="2462" spans="1:4" ht="15" customHeight="1" x14ac:dyDescent="0.2">
      <c r="A2462" s="40" t="s">
        <v>11957</v>
      </c>
      <c r="B2462" s="40" t="s">
        <v>11958</v>
      </c>
      <c r="C2462" s="40" t="s">
        <v>11959</v>
      </c>
      <c r="D2462" s="44" t="s">
        <v>11960</v>
      </c>
    </row>
    <row r="2463" spans="1:4" ht="15" customHeight="1" x14ac:dyDescent="0.2">
      <c r="A2463" s="40" t="s">
        <v>11961</v>
      </c>
      <c r="B2463" s="40" t="s">
        <v>11962</v>
      </c>
      <c r="C2463" s="40" t="s">
        <v>11963</v>
      </c>
      <c r="D2463" s="44" t="s">
        <v>11964</v>
      </c>
    </row>
    <row r="2464" spans="1:4" ht="15" customHeight="1" x14ac:dyDescent="0.2">
      <c r="A2464" s="40" t="s">
        <v>11965</v>
      </c>
      <c r="B2464" s="40" t="s">
        <v>11966</v>
      </c>
      <c r="C2464" s="40" t="s">
        <v>11967</v>
      </c>
      <c r="D2464" s="44" t="s">
        <v>11968</v>
      </c>
    </row>
    <row r="2465" spans="1:4" ht="15" customHeight="1" x14ac:dyDescent="0.2">
      <c r="A2465" s="40" t="s">
        <v>11969</v>
      </c>
      <c r="B2465" s="40" t="s">
        <v>11970</v>
      </c>
      <c r="C2465" s="40" t="s">
        <v>11971</v>
      </c>
      <c r="D2465" s="44" t="s">
        <v>11972</v>
      </c>
    </row>
    <row r="2466" spans="1:4" ht="15" customHeight="1" x14ac:dyDescent="0.2">
      <c r="A2466" s="40" t="s">
        <v>11973</v>
      </c>
      <c r="B2466" s="40" t="s">
        <v>11974</v>
      </c>
      <c r="C2466" s="40" t="s">
        <v>11975</v>
      </c>
      <c r="D2466" s="44" t="s">
        <v>11976</v>
      </c>
    </row>
    <row r="2467" spans="1:4" ht="15" customHeight="1" x14ac:dyDescent="0.2">
      <c r="A2467" s="40" t="s">
        <v>11977</v>
      </c>
      <c r="B2467" s="40" t="s">
        <v>11978</v>
      </c>
      <c r="C2467" s="40" t="s">
        <v>11979</v>
      </c>
      <c r="D2467" s="44" t="s">
        <v>11980</v>
      </c>
    </row>
    <row r="2468" spans="1:4" ht="15" customHeight="1" x14ac:dyDescent="0.2">
      <c r="A2468" s="40" t="s">
        <v>11981</v>
      </c>
      <c r="B2468" s="40" t="s">
        <v>11982</v>
      </c>
      <c r="C2468" s="40" t="s">
        <v>11983</v>
      </c>
      <c r="D2468" s="44" t="s">
        <v>11984</v>
      </c>
    </row>
    <row r="2469" spans="1:4" ht="15" customHeight="1" x14ac:dyDescent="0.2">
      <c r="A2469" s="40" t="s">
        <v>11985</v>
      </c>
      <c r="B2469" s="40" t="s">
        <v>11986</v>
      </c>
      <c r="C2469" s="40" t="s">
        <v>11987</v>
      </c>
      <c r="D2469" s="44" t="s">
        <v>11988</v>
      </c>
    </row>
    <row r="2470" spans="1:4" ht="15" customHeight="1" x14ac:dyDescent="0.2">
      <c r="A2470" s="40" t="s">
        <v>11989</v>
      </c>
      <c r="B2470" s="40" t="s">
        <v>11990</v>
      </c>
      <c r="C2470" s="40" t="s">
        <v>11991</v>
      </c>
      <c r="D2470" s="44" t="s">
        <v>11992</v>
      </c>
    </row>
    <row r="2471" spans="1:4" ht="15" customHeight="1" x14ac:dyDescent="0.2">
      <c r="A2471" s="40" t="s">
        <v>11993</v>
      </c>
      <c r="B2471" s="40" t="s">
        <v>11994</v>
      </c>
      <c r="C2471" s="40" t="s">
        <v>11995</v>
      </c>
      <c r="D2471" s="44" t="s">
        <v>11996</v>
      </c>
    </row>
    <row r="2472" spans="1:4" ht="15" customHeight="1" x14ac:dyDescent="0.2">
      <c r="A2472" s="40" t="s">
        <v>11997</v>
      </c>
      <c r="B2472" s="40" t="s">
        <v>11998</v>
      </c>
      <c r="C2472" s="40" t="s">
        <v>11999</v>
      </c>
      <c r="D2472" s="44" t="s">
        <v>12000</v>
      </c>
    </row>
    <row r="2473" spans="1:4" ht="15" customHeight="1" x14ac:dyDescent="0.2">
      <c r="A2473" s="40" t="s">
        <v>12001</v>
      </c>
      <c r="B2473" s="40" t="s">
        <v>12002</v>
      </c>
      <c r="C2473" s="40" t="s">
        <v>12003</v>
      </c>
      <c r="D2473" s="44" t="s">
        <v>12004</v>
      </c>
    </row>
    <row r="2474" spans="1:4" ht="15" customHeight="1" x14ac:dyDescent="0.2">
      <c r="A2474" s="40" t="s">
        <v>12005</v>
      </c>
      <c r="B2474" s="40" t="s">
        <v>12006</v>
      </c>
      <c r="C2474" s="40" t="s">
        <v>12007</v>
      </c>
      <c r="D2474" s="44" t="s">
        <v>12008</v>
      </c>
    </row>
    <row r="2475" spans="1:4" ht="15" customHeight="1" x14ac:dyDescent="0.2">
      <c r="A2475" s="40" t="s">
        <v>12009</v>
      </c>
      <c r="B2475" s="40" t="s">
        <v>12010</v>
      </c>
      <c r="C2475" s="40" t="s">
        <v>12011</v>
      </c>
      <c r="D2475" s="44" t="s">
        <v>12012</v>
      </c>
    </row>
    <row r="2476" spans="1:4" ht="15" customHeight="1" x14ac:dyDescent="0.2">
      <c r="A2476" s="40" t="s">
        <v>12013</v>
      </c>
      <c r="B2476" s="40" t="s">
        <v>12014</v>
      </c>
      <c r="C2476" s="40" t="s">
        <v>12015</v>
      </c>
      <c r="D2476" s="44" t="s">
        <v>12016</v>
      </c>
    </row>
    <row r="2477" spans="1:4" ht="15" customHeight="1" x14ac:dyDescent="0.2">
      <c r="A2477" s="40" t="s">
        <v>12017</v>
      </c>
      <c r="B2477" s="40" t="s">
        <v>12018</v>
      </c>
      <c r="C2477" s="40" t="s">
        <v>12019</v>
      </c>
      <c r="D2477" s="44" t="s">
        <v>12020</v>
      </c>
    </row>
    <row r="2478" spans="1:4" ht="15" customHeight="1" x14ac:dyDescent="0.2">
      <c r="A2478" s="40" t="s">
        <v>12021</v>
      </c>
      <c r="B2478" s="40" t="s">
        <v>12022</v>
      </c>
      <c r="C2478" s="40" t="s">
        <v>12023</v>
      </c>
      <c r="D2478" s="44" t="s">
        <v>12024</v>
      </c>
    </row>
    <row r="2479" spans="1:4" ht="15" customHeight="1" x14ac:dyDescent="0.2">
      <c r="A2479" s="40" t="s">
        <v>12025</v>
      </c>
      <c r="B2479" s="40" t="s">
        <v>12026</v>
      </c>
      <c r="C2479" s="40" t="s">
        <v>12027</v>
      </c>
      <c r="D2479" s="44" t="s">
        <v>12028</v>
      </c>
    </row>
    <row r="2480" spans="1:4" ht="15" customHeight="1" x14ac:dyDescent="0.2">
      <c r="A2480" s="40" t="s">
        <v>12029</v>
      </c>
      <c r="B2480" s="40" t="s">
        <v>12030</v>
      </c>
      <c r="C2480" s="40" t="s">
        <v>12031</v>
      </c>
      <c r="D2480" s="44" t="s">
        <v>12032</v>
      </c>
    </row>
    <row r="2481" spans="1:4" ht="15" customHeight="1" x14ac:dyDescent="0.2">
      <c r="A2481" s="40" t="s">
        <v>12033</v>
      </c>
      <c r="B2481" s="40" t="s">
        <v>12034</v>
      </c>
      <c r="C2481" s="40" t="s">
        <v>12035</v>
      </c>
      <c r="D2481" s="44" t="s">
        <v>12036</v>
      </c>
    </row>
    <row r="2482" spans="1:4" ht="15" customHeight="1" x14ac:dyDescent="0.2">
      <c r="A2482" s="40" t="s">
        <v>12037</v>
      </c>
      <c r="B2482" s="40" t="s">
        <v>12038</v>
      </c>
      <c r="C2482" s="40" t="s">
        <v>12039</v>
      </c>
      <c r="D2482" s="44" t="s">
        <v>12040</v>
      </c>
    </row>
    <row r="2483" spans="1:4" ht="15" customHeight="1" x14ac:dyDescent="0.2">
      <c r="A2483" s="40" t="s">
        <v>12041</v>
      </c>
      <c r="B2483" s="40" t="s">
        <v>12042</v>
      </c>
      <c r="C2483" s="40" t="s">
        <v>12043</v>
      </c>
      <c r="D2483" s="44" t="s">
        <v>12044</v>
      </c>
    </row>
    <row r="2484" spans="1:4" ht="15" customHeight="1" x14ac:dyDescent="0.2">
      <c r="A2484" s="40" t="s">
        <v>12045</v>
      </c>
      <c r="B2484" s="40" t="s">
        <v>12046</v>
      </c>
      <c r="C2484" s="40" t="s">
        <v>12047</v>
      </c>
      <c r="D2484" s="44" t="s">
        <v>12048</v>
      </c>
    </row>
    <row r="2485" spans="1:4" ht="15" customHeight="1" x14ac:dyDescent="0.2">
      <c r="A2485" s="40" t="s">
        <v>12049</v>
      </c>
      <c r="B2485" s="40" t="s">
        <v>12050</v>
      </c>
      <c r="C2485" s="40" t="s">
        <v>12051</v>
      </c>
      <c r="D2485" s="44" t="s">
        <v>12052</v>
      </c>
    </row>
    <row r="2486" spans="1:4" ht="15" customHeight="1" x14ac:dyDescent="0.2">
      <c r="A2486" s="40" t="s">
        <v>12053</v>
      </c>
      <c r="B2486" s="40" t="s">
        <v>12054</v>
      </c>
      <c r="C2486" s="40" t="s">
        <v>12055</v>
      </c>
      <c r="D2486" s="44" t="s">
        <v>12056</v>
      </c>
    </row>
    <row r="2487" spans="1:4" ht="15" customHeight="1" x14ac:dyDescent="0.2">
      <c r="A2487" s="40" t="s">
        <v>12057</v>
      </c>
      <c r="B2487" s="40" t="s">
        <v>12058</v>
      </c>
      <c r="C2487" s="40" t="s">
        <v>12059</v>
      </c>
      <c r="D2487" s="44" t="s">
        <v>12060</v>
      </c>
    </row>
    <row r="2488" spans="1:4" ht="15" customHeight="1" x14ac:dyDescent="0.2">
      <c r="A2488" s="40" t="s">
        <v>12061</v>
      </c>
      <c r="B2488" s="40" t="s">
        <v>12062</v>
      </c>
      <c r="C2488" s="40" t="s">
        <v>12063</v>
      </c>
      <c r="D2488" s="44" t="s">
        <v>12064</v>
      </c>
    </row>
    <row r="2489" spans="1:4" ht="15" customHeight="1" x14ac:dyDescent="0.2">
      <c r="A2489" s="40" t="s">
        <v>12065</v>
      </c>
      <c r="B2489" s="40" t="s">
        <v>12066</v>
      </c>
      <c r="C2489" s="40" t="s">
        <v>12067</v>
      </c>
      <c r="D2489" s="44" t="s">
        <v>12068</v>
      </c>
    </row>
    <row r="2490" spans="1:4" ht="15" customHeight="1" x14ac:dyDescent="0.2">
      <c r="A2490" s="40" t="s">
        <v>12069</v>
      </c>
      <c r="B2490" s="40" t="s">
        <v>12070</v>
      </c>
      <c r="C2490" s="40" t="s">
        <v>12071</v>
      </c>
      <c r="D2490" s="44" t="s">
        <v>12072</v>
      </c>
    </row>
    <row r="2491" spans="1:4" ht="15" customHeight="1" x14ac:dyDescent="0.2">
      <c r="A2491" s="40" t="s">
        <v>12073</v>
      </c>
      <c r="B2491" s="40" t="s">
        <v>12074</v>
      </c>
      <c r="C2491" s="40" t="s">
        <v>12075</v>
      </c>
      <c r="D2491" s="44" t="s">
        <v>12076</v>
      </c>
    </row>
    <row r="2492" spans="1:4" ht="15" customHeight="1" x14ac:dyDescent="0.2">
      <c r="A2492" s="40" t="s">
        <v>12077</v>
      </c>
      <c r="B2492" s="40" t="s">
        <v>12078</v>
      </c>
      <c r="C2492" s="40" t="s">
        <v>12079</v>
      </c>
      <c r="D2492" s="44" t="s">
        <v>12080</v>
      </c>
    </row>
    <row r="2493" spans="1:4" ht="15" customHeight="1" x14ac:dyDescent="0.2">
      <c r="A2493" s="40" t="s">
        <v>12081</v>
      </c>
      <c r="B2493" s="40" t="s">
        <v>12082</v>
      </c>
      <c r="C2493" s="40" t="s">
        <v>12083</v>
      </c>
      <c r="D2493" s="44" t="s">
        <v>12084</v>
      </c>
    </row>
    <row r="2494" spans="1:4" ht="15" customHeight="1" x14ac:dyDescent="0.2">
      <c r="A2494" s="40" t="s">
        <v>12085</v>
      </c>
      <c r="B2494" s="40" t="s">
        <v>12086</v>
      </c>
      <c r="C2494" s="40" t="s">
        <v>12087</v>
      </c>
      <c r="D2494" s="44" t="s">
        <v>12088</v>
      </c>
    </row>
    <row r="2495" spans="1:4" ht="15" customHeight="1" x14ac:dyDescent="0.2">
      <c r="A2495" s="40" t="s">
        <v>12089</v>
      </c>
      <c r="B2495" s="40" t="s">
        <v>12090</v>
      </c>
      <c r="C2495" s="40" t="s">
        <v>12091</v>
      </c>
      <c r="D2495" s="44" t="s">
        <v>12092</v>
      </c>
    </row>
    <row r="2496" spans="1:4" ht="15" customHeight="1" x14ac:dyDescent="0.2">
      <c r="A2496" s="40" t="s">
        <v>12093</v>
      </c>
      <c r="B2496" s="40" t="s">
        <v>12094</v>
      </c>
      <c r="C2496" s="40" t="s">
        <v>12095</v>
      </c>
      <c r="D2496" s="44" t="s">
        <v>12096</v>
      </c>
    </row>
    <row r="2497" spans="1:4" ht="15" customHeight="1" x14ac:dyDescent="0.2">
      <c r="A2497" s="40" t="s">
        <v>12097</v>
      </c>
      <c r="B2497" s="40" t="s">
        <v>12098</v>
      </c>
      <c r="C2497" s="40" t="s">
        <v>12099</v>
      </c>
      <c r="D2497" s="44" t="s">
        <v>12100</v>
      </c>
    </row>
    <row r="2498" spans="1:4" ht="15" customHeight="1" x14ac:dyDescent="0.2">
      <c r="A2498" s="40" t="s">
        <v>12101</v>
      </c>
      <c r="B2498" s="40" t="s">
        <v>12102</v>
      </c>
      <c r="C2498" s="40" t="s">
        <v>12103</v>
      </c>
      <c r="D2498" s="44" t="s">
        <v>12104</v>
      </c>
    </row>
    <row r="2499" spans="1:4" ht="15" customHeight="1" x14ac:dyDescent="0.2">
      <c r="A2499" s="40" t="s">
        <v>12105</v>
      </c>
      <c r="B2499" s="40" t="s">
        <v>12106</v>
      </c>
      <c r="C2499" s="40" t="s">
        <v>12107</v>
      </c>
      <c r="D2499" s="44" t="s">
        <v>12108</v>
      </c>
    </row>
    <row r="2500" spans="1:4" ht="15" customHeight="1" x14ac:dyDescent="0.2">
      <c r="A2500" s="40" t="s">
        <v>12109</v>
      </c>
      <c r="B2500" s="40" t="s">
        <v>12110</v>
      </c>
      <c r="C2500" s="40" t="s">
        <v>12111</v>
      </c>
      <c r="D2500" s="44" t="s">
        <v>12112</v>
      </c>
    </row>
    <row r="2501" spans="1:4" ht="15" customHeight="1" x14ac:dyDescent="0.2">
      <c r="A2501" s="40" t="s">
        <v>12113</v>
      </c>
      <c r="B2501" s="40" t="s">
        <v>12114</v>
      </c>
      <c r="C2501" s="40" t="s">
        <v>12115</v>
      </c>
      <c r="D2501" s="44" t="s">
        <v>12116</v>
      </c>
    </row>
    <row r="2502" spans="1:4" ht="15" customHeight="1" x14ac:dyDescent="0.2">
      <c r="A2502" s="40" t="s">
        <v>12117</v>
      </c>
      <c r="B2502" s="40" t="s">
        <v>12118</v>
      </c>
      <c r="C2502" s="40" t="s">
        <v>12119</v>
      </c>
      <c r="D2502" s="44" t="s">
        <v>12120</v>
      </c>
    </row>
    <row r="2503" spans="1:4" ht="15" customHeight="1" x14ac:dyDescent="0.2">
      <c r="A2503" s="40" t="s">
        <v>12121</v>
      </c>
      <c r="B2503" s="40" t="s">
        <v>12122</v>
      </c>
      <c r="C2503" s="40" t="s">
        <v>12123</v>
      </c>
      <c r="D2503" s="44" t="s">
        <v>12124</v>
      </c>
    </row>
    <row r="2504" spans="1:4" ht="15" customHeight="1" x14ac:dyDescent="0.2">
      <c r="A2504" s="40" t="s">
        <v>12125</v>
      </c>
      <c r="B2504" s="40" t="s">
        <v>12126</v>
      </c>
      <c r="C2504" s="40" t="s">
        <v>12127</v>
      </c>
      <c r="D2504" s="44" t="s">
        <v>12128</v>
      </c>
    </row>
    <row r="2505" spans="1:4" ht="15" customHeight="1" x14ac:dyDescent="0.2">
      <c r="A2505" s="40" t="s">
        <v>12129</v>
      </c>
      <c r="B2505" s="40" t="s">
        <v>12130</v>
      </c>
      <c r="C2505" s="40" t="s">
        <v>12131</v>
      </c>
      <c r="D2505" s="44" t="s">
        <v>12132</v>
      </c>
    </row>
    <row r="2506" spans="1:4" ht="15" customHeight="1" x14ac:dyDescent="0.2">
      <c r="A2506" s="40" t="s">
        <v>12133</v>
      </c>
      <c r="B2506" s="40" t="s">
        <v>12134</v>
      </c>
      <c r="C2506" s="40" t="s">
        <v>12135</v>
      </c>
      <c r="D2506" s="44" t="s">
        <v>12136</v>
      </c>
    </row>
    <row r="2507" spans="1:4" ht="15" customHeight="1" x14ac:dyDescent="0.2">
      <c r="A2507" s="40" t="s">
        <v>12137</v>
      </c>
      <c r="B2507" s="40" t="s">
        <v>12138</v>
      </c>
      <c r="C2507" s="40" t="s">
        <v>12139</v>
      </c>
      <c r="D2507" s="44" t="s">
        <v>12140</v>
      </c>
    </row>
    <row r="2508" spans="1:4" ht="15" customHeight="1" x14ac:dyDescent="0.2">
      <c r="A2508" s="40" t="s">
        <v>12141</v>
      </c>
      <c r="B2508" s="40" t="s">
        <v>12142</v>
      </c>
      <c r="C2508" s="40" t="s">
        <v>12143</v>
      </c>
      <c r="D2508" s="44" t="s">
        <v>12144</v>
      </c>
    </row>
    <row r="2509" spans="1:4" ht="15" customHeight="1" x14ac:dyDescent="0.2">
      <c r="A2509" s="40" t="s">
        <v>12145</v>
      </c>
      <c r="B2509" s="40" t="s">
        <v>12146</v>
      </c>
      <c r="C2509" s="40" t="s">
        <v>12147</v>
      </c>
      <c r="D2509" s="44" t="s">
        <v>12148</v>
      </c>
    </row>
    <row r="2510" spans="1:4" ht="15" customHeight="1" x14ac:dyDescent="0.2">
      <c r="A2510" s="40" t="s">
        <v>12149</v>
      </c>
      <c r="B2510" s="40" t="s">
        <v>12150</v>
      </c>
      <c r="C2510" s="40" t="s">
        <v>12151</v>
      </c>
      <c r="D2510" s="44" t="s">
        <v>12152</v>
      </c>
    </row>
    <row r="2511" spans="1:4" ht="15" customHeight="1" x14ac:dyDescent="0.2">
      <c r="A2511" s="40" t="s">
        <v>12153</v>
      </c>
      <c r="B2511" s="40" t="s">
        <v>12154</v>
      </c>
      <c r="C2511" s="40" t="s">
        <v>12155</v>
      </c>
      <c r="D2511" s="44" t="s">
        <v>12156</v>
      </c>
    </row>
    <row r="2512" spans="1:4" ht="15" customHeight="1" x14ac:dyDescent="0.2">
      <c r="A2512" s="40" t="s">
        <v>12157</v>
      </c>
      <c r="B2512" s="40" t="s">
        <v>12158</v>
      </c>
      <c r="C2512" s="40" t="s">
        <v>12159</v>
      </c>
      <c r="D2512" s="44" t="s">
        <v>12160</v>
      </c>
    </row>
    <row r="2513" spans="1:4" ht="15" customHeight="1" x14ac:dyDescent="0.2">
      <c r="A2513" s="40" t="s">
        <v>12161</v>
      </c>
      <c r="B2513" s="40" t="s">
        <v>12162</v>
      </c>
      <c r="C2513" s="40" t="s">
        <v>12163</v>
      </c>
      <c r="D2513" s="44" t="s">
        <v>12164</v>
      </c>
    </row>
    <row r="2514" spans="1:4" ht="15" customHeight="1" x14ac:dyDescent="0.2">
      <c r="A2514" s="40" t="s">
        <v>12165</v>
      </c>
      <c r="B2514" s="40" t="s">
        <v>12166</v>
      </c>
      <c r="C2514" s="40" t="s">
        <v>12167</v>
      </c>
      <c r="D2514" s="44" t="s">
        <v>12168</v>
      </c>
    </row>
    <row r="2515" spans="1:4" ht="15" customHeight="1" x14ac:dyDescent="0.2">
      <c r="A2515" s="40" t="s">
        <v>12169</v>
      </c>
      <c r="B2515" s="40" t="s">
        <v>12170</v>
      </c>
      <c r="C2515" s="40" t="s">
        <v>12171</v>
      </c>
      <c r="D2515" s="44" t="s">
        <v>12172</v>
      </c>
    </row>
    <row r="2516" spans="1:4" ht="15" customHeight="1" x14ac:dyDescent="0.2">
      <c r="A2516" s="40" t="s">
        <v>12173</v>
      </c>
      <c r="B2516" s="40" t="s">
        <v>12174</v>
      </c>
      <c r="C2516" s="40" t="s">
        <v>12175</v>
      </c>
      <c r="D2516" s="44" t="s">
        <v>12176</v>
      </c>
    </row>
    <row r="2517" spans="1:4" ht="15" customHeight="1" x14ac:dyDescent="0.2">
      <c r="A2517" s="40" t="s">
        <v>12177</v>
      </c>
      <c r="B2517" s="40" t="s">
        <v>12178</v>
      </c>
      <c r="C2517" s="40" t="s">
        <v>12179</v>
      </c>
      <c r="D2517" s="44" t="s">
        <v>12180</v>
      </c>
    </row>
    <row r="2518" spans="1:4" ht="15" customHeight="1" x14ac:dyDescent="0.2">
      <c r="A2518" s="40" t="s">
        <v>12181</v>
      </c>
      <c r="B2518" s="40" t="s">
        <v>12182</v>
      </c>
      <c r="C2518" s="40" t="s">
        <v>12183</v>
      </c>
      <c r="D2518" s="44" t="s">
        <v>12184</v>
      </c>
    </row>
    <row r="2519" spans="1:4" ht="15" customHeight="1" x14ac:dyDescent="0.2">
      <c r="A2519" s="40" t="s">
        <v>12185</v>
      </c>
      <c r="B2519" s="40" t="s">
        <v>12186</v>
      </c>
      <c r="C2519" s="40" t="s">
        <v>12187</v>
      </c>
      <c r="D2519" s="44" t="s">
        <v>12188</v>
      </c>
    </row>
    <row r="2520" spans="1:4" ht="15" customHeight="1" x14ac:dyDescent="0.2">
      <c r="A2520" s="40" t="s">
        <v>12189</v>
      </c>
      <c r="B2520" s="40" t="s">
        <v>12190</v>
      </c>
      <c r="C2520" s="40" t="s">
        <v>12191</v>
      </c>
      <c r="D2520" s="44" t="s">
        <v>12192</v>
      </c>
    </row>
    <row r="2521" spans="1:4" ht="15" customHeight="1" x14ac:dyDescent="0.2">
      <c r="A2521" s="40" t="s">
        <v>12193</v>
      </c>
      <c r="B2521" s="40" t="s">
        <v>12194</v>
      </c>
      <c r="C2521" s="40" t="s">
        <v>12195</v>
      </c>
      <c r="D2521" s="44" t="s">
        <v>12196</v>
      </c>
    </row>
    <row r="2522" spans="1:4" ht="15" customHeight="1" x14ac:dyDescent="0.2">
      <c r="A2522" s="40" t="s">
        <v>12197</v>
      </c>
      <c r="B2522" s="40" t="s">
        <v>12198</v>
      </c>
      <c r="C2522" s="40" t="s">
        <v>12199</v>
      </c>
      <c r="D2522" s="44" t="s">
        <v>12200</v>
      </c>
    </row>
    <row r="2523" spans="1:4" ht="15" customHeight="1" x14ac:dyDescent="0.2">
      <c r="A2523" s="40" t="s">
        <v>12201</v>
      </c>
      <c r="B2523" s="40" t="s">
        <v>12202</v>
      </c>
      <c r="C2523" s="40" t="s">
        <v>12203</v>
      </c>
      <c r="D2523" s="44" t="s">
        <v>12204</v>
      </c>
    </row>
    <row r="2524" spans="1:4" ht="15" customHeight="1" x14ac:dyDescent="0.2">
      <c r="A2524" s="40" t="s">
        <v>12205</v>
      </c>
      <c r="B2524" s="40" t="s">
        <v>12206</v>
      </c>
      <c r="C2524" s="40" t="s">
        <v>12207</v>
      </c>
      <c r="D2524" s="44" t="s">
        <v>12208</v>
      </c>
    </row>
    <row r="2525" spans="1:4" ht="15" customHeight="1" x14ac:dyDescent="0.2">
      <c r="A2525" s="40" t="s">
        <v>12209</v>
      </c>
      <c r="B2525" s="40" t="s">
        <v>12210</v>
      </c>
      <c r="C2525" s="40" t="s">
        <v>12211</v>
      </c>
      <c r="D2525" s="44" t="s">
        <v>12212</v>
      </c>
    </row>
    <row r="2526" spans="1:4" ht="15" customHeight="1" x14ac:dyDescent="0.2">
      <c r="A2526" s="40" t="s">
        <v>12213</v>
      </c>
      <c r="B2526" s="40" t="s">
        <v>12214</v>
      </c>
      <c r="C2526" s="40" t="s">
        <v>12215</v>
      </c>
      <c r="D2526" s="44" t="s">
        <v>12216</v>
      </c>
    </row>
    <row r="2527" spans="1:4" ht="15" customHeight="1" x14ac:dyDescent="0.2">
      <c r="A2527" s="40" t="s">
        <v>12217</v>
      </c>
      <c r="B2527" s="40" t="s">
        <v>12218</v>
      </c>
      <c r="C2527" s="40" t="s">
        <v>12219</v>
      </c>
      <c r="D2527" s="44" t="s">
        <v>12220</v>
      </c>
    </row>
    <row r="2528" spans="1:4" ht="15" customHeight="1" x14ac:dyDescent="0.2">
      <c r="A2528" s="40" t="s">
        <v>12221</v>
      </c>
      <c r="B2528" s="40" t="s">
        <v>12222</v>
      </c>
      <c r="C2528" s="40" t="s">
        <v>12223</v>
      </c>
      <c r="D2528" s="44" t="s">
        <v>12224</v>
      </c>
    </row>
    <row r="2529" spans="1:4" ht="15" customHeight="1" x14ac:dyDescent="0.2">
      <c r="A2529" s="40" t="s">
        <v>12225</v>
      </c>
      <c r="B2529" s="40" t="s">
        <v>12226</v>
      </c>
      <c r="C2529" s="40" t="s">
        <v>12227</v>
      </c>
      <c r="D2529" s="44" t="s">
        <v>12228</v>
      </c>
    </row>
    <row r="2530" spans="1:4" ht="15" customHeight="1" x14ac:dyDescent="0.2">
      <c r="A2530" s="40" t="s">
        <v>12229</v>
      </c>
      <c r="B2530" s="40" t="s">
        <v>12230</v>
      </c>
      <c r="C2530" s="40" t="s">
        <v>12231</v>
      </c>
      <c r="D2530" s="44" t="s">
        <v>12232</v>
      </c>
    </row>
    <row r="2531" spans="1:4" ht="15" customHeight="1" x14ac:dyDescent="0.2">
      <c r="A2531" s="40" t="s">
        <v>12233</v>
      </c>
      <c r="B2531" s="40" t="s">
        <v>12234</v>
      </c>
      <c r="C2531" s="40" t="s">
        <v>12235</v>
      </c>
      <c r="D2531" s="44" t="s">
        <v>12236</v>
      </c>
    </row>
    <row r="2532" spans="1:4" ht="15" customHeight="1" x14ac:dyDescent="0.2">
      <c r="A2532" s="40" t="s">
        <v>12237</v>
      </c>
      <c r="B2532" s="40" t="s">
        <v>12238</v>
      </c>
      <c r="C2532" s="40" t="s">
        <v>12239</v>
      </c>
      <c r="D2532" s="44" t="s">
        <v>12240</v>
      </c>
    </row>
    <row r="2533" spans="1:4" ht="15" customHeight="1" x14ac:dyDescent="0.2">
      <c r="A2533" s="40" t="s">
        <v>12241</v>
      </c>
      <c r="B2533" s="40" t="s">
        <v>12242</v>
      </c>
      <c r="C2533" s="40" t="s">
        <v>12243</v>
      </c>
      <c r="D2533" s="44" t="s">
        <v>12244</v>
      </c>
    </row>
    <row r="2534" spans="1:4" ht="15" customHeight="1" x14ac:dyDescent="0.2">
      <c r="A2534" s="40" t="s">
        <v>12245</v>
      </c>
      <c r="B2534" s="40" t="s">
        <v>12246</v>
      </c>
      <c r="C2534" s="40" t="s">
        <v>12247</v>
      </c>
      <c r="D2534" s="44" t="s">
        <v>12248</v>
      </c>
    </row>
    <row r="2535" spans="1:4" ht="15" customHeight="1" x14ac:dyDescent="0.2">
      <c r="A2535" s="40" t="s">
        <v>12249</v>
      </c>
      <c r="B2535" s="40" t="s">
        <v>12250</v>
      </c>
      <c r="C2535" s="40" t="s">
        <v>12251</v>
      </c>
      <c r="D2535" s="44" t="s">
        <v>12252</v>
      </c>
    </row>
    <row r="2536" spans="1:4" ht="15" customHeight="1" x14ac:dyDescent="0.2">
      <c r="A2536" s="40" t="s">
        <v>12253</v>
      </c>
      <c r="B2536" s="40" t="s">
        <v>12254</v>
      </c>
      <c r="C2536" s="40" t="s">
        <v>12255</v>
      </c>
      <c r="D2536" s="44" t="s">
        <v>12256</v>
      </c>
    </row>
    <row r="2537" spans="1:4" ht="15" customHeight="1" x14ac:dyDescent="0.2">
      <c r="A2537" s="40" t="s">
        <v>12257</v>
      </c>
      <c r="B2537" s="40" t="s">
        <v>12258</v>
      </c>
      <c r="C2537" s="40" t="s">
        <v>12259</v>
      </c>
      <c r="D2537" s="44" t="s">
        <v>12260</v>
      </c>
    </row>
    <row r="2538" spans="1:4" ht="15" customHeight="1" x14ac:dyDescent="0.2">
      <c r="A2538" s="40" t="s">
        <v>12261</v>
      </c>
      <c r="B2538" s="40" t="s">
        <v>12262</v>
      </c>
      <c r="C2538" s="40" t="s">
        <v>12263</v>
      </c>
      <c r="D2538" s="44" t="s">
        <v>12264</v>
      </c>
    </row>
    <row r="2539" spans="1:4" ht="15" customHeight="1" x14ac:dyDescent="0.2">
      <c r="A2539" s="40" t="s">
        <v>12265</v>
      </c>
      <c r="B2539" s="40" t="s">
        <v>12266</v>
      </c>
      <c r="C2539" s="40" t="s">
        <v>12267</v>
      </c>
      <c r="D2539" s="44" t="s">
        <v>12268</v>
      </c>
    </row>
    <row r="2540" spans="1:4" ht="15" customHeight="1" x14ac:dyDescent="0.2">
      <c r="A2540" s="40" t="s">
        <v>12269</v>
      </c>
      <c r="B2540" s="40" t="s">
        <v>12270</v>
      </c>
      <c r="C2540" s="40" t="s">
        <v>12271</v>
      </c>
      <c r="D2540" s="44" t="s">
        <v>12272</v>
      </c>
    </row>
    <row r="2541" spans="1:4" ht="15" customHeight="1" x14ac:dyDescent="0.2">
      <c r="A2541" s="40" t="s">
        <v>12273</v>
      </c>
      <c r="B2541" s="40" t="s">
        <v>12274</v>
      </c>
      <c r="C2541" s="40" t="s">
        <v>12275</v>
      </c>
      <c r="D2541" s="44" t="s">
        <v>12276</v>
      </c>
    </row>
    <row r="2542" spans="1:4" ht="15" customHeight="1" x14ac:dyDescent="0.2">
      <c r="A2542" s="40" t="s">
        <v>12277</v>
      </c>
      <c r="B2542" s="40" t="s">
        <v>12278</v>
      </c>
      <c r="C2542" s="40" t="s">
        <v>12279</v>
      </c>
      <c r="D2542" s="44" t="s">
        <v>12280</v>
      </c>
    </row>
    <row r="2543" spans="1:4" ht="15" customHeight="1" x14ac:dyDescent="0.2">
      <c r="A2543" s="40" t="s">
        <v>12281</v>
      </c>
      <c r="B2543" s="40" t="s">
        <v>12282</v>
      </c>
      <c r="C2543" s="40" t="s">
        <v>12283</v>
      </c>
      <c r="D2543" s="44" t="s">
        <v>12284</v>
      </c>
    </row>
    <row r="2544" spans="1:4" ht="15" customHeight="1" x14ac:dyDescent="0.2">
      <c r="A2544" s="40" t="s">
        <v>12285</v>
      </c>
      <c r="B2544" s="40" t="s">
        <v>12286</v>
      </c>
      <c r="C2544" s="40" t="s">
        <v>12287</v>
      </c>
      <c r="D2544" s="44" t="s">
        <v>12288</v>
      </c>
    </row>
    <row r="2545" spans="1:4" ht="15" customHeight="1" x14ac:dyDescent="0.2">
      <c r="A2545" s="40" t="s">
        <v>12289</v>
      </c>
      <c r="B2545" s="40" t="s">
        <v>12290</v>
      </c>
      <c r="C2545" s="40" t="s">
        <v>12291</v>
      </c>
      <c r="D2545" s="44" t="s">
        <v>12292</v>
      </c>
    </row>
    <row r="2546" spans="1:4" ht="15" customHeight="1" x14ac:dyDescent="0.2">
      <c r="A2546" s="40" t="s">
        <v>12293</v>
      </c>
      <c r="B2546" s="40" t="s">
        <v>12294</v>
      </c>
      <c r="C2546" s="40" t="s">
        <v>12295</v>
      </c>
      <c r="D2546" s="44" t="s">
        <v>12296</v>
      </c>
    </row>
    <row r="2547" spans="1:4" ht="15" customHeight="1" x14ac:dyDescent="0.2">
      <c r="A2547" s="40" t="s">
        <v>12297</v>
      </c>
      <c r="B2547" s="40" t="s">
        <v>12298</v>
      </c>
      <c r="C2547" s="40" t="s">
        <v>12299</v>
      </c>
      <c r="D2547" s="44" t="s">
        <v>12300</v>
      </c>
    </row>
    <row r="2548" spans="1:4" ht="15" customHeight="1" x14ac:dyDescent="0.2">
      <c r="A2548" s="40" t="s">
        <v>12301</v>
      </c>
      <c r="B2548" s="40" t="s">
        <v>12302</v>
      </c>
      <c r="C2548" s="40" t="s">
        <v>12303</v>
      </c>
      <c r="D2548" s="44" t="s">
        <v>12304</v>
      </c>
    </row>
    <row r="2549" spans="1:4" ht="15" customHeight="1" x14ac:dyDescent="0.2">
      <c r="A2549" s="40" t="s">
        <v>12305</v>
      </c>
      <c r="B2549" s="40" t="s">
        <v>12306</v>
      </c>
      <c r="C2549" s="40" t="s">
        <v>12307</v>
      </c>
      <c r="D2549" s="44" t="s">
        <v>12308</v>
      </c>
    </row>
    <row r="2550" spans="1:4" ht="15" customHeight="1" x14ac:dyDescent="0.2">
      <c r="A2550" s="40" t="s">
        <v>12309</v>
      </c>
      <c r="B2550" s="40" t="s">
        <v>12310</v>
      </c>
      <c r="C2550" s="40" t="s">
        <v>12311</v>
      </c>
      <c r="D2550" s="44" t="s">
        <v>12312</v>
      </c>
    </row>
    <row r="2551" spans="1:4" ht="15" customHeight="1" x14ac:dyDescent="0.2">
      <c r="A2551" s="40" t="s">
        <v>12313</v>
      </c>
      <c r="B2551" s="40" t="s">
        <v>12314</v>
      </c>
      <c r="C2551" s="40" t="s">
        <v>12315</v>
      </c>
      <c r="D2551" s="44" t="s">
        <v>12316</v>
      </c>
    </row>
    <row r="2552" spans="1:4" ht="15" customHeight="1" x14ac:dyDescent="0.2">
      <c r="A2552" s="40" t="s">
        <v>12317</v>
      </c>
      <c r="B2552" s="40" t="s">
        <v>12318</v>
      </c>
      <c r="C2552" s="40" t="s">
        <v>12319</v>
      </c>
      <c r="D2552" s="44" t="s">
        <v>12320</v>
      </c>
    </row>
    <row r="2553" spans="1:4" ht="15" customHeight="1" x14ac:dyDescent="0.2">
      <c r="A2553" s="40" t="s">
        <v>12321</v>
      </c>
      <c r="B2553" s="40" t="s">
        <v>12322</v>
      </c>
      <c r="C2553" s="40" t="s">
        <v>12323</v>
      </c>
      <c r="D2553" s="44" t="s">
        <v>12324</v>
      </c>
    </row>
    <row r="2554" spans="1:4" ht="15" customHeight="1" x14ac:dyDescent="0.2">
      <c r="A2554" s="40" t="s">
        <v>12325</v>
      </c>
      <c r="B2554" s="40" t="s">
        <v>12326</v>
      </c>
      <c r="C2554" s="40" t="s">
        <v>12327</v>
      </c>
      <c r="D2554" s="44" t="s">
        <v>12328</v>
      </c>
    </row>
    <row r="2555" spans="1:4" ht="15" customHeight="1" x14ac:dyDescent="0.2">
      <c r="A2555" s="40" t="s">
        <v>12329</v>
      </c>
      <c r="B2555" s="40" t="s">
        <v>12330</v>
      </c>
      <c r="C2555" s="40" t="s">
        <v>12331</v>
      </c>
      <c r="D2555" s="44" t="s">
        <v>12332</v>
      </c>
    </row>
    <row r="2556" spans="1:4" ht="15" customHeight="1" x14ac:dyDescent="0.2">
      <c r="A2556" s="40" t="s">
        <v>12333</v>
      </c>
      <c r="B2556" s="40" t="s">
        <v>12334</v>
      </c>
      <c r="C2556" s="40" t="s">
        <v>12335</v>
      </c>
      <c r="D2556" s="44" t="s">
        <v>12336</v>
      </c>
    </row>
    <row r="2557" spans="1:4" ht="15" customHeight="1" x14ac:dyDescent="0.2">
      <c r="A2557" s="40" t="s">
        <v>12337</v>
      </c>
      <c r="B2557" s="40" t="s">
        <v>12338</v>
      </c>
      <c r="C2557" s="40" t="s">
        <v>12339</v>
      </c>
      <c r="D2557" s="44" t="s">
        <v>12340</v>
      </c>
    </row>
    <row r="2558" spans="1:4" ht="15" customHeight="1" x14ac:dyDescent="0.2">
      <c r="A2558" s="40" t="s">
        <v>12341</v>
      </c>
      <c r="B2558" s="40" t="s">
        <v>12342</v>
      </c>
      <c r="C2558" s="40" t="s">
        <v>12343</v>
      </c>
      <c r="D2558" s="44" t="s">
        <v>12344</v>
      </c>
    </row>
    <row r="2559" spans="1:4" ht="15" customHeight="1" x14ac:dyDescent="0.2">
      <c r="A2559" s="40" t="s">
        <v>12345</v>
      </c>
      <c r="B2559" s="40" t="s">
        <v>12346</v>
      </c>
      <c r="C2559" s="40" t="s">
        <v>12347</v>
      </c>
      <c r="D2559" s="44" t="s">
        <v>12348</v>
      </c>
    </row>
    <row r="2560" spans="1:4" ht="15" customHeight="1" x14ac:dyDescent="0.2">
      <c r="A2560" s="40" t="s">
        <v>12349</v>
      </c>
      <c r="B2560" s="40" t="s">
        <v>12350</v>
      </c>
      <c r="C2560" s="40" t="s">
        <v>12351</v>
      </c>
      <c r="D2560" s="44" t="s">
        <v>12352</v>
      </c>
    </row>
    <row r="2561" spans="1:4" ht="15" customHeight="1" x14ac:dyDescent="0.2">
      <c r="A2561" s="40" t="s">
        <v>12353</v>
      </c>
      <c r="B2561" s="40" t="s">
        <v>12354</v>
      </c>
      <c r="C2561" s="40" t="s">
        <v>12355</v>
      </c>
      <c r="D2561" s="44" t="s">
        <v>12356</v>
      </c>
    </row>
    <row r="2562" spans="1:4" ht="15" customHeight="1" x14ac:dyDescent="0.2">
      <c r="A2562" s="40" t="s">
        <v>12357</v>
      </c>
      <c r="B2562" s="40" t="s">
        <v>12358</v>
      </c>
      <c r="C2562" s="40" t="s">
        <v>12359</v>
      </c>
      <c r="D2562" s="44" t="s">
        <v>12360</v>
      </c>
    </row>
    <row r="2563" spans="1:4" ht="15" customHeight="1" x14ac:dyDescent="0.2">
      <c r="A2563" s="40" t="s">
        <v>12361</v>
      </c>
      <c r="B2563" s="40" t="s">
        <v>12362</v>
      </c>
      <c r="C2563" s="40" t="s">
        <v>12363</v>
      </c>
      <c r="D2563" s="44" t="s">
        <v>12364</v>
      </c>
    </row>
    <row r="2564" spans="1:4" ht="15" customHeight="1" x14ac:dyDescent="0.2">
      <c r="A2564" s="40" t="s">
        <v>12365</v>
      </c>
      <c r="B2564" s="40" t="s">
        <v>12366</v>
      </c>
      <c r="C2564" s="40" t="s">
        <v>12367</v>
      </c>
      <c r="D2564" s="44" t="s">
        <v>12368</v>
      </c>
    </row>
    <row r="2565" spans="1:4" ht="15" customHeight="1" x14ac:dyDescent="0.2">
      <c r="A2565" s="40" t="s">
        <v>12369</v>
      </c>
      <c r="B2565" s="40" t="s">
        <v>12370</v>
      </c>
      <c r="C2565" s="40" t="s">
        <v>12371</v>
      </c>
      <c r="D2565" s="44" t="s">
        <v>12372</v>
      </c>
    </row>
    <row r="2566" spans="1:4" ht="15" customHeight="1" x14ac:dyDescent="0.2">
      <c r="A2566" s="40" t="s">
        <v>12373</v>
      </c>
      <c r="B2566" s="40" t="s">
        <v>12374</v>
      </c>
      <c r="C2566" s="40" t="s">
        <v>12375</v>
      </c>
      <c r="D2566" s="44" t="s">
        <v>12376</v>
      </c>
    </row>
    <row r="2567" spans="1:4" ht="15" customHeight="1" x14ac:dyDescent="0.2">
      <c r="A2567" s="40" t="s">
        <v>12377</v>
      </c>
      <c r="B2567" s="40" t="s">
        <v>12378</v>
      </c>
      <c r="C2567" s="40" t="s">
        <v>12379</v>
      </c>
      <c r="D2567" s="44" t="s">
        <v>12380</v>
      </c>
    </row>
    <row r="2568" spans="1:4" ht="15" customHeight="1" x14ac:dyDescent="0.2">
      <c r="A2568" s="40" t="s">
        <v>12381</v>
      </c>
      <c r="B2568" s="40" t="s">
        <v>12382</v>
      </c>
      <c r="C2568" s="40" t="s">
        <v>12383</v>
      </c>
      <c r="D2568" s="44" t="s">
        <v>12384</v>
      </c>
    </row>
    <row r="2569" spans="1:4" ht="15" customHeight="1" x14ac:dyDescent="0.2">
      <c r="A2569" s="40" t="s">
        <v>12385</v>
      </c>
      <c r="B2569" s="40" t="s">
        <v>12386</v>
      </c>
      <c r="C2569" s="40" t="s">
        <v>12387</v>
      </c>
      <c r="D2569" s="44" t="s">
        <v>12388</v>
      </c>
    </row>
    <row r="2570" spans="1:4" ht="15" customHeight="1" x14ac:dyDescent="0.2">
      <c r="A2570" s="40" t="s">
        <v>12389</v>
      </c>
      <c r="B2570" s="40" t="s">
        <v>12390</v>
      </c>
      <c r="C2570" s="40" t="s">
        <v>12391</v>
      </c>
      <c r="D2570" s="44" t="s">
        <v>12392</v>
      </c>
    </row>
    <row r="2571" spans="1:4" ht="15" customHeight="1" x14ac:dyDescent="0.2">
      <c r="A2571" s="40" t="s">
        <v>12393</v>
      </c>
      <c r="B2571" s="40" t="s">
        <v>12394</v>
      </c>
      <c r="C2571" s="40" t="s">
        <v>12395</v>
      </c>
      <c r="D2571" s="44" t="s">
        <v>12396</v>
      </c>
    </row>
    <row r="2572" spans="1:4" ht="15" customHeight="1" x14ac:dyDescent="0.2">
      <c r="A2572" s="40" t="s">
        <v>12397</v>
      </c>
      <c r="B2572" s="40" t="s">
        <v>12398</v>
      </c>
      <c r="C2572" s="40" t="s">
        <v>12399</v>
      </c>
      <c r="D2572" s="44" t="s">
        <v>12400</v>
      </c>
    </row>
    <row r="2573" spans="1:4" ht="15" customHeight="1" x14ac:dyDescent="0.2">
      <c r="A2573" s="40" t="s">
        <v>12401</v>
      </c>
      <c r="B2573" s="40" t="s">
        <v>12402</v>
      </c>
      <c r="C2573" s="40" t="s">
        <v>12403</v>
      </c>
      <c r="D2573" s="44" t="s">
        <v>12404</v>
      </c>
    </row>
    <row r="2574" spans="1:4" ht="15" customHeight="1" x14ac:dyDescent="0.2">
      <c r="A2574" s="40" t="s">
        <v>12405</v>
      </c>
      <c r="B2574" s="40" t="s">
        <v>12406</v>
      </c>
      <c r="C2574" s="40" t="s">
        <v>12407</v>
      </c>
      <c r="D2574" s="44" t="s">
        <v>12408</v>
      </c>
    </row>
    <row r="2575" spans="1:4" ht="15" customHeight="1" x14ac:dyDescent="0.2">
      <c r="A2575" s="40" t="s">
        <v>12409</v>
      </c>
      <c r="B2575" s="40" t="s">
        <v>12410</v>
      </c>
      <c r="C2575" s="40" t="s">
        <v>12411</v>
      </c>
      <c r="D2575" s="44" t="s">
        <v>12412</v>
      </c>
    </row>
    <row r="2576" spans="1:4" ht="15" customHeight="1" x14ac:dyDescent="0.2">
      <c r="A2576" s="40" t="s">
        <v>12413</v>
      </c>
      <c r="B2576" s="40" t="s">
        <v>12414</v>
      </c>
      <c r="C2576" s="40" t="s">
        <v>12415</v>
      </c>
      <c r="D2576" s="44" t="s">
        <v>12416</v>
      </c>
    </row>
    <row r="2577" spans="1:4" ht="15" customHeight="1" x14ac:dyDescent="0.2">
      <c r="A2577" s="40" t="s">
        <v>12417</v>
      </c>
      <c r="B2577" s="40" t="s">
        <v>12418</v>
      </c>
      <c r="C2577" s="40" t="s">
        <v>12419</v>
      </c>
      <c r="D2577" s="44" t="s">
        <v>12420</v>
      </c>
    </row>
    <row r="2578" spans="1:4" ht="15" customHeight="1" x14ac:dyDescent="0.2">
      <c r="A2578" s="40" t="s">
        <v>12421</v>
      </c>
      <c r="B2578" s="40" t="s">
        <v>12422</v>
      </c>
      <c r="C2578" s="40" t="s">
        <v>12423</v>
      </c>
      <c r="D2578" s="44" t="s">
        <v>12424</v>
      </c>
    </row>
    <row r="2579" spans="1:4" ht="15" customHeight="1" x14ac:dyDescent="0.2">
      <c r="A2579" s="40" t="s">
        <v>12425</v>
      </c>
      <c r="B2579" s="40" t="s">
        <v>12426</v>
      </c>
      <c r="C2579" s="40" t="s">
        <v>12427</v>
      </c>
      <c r="D2579" s="44" t="s">
        <v>12428</v>
      </c>
    </row>
    <row r="2580" spans="1:4" ht="15" customHeight="1" x14ac:dyDescent="0.2">
      <c r="A2580" s="40" t="s">
        <v>12429</v>
      </c>
      <c r="B2580" s="40" t="s">
        <v>12430</v>
      </c>
      <c r="C2580" s="40" t="s">
        <v>12431</v>
      </c>
      <c r="D2580" s="44" t="s">
        <v>12432</v>
      </c>
    </row>
    <row r="2581" spans="1:4" ht="15" customHeight="1" x14ac:dyDescent="0.2">
      <c r="A2581" s="40" t="s">
        <v>12433</v>
      </c>
      <c r="B2581" s="40" t="s">
        <v>12434</v>
      </c>
      <c r="C2581" s="40" t="s">
        <v>12435</v>
      </c>
      <c r="D2581" s="44" t="s">
        <v>12436</v>
      </c>
    </row>
    <row r="2582" spans="1:4" ht="15" customHeight="1" x14ac:dyDescent="0.2">
      <c r="A2582" s="40" t="s">
        <v>12437</v>
      </c>
      <c r="B2582" s="40" t="s">
        <v>12438</v>
      </c>
      <c r="C2582" s="40" t="s">
        <v>12439</v>
      </c>
      <c r="D2582" s="44" t="s">
        <v>12440</v>
      </c>
    </row>
    <row r="2583" spans="1:4" ht="15" customHeight="1" x14ac:dyDescent="0.2">
      <c r="A2583" s="40" t="s">
        <v>12441</v>
      </c>
      <c r="B2583" s="40" t="s">
        <v>12442</v>
      </c>
      <c r="C2583" s="40" t="s">
        <v>12443</v>
      </c>
      <c r="D2583" s="44" t="s">
        <v>12444</v>
      </c>
    </row>
    <row r="2584" spans="1:4" ht="15" customHeight="1" x14ac:dyDescent="0.2">
      <c r="A2584" s="40" t="s">
        <v>12445</v>
      </c>
      <c r="B2584" s="40" t="s">
        <v>12446</v>
      </c>
      <c r="C2584" s="40" t="s">
        <v>12447</v>
      </c>
      <c r="D2584" s="44" t="s">
        <v>12448</v>
      </c>
    </row>
    <row r="2585" spans="1:4" ht="15" customHeight="1" x14ac:dyDescent="0.2">
      <c r="A2585" s="40" t="s">
        <v>12449</v>
      </c>
      <c r="B2585" s="40" t="s">
        <v>12450</v>
      </c>
      <c r="C2585" s="40" t="s">
        <v>12451</v>
      </c>
      <c r="D2585" s="44" t="s">
        <v>12452</v>
      </c>
    </row>
    <row r="2586" spans="1:4" ht="15" customHeight="1" x14ac:dyDescent="0.2">
      <c r="A2586" s="40" t="s">
        <v>12453</v>
      </c>
      <c r="B2586" s="40" t="s">
        <v>12454</v>
      </c>
      <c r="C2586" s="40" t="s">
        <v>12455</v>
      </c>
      <c r="D2586" s="44" t="s">
        <v>12456</v>
      </c>
    </row>
    <row r="2587" spans="1:4" ht="15" customHeight="1" x14ac:dyDescent="0.2">
      <c r="A2587" s="40" t="s">
        <v>12457</v>
      </c>
      <c r="B2587" s="40" t="s">
        <v>12458</v>
      </c>
      <c r="C2587" s="40" t="s">
        <v>12459</v>
      </c>
      <c r="D2587" s="44" t="s">
        <v>12460</v>
      </c>
    </row>
    <row r="2588" spans="1:4" ht="15" customHeight="1" x14ac:dyDescent="0.2">
      <c r="A2588" s="40" t="s">
        <v>12461</v>
      </c>
      <c r="B2588" s="40" t="s">
        <v>12462</v>
      </c>
      <c r="C2588" s="40" t="s">
        <v>12463</v>
      </c>
      <c r="D2588" s="44" t="s">
        <v>12464</v>
      </c>
    </row>
    <row r="2589" spans="1:4" ht="15" customHeight="1" x14ac:dyDescent="0.2">
      <c r="A2589" s="40" t="s">
        <v>12465</v>
      </c>
      <c r="B2589" s="40" t="s">
        <v>12466</v>
      </c>
      <c r="C2589" s="40" t="s">
        <v>12467</v>
      </c>
      <c r="D2589" s="44" t="s">
        <v>12468</v>
      </c>
    </row>
    <row r="2590" spans="1:4" ht="15" customHeight="1" x14ac:dyDescent="0.2">
      <c r="A2590" s="40" t="s">
        <v>12469</v>
      </c>
      <c r="B2590" s="40" t="s">
        <v>12470</v>
      </c>
      <c r="C2590" s="40" t="s">
        <v>12471</v>
      </c>
      <c r="D2590" s="44" t="s">
        <v>12472</v>
      </c>
    </row>
    <row r="2591" spans="1:4" ht="15" customHeight="1" x14ac:dyDescent="0.2">
      <c r="A2591" s="40" t="s">
        <v>12473</v>
      </c>
      <c r="B2591" s="40" t="s">
        <v>12474</v>
      </c>
      <c r="C2591" s="40" t="s">
        <v>12475</v>
      </c>
      <c r="D2591" s="44" t="s">
        <v>12476</v>
      </c>
    </row>
    <row r="2592" spans="1:4" ht="15" customHeight="1" x14ac:dyDescent="0.2">
      <c r="A2592" s="40" t="s">
        <v>12477</v>
      </c>
      <c r="B2592" s="40" t="s">
        <v>12478</v>
      </c>
      <c r="C2592" s="40" t="s">
        <v>12479</v>
      </c>
      <c r="D2592" s="44" t="s">
        <v>12480</v>
      </c>
    </row>
    <row r="2593" spans="1:4" ht="15" customHeight="1" x14ac:dyDescent="0.2">
      <c r="A2593" s="40" t="s">
        <v>12481</v>
      </c>
      <c r="B2593" s="40" t="s">
        <v>12482</v>
      </c>
      <c r="C2593" s="40" t="s">
        <v>12483</v>
      </c>
      <c r="D2593" s="44" t="s">
        <v>12484</v>
      </c>
    </row>
    <row r="2594" spans="1:4" ht="15" customHeight="1" x14ac:dyDescent="0.2">
      <c r="A2594" s="40" t="s">
        <v>12485</v>
      </c>
      <c r="B2594" s="40" t="s">
        <v>12486</v>
      </c>
      <c r="C2594" s="40" t="s">
        <v>12487</v>
      </c>
      <c r="D2594" s="44" t="s">
        <v>12488</v>
      </c>
    </row>
    <row r="2595" spans="1:4" ht="15" customHeight="1" x14ac:dyDescent="0.2">
      <c r="A2595" s="40" t="s">
        <v>12489</v>
      </c>
      <c r="B2595" s="40" t="s">
        <v>12490</v>
      </c>
      <c r="C2595" s="40" t="s">
        <v>12491</v>
      </c>
      <c r="D2595" s="44" t="s">
        <v>12492</v>
      </c>
    </row>
    <row r="2596" spans="1:4" ht="15" customHeight="1" x14ac:dyDescent="0.2">
      <c r="A2596" s="40" t="s">
        <v>12493</v>
      </c>
      <c r="B2596" s="40" t="s">
        <v>12494</v>
      </c>
      <c r="C2596" s="40" t="s">
        <v>12495</v>
      </c>
      <c r="D2596" s="44" t="s">
        <v>12496</v>
      </c>
    </row>
    <row r="2597" spans="1:4" ht="15" customHeight="1" x14ac:dyDescent="0.2">
      <c r="A2597" s="40" t="s">
        <v>12497</v>
      </c>
      <c r="B2597" s="40" t="s">
        <v>12498</v>
      </c>
      <c r="C2597" s="40" t="s">
        <v>12499</v>
      </c>
      <c r="D2597" s="44" t="s">
        <v>12500</v>
      </c>
    </row>
    <row r="2598" spans="1:4" ht="15" customHeight="1" x14ac:dyDescent="0.2">
      <c r="A2598" s="40" t="s">
        <v>12501</v>
      </c>
      <c r="B2598" s="40" t="s">
        <v>12502</v>
      </c>
      <c r="C2598" s="40" t="s">
        <v>12503</v>
      </c>
      <c r="D2598" s="44" t="s">
        <v>12504</v>
      </c>
    </row>
    <row r="2599" spans="1:4" ht="15" customHeight="1" x14ac:dyDescent="0.2">
      <c r="A2599" s="40" t="s">
        <v>12505</v>
      </c>
      <c r="B2599" s="40" t="s">
        <v>12506</v>
      </c>
      <c r="C2599" s="40" t="s">
        <v>12507</v>
      </c>
      <c r="D2599" s="44" t="s">
        <v>12508</v>
      </c>
    </row>
    <row r="2600" spans="1:4" ht="15" customHeight="1" x14ac:dyDescent="0.2">
      <c r="A2600" s="40" t="s">
        <v>12509</v>
      </c>
      <c r="B2600" s="40" t="s">
        <v>12510</v>
      </c>
      <c r="C2600" s="40" t="s">
        <v>12511</v>
      </c>
      <c r="D2600" s="44" t="s">
        <v>12512</v>
      </c>
    </row>
    <row r="2601" spans="1:4" ht="15" customHeight="1" x14ac:dyDescent="0.2">
      <c r="A2601" s="40" t="s">
        <v>12513</v>
      </c>
      <c r="B2601" s="40" t="s">
        <v>12514</v>
      </c>
      <c r="C2601" s="40" t="s">
        <v>12515</v>
      </c>
      <c r="D2601" s="44" t="s">
        <v>12516</v>
      </c>
    </row>
    <row r="2602" spans="1:4" ht="15" customHeight="1" x14ac:dyDescent="0.2">
      <c r="A2602" s="40" t="s">
        <v>12517</v>
      </c>
      <c r="B2602" s="40" t="s">
        <v>12518</v>
      </c>
      <c r="C2602" s="40" t="s">
        <v>12519</v>
      </c>
      <c r="D2602" s="44" t="s">
        <v>12520</v>
      </c>
    </row>
    <row r="2603" spans="1:4" ht="15" customHeight="1" x14ac:dyDescent="0.2">
      <c r="A2603" s="40" t="s">
        <v>12521</v>
      </c>
      <c r="B2603" s="40" t="s">
        <v>12522</v>
      </c>
      <c r="C2603" s="40" t="s">
        <v>12523</v>
      </c>
      <c r="D2603" s="44" t="s">
        <v>12524</v>
      </c>
    </row>
    <row r="2604" spans="1:4" ht="15" customHeight="1" x14ac:dyDescent="0.2">
      <c r="A2604" s="40" t="s">
        <v>12525</v>
      </c>
      <c r="B2604" s="40" t="s">
        <v>12526</v>
      </c>
      <c r="C2604" s="40" t="s">
        <v>12527</v>
      </c>
      <c r="D2604" s="44" t="s">
        <v>12528</v>
      </c>
    </row>
    <row r="2605" spans="1:4" ht="15" customHeight="1" x14ac:dyDescent="0.2">
      <c r="A2605" s="40" t="s">
        <v>12529</v>
      </c>
      <c r="B2605" s="40" t="s">
        <v>12530</v>
      </c>
      <c r="C2605" s="40" t="s">
        <v>12531</v>
      </c>
      <c r="D2605" s="44" t="s">
        <v>12532</v>
      </c>
    </row>
    <row r="2606" spans="1:4" ht="15" customHeight="1" x14ac:dyDescent="0.2">
      <c r="A2606" s="40" t="s">
        <v>12533</v>
      </c>
      <c r="B2606" s="40" t="s">
        <v>12534</v>
      </c>
      <c r="C2606" s="40" t="s">
        <v>12535</v>
      </c>
      <c r="D2606" s="44" t="s">
        <v>12536</v>
      </c>
    </row>
    <row r="2607" spans="1:4" ht="15" customHeight="1" x14ac:dyDescent="0.2">
      <c r="A2607" s="40" t="s">
        <v>12537</v>
      </c>
      <c r="B2607" s="40" t="s">
        <v>12538</v>
      </c>
      <c r="C2607" s="40" t="s">
        <v>12539</v>
      </c>
      <c r="D2607" s="44" t="s">
        <v>12540</v>
      </c>
    </row>
    <row r="2608" spans="1:4" ht="15" customHeight="1" x14ac:dyDescent="0.2">
      <c r="A2608" s="40" t="s">
        <v>12541</v>
      </c>
      <c r="B2608" s="40" t="s">
        <v>12542</v>
      </c>
      <c r="C2608" s="40" t="s">
        <v>12543</v>
      </c>
      <c r="D2608" s="44" t="s">
        <v>12544</v>
      </c>
    </row>
    <row r="2609" spans="1:4" ht="15" customHeight="1" x14ac:dyDescent="0.2">
      <c r="A2609" s="40" t="s">
        <v>12545</v>
      </c>
      <c r="B2609" s="40" t="s">
        <v>12546</v>
      </c>
      <c r="C2609" s="40" t="s">
        <v>12547</v>
      </c>
      <c r="D2609" s="44" t="s">
        <v>12548</v>
      </c>
    </row>
    <row r="2610" spans="1:4" ht="15" customHeight="1" x14ac:dyDescent="0.2">
      <c r="A2610" s="40" t="s">
        <v>12549</v>
      </c>
      <c r="B2610" s="40" t="s">
        <v>12550</v>
      </c>
      <c r="C2610" s="40" t="s">
        <v>12551</v>
      </c>
      <c r="D2610" s="44" t="s">
        <v>12552</v>
      </c>
    </row>
    <row r="2611" spans="1:4" ht="15" customHeight="1" x14ac:dyDescent="0.2">
      <c r="A2611" s="40" t="s">
        <v>12553</v>
      </c>
      <c r="B2611" s="40" t="s">
        <v>12554</v>
      </c>
      <c r="C2611" s="40" t="s">
        <v>12555</v>
      </c>
      <c r="D2611" s="44" t="s">
        <v>12556</v>
      </c>
    </row>
    <row r="2612" spans="1:4" ht="15" customHeight="1" x14ac:dyDescent="0.2">
      <c r="A2612" s="40" t="s">
        <v>12557</v>
      </c>
      <c r="B2612" s="40" t="s">
        <v>12558</v>
      </c>
      <c r="C2612" s="40" t="s">
        <v>12559</v>
      </c>
      <c r="D2612" s="44" t="s">
        <v>12560</v>
      </c>
    </row>
    <row r="2613" spans="1:4" ht="15" customHeight="1" x14ac:dyDescent="0.2">
      <c r="A2613" s="40" t="s">
        <v>12561</v>
      </c>
      <c r="B2613" s="40" t="s">
        <v>12562</v>
      </c>
      <c r="C2613" s="40" t="s">
        <v>12563</v>
      </c>
      <c r="D2613" s="44" t="s">
        <v>12564</v>
      </c>
    </row>
    <row r="2614" spans="1:4" ht="15" customHeight="1" x14ac:dyDescent="0.2">
      <c r="A2614" s="40" t="s">
        <v>12565</v>
      </c>
      <c r="B2614" s="40" t="s">
        <v>12566</v>
      </c>
      <c r="C2614" s="40" t="s">
        <v>12567</v>
      </c>
      <c r="D2614" s="44" t="s">
        <v>12568</v>
      </c>
    </row>
    <row r="2615" spans="1:4" ht="15" customHeight="1" x14ac:dyDescent="0.2">
      <c r="A2615" s="40" t="s">
        <v>12569</v>
      </c>
      <c r="B2615" s="40" t="s">
        <v>12570</v>
      </c>
      <c r="C2615" s="40" t="s">
        <v>12571</v>
      </c>
      <c r="D2615" s="44" t="s">
        <v>12572</v>
      </c>
    </row>
    <row r="2616" spans="1:4" ht="15" customHeight="1" x14ac:dyDescent="0.2">
      <c r="A2616" s="40" t="s">
        <v>12573</v>
      </c>
      <c r="B2616" s="40" t="s">
        <v>12574</v>
      </c>
      <c r="C2616" s="40" t="s">
        <v>12575</v>
      </c>
      <c r="D2616" s="44" t="s">
        <v>12576</v>
      </c>
    </row>
    <row r="2617" spans="1:4" ht="15" customHeight="1" x14ac:dyDescent="0.2">
      <c r="A2617" s="40" t="s">
        <v>12577</v>
      </c>
      <c r="B2617" s="40" t="s">
        <v>12578</v>
      </c>
      <c r="C2617" s="40" t="s">
        <v>12579</v>
      </c>
      <c r="D2617" s="44" t="s">
        <v>12580</v>
      </c>
    </row>
    <row r="2618" spans="1:4" ht="15" customHeight="1" x14ac:dyDescent="0.2">
      <c r="A2618" s="40" t="s">
        <v>12581</v>
      </c>
      <c r="B2618" s="40" t="s">
        <v>12582</v>
      </c>
      <c r="C2618" s="40" t="s">
        <v>12583</v>
      </c>
      <c r="D2618" s="44" t="s">
        <v>12584</v>
      </c>
    </row>
    <row r="2619" spans="1:4" ht="15" customHeight="1" x14ac:dyDescent="0.2">
      <c r="A2619" s="40" t="s">
        <v>12585</v>
      </c>
      <c r="B2619" s="40" t="s">
        <v>12586</v>
      </c>
      <c r="C2619" s="40" t="s">
        <v>12587</v>
      </c>
      <c r="D2619" s="44" t="s">
        <v>12588</v>
      </c>
    </row>
    <row r="2620" spans="1:4" ht="15" customHeight="1" x14ac:dyDescent="0.2">
      <c r="A2620" s="40" t="s">
        <v>12589</v>
      </c>
      <c r="B2620" s="40" t="s">
        <v>12590</v>
      </c>
      <c r="C2620" s="40" t="s">
        <v>12591</v>
      </c>
      <c r="D2620" s="44" t="s">
        <v>12592</v>
      </c>
    </row>
    <row r="2621" spans="1:4" ht="15" customHeight="1" x14ac:dyDescent="0.2">
      <c r="A2621" s="40" t="s">
        <v>12593</v>
      </c>
      <c r="B2621" s="40" t="s">
        <v>12594</v>
      </c>
      <c r="C2621" s="40" t="s">
        <v>12595</v>
      </c>
      <c r="D2621" s="44" t="s">
        <v>12596</v>
      </c>
    </row>
    <row r="2622" spans="1:4" ht="15" customHeight="1" x14ac:dyDescent="0.2">
      <c r="A2622" s="40" t="s">
        <v>12597</v>
      </c>
      <c r="B2622" s="40" t="s">
        <v>12598</v>
      </c>
      <c r="C2622" s="40" t="s">
        <v>12599</v>
      </c>
      <c r="D2622" s="44" t="s">
        <v>12600</v>
      </c>
    </row>
    <row r="2623" spans="1:4" ht="15" customHeight="1" x14ac:dyDescent="0.2">
      <c r="A2623" s="40" t="s">
        <v>12601</v>
      </c>
      <c r="B2623" s="40" t="s">
        <v>12602</v>
      </c>
      <c r="C2623" s="40" t="s">
        <v>12603</v>
      </c>
      <c r="D2623" s="44" t="s">
        <v>12604</v>
      </c>
    </row>
    <row r="2624" spans="1:4" ht="15" customHeight="1" x14ac:dyDescent="0.2">
      <c r="A2624" s="40" t="s">
        <v>12605</v>
      </c>
      <c r="B2624" s="40" t="s">
        <v>12606</v>
      </c>
      <c r="C2624" s="40" t="s">
        <v>12607</v>
      </c>
      <c r="D2624" s="44" t="s">
        <v>12608</v>
      </c>
    </row>
    <row r="2625" spans="1:4" ht="15" customHeight="1" x14ac:dyDescent="0.2">
      <c r="A2625" s="40" t="s">
        <v>12609</v>
      </c>
      <c r="B2625" s="40" t="s">
        <v>12610</v>
      </c>
      <c r="C2625" s="40" t="s">
        <v>12611</v>
      </c>
      <c r="D2625" s="44" t="s">
        <v>12612</v>
      </c>
    </row>
    <row r="2626" spans="1:4" ht="15" customHeight="1" x14ac:dyDescent="0.2">
      <c r="A2626" s="40" t="s">
        <v>12613</v>
      </c>
      <c r="B2626" s="40" t="s">
        <v>12614</v>
      </c>
      <c r="C2626" s="40" t="s">
        <v>12615</v>
      </c>
      <c r="D2626" s="44" t="s">
        <v>12612</v>
      </c>
    </row>
    <row r="2627" spans="1:4" ht="15" customHeight="1" x14ac:dyDescent="0.2">
      <c r="A2627" s="40" t="s">
        <v>12616</v>
      </c>
      <c r="B2627" s="40" t="s">
        <v>12617</v>
      </c>
      <c r="C2627" s="40" t="s">
        <v>12618</v>
      </c>
      <c r="D2627" s="44" t="s">
        <v>12612</v>
      </c>
    </row>
    <row r="2628" spans="1:4" ht="15" customHeight="1" x14ac:dyDescent="0.2">
      <c r="A2628" s="40" t="s">
        <v>12619</v>
      </c>
      <c r="B2628" s="40" t="s">
        <v>12620</v>
      </c>
      <c r="C2628" s="40" t="s">
        <v>12621</v>
      </c>
      <c r="D2628" s="44" t="s">
        <v>12612</v>
      </c>
    </row>
    <row r="2629" spans="1:4" ht="15" customHeight="1" x14ac:dyDescent="0.2">
      <c r="A2629" s="40" t="s">
        <v>12622</v>
      </c>
      <c r="B2629" s="40" t="s">
        <v>12623</v>
      </c>
      <c r="C2629" s="40" t="s">
        <v>12624</v>
      </c>
      <c r="D2629" s="44" t="s">
        <v>12612</v>
      </c>
    </row>
    <row r="2630" spans="1:4" ht="15" customHeight="1" x14ac:dyDescent="0.2">
      <c r="A2630" s="40" t="s">
        <v>12625</v>
      </c>
      <c r="B2630" s="40" t="s">
        <v>12626</v>
      </c>
      <c r="C2630" s="40" t="s">
        <v>12627</v>
      </c>
      <c r="D2630" s="44" t="s">
        <v>12612</v>
      </c>
    </row>
    <row r="2631" spans="1:4" ht="15" customHeight="1" x14ac:dyDescent="0.2">
      <c r="A2631" s="40" t="s">
        <v>12628</v>
      </c>
      <c r="B2631" s="40" t="s">
        <v>12629</v>
      </c>
      <c r="C2631" s="40" t="s">
        <v>12630</v>
      </c>
      <c r="D2631" s="44" t="s">
        <v>12631</v>
      </c>
    </row>
    <row r="2632" spans="1:4" ht="15" customHeight="1" x14ac:dyDescent="0.2">
      <c r="A2632" s="40" t="s">
        <v>12632</v>
      </c>
      <c r="B2632" s="40" t="s">
        <v>12633</v>
      </c>
      <c r="C2632" s="40" t="s">
        <v>12634</v>
      </c>
      <c r="D2632" s="44" t="s">
        <v>12635</v>
      </c>
    </row>
    <row r="2633" spans="1:4" ht="15" customHeight="1" x14ac:dyDescent="0.2">
      <c r="A2633" s="40" t="s">
        <v>12636</v>
      </c>
      <c r="B2633" s="40" t="s">
        <v>12637</v>
      </c>
      <c r="C2633" s="40" t="s">
        <v>12638</v>
      </c>
      <c r="D2633" s="44" t="s">
        <v>12635</v>
      </c>
    </row>
    <row r="2634" spans="1:4" ht="15" customHeight="1" x14ac:dyDescent="0.2">
      <c r="A2634" s="40" t="s">
        <v>12639</v>
      </c>
      <c r="B2634" s="40" t="s">
        <v>12640</v>
      </c>
      <c r="C2634" s="40" t="s">
        <v>12641</v>
      </c>
      <c r="D2634" s="44" t="s">
        <v>12642</v>
      </c>
    </row>
    <row r="2635" spans="1:4" ht="15" customHeight="1" x14ac:dyDescent="0.2">
      <c r="A2635" s="40" t="s">
        <v>12643</v>
      </c>
      <c r="B2635" s="40" t="s">
        <v>12644</v>
      </c>
      <c r="C2635" s="40" t="s">
        <v>12645</v>
      </c>
      <c r="D2635" s="44" t="s">
        <v>12646</v>
      </c>
    </row>
    <row r="2636" spans="1:4" ht="15" customHeight="1" x14ac:dyDescent="0.2">
      <c r="A2636" s="40" t="s">
        <v>12647</v>
      </c>
      <c r="B2636" s="40" t="s">
        <v>12648</v>
      </c>
      <c r="C2636" s="40" t="s">
        <v>12649</v>
      </c>
      <c r="D2636" s="44" t="s">
        <v>12650</v>
      </c>
    </row>
    <row r="2637" spans="1:4" ht="15" customHeight="1" x14ac:dyDescent="0.2">
      <c r="A2637" s="40" t="s">
        <v>12651</v>
      </c>
      <c r="B2637" s="40" t="s">
        <v>12652</v>
      </c>
      <c r="C2637" s="40" t="s">
        <v>12653</v>
      </c>
      <c r="D2637" s="44" t="s">
        <v>12654</v>
      </c>
    </row>
    <row r="2638" spans="1:4" ht="15" customHeight="1" x14ac:dyDescent="0.2">
      <c r="A2638" s="40" t="s">
        <v>12655</v>
      </c>
      <c r="B2638" s="40" t="s">
        <v>12656</v>
      </c>
      <c r="C2638" s="40" t="s">
        <v>12657</v>
      </c>
      <c r="D2638" s="44" t="s">
        <v>12658</v>
      </c>
    </row>
    <row r="2639" spans="1:4" ht="15" customHeight="1" x14ac:dyDescent="0.2">
      <c r="A2639" s="40" t="s">
        <v>12659</v>
      </c>
      <c r="B2639" s="40" t="s">
        <v>12660</v>
      </c>
      <c r="C2639" s="40" t="s">
        <v>12661</v>
      </c>
      <c r="D2639" s="44" t="s">
        <v>12662</v>
      </c>
    </row>
    <row r="2640" spans="1:4" ht="15" customHeight="1" x14ac:dyDescent="0.2">
      <c r="A2640" s="40" t="s">
        <v>12663</v>
      </c>
      <c r="B2640" s="40" t="s">
        <v>12664</v>
      </c>
      <c r="C2640" s="40" t="s">
        <v>12665</v>
      </c>
      <c r="D2640" s="44" t="s">
        <v>12666</v>
      </c>
    </row>
    <row r="2641" spans="1:4" ht="15" customHeight="1" x14ac:dyDescent="0.2">
      <c r="A2641" s="40" t="s">
        <v>12667</v>
      </c>
      <c r="B2641" s="40" t="s">
        <v>12668</v>
      </c>
      <c r="C2641" s="40" t="s">
        <v>12669</v>
      </c>
      <c r="D2641" s="44" t="s">
        <v>12670</v>
      </c>
    </row>
    <row r="2642" spans="1:4" ht="15" customHeight="1" x14ac:dyDescent="0.2">
      <c r="A2642" s="40" t="s">
        <v>12671</v>
      </c>
      <c r="B2642" s="40" t="s">
        <v>12672</v>
      </c>
      <c r="C2642" s="40" t="s">
        <v>12673</v>
      </c>
      <c r="D2642" s="44" t="s">
        <v>12674</v>
      </c>
    </row>
    <row r="2643" spans="1:4" ht="15" customHeight="1" x14ac:dyDescent="0.2">
      <c r="A2643" s="40" t="s">
        <v>12675</v>
      </c>
      <c r="B2643" s="40" t="s">
        <v>12676</v>
      </c>
      <c r="C2643" s="40" t="s">
        <v>12677</v>
      </c>
      <c r="D2643" s="44" t="s">
        <v>12678</v>
      </c>
    </row>
    <row r="2644" spans="1:4" ht="15" customHeight="1" x14ac:dyDescent="0.2">
      <c r="A2644" s="40" t="s">
        <v>12679</v>
      </c>
      <c r="B2644" s="40" t="s">
        <v>12680</v>
      </c>
      <c r="C2644" s="40" t="s">
        <v>12681</v>
      </c>
      <c r="D2644" s="44" t="s">
        <v>12682</v>
      </c>
    </row>
    <row r="2645" spans="1:4" ht="15" customHeight="1" x14ac:dyDescent="0.2">
      <c r="A2645" s="40" t="s">
        <v>12683</v>
      </c>
      <c r="B2645" s="40" t="s">
        <v>12684</v>
      </c>
      <c r="C2645" s="40" t="s">
        <v>12685</v>
      </c>
      <c r="D2645" s="44" t="s">
        <v>12686</v>
      </c>
    </row>
    <row r="2646" spans="1:4" ht="15" customHeight="1" x14ac:dyDescent="0.2">
      <c r="A2646" s="40" t="s">
        <v>12687</v>
      </c>
      <c r="B2646" s="40" t="s">
        <v>12688</v>
      </c>
      <c r="C2646" s="40" t="s">
        <v>12689</v>
      </c>
      <c r="D2646" s="44" t="s">
        <v>12690</v>
      </c>
    </row>
    <row r="2647" spans="1:4" ht="15" customHeight="1" x14ac:dyDescent="0.2">
      <c r="A2647" s="40" t="s">
        <v>12691</v>
      </c>
      <c r="B2647" s="40" t="s">
        <v>12692</v>
      </c>
      <c r="C2647" s="40" t="s">
        <v>12693</v>
      </c>
      <c r="D2647" s="44" t="s">
        <v>12694</v>
      </c>
    </row>
    <row r="2648" spans="1:4" ht="15" customHeight="1" x14ac:dyDescent="0.2">
      <c r="A2648" s="40" t="s">
        <v>12695</v>
      </c>
      <c r="B2648" s="40" t="s">
        <v>12696</v>
      </c>
      <c r="C2648" s="40" t="s">
        <v>12697</v>
      </c>
      <c r="D2648" s="44" t="s">
        <v>12698</v>
      </c>
    </row>
    <row r="2649" spans="1:4" ht="15" customHeight="1" x14ac:dyDescent="0.2">
      <c r="A2649" s="40" t="s">
        <v>12699</v>
      </c>
      <c r="B2649" s="40" t="s">
        <v>12700</v>
      </c>
      <c r="C2649" s="40" t="s">
        <v>12701</v>
      </c>
      <c r="D2649" s="44" t="s">
        <v>12702</v>
      </c>
    </row>
    <row r="2650" spans="1:4" ht="15" customHeight="1" x14ac:dyDescent="0.2">
      <c r="A2650" s="40" t="s">
        <v>12703</v>
      </c>
      <c r="B2650" s="40" t="s">
        <v>12704</v>
      </c>
      <c r="C2650" s="40" t="s">
        <v>12705</v>
      </c>
      <c r="D2650" s="44" t="s">
        <v>12706</v>
      </c>
    </row>
    <row r="2651" spans="1:4" ht="15" customHeight="1" x14ac:dyDescent="0.2">
      <c r="A2651" s="40" t="s">
        <v>12707</v>
      </c>
      <c r="B2651" s="40" t="s">
        <v>12708</v>
      </c>
      <c r="C2651" s="40" t="s">
        <v>12709</v>
      </c>
      <c r="D2651" s="44" t="s">
        <v>12710</v>
      </c>
    </row>
    <row r="2652" spans="1:4" ht="15" customHeight="1" x14ac:dyDescent="0.2">
      <c r="A2652" s="40" t="s">
        <v>12711</v>
      </c>
      <c r="B2652" s="40" t="s">
        <v>12712</v>
      </c>
      <c r="C2652" s="40" t="s">
        <v>12713</v>
      </c>
      <c r="D2652" s="44" t="s">
        <v>12714</v>
      </c>
    </row>
    <row r="2653" spans="1:4" ht="15" customHeight="1" x14ac:dyDescent="0.2">
      <c r="A2653" s="40" t="s">
        <v>12715</v>
      </c>
      <c r="B2653" s="40" t="s">
        <v>12716</v>
      </c>
      <c r="C2653" s="40" t="s">
        <v>12717</v>
      </c>
      <c r="D2653" s="44" t="s">
        <v>12718</v>
      </c>
    </row>
    <row r="2654" spans="1:4" ht="15" customHeight="1" x14ac:dyDescent="0.2">
      <c r="A2654" s="40" t="s">
        <v>12719</v>
      </c>
      <c r="B2654" s="40" t="s">
        <v>12720</v>
      </c>
      <c r="C2654" s="40" t="s">
        <v>12721</v>
      </c>
      <c r="D2654" s="44" t="s">
        <v>12722</v>
      </c>
    </row>
    <row r="2655" spans="1:4" ht="15" customHeight="1" x14ac:dyDescent="0.2">
      <c r="A2655" s="40" t="s">
        <v>12723</v>
      </c>
      <c r="B2655" s="40" t="s">
        <v>12724</v>
      </c>
      <c r="C2655" s="40" t="s">
        <v>12725</v>
      </c>
      <c r="D2655" s="44" t="s">
        <v>12726</v>
      </c>
    </row>
    <row r="2656" spans="1:4" ht="15" customHeight="1" x14ac:dyDescent="0.2">
      <c r="A2656" s="40" t="s">
        <v>12727</v>
      </c>
      <c r="B2656" s="40" t="s">
        <v>12728</v>
      </c>
      <c r="C2656" s="40" t="s">
        <v>12729</v>
      </c>
      <c r="D2656" s="44" t="s">
        <v>12730</v>
      </c>
    </row>
    <row r="2657" spans="1:4" ht="15" customHeight="1" x14ac:dyDescent="0.2">
      <c r="A2657" s="40" t="s">
        <v>12731</v>
      </c>
      <c r="B2657" s="40" t="s">
        <v>12732</v>
      </c>
      <c r="C2657" s="40" t="s">
        <v>12733</v>
      </c>
      <c r="D2657" s="44" t="s">
        <v>12734</v>
      </c>
    </row>
    <row r="2658" spans="1:4" ht="15" customHeight="1" x14ac:dyDescent="0.2">
      <c r="A2658" s="40" t="s">
        <v>12735</v>
      </c>
      <c r="B2658" s="40" t="s">
        <v>12736</v>
      </c>
      <c r="C2658" s="40" t="s">
        <v>12737</v>
      </c>
      <c r="D2658" s="44" t="s">
        <v>12738</v>
      </c>
    </row>
    <row r="2659" spans="1:4" ht="15" customHeight="1" x14ac:dyDescent="0.2">
      <c r="A2659" s="40" t="s">
        <v>12739</v>
      </c>
      <c r="B2659" s="40" t="s">
        <v>12740</v>
      </c>
      <c r="C2659" s="40" t="s">
        <v>12741</v>
      </c>
      <c r="D2659" s="44" t="s">
        <v>12742</v>
      </c>
    </row>
    <row r="2660" spans="1:4" ht="15" customHeight="1" x14ac:dyDescent="0.2">
      <c r="A2660" s="40" t="s">
        <v>12743</v>
      </c>
      <c r="B2660" s="40" t="s">
        <v>12744</v>
      </c>
      <c r="C2660" s="40" t="s">
        <v>12745</v>
      </c>
      <c r="D2660" s="44" t="s">
        <v>12746</v>
      </c>
    </row>
    <row r="2661" spans="1:4" ht="15" customHeight="1" x14ac:dyDescent="0.2">
      <c r="A2661" s="40" t="s">
        <v>12747</v>
      </c>
      <c r="B2661" s="40" t="s">
        <v>12748</v>
      </c>
      <c r="C2661" s="40" t="s">
        <v>12749</v>
      </c>
      <c r="D2661" s="44" t="s">
        <v>12750</v>
      </c>
    </row>
    <row r="2662" spans="1:4" ht="15" customHeight="1" x14ac:dyDescent="0.2">
      <c r="A2662" s="40" t="s">
        <v>12751</v>
      </c>
      <c r="B2662" s="40" t="s">
        <v>12752</v>
      </c>
      <c r="C2662" s="40" t="s">
        <v>12753</v>
      </c>
      <c r="D2662" s="44" t="s">
        <v>12754</v>
      </c>
    </row>
    <row r="2663" spans="1:4" ht="15" customHeight="1" x14ac:dyDescent="0.2">
      <c r="A2663" s="40" t="s">
        <v>12755</v>
      </c>
      <c r="B2663" s="40" t="s">
        <v>12756</v>
      </c>
      <c r="C2663" s="40" t="s">
        <v>12757</v>
      </c>
      <c r="D2663" s="44" t="s">
        <v>12758</v>
      </c>
    </row>
    <row r="2664" spans="1:4" ht="15" customHeight="1" x14ac:dyDescent="0.2">
      <c r="A2664" s="40" t="s">
        <v>12759</v>
      </c>
      <c r="B2664" s="40" t="s">
        <v>12760</v>
      </c>
      <c r="C2664" s="40" t="s">
        <v>12761</v>
      </c>
      <c r="D2664" s="44" t="s">
        <v>12762</v>
      </c>
    </row>
    <row r="2665" spans="1:4" ht="15" customHeight="1" x14ac:dyDescent="0.2">
      <c r="A2665" s="40" t="s">
        <v>12763</v>
      </c>
      <c r="B2665" s="40" t="s">
        <v>12764</v>
      </c>
      <c r="C2665" s="40" t="s">
        <v>12765</v>
      </c>
      <c r="D2665" s="44" t="s">
        <v>12766</v>
      </c>
    </row>
    <row r="2666" spans="1:4" ht="15" customHeight="1" x14ac:dyDescent="0.2">
      <c r="A2666" s="40" t="s">
        <v>12767</v>
      </c>
      <c r="B2666" s="40" t="s">
        <v>12768</v>
      </c>
      <c r="C2666" s="40" t="s">
        <v>12769</v>
      </c>
      <c r="D2666" s="44" t="s">
        <v>12770</v>
      </c>
    </row>
    <row r="2667" spans="1:4" ht="15" customHeight="1" x14ac:dyDescent="0.2">
      <c r="A2667" s="40" t="s">
        <v>12771</v>
      </c>
      <c r="B2667" s="40" t="s">
        <v>12772</v>
      </c>
      <c r="C2667" s="40" t="s">
        <v>12773</v>
      </c>
      <c r="D2667" s="44" t="s">
        <v>12774</v>
      </c>
    </row>
    <row r="2668" spans="1:4" ht="15" customHeight="1" x14ac:dyDescent="0.2">
      <c r="A2668" s="40" t="s">
        <v>12775</v>
      </c>
      <c r="B2668" s="40" t="s">
        <v>12776</v>
      </c>
      <c r="C2668" s="40" t="s">
        <v>12777</v>
      </c>
      <c r="D2668" s="44" t="s">
        <v>12778</v>
      </c>
    </row>
    <row r="2669" spans="1:4" ht="15" customHeight="1" x14ac:dyDescent="0.2">
      <c r="A2669" s="40" t="s">
        <v>12779</v>
      </c>
      <c r="B2669" s="40" t="s">
        <v>12780</v>
      </c>
      <c r="C2669" s="40" t="s">
        <v>12781</v>
      </c>
      <c r="D2669" s="44" t="s">
        <v>12782</v>
      </c>
    </row>
    <row r="2670" spans="1:4" ht="15" customHeight="1" x14ac:dyDescent="0.2">
      <c r="A2670" s="40" t="s">
        <v>12783</v>
      </c>
      <c r="B2670" s="40" t="s">
        <v>12784</v>
      </c>
      <c r="C2670" s="40" t="s">
        <v>12785</v>
      </c>
      <c r="D2670" s="44" t="s">
        <v>12786</v>
      </c>
    </row>
    <row r="2671" spans="1:4" ht="15" customHeight="1" x14ac:dyDescent="0.2">
      <c r="A2671" s="40" t="s">
        <v>12787</v>
      </c>
      <c r="B2671" s="40" t="s">
        <v>12788</v>
      </c>
      <c r="C2671" s="40" t="s">
        <v>12789</v>
      </c>
      <c r="D2671" s="44" t="s">
        <v>12790</v>
      </c>
    </row>
    <row r="2672" spans="1:4" ht="15" customHeight="1" x14ac:dyDescent="0.2">
      <c r="A2672" s="40" t="s">
        <v>12791</v>
      </c>
      <c r="B2672" s="40" t="s">
        <v>12792</v>
      </c>
      <c r="C2672" s="40" t="s">
        <v>12793</v>
      </c>
      <c r="D2672" s="44" t="s">
        <v>12790</v>
      </c>
    </row>
    <row r="2673" spans="1:4" ht="15" customHeight="1" x14ac:dyDescent="0.2">
      <c r="A2673" s="40" t="s">
        <v>12794</v>
      </c>
      <c r="B2673" s="40" t="s">
        <v>12795</v>
      </c>
      <c r="C2673" s="40" t="s">
        <v>12796</v>
      </c>
      <c r="D2673" s="44" t="s">
        <v>12790</v>
      </c>
    </row>
    <row r="2674" spans="1:4" ht="15" customHeight="1" x14ac:dyDescent="0.2">
      <c r="A2674" s="40" t="s">
        <v>12797</v>
      </c>
      <c r="B2674" s="40" t="s">
        <v>12798</v>
      </c>
      <c r="C2674" s="40" t="s">
        <v>12799</v>
      </c>
      <c r="D2674" s="44" t="s">
        <v>12790</v>
      </c>
    </row>
    <row r="2675" spans="1:4" ht="15" customHeight="1" x14ac:dyDescent="0.2">
      <c r="A2675" s="40" t="s">
        <v>12800</v>
      </c>
      <c r="B2675" s="40" t="s">
        <v>12801</v>
      </c>
      <c r="C2675" s="40" t="s">
        <v>12802</v>
      </c>
      <c r="D2675" s="44" t="s">
        <v>12790</v>
      </c>
    </row>
    <row r="2676" spans="1:4" ht="15" customHeight="1" x14ac:dyDescent="0.2">
      <c r="A2676" s="40" t="s">
        <v>12803</v>
      </c>
      <c r="B2676" s="40" t="s">
        <v>12804</v>
      </c>
      <c r="C2676" s="40" t="s">
        <v>12805</v>
      </c>
      <c r="D2676" s="44" t="s">
        <v>12790</v>
      </c>
    </row>
    <row r="2677" spans="1:4" ht="15" customHeight="1" x14ac:dyDescent="0.2">
      <c r="A2677" s="40" t="s">
        <v>12806</v>
      </c>
      <c r="B2677" s="40" t="s">
        <v>12807</v>
      </c>
      <c r="C2677" s="40" t="s">
        <v>12808</v>
      </c>
      <c r="D2677" s="44" t="s">
        <v>12790</v>
      </c>
    </row>
    <row r="2678" spans="1:4" ht="15" customHeight="1" x14ac:dyDescent="0.2">
      <c r="A2678" s="40" t="s">
        <v>12809</v>
      </c>
      <c r="B2678" s="40" t="s">
        <v>12810</v>
      </c>
      <c r="C2678" s="40" t="s">
        <v>12811</v>
      </c>
      <c r="D2678" s="44" t="s">
        <v>12790</v>
      </c>
    </row>
    <row r="2679" spans="1:4" ht="15" customHeight="1" x14ac:dyDescent="0.2">
      <c r="A2679" s="40" t="s">
        <v>12812</v>
      </c>
      <c r="B2679" s="40" t="s">
        <v>12813</v>
      </c>
      <c r="C2679" s="40" t="s">
        <v>12814</v>
      </c>
      <c r="D2679" s="44" t="s">
        <v>12790</v>
      </c>
    </row>
    <row r="2680" spans="1:4" ht="15" customHeight="1" x14ac:dyDescent="0.2">
      <c r="A2680" s="40" t="s">
        <v>12815</v>
      </c>
      <c r="B2680" s="40" t="s">
        <v>12816</v>
      </c>
      <c r="C2680" s="40" t="s">
        <v>12817</v>
      </c>
      <c r="D2680" s="44" t="s">
        <v>12818</v>
      </c>
    </row>
    <row r="2681" spans="1:4" ht="15" customHeight="1" x14ac:dyDescent="0.2">
      <c r="A2681" s="40" t="s">
        <v>12819</v>
      </c>
      <c r="B2681" s="40" t="s">
        <v>12820</v>
      </c>
      <c r="C2681" s="40" t="s">
        <v>12821</v>
      </c>
      <c r="D2681" s="44" t="s">
        <v>12822</v>
      </c>
    </row>
    <row r="2682" spans="1:4" ht="15" customHeight="1" x14ac:dyDescent="0.2">
      <c r="A2682" s="40" t="s">
        <v>12823</v>
      </c>
      <c r="B2682" s="40" t="s">
        <v>12824</v>
      </c>
      <c r="C2682" s="40" t="s">
        <v>12825</v>
      </c>
      <c r="D2682" s="44" t="s">
        <v>12826</v>
      </c>
    </row>
    <row r="2683" spans="1:4" ht="15" customHeight="1" x14ac:dyDescent="0.2">
      <c r="A2683" s="40" t="s">
        <v>12827</v>
      </c>
      <c r="B2683" s="40" t="s">
        <v>12828</v>
      </c>
      <c r="C2683" s="40" t="s">
        <v>12829</v>
      </c>
      <c r="D2683" s="44" t="s">
        <v>12830</v>
      </c>
    </row>
    <row r="2684" spans="1:4" ht="15" customHeight="1" x14ac:dyDescent="0.2">
      <c r="A2684" s="40" t="s">
        <v>12831</v>
      </c>
      <c r="B2684" s="40" t="s">
        <v>12832</v>
      </c>
      <c r="C2684" s="40" t="s">
        <v>12833</v>
      </c>
      <c r="D2684" s="44" t="s">
        <v>12834</v>
      </c>
    </row>
    <row r="2685" spans="1:4" ht="15" customHeight="1" x14ac:dyDescent="0.2">
      <c r="A2685" s="40" t="s">
        <v>12835</v>
      </c>
      <c r="B2685" s="40" t="s">
        <v>12836</v>
      </c>
      <c r="C2685" s="40" t="s">
        <v>12837</v>
      </c>
      <c r="D2685" s="44" t="s">
        <v>12838</v>
      </c>
    </row>
    <row r="2686" spans="1:4" ht="15" customHeight="1" x14ac:dyDescent="0.2">
      <c r="A2686" s="40" t="s">
        <v>12839</v>
      </c>
      <c r="B2686" s="40" t="s">
        <v>12840</v>
      </c>
      <c r="C2686" s="40" t="s">
        <v>12841</v>
      </c>
      <c r="D2686" s="44" t="s">
        <v>12842</v>
      </c>
    </row>
    <row r="2687" spans="1:4" ht="15" customHeight="1" x14ac:dyDescent="0.2">
      <c r="A2687" s="40" t="s">
        <v>12843</v>
      </c>
      <c r="B2687" s="40" t="s">
        <v>12844</v>
      </c>
      <c r="C2687" s="40" t="s">
        <v>12845</v>
      </c>
      <c r="D2687" s="44" t="s">
        <v>12846</v>
      </c>
    </row>
    <row r="2688" spans="1:4" ht="15" customHeight="1" x14ac:dyDescent="0.2">
      <c r="A2688" s="40" t="s">
        <v>12847</v>
      </c>
      <c r="B2688" s="40" t="s">
        <v>12848</v>
      </c>
      <c r="C2688" s="40" t="s">
        <v>12849</v>
      </c>
      <c r="D2688" s="44" t="s">
        <v>12850</v>
      </c>
    </row>
    <row r="2689" spans="1:4" ht="15" customHeight="1" x14ac:dyDescent="0.2">
      <c r="A2689" s="40" t="s">
        <v>12851</v>
      </c>
      <c r="B2689" s="40" t="s">
        <v>12852</v>
      </c>
      <c r="C2689" s="40" t="s">
        <v>12853</v>
      </c>
      <c r="D2689" s="44" t="s">
        <v>12854</v>
      </c>
    </row>
    <row r="2690" spans="1:4" ht="15" customHeight="1" x14ac:dyDescent="0.2">
      <c r="A2690" s="40" t="s">
        <v>12855</v>
      </c>
      <c r="B2690" s="40" t="s">
        <v>12856</v>
      </c>
      <c r="C2690" s="40" t="s">
        <v>12857</v>
      </c>
      <c r="D2690" s="44" t="s">
        <v>12858</v>
      </c>
    </row>
    <row r="2691" spans="1:4" ht="15" customHeight="1" x14ac:dyDescent="0.2">
      <c r="A2691" s="40" t="s">
        <v>12859</v>
      </c>
      <c r="B2691" s="40" t="s">
        <v>12860</v>
      </c>
      <c r="C2691" s="40" t="s">
        <v>12861</v>
      </c>
      <c r="D2691" s="44" t="s">
        <v>12862</v>
      </c>
    </row>
    <row r="2692" spans="1:4" ht="15" customHeight="1" x14ac:dyDescent="0.2">
      <c r="A2692" s="40" t="s">
        <v>12863</v>
      </c>
      <c r="B2692" s="40" t="s">
        <v>12864</v>
      </c>
      <c r="C2692" s="40" t="s">
        <v>12865</v>
      </c>
      <c r="D2692" s="44" t="s">
        <v>12866</v>
      </c>
    </row>
    <row r="2693" spans="1:4" ht="15" customHeight="1" x14ac:dyDescent="0.2">
      <c r="A2693" s="40" t="s">
        <v>12867</v>
      </c>
      <c r="B2693" s="40" t="s">
        <v>12868</v>
      </c>
      <c r="C2693" s="40" t="s">
        <v>12869</v>
      </c>
      <c r="D2693" s="44" t="s">
        <v>12870</v>
      </c>
    </row>
    <row r="2694" spans="1:4" ht="15" customHeight="1" x14ac:dyDescent="0.2">
      <c r="A2694" s="40" t="s">
        <v>12871</v>
      </c>
      <c r="B2694" s="40" t="s">
        <v>12872</v>
      </c>
      <c r="C2694" s="40" t="s">
        <v>12873</v>
      </c>
      <c r="D2694" s="44" t="s">
        <v>12874</v>
      </c>
    </row>
    <row r="2695" spans="1:4" ht="15" customHeight="1" x14ac:dyDescent="0.2">
      <c r="A2695" s="40" t="s">
        <v>12875</v>
      </c>
      <c r="B2695" s="40" t="s">
        <v>12876</v>
      </c>
      <c r="C2695" s="40" t="s">
        <v>12877</v>
      </c>
      <c r="D2695" s="44" t="s">
        <v>12878</v>
      </c>
    </row>
    <row r="2696" spans="1:4" ht="15" customHeight="1" x14ac:dyDescent="0.2">
      <c r="A2696" s="40" t="s">
        <v>12879</v>
      </c>
      <c r="B2696" s="40" t="s">
        <v>12880</v>
      </c>
      <c r="C2696" s="40" t="s">
        <v>12881</v>
      </c>
      <c r="D2696" s="44" t="s">
        <v>12882</v>
      </c>
    </row>
    <row r="2697" spans="1:4" ht="15" customHeight="1" x14ac:dyDescent="0.2">
      <c r="A2697" s="40" t="s">
        <v>12883</v>
      </c>
      <c r="B2697" s="40" t="s">
        <v>12884</v>
      </c>
      <c r="C2697" s="40" t="s">
        <v>12885</v>
      </c>
      <c r="D2697" s="44" t="s">
        <v>12886</v>
      </c>
    </row>
    <row r="2698" spans="1:4" ht="15" customHeight="1" x14ac:dyDescent="0.2">
      <c r="A2698" s="40" t="s">
        <v>12887</v>
      </c>
      <c r="B2698" s="40" t="s">
        <v>12888</v>
      </c>
      <c r="C2698" s="40" t="s">
        <v>12889</v>
      </c>
      <c r="D2698" s="44" t="s">
        <v>12890</v>
      </c>
    </row>
    <row r="2699" spans="1:4" ht="15" customHeight="1" x14ac:dyDescent="0.2">
      <c r="A2699" s="40" t="s">
        <v>12891</v>
      </c>
      <c r="B2699" s="40" t="s">
        <v>12892</v>
      </c>
      <c r="C2699" s="40" t="s">
        <v>12893</v>
      </c>
      <c r="D2699" s="44" t="s">
        <v>12894</v>
      </c>
    </row>
    <row r="2700" spans="1:4" ht="15" customHeight="1" x14ac:dyDescent="0.2">
      <c r="A2700" s="40" t="s">
        <v>12895</v>
      </c>
      <c r="B2700" s="40" t="s">
        <v>12896</v>
      </c>
      <c r="C2700" s="40" t="s">
        <v>12897</v>
      </c>
      <c r="D2700" s="44" t="s">
        <v>12898</v>
      </c>
    </row>
    <row r="2701" spans="1:4" ht="15" customHeight="1" x14ac:dyDescent="0.2">
      <c r="A2701" s="40" t="s">
        <v>12899</v>
      </c>
      <c r="B2701" s="40" t="s">
        <v>12900</v>
      </c>
      <c r="C2701" s="40" t="s">
        <v>12901</v>
      </c>
      <c r="D2701" s="44" t="s">
        <v>12902</v>
      </c>
    </row>
    <row r="2702" spans="1:4" ht="15" customHeight="1" x14ac:dyDescent="0.2">
      <c r="A2702" s="40" t="s">
        <v>12903</v>
      </c>
      <c r="B2702" s="40" t="s">
        <v>12904</v>
      </c>
      <c r="C2702" s="40" t="s">
        <v>12905</v>
      </c>
      <c r="D2702" s="44" t="s">
        <v>12906</v>
      </c>
    </row>
    <row r="2703" spans="1:4" ht="15" customHeight="1" x14ac:dyDescent="0.2">
      <c r="A2703" s="40" t="s">
        <v>12907</v>
      </c>
      <c r="B2703" s="40" t="s">
        <v>12908</v>
      </c>
      <c r="C2703" s="40" t="s">
        <v>12909</v>
      </c>
      <c r="D2703" s="44" t="s">
        <v>12906</v>
      </c>
    </row>
    <row r="2704" spans="1:4" ht="15" customHeight="1" x14ac:dyDescent="0.2">
      <c r="A2704" s="40" t="s">
        <v>12910</v>
      </c>
      <c r="B2704" s="40" t="s">
        <v>12911</v>
      </c>
      <c r="C2704" s="40" t="s">
        <v>12912</v>
      </c>
      <c r="D2704" s="44" t="s">
        <v>12913</v>
      </c>
    </row>
    <row r="2705" spans="1:4" ht="15" customHeight="1" x14ac:dyDescent="0.2">
      <c r="A2705" s="40" t="s">
        <v>12914</v>
      </c>
      <c r="B2705" s="40" t="s">
        <v>12915</v>
      </c>
      <c r="C2705" s="40" t="s">
        <v>12916</v>
      </c>
      <c r="D2705" s="44" t="s">
        <v>12917</v>
      </c>
    </row>
    <row r="2706" spans="1:4" ht="15" customHeight="1" x14ac:dyDescent="0.2">
      <c r="A2706" s="40" t="s">
        <v>12918</v>
      </c>
      <c r="B2706" s="40" t="s">
        <v>12919</v>
      </c>
      <c r="C2706" s="40" t="s">
        <v>12920</v>
      </c>
      <c r="D2706" s="44" t="s">
        <v>12921</v>
      </c>
    </row>
    <row r="2707" spans="1:4" ht="15" customHeight="1" x14ac:dyDescent="0.2">
      <c r="A2707" s="40" t="s">
        <v>12922</v>
      </c>
      <c r="B2707" s="40" t="s">
        <v>12923</v>
      </c>
      <c r="C2707" s="40" t="s">
        <v>12924</v>
      </c>
      <c r="D2707" s="44" t="s">
        <v>12925</v>
      </c>
    </row>
    <row r="2708" spans="1:4" ht="15" customHeight="1" x14ac:dyDescent="0.2">
      <c r="A2708" s="40" t="s">
        <v>12926</v>
      </c>
      <c r="B2708" s="40" t="s">
        <v>12927</v>
      </c>
      <c r="C2708" s="40" t="s">
        <v>12928</v>
      </c>
      <c r="D2708" s="44" t="s">
        <v>12929</v>
      </c>
    </row>
    <row r="2709" spans="1:4" ht="15" customHeight="1" x14ac:dyDescent="0.2">
      <c r="A2709" s="40" t="s">
        <v>12930</v>
      </c>
      <c r="B2709" s="40" t="s">
        <v>12931</v>
      </c>
      <c r="C2709" s="40" t="s">
        <v>12932</v>
      </c>
      <c r="D2709" s="44" t="s">
        <v>12933</v>
      </c>
    </row>
    <row r="2710" spans="1:4" ht="15" customHeight="1" x14ac:dyDescent="0.2">
      <c r="A2710" s="40" t="s">
        <v>12934</v>
      </c>
      <c r="B2710" s="40" t="s">
        <v>12935</v>
      </c>
      <c r="C2710" s="40" t="s">
        <v>12936</v>
      </c>
      <c r="D2710" s="44" t="s">
        <v>12937</v>
      </c>
    </row>
    <row r="2711" spans="1:4" ht="15" customHeight="1" x14ac:dyDescent="0.2">
      <c r="A2711" s="40" t="s">
        <v>12938</v>
      </c>
      <c r="B2711" s="40" t="s">
        <v>12939</v>
      </c>
      <c r="C2711" s="40" t="s">
        <v>12940</v>
      </c>
      <c r="D2711" s="44" t="s">
        <v>12941</v>
      </c>
    </row>
    <row r="2712" spans="1:4" ht="15" customHeight="1" x14ac:dyDescent="0.2">
      <c r="A2712" s="40" t="s">
        <v>12942</v>
      </c>
      <c r="B2712" s="40" t="s">
        <v>12943</v>
      </c>
      <c r="C2712" s="40" t="s">
        <v>12944</v>
      </c>
      <c r="D2712" s="44" t="s">
        <v>12945</v>
      </c>
    </row>
    <row r="2713" spans="1:4" ht="15" customHeight="1" x14ac:dyDescent="0.2">
      <c r="A2713" s="40" t="s">
        <v>12946</v>
      </c>
      <c r="B2713" s="40" t="s">
        <v>12947</v>
      </c>
      <c r="C2713" s="40" t="s">
        <v>12948</v>
      </c>
      <c r="D2713" s="44" t="s">
        <v>12949</v>
      </c>
    </row>
    <row r="2714" spans="1:4" ht="15" customHeight="1" x14ac:dyDescent="0.2">
      <c r="A2714" s="40" t="s">
        <v>12950</v>
      </c>
      <c r="B2714" s="40" t="s">
        <v>12951</v>
      </c>
      <c r="C2714" s="40" t="s">
        <v>12952</v>
      </c>
      <c r="D2714" s="44" t="s">
        <v>12953</v>
      </c>
    </row>
    <row r="2715" spans="1:4" ht="15" customHeight="1" x14ac:dyDescent="0.2">
      <c r="A2715" s="40" t="s">
        <v>12954</v>
      </c>
      <c r="B2715" s="40" t="s">
        <v>12955</v>
      </c>
      <c r="C2715" s="40" t="s">
        <v>12956</v>
      </c>
      <c r="D2715" s="44" t="s">
        <v>12957</v>
      </c>
    </row>
    <row r="2716" spans="1:4" ht="15" customHeight="1" x14ac:dyDescent="0.2">
      <c r="A2716" s="40" t="s">
        <v>12958</v>
      </c>
      <c r="B2716" s="40" t="s">
        <v>12959</v>
      </c>
      <c r="C2716" s="40" t="s">
        <v>12960</v>
      </c>
      <c r="D2716" s="44" t="s">
        <v>12961</v>
      </c>
    </row>
    <row r="2717" spans="1:4" ht="15" customHeight="1" x14ac:dyDescent="0.2">
      <c r="A2717" s="40" t="s">
        <v>12962</v>
      </c>
      <c r="B2717" s="40" t="s">
        <v>12963</v>
      </c>
      <c r="C2717" s="40" t="s">
        <v>12964</v>
      </c>
      <c r="D2717" s="44" t="s">
        <v>12965</v>
      </c>
    </row>
    <row r="2718" spans="1:4" ht="15" customHeight="1" x14ac:dyDescent="0.2">
      <c r="A2718" s="40" t="s">
        <v>12966</v>
      </c>
      <c r="B2718" s="40" t="s">
        <v>12967</v>
      </c>
      <c r="C2718" s="40" t="s">
        <v>12968</v>
      </c>
      <c r="D2718" s="44" t="s">
        <v>12969</v>
      </c>
    </row>
    <row r="2719" spans="1:4" ht="15" customHeight="1" x14ac:dyDescent="0.2">
      <c r="A2719" s="40" t="s">
        <v>12970</v>
      </c>
      <c r="B2719" s="40" t="s">
        <v>12971</v>
      </c>
      <c r="C2719" s="40" t="s">
        <v>12972</v>
      </c>
      <c r="D2719" s="44" t="s">
        <v>12973</v>
      </c>
    </row>
    <row r="2720" spans="1:4" ht="15" customHeight="1" x14ac:dyDescent="0.2">
      <c r="A2720" s="40" t="s">
        <v>12974</v>
      </c>
      <c r="B2720" s="40" t="s">
        <v>12975</v>
      </c>
      <c r="C2720" s="40" t="s">
        <v>12976</v>
      </c>
      <c r="D2720" s="44" t="s">
        <v>12977</v>
      </c>
    </row>
    <row r="2721" spans="1:4" ht="15" customHeight="1" x14ac:dyDescent="0.2">
      <c r="A2721" s="40" t="s">
        <v>12978</v>
      </c>
      <c r="B2721" s="40" t="s">
        <v>12979</v>
      </c>
      <c r="C2721" s="40" t="s">
        <v>12980</v>
      </c>
      <c r="D2721" s="44" t="s">
        <v>12981</v>
      </c>
    </row>
    <row r="2722" spans="1:4" ht="15" customHeight="1" x14ac:dyDescent="0.2">
      <c r="A2722" s="40" t="s">
        <v>12982</v>
      </c>
      <c r="B2722" s="40" t="s">
        <v>12983</v>
      </c>
      <c r="C2722" s="40" t="s">
        <v>12984</v>
      </c>
      <c r="D2722" s="44" t="s">
        <v>12985</v>
      </c>
    </row>
    <row r="2723" spans="1:4" ht="15" customHeight="1" x14ac:dyDescent="0.2">
      <c r="A2723" s="40" t="s">
        <v>12986</v>
      </c>
      <c r="B2723" s="40" t="s">
        <v>12987</v>
      </c>
      <c r="C2723" s="40" t="s">
        <v>12988</v>
      </c>
      <c r="D2723" s="44" t="s">
        <v>12989</v>
      </c>
    </row>
    <row r="2724" spans="1:4" ht="15" customHeight="1" x14ac:dyDescent="0.2">
      <c r="A2724" s="40" t="s">
        <v>12990</v>
      </c>
      <c r="B2724" s="40" t="s">
        <v>12991</v>
      </c>
      <c r="C2724" s="40" t="s">
        <v>12992</v>
      </c>
      <c r="D2724" s="44" t="s">
        <v>12993</v>
      </c>
    </row>
    <row r="2725" spans="1:4" ht="15" customHeight="1" x14ac:dyDescent="0.2">
      <c r="A2725" s="40" t="s">
        <v>12994</v>
      </c>
      <c r="B2725" s="40" t="s">
        <v>12995</v>
      </c>
      <c r="C2725" s="40" t="s">
        <v>12996</v>
      </c>
      <c r="D2725" s="44" t="s">
        <v>12997</v>
      </c>
    </row>
    <row r="2726" spans="1:4" ht="15" customHeight="1" x14ac:dyDescent="0.2">
      <c r="A2726" s="40" t="s">
        <v>12998</v>
      </c>
      <c r="B2726" s="40" t="s">
        <v>12999</v>
      </c>
      <c r="C2726" s="40" t="s">
        <v>13000</v>
      </c>
      <c r="D2726" s="44" t="s">
        <v>13001</v>
      </c>
    </row>
    <row r="2727" spans="1:4" ht="15" customHeight="1" x14ac:dyDescent="0.2">
      <c r="A2727" s="40" t="s">
        <v>13002</v>
      </c>
      <c r="B2727" s="40" t="s">
        <v>13003</v>
      </c>
      <c r="C2727" s="40" t="s">
        <v>13004</v>
      </c>
      <c r="D2727" s="44" t="s">
        <v>13005</v>
      </c>
    </row>
    <row r="2728" spans="1:4" ht="15" customHeight="1" x14ac:dyDescent="0.2">
      <c r="A2728" s="40" t="s">
        <v>13006</v>
      </c>
      <c r="B2728" s="40" t="s">
        <v>13007</v>
      </c>
      <c r="C2728" s="40" t="s">
        <v>13008</v>
      </c>
      <c r="D2728" s="44" t="s">
        <v>13009</v>
      </c>
    </row>
    <row r="2729" spans="1:4" ht="15" customHeight="1" x14ac:dyDescent="0.2">
      <c r="A2729" s="40" t="s">
        <v>13010</v>
      </c>
      <c r="B2729" s="40" t="s">
        <v>13011</v>
      </c>
      <c r="C2729" s="40" t="s">
        <v>13012</v>
      </c>
      <c r="D2729" s="44" t="s">
        <v>13013</v>
      </c>
    </row>
    <row r="2730" spans="1:4" ht="15" customHeight="1" x14ac:dyDescent="0.2">
      <c r="A2730" s="40" t="s">
        <v>13014</v>
      </c>
      <c r="B2730" s="40" t="s">
        <v>13015</v>
      </c>
      <c r="C2730" s="40" t="s">
        <v>13016</v>
      </c>
      <c r="D2730" s="44" t="s">
        <v>13017</v>
      </c>
    </row>
    <row r="2731" spans="1:4" ht="15" customHeight="1" x14ac:dyDescent="0.2">
      <c r="A2731" s="40" t="s">
        <v>13018</v>
      </c>
      <c r="B2731" s="40" t="s">
        <v>13019</v>
      </c>
      <c r="C2731" s="40" t="s">
        <v>13020</v>
      </c>
      <c r="D2731" s="44" t="s">
        <v>13021</v>
      </c>
    </row>
    <row r="2732" spans="1:4" ht="15" customHeight="1" x14ac:dyDescent="0.2">
      <c r="A2732" s="40" t="s">
        <v>13022</v>
      </c>
      <c r="B2732" s="40" t="s">
        <v>13023</v>
      </c>
      <c r="C2732" s="40" t="s">
        <v>13024</v>
      </c>
      <c r="D2732" s="44" t="s">
        <v>13025</v>
      </c>
    </row>
    <row r="2733" spans="1:4" ht="15" customHeight="1" x14ac:dyDescent="0.2">
      <c r="A2733" s="40" t="s">
        <v>13026</v>
      </c>
      <c r="B2733" s="40" t="s">
        <v>13027</v>
      </c>
      <c r="C2733" s="40" t="s">
        <v>13028</v>
      </c>
      <c r="D2733" s="44" t="s">
        <v>13029</v>
      </c>
    </row>
    <row r="2734" spans="1:4" ht="15" customHeight="1" x14ac:dyDescent="0.2">
      <c r="A2734" s="40" t="s">
        <v>13030</v>
      </c>
      <c r="B2734" s="40" t="s">
        <v>13031</v>
      </c>
      <c r="C2734" s="40" t="s">
        <v>13032</v>
      </c>
      <c r="D2734" s="44" t="s">
        <v>13033</v>
      </c>
    </row>
    <row r="2735" spans="1:4" ht="15" customHeight="1" x14ac:dyDescent="0.2">
      <c r="A2735" s="40" t="s">
        <v>13034</v>
      </c>
      <c r="B2735" s="40" t="s">
        <v>13035</v>
      </c>
      <c r="C2735" s="40" t="s">
        <v>13036</v>
      </c>
      <c r="D2735" s="44" t="s">
        <v>13037</v>
      </c>
    </row>
    <row r="2736" spans="1:4" ht="15" customHeight="1" x14ac:dyDescent="0.2">
      <c r="A2736" s="40" t="s">
        <v>13038</v>
      </c>
      <c r="B2736" s="40" t="s">
        <v>13039</v>
      </c>
      <c r="C2736" s="40" t="s">
        <v>13040</v>
      </c>
      <c r="D2736" s="44" t="s">
        <v>13041</v>
      </c>
    </row>
    <row r="2737" spans="1:4" ht="15" customHeight="1" x14ac:dyDescent="0.2">
      <c r="A2737" s="40" t="s">
        <v>13042</v>
      </c>
      <c r="B2737" s="40" t="s">
        <v>13043</v>
      </c>
      <c r="C2737" s="40" t="s">
        <v>13044</v>
      </c>
      <c r="D2737" s="44" t="s">
        <v>13045</v>
      </c>
    </row>
    <row r="2738" spans="1:4" ht="15" customHeight="1" x14ac:dyDescent="0.2">
      <c r="A2738" s="40" t="s">
        <v>13046</v>
      </c>
      <c r="B2738" s="40" t="s">
        <v>13047</v>
      </c>
      <c r="C2738" s="40" t="s">
        <v>13048</v>
      </c>
      <c r="D2738" s="44" t="s">
        <v>13049</v>
      </c>
    </row>
    <row r="2739" spans="1:4" ht="15" customHeight="1" x14ac:dyDescent="0.2">
      <c r="A2739" s="40" t="s">
        <v>13050</v>
      </c>
      <c r="B2739" s="40" t="s">
        <v>13051</v>
      </c>
      <c r="C2739" s="40" t="s">
        <v>13052</v>
      </c>
      <c r="D2739" s="44" t="s">
        <v>13053</v>
      </c>
    </row>
    <row r="2740" spans="1:4" ht="15" customHeight="1" x14ac:dyDescent="0.2">
      <c r="A2740" s="40" t="s">
        <v>13054</v>
      </c>
      <c r="B2740" s="40" t="s">
        <v>13055</v>
      </c>
      <c r="C2740" s="40" t="s">
        <v>13056</v>
      </c>
      <c r="D2740" s="44" t="s">
        <v>13057</v>
      </c>
    </row>
    <row r="2741" spans="1:4" ht="15" customHeight="1" x14ac:dyDescent="0.2">
      <c r="A2741" s="40" t="s">
        <v>13058</v>
      </c>
      <c r="B2741" s="40" t="s">
        <v>13059</v>
      </c>
      <c r="C2741" s="40" t="s">
        <v>13060</v>
      </c>
      <c r="D2741" s="44" t="s">
        <v>13061</v>
      </c>
    </row>
    <row r="2742" spans="1:4" ht="15" customHeight="1" x14ac:dyDescent="0.2">
      <c r="A2742" s="40" t="s">
        <v>13062</v>
      </c>
      <c r="B2742" s="40" t="s">
        <v>13063</v>
      </c>
      <c r="C2742" s="40" t="s">
        <v>13064</v>
      </c>
      <c r="D2742" s="44" t="s">
        <v>13065</v>
      </c>
    </row>
    <row r="2743" spans="1:4" ht="15" customHeight="1" x14ac:dyDescent="0.2">
      <c r="A2743" s="40" t="s">
        <v>13066</v>
      </c>
      <c r="B2743" s="40" t="s">
        <v>13067</v>
      </c>
      <c r="C2743" s="40" t="s">
        <v>13068</v>
      </c>
      <c r="D2743" s="44" t="s">
        <v>13069</v>
      </c>
    </row>
    <row r="2744" spans="1:4" ht="15" customHeight="1" x14ac:dyDescent="0.2">
      <c r="A2744" s="40" t="s">
        <v>13070</v>
      </c>
      <c r="B2744" s="40" t="s">
        <v>13071</v>
      </c>
      <c r="C2744" s="40" t="s">
        <v>13072</v>
      </c>
      <c r="D2744" s="44" t="s">
        <v>13073</v>
      </c>
    </row>
    <row r="2745" spans="1:4" ht="15" customHeight="1" x14ac:dyDescent="0.2">
      <c r="A2745" s="40" t="s">
        <v>13074</v>
      </c>
      <c r="B2745" s="40" t="s">
        <v>13075</v>
      </c>
      <c r="C2745" s="40" t="s">
        <v>13076</v>
      </c>
      <c r="D2745" s="44" t="s">
        <v>13077</v>
      </c>
    </row>
    <row r="2746" spans="1:4" ht="15" customHeight="1" x14ac:dyDescent="0.2">
      <c r="A2746" s="40" t="s">
        <v>13078</v>
      </c>
      <c r="B2746" s="40" t="s">
        <v>13079</v>
      </c>
      <c r="C2746" s="40" t="s">
        <v>13080</v>
      </c>
      <c r="D2746" s="44" t="s">
        <v>13081</v>
      </c>
    </row>
    <row r="2747" spans="1:4" ht="15" customHeight="1" x14ac:dyDescent="0.2">
      <c r="A2747" s="40" t="s">
        <v>13082</v>
      </c>
      <c r="B2747" s="40" t="s">
        <v>13083</v>
      </c>
      <c r="C2747" s="40" t="s">
        <v>13084</v>
      </c>
      <c r="D2747" s="44" t="s">
        <v>13085</v>
      </c>
    </row>
    <row r="2748" spans="1:4" ht="15" customHeight="1" x14ac:dyDescent="0.2">
      <c r="A2748" s="40" t="s">
        <v>13086</v>
      </c>
      <c r="B2748" s="40" t="s">
        <v>13087</v>
      </c>
      <c r="C2748" s="40" t="s">
        <v>13088</v>
      </c>
      <c r="D2748" s="44" t="s">
        <v>13089</v>
      </c>
    </row>
    <row r="2749" spans="1:4" ht="15" customHeight="1" x14ac:dyDescent="0.2">
      <c r="A2749" s="40" t="s">
        <v>13090</v>
      </c>
      <c r="B2749" s="40" t="s">
        <v>13091</v>
      </c>
      <c r="C2749" s="40" t="s">
        <v>13092</v>
      </c>
      <c r="D2749" s="44" t="s">
        <v>13093</v>
      </c>
    </row>
    <row r="2750" spans="1:4" ht="15" customHeight="1" x14ac:dyDescent="0.2">
      <c r="A2750" s="40" t="s">
        <v>13094</v>
      </c>
      <c r="B2750" s="40" t="s">
        <v>13095</v>
      </c>
      <c r="C2750" s="40" t="s">
        <v>13096</v>
      </c>
      <c r="D2750" s="44" t="s">
        <v>13097</v>
      </c>
    </row>
    <row r="2751" spans="1:4" ht="15" customHeight="1" x14ac:dyDescent="0.2">
      <c r="A2751" s="40" t="s">
        <v>13098</v>
      </c>
      <c r="B2751" s="40" t="s">
        <v>13099</v>
      </c>
      <c r="C2751" s="40" t="s">
        <v>13100</v>
      </c>
      <c r="D2751" s="44" t="s">
        <v>13101</v>
      </c>
    </row>
    <row r="2752" spans="1:4" ht="15" customHeight="1" x14ac:dyDescent="0.2">
      <c r="A2752" s="40" t="s">
        <v>13102</v>
      </c>
      <c r="B2752" s="40" t="s">
        <v>13103</v>
      </c>
      <c r="C2752" s="40" t="s">
        <v>13104</v>
      </c>
      <c r="D2752" s="44" t="s">
        <v>13105</v>
      </c>
    </row>
    <row r="2753" spans="1:4" ht="15" customHeight="1" x14ac:dyDescent="0.2">
      <c r="A2753" s="40" t="s">
        <v>13106</v>
      </c>
      <c r="B2753" s="40" t="s">
        <v>13107</v>
      </c>
      <c r="C2753" s="40" t="s">
        <v>13108</v>
      </c>
      <c r="D2753" s="44" t="s">
        <v>13109</v>
      </c>
    </row>
    <row r="2754" spans="1:4" ht="15" customHeight="1" x14ac:dyDescent="0.2">
      <c r="A2754" s="40" t="s">
        <v>13110</v>
      </c>
      <c r="B2754" s="40" t="s">
        <v>13111</v>
      </c>
      <c r="C2754" s="40" t="s">
        <v>13112</v>
      </c>
      <c r="D2754" s="44" t="s">
        <v>13113</v>
      </c>
    </row>
    <row r="2755" spans="1:4" ht="15" customHeight="1" x14ac:dyDescent="0.2">
      <c r="A2755" s="40" t="s">
        <v>13114</v>
      </c>
      <c r="B2755" s="40" t="s">
        <v>13115</v>
      </c>
      <c r="C2755" s="40" t="s">
        <v>13116</v>
      </c>
      <c r="D2755" s="44" t="s">
        <v>13117</v>
      </c>
    </row>
    <row r="2756" spans="1:4" ht="15" customHeight="1" x14ac:dyDescent="0.2">
      <c r="A2756" s="40" t="s">
        <v>13118</v>
      </c>
      <c r="B2756" s="40" t="s">
        <v>13119</v>
      </c>
      <c r="C2756" s="40" t="s">
        <v>13120</v>
      </c>
      <c r="D2756" s="44" t="s">
        <v>13121</v>
      </c>
    </row>
    <row r="2757" spans="1:4" ht="15" customHeight="1" x14ac:dyDescent="0.2">
      <c r="A2757" s="40" t="s">
        <v>13122</v>
      </c>
      <c r="B2757" s="40" t="s">
        <v>13123</v>
      </c>
      <c r="C2757" s="40" t="s">
        <v>13124</v>
      </c>
      <c r="D2757" s="44" t="s">
        <v>13125</v>
      </c>
    </row>
    <row r="2758" spans="1:4" ht="15" customHeight="1" x14ac:dyDescent="0.2">
      <c r="A2758" s="40" t="s">
        <v>13126</v>
      </c>
      <c r="B2758" s="40" t="s">
        <v>13127</v>
      </c>
      <c r="C2758" s="40" t="s">
        <v>13128</v>
      </c>
      <c r="D2758" s="44" t="s">
        <v>13129</v>
      </c>
    </row>
    <row r="2759" spans="1:4" ht="15" customHeight="1" x14ac:dyDescent="0.2">
      <c r="A2759" s="40" t="s">
        <v>13130</v>
      </c>
      <c r="B2759" s="40" t="s">
        <v>13131</v>
      </c>
      <c r="C2759" s="40" t="s">
        <v>13132</v>
      </c>
      <c r="D2759" s="44" t="s">
        <v>13133</v>
      </c>
    </row>
    <row r="2760" spans="1:4" ht="15" customHeight="1" x14ac:dyDescent="0.2">
      <c r="A2760" s="40" t="s">
        <v>13134</v>
      </c>
      <c r="B2760" s="40" t="s">
        <v>13135</v>
      </c>
      <c r="C2760" s="40" t="s">
        <v>13136</v>
      </c>
      <c r="D2760" s="44" t="s">
        <v>13137</v>
      </c>
    </row>
    <row r="2761" spans="1:4" ht="15" customHeight="1" x14ac:dyDescent="0.2">
      <c r="A2761" s="40" t="s">
        <v>13138</v>
      </c>
      <c r="B2761" s="40" t="s">
        <v>13139</v>
      </c>
      <c r="C2761" s="40" t="s">
        <v>13140</v>
      </c>
      <c r="D2761" s="44" t="s">
        <v>13141</v>
      </c>
    </row>
    <row r="2762" spans="1:4" ht="15" customHeight="1" x14ac:dyDescent="0.2">
      <c r="A2762" s="40" t="s">
        <v>13142</v>
      </c>
      <c r="B2762" s="40" t="s">
        <v>13143</v>
      </c>
      <c r="C2762" s="40" t="s">
        <v>13144</v>
      </c>
      <c r="D2762" s="44" t="s">
        <v>13145</v>
      </c>
    </row>
    <row r="2763" spans="1:4" ht="15" customHeight="1" x14ac:dyDescent="0.2">
      <c r="A2763" s="40" t="s">
        <v>13146</v>
      </c>
      <c r="B2763" s="40" t="s">
        <v>13147</v>
      </c>
      <c r="C2763" s="40" t="s">
        <v>13148</v>
      </c>
      <c r="D2763" s="44" t="s">
        <v>13149</v>
      </c>
    </row>
    <row r="2764" spans="1:4" ht="15" customHeight="1" x14ac:dyDescent="0.2">
      <c r="A2764" s="40" t="s">
        <v>13150</v>
      </c>
      <c r="B2764" s="40" t="s">
        <v>13151</v>
      </c>
      <c r="C2764" s="40" t="s">
        <v>13152</v>
      </c>
      <c r="D2764" s="44" t="s">
        <v>13153</v>
      </c>
    </row>
    <row r="2765" spans="1:4" ht="15" customHeight="1" x14ac:dyDescent="0.2">
      <c r="A2765" s="40" t="s">
        <v>13154</v>
      </c>
      <c r="B2765" s="40" t="s">
        <v>13155</v>
      </c>
      <c r="C2765" s="40" t="s">
        <v>13156</v>
      </c>
      <c r="D2765" s="44" t="s">
        <v>13157</v>
      </c>
    </row>
    <row r="2766" spans="1:4" ht="15" customHeight="1" x14ac:dyDescent="0.2">
      <c r="A2766" s="40" t="s">
        <v>13158</v>
      </c>
      <c r="B2766" s="40" t="s">
        <v>13159</v>
      </c>
      <c r="C2766" s="40" t="s">
        <v>13160</v>
      </c>
      <c r="D2766" s="44" t="s">
        <v>13161</v>
      </c>
    </row>
    <row r="2767" spans="1:4" ht="15" customHeight="1" x14ac:dyDescent="0.2">
      <c r="A2767" s="40" t="s">
        <v>13162</v>
      </c>
      <c r="B2767" s="40" t="s">
        <v>13163</v>
      </c>
      <c r="C2767" s="40" t="s">
        <v>13164</v>
      </c>
      <c r="D2767" s="44" t="s">
        <v>13165</v>
      </c>
    </row>
    <row r="2768" spans="1:4" ht="15" customHeight="1" x14ac:dyDescent="0.2">
      <c r="A2768" s="40" t="s">
        <v>13166</v>
      </c>
      <c r="B2768" s="40" t="s">
        <v>13167</v>
      </c>
      <c r="C2768" s="40" t="s">
        <v>13168</v>
      </c>
      <c r="D2768" s="44" t="s">
        <v>13169</v>
      </c>
    </row>
    <row r="2769" spans="1:4" ht="15" customHeight="1" x14ac:dyDescent="0.2">
      <c r="A2769" s="40" t="s">
        <v>13170</v>
      </c>
      <c r="B2769" s="40" t="s">
        <v>13171</v>
      </c>
      <c r="C2769" s="40" t="s">
        <v>13172</v>
      </c>
      <c r="D2769" s="44" t="s">
        <v>13173</v>
      </c>
    </row>
    <row r="2770" spans="1:4" ht="15" customHeight="1" x14ac:dyDescent="0.2">
      <c r="A2770" s="40" t="s">
        <v>13174</v>
      </c>
      <c r="B2770" s="40" t="s">
        <v>13175</v>
      </c>
      <c r="C2770" s="40" t="s">
        <v>13176</v>
      </c>
      <c r="D2770" s="44" t="s">
        <v>13177</v>
      </c>
    </row>
    <row r="2771" spans="1:4" ht="15" customHeight="1" x14ac:dyDescent="0.2">
      <c r="A2771" s="40" t="s">
        <v>13178</v>
      </c>
      <c r="B2771" s="40" t="s">
        <v>13179</v>
      </c>
      <c r="C2771" s="40" t="s">
        <v>13180</v>
      </c>
      <c r="D2771" s="44" t="s">
        <v>13181</v>
      </c>
    </row>
    <row r="2772" spans="1:4" ht="15" customHeight="1" x14ac:dyDescent="0.2">
      <c r="A2772" s="40" t="s">
        <v>13182</v>
      </c>
      <c r="B2772" s="40" t="s">
        <v>13183</v>
      </c>
      <c r="C2772" s="40" t="s">
        <v>13184</v>
      </c>
      <c r="D2772" s="44" t="s">
        <v>13185</v>
      </c>
    </row>
    <row r="2773" spans="1:4" ht="15" customHeight="1" x14ac:dyDescent="0.2">
      <c r="A2773" s="40" t="s">
        <v>13186</v>
      </c>
      <c r="B2773" s="40" t="s">
        <v>13187</v>
      </c>
      <c r="C2773" s="40" t="s">
        <v>13188</v>
      </c>
      <c r="D2773" s="44" t="s">
        <v>13189</v>
      </c>
    </row>
    <row r="2774" spans="1:4" ht="15" customHeight="1" x14ac:dyDescent="0.2">
      <c r="A2774" s="40" t="s">
        <v>13190</v>
      </c>
      <c r="B2774" s="40" t="s">
        <v>13191</v>
      </c>
      <c r="C2774" s="40" t="s">
        <v>13192</v>
      </c>
      <c r="D2774" s="44" t="s">
        <v>13193</v>
      </c>
    </row>
    <row r="2775" spans="1:4" ht="15" customHeight="1" x14ac:dyDescent="0.2">
      <c r="A2775" s="40" t="s">
        <v>13194</v>
      </c>
      <c r="B2775" s="40" t="s">
        <v>13195</v>
      </c>
      <c r="C2775" s="40" t="s">
        <v>13196</v>
      </c>
      <c r="D2775" s="44" t="s">
        <v>13193</v>
      </c>
    </row>
    <row r="2776" spans="1:4" ht="15" customHeight="1" x14ac:dyDescent="0.2">
      <c r="A2776" s="40" t="s">
        <v>13197</v>
      </c>
      <c r="B2776" s="40" t="s">
        <v>13198</v>
      </c>
      <c r="C2776" s="40" t="s">
        <v>13199</v>
      </c>
      <c r="D2776" s="44" t="s">
        <v>13200</v>
      </c>
    </row>
    <row r="2777" spans="1:4" ht="15" customHeight="1" x14ac:dyDescent="0.2">
      <c r="A2777" s="40" t="s">
        <v>13201</v>
      </c>
      <c r="B2777" s="40" t="s">
        <v>13202</v>
      </c>
      <c r="C2777" s="40" t="s">
        <v>13203</v>
      </c>
      <c r="D2777" s="44" t="s">
        <v>13204</v>
      </c>
    </row>
    <row r="2778" spans="1:4" ht="15" customHeight="1" x14ac:dyDescent="0.2">
      <c r="A2778" s="40" t="s">
        <v>13205</v>
      </c>
      <c r="B2778" s="40" t="s">
        <v>13206</v>
      </c>
      <c r="C2778" s="40" t="s">
        <v>13207</v>
      </c>
      <c r="D2778" s="44" t="s">
        <v>13208</v>
      </c>
    </row>
    <row r="2779" spans="1:4" ht="15" customHeight="1" x14ac:dyDescent="0.2">
      <c r="A2779" s="40" t="s">
        <v>13209</v>
      </c>
      <c r="B2779" s="40" t="s">
        <v>13210</v>
      </c>
      <c r="C2779" s="40" t="s">
        <v>13211</v>
      </c>
      <c r="D2779" s="44" t="s">
        <v>13208</v>
      </c>
    </row>
    <row r="2780" spans="1:4" ht="15" customHeight="1" x14ac:dyDescent="0.2">
      <c r="A2780" s="40" t="s">
        <v>13212</v>
      </c>
      <c r="B2780" s="40" t="s">
        <v>13213</v>
      </c>
      <c r="C2780" s="40" t="s">
        <v>13214</v>
      </c>
      <c r="D2780" s="44" t="s">
        <v>13215</v>
      </c>
    </row>
    <row r="2781" spans="1:4" ht="15" customHeight="1" x14ac:dyDescent="0.2">
      <c r="A2781" s="40" t="s">
        <v>13216</v>
      </c>
      <c r="B2781" s="40" t="s">
        <v>13217</v>
      </c>
      <c r="C2781" s="40" t="s">
        <v>13218</v>
      </c>
      <c r="D2781" s="44" t="s">
        <v>13219</v>
      </c>
    </row>
    <row r="2782" spans="1:4" ht="15" customHeight="1" x14ac:dyDescent="0.2">
      <c r="A2782" s="40" t="s">
        <v>13220</v>
      </c>
      <c r="B2782" s="40" t="s">
        <v>13221</v>
      </c>
      <c r="C2782" s="40" t="s">
        <v>13222</v>
      </c>
      <c r="D2782" s="44" t="s">
        <v>13223</v>
      </c>
    </row>
    <row r="2783" spans="1:4" ht="15" customHeight="1" x14ac:dyDescent="0.2">
      <c r="A2783" s="40" t="s">
        <v>13224</v>
      </c>
      <c r="B2783" s="40" t="s">
        <v>13225</v>
      </c>
      <c r="C2783" s="40" t="s">
        <v>13226</v>
      </c>
      <c r="D2783" s="44" t="s">
        <v>13223</v>
      </c>
    </row>
    <row r="2784" spans="1:4" ht="15" customHeight="1" x14ac:dyDescent="0.2">
      <c r="A2784" s="40" t="s">
        <v>13227</v>
      </c>
      <c r="B2784" s="40" t="s">
        <v>13228</v>
      </c>
      <c r="C2784" s="40" t="s">
        <v>13229</v>
      </c>
      <c r="D2784" s="44" t="s">
        <v>13230</v>
      </c>
    </row>
    <row r="2785" spans="1:4" ht="15" customHeight="1" x14ac:dyDescent="0.2">
      <c r="A2785" s="40" t="s">
        <v>13231</v>
      </c>
      <c r="B2785" s="40" t="s">
        <v>13232</v>
      </c>
      <c r="C2785" s="40" t="s">
        <v>13233</v>
      </c>
      <c r="D2785" s="44" t="s">
        <v>13234</v>
      </c>
    </row>
    <row r="2786" spans="1:4" ht="15" customHeight="1" x14ac:dyDescent="0.2">
      <c r="A2786" s="40" t="s">
        <v>13235</v>
      </c>
      <c r="B2786" s="40" t="s">
        <v>13236</v>
      </c>
      <c r="C2786" s="40" t="s">
        <v>13237</v>
      </c>
      <c r="D2786" s="44" t="s">
        <v>13238</v>
      </c>
    </row>
    <row r="2787" spans="1:4" ht="15" customHeight="1" x14ac:dyDescent="0.2">
      <c r="A2787" s="40" t="s">
        <v>13239</v>
      </c>
      <c r="B2787" s="40" t="s">
        <v>13240</v>
      </c>
      <c r="C2787" s="40" t="s">
        <v>13241</v>
      </c>
      <c r="D2787" s="44" t="s">
        <v>13242</v>
      </c>
    </row>
    <row r="2788" spans="1:4" ht="15" customHeight="1" x14ac:dyDescent="0.2">
      <c r="A2788" s="40" t="s">
        <v>13243</v>
      </c>
      <c r="B2788" s="40" t="s">
        <v>13244</v>
      </c>
      <c r="C2788" s="40" t="s">
        <v>13245</v>
      </c>
      <c r="D2788" s="44" t="s">
        <v>13246</v>
      </c>
    </row>
    <row r="2789" spans="1:4" ht="15" customHeight="1" x14ac:dyDescent="0.2">
      <c r="A2789" s="40" t="s">
        <v>13247</v>
      </c>
      <c r="B2789" s="40" t="s">
        <v>13248</v>
      </c>
      <c r="C2789" s="40" t="s">
        <v>13249</v>
      </c>
      <c r="D2789" s="44" t="s">
        <v>13250</v>
      </c>
    </row>
    <row r="2790" spans="1:4" ht="15" customHeight="1" x14ac:dyDescent="0.2">
      <c r="A2790" s="40" t="s">
        <v>13251</v>
      </c>
      <c r="B2790" s="40" t="s">
        <v>13252</v>
      </c>
      <c r="C2790" s="40" t="s">
        <v>13253</v>
      </c>
      <c r="D2790" s="44" t="s">
        <v>13254</v>
      </c>
    </row>
    <row r="2791" spans="1:4" ht="15" customHeight="1" x14ac:dyDescent="0.2">
      <c r="A2791" s="40" t="s">
        <v>13255</v>
      </c>
      <c r="B2791" s="40" t="s">
        <v>13256</v>
      </c>
      <c r="C2791" s="40" t="s">
        <v>13257</v>
      </c>
      <c r="D2791" s="44" t="s">
        <v>13258</v>
      </c>
    </row>
    <row r="2792" spans="1:4" ht="15" customHeight="1" x14ac:dyDescent="0.2">
      <c r="A2792" s="40" t="s">
        <v>13259</v>
      </c>
      <c r="B2792" s="40" t="s">
        <v>13260</v>
      </c>
      <c r="C2792" s="40" t="s">
        <v>13261</v>
      </c>
      <c r="D2792" s="44" t="s">
        <v>13262</v>
      </c>
    </row>
    <row r="2793" spans="1:4" ht="15" customHeight="1" x14ac:dyDescent="0.2">
      <c r="A2793" s="40" t="s">
        <v>13263</v>
      </c>
      <c r="B2793" s="40" t="s">
        <v>13264</v>
      </c>
      <c r="C2793" s="40" t="s">
        <v>13265</v>
      </c>
      <c r="D2793" s="44" t="s">
        <v>13266</v>
      </c>
    </row>
    <row r="2794" spans="1:4" ht="15" customHeight="1" x14ac:dyDescent="0.2">
      <c r="A2794" s="40" t="s">
        <v>13267</v>
      </c>
      <c r="B2794" s="40" t="s">
        <v>13268</v>
      </c>
      <c r="C2794" s="40" t="s">
        <v>13269</v>
      </c>
      <c r="D2794" s="44" t="s">
        <v>13270</v>
      </c>
    </row>
    <row r="2795" spans="1:4" ht="15" customHeight="1" x14ac:dyDescent="0.2">
      <c r="A2795" s="40" t="s">
        <v>13271</v>
      </c>
      <c r="B2795" s="40" t="s">
        <v>13272</v>
      </c>
      <c r="C2795" s="40" t="s">
        <v>13273</v>
      </c>
      <c r="D2795" s="44" t="s">
        <v>13274</v>
      </c>
    </row>
    <row r="2796" spans="1:4" ht="15" customHeight="1" x14ac:dyDescent="0.2">
      <c r="A2796" s="40" t="s">
        <v>13275</v>
      </c>
      <c r="B2796" s="40" t="s">
        <v>13276</v>
      </c>
      <c r="C2796" s="40" t="s">
        <v>13277</v>
      </c>
      <c r="D2796" s="44" t="s">
        <v>13278</v>
      </c>
    </row>
    <row r="2797" spans="1:4" ht="15" customHeight="1" x14ac:dyDescent="0.2">
      <c r="A2797" s="40" t="s">
        <v>13279</v>
      </c>
      <c r="B2797" s="40" t="s">
        <v>13280</v>
      </c>
      <c r="C2797" s="40" t="s">
        <v>13281</v>
      </c>
      <c r="D2797" s="44" t="s">
        <v>13282</v>
      </c>
    </row>
    <row r="2798" spans="1:4" ht="15" customHeight="1" x14ac:dyDescent="0.2">
      <c r="A2798" s="40" t="s">
        <v>13283</v>
      </c>
      <c r="B2798" s="40" t="s">
        <v>13284</v>
      </c>
      <c r="C2798" s="40" t="s">
        <v>13285</v>
      </c>
      <c r="D2798" s="44" t="s">
        <v>13286</v>
      </c>
    </row>
    <row r="2799" spans="1:4" ht="15" customHeight="1" x14ac:dyDescent="0.2">
      <c r="A2799" s="40" t="s">
        <v>13287</v>
      </c>
      <c r="B2799" s="40" t="s">
        <v>13288</v>
      </c>
      <c r="C2799" s="40" t="s">
        <v>13289</v>
      </c>
      <c r="D2799" s="44" t="s">
        <v>13290</v>
      </c>
    </row>
    <row r="2800" spans="1:4" ht="15" customHeight="1" x14ac:dyDescent="0.2">
      <c r="A2800" s="40" t="s">
        <v>13291</v>
      </c>
      <c r="B2800" s="40" t="s">
        <v>13292</v>
      </c>
      <c r="C2800" s="40" t="s">
        <v>13293</v>
      </c>
      <c r="D2800" s="44" t="s">
        <v>13294</v>
      </c>
    </row>
    <row r="2801" spans="1:4" ht="15" customHeight="1" x14ac:dyDescent="0.2">
      <c r="A2801" s="40" t="s">
        <v>13295</v>
      </c>
      <c r="B2801" s="40" t="s">
        <v>13296</v>
      </c>
      <c r="C2801" s="40" t="s">
        <v>13297</v>
      </c>
      <c r="D2801" s="44" t="s">
        <v>13298</v>
      </c>
    </row>
    <row r="2802" spans="1:4" ht="15" customHeight="1" x14ac:dyDescent="0.2">
      <c r="A2802" s="40" t="s">
        <v>13299</v>
      </c>
      <c r="B2802" s="40" t="s">
        <v>13300</v>
      </c>
      <c r="C2802" s="40" t="s">
        <v>13301</v>
      </c>
      <c r="D2802" s="44" t="s">
        <v>13302</v>
      </c>
    </row>
    <row r="2803" spans="1:4" ht="15" customHeight="1" x14ac:dyDescent="0.2">
      <c r="A2803" s="40" t="s">
        <v>13303</v>
      </c>
      <c r="B2803" s="40" t="s">
        <v>13304</v>
      </c>
      <c r="C2803" s="40" t="s">
        <v>13305</v>
      </c>
      <c r="D2803" s="44" t="s">
        <v>13306</v>
      </c>
    </row>
    <row r="2804" spans="1:4" ht="15" customHeight="1" x14ac:dyDescent="0.2">
      <c r="A2804" s="40" t="s">
        <v>13307</v>
      </c>
      <c r="B2804" s="40" t="s">
        <v>13308</v>
      </c>
      <c r="C2804" s="40" t="s">
        <v>13309</v>
      </c>
      <c r="D2804" s="44" t="s">
        <v>13310</v>
      </c>
    </row>
    <row r="2805" spans="1:4" ht="15" customHeight="1" x14ac:dyDescent="0.2">
      <c r="A2805" s="40" t="s">
        <v>13311</v>
      </c>
      <c r="B2805" s="40" t="s">
        <v>13312</v>
      </c>
      <c r="C2805" s="40" t="s">
        <v>13313</v>
      </c>
      <c r="D2805" s="44" t="s">
        <v>13314</v>
      </c>
    </row>
    <row r="2806" spans="1:4" ht="15" customHeight="1" x14ac:dyDescent="0.2">
      <c r="A2806" s="40" t="s">
        <v>13315</v>
      </c>
      <c r="B2806" s="40" t="s">
        <v>13316</v>
      </c>
      <c r="C2806" s="40" t="s">
        <v>13317</v>
      </c>
      <c r="D2806" s="44" t="s">
        <v>13318</v>
      </c>
    </row>
    <row r="2807" spans="1:4" ht="15" customHeight="1" x14ac:dyDescent="0.2">
      <c r="A2807" s="40" t="s">
        <v>13319</v>
      </c>
      <c r="B2807" s="40" t="s">
        <v>13320</v>
      </c>
      <c r="C2807" s="40" t="s">
        <v>13321</v>
      </c>
      <c r="D2807" s="44" t="s">
        <v>13322</v>
      </c>
    </row>
    <row r="2808" spans="1:4" ht="15" customHeight="1" x14ac:dyDescent="0.2">
      <c r="A2808" s="40" t="s">
        <v>13323</v>
      </c>
      <c r="B2808" s="40" t="s">
        <v>13324</v>
      </c>
      <c r="C2808" s="40" t="s">
        <v>13325</v>
      </c>
      <c r="D2808" s="44" t="s">
        <v>13326</v>
      </c>
    </row>
    <row r="2809" spans="1:4" ht="15" customHeight="1" x14ac:dyDescent="0.2">
      <c r="A2809" s="40" t="s">
        <v>13327</v>
      </c>
      <c r="B2809" s="40" t="s">
        <v>13328</v>
      </c>
      <c r="C2809" s="40" t="s">
        <v>13329</v>
      </c>
      <c r="D2809" s="44" t="s">
        <v>13330</v>
      </c>
    </row>
    <row r="2810" spans="1:4" ht="15" customHeight="1" x14ac:dyDescent="0.2">
      <c r="A2810" s="40" t="s">
        <v>13331</v>
      </c>
      <c r="B2810" s="40" t="s">
        <v>13332</v>
      </c>
      <c r="C2810" s="40" t="s">
        <v>13333</v>
      </c>
      <c r="D2810" s="44" t="s">
        <v>13334</v>
      </c>
    </row>
    <row r="2811" spans="1:4" ht="15" customHeight="1" x14ac:dyDescent="0.2">
      <c r="A2811" s="40" t="s">
        <v>13335</v>
      </c>
      <c r="B2811" s="40" t="s">
        <v>13336</v>
      </c>
      <c r="C2811" s="40" t="s">
        <v>13337</v>
      </c>
      <c r="D2811" s="44" t="s">
        <v>13338</v>
      </c>
    </row>
    <row r="2812" spans="1:4" ht="15" customHeight="1" x14ac:dyDescent="0.2">
      <c r="A2812" s="40" t="s">
        <v>13339</v>
      </c>
      <c r="B2812" s="40" t="s">
        <v>13340</v>
      </c>
      <c r="C2812" s="40" t="s">
        <v>13341</v>
      </c>
      <c r="D2812" s="44" t="s">
        <v>13342</v>
      </c>
    </row>
    <row r="2813" spans="1:4" ht="15" customHeight="1" x14ac:dyDescent="0.2">
      <c r="A2813" s="40" t="s">
        <v>13343</v>
      </c>
      <c r="B2813" s="40" t="s">
        <v>13344</v>
      </c>
      <c r="C2813" s="40" t="s">
        <v>13345</v>
      </c>
      <c r="D2813" s="44" t="s">
        <v>13346</v>
      </c>
    </row>
    <row r="2814" spans="1:4" ht="15" customHeight="1" x14ac:dyDescent="0.2">
      <c r="A2814" s="40" t="s">
        <v>13347</v>
      </c>
      <c r="B2814" s="40" t="s">
        <v>13348</v>
      </c>
      <c r="C2814" s="40" t="s">
        <v>13349</v>
      </c>
      <c r="D2814" s="44" t="s">
        <v>13350</v>
      </c>
    </row>
    <row r="2815" spans="1:4" ht="15" customHeight="1" x14ac:dyDescent="0.2">
      <c r="A2815" s="40" t="s">
        <v>13351</v>
      </c>
      <c r="B2815" s="40" t="s">
        <v>13352</v>
      </c>
      <c r="C2815" s="40" t="s">
        <v>13353</v>
      </c>
      <c r="D2815" s="44" t="s">
        <v>13354</v>
      </c>
    </row>
    <row r="2816" spans="1:4" ht="15" customHeight="1" x14ac:dyDescent="0.2">
      <c r="A2816" s="40" t="s">
        <v>13355</v>
      </c>
      <c r="B2816" s="40" t="s">
        <v>13356</v>
      </c>
      <c r="C2816" s="40" t="s">
        <v>13357</v>
      </c>
      <c r="D2816" s="44" t="s">
        <v>13358</v>
      </c>
    </row>
    <row r="2817" spans="1:4" ht="15" customHeight="1" x14ac:dyDescent="0.2">
      <c r="A2817" s="40" t="s">
        <v>13359</v>
      </c>
      <c r="B2817" s="40" t="s">
        <v>13360</v>
      </c>
      <c r="C2817" s="40" t="s">
        <v>13361</v>
      </c>
      <c r="D2817" s="44" t="s">
        <v>13362</v>
      </c>
    </row>
    <row r="2818" spans="1:4" ht="15" customHeight="1" x14ac:dyDescent="0.2">
      <c r="A2818" s="40" t="s">
        <v>13363</v>
      </c>
      <c r="B2818" s="40" t="s">
        <v>13364</v>
      </c>
      <c r="C2818" s="40" t="s">
        <v>13365</v>
      </c>
      <c r="D2818" s="44" t="s">
        <v>13366</v>
      </c>
    </row>
    <row r="2819" spans="1:4" ht="15" customHeight="1" x14ac:dyDescent="0.2">
      <c r="A2819" s="40" t="s">
        <v>13367</v>
      </c>
      <c r="B2819" s="40" t="s">
        <v>13368</v>
      </c>
      <c r="C2819" s="40" t="s">
        <v>13369</v>
      </c>
      <c r="D2819" s="44" t="s">
        <v>13370</v>
      </c>
    </row>
    <row r="2820" spans="1:4" ht="15" customHeight="1" x14ac:dyDescent="0.2">
      <c r="A2820" s="40" t="s">
        <v>13371</v>
      </c>
      <c r="B2820" s="40" t="s">
        <v>13372</v>
      </c>
      <c r="C2820" s="40" t="s">
        <v>13373</v>
      </c>
      <c r="D2820" s="44" t="s">
        <v>13374</v>
      </c>
    </row>
    <row r="2821" spans="1:4" ht="15" customHeight="1" x14ac:dyDescent="0.2">
      <c r="A2821" s="40" t="s">
        <v>13375</v>
      </c>
      <c r="B2821" s="40" t="s">
        <v>13376</v>
      </c>
      <c r="C2821" s="40" t="s">
        <v>13377</v>
      </c>
      <c r="D2821" s="44" t="s">
        <v>13378</v>
      </c>
    </row>
    <row r="2822" spans="1:4" ht="15" customHeight="1" x14ac:dyDescent="0.2">
      <c r="A2822" s="40" t="s">
        <v>13379</v>
      </c>
      <c r="B2822" s="40" t="s">
        <v>13380</v>
      </c>
      <c r="C2822" s="40" t="s">
        <v>13381</v>
      </c>
      <c r="D2822" s="44" t="s">
        <v>13382</v>
      </c>
    </row>
    <row r="2823" spans="1:4" ht="15" customHeight="1" x14ac:dyDescent="0.2">
      <c r="A2823" s="40" t="s">
        <v>13383</v>
      </c>
      <c r="B2823" s="40" t="s">
        <v>13384</v>
      </c>
      <c r="C2823" s="40" t="s">
        <v>13385</v>
      </c>
      <c r="D2823" s="44" t="s">
        <v>13382</v>
      </c>
    </row>
    <row r="2824" spans="1:4" ht="15" customHeight="1" x14ac:dyDescent="0.2">
      <c r="A2824" s="40" t="s">
        <v>13386</v>
      </c>
      <c r="B2824" s="40" t="s">
        <v>13387</v>
      </c>
      <c r="C2824" s="40" t="s">
        <v>13388</v>
      </c>
      <c r="D2824" s="44" t="s">
        <v>13389</v>
      </c>
    </row>
    <row r="2825" spans="1:4" ht="15" customHeight="1" x14ac:dyDescent="0.2">
      <c r="A2825" s="40" t="s">
        <v>13390</v>
      </c>
      <c r="B2825" s="40" t="s">
        <v>13391</v>
      </c>
      <c r="C2825" s="40" t="s">
        <v>13392</v>
      </c>
      <c r="D2825" s="44" t="s">
        <v>13393</v>
      </c>
    </row>
    <row r="2826" spans="1:4" ht="15" customHeight="1" x14ac:dyDescent="0.2">
      <c r="A2826" s="40" t="s">
        <v>13394</v>
      </c>
      <c r="B2826" s="40" t="s">
        <v>13395</v>
      </c>
      <c r="C2826" s="40" t="s">
        <v>13396</v>
      </c>
      <c r="D2826" s="44" t="s">
        <v>13397</v>
      </c>
    </row>
    <row r="2827" spans="1:4" ht="15" customHeight="1" x14ac:dyDescent="0.2">
      <c r="A2827" s="40" t="s">
        <v>13398</v>
      </c>
      <c r="B2827" s="40" t="s">
        <v>13399</v>
      </c>
      <c r="C2827" s="40" t="s">
        <v>13400</v>
      </c>
      <c r="D2827" s="44" t="s">
        <v>13401</v>
      </c>
    </row>
    <row r="2828" spans="1:4" ht="15" customHeight="1" x14ac:dyDescent="0.2">
      <c r="A2828" s="40" t="s">
        <v>13402</v>
      </c>
      <c r="B2828" s="40" t="s">
        <v>13403</v>
      </c>
      <c r="C2828" s="40" t="s">
        <v>13404</v>
      </c>
      <c r="D2828" s="44" t="s">
        <v>13405</v>
      </c>
    </row>
    <row r="2829" spans="1:4" ht="15" customHeight="1" x14ac:dyDescent="0.2">
      <c r="A2829" s="40" t="s">
        <v>13406</v>
      </c>
      <c r="B2829" s="40" t="s">
        <v>13407</v>
      </c>
      <c r="C2829" s="40" t="s">
        <v>13408</v>
      </c>
      <c r="D2829" s="44" t="s">
        <v>13409</v>
      </c>
    </row>
    <row r="2830" spans="1:4" ht="15" customHeight="1" x14ac:dyDescent="0.2">
      <c r="A2830" s="40" t="s">
        <v>13410</v>
      </c>
      <c r="B2830" s="40" t="s">
        <v>13411</v>
      </c>
      <c r="C2830" s="40" t="s">
        <v>13412</v>
      </c>
      <c r="D2830" s="44" t="s">
        <v>13413</v>
      </c>
    </row>
    <row r="2831" spans="1:4" ht="15" customHeight="1" x14ac:dyDescent="0.2">
      <c r="A2831" s="40" t="s">
        <v>13414</v>
      </c>
      <c r="B2831" s="40" t="s">
        <v>13415</v>
      </c>
      <c r="C2831" s="40" t="s">
        <v>13416</v>
      </c>
      <c r="D2831" s="44" t="s">
        <v>13417</v>
      </c>
    </row>
    <row r="2832" spans="1:4" ht="15" customHeight="1" x14ac:dyDescent="0.2">
      <c r="A2832" s="40" t="s">
        <v>13418</v>
      </c>
      <c r="B2832" s="40" t="s">
        <v>13419</v>
      </c>
      <c r="C2832" s="40" t="s">
        <v>13420</v>
      </c>
      <c r="D2832" s="44" t="s">
        <v>13421</v>
      </c>
    </row>
    <row r="2833" spans="1:4" ht="15" customHeight="1" x14ac:dyDescent="0.2">
      <c r="A2833" s="40" t="s">
        <v>13422</v>
      </c>
      <c r="B2833" s="40" t="s">
        <v>13423</v>
      </c>
      <c r="C2833" s="40" t="s">
        <v>13424</v>
      </c>
      <c r="D2833" s="44" t="s">
        <v>13425</v>
      </c>
    </row>
    <row r="2834" spans="1:4" ht="15" customHeight="1" x14ac:dyDescent="0.2">
      <c r="A2834" s="40" t="s">
        <v>13426</v>
      </c>
      <c r="B2834" s="40" t="s">
        <v>13427</v>
      </c>
      <c r="C2834" s="40" t="s">
        <v>13428</v>
      </c>
      <c r="D2834" s="44" t="s">
        <v>13429</v>
      </c>
    </row>
    <row r="2835" spans="1:4" ht="15" customHeight="1" x14ac:dyDescent="0.2">
      <c r="A2835" s="40" t="s">
        <v>13430</v>
      </c>
      <c r="B2835" s="40" t="s">
        <v>13431</v>
      </c>
      <c r="C2835" s="40" t="s">
        <v>13432</v>
      </c>
      <c r="D2835" s="44" t="s">
        <v>13433</v>
      </c>
    </row>
    <row r="2836" spans="1:4" ht="15" customHeight="1" x14ac:dyDescent="0.2">
      <c r="A2836" s="40" t="s">
        <v>13434</v>
      </c>
      <c r="B2836" s="40" t="s">
        <v>13435</v>
      </c>
      <c r="C2836" s="40" t="s">
        <v>13436</v>
      </c>
      <c r="D2836" s="44" t="s">
        <v>13437</v>
      </c>
    </row>
    <row r="2837" spans="1:4" ht="15" customHeight="1" x14ac:dyDescent="0.2">
      <c r="A2837" s="40" t="s">
        <v>13438</v>
      </c>
      <c r="B2837" s="40" t="s">
        <v>13439</v>
      </c>
      <c r="C2837" s="40" t="s">
        <v>13440</v>
      </c>
      <c r="D2837" s="44" t="s">
        <v>13441</v>
      </c>
    </row>
    <row r="2838" spans="1:4" ht="15" customHeight="1" x14ac:dyDescent="0.2">
      <c r="A2838" s="40" t="s">
        <v>13442</v>
      </c>
      <c r="B2838" s="40" t="s">
        <v>13443</v>
      </c>
      <c r="C2838" s="40" t="s">
        <v>13444</v>
      </c>
      <c r="D2838" s="44" t="s">
        <v>13445</v>
      </c>
    </row>
    <row r="2839" spans="1:4" ht="15" customHeight="1" x14ac:dyDescent="0.2">
      <c r="A2839" s="40" t="s">
        <v>13446</v>
      </c>
      <c r="B2839" s="40" t="s">
        <v>13447</v>
      </c>
      <c r="C2839" s="40" t="s">
        <v>13448</v>
      </c>
      <c r="D2839" s="44" t="s">
        <v>13449</v>
      </c>
    </row>
    <row r="2840" spans="1:4" ht="15" customHeight="1" x14ac:dyDescent="0.2">
      <c r="A2840" s="40" t="s">
        <v>13450</v>
      </c>
      <c r="B2840" s="40" t="s">
        <v>13451</v>
      </c>
      <c r="C2840" s="40" t="s">
        <v>13452</v>
      </c>
      <c r="D2840" s="44" t="s">
        <v>13453</v>
      </c>
    </row>
    <row r="2841" spans="1:4" ht="15" customHeight="1" x14ac:dyDescent="0.2">
      <c r="A2841" s="40" t="s">
        <v>13454</v>
      </c>
      <c r="B2841" s="40" t="s">
        <v>13455</v>
      </c>
      <c r="C2841" s="40" t="s">
        <v>13456</v>
      </c>
      <c r="D2841" s="44" t="s">
        <v>13457</v>
      </c>
    </row>
    <row r="2842" spans="1:4" ht="15" customHeight="1" x14ac:dyDescent="0.2">
      <c r="A2842" s="40" t="s">
        <v>13458</v>
      </c>
      <c r="B2842" s="40" t="s">
        <v>13459</v>
      </c>
      <c r="C2842" s="40" t="s">
        <v>13460</v>
      </c>
      <c r="D2842" s="44" t="s">
        <v>13461</v>
      </c>
    </row>
    <row r="2843" spans="1:4" ht="15" customHeight="1" x14ac:dyDescent="0.2">
      <c r="A2843" s="40" t="s">
        <v>13462</v>
      </c>
      <c r="B2843" s="40" t="s">
        <v>13463</v>
      </c>
      <c r="C2843" s="40" t="s">
        <v>13464</v>
      </c>
      <c r="D2843" s="44" t="s">
        <v>13465</v>
      </c>
    </row>
    <row r="2844" spans="1:4" ht="15" customHeight="1" x14ac:dyDescent="0.2">
      <c r="A2844" s="40" t="s">
        <v>13466</v>
      </c>
      <c r="B2844" s="40" t="s">
        <v>13467</v>
      </c>
      <c r="C2844" s="40" t="s">
        <v>13468</v>
      </c>
      <c r="D2844" s="44" t="s">
        <v>13469</v>
      </c>
    </row>
    <row r="2845" spans="1:4" ht="15" customHeight="1" x14ac:dyDescent="0.2">
      <c r="A2845" s="40" t="s">
        <v>13470</v>
      </c>
      <c r="B2845" s="40" t="s">
        <v>13471</v>
      </c>
      <c r="C2845" s="40" t="s">
        <v>13472</v>
      </c>
      <c r="D2845" s="44" t="s">
        <v>13473</v>
      </c>
    </row>
    <row r="2846" spans="1:4" ht="15" customHeight="1" x14ac:dyDescent="0.2">
      <c r="A2846" s="40" t="s">
        <v>13474</v>
      </c>
      <c r="B2846" s="40" t="s">
        <v>13475</v>
      </c>
      <c r="C2846" s="40" t="s">
        <v>13476</v>
      </c>
      <c r="D2846" s="44" t="s">
        <v>13477</v>
      </c>
    </row>
    <row r="2847" spans="1:4" ht="15" customHeight="1" x14ac:dyDescent="0.2">
      <c r="A2847" s="40" t="s">
        <v>13478</v>
      </c>
      <c r="B2847" s="40" t="s">
        <v>13479</v>
      </c>
      <c r="C2847" s="40" t="s">
        <v>13480</v>
      </c>
      <c r="D2847" s="44" t="s">
        <v>13481</v>
      </c>
    </row>
    <row r="2848" spans="1:4" ht="15" customHeight="1" x14ac:dyDescent="0.2">
      <c r="A2848" s="40" t="s">
        <v>13482</v>
      </c>
      <c r="B2848" s="40" t="s">
        <v>13483</v>
      </c>
      <c r="C2848" s="40" t="s">
        <v>13484</v>
      </c>
      <c r="D2848" s="44" t="s">
        <v>13485</v>
      </c>
    </row>
    <row r="2849" spans="1:4" ht="15" customHeight="1" x14ac:dyDescent="0.2">
      <c r="A2849" s="40" t="s">
        <v>13486</v>
      </c>
      <c r="B2849" s="40" t="s">
        <v>13487</v>
      </c>
      <c r="C2849" s="40" t="s">
        <v>13488</v>
      </c>
      <c r="D2849" s="44" t="s">
        <v>13489</v>
      </c>
    </row>
    <row r="2850" spans="1:4" ht="15" customHeight="1" x14ac:dyDescent="0.2">
      <c r="A2850" s="40" t="s">
        <v>13490</v>
      </c>
      <c r="B2850" s="40" t="s">
        <v>13491</v>
      </c>
      <c r="C2850" s="40" t="s">
        <v>13492</v>
      </c>
      <c r="D2850" s="44" t="s">
        <v>13493</v>
      </c>
    </row>
    <row r="2851" spans="1:4" ht="15" customHeight="1" x14ac:dyDescent="0.2">
      <c r="A2851" s="40" t="s">
        <v>13494</v>
      </c>
      <c r="B2851" s="40" t="s">
        <v>13495</v>
      </c>
      <c r="C2851" s="40" t="s">
        <v>13496</v>
      </c>
      <c r="D2851" s="44" t="s">
        <v>13497</v>
      </c>
    </row>
    <row r="2852" spans="1:4" ht="15" customHeight="1" x14ac:dyDescent="0.2">
      <c r="A2852" s="40" t="s">
        <v>13498</v>
      </c>
      <c r="B2852" s="40" t="s">
        <v>13499</v>
      </c>
      <c r="C2852" s="40" t="s">
        <v>13500</v>
      </c>
      <c r="D2852" s="44" t="s">
        <v>13501</v>
      </c>
    </row>
    <row r="2853" spans="1:4" ht="15" customHeight="1" x14ac:dyDescent="0.2">
      <c r="A2853" s="40" t="s">
        <v>13502</v>
      </c>
      <c r="B2853" s="40" t="s">
        <v>13503</v>
      </c>
      <c r="C2853" s="40" t="s">
        <v>13504</v>
      </c>
      <c r="D2853" s="44" t="s">
        <v>13505</v>
      </c>
    </row>
    <row r="2854" spans="1:4" ht="15" customHeight="1" x14ac:dyDescent="0.2">
      <c r="A2854" s="40" t="s">
        <v>13506</v>
      </c>
      <c r="B2854" s="40" t="s">
        <v>13507</v>
      </c>
      <c r="C2854" s="40" t="s">
        <v>13508</v>
      </c>
      <c r="D2854" s="44" t="s">
        <v>13509</v>
      </c>
    </row>
    <row r="2855" spans="1:4" ht="15" customHeight="1" x14ac:dyDescent="0.2">
      <c r="A2855" s="40" t="s">
        <v>13510</v>
      </c>
      <c r="B2855" s="40" t="s">
        <v>13511</v>
      </c>
      <c r="C2855" s="40" t="s">
        <v>13512</v>
      </c>
      <c r="D2855" s="44" t="s">
        <v>13513</v>
      </c>
    </row>
    <row r="2856" spans="1:4" ht="15" customHeight="1" x14ac:dyDescent="0.2">
      <c r="A2856" s="40" t="s">
        <v>13514</v>
      </c>
      <c r="B2856" s="40" t="s">
        <v>13515</v>
      </c>
      <c r="C2856" s="40" t="s">
        <v>13516</v>
      </c>
      <c r="D2856" s="44" t="s">
        <v>13517</v>
      </c>
    </row>
    <row r="2857" spans="1:4" ht="15" customHeight="1" x14ac:dyDescent="0.2">
      <c r="A2857" s="40" t="s">
        <v>13518</v>
      </c>
      <c r="B2857" s="40" t="s">
        <v>13519</v>
      </c>
      <c r="C2857" s="40" t="s">
        <v>13520</v>
      </c>
      <c r="D2857" s="44" t="s">
        <v>13521</v>
      </c>
    </row>
    <row r="2858" spans="1:4" ht="15" customHeight="1" x14ac:dyDescent="0.2">
      <c r="A2858" s="40" t="s">
        <v>13522</v>
      </c>
      <c r="B2858" s="40" t="s">
        <v>13523</v>
      </c>
      <c r="C2858" s="40" t="s">
        <v>13524</v>
      </c>
      <c r="D2858" s="44" t="s">
        <v>13525</v>
      </c>
    </row>
    <row r="2859" spans="1:4" ht="15" customHeight="1" x14ac:dyDescent="0.2">
      <c r="A2859" s="40" t="s">
        <v>13526</v>
      </c>
      <c r="B2859" s="40" t="s">
        <v>13527</v>
      </c>
      <c r="C2859" s="40" t="s">
        <v>13528</v>
      </c>
      <c r="D2859" s="44" t="s">
        <v>13529</v>
      </c>
    </row>
    <row r="2860" spans="1:4" ht="15" customHeight="1" x14ac:dyDescent="0.2">
      <c r="A2860" s="40" t="s">
        <v>13530</v>
      </c>
      <c r="B2860" s="40" t="s">
        <v>13531</v>
      </c>
      <c r="C2860" s="40" t="s">
        <v>13532</v>
      </c>
      <c r="D2860" s="44" t="s">
        <v>13533</v>
      </c>
    </row>
    <row r="2861" spans="1:4" ht="15" customHeight="1" x14ac:dyDescent="0.2">
      <c r="A2861" s="40" t="s">
        <v>13534</v>
      </c>
      <c r="B2861" s="40" t="s">
        <v>13535</v>
      </c>
      <c r="C2861" s="40" t="s">
        <v>13536</v>
      </c>
      <c r="D2861" s="44" t="s">
        <v>13537</v>
      </c>
    </row>
    <row r="2862" spans="1:4" ht="15" customHeight="1" x14ac:dyDescent="0.2">
      <c r="A2862" s="40" t="s">
        <v>13538</v>
      </c>
      <c r="B2862" s="40" t="s">
        <v>13539</v>
      </c>
      <c r="C2862" s="40" t="s">
        <v>13540</v>
      </c>
      <c r="D2862" s="44" t="s">
        <v>13541</v>
      </c>
    </row>
    <row r="2863" spans="1:4" ht="15" customHeight="1" x14ac:dyDescent="0.2">
      <c r="A2863" s="40" t="s">
        <v>13542</v>
      </c>
      <c r="B2863" s="40" t="s">
        <v>13543</v>
      </c>
      <c r="C2863" s="40" t="s">
        <v>13544</v>
      </c>
      <c r="D2863" s="44" t="s">
        <v>13545</v>
      </c>
    </row>
    <row r="2864" spans="1:4" ht="15" customHeight="1" x14ac:dyDescent="0.2">
      <c r="A2864" s="40" t="s">
        <v>13546</v>
      </c>
      <c r="B2864" s="40" t="s">
        <v>13547</v>
      </c>
      <c r="C2864" s="40" t="s">
        <v>13548</v>
      </c>
      <c r="D2864" s="44" t="s">
        <v>13549</v>
      </c>
    </row>
    <row r="2865" spans="1:4" ht="15" customHeight="1" x14ac:dyDescent="0.2">
      <c r="A2865" s="40" t="s">
        <v>13550</v>
      </c>
      <c r="B2865" s="40" t="s">
        <v>13551</v>
      </c>
      <c r="C2865" s="40" t="s">
        <v>13552</v>
      </c>
      <c r="D2865" s="44" t="s">
        <v>13553</v>
      </c>
    </row>
    <row r="2866" spans="1:4" ht="15" customHeight="1" x14ac:dyDescent="0.2">
      <c r="A2866" s="40" t="s">
        <v>13554</v>
      </c>
      <c r="B2866" s="40" t="s">
        <v>13555</v>
      </c>
      <c r="C2866" s="40" t="s">
        <v>13556</v>
      </c>
      <c r="D2866" s="44" t="s">
        <v>13557</v>
      </c>
    </row>
    <row r="2867" spans="1:4" ht="15" customHeight="1" x14ac:dyDescent="0.2">
      <c r="A2867" s="40" t="s">
        <v>13558</v>
      </c>
      <c r="B2867" s="40" t="s">
        <v>13559</v>
      </c>
      <c r="C2867" s="40" t="s">
        <v>13560</v>
      </c>
      <c r="D2867" s="44" t="s">
        <v>13561</v>
      </c>
    </row>
    <row r="2868" spans="1:4" ht="15" customHeight="1" x14ac:dyDescent="0.2">
      <c r="A2868" s="40" t="s">
        <v>13562</v>
      </c>
      <c r="B2868" s="40" t="s">
        <v>13563</v>
      </c>
      <c r="C2868" s="40" t="s">
        <v>13564</v>
      </c>
      <c r="D2868" s="44" t="s">
        <v>13565</v>
      </c>
    </row>
    <row r="2869" spans="1:4" ht="15" customHeight="1" x14ac:dyDescent="0.2">
      <c r="A2869" s="40" t="s">
        <v>13566</v>
      </c>
      <c r="B2869" s="40" t="s">
        <v>13567</v>
      </c>
      <c r="C2869" s="40" t="s">
        <v>13568</v>
      </c>
      <c r="D2869" s="44" t="s">
        <v>13569</v>
      </c>
    </row>
    <row r="2870" spans="1:4" ht="15" customHeight="1" x14ac:dyDescent="0.2">
      <c r="A2870" s="40" t="s">
        <v>13570</v>
      </c>
      <c r="B2870" s="40" t="s">
        <v>13571</v>
      </c>
      <c r="C2870" s="40" t="s">
        <v>13572</v>
      </c>
      <c r="D2870" s="44" t="s">
        <v>13573</v>
      </c>
    </row>
    <row r="2871" spans="1:4" ht="15" customHeight="1" x14ac:dyDescent="0.2">
      <c r="A2871" s="40" t="s">
        <v>13574</v>
      </c>
      <c r="B2871" s="40" t="s">
        <v>13575</v>
      </c>
      <c r="C2871" s="40" t="s">
        <v>13576</v>
      </c>
      <c r="D2871" s="44" t="s">
        <v>13577</v>
      </c>
    </row>
    <row r="2872" spans="1:4" ht="15" customHeight="1" x14ac:dyDescent="0.2">
      <c r="A2872" s="40" t="s">
        <v>13578</v>
      </c>
      <c r="B2872" s="40" t="s">
        <v>13579</v>
      </c>
      <c r="C2872" s="40" t="s">
        <v>13580</v>
      </c>
      <c r="D2872" s="44" t="s">
        <v>13581</v>
      </c>
    </row>
    <row r="2873" spans="1:4" ht="15" customHeight="1" x14ac:dyDescent="0.2">
      <c r="A2873" s="40" t="s">
        <v>13582</v>
      </c>
      <c r="B2873" s="40" t="s">
        <v>13583</v>
      </c>
      <c r="C2873" s="40" t="s">
        <v>13584</v>
      </c>
      <c r="D2873" s="44" t="s">
        <v>13585</v>
      </c>
    </row>
    <row r="2874" spans="1:4" ht="15" customHeight="1" x14ac:dyDescent="0.2">
      <c r="A2874" s="40" t="s">
        <v>13586</v>
      </c>
      <c r="B2874" s="40" t="s">
        <v>13587</v>
      </c>
      <c r="C2874" s="40" t="s">
        <v>13588</v>
      </c>
      <c r="D2874" s="44" t="s">
        <v>13589</v>
      </c>
    </row>
    <row r="2875" spans="1:4" ht="15" customHeight="1" x14ac:dyDescent="0.2">
      <c r="A2875" s="40" t="s">
        <v>13590</v>
      </c>
      <c r="B2875" s="40" t="s">
        <v>13591</v>
      </c>
      <c r="C2875" s="40" t="s">
        <v>13592</v>
      </c>
      <c r="D2875" s="44" t="s">
        <v>13593</v>
      </c>
    </row>
    <row r="2876" spans="1:4" ht="15" customHeight="1" x14ac:dyDescent="0.2">
      <c r="A2876" s="40" t="s">
        <v>13594</v>
      </c>
      <c r="B2876" s="40" t="s">
        <v>13595</v>
      </c>
      <c r="C2876" s="40" t="s">
        <v>13596</v>
      </c>
      <c r="D2876" s="44" t="s">
        <v>13597</v>
      </c>
    </row>
    <row r="2877" spans="1:4" ht="15" customHeight="1" x14ac:dyDescent="0.2">
      <c r="A2877" s="40" t="s">
        <v>13598</v>
      </c>
      <c r="B2877" s="40" t="s">
        <v>13599</v>
      </c>
      <c r="C2877" s="40" t="s">
        <v>13600</v>
      </c>
      <c r="D2877" s="44" t="s">
        <v>13601</v>
      </c>
    </row>
    <row r="2878" spans="1:4" ht="15" customHeight="1" x14ac:dyDescent="0.2">
      <c r="A2878" s="40" t="s">
        <v>13602</v>
      </c>
      <c r="B2878" s="40" t="s">
        <v>13603</v>
      </c>
      <c r="C2878" s="40" t="s">
        <v>13604</v>
      </c>
      <c r="D2878" s="44" t="s">
        <v>13605</v>
      </c>
    </row>
    <row r="2879" spans="1:4" ht="15" customHeight="1" x14ac:dyDescent="0.2">
      <c r="A2879" s="40" t="s">
        <v>13606</v>
      </c>
      <c r="B2879" s="40" t="s">
        <v>13607</v>
      </c>
      <c r="C2879" s="40" t="s">
        <v>13608</v>
      </c>
      <c r="D2879" s="44" t="s">
        <v>13609</v>
      </c>
    </row>
    <row r="2880" spans="1:4" ht="15" customHeight="1" x14ac:dyDescent="0.2">
      <c r="A2880" s="40" t="s">
        <v>13610</v>
      </c>
      <c r="B2880" s="40" t="s">
        <v>13611</v>
      </c>
      <c r="C2880" s="40" t="s">
        <v>13612</v>
      </c>
      <c r="D2880" s="44" t="s">
        <v>13613</v>
      </c>
    </row>
    <row r="2881" spans="1:4" ht="15" customHeight="1" x14ac:dyDescent="0.2">
      <c r="A2881" s="40" t="s">
        <v>13614</v>
      </c>
      <c r="B2881" s="40" t="s">
        <v>13615</v>
      </c>
      <c r="C2881" s="40" t="s">
        <v>13616</v>
      </c>
      <c r="D2881" s="44" t="s">
        <v>13617</v>
      </c>
    </row>
    <row r="2882" spans="1:4" ht="15" customHeight="1" x14ac:dyDescent="0.2">
      <c r="A2882" s="40" t="s">
        <v>13618</v>
      </c>
      <c r="B2882" s="40" t="s">
        <v>13619</v>
      </c>
      <c r="C2882" s="40" t="s">
        <v>13620</v>
      </c>
      <c r="D2882" s="44" t="s">
        <v>13621</v>
      </c>
    </row>
    <row r="2883" spans="1:4" ht="15" customHeight="1" x14ac:dyDescent="0.2">
      <c r="A2883" s="40" t="s">
        <v>13622</v>
      </c>
      <c r="B2883" s="40" t="s">
        <v>13623</v>
      </c>
      <c r="C2883" s="40" t="s">
        <v>13624</v>
      </c>
      <c r="D2883" s="44" t="s">
        <v>13625</v>
      </c>
    </row>
    <row r="2884" spans="1:4" ht="15" customHeight="1" x14ac:dyDescent="0.2">
      <c r="A2884" s="40" t="s">
        <v>13626</v>
      </c>
      <c r="B2884" s="40" t="s">
        <v>13627</v>
      </c>
      <c r="C2884" s="40" t="s">
        <v>13628</v>
      </c>
      <c r="D2884" s="44" t="s">
        <v>13629</v>
      </c>
    </row>
    <row r="2885" spans="1:4" ht="15" customHeight="1" x14ac:dyDescent="0.2">
      <c r="A2885" s="40" t="s">
        <v>13630</v>
      </c>
      <c r="B2885" s="40" t="s">
        <v>13631</v>
      </c>
      <c r="C2885" s="40" t="s">
        <v>13632</v>
      </c>
      <c r="D2885" s="44" t="s">
        <v>13633</v>
      </c>
    </row>
    <row r="2886" spans="1:4" ht="15" customHeight="1" x14ac:dyDescent="0.2">
      <c r="A2886" s="40" t="s">
        <v>13634</v>
      </c>
      <c r="B2886" s="40" t="s">
        <v>13635</v>
      </c>
      <c r="C2886" s="40" t="s">
        <v>13636</v>
      </c>
      <c r="D2886" s="44" t="s">
        <v>13637</v>
      </c>
    </row>
    <row r="2887" spans="1:4" ht="15" customHeight="1" x14ac:dyDescent="0.2">
      <c r="A2887" s="40" t="s">
        <v>13638</v>
      </c>
      <c r="B2887" s="40" t="s">
        <v>13639</v>
      </c>
      <c r="C2887" s="40" t="s">
        <v>13640</v>
      </c>
      <c r="D2887" s="44" t="s">
        <v>13641</v>
      </c>
    </row>
    <row r="2888" spans="1:4" ht="15" customHeight="1" x14ac:dyDescent="0.2">
      <c r="A2888" s="40" t="s">
        <v>13642</v>
      </c>
      <c r="B2888" s="40" t="s">
        <v>13643</v>
      </c>
      <c r="C2888" s="40" t="s">
        <v>13644</v>
      </c>
      <c r="D2888" s="44" t="s">
        <v>13645</v>
      </c>
    </row>
    <row r="2889" spans="1:4" ht="15" customHeight="1" x14ac:dyDescent="0.2">
      <c r="A2889" s="40" t="s">
        <v>13646</v>
      </c>
      <c r="B2889" s="40" t="s">
        <v>13647</v>
      </c>
      <c r="C2889" s="40" t="s">
        <v>13648</v>
      </c>
      <c r="D2889" s="44" t="s">
        <v>13649</v>
      </c>
    </row>
    <row r="2890" spans="1:4" ht="15" customHeight="1" x14ac:dyDescent="0.2">
      <c r="A2890" s="40" t="s">
        <v>13650</v>
      </c>
      <c r="B2890" s="40" t="s">
        <v>13651</v>
      </c>
      <c r="C2890" s="40" t="s">
        <v>13652</v>
      </c>
      <c r="D2890" s="44" t="s">
        <v>13653</v>
      </c>
    </row>
    <row r="2891" spans="1:4" ht="15" customHeight="1" x14ac:dyDescent="0.2">
      <c r="A2891" s="40" t="s">
        <v>13654</v>
      </c>
      <c r="B2891" s="40" t="s">
        <v>13655</v>
      </c>
      <c r="C2891" s="40" t="s">
        <v>13656</v>
      </c>
      <c r="D2891" s="44" t="s">
        <v>13657</v>
      </c>
    </row>
    <row r="2892" spans="1:4" ht="15" customHeight="1" x14ac:dyDescent="0.2">
      <c r="A2892" s="40" t="s">
        <v>13658</v>
      </c>
      <c r="B2892" s="40" t="s">
        <v>13659</v>
      </c>
      <c r="C2892" s="40" t="s">
        <v>13660</v>
      </c>
      <c r="D2892" s="44" t="s">
        <v>13661</v>
      </c>
    </row>
    <row r="2893" spans="1:4" ht="15" customHeight="1" x14ac:dyDescent="0.2">
      <c r="A2893" s="40" t="s">
        <v>13662</v>
      </c>
      <c r="B2893" s="40" t="s">
        <v>13663</v>
      </c>
      <c r="C2893" s="40" t="s">
        <v>13664</v>
      </c>
      <c r="D2893" s="44" t="s">
        <v>13665</v>
      </c>
    </row>
    <row r="2894" spans="1:4" ht="15" customHeight="1" x14ac:dyDescent="0.2">
      <c r="A2894" s="40" t="s">
        <v>13666</v>
      </c>
      <c r="B2894" s="40" t="s">
        <v>13667</v>
      </c>
      <c r="C2894" s="40" t="s">
        <v>13668</v>
      </c>
      <c r="D2894" s="44" t="s">
        <v>13669</v>
      </c>
    </row>
    <row r="2895" spans="1:4" ht="15" customHeight="1" x14ac:dyDescent="0.2">
      <c r="A2895" s="40" t="s">
        <v>13670</v>
      </c>
      <c r="B2895" s="40" t="s">
        <v>13671</v>
      </c>
      <c r="C2895" s="40" t="s">
        <v>13672</v>
      </c>
      <c r="D2895" s="44" t="s">
        <v>13673</v>
      </c>
    </row>
    <row r="2896" spans="1:4" ht="15" customHeight="1" x14ac:dyDescent="0.2">
      <c r="A2896" s="40" t="s">
        <v>13674</v>
      </c>
      <c r="B2896" s="40" t="s">
        <v>13675</v>
      </c>
      <c r="C2896" s="40" t="s">
        <v>13676</v>
      </c>
      <c r="D2896" s="44" t="s">
        <v>13677</v>
      </c>
    </row>
    <row r="2897" spans="1:4" ht="15" customHeight="1" x14ac:dyDescent="0.2">
      <c r="A2897" s="40" t="s">
        <v>13678</v>
      </c>
      <c r="B2897" s="40" t="s">
        <v>13679</v>
      </c>
      <c r="C2897" s="40" t="s">
        <v>13680</v>
      </c>
      <c r="D2897" s="44" t="s">
        <v>13681</v>
      </c>
    </row>
    <row r="2898" spans="1:4" ht="15" customHeight="1" x14ac:dyDescent="0.2">
      <c r="A2898" s="40" t="s">
        <v>13682</v>
      </c>
      <c r="B2898" s="40" t="s">
        <v>13683</v>
      </c>
      <c r="C2898" s="40" t="s">
        <v>13684</v>
      </c>
      <c r="D2898" s="44" t="s">
        <v>13685</v>
      </c>
    </row>
    <row r="2899" spans="1:4" ht="15" customHeight="1" x14ac:dyDescent="0.2">
      <c r="A2899" s="40" t="s">
        <v>13686</v>
      </c>
      <c r="B2899" s="40" t="s">
        <v>13687</v>
      </c>
      <c r="C2899" s="40" t="s">
        <v>13688</v>
      </c>
      <c r="D2899" s="44" t="s">
        <v>13689</v>
      </c>
    </row>
    <row r="2900" spans="1:4" ht="15" customHeight="1" x14ac:dyDescent="0.2">
      <c r="A2900" s="40" t="s">
        <v>13690</v>
      </c>
      <c r="B2900" s="40" t="s">
        <v>13691</v>
      </c>
      <c r="C2900" s="40" t="s">
        <v>13692</v>
      </c>
      <c r="D2900" s="44" t="s">
        <v>13693</v>
      </c>
    </row>
    <row r="2901" spans="1:4" ht="15" customHeight="1" x14ac:dyDescent="0.2">
      <c r="A2901" s="40" t="s">
        <v>13694</v>
      </c>
      <c r="B2901" s="40" t="s">
        <v>13695</v>
      </c>
      <c r="C2901" s="40" t="s">
        <v>13696</v>
      </c>
      <c r="D2901" s="44" t="s">
        <v>13697</v>
      </c>
    </row>
    <row r="2902" spans="1:4" ht="15" customHeight="1" x14ac:dyDescent="0.2">
      <c r="A2902" s="40" t="s">
        <v>13698</v>
      </c>
      <c r="B2902" s="40" t="s">
        <v>13699</v>
      </c>
      <c r="C2902" s="40" t="s">
        <v>13700</v>
      </c>
      <c r="D2902" s="44" t="s">
        <v>13701</v>
      </c>
    </row>
    <row r="2903" spans="1:4" ht="15" customHeight="1" x14ac:dyDescent="0.2">
      <c r="A2903" s="40" t="s">
        <v>13702</v>
      </c>
      <c r="B2903" s="40" t="s">
        <v>13703</v>
      </c>
      <c r="C2903" s="40" t="s">
        <v>13704</v>
      </c>
      <c r="D2903" s="44" t="s">
        <v>13705</v>
      </c>
    </row>
    <row r="2904" spans="1:4" ht="15" customHeight="1" x14ac:dyDescent="0.2">
      <c r="A2904" s="40" t="s">
        <v>13706</v>
      </c>
      <c r="B2904" s="40" t="s">
        <v>13707</v>
      </c>
      <c r="C2904" s="40" t="s">
        <v>13708</v>
      </c>
      <c r="D2904" s="44" t="s">
        <v>13709</v>
      </c>
    </row>
    <row r="2905" spans="1:4" ht="15" customHeight="1" x14ac:dyDescent="0.2">
      <c r="A2905" s="40" t="s">
        <v>13710</v>
      </c>
      <c r="B2905" s="40" t="s">
        <v>13711</v>
      </c>
      <c r="C2905" s="40" t="s">
        <v>13712</v>
      </c>
      <c r="D2905" s="44" t="s">
        <v>13713</v>
      </c>
    </row>
    <row r="2906" spans="1:4" ht="15" customHeight="1" x14ac:dyDescent="0.2">
      <c r="A2906" s="40" t="s">
        <v>13714</v>
      </c>
      <c r="B2906" s="40" t="s">
        <v>13715</v>
      </c>
      <c r="C2906" s="40" t="s">
        <v>13716</v>
      </c>
      <c r="D2906" s="44" t="s">
        <v>13717</v>
      </c>
    </row>
    <row r="2907" spans="1:4" ht="15" customHeight="1" x14ac:dyDescent="0.2">
      <c r="A2907" s="40" t="s">
        <v>13718</v>
      </c>
      <c r="B2907" s="40" t="s">
        <v>13719</v>
      </c>
      <c r="C2907" s="40" t="s">
        <v>13720</v>
      </c>
      <c r="D2907" s="44" t="s">
        <v>13721</v>
      </c>
    </row>
    <row r="2908" spans="1:4" ht="15" customHeight="1" x14ac:dyDescent="0.2">
      <c r="A2908" s="40" t="s">
        <v>13722</v>
      </c>
      <c r="B2908" s="40" t="s">
        <v>13723</v>
      </c>
      <c r="C2908" s="40" t="s">
        <v>13724</v>
      </c>
      <c r="D2908" s="44" t="s">
        <v>13725</v>
      </c>
    </row>
    <row r="2909" spans="1:4" ht="15" customHeight="1" x14ac:dyDescent="0.2">
      <c r="A2909" s="40" t="s">
        <v>13726</v>
      </c>
      <c r="B2909" s="40" t="s">
        <v>13727</v>
      </c>
      <c r="C2909" s="40" t="s">
        <v>13728</v>
      </c>
      <c r="D2909" s="44" t="s">
        <v>13729</v>
      </c>
    </row>
    <row r="2910" spans="1:4" ht="15" customHeight="1" x14ac:dyDescent="0.2">
      <c r="A2910" s="40" t="s">
        <v>13730</v>
      </c>
      <c r="B2910" s="40" t="s">
        <v>13731</v>
      </c>
      <c r="C2910" s="40" t="s">
        <v>13732</v>
      </c>
      <c r="D2910" s="44" t="s">
        <v>13733</v>
      </c>
    </row>
    <row r="2911" spans="1:4" ht="15" customHeight="1" x14ac:dyDescent="0.2">
      <c r="A2911" s="40" t="s">
        <v>13734</v>
      </c>
      <c r="B2911" s="40" t="s">
        <v>13735</v>
      </c>
      <c r="C2911" s="40" t="s">
        <v>13736</v>
      </c>
      <c r="D2911" s="44" t="s">
        <v>13737</v>
      </c>
    </row>
    <row r="2912" spans="1:4" ht="15" customHeight="1" x14ac:dyDescent="0.2">
      <c r="A2912" s="40" t="s">
        <v>13738</v>
      </c>
      <c r="B2912" s="40" t="s">
        <v>13739</v>
      </c>
      <c r="C2912" s="40" t="s">
        <v>13740</v>
      </c>
      <c r="D2912" s="44" t="s">
        <v>13741</v>
      </c>
    </row>
    <row r="2913" spans="1:4" ht="15" customHeight="1" x14ac:dyDescent="0.2">
      <c r="A2913" s="40" t="s">
        <v>13742</v>
      </c>
      <c r="B2913" s="40" t="s">
        <v>13743</v>
      </c>
      <c r="C2913" s="40" t="s">
        <v>13744</v>
      </c>
      <c r="D2913" s="44" t="s">
        <v>13745</v>
      </c>
    </row>
    <row r="2914" spans="1:4" ht="15" customHeight="1" x14ac:dyDescent="0.2">
      <c r="A2914" s="40" t="s">
        <v>13746</v>
      </c>
      <c r="B2914" s="40" t="s">
        <v>13747</v>
      </c>
      <c r="C2914" s="40" t="s">
        <v>13748</v>
      </c>
      <c r="D2914" s="44" t="s">
        <v>13749</v>
      </c>
    </row>
    <row r="2915" spans="1:4" ht="15" customHeight="1" x14ac:dyDescent="0.2">
      <c r="A2915" s="40" t="s">
        <v>13750</v>
      </c>
      <c r="B2915" s="40" t="s">
        <v>13751</v>
      </c>
      <c r="C2915" s="40" t="s">
        <v>13752</v>
      </c>
      <c r="D2915" s="44" t="s">
        <v>13753</v>
      </c>
    </row>
    <row r="2916" spans="1:4" ht="15" customHeight="1" x14ac:dyDescent="0.2">
      <c r="A2916" s="40" t="s">
        <v>13754</v>
      </c>
      <c r="B2916" s="40" t="s">
        <v>13755</v>
      </c>
      <c r="C2916" s="40" t="s">
        <v>13756</v>
      </c>
      <c r="D2916" s="44" t="s">
        <v>13757</v>
      </c>
    </row>
    <row r="2917" spans="1:4" ht="15" customHeight="1" x14ac:dyDescent="0.2">
      <c r="A2917" s="40" t="s">
        <v>13758</v>
      </c>
      <c r="B2917" s="40" t="s">
        <v>13759</v>
      </c>
      <c r="C2917" s="40" t="s">
        <v>13760</v>
      </c>
      <c r="D2917" s="44" t="s">
        <v>13761</v>
      </c>
    </row>
    <row r="2918" spans="1:4" ht="15" customHeight="1" x14ac:dyDescent="0.2">
      <c r="A2918" s="40" t="s">
        <v>13762</v>
      </c>
      <c r="B2918" s="40" t="s">
        <v>13763</v>
      </c>
      <c r="C2918" s="40" t="s">
        <v>13764</v>
      </c>
      <c r="D2918" s="44" t="s">
        <v>13765</v>
      </c>
    </row>
    <row r="2919" spans="1:4" ht="15" customHeight="1" x14ac:dyDescent="0.2">
      <c r="A2919" s="40" t="s">
        <v>13766</v>
      </c>
      <c r="B2919" s="40" t="s">
        <v>13767</v>
      </c>
      <c r="C2919" s="40" t="s">
        <v>13768</v>
      </c>
      <c r="D2919" s="44" t="s">
        <v>13769</v>
      </c>
    </row>
    <row r="2920" spans="1:4" ht="15" customHeight="1" x14ac:dyDescent="0.2">
      <c r="A2920" s="40" t="s">
        <v>13770</v>
      </c>
      <c r="B2920" s="40" t="s">
        <v>13771</v>
      </c>
      <c r="C2920" s="40" t="s">
        <v>13772</v>
      </c>
      <c r="D2920" s="44" t="s">
        <v>13773</v>
      </c>
    </row>
    <row r="2921" spans="1:4" ht="15" customHeight="1" x14ac:dyDescent="0.2">
      <c r="A2921" s="40" t="s">
        <v>13774</v>
      </c>
      <c r="B2921" s="40" t="s">
        <v>13775</v>
      </c>
      <c r="C2921" s="40" t="s">
        <v>13776</v>
      </c>
      <c r="D2921" s="44" t="s">
        <v>13777</v>
      </c>
    </row>
    <row r="2922" spans="1:4" ht="15" customHeight="1" x14ac:dyDescent="0.2">
      <c r="A2922" s="40" t="s">
        <v>13778</v>
      </c>
      <c r="B2922" s="40" t="s">
        <v>13779</v>
      </c>
      <c r="C2922" s="40" t="s">
        <v>13780</v>
      </c>
      <c r="D2922" s="44" t="s">
        <v>13781</v>
      </c>
    </row>
    <row r="2923" spans="1:4" ht="15" customHeight="1" x14ac:dyDescent="0.2">
      <c r="A2923" s="40" t="s">
        <v>13782</v>
      </c>
      <c r="B2923" s="40" t="s">
        <v>13783</v>
      </c>
      <c r="C2923" s="40" t="s">
        <v>13784</v>
      </c>
      <c r="D2923" s="44" t="s">
        <v>13785</v>
      </c>
    </row>
    <row r="2924" spans="1:4" ht="15" customHeight="1" x14ac:dyDescent="0.2">
      <c r="A2924" s="40" t="s">
        <v>13786</v>
      </c>
      <c r="B2924" s="40" t="s">
        <v>13787</v>
      </c>
      <c r="C2924" s="40" t="s">
        <v>13788</v>
      </c>
      <c r="D2924" s="44" t="s">
        <v>13789</v>
      </c>
    </row>
    <row r="2925" spans="1:4" ht="15" customHeight="1" x14ac:dyDescent="0.2">
      <c r="A2925" s="40" t="s">
        <v>13790</v>
      </c>
      <c r="B2925" s="40" t="s">
        <v>13791</v>
      </c>
      <c r="C2925" s="40" t="s">
        <v>13792</v>
      </c>
      <c r="D2925" s="44" t="s">
        <v>13793</v>
      </c>
    </row>
    <row r="2926" spans="1:4" ht="15" customHeight="1" x14ac:dyDescent="0.2">
      <c r="A2926" s="40" t="s">
        <v>13794</v>
      </c>
      <c r="B2926" s="40" t="s">
        <v>13795</v>
      </c>
      <c r="C2926" s="40" t="s">
        <v>13796</v>
      </c>
      <c r="D2926" s="44" t="s">
        <v>13797</v>
      </c>
    </row>
    <row r="2927" spans="1:4" ht="15" customHeight="1" x14ac:dyDescent="0.2">
      <c r="A2927" s="40" t="s">
        <v>13798</v>
      </c>
      <c r="B2927" s="40" t="s">
        <v>13799</v>
      </c>
      <c r="C2927" s="40" t="s">
        <v>13800</v>
      </c>
      <c r="D2927" s="44" t="s">
        <v>13801</v>
      </c>
    </row>
    <row r="2928" spans="1:4" ht="15" customHeight="1" x14ac:dyDescent="0.2">
      <c r="A2928" s="40" t="s">
        <v>13802</v>
      </c>
      <c r="B2928" s="40" t="s">
        <v>13803</v>
      </c>
      <c r="C2928" s="40" t="s">
        <v>13804</v>
      </c>
      <c r="D2928" s="44" t="s">
        <v>13805</v>
      </c>
    </row>
    <row r="2929" spans="1:4" ht="15" customHeight="1" x14ac:dyDescent="0.2">
      <c r="A2929" s="40" t="s">
        <v>13806</v>
      </c>
      <c r="B2929" s="40" t="s">
        <v>13807</v>
      </c>
      <c r="C2929" s="40" t="s">
        <v>13808</v>
      </c>
      <c r="D2929" s="44" t="s">
        <v>13805</v>
      </c>
    </row>
    <row r="2930" spans="1:4" ht="15" customHeight="1" x14ac:dyDescent="0.2">
      <c r="A2930" s="40" t="s">
        <v>13809</v>
      </c>
      <c r="B2930" s="40" t="s">
        <v>13810</v>
      </c>
      <c r="C2930" s="40" t="s">
        <v>13811</v>
      </c>
      <c r="D2930" s="44" t="s">
        <v>13812</v>
      </c>
    </row>
    <row r="2931" spans="1:4" ht="15" customHeight="1" x14ac:dyDescent="0.2">
      <c r="A2931" s="40" t="s">
        <v>13813</v>
      </c>
      <c r="B2931" s="40" t="s">
        <v>13814</v>
      </c>
      <c r="C2931" s="40" t="s">
        <v>13815</v>
      </c>
      <c r="D2931" s="44" t="s">
        <v>13816</v>
      </c>
    </row>
    <row r="2932" spans="1:4" ht="15" customHeight="1" x14ac:dyDescent="0.2">
      <c r="A2932" s="40" t="s">
        <v>13817</v>
      </c>
      <c r="B2932" s="40" t="s">
        <v>13818</v>
      </c>
      <c r="C2932" s="40" t="s">
        <v>13819</v>
      </c>
      <c r="D2932" s="44" t="s">
        <v>13820</v>
      </c>
    </row>
    <row r="2933" spans="1:4" ht="15" customHeight="1" x14ac:dyDescent="0.2">
      <c r="A2933" s="40" t="s">
        <v>13821</v>
      </c>
      <c r="B2933" s="40" t="s">
        <v>13822</v>
      </c>
      <c r="C2933" s="40" t="s">
        <v>13823</v>
      </c>
      <c r="D2933" s="44" t="s">
        <v>13824</v>
      </c>
    </row>
    <row r="2934" spans="1:4" ht="15" customHeight="1" x14ac:dyDescent="0.2">
      <c r="A2934" s="40" t="s">
        <v>13825</v>
      </c>
      <c r="B2934" s="40" t="s">
        <v>13826</v>
      </c>
      <c r="C2934" s="40" t="s">
        <v>13827</v>
      </c>
      <c r="D2934" s="44" t="s">
        <v>13828</v>
      </c>
    </row>
    <row r="2935" spans="1:4" ht="15" customHeight="1" x14ac:dyDescent="0.2">
      <c r="A2935" s="40" t="s">
        <v>13829</v>
      </c>
      <c r="B2935" s="40" t="s">
        <v>13830</v>
      </c>
      <c r="C2935" s="40" t="s">
        <v>13831</v>
      </c>
      <c r="D2935" s="44" t="s">
        <v>13832</v>
      </c>
    </row>
    <row r="2936" spans="1:4" ht="15" customHeight="1" x14ac:dyDescent="0.2">
      <c r="A2936" s="40" t="s">
        <v>13833</v>
      </c>
      <c r="B2936" s="40" t="s">
        <v>13834</v>
      </c>
      <c r="C2936" s="40" t="s">
        <v>13835</v>
      </c>
      <c r="D2936" s="44" t="s">
        <v>13836</v>
      </c>
    </row>
    <row r="2937" spans="1:4" ht="15" customHeight="1" x14ac:dyDescent="0.2">
      <c r="A2937" s="40" t="s">
        <v>13837</v>
      </c>
      <c r="B2937" s="40" t="s">
        <v>13838</v>
      </c>
      <c r="C2937" s="40" t="s">
        <v>13839</v>
      </c>
      <c r="D2937" s="44" t="s">
        <v>13840</v>
      </c>
    </row>
    <row r="2938" spans="1:4" ht="15" customHeight="1" x14ac:dyDescent="0.2">
      <c r="A2938" s="40" t="s">
        <v>13841</v>
      </c>
      <c r="B2938" s="40" t="s">
        <v>13842</v>
      </c>
      <c r="C2938" s="40" t="s">
        <v>13843</v>
      </c>
      <c r="D2938" s="44" t="s">
        <v>13840</v>
      </c>
    </row>
    <row r="2939" spans="1:4" ht="15" customHeight="1" x14ac:dyDescent="0.2">
      <c r="A2939" s="40" t="s">
        <v>13844</v>
      </c>
      <c r="B2939" s="40" t="s">
        <v>13845</v>
      </c>
      <c r="C2939" s="40" t="s">
        <v>13846</v>
      </c>
      <c r="D2939" s="44" t="s">
        <v>13847</v>
      </c>
    </row>
    <row r="2940" spans="1:4" ht="15" customHeight="1" x14ac:dyDescent="0.2">
      <c r="A2940" s="40" t="s">
        <v>13848</v>
      </c>
      <c r="B2940" s="40" t="s">
        <v>13849</v>
      </c>
      <c r="C2940" s="40" t="s">
        <v>13850</v>
      </c>
      <c r="D2940" s="44" t="s">
        <v>13851</v>
      </c>
    </row>
    <row r="2941" spans="1:4" ht="15" customHeight="1" x14ac:dyDescent="0.2">
      <c r="A2941" s="40" t="s">
        <v>13852</v>
      </c>
      <c r="B2941" s="40" t="s">
        <v>13853</v>
      </c>
      <c r="C2941" s="40" t="s">
        <v>13854</v>
      </c>
      <c r="D2941" s="44" t="s">
        <v>13855</v>
      </c>
    </row>
    <row r="2942" spans="1:4" ht="15" customHeight="1" x14ac:dyDescent="0.2">
      <c r="A2942" s="40" t="s">
        <v>13856</v>
      </c>
      <c r="B2942" s="40" t="s">
        <v>13857</v>
      </c>
      <c r="C2942" s="40" t="s">
        <v>13858</v>
      </c>
      <c r="D2942" s="44" t="s">
        <v>13859</v>
      </c>
    </row>
    <row r="2943" spans="1:4" ht="15" customHeight="1" x14ac:dyDescent="0.2">
      <c r="A2943" s="40" t="s">
        <v>13860</v>
      </c>
      <c r="B2943" s="40" t="s">
        <v>13861</v>
      </c>
      <c r="C2943" s="40" t="s">
        <v>13862</v>
      </c>
      <c r="D2943" s="44" t="s">
        <v>13863</v>
      </c>
    </row>
    <row r="2944" spans="1:4" ht="15" customHeight="1" x14ac:dyDescent="0.2">
      <c r="A2944" s="40" t="s">
        <v>13864</v>
      </c>
      <c r="B2944" s="40" t="s">
        <v>13865</v>
      </c>
      <c r="C2944" s="40" t="s">
        <v>13866</v>
      </c>
      <c r="D2944" s="44" t="s">
        <v>13867</v>
      </c>
    </row>
    <row r="2945" spans="1:4" ht="15" customHeight="1" x14ac:dyDescent="0.2">
      <c r="A2945" s="40" t="s">
        <v>13868</v>
      </c>
      <c r="B2945" s="40" t="s">
        <v>13869</v>
      </c>
      <c r="C2945" s="40" t="s">
        <v>13870</v>
      </c>
      <c r="D2945" s="44" t="s">
        <v>13871</v>
      </c>
    </row>
    <row r="2946" spans="1:4" ht="15" customHeight="1" x14ac:dyDescent="0.2">
      <c r="A2946" s="40" t="s">
        <v>13872</v>
      </c>
      <c r="B2946" s="40" t="s">
        <v>13873</v>
      </c>
      <c r="C2946" s="40" t="s">
        <v>13874</v>
      </c>
      <c r="D2946" s="44" t="s">
        <v>13875</v>
      </c>
    </row>
    <row r="2947" spans="1:4" ht="15" customHeight="1" x14ac:dyDescent="0.2">
      <c r="A2947" s="40" t="s">
        <v>13876</v>
      </c>
      <c r="B2947" s="40" t="s">
        <v>13877</v>
      </c>
      <c r="C2947" s="40" t="s">
        <v>13878</v>
      </c>
      <c r="D2947" s="44" t="s">
        <v>13879</v>
      </c>
    </row>
    <row r="2948" spans="1:4" ht="15" customHeight="1" x14ac:dyDescent="0.2">
      <c r="A2948" s="40" t="s">
        <v>13880</v>
      </c>
      <c r="B2948" s="40" t="s">
        <v>13881</v>
      </c>
      <c r="C2948" s="40" t="s">
        <v>13882</v>
      </c>
      <c r="D2948" s="44" t="s">
        <v>13883</v>
      </c>
    </row>
    <row r="2949" spans="1:4" ht="15" customHeight="1" x14ac:dyDescent="0.2">
      <c r="A2949" s="40" t="s">
        <v>13884</v>
      </c>
      <c r="B2949" s="40" t="s">
        <v>13885</v>
      </c>
      <c r="C2949" s="40" t="s">
        <v>13886</v>
      </c>
      <c r="D2949" s="44" t="s">
        <v>13887</v>
      </c>
    </row>
    <row r="2950" spans="1:4" ht="15" customHeight="1" x14ac:dyDescent="0.2">
      <c r="A2950" s="40" t="s">
        <v>13888</v>
      </c>
      <c r="B2950" s="40" t="s">
        <v>13889</v>
      </c>
      <c r="C2950" s="40" t="s">
        <v>13890</v>
      </c>
      <c r="D2950" s="44" t="s">
        <v>13891</v>
      </c>
    </row>
    <row r="2951" spans="1:4" ht="15" customHeight="1" x14ac:dyDescent="0.2">
      <c r="A2951" s="40" t="s">
        <v>13892</v>
      </c>
      <c r="B2951" s="40" t="s">
        <v>13893</v>
      </c>
      <c r="C2951" s="40" t="s">
        <v>13894</v>
      </c>
      <c r="D2951" s="44" t="s">
        <v>13895</v>
      </c>
    </row>
    <row r="2952" spans="1:4" ht="15" customHeight="1" x14ac:dyDescent="0.2">
      <c r="A2952" s="40" t="s">
        <v>13896</v>
      </c>
      <c r="B2952" s="40" t="s">
        <v>13897</v>
      </c>
      <c r="C2952" s="40" t="s">
        <v>13898</v>
      </c>
      <c r="D2952" s="44" t="s">
        <v>13899</v>
      </c>
    </row>
    <row r="2953" spans="1:4" ht="15" customHeight="1" x14ac:dyDescent="0.2">
      <c r="A2953" s="40" t="s">
        <v>13900</v>
      </c>
      <c r="B2953" s="40" t="s">
        <v>13901</v>
      </c>
      <c r="C2953" s="40" t="s">
        <v>13902</v>
      </c>
      <c r="D2953" s="44" t="s">
        <v>13903</v>
      </c>
    </row>
    <row r="2954" spans="1:4" ht="15" customHeight="1" x14ac:dyDescent="0.2">
      <c r="A2954" s="40" t="s">
        <v>13904</v>
      </c>
      <c r="B2954" s="40" t="s">
        <v>13905</v>
      </c>
      <c r="C2954" s="40" t="s">
        <v>13906</v>
      </c>
      <c r="D2954" s="44" t="s">
        <v>13907</v>
      </c>
    </row>
    <row r="2955" spans="1:4" ht="15" customHeight="1" x14ac:dyDescent="0.2">
      <c r="A2955" s="40" t="s">
        <v>13908</v>
      </c>
      <c r="B2955" s="40" t="s">
        <v>13909</v>
      </c>
      <c r="C2955" s="40" t="s">
        <v>13910</v>
      </c>
      <c r="D2955" s="44" t="s">
        <v>13911</v>
      </c>
    </row>
    <row r="2956" spans="1:4" ht="15" customHeight="1" x14ac:dyDescent="0.2">
      <c r="A2956" s="40" t="s">
        <v>13912</v>
      </c>
      <c r="B2956" s="40" t="s">
        <v>13913</v>
      </c>
      <c r="C2956" s="40" t="s">
        <v>13914</v>
      </c>
      <c r="D2956" s="44" t="s">
        <v>13915</v>
      </c>
    </row>
    <row r="2957" spans="1:4" ht="15" customHeight="1" x14ac:dyDescent="0.2">
      <c r="A2957" s="40" t="s">
        <v>13916</v>
      </c>
      <c r="B2957" s="40" t="s">
        <v>13917</v>
      </c>
      <c r="C2957" s="40" t="s">
        <v>13918</v>
      </c>
      <c r="D2957" s="44" t="s">
        <v>13919</v>
      </c>
    </row>
    <row r="2958" spans="1:4" ht="15" customHeight="1" x14ac:dyDescent="0.2">
      <c r="A2958" s="40" t="s">
        <v>13920</v>
      </c>
      <c r="B2958" s="40" t="s">
        <v>13921</v>
      </c>
      <c r="C2958" s="40" t="s">
        <v>13922</v>
      </c>
      <c r="D2958" s="44" t="s">
        <v>13923</v>
      </c>
    </row>
    <row r="2959" spans="1:4" ht="15" customHeight="1" x14ac:dyDescent="0.2">
      <c r="A2959" s="40" t="s">
        <v>13924</v>
      </c>
      <c r="B2959" s="40" t="s">
        <v>13925</v>
      </c>
      <c r="C2959" s="40" t="s">
        <v>13926</v>
      </c>
      <c r="D2959" s="44" t="s">
        <v>13927</v>
      </c>
    </row>
    <row r="2960" spans="1:4" ht="15" customHeight="1" x14ac:dyDescent="0.2">
      <c r="A2960" s="40" t="s">
        <v>13928</v>
      </c>
      <c r="B2960" s="40" t="s">
        <v>13929</v>
      </c>
      <c r="C2960" s="40" t="s">
        <v>13930</v>
      </c>
      <c r="D2960" s="44" t="s">
        <v>13931</v>
      </c>
    </row>
    <row r="2961" spans="1:4" ht="15" customHeight="1" x14ac:dyDescent="0.2">
      <c r="A2961" s="40" t="s">
        <v>13932</v>
      </c>
      <c r="B2961" s="40" t="s">
        <v>13933</v>
      </c>
      <c r="C2961" s="40" t="s">
        <v>13934</v>
      </c>
      <c r="D2961" s="44" t="s">
        <v>13935</v>
      </c>
    </row>
    <row r="2962" spans="1:4" ht="15" customHeight="1" x14ac:dyDescent="0.2">
      <c r="A2962" s="40" t="s">
        <v>13936</v>
      </c>
      <c r="B2962" s="40" t="s">
        <v>13937</v>
      </c>
      <c r="C2962" s="40" t="s">
        <v>13938</v>
      </c>
      <c r="D2962" s="44" t="s">
        <v>13939</v>
      </c>
    </row>
    <row r="2963" spans="1:4" ht="15" customHeight="1" x14ac:dyDescent="0.2">
      <c r="A2963" s="40" t="s">
        <v>13940</v>
      </c>
      <c r="B2963" s="40" t="s">
        <v>13941</v>
      </c>
      <c r="C2963" s="40" t="s">
        <v>13942</v>
      </c>
      <c r="D2963" s="44" t="s">
        <v>13943</v>
      </c>
    </row>
    <row r="2964" spans="1:4" ht="15" customHeight="1" x14ac:dyDescent="0.2">
      <c r="A2964" s="40" t="s">
        <v>13944</v>
      </c>
      <c r="B2964" s="40" t="s">
        <v>13945</v>
      </c>
      <c r="C2964" s="40" t="s">
        <v>13946</v>
      </c>
      <c r="D2964" s="44" t="s">
        <v>13947</v>
      </c>
    </row>
    <row r="2965" spans="1:4" ht="15" customHeight="1" x14ac:dyDescent="0.2">
      <c r="A2965" s="40" t="s">
        <v>13948</v>
      </c>
      <c r="B2965" s="40" t="s">
        <v>13949</v>
      </c>
      <c r="C2965" s="40" t="s">
        <v>13950</v>
      </c>
      <c r="D2965" s="44" t="s">
        <v>13951</v>
      </c>
    </row>
    <row r="2966" spans="1:4" ht="15" customHeight="1" x14ac:dyDescent="0.2">
      <c r="A2966" s="40" t="s">
        <v>13952</v>
      </c>
      <c r="B2966" s="40" t="s">
        <v>13953</v>
      </c>
      <c r="C2966" s="40" t="s">
        <v>13954</v>
      </c>
      <c r="D2966" s="44" t="s">
        <v>13955</v>
      </c>
    </row>
    <row r="2967" spans="1:4" ht="15" customHeight="1" x14ac:dyDescent="0.2">
      <c r="A2967" s="40" t="s">
        <v>13956</v>
      </c>
      <c r="B2967" s="40" t="s">
        <v>13957</v>
      </c>
      <c r="C2967" s="40" t="s">
        <v>13958</v>
      </c>
      <c r="D2967" s="44" t="s">
        <v>13959</v>
      </c>
    </row>
    <row r="2968" spans="1:4" ht="15" customHeight="1" x14ac:dyDescent="0.2">
      <c r="A2968" s="40" t="s">
        <v>13960</v>
      </c>
      <c r="B2968" s="40" t="s">
        <v>13961</v>
      </c>
      <c r="C2968" s="40" t="s">
        <v>13962</v>
      </c>
      <c r="D2968" s="44" t="s">
        <v>13963</v>
      </c>
    </row>
    <row r="2969" spans="1:4" ht="15" customHeight="1" x14ac:dyDescent="0.2">
      <c r="A2969" s="40" t="s">
        <v>13964</v>
      </c>
      <c r="B2969" s="40" t="s">
        <v>13965</v>
      </c>
      <c r="C2969" s="40" t="s">
        <v>13966</v>
      </c>
      <c r="D2969" s="44" t="s">
        <v>13967</v>
      </c>
    </row>
    <row r="2970" spans="1:4" ht="15" customHeight="1" x14ac:dyDescent="0.2">
      <c r="A2970" s="40" t="s">
        <v>13968</v>
      </c>
      <c r="B2970" s="40" t="s">
        <v>13969</v>
      </c>
      <c r="C2970" s="40" t="s">
        <v>13970</v>
      </c>
      <c r="D2970" s="44" t="s">
        <v>13971</v>
      </c>
    </row>
    <row r="2971" spans="1:4" ht="15" customHeight="1" x14ac:dyDescent="0.2">
      <c r="A2971" s="40" t="s">
        <v>13972</v>
      </c>
      <c r="B2971" s="40" t="s">
        <v>13973</v>
      </c>
      <c r="C2971" s="40" t="s">
        <v>178</v>
      </c>
      <c r="D2971" s="44" t="s">
        <v>13974</v>
      </c>
    </row>
    <row r="2972" spans="1:4" ht="15" customHeight="1" x14ac:dyDescent="0.2">
      <c r="A2972" s="40" t="s">
        <v>13975</v>
      </c>
      <c r="B2972" s="40" t="s">
        <v>13976</v>
      </c>
      <c r="C2972" s="40" t="s">
        <v>13977</v>
      </c>
      <c r="D2972" s="44" t="s">
        <v>13978</v>
      </c>
    </row>
    <row r="2973" spans="1:4" ht="15" customHeight="1" x14ac:dyDescent="0.2">
      <c r="A2973" s="40" t="s">
        <v>13979</v>
      </c>
      <c r="B2973" s="40" t="s">
        <v>13980</v>
      </c>
      <c r="C2973" s="40" t="s">
        <v>13981</v>
      </c>
      <c r="D2973" s="44" t="s">
        <v>13982</v>
      </c>
    </row>
    <row r="2974" spans="1:4" ht="15" customHeight="1" x14ac:dyDescent="0.2">
      <c r="A2974" s="40" t="s">
        <v>13983</v>
      </c>
      <c r="B2974" s="40" t="s">
        <v>13984</v>
      </c>
      <c r="C2974" s="40" t="s">
        <v>13985</v>
      </c>
      <c r="D2974" s="44" t="s">
        <v>13986</v>
      </c>
    </row>
    <row r="2975" spans="1:4" ht="15" customHeight="1" x14ac:dyDescent="0.2">
      <c r="A2975" s="40" t="s">
        <v>13987</v>
      </c>
      <c r="B2975" s="40" t="s">
        <v>13988</v>
      </c>
      <c r="C2975" s="40" t="s">
        <v>13989</v>
      </c>
      <c r="D2975" s="44" t="s">
        <v>13990</v>
      </c>
    </row>
    <row r="2976" spans="1:4" ht="15" customHeight="1" x14ac:dyDescent="0.2">
      <c r="A2976" s="40" t="s">
        <v>13991</v>
      </c>
      <c r="B2976" s="40" t="s">
        <v>13992</v>
      </c>
      <c r="C2976" s="40" t="s">
        <v>13993</v>
      </c>
      <c r="D2976" s="44" t="s">
        <v>13994</v>
      </c>
    </row>
    <row r="2977" spans="1:4" ht="15" customHeight="1" x14ac:dyDescent="0.2">
      <c r="A2977" s="40" t="s">
        <v>13995</v>
      </c>
      <c r="B2977" s="40" t="s">
        <v>13996</v>
      </c>
      <c r="C2977" s="40" t="s">
        <v>13997</v>
      </c>
      <c r="D2977" s="44" t="s">
        <v>13998</v>
      </c>
    </row>
    <row r="2978" spans="1:4" ht="15" customHeight="1" x14ac:dyDescent="0.2">
      <c r="A2978" s="40" t="s">
        <v>13999</v>
      </c>
      <c r="B2978" s="40" t="s">
        <v>14000</v>
      </c>
      <c r="C2978" s="40" t="s">
        <v>14001</v>
      </c>
      <c r="D2978" s="44" t="s">
        <v>14002</v>
      </c>
    </row>
    <row r="2979" spans="1:4" ht="15" customHeight="1" x14ac:dyDescent="0.2">
      <c r="A2979" s="40" t="s">
        <v>14003</v>
      </c>
      <c r="B2979" s="40" t="s">
        <v>14004</v>
      </c>
      <c r="C2979" s="40" t="s">
        <v>14005</v>
      </c>
      <c r="D2979" s="44" t="s">
        <v>14006</v>
      </c>
    </row>
    <row r="2980" spans="1:4" ht="15" customHeight="1" x14ac:dyDescent="0.2">
      <c r="A2980" s="40" t="s">
        <v>14007</v>
      </c>
      <c r="B2980" s="40" t="s">
        <v>14008</v>
      </c>
      <c r="C2980" s="40" t="s">
        <v>14009</v>
      </c>
      <c r="D2980" s="44" t="s">
        <v>14010</v>
      </c>
    </row>
    <row r="2981" spans="1:4" ht="15" customHeight="1" x14ac:dyDescent="0.2">
      <c r="A2981" s="40" t="s">
        <v>14011</v>
      </c>
      <c r="B2981" s="40" t="s">
        <v>14012</v>
      </c>
      <c r="C2981" s="40" t="s">
        <v>14013</v>
      </c>
      <c r="D2981" s="44" t="s">
        <v>14014</v>
      </c>
    </row>
    <row r="2982" spans="1:4" ht="15" customHeight="1" x14ac:dyDescent="0.2">
      <c r="A2982" s="40" t="s">
        <v>14015</v>
      </c>
      <c r="B2982" s="40" t="s">
        <v>14016</v>
      </c>
      <c r="C2982" s="40" t="s">
        <v>14017</v>
      </c>
      <c r="D2982" s="44" t="s">
        <v>14018</v>
      </c>
    </row>
    <row r="2983" spans="1:4" ht="15" customHeight="1" x14ac:dyDescent="0.2">
      <c r="A2983" s="40" t="s">
        <v>14019</v>
      </c>
      <c r="B2983" s="40" t="s">
        <v>14020</v>
      </c>
      <c r="C2983" s="40" t="s">
        <v>14021</v>
      </c>
      <c r="D2983" s="44" t="s">
        <v>14022</v>
      </c>
    </row>
    <row r="2984" spans="1:4" ht="15" customHeight="1" x14ac:dyDescent="0.2">
      <c r="A2984" s="40" t="s">
        <v>14023</v>
      </c>
      <c r="B2984" s="40" t="s">
        <v>14024</v>
      </c>
      <c r="C2984" s="40" t="s">
        <v>14025</v>
      </c>
      <c r="D2984" s="44" t="s">
        <v>14026</v>
      </c>
    </row>
    <row r="2985" spans="1:4" ht="15" customHeight="1" x14ac:dyDescent="0.2">
      <c r="A2985" s="40" t="s">
        <v>14027</v>
      </c>
      <c r="B2985" s="40" t="s">
        <v>14028</v>
      </c>
      <c r="C2985" s="40" t="s">
        <v>14029</v>
      </c>
      <c r="D2985" s="44" t="s">
        <v>14030</v>
      </c>
    </row>
    <row r="2986" spans="1:4" ht="15" customHeight="1" x14ac:dyDescent="0.2">
      <c r="A2986" s="40" t="s">
        <v>14031</v>
      </c>
      <c r="B2986" s="40" t="s">
        <v>14032</v>
      </c>
      <c r="C2986" s="40" t="s">
        <v>14033</v>
      </c>
      <c r="D2986" s="44" t="s">
        <v>14034</v>
      </c>
    </row>
    <row r="2987" spans="1:4" ht="15" customHeight="1" x14ac:dyDescent="0.2">
      <c r="A2987" s="40" t="s">
        <v>14035</v>
      </c>
      <c r="B2987" s="40" t="s">
        <v>14036</v>
      </c>
      <c r="C2987" s="40" t="s">
        <v>14037</v>
      </c>
      <c r="D2987" s="44" t="s">
        <v>14038</v>
      </c>
    </row>
    <row r="2988" spans="1:4" ht="15" customHeight="1" x14ac:dyDescent="0.2">
      <c r="A2988" s="40" t="s">
        <v>14039</v>
      </c>
      <c r="B2988" s="40" t="s">
        <v>14040</v>
      </c>
      <c r="C2988" s="40" t="s">
        <v>14041</v>
      </c>
      <c r="D2988" s="44" t="s">
        <v>14042</v>
      </c>
    </row>
    <row r="2989" spans="1:4" ht="15" customHeight="1" x14ac:dyDescent="0.2">
      <c r="A2989" s="40" t="s">
        <v>14043</v>
      </c>
      <c r="B2989" s="40" t="s">
        <v>14044</v>
      </c>
      <c r="C2989" s="40" t="s">
        <v>14045</v>
      </c>
      <c r="D2989" s="44" t="s">
        <v>14046</v>
      </c>
    </row>
    <row r="2990" spans="1:4" ht="15" customHeight="1" x14ac:dyDescent="0.2">
      <c r="A2990" s="40" t="s">
        <v>14047</v>
      </c>
      <c r="B2990" s="40" t="s">
        <v>14048</v>
      </c>
      <c r="C2990" s="40" t="s">
        <v>14049</v>
      </c>
      <c r="D2990" s="44" t="s">
        <v>14050</v>
      </c>
    </row>
    <row r="2991" spans="1:4" ht="15" customHeight="1" x14ac:dyDescent="0.2">
      <c r="A2991" s="40" t="s">
        <v>14051</v>
      </c>
      <c r="B2991" s="40" t="s">
        <v>14052</v>
      </c>
      <c r="C2991" s="40" t="s">
        <v>14053</v>
      </c>
      <c r="D2991" s="44" t="s">
        <v>14054</v>
      </c>
    </row>
    <row r="2992" spans="1:4" ht="15" customHeight="1" x14ac:dyDescent="0.2">
      <c r="A2992" s="40" t="s">
        <v>14055</v>
      </c>
      <c r="B2992" s="40" t="s">
        <v>14056</v>
      </c>
      <c r="C2992" s="40" t="s">
        <v>14057</v>
      </c>
      <c r="D2992" s="44" t="s">
        <v>14058</v>
      </c>
    </row>
    <row r="2993" spans="1:4" ht="15" customHeight="1" x14ac:dyDescent="0.2">
      <c r="A2993" s="40" t="s">
        <v>14059</v>
      </c>
      <c r="B2993" s="40" t="s">
        <v>14060</v>
      </c>
      <c r="C2993" s="40" t="s">
        <v>14061</v>
      </c>
      <c r="D2993" s="44" t="s">
        <v>14062</v>
      </c>
    </row>
    <row r="2994" spans="1:4" ht="15" customHeight="1" x14ac:dyDescent="0.2">
      <c r="A2994" s="40" t="s">
        <v>14063</v>
      </c>
      <c r="B2994" s="40" t="s">
        <v>14064</v>
      </c>
      <c r="C2994" s="40" t="s">
        <v>14065</v>
      </c>
      <c r="D2994" s="44" t="s">
        <v>14066</v>
      </c>
    </row>
    <row r="2995" spans="1:4" ht="15" customHeight="1" x14ac:dyDescent="0.2">
      <c r="A2995" s="40" t="s">
        <v>14067</v>
      </c>
      <c r="B2995" s="40" t="s">
        <v>14068</v>
      </c>
      <c r="C2995" s="40" t="s">
        <v>14069</v>
      </c>
      <c r="D2995" s="44" t="s">
        <v>14070</v>
      </c>
    </row>
    <row r="2996" spans="1:4" ht="15" customHeight="1" x14ac:dyDescent="0.2">
      <c r="A2996" s="40" t="s">
        <v>14071</v>
      </c>
      <c r="B2996" s="40" t="s">
        <v>14072</v>
      </c>
      <c r="C2996" s="40" t="s">
        <v>14073</v>
      </c>
      <c r="D2996" s="44" t="s">
        <v>14074</v>
      </c>
    </row>
    <row r="2997" spans="1:4" ht="15" customHeight="1" x14ac:dyDescent="0.2">
      <c r="A2997" s="40" t="s">
        <v>14075</v>
      </c>
      <c r="B2997" s="40" t="s">
        <v>14076</v>
      </c>
      <c r="C2997" s="40" t="s">
        <v>14077</v>
      </c>
      <c r="D2997" s="44" t="s">
        <v>14078</v>
      </c>
    </row>
    <row r="2998" spans="1:4" ht="15" customHeight="1" x14ac:dyDescent="0.2">
      <c r="A2998" s="40" t="s">
        <v>14079</v>
      </c>
      <c r="B2998" s="40" t="s">
        <v>14080</v>
      </c>
      <c r="C2998" s="40" t="s">
        <v>14081</v>
      </c>
      <c r="D2998" s="44" t="s">
        <v>14082</v>
      </c>
    </row>
    <row r="2999" spans="1:4" ht="15" customHeight="1" x14ac:dyDescent="0.2">
      <c r="A2999" s="40" t="s">
        <v>14083</v>
      </c>
      <c r="B2999" s="40" t="s">
        <v>14084</v>
      </c>
      <c r="C2999" s="40" t="s">
        <v>14085</v>
      </c>
      <c r="D2999" s="44" t="s">
        <v>14086</v>
      </c>
    </row>
    <row r="3000" spans="1:4" ht="15" customHeight="1" x14ac:dyDescent="0.2">
      <c r="A3000" s="40" t="s">
        <v>14087</v>
      </c>
      <c r="B3000" s="40" t="s">
        <v>14088</v>
      </c>
      <c r="C3000" s="40" t="s">
        <v>14089</v>
      </c>
      <c r="D3000" s="44" t="s">
        <v>14090</v>
      </c>
    </row>
    <row r="3001" spans="1:4" ht="15" customHeight="1" x14ac:dyDescent="0.2">
      <c r="A3001" s="40" t="s">
        <v>14091</v>
      </c>
      <c r="B3001" s="40" t="s">
        <v>14092</v>
      </c>
      <c r="C3001" s="40" t="s">
        <v>14093</v>
      </c>
      <c r="D3001" s="44" t="s">
        <v>14094</v>
      </c>
    </row>
    <row r="3002" spans="1:4" ht="15" customHeight="1" x14ac:dyDescent="0.2">
      <c r="A3002" s="40" t="s">
        <v>14095</v>
      </c>
      <c r="B3002" s="40" t="s">
        <v>14096</v>
      </c>
      <c r="C3002" s="40" t="s">
        <v>14097</v>
      </c>
      <c r="D3002" s="44" t="s">
        <v>14098</v>
      </c>
    </row>
    <row r="3003" spans="1:4" ht="15" customHeight="1" x14ac:dyDescent="0.2">
      <c r="A3003" s="40" t="s">
        <v>14099</v>
      </c>
      <c r="B3003" s="40" t="s">
        <v>14100</v>
      </c>
      <c r="C3003" s="40" t="s">
        <v>14101</v>
      </c>
      <c r="D3003" s="44" t="s">
        <v>14102</v>
      </c>
    </row>
    <row r="3004" spans="1:4" ht="15" customHeight="1" x14ac:dyDescent="0.2">
      <c r="A3004" s="40" t="s">
        <v>14103</v>
      </c>
      <c r="B3004" s="40" t="s">
        <v>14104</v>
      </c>
      <c r="C3004" s="40" t="s">
        <v>14105</v>
      </c>
      <c r="D3004" s="44" t="s">
        <v>14106</v>
      </c>
    </row>
    <row r="3005" spans="1:4" ht="15" customHeight="1" x14ac:dyDescent="0.2">
      <c r="A3005" s="40" t="s">
        <v>14107</v>
      </c>
      <c r="B3005" s="40" t="s">
        <v>14108</v>
      </c>
      <c r="C3005" s="40" t="s">
        <v>14109</v>
      </c>
      <c r="D3005" s="44" t="s">
        <v>14110</v>
      </c>
    </row>
    <row r="3006" spans="1:4" ht="15" customHeight="1" x14ac:dyDescent="0.2">
      <c r="A3006" s="40" t="s">
        <v>14111</v>
      </c>
      <c r="B3006" s="40" t="s">
        <v>14112</v>
      </c>
      <c r="C3006" s="40" t="s">
        <v>14113</v>
      </c>
      <c r="D3006" s="44" t="s">
        <v>14114</v>
      </c>
    </row>
    <row r="3007" spans="1:4" ht="15" customHeight="1" x14ac:dyDescent="0.2">
      <c r="A3007" s="40" t="s">
        <v>14115</v>
      </c>
      <c r="B3007" s="40" t="s">
        <v>14116</v>
      </c>
      <c r="C3007" s="40" t="s">
        <v>14117</v>
      </c>
      <c r="D3007" s="44" t="s">
        <v>14118</v>
      </c>
    </row>
    <row r="3008" spans="1:4" ht="15" customHeight="1" x14ac:dyDescent="0.2">
      <c r="A3008" s="40" t="s">
        <v>14119</v>
      </c>
      <c r="B3008" s="40" t="s">
        <v>14120</v>
      </c>
      <c r="C3008" s="40" t="s">
        <v>14121</v>
      </c>
      <c r="D3008" s="44" t="s">
        <v>14122</v>
      </c>
    </row>
    <row r="3009" spans="1:4" ht="15" customHeight="1" x14ac:dyDescent="0.2">
      <c r="A3009" s="40" t="s">
        <v>14123</v>
      </c>
      <c r="B3009" s="40" t="s">
        <v>14124</v>
      </c>
      <c r="C3009" s="40" t="s">
        <v>14125</v>
      </c>
      <c r="D3009" s="44" t="s">
        <v>14126</v>
      </c>
    </row>
    <row r="3010" spans="1:4" ht="15" customHeight="1" x14ac:dyDescent="0.2">
      <c r="A3010" s="40" t="s">
        <v>14127</v>
      </c>
      <c r="B3010" s="40" t="s">
        <v>14128</v>
      </c>
      <c r="C3010" s="40" t="s">
        <v>14129</v>
      </c>
      <c r="D3010" s="44" t="s">
        <v>14130</v>
      </c>
    </row>
    <row r="3011" spans="1:4" ht="15" customHeight="1" x14ac:dyDescent="0.2">
      <c r="A3011" s="40" t="s">
        <v>14131</v>
      </c>
      <c r="B3011" s="40" t="s">
        <v>14132</v>
      </c>
      <c r="C3011" s="40" t="s">
        <v>14133</v>
      </c>
      <c r="D3011" s="44" t="s">
        <v>14134</v>
      </c>
    </row>
    <row r="3012" spans="1:4" ht="15" customHeight="1" x14ac:dyDescent="0.2">
      <c r="A3012" s="40" t="s">
        <v>14135</v>
      </c>
      <c r="B3012" s="40" t="s">
        <v>14136</v>
      </c>
      <c r="C3012" s="40" t="s">
        <v>14137</v>
      </c>
      <c r="D3012" s="44" t="s">
        <v>14138</v>
      </c>
    </row>
    <row r="3013" spans="1:4" ht="15" customHeight="1" x14ac:dyDescent="0.2">
      <c r="A3013" s="40" t="s">
        <v>14139</v>
      </c>
      <c r="B3013" s="40" t="s">
        <v>14140</v>
      </c>
      <c r="C3013" s="40" t="s">
        <v>14141</v>
      </c>
      <c r="D3013" s="44" t="s">
        <v>14142</v>
      </c>
    </row>
    <row r="3014" spans="1:4" ht="15" customHeight="1" x14ac:dyDescent="0.2">
      <c r="A3014" s="40" t="s">
        <v>14143</v>
      </c>
      <c r="B3014" s="40" t="s">
        <v>14144</v>
      </c>
      <c r="C3014" s="40" t="s">
        <v>14145</v>
      </c>
      <c r="D3014" s="44" t="s">
        <v>14146</v>
      </c>
    </row>
    <row r="3015" spans="1:4" ht="15" customHeight="1" x14ac:dyDescent="0.2">
      <c r="A3015" s="40" t="s">
        <v>14147</v>
      </c>
      <c r="B3015" s="40" t="s">
        <v>14148</v>
      </c>
      <c r="C3015" s="40" t="s">
        <v>14149</v>
      </c>
      <c r="D3015" s="44" t="s">
        <v>14150</v>
      </c>
    </row>
    <row r="3016" spans="1:4" ht="15" customHeight="1" x14ac:dyDescent="0.2">
      <c r="A3016" s="40" t="s">
        <v>14151</v>
      </c>
      <c r="B3016" s="40" t="s">
        <v>14152</v>
      </c>
      <c r="C3016" s="40" t="s">
        <v>14153</v>
      </c>
      <c r="D3016" s="44" t="s">
        <v>14150</v>
      </c>
    </row>
    <row r="3017" spans="1:4" ht="15" customHeight="1" x14ac:dyDescent="0.2">
      <c r="A3017" s="40" t="s">
        <v>14154</v>
      </c>
      <c r="B3017" s="40" t="s">
        <v>14155</v>
      </c>
      <c r="C3017" s="40" t="s">
        <v>14156</v>
      </c>
      <c r="D3017" s="44" t="s">
        <v>14157</v>
      </c>
    </row>
    <row r="3018" spans="1:4" ht="15" customHeight="1" x14ac:dyDescent="0.2">
      <c r="A3018" s="40" t="s">
        <v>14158</v>
      </c>
      <c r="B3018" s="40" t="s">
        <v>14159</v>
      </c>
      <c r="C3018" s="40" t="s">
        <v>14160</v>
      </c>
      <c r="D3018" s="44" t="s">
        <v>14161</v>
      </c>
    </row>
    <row r="3019" spans="1:4" ht="15" customHeight="1" x14ac:dyDescent="0.2">
      <c r="A3019" s="40" t="s">
        <v>14162</v>
      </c>
      <c r="B3019" s="40" t="s">
        <v>14163</v>
      </c>
      <c r="C3019" s="40" t="s">
        <v>14164</v>
      </c>
      <c r="D3019" s="44" t="s">
        <v>14161</v>
      </c>
    </row>
    <row r="3020" spans="1:4" ht="15" customHeight="1" x14ac:dyDescent="0.2">
      <c r="A3020" s="40" t="s">
        <v>14165</v>
      </c>
      <c r="B3020" s="40" t="s">
        <v>14166</v>
      </c>
      <c r="C3020" s="40" t="s">
        <v>178</v>
      </c>
      <c r="D3020" s="44" t="s">
        <v>14167</v>
      </c>
    </row>
    <row r="3021" spans="1:4" ht="15" customHeight="1" x14ac:dyDescent="0.2">
      <c r="A3021" s="40" t="s">
        <v>14168</v>
      </c>
      <c r="B3021" s="40" t="s">
        <v>14169</v>
      </c>
      <c r="C3021" s="40" t="s">
        <v>14170</v>
      </c>
      <c r="D3021" s="44" t="s">
        <v>14171</v>
      </c>
    </row>
    <row r="3022" spans="1:4" ht="15" customHeight="1" x14ac:dyDescent="0.2">
      <c r="A3022" s="40" t="s">
        <v>14172</v>
      </c>
      <c r="B3022" s="40" t="s">
        <v>14173</v>
      </c>
      <c r="C3022" s="40" t="s">
        <v>14174</v>
      </c>
      <c r="D3022" s="44" t="s">
        <v>14175</v>
      </c>
    </row>
    <row r="3023" spans="1:4" ht="15" customHeight="1" x14ac:dyDescent="0.2">
      <c r="A3023" s="40" t="s">
        <v>14176</v>
      </c>
      <c r="B3023" s="40" t="s">
        <v>14177</v>
      </c>
      <c r="C3023" s="40" t="s">
        <v>14178</v>
      </c>
      <c r="D3023" s="44" t="s">
        <v>14179</v>
      </c>
    </row>
    <row r="3024" spans="1:4" ht="15" customHeight="1" x14ac:dyDescent="0.2">
      <c r="A3024" s="40" t="s">
        <v>14180</v>
      </c>
      <c r="B3024" s="40" t="s">
        <v>14181</v>
      </c>
      <c r="C3024" s="40" t="s">
        <v>14182</v>
      </c>
      <c r="D3024" s="44" t="s">
        <v>14183</v>
      </c>
    </row>
    <row r="3025" spans="1:4" ht="15" customHeight="1" x14ac:dyDescent="0.2">
      <c r="A3025" s="40" t="s">
        <v>14184</v>
      </c>
      <c r="B3025" s="40" t="s">
        <v>14185</v>
      </c>
      <c r="C3025" s="40" t="s">
        <v>14186</v>
      </c>
      <c r="D3025" s="44" t="s">
        <v>14187</v>
      </c>
    </row>
    <row r="3026" spans="1:4" ht="15" customHeight="1" x14ac:dyDescent="0.2">
      <c r="A3026" s="40" t="s">
        <v>14188</v>
      </c>
      <c r="B3026" s="40" t="s">
        <v>14189</v>
      </c>
      <c r="C3026" s="40" t="s">
        <v>14190</v>
      </c>
      <c r="D3026" s="44" t="s">
        <v>14191</v>
      </c>
    </row>
    <row r="3027" spans="1:4" ht="15" customHeight="1" x14ac:dyDescent="0.2">
      <c r="A3027" s="40" t="s">
        <v>14192</v>
      </c>
      <c r="B3027" s="40" t="s">
        <v>14193</v>
      </c>
      <c r="C3027" s="40" t="s">
        <v>14194</v>
      </c>
      <c r="D3027" s="44" t="s">
        <v>14195</v>
      </c>
    </row>
    <row r="3028" spans="1:4" ht="15" customHeight="1" x14ac:dyDescent="0.2">
      <c r="A3028" s="40" t="s">
        <v>14196</v>
      </c>
      <c r="B3028" s="40" t="s">
        <v>14197</v>
      </c>
      <c r="C3028" s="40" t="s">
        <v>14198</v>
      </c>
      <c r="D3028" s="44" t="s">
        <v>14199</v>
      </c>
    </row>
    <row r="3029" spans="1:4" ht="15" customHeight="1" x14ac:dyDescent="0.2">
      <c r="A3029" s="40" t="s">
        <v>14200</v>
      </c>
      <c r="B3029" s="40" t="s">
        <v>14201</v>
      </c>
      <c r="C3029" s="40" t="s">
        <v>14202</v>
      </c>
      <c r="D3029" s="44" t="s">
        <v>14203</v>
      </c>
    </row>
    <row r="3030" spans="1:4" ht="15" customHeight="1" x14ac:dyDescent="0.2">
      <c r="A3030" s="40" t="s">
        <v>14204</v>
      </c>
      <c r="B3030" s="40" t="s">
        <v>14205</v>
      </c>
      <c r="C3030" s="40" t="s">
        <v>14206</v>
      </c>
      <c r="D3030" s="44" t="s">
        <v>14207</v>
      </c>
    </row>
    <row r="3031" spans="1:4" ht="15" customHeight="1" x14ac:dyDescent="0.2">
      <c r="A3031" s="40" t="s">
        <v>14208</v>
      </c>
      <c r="B3031" s="40" t="s">
        <v>14209</v>
      </c>
      <c r="C3031" s="40" t="s">
        <v>14210</v>
      </c>
      <c r="D3031" s="44" t="s">
        <v>14211</v>
      </c>
    </row>
    <row r="3032" spans="1:4" ht="15" customHeight="1" x14ac:dyDescent="0.2">
      <c r="A3032" s="40" t="s">
        <v>14212</v>
      </c>
      <c r="B3032" s="40" t="s">
        <v>14213</v>
      </c>
      <c r="C3032" s="40" t="s">
        <v>14214</v>
      </c>
      <c r="D3032" s="44" t="s">
        <v>14215</v>
      </c>
    </row>
    <row r="3033" spans="1:4" ht="15" customHeight="1" x14ac:dyDescent="0.2">
      <c r="A3033" s="40" t="s">
        <v>14216</v>
      </c>
      <c r="B3033" s="40" t="s">
        <v>14217</v>
      </c>
      <c r="C3033" s="40" t="s">
        <v>14218</v>
      </c>
      <c r="D3033" s="44" t="s">
        <v>14219</v>
      </c>
    </row>
    <row r="3034" spans="1:4" ht="15" customHeight="1" x14ac:dyDescent="0.2">
      <c r="A3034" s="40" t="s">
        <v>14220</v>
      </c>
      <c r="B3034" s="40" t="s">
        <v>14221</v>
      </c>
      <c r="C3034" s="40" t="s">
        <v>14222</v>
      </c>
      <c r="D3034" s="44" t="s">
        <v>14219</v>
      </c>
    </row>
    <row r="3035" spans="1:4" ht="15" customHeight="1" x14ac:dyDescent="0.2">
      <c r="A3035" s="40" t="s">
        <v>14223</v>
      </c>
      <c r="B3035" s="40" t="s">
        <v>14224</v>
      </c>
      <c r="C3035" s="40" t="s">
        <v>14225</v>
      </c>
      <c r="D3035" s="44" t="s">
        <v>14226</v>
      </c>
    </row>
    <row r="3036" spans="1:4" ht="15" customHeight="1" x14ac:dyDescent="0.2">
      <c r="A3036" s="40" t="s">
        <v>14227</v>
      </c>
      <c r="B3036" s="40" t="s">
        <v>14228</v>
      </c>
      <c r="C3036" s="40" t="s">
        <v>14229</v>
      </c>
      <c r="D3036" s="44" t="s">
        <v>14230</v>
      </c>
    </row>
    <row r="3037" spans="1:4" ht="15" customHeight="1" x14ac:dyDescent="0.2">
      <c r="A3037" s="40" t="s">
        <v>14231</v>
      </c>
      <c r="B3037" s="40" t="s">
        <v>14232</v>
      </c>
      <c r="C3037" s="40" t="s">
        <v>14233</v>
      </c>
      <c r="D3037" s="44" t="s">
        <v>14234</v>
      </c>
    </row>
    <row r="3038" spans="1:4" ht="15" customHeight="1" x14ac:dyDescent="0.2">
      <c r="A3038" s="40" t="s">
        <v>14235</v>
      </c>
      <c r="B3038" s="40" t="s">
        <v>14236</v>
      </c>
      <c r="C3038" s="40" t="s">
        <v>14237</v>
      </c>
      <c r="D3038" s="44" t="s">
        <v>14238</v>
      </c>
    </row>
    <row r="3039" spans="1:4" ht="15" customHeight="1" x14ac:dyDescent="0.2">
      <c r="A3039" s="40" t="s">
        <v>14239</v>
      </c>
      <c r="B3039" s="40" t="s">
        <v>14240</v>
      </c>
      <c r="C3039" s="40" t="s">
        <v>14241</v>
      </c>
      <c r="D3039" s="44" t="s">
        <v>14242</v>
      </c>
    </row>
    <row r="3040" spans="1:4" ht="15" customHeight="1" x14ac:dyDescent="0.2">
      <c r="A3040" s="40" t="s">
        <v>14243</v>
      </c>
      <c r="B3040" s="40" t="s">
        <v>14244</v>
      </c>
      <c r="C3040" s="40" t="s">
        <v>14245</v>
      </c>
      <c r="D3040" s="44" t="s">
        <v>14246</v>
      </c>
    </row>
    <row r="3041" spans="1:4" ht="15" customHeight="1" x14ac:dyDescent="0.2">
      <c r="A3041" s="40" t="s">
        <v>14247</v>
      </c>
      <c r="B3041" s="40" t="s">
        <v>14248</v>
      </c>
      <c r="C3041" s="40" t="s">
        <v>14249</v>
      </c>
      <c r="D3041" s="44" t="s">
        <v>14250</v>
      </c>
    </row>
    <row r="3042" spans="1:4" ht="15" customHeight="1" x14ac:dyDescent="0.2">
      <c r="A3042" s="40" t="s">
        <v>14251</v>
      </c>
      <c r="B3042" s="40" t="s">
        <v>14252</v>
      </c>
      <c r="C3042" s="40" t="s">
        <v>14253</v>
      </c>
      <c r="D3042" s="44" t="s">
        <v>14254</v>
      </c>
    </row>
    <row r="3043" spans="1:4" ht="15" customHeight="1" x14ac:dyDescent="0.2">
      <c r="A3043" s="40" t="s">
        <v>14255</v>
      </c>
      <c r="B3043" s="40" t="s">
        <v>14256</v>
      </c>
      <c r="C3043" s="40" t="s">
        <v>14257</v>
      </c>
      <c r="D3043" s="44" t="s">
        <v>14258</v>
      </c>
    </row>
    <row r="3044" spans="1:4" ht="15" customHeight="1" x14ac:dyDescent="0.2">
      <c r="A3044" s="40" t="s">
        <v>14259</v>
      </c>
      <c r="B3044" s="40" t="s">
        <v>14260</v>
      </c>
      <c r="C3044" s="40" t="s">
        <v>14261</v>
      </c>
      <c r="D3044" s="44" t="s">
        <v>14262</v>
      </c>
    </row>
    <row r="3045" spans="1:4" ht="15" customHeight="1" x14ac:dyDescent="0.2">
      <c r="A3045" s="40" t="s">
        <v>14263</v>
      </c>
      <c r="B3045" s="40" t="s">
        <v>14264</v>
      </c>
      <c r="C3045" s="40" t="s">
        <v>14265</v>
      </c>
      <c r="D3045" s="44" t="s">
        <v>14266</v>
      </c>
    </row>
    <row r="3046" spans="1:4" ht="15" customHeight="1" x14ac:dyDescent="0.2">
      <c r="A3046" s="40" t="s">
        <v>14267</v>
      </c>
      <c r="B3046" s="40" t="s">
        <v>14268</v>
      </c>
      <c r="C3046" s="40" t="s">
        <v>14269</v>
      </c>
      <c r="D3046" s="44" t="s">
        <v>14270</v>
      </c>
    </row>
    <row r="3047" spans="1:4" ht="15" customHeight="1" x14ac:dyDescent="0.2">
      <c r="A3047" s="40" t="s">
        <v>14271</v>
      </c>
      <c r="B3047" s="40" t="s">
        <v>14272</v>
      </c>
      <c r="C3047" s="40" t="s">
        <v>14273</v>
      </c>
      <c r="D3047" s="44" t="s">
        <v>14274</v>
      </c>
    </row>
    <row r="3048" spans="1:4" ht="15" customHeight="1" x14ac:dyDescent="0.2">
      <c r="A3048" s="40" t="s">
        <v>14275</v>
      </c>
      <c r="B3048" s="40" t="s">
        <v>14276</v>
      </c>
      <c r="C3048" s="40" t="s">
        <v>14277</v>
      </c>
      <c r="D3048" s="44" t="s">
        <v>14278</v>
      </c>
    </row>
    <row r="3049" spans="1:4" ht="15" customHeight="1" x14ac:dyDescent="0.2">
      <c r="A3049" s="40" t="s">
        <v>14279</v>
      </c>
      <c r="B3049" s="40" t="s">
        <v>14280</v>
      </c>
      <c r="C3049" s="40" t="s">
        <v>14281</v>
      </c>
      <c r="D3049" s="44" t="s">
        <v>14282</v>
      </c>
    </row>
    <row r="3050" spans="1:4" ht="15" customHeight="1" x14ac:dyDescent="0.2">
      <c r="A3050" s="40" t="s">
        <v>14283</v>
      </c>
      <c r="B3050" s="40" t="s">
        <v>14284</v>
      </c>
      <c r="C3050" s="40" t="s">
        <v>14285</v>
      </c>
      <c r="D3050" s="44" t="s">
        <v>14286</v>
      </c>
    </row>
    <row r="3051" spans="1:4" ht="15" customHeight="1" x14ac:dyDescent="0.2">
      <c r="A3051" s="40" t="s">
        <v>14287</v>
      </c>
      <c r="B3051" s="40" t="s">
        <v>14288</v>
      </c>
      <c r="C3051" s="40" t="s">
        <v>14289</v>
      </c>
      <c r="D3051" s="44" t="s">
        <v>14290</v>
      </c>
    </row>
    <row r="3052" spans="1:4" ht="15" customHeight="1" x14ac:dyDescent="0.2">
      <c r="A3052" s="40" t="s">
        <v>14291</v>
      </c>
      <c r="B3052" s="40" t="s">
        <v>14292</v>
      </c>
      <c r="C3052" s="40" t="s">
        <v>14293</v>
      </c>
      <c r="D3052" s="44" t="s">
        <v>14294</v>
      </c>
    </row>
    <row r="3053" spans="1:4" ht="15" customHeight="1" x14ac:dyDescent="0.2">
      <c r="A3053" s="40" t="s">
        <v>14295</v>
      </c>
      <c r="B3053" s="40" t="s">
        <v>14296</v>
      </c>
      <c r="C3053" s="40" t="s">
        <v>14297</v>
      </c>
      <c r="D3053" s="44" t="s">
        <v>14298</v>
      </c>
    </row>
    <row r="3054" spans="1:4" ht="15" customHeight="1" x14ac:dyDescent="0.2">
      <c r="A3054" s="40" t="s">
        <v>14299</v>
      </c>
      <c r="B3054" s="40" t="s">
        <v>14300</v>
      </c>
      <c r="C3054" s="40" t="s">
        <v>14301</v>
      </c>
      <c r="D3054" s="44" t="s">
        <v>14302</v>
      </c>
    </row>
    <row r="3055" spans="1:4" ht="15" customHeight="1" x14ac:dyDescent="0.2">
      <c r="A3055" s="40" t="s">
        <v>14303</v>
      </c>
      <c r="B3055" s="40" t="s">
        <v>14304</v>
      </c>
      <c r="C3055" s="40" t="s">
        <v>14305</v>
      </c>
      <c r="D3055" s="44" t="s">
        <v>14306</v>
      </c>
    </row>
    <row r="3056" spans="1:4" ht="15" customHeight="1" x14ac:dyDescent="0.2">
      <c r="A3056" s="40" t="s">
        <v>14307</v>
      </c>
      <c r="B3056" s="40" t="s">
        <v>14308</v>
      </c>
      <c r="C3056" s="40" t="s">
        <v>14309</v>
      </c>
      <c r="D3056" s="44" t="s">
        <v>14310</v>
      </c>
    </row>
    <row r="3057" spans="1:4" ht="15" customHeight="1" x14ac:dyDescent="0.2">
      <c r="A3057" s="40" t="s">
        <v>14311</v>
      </c>
      <c r="B3057" s="40" t="s">
        <v>14312</v>
      </c>
      <c r="C3057" s="40" t="s">
        <v>14313</v>
      </c>
      <c r="D3057" s="44" t="s">
        <v>14314</v>
      </c>
    </row>
    <row r="3058" spans="1:4" ht="15" customHeight="1" x14ac:dyDescent="0.2">
      <c r="A3058" s="40" t="s">
        <v>14315</v>
      </c>
      <c r="B3058" s="40" t="s">
        <v>14316</v>
      </c>
      <c r="C3058" s="40" t="s">
        <v>14317</v>
      </c>
      <c r="D3058" s="44" t="s">
        <v>14318</v>
      </c>
    </row>
    <row r="3059" spans="1:4" ht="15" customHeight="1" x14ac:dyDescent="0.2">
      <c r="A3059" s="40" t="s">
        <v>14319</v>
      </c>
      <c r="B3059" s="40" t="s">
        <v>14320</v>
      </c>
      <c r="C3059" s="40" t="s">
        <v>14321</v>
      </c>
      <c r="D3059" s="44" t="s">
        <v>14322</v>
      </c>
    </row>
    <row r="3060" spans="1:4" ht="15" customHeight="1" x14ac:dyDescent="0.2">
      <c r="A3060" s="40" t="s">
        <v>14323</v>
      </c>
      <c r="B3060" s="40" t="s">
        <v>14324</v>
      </c>
      <c r="C3060" s="40" t="s">
        <v>14325</v>
      </c>
      <c r="D3060" s="44" t="s">
        <v>14326</v>
      </c>
    </row>
    <row r="3061" spans="1:4" ht="15" customHeight="1" x14ac:dyDescent="0.2">
      <c r="A3061" s="40" t="s">
        <v>14327</v>
      </c>
      <c r="B3061" s="40" t="s">
        <v>14328</v>
      </c>
      <c r="C3061" s="40" t="s">
        <v>14329</v>
      </c>
      <c r="D3061" s="44" t="s">
        <v>14330</v>
      </c>
    </row>
    <row r="3062" spans="1:4" ht="15" customHeight="1" x14ac:dyDescent="0.2">
      <c r="A3062" s="40" t="s">
        <v>14331</v>
      </c>
      <c r="B3062" s="40" t="s">
        <v>14332</v>
      </c>
      <c r="C3062" s="40" t="s">
        <v>14333</v>
      </c>
      <c r="D3062" s="44" t="s">
        <v>14334</v>
      </c>
    </row>
    <row r="3063" spans="1:4" ht="15" customHeight="1" x14ac:dyDescent="0.2">
      <c r="A3063" s="40" t="s">
        <v>14335</v>
      </c>
      <c r="B3063" s="40" t="s">
        <v>14336</v>
      </c>
      <c r="C3063" s="40" t="s">
        <v>14337</v>
      </c>
      <c r="D3063" s="44" t="s">
        <v>14338</v>
      </c>
    </row>
    <row r="3064" spans="1:4" ht="15" customHeight="1" x14ac:dyDescent="0.2">
      <c r="A3064" s="40" t="s">
        <v>14339</v>
      </c>
      <c r="B3064" s="40" t="s">
        <v>14340</v>
      </c>
      <c r="C3064" s="40" t="s">
        <v>14341</v>
      </c>
      <c r="D3064" s="44" t="s">
        <v>14342</v>
      </c>
    </row>
    <row r="3065" spans="1:4" ht="15" customHeight="1" x14ac:dyDescent="0.2">
      <c r="A3065" s="40" t="s">
        <v>14343</v>
      </c>
      <c r="B3065" s="40" t="s">
        <v>14344</v>
      </c>
      <c r="C3065" s="40" t="s">
        <v>14345</v>
      </c>
      <c r="D3065" s="44" t="s">
        <v>14346</v>
      </c>
    </row>
    <row r="3066" spans="1:4" ht="15" customHeight="1" x14ac:dyDescent="0.2">
      <c r="A3066" s="40" t="s">
        <v>14347</v>
      </c>
      <c r="B3066" s="40" t="s">
        <v>14348</v>
      </c>
      <c r="C3066" s="40" t="s">
        <v>14349</v>
      </c>
      <c r="D3066" s="44" t="s">
        <v>14350</v>
      </c>
    </row>
    <row r="3067" spans="1:4" ht="15" customHeight="1" x14ac:dyDescent="0.2">
      <c r="A3067" s="40" t="s">
        <v>14351</v>
      </c>
      <c r="B3067" s="40" t="s">
        <v>14352</v>
      </c>
      <c r="C3067" s="40" t="s">
        <v>14353</v>
      </c>
      <c r="D3067" s="44" t="s">
        <v>14354</v>
      </c>
    </row>
    <row r="3068" spans="1:4" ht="15" customHeight="1" x14ac:dyDescent="0.2">
      <c r="A3068" s="40" t="s">
        <v>14355</v>
      </c>
      <c r="B3068" s="40" t="s">
        <v>14356</v>
      </c>
      <c r="C3068" s="40" t="s">
        <v>14357</v>
      </c>
      <c r="D3068" s="44" t="s">
        <v>14358</v>
      </c>
    </row>
    <row r="3069" spans="1:4" ht="15" customHeight="1" x14ac:dyDescent="0.2">
      <c r="A3069" s="40" t="s">
        <v>14359</v>
      </c>
      <c r="B3069" s="40" t="s">
        <v>14360</v>
      </c>
      <c r="C3069" s="40" t="s">
        <v>14361</v>
      </c>
      <c r="D3069" s="44" t="s">
        <v>14358</v>
      </c>
    </row>
    <row r="3070" spans="1:4" ht="15" customHeight="1" x14ac:dyDescent="0.2">
      <c r="A3070" s="40" t="s">
        <v>14362</v>
      </c>
      <c r="B3070" s="40" t="s">
        <v>14363</v>
      </c>
      <c r="C3070" s="40" t="s">
        <v>14364</v>
      </c>
      <c r="D3070" s="44" t="s">
        <v>14365</v>
      </c>
    </row>
    <row r="3071" spans="1:4" ht="15" customHeight="1" x14ac:dyDescent="0.2">
      <c r="A3071" s="40" t="s">
        <v>14366</v>
      </c>
      <c r="B3071" s="40" t="s">
        <v>14367</v>
      </c>
      <c r="C3071" s="40" t="s">
        <v>14368</v>
      </c>
      <c r="D3071" s="44" t="s">
        <v>14369</v>
      </c>
    </row>
    <row r="3072" spans="1:4" ht="15" customHeight="1" x14ac:dyDescent="0.2">
      <c r="A3072" s="40" t="s">
        <v>14370</v>
      </c>
      <c r="B3072" s="40" t="s">
        <v>14371</v>
      </c>
      <c r="C3072" s="40" t="s">
        <v>14372</v>
      </c>
      <c r="D3072" s="44" t="s">
        <v>14373</v>
      </c>
    </row>
    <row r="3073" spans="1:4" ht="15" customHeight="1" x14ac:dyDescent="0.2">
      <c r="A3073" s="40" t="s">
        <v>14374</v>
      </c>
      <c r="B3073" s="40" t="s">
        <v>14375</v>
      </c>
      <c r="C3073" s="40" t="s">
        <v>14376</v>
      </c>
      <c r="D3073" s="44" t="s">
        <v>14377</v>
      </c>
    </row>
    <row r="3074" spans="1:4" ht="15" customHeight="1" x14ac:dyDescent="0.2">
      <c r="A3074" s="40" t="s">
        <v>14378</v>
      </c>
      <c r="B3074" s="40" t="s">
        <v>14379</v>
      </c>
      <c r="C3074" s="40" t="s">
        <v>14380</v>
      </c>
      <c r="D3074" s="44" t="s">
        <v>14381</v>
      </c>
    </row>
    <row r="3075" spans="1:4" ht="15" customHeight="1" x14ac:dyDescent="0.2">
      <c r="A3075" s="40" t="s">
        <v>14382</v>
      </c>
      <c r="B3075" s="40" t="s">
        <v>14383</v>
      </c>
      <c r="C3075" s="40" t="s">
        <v>14384</v>
      </c>
      <c r="D3075" s="44" t="s">
        <v>14385</v>
      </c>
    </row>
    <row r="3076" spans="1:4" ht="15" customHeight="1" x14ac:dyDescent="0.2">
      <c r="A3076" s="40" t="s">
        <v>14386</v>
      </c>
      <c r="B3076" s="40" t="s">
        <v>14387</v>
      </c>
      <c r="C3076" s="40" t="s">
        <v>14388</v>
      </c>
      <c r="D3076" s="44" t="s">
        <v>14389</v>
      </c>
    </row>
    <row r="3077" spans="1:4" ht="15" customHeight="1" x14ac:dyDescent="0.2">
      <c r="A3077" s="40" t="s">
        <v>14390</v>
      </c>
      <c r="B3077" s="40" t="s">
        <v>14391</v>
      </c>
      <c r="C3077" s="40" t="s">
        <v>14392</v>
      </c>
      <c r="D3077" s="44" t="s">
        <v>14393</v>
      </c>
    </row>
    <row r="3078" spans="1:4" ht="15" customHeight="1" x14ac:dyDescent="0.2">
      <c r="A3078" s="40" t="s">
        <v>14394</v>
      </c>
      <c r="B3078" s="40" t="s">
        <v>14395</v>
      </c>
      <c r="C3078" s="40" t="s">
        <v>14396</v>
      </c>
      <c r="D3078" s="44" t="s">
        <v>14397</v>
      </c>
    </row>
    <row r="3079" spans="1:4" ht="15" customHeight="1" x14ac:dyDescent="0.2">
      <c r="A3079" s="40" t="s">
        <v>14398</v>
      </c>
      <c r="B3079" s="40" t="s">
        <v>14399</v>
      </c>
      <c r="C3079" s="40" t="s">
        <v>14400</v>
      </c>
      <c r="D3079" s="44" t="s">
        <v>14401</v>
      </c>
    </row>
    <row r="3080" spans="1:4" ht="15" customHeight="1" x14ac:dyDescent="0.2">
      <c r="A3080" s="40" t="s">
        <v>14402</v>
      </c>
      <c r="B3080" s="40" t="s">
        <v>14403</v>
      </c>
      <c r="C3080" s="40" t="s">
        <v>14404</v>
      </c>
      <c r="D3080" s="44" t="s">
        <v>14405</v>
      </c>
    </row>
    <row r="3081" spans="1:4" ht="15" customHeight="1" x14ac:dyDescent="0.2">
      <c r="A3081" s="40" t="s">
        <v>14406</v>
      </c>
      <c r="B3081" s="40" t="s">
        <v>14407</v>
      </c>
      <c r="C3081" s="40" t="s">
        <v>14408</v>
      </c>
      <c r="D3081" s="44" t="s">
        <v>14409</v>
      </c>
    </row>
    <row r="3082" spans="1:4" ht="15" customHeight="1" x14ac:dyDescent="0.2">
      <c r="A3082" s="40" t="s">
        <v>14410</v>
      </c>
      <c r="B3082" s="40" t="s">
        <v>14411</v>
      </c>
      <c r="C3082" s="40" t="s">
        <v>14412</v>
      </c>
      <c r="D3082" s="44" t="s">
        <v>14413</v>
      </c>
    </row>
    <row r="3083" spans="1:4" ht="15" customHeight="1" x14ac:dyDescent="0.2">
      <c r="A3083" s="40" t="s">
        <v>14414</v>
      </c>
      <c r="B3083" s="40" t="s">
        <v>14415</v>
      </c>
      <c r="C3083" s="40" t="s">
        <v>14416</v>
      </c>
      <c r="D3083" s="44" t="s">
        <v>14417</v>
      </c>
    </row>
    <row r="3084" spans="1:4" ht="15" customHeight="1" x14ac:dyDescent="0.2">
      <c r="A3084" s="40" t="s">
        <v>14418</v>
      </c>
      <c r="B3084" s="40" t="s">
        <v>14419</v>
      </c>
      <c r="C3084" s="40" t="s">
        <v>14420</v>
      </c>
      <c r="D3084" s="44" t="s">
        <v>14421</v>
      </c>
    </row>
    <row r="3085" spans="1:4" ht="15" customHeight="1" x14ac:dyDescent="0.2">
      <c r="A3085" s="40" t="s">
        <v>14422</v>
      </c>
      <c r="B3085" s="40" t="s">
        <v>14423</v>
      </c>
      <c r="C3085" s="40" t="s">
        <v>14424</v>
      </c>
      <c r="D3085" s="44" t="s">
        <v>14425</v>
      </c>
    </row>
    <row r="3086" spans="1:4" ht="15" customHeight="1" x14ac:dyDescent="0.2">
      <c r="A3086" s="40" t="s">
        <v>14426</v>
      </c>
      <c r="B3086" s="40" t="s">
        <v>14427</v>
      </c>
      <c r="C3086" s="40" t="s">
        <v>14428</v>
      </c>
      <c r="D3086" s="44" t="s">
        <v>14429</v>
      </c>
    </row>
    <row r="3087" spans="1:4" ht="15" customHeight="1" x14ac:dyDescent="0.2">
      <c r="A3087" s="40" t="s">
        <v>14430</v>
      </c>
      <c r="B3087" s="40" t="s">
        <v>14431</v>
      </c>
      <c r="C3087" s="40" t="s">
        <v>14432</v>
      </c>
      <c r="D3087" s="44" t="s">
        <v>14433</v>
      </c>
    </row>
    <row r="3088" spans="1:4" ht="15" customHeight="1" x14ac:dyDescent="0.2">
      <c r="A3088" s="40" t="s">
        <v>14434</v>
      </c>
      <c r="B3088" s="40" t="s">
        <v>14435</v>
      </c>
      <c r="C3088" s="40" t="s">
        <v>14436</v>
      </c>
      <c r="D3088" s="44" t="s">
        <v>14437</v>
      </c>
    </row>
    <row r="3089" spans="1:4" ht="15" customHeight="1" x14ac:dyDescent="0.2">
      <c r="A3089" s="40" t="s">
        <v>14438</v>
      </c>
      <c r="B3089" s="40" t="s">
        <v>14439</v>
      </c>
      <c r="C3089" s="40" t="s">
        <v>14440</v>
      </c>
      <c r="D3089" s="44" t="s">
        <v>14441</v>
      </c>
    </row>
    <row r="3090" spans="1:4" ht="15" customHeight="1" x14ac:dyDescent="0.2">
      <c r="A3090" s="40" t="s">
        <v>14442</v>
      </c>
      <c r="B3090" s="40" t="s">
        <v>14443</v>
      </c>
      <c r="C3090" s="40" t="s">
        <v>14444</v>
      </c>
      <c r="D3090" s="44" t="s">
        <v>14445</v>
      </c>
    </row>
    <row r="3091" spans="1:4" ht="15" customHeight="1" x14ac:dyDescent="0.2">
      <c r="A3091" s="40" t="s">
        <v>14446</v>
      </c>
      <c r="B3091" s="40" t="s">
        <v>14447</v>
      </c>
      <c r="C3091" s="40" t="s">
        <v>14448</v>
      </c>
      <c r="D3091" s="44" t="s">
        <v>14449</v>
      </c>
    </row>
    <row r="3092" spans="1:4" ht="15" customHeight="1" x14ac:dyDescent="0.2">
      <c r="A3092" s="40" t="s">
        <v>14450</v>
      </c>
      <c r="B3092" s="40" t="s">
        <v>14451</v>
      </c>
      <c r="C3092" s="40" t="s">
        <v>14452</v>
      </c>
      <c r="D3092" s="44" t="s">
        <v>14453</v>
      </c>
    </row>
    <row r="3093" spans="1:4" ht="15" customHeight="1" x14ac:dyDescent="0.2">
      <c r="A3093" s="40" t="s">
        <v>14454</v>
      </c>
      <c r="B3093" s="40" t="s">
        <v>14455</v>
      </c>
      <c r="C3093" s="40" t="s">
        <v>14456</v>
      </c>
      <c r="D3093" s="44" t="s">
        <v>14457</v>
      </c>
    </row>
    <row r="3094" spans="1:4" ht="15" customHeight="1" x14ac:dyDescent="0.2">
      <c r="A3094" s="40" t="s">
        <v>14458</v>
      </c>
      <c r="B3094" s="40" t="s">
        <v>14459</v>
      </c>
      <c r="C3094" s="40" t="s">
        <v>14460</v>
      </c>
      <c r="D3094" s="44" t="s">
        <v>14461</v>
      </c>
    </row>
    <row r="3095" spans="1:4" ht="15" customHeight="1" x14ac:dyDescent="0.2">
      <c r="A3095" s="40" t="s">
        <v>14462</v>
      </c>
      <c r="B3095" s="40" t="s">
        <v>14463</v>
      </c>
      <c r="C3095" s="40" t="s">
        <v>14464</v>
      </c>
      <c r="D3095" s="44" t="s">
        <v>14465</v>
      </c>
    </row>
    <row r="3096" spans="1:4" ht="15" customHeight="1" x14ac:dyDescent="0.2">
      <c r="A3096" s="40" t="s">
        <v>14466</v>
      </c>
      <c r="B3096" s="40" t="s">
        <v>14467</v>
      </c>
      <c r="C3096" s="40" t="s">
        <v>14468</v>
      </c>
      <c r="D3096" s="44" t="s">
        <v>14469</v>
      </c>
    </row>
    <row r="3097" spans="1:4" ht="15" customHeight="1" x14ac:dyDescent="0.2">
      <c r="A3097" s="40" t="s">
        <v>14470</v>
      </c>
      <c r="B3097" s="40" t="s">
        <v>14471</v>
      </c>
      <c r="C3097" s="40" t="s">
        <v>14472</v>
      </c>
      <c r="D3097" s="44" t="s">
        <v>14473</v>
      </c>
    </row>
    <row r="3098" spans="1:4" ht="15" customHeight="1" x14ac:dyDescent="0.2">
      <c r="A3098" s="40" t="s">
        <v>14474</v>
      </c>
      <c r="B3098" s="40" t="s">
        <v>14475</v>
      </c>
      <c r="C3098" s="40" t="s">
        <v>14476</v>
      </c>
      <c r="D3098" s="44" t="s">
        <v>14477</v>
      </c>
    </row>
    <row r="3099" spans="1:4" ht="15" customHeight="1" x14ac:dyDescent="0.2">
      <c r="A3099" s="40" t="s">
        <v>14478</v>
      </c>
      <c r="B3099" s="40" t="s">
        <v>14479</v>
      </c>
      <c r="C3099" s="40" t="s">
        <v>14480</v>
      </c>
      <c r="D3099" s="44" t="s">
        <v>14481</v>
      </c>
    </row>
    <row r="3100" spans="1:4" ht="15" customHeight="1" x14ac:dyDescent="0.2">
      <c r="A3100" s="40" t="s">
        <v>14482</v>
      </c>
      <c r="B3100" s="40" t="s">
        <v>14483</v>
      </c>
      <c r="C3100" s="40" t="s">
        <v>14484</v>
      </c>
      <c r="D3100" s="44" t="s">
        <v>14485</v>
      </c>
    </row>
    <row r="3101" spans="1:4" ht="15" customHeight="1" x14ac:dyDescent="0.2">
      <c r="A3101" s="40" t="s">
        <v>14486</v>
      </c>
      <c r="B3101" s="40" t="s">
        <v>14487</v>
      </c>
      <c r="C3101" s="40" t="s">
        <v>14488</v>
      </c>
      <c r="D3101" s="44" t="s">
        <v>14489</v>
      </c>
    </row>
    <row r="3102" spans="1:4" ht="15" customHeight="1" x14ac:dyDescent="0.2">
      <c r="A3102" s="40" t="s">
        <v>14490</v>
      </c>
      <c r="B3102" s="40" t="s">
        <v>14491</v>
      </c>
      <c r="C3102" s="40" t="s">
        <v>14492</v>
      </c>
      <c r="D3102" s="44" t="s">
        <v>14493</v>
      </c>
    </row>
    <row r="3103" spans="1:4" ht="15" customHeight="1" x14ac:dyDescent="0.2">
      <c r="A3103" s="40" t="s">
        <v>14494</v>
      </c>
      <c r="B3103" s="40" t="s">
        <v>14495</v>
      </c>
      <c r="C3103" s="40" t="s">
        <v>14496</v>
      </c>
      <c r="D3103" s="44" t="s">
        <v>14497</v>
      </c>
    </row>
    <row r="3104" spans="1:4" ht="15" customHeight="1" x14ac:dyDescent="0.2">
      <c r="A3104" s="40" t="s">
        <v>14498</v>
      </c>
      <c r="B3104" s="40" t="s">
        <v>14499</v>
      </c>
      <c r="C3104" s="40" t="s">
        <v>14500</v>
      </c>
      <c r="D3104" s="44" t="s">
        <v>14501</v>
      </c>
    </row>
    <row r="3105" spans="1:4" ht="15" customHeight="1" x14ac:dyDescent="0.2">
      <c r="A3105" s="40" t="s">
        <v>14502</v>
      </c>
      <c r="B3105" s="40" t="s">
        <v>14503</v>
      </c>
      <c r="C3105" s="40" t="s">
        <v>14504</v>
      </c>
      <c r="D3105" s="44" t="s">
        <v>14505</v>
      </c>
    </row>
    <row r="3106" spans="1:4" ht="15" customHeight="1" x14ac:dyDescent="0.2">
      <c r="A3106" s="40" t="s">
        <v>14506</v>
      </c>
      <c r="B3106" s="40" t="s">
        <v>14507</v>
      </c>
      <c r="C3106" s="40" t="s">
        <v>14508</v>
      </c>
      <c r="D3106" s="44" t="s">
        <v>14509</v>
      </c>
    </row>
    <row r="3107" spans="1:4" ht="15" customHeight="1" x14ac:dyDescent="0.2">
      <c r="A3107" s="40" t="s">
        <v>14510</v>
      </c>
      <c r="B3107" s="40" t="s">
        <v>14511</v>
      </c>
      <c r="C3107" s="40" t="s">
        <v>14512</v>
      </c>
      <c r="D3107" s="44" t="s">
        <v>14513</v>
      </c>
    </row>
    <row r="3108" spans="1:4" ht="15" customHeight="1" x14ac:dyDescent="0.2">
      <c r="A3108" s="40" t="s">
        <v>14514</v>
      </c>
      <c r="B3108" s="40" t="s">
        <v>14515</v>
      </c>
      <c r="C3108" s="40" t="s">
        <v>14516</v>
      </c>
      <c r="D3108" s="44" t="s">
        <v>14513</v>
      </c>
    </row>
    <row r="3109" spans="1:4" ht="15" customHeight="1" x14ac:dyDescent="0.2">
      <c r="A3109" s="40" t="s">
        <v>14517</v>
      </c>
      <c r="B3109" s="40" t="s">
        <v>14518</v>
      </c>
      <c r="C3109" s="40" t="s">
        <v>14519</v>
      </c>
      <c r="D3109" s="44" t="s">
        <v>14520</v>
      </c>
    </row>
    <row r="3110" spans="1:4" ht="15" customHeight="1" x14ac:dyDescent="0.2">
      <c r="A3110" s="40" t="s">
        <v>14521</v>
      </c>
      <c r="B3110" s="40" t="s">
        <v>14522</v>
      </c>
      <c r="C3110" s="40" t="s">
        <v>14523</v>
      </c>
      <c r="D3110" s="44" t="s">
        <v>14524</v>
      </c>
    </row>
    <row r="3111" spans="1:4" ht="15" customHeight="1" x14ac:dyDescent="0.2">
      <c r="A3111" s="40" t="s">
        <v>14525</v>
      </c>
      <c r="B3111" s="40" t="s">
        <v>14526</v>
      </c>
      <c r="C3111" s="40" t="s">
        <v>14527</v>
      </c>
      <c r="D3111" s="44" t="s">
        <v>14528</v>
      </c>
    </row>
    <row r="3112" spans="1:4" ht="15" customHeight="1" x14ac:dyDescent="0.2">
      <c r="A3112" s="40" t="s">
        <v>14529</v>
      </c>
      <c r="B3112" s="40" t="s">
        <v>14530</v>
      </c>
      <c r="C3112" s="40" t="s">
        <v>14531</v>
      </c>
      <c r="D3112" s="44" t="s">
        <v>14532</v>
      </c>
    </row>
    <row r="3113" spans="1:4" ht="15" customHeight="1" x14ac:dyDescent="0.2">
      <c r="A3113" s="40" t="s">
        <v>14533</v>
      </c>
      <c r="B3113" s="40" t="s">
        <v>14534</v>
      </c>
      <c r="C3113" s="40" t="s">
        <v>14535</v>
      </c>
      <c r="D3113" s="44" t="s">
        <v>14536</v>
      </c>
    </row>
    <row r="3114" spans="1:4" ht="15" customHeight="1" x14ac:dyDescent="0.2">
      <c r="A3114" s="40" t="s">
        <v>14537</v>
      </c>
      <c r="B3114" s="40" t="s">
        <v>14538</v>
      </c>
      <c r="C3114" s="40" t="s">
        <v>14539</v>
      </c>
      <c r="D3114" s="44" t="s">
        <v>14540</v>
      </c>
    </row>
    <row r="3115" spans="1:4" ht="15" customHeight="1" x14ac:dyDescent="0.2">
      <c r="A3115" s="40" t="s">
        <v>14541</v>
      </c>
      <c r="B3115" s="40" t="s">
        <v>14542</v>
      </c>
      <c r="C3115" s="40" t="s">
        <v>14543</v>
      </c>
      <c r="D3115" s="44" t="s">
        <v>14544</v>
      </c>
    </row>
    <row r="3116" spans="1:4" ht="15" customHeight="1" x14ac:dyDescent="0.2">
      <c r="A3116" s="40" t="s">
        <v>14545</v>
      </c>
      <c r="B3116" s="40" t="s">
        <v>14546</v>
      </c>
      <c r="C3116" s="40" t="s">
        <v>14547</v>
      </c>
      <c r="D3116" s="44" t="s">
        <v>14548</v>
      </c>
    </row>
    <row r="3117" spans="1:4" ht="15" customHeight="1" x14ac:dyDescent="0.2">
      <c r="A3117" s="40" t="s">
        <v>14549</v>
      </c>
      <c r="B3117" s="40" t="s">
        <v>14550</v>
      </c>
      <c r="C3117" s="40" t="s">
        <v>14551</v>
      </c>
      <c r="D3117" s="44" t="s">
        <v>14552</v>
      </c>
    </row>
    <row r="3118" spans="1:4" ht="15" customHeight="1" x14ac:dyDescent="0.2">
      <c r="A3118" s="40" t="s">
        <v>14553</v>
      </c>
      <c r="B3118" s="40" t="s">
        <v>14554</v>
      </c>
      <c r="C3118" s="40" t="s">
        <v>14555</v>
      </c>
      <c r="D3118" s="44" t="s">
        <v>14556</v>
      </c>
    </row>
    <row r="3119" spans="1:4" ht="15" customHeight="1" x14ac:dyDescent="0.2">
      <c r="A3119" s="40" t="s">
        <v>14557</v>
      </c>
      <c r="B3119" s="40" t="s">
        <v>14558</v>
      </c>
      <c r="C3119" s="40" t="s">
        <v>14559</v>
      </c>
      <c r="D3119" s="44" t="s">
        <v>14560</v>
      </c>
    </row>
    <row r="3120" spans="1:4" ht="15" customHeight="1" x14ac:dyDescent="0.2">
      <c r="A3120" s="40" t="s">
        <v>14561</v>
      </c>
      <c r="B3120" s="40" t="s">
        <v>14562</v>
      </c>
      <c r="C3120" s="40" t="s">
        <v>14563</v>
      </c>
      <c r="D3120" s="44" t="s">
        <v>14564</v>
      </c>
    </row>
    <row r="3121" spans="1:4" ht="15" customHeight="1" x14ac:dyDescent="0.2">
      <c r="A3121" s="40" t="s">
        <v>14565</v>
      </c>
      <c r="B3121" s="40" t="s">
        <v>14566</v>
      </c>
      <c r="C3121" s="40" t="s">
        <v>14567</v>
      </c>
      <c r="D3121" s="44" t="s">
        <v>14568</v>
      </c>
    </row>
    <row r="3122" spans="1:4" ht="15" customHeight="1" x14ac:dyDescent="0.2">
      <c r="A3122" s="40" t="s">
        <v>14569</v>
      </c>
      <c r="B3122" s="40" t="s">
        <v>14570</v>
      </c>
      <c r="C3122" s="40" t="s">
        <v>14571</v>
      </c>
      <c r="D3122" s="44" t="s">
        <v>14572</v>
      </c>
    </row>
    <row r="3123" spans="1:4" ht="15" customHeight="1" x14ac:dyDescent="0.2">
      <c r="A3123" s="40" t="s">
        <v>14573</v>
      </c>
      <c r="B3123" s="40" t="s">
        <v>14574</v>
      </c>
      <c r="C3123" s="40" t="s">
        <v>14575</v>
      </c>
      <c r="D3123" s="44" t="s">
        <v>14576</v>
      </c>
    </row>
    <row r="3124" spans="1:4" ht="15" customHeight="1" x14ac:dyDescent="0.2">
      <c r="A3124" s="40" t="s">
        <v>14577</v>
      </c>
      <c r="B3124" s="40" t="s">
        <v>14578</v>
      </c>
      <c r="C3124" s="40" t="s">
        <v>14579</v>
      </c>
      <c r="D3124" s="44" t="s">
        <v>14580</v>
      </c>
    </row>
    <row r="3125" spans="1:4" ht="15" customHeight="1" x14ac:dyDescent="0.2">
      <c r="A3125" s="40" t="s">
        <v>14581</v>
      </c>
      <c r="B3125" s="40" t="s">
        <v>14582</v>
      </c>
      <c r="C3125" s="40" t="s">
        <v>14583</v>
      </c>
      <c r="D3125" s="44" t="s">
        <v>14584</v>
      </c>
    </row>
    <row r="3126" spans="1:4" ht="15" customHeight="1" x14ac:dyDescent="0.2">
      <c r="A3126" s="40" t="s">
        <v>14585</v>
      </c>
      <c r="B3126" s="40" t="s">
        <v>14586</v>
      </c>
      <c r="C3126" s="40" t="s">
        <v>14587</v>
      </c>
      <c r="D3126" s="44" t="s">
        <v>14588</v>
      </c>
    </row>
    <row r="3127" spans="1:4" ht="15" customHeight="1" x14ac:dyDescent="0.2">
      <c r="A3127" s="40" t="s">
        <v>14589</v>
      </c>
      <c r="B3127" s="40" t="s">
        <v>14590</v>
      </c>
      <c r="C3127" s="40" t="s">
        <v>14591</v>
      </c>
      <c r="D3127" s="44" t="s">
        <v>14592</v>
      </c>
    </row>
    <row r="3128" spans="1:4" ht="15" customHeight="1" x14ac:dyDescent="0.2">
      <c r="A3128" s="40" t="s">
        <v>14593</v>
      </c>
      <c r="B3128" s="40" t="s">
        <v>14594</v>
      </c>
      <c r="C3128" s="40" t="s">
        <v>14595</v>
      </c>
      <c r="D3128" s="44" t="s">
        <v>14596</v>
      </c>
    </row>
    <row r="3129" spans="1:4" ht="15" customHeight="1" x14ac:dyDescent="0.2">
      <c r="A3129" s="40" t="s">
        <v>14597</v>
      </c>
      <c r="B3129" s="40" t="s">
        <v>14598</v>
      </c>
      <c r="C3129" s="40" t="s">
        <v>14599</v>
      </c>
      <c r="D3129" s="44" t="s">
        <v>14600</v>
      </c>
    </row>
    <row r="3130" spans="1:4" ht="15" customHeight="1" x14ac:dyDescent="0.2">
      <c r="A3130" s="40" t="s">
        <v>14601</v>
      </c>
      <c r="B3130" s="40" t="s">
        <v>14602</v>
      </c>
      <c r="C3130" s="40" t="s">
        <v>14603</v>
      </c>
      <c r="D3130" s="44" t="s">
        <v>14604</v>
      </c>
    </row>
    <row r="3131" spans="1:4" ht="15" customHeight="1" x14ac:dyDescent="0.2">
      <c r="A3131" s="40" t="s">
        <v>14605</v>
      </c>
      <c r="B3131" s="40" t="s">
        <v>14606</v>
      </c>
      <c r="C3131" s="40" t="s">
        <v>14607</v>
      </c>
      <c r="D3131" s="44" t="s">
        <v>14608</v>
      </c>
    </row>
    <row r="3132" spans="1:4" ht="15" customHeight="1" x14ac:dyDescent="0.2">
      <c r="A3132" s="40" t="s">
        <v>14609</v>
      </c>
      <c r="B3132" s="40" t="s">
        <v>14610</v>
      </c>
      <c r="C3132" s="40" t="s">
        <v>14611</v>
      </c>
      <c r="D3132" s="44" t="s">
        <v>14612</v>
      </c>
    </row>
    <row r="3133" spans="1:4" ht="15" customHeight="1" x14ac:dyDescent="0.2">
      <c r="A3133" s="40" t="s">
        <v>14613</v>
      </c>
      <c r="B3133" s="40" t="s">
        <v>14614</v>
      </c>
      <c r="C3133" s="40" t="s">
        <v>14615</v>
      </c>
      <c r="D3133" s="44" t="s">
        <v>14616</v>
      </c>
    </row>
    <row r="3134" spans="1:4" ht="15" customHeight="1" x14ac:dyDescent="0.2">
      <c r="A3134" s="40" t="s">
        <v>14617</v>
      </c>
      <c r="B3134" s="40" t="s">
        <v>14618</v>
      </c>
      <c r="C3134" s="40" t="s">
        <v>14619</v>
      </c>
      <c r="D3134" s="44" t="s">
        <v>14620</v>
      </c>
    </row>
    <row r="3135" spans="1:4" ht="15" customHeight="1" x14ac:dyDescent="0.2">
      <c r="A3135" s="40" t="s">
        <v>14621</v>
      </c>
      <c r="B3135" s="40" t="s">
        <v>14622</v>
      </c>
      <c r="C3135" s="40" t="s">
        <v>14623</v>
      </c>
      <c r="D3135" s="44" t="s">
        <v>14624</v>
      </c>
    </row>
    <row r="3136" spans="1:4" ht="15" customHeight="1" x14ac:dyDescent="0.2">
      <c r="A3136" s="40" t="s">
        <v>14625</v>
      </c>
      <c r="B3136" s="40" t="s">
        <v>14626</v>
      </c>
      <c r="C3136" s="40" t="s">
        <v>14627</v>
      </c>
      <c r="D3136" s="44" t="s">
        <v>14628</v>
      </c>
    </row>
    <row r="3137" spans="1:4" ht="15" customHeight="1" x14ac:dyDescent="0.2">
      <c r="A3137" s="40" t="s">
        <v>14629</v>
      </c>
      <c r="B3137" s="40" t="s">
        <v>14630</v>
      </c>
      <c r="C3137" s="40" t="s">
        <v>14631</v>
      </c>
      <c r="D3137" s="44" t="s">
        <v>14632</v>
      </c>
    </row>
    <row r="3138" spans="1:4" ht="15" customHeight="1" x14ac:dyDescent="0.2">
      <c r="A3138" s="40" t="s">
        <v>14633</v>
      </c>
      <c r="B3138" s="40" t="s">
        <v>14634</v>
      </c>
      <c r="C3138" s="40" t="s">
        <v>14635</v>
      </c>
      <c r="D3138" s="44" t="s">
        <v>14636</v>
      </c>
    </row>
    <row r="3139" spans="1:4" ht="15" customHeight="1" x14ac:dyDescent="0.2">
      <c r="A3139" s="40" t="s">
        <v>14637</v>
      </c>
      <c r="B3139" s="40" t="s">
        <v>14638</v>
      </c>
      <c r="C3139" s="40" t="s">
        <v>14639</v>
      </c>
      <c r="D3139" s="44" t="s">
        <v>14640</v>
      </c>
    </row>
    <row r="3140" spans="1:4" ht="15" customHeight="1" x14ac:dyDescent="0.2">
      <c r="A3140" s="40" t="s">
        <v>14641</v>
      </c>
      <c r="B3140" s="40" t="s">
        <v>14642</v>
      </c>
      <c r="C3140" s="40" t="s">
        <v>14643</v>
      </c>
      <c r="D3140" s="44" t="s">
        <v>14644</v>
      </c>
    </row>
    <row r="3141" spans="1:4" ht="15" customHeight="1" x14ac:dyDescent="0.2">
      <c r="A3141" s="40" t="s">
        <v>14645</v>
      </c>
      <c r="B3141" s="40" t="s">
        <v>14646</v>
      </c>
      <c r="C3141" s="40" t="s">
        <v>14647</v>
      </c>
      <c r="D3141" s="44" t="s">
        <v>14648</v>
      </c>
    </row>
    <row r="3142" spans="1:4" ht="15" customHeight="1" x14ac:dyDescent="0.2">
      <c r="A3142" s="40" t="s">
        <v>14649</v>
      </c>
      <c r="B3142" s="40" t="s">
        <v>14650</v>
      </c>
      <c r="C3142" s="40" t="s">
        <v>14651</v>
      </c>
      <c r="D3142" s="44" t="s">
        <v>14652</v>
      </c>
    </row>
    <row r="3143" spans="1:4" ht="15" customHeight="1" x14ac:dyDescent="0.2">
      <c r="A3143" s="40" t="s">
        <v>14653</v>
      </c>
      <c r="B3143" s="40" t="s">
        <v>14654</v>
      </c>
      <c r="C3143" s="40" t="s">
        <v>14655</v>
      </c>
      <c r="D3143" s="44" t="s">
        <v>14656</v>
      </c>
    </row>
    <row r="3144" spans="1:4" ht="15" customHeight="1" x14ac:dyDescent="0.2">
      <c r="A3144" s="40" t="s">
        <v>14657</v>
      </c>
      <c r="B3144" s="40" t="s">
        <v>14658</v>
      </c>
      <c r="C3144" s="40" t="s">
        <v>14659</v>
      </c>
      <c r="D3144" s="44" t="s">
        <v>14660</v>
      </c>
    </row>
    <row r="3145" spans="1:4" ht="15" customHeight="1" x14ac:dyDescent="0.2">
      <c r="A3145" s="40" t="s">
        <v>14661</v>
      </c>
      <c r="B3145" s="40" t="s">
        <v>14662</v>
      </c>
      <c r="C3145" s="40" t="s">
        <v>14663</v>
      </c>
      <c r="D3145" s="44" t="s">
        <v>14664</v>
      </c>
    </row>
    <row r="3146" spans="1:4" ht="15" customHeight="1" x14ac:dyDescent="0.2">
      <c r="A3146" s="40" t="s">
        <v>14665</v>
      </c>
      <c r="B3146" s="40" t="s">
        <v>14666</v>
      </c>
      <c r="C3146" s="40" t="s">
        <v>14667</v>
      </c>
      <c r="D3146" s="44" t="s">
        <v>14668</v>
      </c>
    </row>
    <row r="3147" spans="1:4" ht="15" customHeight="1" x14ac:dyDescent="0.2">
      <c r="A3147" s="40" t="s">
        <v>14669</v>
      </c>
      <c r="B3147" s="40" t="s">
        <v>14670</v>
      </c>
      <c r="C3147" s="40" t="s">
        <v>14671</v>
      </c>
      <c r="D3147" s="44" t="s">
        <v>14672</v>
      </c>
    </row>
    <row r="3148" spans="1:4" ht="15" customHeight="1" x14ac:dyDescent="0.2">
      <c r="A3148" s="40" t="s">
        <v>14673</v>
      </c>
      <c r="B3148" s="40" t="s">
        <v>14674</v>
      </c>
      <c r="C3148" s="40" t="s">
        <v>14675</v>
      </c>
      <c r="D3148" s="44" t="s">
        <v>14676</v>
      </c>
    </row>
    <row r="3149" spans="1:4" ht="15" customHeight="1" x14ac:dyDescent="0.2">
      <c r="A3149" s="40" t="s">
        <v>14677</v>
      </c>
      <c r="B3149" s="40" t="s">
        <v>14678</v>
      </c>
      <c r="C3149" s="40" t="s">
        <v>14679</v>
      </c>
      <c r="D3149" s="44" t="s">
        <v>14680</v>
      </c>
    </row>
    <row r="3150" spans="1:4" ht="15" customHeight="1" x14ac:dyDescent="0.2">
      <c r="A3150" s="40" t="s">
        <v>14681</v>
      </c>
      <c r="B3150" s="40" t="s">
        <v>14682</v>
      </c>
      <c r="C3150" s="40" t="s">
        <v>14683</v>
      </c>
      <c r="D3150" s="44" t="s">
        <v>14684</v>
      </c>
    </row>
    <row r="3151" spans="1:4" ht="15" customHeight="1" x14ac:dyDescent="0.2">
      <c r="A3151" s="40" t="s">
        <v>14685</v>
      </c>
      <c r="B3151" s="40" t="s">
        <v>14686</v>
      </c>
      <c r="C3151" s="40" t="s">
        <v>14687</v>
      </c>
      <c r="D3151" s="44" t="s">
        <v>14688</v>
      </c>
    </row>
    <row r="3152" spans="1:4" ht="15" customHeight="1" x14ac:dyDescent="0.2">
      <c r="A3152" s="40" t="s">
        <v>14689</v>
      </c>
      <c r="B3152" s="40" t="s">
        <v>14690</v>
      </c>
      <c r="C3152" s="40" t="s">
        <v>14691</v>
      </c>
      <c r="D3152" s="44" t="s">
        <v>14692</v>
      </c>
    </row>
    <row r="3153" spans="1:4" ht="15" customHeight="1" x14ac:dyDescent="0.2">
      <c r="A3153" s="40" t="s">
        <v>14693</v>
      </c>
      <c r="B3153" s="40" t="s">
        <v>14694</v>
      </c>
      <c r="C3153" s="40" t="s">
        <v>14695</v>
      </c>
      <c r="D3153" s="44" t="s">
        <v>14696</v>
      </c>
    </row>
    <row r="3154" spans="1:4" ht="15" customHeight="1" x14ac:dyDescent="0.2">
      <c r="A3154" s="40" t="s">
        <v>14697</v>
      </c>
      <c r="B3154" s="40" t="s">
        <v>14698</v>
      </c>
      <c r="C3154" s="40" t="s">
        <v>14699</v>
      </c>
      <c r="D3154" s="44" t="s">
        <v>14700</v>
      </c>
    </row>
    <row r="3155" spans="1:4" ht="15" customHeight="1" x14ac:dyDescent="0.2">
      <c r="A3155" s="40" t="s">
        <v>14701</v>
      </c>
      <c r="B3155" s="40" t="s">
        <v>14702</v>
      </c>
      <c r="C3155" s="40" t="s">
        <v>14703</v>
      </c>
      <c r="D3155" s="44" t="s">
        <v>14704</v>
      </c>
    </row>
    <row r="3156" spans="1:4" ht="15" customHeight="1" x14ac:dyDescent="0.2">
      <c r="A3156" s="40" t="s">
        <v>14705</v>
      </c>
      <c r="B3156" s="40" t="s">
        <v>14706</v>
      </c>
      <c r="C3156" s="40" t="s">
        <v>14707</v>
      </c>
      <c r="D3156" s="44" t="s">
        <v>14708</v>
      </c>
    </row>
    <row r="3157" spans="1:4" ht="15" customHeight="1" x14ac:dyDescent="0.2">
      <c r="A3157" s="40" t="s">
        <v>14709</v>
      </c>
      <c r="B3157" s="40" t="s">
        <v>14710</v>
      </c>
      <c r="C3157" s="40" t="s">
        <v>14711</v>
      </c>
      <c r="D3157" s="44" t="s">
        <v>14708</v>
      </c>
    </row>
    <row r="3158" spans="1:4" ht="15" customHeight="1" x14ac:dyDescent="0.2">
      <c r="A3158" s="40" t="s">
        <v>14712</v>
      </c>
      <c r="B3158" s="40" t="s">
        <v>14713</v>
      </c>
      <c r="C3158" s="40" t="s">
        <v>14714</v>
      </c>
      <c r="D3158" s="44" t="s">
        <v>14715</v>
      </c>
    </row>
    <row r="3159" spans="1:4" ht="15" customHeight="1" x14ac:dyDescent="0.2">
      <c r="A3159" s="40" t="s">
        <v>14716</v>
      </c>
      <c r="B3159" s="40" t="s">
        <v>14717</v>
      </c>
      <c r="C3159" s="40" t="s">
        <v>14718</v>
      </c>
      <c r="D3159" s="44" t="s">
        <v>14719</v>
      </c>
    </row>
    <row r="3160" spans="1:4" ht="15" customHeight="1" x14ac:dyDescent="0.2">
      <c r="A3160" s="40" t="s">
        <v>14720</v>
      </c>
      <c r="B3160" s="40" t="s">
        <v>14721</v>
      </c>
      <c r="C3160" s="40" t="s">
        <v>14722</v>
      </c>
      <c r="D3160" s="44" t="s">
        <v>14719</v>
      </c>
    </row>
    <row r="3161" spans="1:4" ht="15" customHeight="1" x14ac:dyDescent="0.2">
      <c r="A3161" s="40" t="s">
        <v>14723</v>
      </c>
      <c r="B3161" s="40" t="s">
        <v>14724</v>
      </c>
      <c r="C3161" s="40" t="s">
        <v>14725</v>
      </c>
      <c r="D3161" s="44" t="s">
        <v>14726</v>
      </c>
    </row>
    <row r="3162" spans="1:4" ht="15" customHeight="1" x14ac:dyDescent="0.2">
      <c r="A3162" s="40" t="s">
        <v>14727</v>
      </c>
      <c r="B3162" s="40" t="s">
        <v>14728</v>
      </c>
      <c r="C3162" s="40" t="s">
        <v>14729</v>
      </c>
      <c r="D3162" s="44" t="s">
        <v>14730</v>
      </c>
    </row>
    <row r="3163" spans="1:4" ht="15" customHeight="1" x14ac:dyDescent="0.2">
      <c r="A3163" s="40" t="s">
        <v>14731</v>
      </c>
      <c r="B3163" s="40" t="s">
        <v>14732</v>
      </c>
      <c r="C3163" s="40" t="s">
        <v>14733</v>
      </c>
      <c r="D3163" s="44" t="s">
        <v>14734</v>
      </c>
    </row>
    <row r="3164" spans="1:4" ht="15" customHeight="1" x14ac:dyDescent="0.2">
      <c r="A3164" s="40" t="s">
        <v>14735</v>
      </c>
      <c r="B3164" s="40" t="s">
        <v>14736</v>
      </c>
      <c r="C3164" s="40" t="s">
        <v>14737</v>
      </c>
      <c r="D3164" s="44" t="s">
        <v>14738</v>
      </c>
    </row>
    <row r="3165" spans="1:4" ht="15" customHeight="1" x14ac:dyDescent="0.2">
      <c r="A3165" s="40" t="s">
        <v>14739</v>
      </c>
      <c r="B3165" s="40" t="s">
        <v>14740</v>
      </c>
      <c r="C3165" s="40" t="s">
        <v>14741</v>
      </c>
      <c r="D3165" s="44" t="s">
        <v>14742</v>
      </c>
    </row>
    <row r="3166" spans="1:4" ht="15" customHeight="1" x14ac:dyDescent="0.2">
      <c r="A3166" s="40" t="s">
        <v>14743</v>
      </c>
      <c r="B3166" s="40" t="s">
        <v>14744</v>
      </c>
      <c r="C3166" s="40" t="s">
        <v>14745</v>
      </c>
      <c r="D3166" s="44" t="s">
        <v>14746</v>
      </c>
    </row>
    <row r="3167" spans="1:4" ht="15" customHeight="1" x14ac:dyDescent="0.2">
      <c r="A3167" s="40" t="s">
        <v>14747</v>
      </c>
      <c r="B3167" s="40" t="s">
        <v>14748</v>
      </c>
      <c r="C3167" s="40" t="s">
        <v>14749</v>
      </c>
      <c r="D3167" s="44" t="s">
        <v>14750</v>
      </c>
    </row>
    <row r="3168" spans="1:4" ht="15" customHeight="1" x14ac:dyDescent="0.2">
      <c r="A3168" s="40" t="s">
        <v>14751</v>
      </c>
      <c r="B3168" s="40" t="s">
        <v>14752</v>
      </c>
      <c r="C3168" s="40" t="s">
        <v>14753</v>
      </c>
      <c r="D3168" s="44" t="s">
        <v>14750</v>
      </c>
    </row>
    <row r="3169" spans="1:4" ht="15" customHeight="1" x14ac:dyDescent="0.2">
      <c r="A3169" s="40" t="s">
        <v>14754</v>
      </c>
      <c r="B3169" s="40" t="s">
        <v>14755</v>
      </c>
      <c r="C3169" s="40" t="s">
        <v>14756</v>
      </c>
      <c r="D3169" s="44" t="s">
        <v>14757</v>
      </c>
    </row>
    <row r="3170" spans="1:4" ht="15" customHeight="1" x14ac:dyDescent="0.2">
      <c r="A3170" s="40" t="s">
        <v>14758</v>
      </c>
      <c r="B3170" s="40" t="s">
        <v>14759</v>
      </c>
      <c r="C3170" s="40" t="s">
        <v>14760</v>
      </c>
      <c r="D3170" s="44" t="s">
        <v>14761</v>
      </c>
    </row>
    <row r="3171" spans="1:4" ht="15" customHeight="1" x14ac:dyDescent="0.2">
      <c r="A3171" s="40" t="s">
        <v>14762</v>
      </c>
      <c r="B3171" s="40" t="s">
        <v>14763</v>
      </c>
      <c r="C3171" s="40" t="s">
        <v>14764</v>
      </c>
      <c r="D3171" s="44" t="s">
        <v>14765</v>
      </c>
    </row>
    <row r="3172" spans="1:4" ht="15" customHeight="1" x14ac:dyDescent="0.2">
      <c r="A3172" s="40" t="s">
        <v>14766</v>
      </c>
      <c r="B3172" s="40" t="s">
        <v>14767</v>
      </c>
      <c r="C3172" s="40" t="s">
        <v>14768</v>
      </c>
      <c r="D3172" s="44" t="s">
        <v>14769</v>
      </c>
    </row>
    <row r="3173" spans="1:4" ht="15" customHeight="1" x14ac:dyDescent="0.2">
      <c r="A3173" s="40" t="s">
        <v>14770</v>
      </c>
      <c r="B3173" s="40" t="s">
        <v>14771</v>
      </c>
      <c r="C3173" s="40" t="s">
        <v>14772</v>
      </c>
      <c r="D3173" s="44" t="s">
        <v>14773</v>
      </c>
    </row>
    <row r="3174" spans="1:4" ht="15" customHeight="1" x14ac:dyDescent="0.2">
      <c r="A3174" s="40" t="s">
        <v>14774</v>
      </c>
      <c r="B3174" s="40" t="s">
        <v>14775</v>
      </c>
      <c r="C3174" s="40" t="s">
        <v>14776</v>
      </c>
      <c r="D3174" s="44" t="s">
        <v>14777</v>
      </c>
    </row>
    <row r="3175" spans="1:4" ht="15" customHeight="1" x14ac:dyDescent="0.2">
      <c r="A3175" s="40" t="s">
        <v>14778</v>
      </c>
      <c r="B3175" s="40" t="s">
        <v>14779</v>
      </c>
      <c r="C3175" s="40" t="s">
        <v>14780</v>
      </c>
      <c r="D3175" s="44" t="s">
        <v>14781</v>
      </c>
    </row>
    <row r="3176" spans="1:4" ht="15" customHeight="1" x14ac:dyDescent="0.2">
      <c r="A3176" s="40" t="s">
        <v>14782</v>
      </c>
      <c r="B3176" s="40" t="s">
        <v>14783</v>
      </c>
      <c r="C3176" s="40" t="s">
        <v>14784</v>
      </c>
      <c r="D3176" s="44" t="s">
        <v>14785</v>
      </c>
    </row>
    <row r="3177" spans="1:4" ht="15" customHeight="1" x14ac:dyDescent="0.2">
      <c r="A3177" s="40" t="s">
        <v>14786</v>
      </c>
      <c r="B3177" s="40" t="s">
        <v>14787</v>
      </c>
      <c r="C3177" s="40" t="s">
        <v>14788</v>
      </c>
      <c r="D3177" s="44" t="s">
        <v>14789</v>
      </c>
    </row>
    <row r="3178" spans="1:4" ht="15" customHeight="1" x14ac:dyDescent="0.2">
      <c r="A3178" s="40" t="s">
        <v>14790</v>
      </c>
      <c r="B3178" s="40" t="s">
        <v>14791</v>
      </c>
      <c r="C3178" s="40" t="s">
        <v>14792</v>
      </c>
      <c r="D3178" s="44" t="s">
        <v>14793</v>
      </c>
    </row>
    <row r="3179" spans="1:4" ht="15" customHeight="1" x14ac:dyDescent="0.2">
      <c r="A3179" s="40" t="s">
        <v>14794</v>
      </c>
      <c r="B3179" s="40" t="s">
        <v>14795</v>
      </c>
      <c r="C3179" s="40" t="s">
        <v>14796</v>
      </c>
      <c r="D3179" s="44" t="s">
        <v>14797</v>
      </c>
    </row>
    <row r="3180" spans="1:4" ht="15" customHeight="1" x14ac:dyDescent="0.2">
      <c r="A3180" s="40" t="s">
        <v>14798</v>
      </c>
      <c r="B3180" s="40" t="s">
        <v>14799</v>
      </c>
      <c r="C3180" s="40" t="s">
        <v>14800</v>
      </c>
      <c r="D3180" s="44" t="s">
        <v>14801</v>
      </c>
    </row>
    <row r="3181" spans="1:4" ht="15" customHeight="1" x14ac:dyDescent="0.2">
      <c r="A3181" s="40" t="s">
        <v>14802</v>
      </c>
      <c r="B3181" s="40" t="s">
        <v>14803</v>
      </c>
      <c r="C3181" s="40" t="s">
        <v>14804</v>
      </c>
      <c r="D3181" s="44" t="s">
        <v>14805</v>
      </c>
    </row>
    <row r="3182" spans="1:4" ht="15" customHeight="1" x14ac:dyDescent="0.2">
      <c r="A3182" s="40" t="s">
        <v>14806</v>
      </c>
      <c r="B3182" s="40" t="s">
        <v>14807</v>
      </c>
      <c r="C3182" s="40" t="s">
        <v>14808</v>
      </c>
      <c r="D3182" s="44" t="s">
        <v>14805</v>
      </c>
    </row>
    <row r="3183" spans="1:4" ht="15" customHeight="1" x14ac:dyDescent="0.2">
      <c r="A3183" s="40" t="s">
        <v>14809</v>
      </c>
      <c r="B3183" s="40" t="s">
        <v>14810</v>
      </c>
      <c r="C3183" s="40" t="s">
        <v>14811</v>
      </c>
      <c r="D3183" s="44" t="s">
        <v>14805</v>
      </c>
    </row>
    <row r="3184" spans="1:4" ht="15" customHeight="1" x14ac:dyDescent="0.2">
      <c r="A3184" s="40" t="s">
        <v>14812</v>
      </c>
      <c r="B3184" s="40" t="s">
        <v>14813</v>
      </c>
      <c r="C3184" s="40" t="s">
        <v>14814</v>
      </c>
      <c r="D3184" s="44" t="s">
        <v>14805</v>
      </c>
    </row>
    <row r="3185" spans="1:4" ht="15" customHeight="1" x14ac:dyDescent="0.2">
      <c r="A3185" s="40" t="s">
        <v>14815</v>
      </c>
      <c r="B3185" s="40" t="s">
        <v>14816</v>
      </c>
      <c r="C3185" s="40" t="s">
        <v>14817</v>
      </c>
      <c r="D3185" s="44" t="s">
        <v>14805</v>
      </c>
    </row>
    <row r="3186" spans="1:4" ht="15" customHeight="1" x14ac:dyDescent="0.2">
      <c r="A3186" s="40" t="s">
        <v>14818</v>
      </c>
      <c r="B3186" s="40" t="s">
        <v>14819</v>
      </c>
      <c r="C3186" s="40" t="s">
        <v>14820</v>
      </c>
      <c r="D3186" s="44" t="s">
        <v>14805</v>
      </c>
    </row>
    <row r="3187" spans="1:4" ht="15" customHeight="1" x14ac:dyDescent="0.2">
      <c r="A3187" s="40" t="s">
        <v>14821</v>
      </c>
      <c r="B3187" s="40" t="s">
        <v>14822</v>
      </c>
      <c r="C3187" s="40" t="s">
        <v>14823</v>
      </c>
      <c r="D3187" s="44" t="s">
        <v>14805</v>
      </c>
    </row>
    <row r="3188" spans="1:4" ht="15" customHeight="1" x14ac:dyDescent="0.2">
      <c r="A3188" s="40" t="s">
        <v>14824</v>
      </c>
      <c r="B3188" s="40" t="s">
        <v>14825</v>
      </c>
      <c r="C3188" s="40" t="s">
        <v>14826</v>
      </c>
      <c r="D3188" s="44" t="s">
        <v>14805</v>
      </c>
    </row>
    <row r="3189" spans="1:4" ht="15" customHeight="1" x14ac:dyDescent="0.2">
      <c r="A3189" s="40" t="s">
        <v>14827</v>
      </c>
      <c r="B3189" s="40" t="s">
        <v>14828</v>
      </c>
      <c r="C3189" s="40" t="s">
        <v>14829</v>
      </c>
      <c r="D3189" s="44" t="s">
        <v>14830</v>
      </c>
    </row>
    <row r="3190" spans="1:4" ht="15" customHeight="1" x14ac:dyDescent="0.2">
      <c r="A3190" s="40" t="s">
        <v>14831</v>
      </c>
      <c r="B3190" s="40" t="s">
        <v>14832</v>
      </c>
      <c r="C3190" s="40" t="s">
        <v>14833</v>
      </c>
      <c r="D3190" s="44" t="s">
        <v>14830</v>
      </c>
    </row>
    <row r="3191" spans="1:4" ht="15" customHeight="1" x14ac:dyDescent="0.2">
      <c r="A3191" s="40" t="s">
        <v>14834</v>
      </c>
      <c r="B3191" s="40" t="s">
        <v>14835</v>
      </c>
      <c r="C3191" s="40" t="s">
        <v>14836</v>
      </c>
      <c r="D3191" s="44" t="s">
        <v>14830</v>
      </c>
    </row>
    <row r="3192" spans="1:4" ht="15" customHeight="1" x14ac:dyDescent="0.2">
      <c r="A3192" s="40" t="s">
        <v>14837</v>
      </c>
      <c r="B3192" s="40" t="s">
        <v>14838</v>
      </c>
      <c r="C3192" s="40" t="s">
        <v>14839</v>
      </c>
      <c r="D3192" s="44" t="s">
        <v>14830</v>
      </c>
    </row>
    <row r="3193" spans="1:4" ht="15" customHeight="1" x14ac:dyDescent="0.2">
      <c r="A3193" s="40" t="s">
        <v>14840</v>
      </c>
      <c r="B3193" s="40" t="s">
        <v>14841</v>
      </c>
      <c r="C3193" s="40" t="s">
        <v>14842</v>
      </c>
      <c r="D3193" s="44" t="s">
        <v>14830</v>
      </c>
    </row>
    <row r="3194" spans="1:4" ht="15" customHeight="1" x14ac:dyDescent="0.2">
      <c r="A3194" s="40" t="s">
        <v>14843</v>
      </c>
      <c r="B3194" s="40" t="s">
        <v>14844</v>
      </c>
      <c r="C3194" s="40" t="s">
        <v>14845</v>
      </c>
      <c r="D3194" s="44" t="s">
        <v>14830</v>
      </c>
    </row>
    <row r="3195" spans="1:4" ht="15" customHeight="1" x14ac:dyDescent="0.2">
      <c r="A3195" s="40" t="s">
        <v>14846</v>
      </c>
      <c r="B3195" s="40" t="s">
        <v>14847</v>
      </c>
      <c r="C3195" s="40" t="s">
        <v>14848</v>
      </c>
      <c r="D3195" s="44" t="s">
        <v>14849</v>
      </c>
    </row>
    <row r="3196" spans="1:4" ht="15" customHeight="1" x14ac:dyDescent="0.2">
      <c r="A3196" s="40" t="s">
        <v>14850</v>
      </c>
      <c r="B3196" s="40" t="s">
        <v>14851</v>
      </c>
      <c r="C3196" s="40" t="s">
        <v>14852</v>
      </c>
      <c r="D3196" s="44" t="s">
        <v>14853</v>
      </c>
    </row>
    <row r="3197" spans="1:4" ht="15" customHeight="1" x14ac:dyDescent="0.2">
      <c r="A3197" s="40" t="s">
        <v>14854</v>
      </c>
      <c r="B3197" s="40" t="s">
        <v>14855</v>
      </c>
      <c r="C3197" s="40" t="s">
        <v>14856</v>
      </c>
      <c r="D3197" s="44" t="s">
        <v>14853</v>
      </c>
    </row>
    <row r="3198" spans="1:4" ht="15" customHeight="1" x14ac:dyDescent="0.2">
      <c r="A3198" s="40" t="s">
        <v>14857</v>
      </c>
      <c r="B3198" s="40" t="s">
        <v>14858</v>
      </c>
      <c r="C3198" s="40" t="s">
        <v>14859</v>
      </c>
      <c r="D3198" s="44" t="s">
        <v>14860</v>
      </c>
    </row>
    <row r="3199" spans="1:4" ht="15" customHeight="1" x14ac:dyDescent="0.2">
      <c r="A3199" s="40" t="s">
        <v>14861</v>
      </c>
      <c r="B3199" s="40" t="s">
        <v>14862</v>
      </c>
      <c r="C3199" s="40" t="s">
        <v>14863</v>
      </c>
      <c r="D3199" s="44" t="s">
        <v>14864</v>
      </c>
    </row>
    <row r="3200" spans="1:4" ht="15" customHeight="1" x14ac:dyDescent="0.2">
      <c r="A3200" s="40" t="s">
        <v>14865</v>
      </c>
      <c r="B3200" s="40" t="s">
        <v>14866</v>
      </c>
      <c r="C3200" s="40" t="s">
        <v>14867</v>
      </c>
      <c r="D3200" s="44" t="s">
        <v>14868</v>
      </c>
    </row>
    <row r="3201" spans="1:4" ht="15" customHeight="1" x14ac:dyDescent="0.2">
      <c r="A3201" s="40" t="s">
        <v>14869</v>
      </c>
      <c r="B3201" s="40" t="s">
        <v>14870</v>
      </c>
      <c r="C3201" s="40" t="s">
        <v>14871</v>
      </c>
      <c r="D3201" s="44" t="s">
        <v>14872</v>
      </c>
    </row>
    <row r="3202" spans="1:4" ht="15" customHeight="1" x14ac:dyDescent="0.2">
      <c r="A3202" s="40" t="s">
        <v>14873</v>
      </c>
      <c r="B3202" s="40" t="s">
        <v>14874</v>
      </c>
      <c r="C3202" s="40" t="s">
        <v>14875</v>
      </c>
      <c r="D3202" s="44" t="s">
        <v>14876</v>
      </c>
    </row>
    <row r="3203" spans="1:4" ht="15" customHeight="1" x14ac:dyDescent="0.2">
      <c r="A3203" s="40" t="s">
        <v>14877</v>
      </c>
      <c r="B3203" s="40" t="s">
        <v>14878</v>
      </c>
      <c r="C3203" s="40" t="s">
        <v>14879</v>
      </c>
      <c r="D3203" s="44" t="s">
        <v>14880</v>
      </c>
    </row>
    <row r="3204" spans="1:4" ht="15" customHeight="1" x14ac:dyDescent="0.2">
      <c r="A3204" s="40" t="s">
        <v>14881</v>
      </c>
      <c r="B3204" s="40" t="s">
        <v>14882</v>
      </c>
      <c r="C3204" s="40" t="s">
        <v>14883</v>
      </c>
      <c r="D3204" s="44" t="s">
        <v>14884</v>
      </c>
    </row>
    <row r="3205" spans="1:4" ht="15" customHeight="1" x14ac:dyDescent="0.2">
      <c r="A3205" s="40" t="s">
        <v>14885</v>
      </c>
      <c r="B3205" s="40" t="s">
        <v>14886</v>
      </c>
      <c r="C3205" s="40" t="s">
        <v>14887</v>
      </c>
      <c r="D3205" s="44" t="s">
        <v>14888</v>
      </c>
    </row>
    <row r="3206" spans="1:4" ht="15" customHeight="1" x14ac:dyDescent="0.2">
      <c r="A3206" s="40" t="s">
        <v>14889</v>
      </c>
      <c r="B3206" s="40" t="s">
        <v>14890</v>
      </c>
      <c r="C3206" s="40" t="s">
        <v>14891</v>
      </c>
      <c r="D3206" s="44" t="s">
        <v>14892</v>
      </c>
    </row>
    <row r="3207" spans="1:4" ht="15" customHeight="1" x14ac:dyDescent="0.2">
      <c r="A3207" s="40" t="s">
        <v>14893</v>
      </c>
      <c r="B3207" s="40" t="s">
        <v>14894</v>
      </c>
      <c r="C3207" s="40" t="s">
        <v>14895</v>
      </c>
      <c r="D3207" s="44" t="s">
        <v>14896</v>
      </c>
    </row>
    <row r="3208" spans="1:4" ht="15" customHeight="1" x14ac:dyDescent="0.2">
      <c r="A3208" s="40" t="s">
        <v>14897</v>
      </c>
      <c r="B3208" s="40" t="s">
        <v>14898</v>
      </c>
      <c r="C3208" s="40" t="s">
        <v>14899</v>
      </c>
      <c r="D3208" s="44" t="s">
        <v>14900</v>
      </c>
    </row>
    <row r="3209" spans="1:4" ht="15" customHeight="1" x14ac:dyDescent="0.2">
      <c r="A3209" s="40" t="s">
        <v>14901</v>
      </c>
      <c r="B3209" s="40" t="s">
        <v>14902</v>
      </c>
      <c r="C3209" s="40" t="s">
        <v>14903</v>
      </c>
      <c r="D3209" s="44" t="s">
        <v>14904</v>
      </c>
    </row>
    <row r="3210" spans="1:4" ht="15" customHeight="1" x14ac:dyDescent="0.2">
      <c r="A3210" s="40" t="s">
        <v>14905</v>
      </c>
      <c r="B3210" s="40" t="s">
        <v>14906</v>
      </c>
      <c r="C3210" s="40" t="s">
        <v>14907</v>
      </c>
      <c r="D3210" s="44" t="s">
        <v>14908</v>
      </c>
    </row>
    <row r="3211" spans="1:4" ht="15" customHeight="1" x14ac:dyDescent="0.2">
      <c r="A3211" s="40" t="s">
        <v>14909</v>
      </c>
      <c r="B3211" s="40" t="s">
        <v>14910</v>
      </c>
      <c r="C3211" s="40" t="s">
        <v>14911</v>
      </c>
      <c r="D3211" s="44" t="s">
        <v>14912</v>
      </c>
    </row>
    <row r="3212" spans="1:4" ht="15" customHeight="1" x14ac:dyDescent="0.2">
      <c r="A3212" s="40" t="s">
        <v>14913</v>
      </c>
      <c r="B3212" s="40" t="s">
        <v>14914</v>
      </c>
      <c r="C3212" s="40" t="s">
        <v>14915</v>
      </c>
      <c r="D3212" s="44" t="s">
        <v>14916</v>
      </c>
    </row>
    <row r="3213" spans="1:4" ht="15" customHeight="1" x14ac:dyDescent="0.2">
      <c r="A3213" s="40" t="s">
        <v>14917</v>
      </c>
      <c r="B3213" s="40" t="s">
        <v>14918</v>
      </c>
      <c r="C3213" s="40" t="s">
        <v>14919</v>
      </c>
      <c r="D3213" s="44" t="s">
        <v>14920</v>
      </c>
    </row>
    <row r="3214" spans="1:4" ht="15" customHeight="1" x14ac:dyDescent="0.2">
      <c r="A3214" s="40" t="s">
        <v>14921</v>
      </c>
      <c r="B3214" s="40" t="s">
        <v>14922</v>
      </c>
      <c r="C3214" s="40" t="s">
        <v>14923</v>
      </c>
      <c r="D3214" s="44" t="s">
        <v>14924</v>
      </c>
    </row>
    <row r="3215" spans="1:4" ht="15" customHeight="1" x14ac:dyDescent="0.2">
      <c r="A3215" s="40" t="s">
        <v>14925</v>
      </c>
      <c r="B3215" s="40" t="s">
        <v>14926</v>
      </c>
      <c r="C3215" s="40" t="s">
        <v>14927</v>
      </c>
      <c r="D3215" s="44" t="s">
        <v>14928</v>
      </c>
    </row>
    <row r="3216" spans="1:4" ht="15" customHeight="1" x14ac:dyDescent="0.2">
      <c r="A3216" s="40" t="s">
        <v>14929</v>
      </c>
      <c r="B3216" s="40" t="s">
        <v>14930</v>
      </c>
      <c r="C3216" s="40" t="s">
        <v>14931</v>
      </c>
      <c r="D3216" s="44" t="s">
        <v>14932</v>
      </c>
    </row>
    <row r="3217" spans="1:4" ht="15" customHeight="1" x14ac:dyDescent="0.2">
      <c r="A3217" s="40" t="s">
        <v>14933</v>
      </c>
      <c r="B3217" s="40" t="s">
        <v>14934</v>
      </c>
      <c r="C3217" s="40" t="s">
        <v>14935</v>
      </c>
      <c r="D3217" s="44" t="s">
        <v>14936</v>
      </c>
    </row>
    <row r="3218" spans="1:4" ht="15" customHeight="1" x14ac:dyDescent="0.2">
      <c r="A3218" s="40" t="s">
        <v>14937</v>
      </c>
      <c r="B3218" s="40" t="s">
        <v>14938</v>
      </c>
      <c r="C3218" s="40" t="s">
        <v>14939</v>
      </c>
      <c r="D3218" s="44" t="s">
        <v>14940</v>
      </c>
    </row>
    <row r="3219" spans="1:4" ht="15" customHeight="1" x14ac:dyDescent="0.2">
      <c r="A3219" s="40" t="s">
        <v>14941</v>
      </c>
      <c r="B3219" s="40" t="s">
        <v>14942</v>
      </c>
      <c r="C3219" s="40" t="s">
        <v>14943</v>
      </c>
      <c r="D3219" s="44" t="s">
        <v>14944</v>
      </c>
    </row>
    <row r="3220" spans="1:4" ht="15" customHeight="1" x14ac:dyDescent="0.2">
      <c r="A3220" s="40" t="s">
        <v>14945</v>
      </c>
      <c r="B3220" s="40" t="s">
        <v>14946</v>
      </c>
      <c r="C3220" s="40" t="s">
        <v>14947</v>
      </c>
      <c r="D3220" s="44" t="s">
        <v>14948</v>
      </c>
    </row>
    <row r="3221" spans="1:4" ht="15" customHeight="1" x14ac:dyDescent="0.2">
      <c r="A3221" s="40" t="s">
        <v>14949</v>
      </c>
      <c r="B3221" s="40" t="s">
        <v>14950</v>
      </c>
      <c r="C3221" s="40" t="s">
        <v>14951</v>
      </c>
      <c r="D3221" s="44" t="s">
        <v>14952</v>
      </c>
    </row>
    <row r="3222" spans="1:4" ht="15" customHeight="1" x14ac:dyDescent="0.2">
      <c r="A3222" s="40" t="s">
        <v>14953</v>
      </c>
      <c r="B3222" s="40" t="s">
        <v>14954</v>
      </c>
      <c r="C3222" s="40" t="s">
        <v>14955</v>
      </c>
      <c r="D3222" s="44" t="s">
        <v>14956</v>
      </c>
    </row>
    <row r="3223" spans="1:4" ht="15" customHeight="1" x14ac:dyDescent="0.2">
      <c r="A3223" s="40" t="s">
        <v>14957</v>
      </c>
      <c r="B3223" s="40" t="s">
        <v>14958</v>
      </c>
      <c r="C3223" s="40" t="s">
        <v>14959</v>
      </c>
      <c r="D3223" s="44" t="s">
        <v>14960</v>
      </c>
    </row>
    <row r="3224" spans="1:4" ht="15" customHeight="1" x14ac:dyDescent="0.2">
      <c r="A3224" s="40" t="s">
        <v>14961</v>
      </c>
      <c r="B3224" s="40" t="s">
        <v>14962</v>
      </c>
      <c r="C3224" s="40" t="s">
        <v>14963</v>
      </c>
      <c r="D3224" s="44" t="s">
        <v>14964</v>
      </c>
    </row>
    <row r="3225" spans="1:4" ht="15" customHeight="1" x14ac:dyDescent="0.2">
      <c r="A3225" s="40" t="s">
        <v>14965</v>
      </c>
      <c r="B3225" s="40" t="s">
        <v>14966</v>
      </c>
      <c r="C3225" s="40" t="s">
        <v>14967</v>
      </c>
      <c r="D3225" s="44" t="s">
        <v>14968</v>
      </c>
    </row>
    <row r="3226" spans="1:4" ht="15" customHeight="1" x14ac:dyDescent="0.2">
      <c r="A3226" s="40" t="s">
        <v>14969</v>
      </c>
      <c r="B3226" s="40" t="s">
        <v>14970</v>
      </c>
      <c r="C3226" s="40" t="s">
        <v>14971</v>
      </c>
      <c r="D3226" s="44" t="s">
        <v>14972</v>
      </c>
    </row>
    <row r="3227" spans="1:4" ht="15" customHeight="1" x14ac:dyDescent="0.2">
      <c r="A3227" s="40" t="s">
        <v>14973</v>
      </c>
      <c r="B3227" s="40" t="s">
        <v>14974</v>
      </c>
      <c r="C3227" s="40" t="s">
        <v>14975</v>
      </c>
      <c r="D3227" s="44" t="s">
        <v>14976</v>
      </c>
    </row>
    <row r="3228" spans="1:4" ht="15" customHeight="1" x14ac:dyDescent="0.2">
      <c r="A3228" s="40" t="s">
        <v>14977</v>
      </c>
      <c r="B3228" s="40" t="s">
        <v>14978</v>
      </c>
      <c r="C3228" s="40" t="s">
        <v>14979</v>
      </c>
      <c r="D3228" s="44" t="s">
        <v>14980</v>
      </c>
    </row>
    <row r="3229" spans="1:4" ht="15" customHeight="1" x14ac:dyDescent="0.2">
      <c r="A3229" s="40" t="s">
        <v>14981</v>
      </c>
      <c r="B3229" s="40" t="s">
        <v>14982</v>
      </c>
      <c r="C3229" s="40" t="s">
        <v>14983</v>
      </c>
      <c r="D3229" s="44" t="s">
        <v>14984</v>
      </c>
    </row>
    <row r="3230" spans="1:4" ht="15" customHeight="1" x14ac:dyDescent="0.2">
      <c r="A3230" s="40" t="s">
        <v>14985</v>
      </c>
      <c r="B3230" s="40" t="s">
        <v>14986</v>
      </c>
      <c r="C3230" s="40" t="s">
        <v>14987</v>
      </c>
      <c r="D3230" s="44" t="s">
        <v>14988</v>
      </c>
    </row>
    <row r="3231" spans="1:4" ht="15" customHeight="1" x14ac:dyDescent="0.2">
      <c r="A3231" s="40" t="s">
        <v>14989</v>
      </c>
      <c r="B3231" s="40" t="s">
        <v>14990</v>
      </c>
      <c r="C3231" s="40" t="s">
        <v>14991</v>
      </c>
      <c r="D3231" s="44" t="s">
        <v>14992</v>
      </c>
    </row>
    <row r="3232" spans="1:4" ht="15" customHeight="1" x14ac:dyDescent="0.2">
      <c r="A3232" s="40" t="s">
        <v>14993</v>
      </c>
      <c r="B3232" s="40" t="s">
        <v>14994</v>
      </c>
      <c r="C3232" s="40" t="s">
        <v>14995</v>
      </c>
      <c r="D3232" s="44" t="s">
        <v>14996</v>
      </c>
    </row>
    <row r="3233" spans="1:4" ht="15" customHeight="1" x14ac:dyDescent="0.2">
      <c r="A3233" s="40" t="s">
        <v>14997</v>
      </c>
      <c r="B3233" s="40" t="s">
        <v>14998</v>
      </c>
      <c r="C3233" s="40" t="s">
        <v>14999</v>
      </c>
      <c r="D3233" s="44" t="s">
        <v>15000</v>
      </c>
    </row>
    <row r="3234" spans="1:4" ht="15" customHeight="1" x14ac:dyDescent="0.2">
      <c r="A3234" s="40" t="s">
        <v>15001</v>
      </c>
      <c r="B3234" s="40" t="s">
        <v>15002</v>
      </c>
      <c r="C3234" s="40" t="s">
        <v>15003</v>
      </c>
      <c r="D3234" s="44" t="s">
        <v>15004</v>
      </c>
    </row>
    <row r="3235" spans="1:4" ht="15" customHeight="1" x14ac:dyDescent="0.2">
      <c r="A3235" s="40" t="s">
        <v>15005</v>
      </c>
      <c r="B3235" s="40" t="s">
        <v>15006</v>
      </c>
      <c r="C3235" s="40" t="s">
        <v>15007</v>
      </c>
      <c r="D3235" s="44" t="s">
        <v>15008</v>
      </c>
    </row>
    <row r="3236" spans="1:4" ht="15" customHeight="1" x14ac:dyDescent="0.2">
      <c r="A3236" s="40" t="s">
        <v>15009</v>
      </c>
      <c r="B3236" s="40" t="s">
        <v>15010</v>
      </c>
      <c r="C3236" s="40" t="s">
        <v>15011</v>
      </c>
      <c r="D3236" s="44" t="s">
        <v>15012</v>
      </c>
    </row>
    <row r="3237" spans="1:4" ht="15" customHeight="1" x14ac:dyDescent="0.2">
      <c r="A3237" s="40" t="s">
        <v>15013</v>
      </c>
      <c r="B3237" s="40" t="s">
        <v>15014</v>
      </c>
      <c r="C3237" s="40" t="s">
        <v>15015</v>
      </c>
      <c r="D3237" s="44" t="s">
        <v>15016</v>
      </c>
    </row>
    <row r="3238" spans="1:4" ht="15" customHeight="1" x14ac:dyDescent="0.2">
      <c r="A3238" s="40" t="s">
        <v>15017</v>
      </c>
      <c r="B3238" s="40" t="s">
        <v>15018</v>
      </c>
      <c r="C3238" s="40" t="s">
        <v>15019</v>
      </c>
      <c r="D3238" s="44" t="s">
        <v>15020</v>
      </c>
    </row>
    <row r="3239" spans="1:4" ht="15" customHeight="1" x14ac:dyDescent="0.2">
      <c r="A3239" s="40" t="s">
        <v>15021</v>
      </c>
      <c r="B3239" s="40" t="s">
        <v>15022</v>
      </c>
      <c r="C3239" s="40" t="s">
        <v>15023</v>
      </c>
      <c r="D3239" s="44" t="s">
        <v>15024</v>
      </c>
    </row>
    <row r="3240" spans="1:4" ht="15" customHeight="1" x14ac:dyDescent="0.2">
      <c r="A3240" s="40" t="s">
        <v>15025</v>
      </c>
      <c r="B3240" s="40" t="s">
        <v>15026</v>
      </c>
      <c r="C3240" s="40" t="s">
        <v>15027</v>
      </c>
      <c r="D3240" s="44" t="s">
        <v>15028</v>
      </c>
    </row>
    <row r="3241" spans="1:4" ht="15" customHeight="1" x14ac:dyDescent="0.2">
      <c r="A3241" s="40" t="s">
        <v>15029</v>
      </c>
      <c r="B3241" s="40" t="s">
        <v>15030</v>
      </c>
      <c r="C3241" s="40" t="s">
        <v>15031</v>
      </c>
      <c r="D3241" s="44" t="s">
        <v>15032</v>
      </c>
    </row>
    <row r="3242" spans="1:4" ht="15" customHeight="1" x14ac:dyDescent="0.2">
      <c r="A3242" s="40" t="s">
        <v>15033</v>
      </c>
      <c r="B3242" s="40" t="s">
        <v>15034</v>
      </c>
      <c r="C3242" s="40" t="s">
        <v>15035</v>
      </c>
      <c r="D3242" s="44" t="s">
        <v>15036</v>
      </c>
    </row>
    <row r="3243" spans="1:4" ht="15" customHeight="1" x14ac:dyDescent="0.2">
      <c r="A3243" s="40" t="s">
        <v>15037</v>
      </c>
      <c r="B3243" s="40" t="s">
        <v>15038</v>
      </c>
      <c r="C3243" s="40" t="s">
        <v>15039</v>
      </c>
      <c r="D3243" s="44" t="s">
        <v>15040</v>
      </c>
    </row>
    <row r="3244" spans="1:4" ht="15" customHeight="1" x14ac:dyDescent="0.2">
      <c r="A3244" s="40" t="s">
        <v>15041</v>
      </c>
      <c r="B3244" s="40" t="s">
        <v>15042</v>
      </c>
      <c r="C3244" s="40" t="s">
        <v>15043</v>
      </c>
      <c r="D3244" s="44" t="s">
        <v>15044</v>
      </c>
    </row>
    <row r="3245" spans="1:4" ht="15" customHeight="1" x14ac:dyDescent="0.2">
      <c r="A3245" s="40" t="s">
        <v>15045</v>
      </c>
      <c r="B3245" s="40" t="s">
        <v>15046</v>
      </c>
      <c r="C3245" s="40" t="s">
        <v>15047</v>
      </c>
      <c r="D3245" s="44" t="s">
        <v>15048</v>
      </c>
    </row>
    <row r="3246" spans="1:4" ht="15" customHeight="1" x14ac:dyDescent="0.2">
      <c r="A3246" s="40" t="s">
        <v>15049</v>
      </c>
      <c r="B3246" s="40" t="s">
        <v>15050</v>
      </c>
      <c r="C3246" s="40" t="s">
        <v>15051</v>
      </c>
      <c r="D3246" s="44" t="s">
        <v>15052</v>
      </c>
    </row>
    <row r="3247" spans="1:4" ht="15" customHeight="1" x14ac:dyDescent="0.2">
      <c r="A3247" s="40" t="s">
        <v>15053</v>
      </c>
      <c r="B3247" s="40" t="s">
        <v>15054</v>
      </c>
      <c r="C3247" s="40" t="s">
        <v>15055</v>
      </c>
      <c r="D3247" s="44" t="s">
        <v>15052</v>
      </c>
    </row>
    <row r="3248" spans="1:4" ht="15" customHeight="1" x14ac:dyDescent="0.2">
      <c r="A3248" s="40" t="s">
        <v>15056</v>
      </c>
      <c r="B3248" s="40" t="s">
        <v>15057</v>
      </c>
      <c r="C3248" s="40" t="s">
        <v>15058</v>
      </c>
      <c r="D3248" s="44" t="s">
        <v>15059</v>
      </c>
    </row>
    <row r="3249" spans="1:4" ht="15" customHeight="1" x14ac:dyDescent="0.2">
      <c r="A3249" s="40" t="s">
        <v>15060</v>
      </c>
      <c r="B3249" s="40" t="s">
        <v>15061</v>
      </c>
      <c r="C3249" s="40" t="s">
        <v>15062</v>
      </c>
      <c r="D3249" s="44" t="s">
        <v>15063</v>
      </c>
    </row>
    <row r="3250" spans="1:4" ht="15" customHeight="1" x14ac:dyDescent="0.2">
      <c r="A3250" s="40" t="s">
        <v>15064</v>
      </c>
      <c r="B3250" s="40" t="s">
        <v>15065</v>
      </c>
      <c r="C3250" s="40" t="s">
        <v>15066</v>
      </c>
      <c r="D3250" s="44" t="s">
        <v>15063</v>
      </c>
    </row>
    <row r="3251" spans="1:4" ht="15" customHeight="1" x14ac:dyDescent="0.2">
      <c r="A3251" s="40" t="s">
        <v>15067</v>
      </c>
      <c r="B3251" s="40" t="s">
        <v>15068</v>
      </c>
      <c r="C3251" s="40" t="s">
        <v>15069</v>
      </c>
      <c r="D3251" s="44" t="s">
        <v>15070</v>
      </c>
    </row>
    <row r="3252" spans="1:4" ht="15" customHeight="1" x14ac:dyDescent="0.2">
      <c r="A3252" s="40" t="s">
        <v>15071</v>
      </c>
      <c r="B3252" s="40" t="s">
        <v>15072</v>
      </c>
      <c r="C3252" s="40" t="s">
        <v>15073</v>
      </c>
      <c r="D3252" s="44" t="s">
        <v>15074</v>
      </c>
    </row>
    <row r="3253" spans="1:4" ht="15" customHeight="1" x14ac:dyDescent="0.2">
      <c r="A3253" s="40" t="s">
        <v>15075</v>
      </c>
      <c r="B3253" s="40" t="s">
        <v>15076</v>
      </c>
      <c r="C3253" s="40" t="s">
        <v>15077</v>
      </c>
      <c r="D3253" s="44" t="s">
        <v>15078</v>
      </c>
    </row>
    <row r="3254" spans="1:4" ht="15" customHeight="1" x14ac:dyDescent="0.2">
      <c r="A3254" s="40" t="s">
        <v>15079</v>
      </c>
      <c r="B3254" s="40" t="s">
        <v>15080</v>
      </c>
      <c r="C3254" s="40" t="s">
        <v>15081</v>
      </c>
      <c r="D3254" s="44" t="s">
        <v>15082</v>
      </c>
    </row>
    <row r="3255" spans="1:4" ht="15" customHeight="1" x14ac:dyDescent="0.2">
      <c r="A3255" s="40" t="s">
        <v>15083</v>
      </c>
      <c r="B3255" s="40" t="s">
        <v>15084</v>
      </c>
      <c r="C3255" s="40" t="s">
        <v>15085</v>
      </c>
      <c r="D3255" s="44" t="s">
        <v>15086</v>
      </c>
    </row>
    <row r="3256" spans="1:4" ht="15" customHeight="1" x14ac:dyDescent="0.2">
      <c r="A3256" s="40" t="s">
        <v>15087</v>
      </c>
      <c r="B3256" s="40" t="s">
        <v>15088</v>
      </c>
      <c r="C3256" s="40" t="s">
        <v>15089</v>
      </c>
      <c r="D3256" s="44" t="s">
        <v>15090</v>
      </c>
    </row>
    <row r="3257" spans="1:4" ht="15" customHeight="1" x14ac:dyDescent="0.2">
      <c r="A3257" s="40" t="s">
        <v>15091</v>
      </c>
      <c r="B3257" s="40" t="s">
        <v>15092</v>
      </c>
      <c r="C3257" s="40" t="s">
        <v>15093</v>
      </c>
      <c r="D3257" s="44" t="s">
        <v>15094</v>
      </c>
    </row>
    <row r="3258" spans="1:4" ht="15" customHeight="1" x14ac:dyDescent="0.2">
      <c r="A3258" s="40" t="s">
        <v>15095</v>
      </c>
      <c r="B3258" s="40" t="s">
        <v>15096</v>
      </c>
      <c r="C3258" s="40" t="s">
        <v>15097</v>
      </c>
      <c r="D3258" s="44" t="s">
        <v>15098</v>
      </c>
    </row>
    <row r="3259" spans="1:4" ht="15" customHeight="1" x14ac:dyDescent="0.2">
      <c r="A3259" s="40" t="s">
        <v>15099</v>
      </c>
      <c r="B3259" s="40" t="s">
        <v>15100</v>
      </c>
      <c r="C3259" s="40" t="s">
        <v>15101</v>
      </c>
      <c r="D3259" s="44" t="s">
        <v>15102</v>
      </c>
    </row>
    <row r="3260" spans="1:4" ht="15" customHeight="1" x14ac:dyDescent="0.2">
      <c r="A3260" s="40" t="s">
        <v>15103</v>
      </c>
      <c r="B3260" s="40" t="s">
        <v>15104</v>
      </c>
      <c r="C3260" s="40" t="s">
        <v>15105</v>
      </c>
      <c r="D3260" s="44" t="s">
        <v>15106</v>
      </c>
    </row>
    <row r="3261" spans="1:4" ht="15" customHeight="1" x14ac:dyDescent="0.2">
      <c r="A3261" s="40" t="s">
        <v>15107</v>
      </c>
      <c r="B3261" s="40" t="s">
        <v>15108</v>
      </c>
      <c r="C3261" s="40" t="s">
        <v>15109</v>
      </c>
      <c r="D3261" s="44" t="s">
        <v>15110</v>
      </c>
    </row>
    <row r="3262" spans="1:4" ht="15" customHeight="1" x14ac:dyDescent="0.2">
      <c r="A3262" s="40" t="s">
        <v>15111</v>
      </c>
      <c r="B3262" s="40" t="s">
        <v>15112</v>
      </c>
      <c r="C3262" s="40" t="s">
        <v>15113</v>
      </c>
      <c r="D3262" s="44" t="s">
        <v>15114</v>
      </c>
    </row>
    <row r="3263" spans="1:4" ht="15" customHeight="1" x14ac:dyDescent="0.2">
      <c r="A3263" s="40" t="s">
        <v>15115</v>
      </c>
      <c r="B3263" s="40" t="s">
        <v>15116</v>
      </c>
      <c r="C3263" s="40" t="s">
        <v>15117</v>
      </c>
      <c r="D3263" s="44" t="s">
        <v>15118</v>
      </c>
    </row>
    <row r="3264" spans="1:4" ht="15" customHeight="1" x14ac:dyDescent="0.2">
      <c r="A3264" s="40" t="s">
        <v>15119</v>
      </c>
      <c r="B3264" s="40" t="s">
        <v>15120</v>
      </c>
      <c r="C3264" s="40" t="s">
        <v>15121</v>
      </c>
      <c r="D3264" s="44" t="s">
        <v>15122</v>
      </c>
    </row>
    <row r="3265" spans="1:4" ht="15" customHeight="1" x14ac:dyDescent="0.2">
      <c r="A3265" s="40" t="s">
        <v>15123</v>
      </c>
      <c r="B3265" s="40" t="s">
        <v>15124</v>
      </c>
      <c r="C3265" s="40" t="s">
        <v>15125</v>
      </c>
      <c r="D3265" s="44" t="s">
        <v>15122</v>
      </c>
    </row>
    <row r="3266" spans="1:4" ht="15" customHeight="1" x14ac:dyDescent="0.2">
      <c r="A3266" s="40" t="s">
        <v>15126</v>
      </c>
      <c r="B3266" s="40" t="s">
        <v>15127</v>
      </c>
      <c r="C3266" s="40" t="s">
        <v>15128</v>
      </c>
      <c r="D3266" s="44" t="s">
        <v>15129</v>
      </c>
    </row>
    <row r="3267" spans="1:4" ht="15" customHeight="1" x14ac:dyDescent="0.2">
      <c r="A3267" s="40" t="s">
        <v>15130</v>
      </c>
      <c r="B3267" s="40" t="s">
        <v>15131</v>
      </c>
      <c r="C3267" s="40" t="s">
        <v>15132</v>
      </c>
      <c r="D3267" s="44" t="s">
        <v>15133</v>
      </c>
    </row>
    <row r="3268" spans="1:4" ht="15" customHeight="1" x14ac:dyDescent="0.2">
      <c r="A3268" s="40" t="s">
        <v>15134</v>
      </c>
      <c r="B3268" s="40" t="s">
        <v>15135</v>
      </c>
      <c r="C3268" s="40" t="s">
        <v>15136</v>
      </c>
      <c r="D3268" s="44" t="s">
        <v>15137</v>
      </c>
    </row>
    <row r="3269" spans="1:4" ht="15" customHeight="1" x14ac:dyDescent="0.2">
      <c r="A3269" s="40" t="s">
        <v>15138</v>
      </c>
      <c r="B3269" s="40" t="s">
        <v>15139</v>
      </c>
      <c r="C3269" s="40" t="s">
        <v>15140</v>
      </c>
      <c r="D3269" s="44" t="s">
        <v>15141</v>
      </c>
    </row>
    <row r="3270" spans="1:4" ht="15" customHeight="1" x14ac:dyDescent="0.2">
      <c r="A3270" s="40" t="s">
        <v>15142</v>
      </c>
      <c r="B3270" s="40" t="s">
        <v>15143</v>
      </c>
      <c r="C3270" s="40" t="s">
        <v>15144</v>
      </c>
      <c r="D3270" s="44" t="s">
        <v>15145</v>
      </c>
    </row>
    <row r="3271" spans="1:4" ht="15" customHeight="1" x14ac:dyDescent="0.2">
      <c r="A3271" s="40" t="s">
        <v>15146</v>
      </c>
      <c r="B3271" s="40" t="s">
        <v>15147</v>
      </c>
      <c r="C3271" s="40" t="s">
        <v>15148</v>
      </c>
      <c r="D3271" s="44" t="s">
        <v>15149</v>
      </c>
    </row>
    <row r="3272" spans="1:4" ht="15" customHeight="1" x14ac:dyDescent="0.2">
      <c r="A3272" s="40" t="s">
        <v>15150</v>
      </c>
      <c r="B3272" s="40" t="s">
        <v>15151</v>
      </c>
      <c r="C3272" s="40" t="s">
        <v>15152</v>
      </c>
      <c r="D3272" s="44" t="s">
        <v>15153</v>
      </c>
    </row>
    <row r="3273" spans="1:4" ht="15" customHeight="1" x14ac:dyDescent="0.2">
      <c r="A3273" s="40" t="s">
        <v>15154</v>
      </c>
      <c r="B3273" s="40" t="s">
        <v>15155</v>
      </c>
      <c r="C3273" s="40" t="s">
        <v>15156</v>
      </c>
      <c r="D3273" s="44" t="s">
        <v>15157</v>
      </c>
    </row>
    <row r="3274" spans="1:4" ht="15" customHeight="1" x14ac:dyDescent="0.2">
      <c r="A3274" s="40" t="s">
        <v>15158</v>
      </c>
      <c r="B3274" s="40" t="s">
        <v>15159</v>
      </c>
      <c r="C3274" s="40" t="s">
        <v>15160</v>
      </c>
      <c r="D3274" s="44" t="s">
        <v>15157</v>
      </c>
    </row>
    <row r="3275" spans="1:4" ht="15" customHeight="1" x14ac:dyDescent="0.2">
      <c r="A3275" s="40" t="s">
        <v>15161</v>
      </c>
      <c r="B3275" s="40" t="s">
        <v>15162</v>
      </c>
      <c r="C3275" s="40" t="s">
        <v>15163</v>
      </c>
      <c r="D3275" s="44" t="s">
        <v>15164</v>
      </c>
    </row>
    <row r="3276" spans="1:4" ht="15" customHeight="1" x14ac:dyDescent="0.2">
      <c r="A3276" s="40" t="s">
        <v>15165</v>
      </c>
      <c r="B3276" s="40" t="s">
        <v>15166</v>
      </c>
      <c r="C3276" s="40" t="s">
        <v>15167</v>
      </c>
      <c r="D3276" s="44" t="s">
        <v>15168</v>
      </c>
    </row>
    <row r="3277" spans="1:4" ht="15" customHeight="1" x14ac:dyDescent="0.2">
      <c r="A3277" s="40" t="s">
        <v>15169</v>
      </c>
      <c r="B3277" s="40" t="s">
        <v>15170</v>
      </c>
      <c r="C3277" s="40" t="s">
        <v>15171</v>
      </c>
      <c r="D3277" s="44" t="s">
        <v>15168</v>
      </c>
    </row>
    <row r="3278" spans="1:4" ht="15" customHeight="1" x14ac:dyDescent="0.2">
      <c r="A3278" s="40" t="s">
        <v>15172</v>
      </c>
      <c r="B3278" s="40" t="s">
        <v>15173</v>
      </c>
      <c r="C3278" s="40" t="s">
        <v>15174</v>
      </c>
      <c r="D3278" s="44" t="s">
        <v>15175</v>
      </c>
    </row>
    <row r="3279" spans="1:4" ht="15" customHeight="1" x14ac:dyDescent="0.2">
      <c r="A3279" s="40" t="s">
        <v>15176</v>
      </c>
      <c r="B3279" s="40" t="s">
        <v>15177</v>
      </c>
      <c r="C3279" s="40" t="s">
        <v>15178</v>
      </c>
      <c r="D3279" s="44" t="s">
        <v>15179</v>
      </c>
    </row>
    <row r="3280" spans="1:4" ht="15" customHeight="1" x14ac:dyDescent="0.2">
      <c r="A3280" s="40" t="s">
        <v>15180</v>
      </c>
      <c r="B3280" s="40" t="s">
        <v>15181</v>
      </c>
      <c r="C3280" s="40" t="s">
        <v>15182</v>
      </c>
      <c r="D3280" s="44" t="s">
        <v>15183</v>
      </c>
    </row>
    <row r="3281" spans="1:4" ht="15" customHeight="1" x14ac:dyDescent="0.2">
      <c r="A3281" s="40" t="s">
        <v>15184</v>
      </c>
      <c r="B3281" s="40" t="s">
        <v>15185</v>
      </c>
      <c r="C3281" s="40" t="s">
        <v>15186</v>
      </c>
      <c r="D3281" s="44" t="s">
        <v>15187</v>
      </c>
    </row>
    <row r="3282" spans="1:4" ht="15" customHeight="1" x14ac:dyDescent="0.2">
      <c r="A3282" s="40" t="s">
        <v>15188</v>
      </c>
      <c r="B3282" s="40" t="s">
        <v>15189</v>
      </c>
      <c r="C3282" s="40" t="s">
        <v>15190</v>
      </c>
      <c r="D3282" s="44" t="s">
        <v>15191</v>
      </c>
    </row>
    <row r="3283" spans="1:4" ht="15" customHeight="1" x14ac:dyDescent="0.2">
      <c r="A3283" s="40" t="s">
        <v>15192</v>
      </c>
      <c r="B3283" s="40" t="s">
        <v>15193</v>
      </c>
      <c r="C3283" s="40" t="s">
        <v>15194</v>
      </c>
      <c r="D3283" s="44" t="s">
        <v>15195</v>
      </c>
    </row>
    <row r="3284" spans="1:4" ht="15" customHeight="1" x14ac:dyDescent="0.2">
      <c r="A3284" s="40" t="s">
        <v>15196</v>
      </c>
      <c r="B3284" s="40" t="s">
        <v>15197</v>
      </c>
      <c r="C3284" s="40" t="s">
        <v>15198</v>
      </c>
      <c r="D3284" s="44" t="s">
        <v>15199</v>
      </c>
    </row>
    <row r="3285" spans="1:4" ht="15" customHeight="1" x14ac:dyDescent="0.2">
      <c r="A3285" s="40" t="s">
        <v>15200</v>
      </c>
      <c r="B3285" s="40" t="s">
        <v>15201</v>
      </c>
      <c r="C3285" s="40" t="s">
        <v>15202</v>
      </c>
      <c r="D3285" s="44" t="s">
        <v>15203</v>
      </c>
    </row>
    <row r="3286" spans="1:4" ht="15" customHeight="1" x14ac:dyDescent="0.2">
      <c r="A3286" s="40" t="s">
        <v>15204</v>
      </c>
      <c r="B3286" s="40" t="s">
        <v>15205</v>
      </c>
      <c r="C3286" s="40" t="s">
        <v>15206</v>
      </c>
      <c r="D3286" s="44" t="s">
        <v>15207</v>
      </c>
    </row>
    <row r="3287" spans="1:4" ht="15" customHeight="1" x14ac:dyDescent="0.2">
      <c r="A3287" s="40" t="s">
        <v>15208</v>
      </c>
      <c r="B3287" s="40" t="s">
        <v>15209</v>
      </c>
      <c r="C3287" s="40" t="s">
        <v>15210</v>
      </c>
      <c r="D3287" s="44" t="s">
        <v>15211</v>
      </c>
    </row>
    <row r="3288" spans="1:4" ht="15" customHeight="1" x14ac:dyDescent="0.2">
      <c r="A3288" s="40" t="s">
        <v>15212</v>
      </c>
      <c r="B3288" s="40" t="s">
        <v>15213</v>
      </c>
      <c r="C3288" s="40" t="s">
        <v>15214</v>
      </c>
      <c r="D3288" s="44" t="s">
        <v>15215</v>
      </c>
    </row>
    <row r="3289" spans="1:4" ht="15" customHeight="1" x14ac:dyDescent="0.2">
      <c r="A3289" s="40" t="s">
        <v>15216</v>
      </c>
      <c r="B3289" s="40" t="s">
        <v>15217</v>
      </c>
      <c r="C3289" s="40" t="s">
        <v>15218</v>
      </c>
      <c r="D3289" s="44" t="s">
        <v>15219</v>
      </c>
    </row>
    <row r="3290" spans="1:4" ht="15" customHeight="1" x14ac:dyDescent="0.2">
      <c r="A3290" s="40" t="s">
        <v>15220</v>
      </c>
      <c r="B3290" s="40" t="s">
        <v>15221</v>
      </c>
      <c r="C3290" s="40" t="s">
        <v>15222</v>
      </c>
      <c r="D3290" s="44" t="s">
        <v>15223</v>
      </c>
    </row>
    <row r="3291" spans="1:4" ht="15" customHeight="1" x14ac:dyDescent="0.2">
      <c r="A3291" s="40" t="s">
        <v>15224</v>
      </c>
      <c r="B3291" s="40" t="s">
        <v>15225</v>
      </c>
      <c r="C3291" s="40" t="s">
        <v>15226</v>
      </c>
      <c r="D3291" s="44" t="s">
        <v>15227</v>
      </c>
    </row>
    <row r="3292" spans="1:4" ht="15" customHeight="1" x14ac:dyDescent="0.2">
      <c r="A3292" s="40" t="s">
        <v>15228</v>
      </c>
      <c r="B3292" s="40" t="s">
        <v>15229</v>
      </c>
      <c r="C3292" s="40" t="s">
        <v>15230</v>
      </c>
      <c r="D3292" s="44" t="s">
        <v>15231</v>
      </c>
    </row>
    <row r="3293" spans="1:4" ht="15" customHeight="1" x14ac:dyDescent="0.2">
      <c r="A3293" s="40" t="s">
        <v>15232</v>
      </c>
      <c r="B3293" s="40" t="s">
        <v>15233</v>
      </c>
      <c r="C3293" s="40" t="s">
        <v>15234</v>
      </c>
      <c r="D3293" s="44" t="s">
        <v>15235</v>
      </c>
    </row>
    <row r="3294" spans="1:4" ht="15" customHeight="1" x14ac:dyDescent="0.2">
      <c r="A3294" s="40" t="s">
        <v>15236</v>
      </c>
      <c r="B3294" s="40" t="s">
        <v>15237</v>
      </c>
      <c r="C3294" s="40" t="s">
        <v>15238</v>
      </c>
      <c r="D3294" s="44" t="s">
        <v>15239</v>
      </c>
    </row>
    <row r="3295" spans="1:4" ht="15" customHeight="1" x14ac:dyDescent="0.2">
      <c r="A3295" s="40" t="s">
        <v>15240</v>
      </c>
      <c r="B3295" s="40" t="s">
        <v>15241</v>
      </c>
      <c r="C3295" s="40" t="s">
        <v>15242</v>
      </c>
      <c r="D3295" s="44" t="s">
        <v>15243</v>
      </c>
    </row>
    <row r="3296" spans="1:4" ht="15" customHeight="1" x14ac:dyDescent="0.2">
      <c r="A3296" s="40" t="s">
        <v>15244</v>
      </c>
      <c r="B3296" s="40" t="s">
        <v>15245</v>
      </c>
      <c r="C3296" s="40" t="s">
        <v>15246</v>
      </c>
      <c r="D3296" s="44" t="s">
        <v>15247</v>
      </c>
    </row>
    <row r="3297" spans="1:4" ht="15" customHeight="1" x14ac:dyDescent="0.2">
      <c r="A3297" s="40" t="s">
        <v>15248</v>
      </c>
      <c r="B3297" s="40" t="s">
        <v>15249</v>
      </c>
      <c r="C3297" s="40" t="s">
        <v>15250</v>
      </c>
      <c r="D3297" s="44" t="s">
        <v>15251</v>
      </c>
    </row>
    <row r="3298" spans="1:4" ht="15" customHeight="1" x14ac:dyDescent="0.2">
      <c r="A3298" s="40" t="s">
        <v>15252</v>
      </c>
      <c r="B3298" s="40" t="s">
        <v>15253</v>
      </c>
      <c r="C3298" s="40" t="s">
        <v>15254</v>
      </c>
      <c r="D3298" s="44" t="s">
        <v>15255</v>
      </c>
    </row>
    <row r="3299" spans="1:4" ht="15" customHeight="1" x14ac:dyDescent="0.2">
      <c r="A3299" s="40" t="s">
        <v>15256</v>
      </c>
      <c r="B3299" s="40" t="s">
        <v>15257</v>
      </c>
      <c r="C3299" s="40" t="s">
        <v>15258</v>
      </c>
      <c r="D3299" s="44" t="s">
        <v>15259</v>
      </c>
    </row>
    <row r="3300" spans="1:4" ht="15" customHeight="1" x14ac:dyDescent="0.2">
      <c r="A3300" s="40" t="s">
        <v>15260</v>
      </c>
      <c r="B3300" s="40" t="s">
        <v>15261</v>
      </c>
      <c r="C3300" s="40" t="s">
        <v>15262</v>
      </c>
      <c r="D3300" s="44" t="s">
        <v>15263</v>
      </c>
    </row>
    <row r="3301" spans="1:4" ht="15" customHeight="1" x14ac:dyDescent="0.2">
      <c r="A3301" s="40" t="s">
        <v>15264</v>
      </c>
      <c r="B3301" s="40" t="s">
        <v>15265</v>
      </c>
      <c r="C3301" s="40" t="s">
        <v>15266</v>
      </c>
      <c r="D3301" s="44" t="s">
        <v>15267</v>
      </c>
    </row>
    <row r="3302" spans="1:4" ht="15" customHeight="1" x14ac:dyDescent="0.2">
      <c r="A3302" s="40" t="s">
        <v>15268</v>
      </c>
      <c r="B3302" s="40" t="s">
        <v>15269</v>
      </c>
      <c r="C3302" s="40" t="s">
        <v>15270</v>
      </c>
      <c r="D3302" s="44" t="s">
        <v>15271</v>
      </c>
    </row>
    <row r="3303" spans="1:4" ht="15" customHeight="1" x14ac:dyDescent="0.2">
      <c r="A3303" s="40" t="s">
        <v>15272</v>
      </c>
      <c r="B3303" s="40" t="s">
        <v>15273</v>
      </c>
      <c r="C3303" s="40" t="s">
        <v>15274</v>
      </c>
      <c r="D3303" s="44" t="s">
        <v>15275</v>
      </c>
    </row>
    <row r="3304" spans="1:4" ht="15" customHeight="1" x14ac:dyDescent="0.2">
      <c r="A3304" s="40" t="s">
        <v>15276</v>
      </c>
      <c r="B3304" s="40" t="s">
        <v>15277</v>
      </c>
      <c r="C3304" s="40" t="s">
        <v>15278</v>
      </c>
      <c r="D3304" s="44" t="s">
        <v>15279</v>
      </c>
    </row>
    <row r="3305" spans="1:4" ht="15" customHeight="1" x14ac:dyDescent="0.2">
      <c r="A3305" s="40" t="s">
        <v>15280</v>
      </c>
      <c r="B3305" s="40" t="s">
        <v>15281</v>
      </c>
      <c r="C3305" s="40" t="s">
        <v>15282</v>
      </c>
      <c r="D3305" s="44" t="s">
        <v>15283</v>
      </c>
    </row>
    <row r="3306" spans="1:4" ht="15" customHeight="1" x14ac:dyDescent="0.2">
      <c r="A3306" s="40" t="s">
        <v>15284</v>
      </c>
      <c r="B3306" s="40" t="s">
        <v>15285</v>
      </c>
      <c r="C3306" s="40" t="s">
        <v>15286</v>
      </c>
      <c r="D3306" s="44" t="s">
        <v>15287</v>
      </c>
    </row>
    <row r="3307" spans="1:4" ht="15" customHeight="1" x14ac:dyDescent="0.2">
      <c r="A3307" s="40" t="s">
        <v>15288</v>
      </c>
      <c r="B3307" s="40" t="s">
        <v>15289</v>
      </c>
      <c r="C3307" s="40" t="s">
        <v>15290</v>
      </c>
      <c r="D3307" s="44" t="s">
        <v>15291</v>
      </c>
    </row>
    <row r="3308" spans="1:4" ht="15" customHeight="1" x14ac:dyDescent="0.2">
      <c r="A3308" s="40" t="s">
        <v>15292</v>
      </c>
      <c r="B3308" s="40" t="s">
        <v>15293</v>
      </c>
      <c r="C3308" s="40" t="s">
        <v>15294</v>
      </c>
      <c r="D3308" s="44" t="s">
        <v>15295</v>
      </c>
    </row>
    <row r="3309" spans="1:4" ht="15" customHeight="1" x14ac:dyDescent="0.2">
      <c r="A3309" s="40" t="s">
        <v>15296</v>
      </c>
      <c r="B3309" s="40" t="s">
        <v>15297</v>
      </c>
      <c r="C3309" s="40" t="s">
        <v>15298</v>
      </c>
      <c r="D3309" s="44" t="s">
        <v>15299</v>
      </c>
    </row>
    <row r="3310" spans="1:4" ht="15" customHeight="1" x14ac:dyDescent="0.2">
      <c r="A3310" s="40" t="s">
        <v>15300</v>
      </c>
      <c r="B3310" s="40" t="s">
        <v>15301</v>
      </c>
      <c r="C3310" s="40" t="s">
        <v>15302</v>
      </c>
      <c r="D3310" s="44" t="s">
        <v>15303</v>
      </c>
    </row>
    <row r="3311" spans="1:4" ht="15" customHeight="1" x14ac:dyDescent="0.2">
      <c r="A3311" s="40" t="s">
        <v>15304</v>
      </c>
      <c r="B3311" s="40" t="s">
        <v>15305</v>
      </c>
      <c r="C3311" s="40" t="s">
        <v>15306</v>
      </c>
      <c r="D3311" s="44" t="s">
        <v>15307</v>
      </c>
    </row>
    <row r="3312" spans="1:4" ht="15" customHeight="1" x14ac:dyDescent="0.2">
      <c r="A3312" s="40" t="s">
        <v>15308</v>
      </c>
      <c r="B3312" s="40" t="s">
        <v>15309</v>
      </c>
      <c r="C3312" s="40" t="s">
        <v>15310</v>
      </c>
      <c r="D3312" s="44" t="s">
        <v>15311</v>
      </c>
    </row>
    <row r="3313" spans="1:4" ht="15" customHeight="1" x14ac:dyDescent="0.2">
      <c r="A3313" s="40" t="s">
        <v>15312</v>
      </c>
      <c r="B3313" s="40" t="s">
        <v>15313</v>
      </c>
      <c r="C3313" s="40" t="s">
        <v>15314</v>
      </c>
      <c r="D3313" s="44" t="s">
        <v>15315</v>
      </c>
    </row>
    <row r="3314" spans="1:4" ht="15" customHeight="1" x14ac:dyDescent="0.2">
      <c r="A3314" s="40" t="s">
        <v>15316</v>
      </c>
      <c r="B3314" s="40" t="s">
        <v>15317</v>
      </c>
      <c r="C3314" s="40" t="s">
        <v>15318</v>
      </c>
      <c r="D3314" s="44" t="s">
        <v>15319</v>
      </c>
    </row>
    <row r="3315" spans="1:4" ht="15" customHeight="1" x14ac:dyDescent="0.2">
      <c r="A3315" s="40" t="s">
        <v>15320</v>
      </c>
      <c r="B3315" s="40" t="s">
        <v>15321</v>
      </c>
      <c r="C3315" s="40" t="s">
        <v>15322</v>
      </c>
      <c r="D3315" s="44" t="s">
        <v>15323</v>
      </c>
    </row>
    <row r="3316" spans="1:4" ht="15" customHeight="1" x14ac:dyDescent="0.2">
      <c r="A3316" s="40" t="s">
        <v>15324</v>
      </c>
      <c r="B3316" s="40" t="s">
        <v>15325</v>
      </c>
      <c r="C3316" s="40" t="s">
        <v>15326</v>
      </c>
      <c r="D3316" s="44" t="s">
        <v>15327</v>
      </c>
    </row>
    <row r="3317" spans="1:4" ht="15" customHeight="1" x14ac:dyDescent="0.2">
      <c r="A3317" s="40" t="s">
        <v>15328</v>
      </c>
      <c r="B3317" s="40" t="s">
        <v>15329</v>
      </c>
      <c r="C3317" s="40" t="s">
        <v>15330</v>
      </c>
      <c r="D3317" s="44" t="s">
        <v>15331</v>
      </c>
    </row>
    <row r="3318" spans="1:4" ht="15" customHeight="1" x14ac:dyDescent="0.2">
      <c r="A3318" s="40" t="s">
        <v>15332</v>
      </c>
      <c r="B3318" s="40" t="s">
        <v>15333</v>
      </c>
      <c r="C3318" s="40" t="s">
        <v>15334</v>
      </c>
      <c r="D3318" s="44" t="s">
        <v>15335</v>
      </c>
    </row>
    <row r="3319" spans="1:4" ht="15" customHeight="1" x14ac:dyDescent="0.2">
      <c r="A3319" s="40" t="s">
        <v>15336</v>
      </c>
      <c r="B3319" s="40" t="s">
        <v>15337</v>
      </c>
      <c r="C3319" s="40" t="s">
        <v>15338</v>
      </c>
      <c r="D3319" s="44" t="s">
        <v>15339</v>
      </c>
    </row>
    <row r="3320" spans="1:4" ht="15" customHeight="1" x14ac:dyDescent="0.2">
      <c r="A3320" s="40" t="s">
        <v>15340</v>
      </c>
      <c r="B3320" s="40" t="s">
        <v>15341</v>
      </c>
      <c r="C3320" s="40" t="s">
        <v>15342</v>
      </c>
      <c r="D3320" s="44" t="s">
        <v>15343</v>
      </c>
    </row>
    <row r="3321" spans="1:4" ht="15" customHeight="1" x14ac:dyDescent="0.2">
      <c r="A3321" s="40" t="s">
        <v>15344</v>
      </c>
      <c r="B3321" s="40" t="s">
        <v>15345</v>
      </c>
      <c r="C3321" s="40" t="s">
        <v>15346</v>
      </c>
      <c r="D3321" s="44" t="s">
        <v>15347</v>
      </c>
    </row>
    <row r="3322" spans="1:4" ht="15" customHeight="1" x14ac:dyDescent="0.2">
      <c r="A3322" s="40" t="s">
        <v>15348</v>
      </c>
      <c r="B3322" s="40" t="s">
        <v>15349</v>
      </c>
      <c r="C3322" s="40" t="s">
        <v>15350</v>
      </c>
      <c r="D3322" s="44" t="s">
        <v>15351</v>
      </c>
    </row>
    <row r="3323" spans="1:4" ht="15" customHeight="1" x14ac:dyDescent="0.2">
      <c r="A3323" s="40" t="s">
        <v>15352</v>
      </c>
      <c r="B3323" s="40" t="s">
        <v>15353</v>
      </c>
      <c r="C3323" s="40" t="s">
        <v>15354</v>
      </c>
      <c r="D3323" s="44" t="s">
        <v>15355</v>
      </c>
    </row>
    <row r="3324" spans="1:4" ht="15" customHeight="1" x14ac:dyDescent="0.2">
      <c r="A3324" s="40" t="s">
        <v>15356</v>
      </c>
      <c r="B3324" s="40" t="s">
        <v>15357</v>
      </c>
      <c r="C3324" s="40" t="s">
        <v>15358</v>
      </c>
      <c r="D3324" s="44" t="s">
        <v>15359</v>
      </c>
    </row>
    <row r="3325" spans="1:4" ht="15" customHeight="1" x14ac:dyDescent="0.2">
      <c r="A3325" s="40" t="s">
        <v>15360</v>
      </c>
      <c r="B3325" s="40" t="s">
        <v>15361</v>
      </c>
      <c r="C3325" s="40" t="s">
        <v>15362</v>
      </c>
      <c r="D3325" s="44" t="s">
        <v>15363</v>
      </c>
    </row>
    <row r="3326" spans="1:4" ht="15" customHeight="1" x14ac:dyDescent="0.2">
      <c r="A3326" s="40" t="s">
        <v>15364</v>
      </c>
      <c r="B3326" s="40" t="s">
        <v>15365</v>
      </c>
      <c r="C3326" s="40" t="s">
        <v>15366</v>
      </c>
      <c r="D3326" s="44" t="s">
        <v>15367</v>
      </c>
    </row>
    <row r="3327" spans="1:4" ht="15" customHeight="1" x14ac:dyDescent="0.2">
      <c r="A3327" s="40" t="s">
        <v>15368</v>
      </c>
      <c r="B3327" s="40" t="s">
        <v>15369</v>
      </c>
      <c r="C3327" s="40" t="s">
        <v>15370</v>
      </c>
      <c r="D3327" s="44" t="s">
        <v>15371</v>
      </c>
    </row>
    <row r="3328" spans="1:4" ht="15" customHeight="1" x14ac:dyDescent="0.2">
      <c r="A3328" s="40" t="s">
        <v>15372</v>
      </c>
      <c r="B3328" s="40" t="s">
        <v>15373</v>
      </c>
      <c r="C3328" s="40" t="s">
        <v>15374</v>
      </c>
      <c r="D3328" s="44" t="s">
        <v>15375</v>
      </c>
    </row>
    <row r="3329" spans="1:4" ht="15" customHeight="1" x14ac:dyDescent="0.2">
      <c r="A3329" s="40" t="s">
        <v>15376</v>
      </c>
      <c r="B3329" s="40" t="s">
        <v>15377</v>
      </c>
      <c r="C3329" s="40" t="s">
        <v>15378</v>
      </c>
      <c r="D3329" s="44" t="s">
        <v>15379</v>
      </c>
    </row>
    <row r="3330" spans="1:4" ht="15" customHeight="1" x14ac:dyDescent="0.2">
      <c r="A3330" s="40" t="s">
        <v>15380</v>
      </c>
      <c r="B3330" s="40" t="s">
        <v>15381</v>
      </c>
      <c r="C3330" s="40" t="s">
        <v>15382</v>
      </c>
      <c r="D3330" s="44" t="s">
        <v>15383</v>
      </c>
    </row>
    <row r="3331" spans="1:4" ht="15" customHeight="1" x14ac:dyDescent="0.2">
      <c r="A3331" s="40" t="s">
        <v>15384</v>
      </c>
      <c r="B3331" s="40" t="s">
        <v>15385</v>
      </c>
      <c r="C3331" s="40" t="s">
        <v>15386</v>
      </c>
      <c r="D3331" s="44" t="s">
        <v>15387</v>
      </c>
    </row>
    <row r="3332" spans="1:4" ht="15" customHeight="1" x14ac:dyDescent="0.2">
      <c r="A3332" s="40" t="s">
        <v>15388</v>
      </c>
      <c r="B3332" s="40" t="s">
        <v>15389</v>
      </c>
      <c r="C3332" s="40" t="s">
        <v>15390</v>
      </c>
      <c r="D3332" s="44" t="s">
        <v>15391</v>
      </c>
    </row>
    <row r="3333" spans="1:4" ht="15" customHeight="1" x14ac:dyDescent="0.2">
      <c r="A3333" s="40" t="s">
        <v>15392</v>
      </c>
      <c r="B3333" s="40" t="s">
        <v>15393</v>
      </c>
      <c r="C3333" s="40" t="s">
        <v>15394</v>
      </c>
      <c r="D3333" s="44" t="s">
        <v>15395</v>
      </c>
    </row>
    <row r="3334" spans="1:4" ht="15" customHeight="1" x14ac:dyDescent="0.2">
      <c r="A3334" s="40" t="s">
        <v>15396</v>
      </c>
      <c r="B3334" s="40" t="s">
        <v>15397</v>
      </c>
      <c r="C3334" s="40" t="s">
        <v>15398</v>
      </c>
      <c r="D3334" s="44" t="s">
        <v>15399</v>
      </c>
    </row>
    <row r="3335" spans="1:4" ht="15" customHeight="1" x14ac:dyDescent="0.2">
      <c r="A3335" s="40" t="s">
        <v>15400</v>
      </c>
      <c r="B3335" s="40" t="s">
        <v>15401</v>
      </c>
      <c r="C3335" s="40" t="s">
        <v>15402</v>
      </c>
      <c r="D3335" s="44" t="s">
        <v>15403</v>
      </c>
    </row>
    <row r="3336" spans="1:4" ht="15" customHeight="1" x14ac:dyDescent="0.2">
      <c r="A3336" s="40" t="s">
        <v>15404</v>
      </c>
      <c r="B3336" s="40" t="s">
        <v>15405</v>
      </c>
      <c r="C3336" s="40" t="s">
        <v>15406</v>
      </c>
      <c r="D3336" s="44" t="s">
        <v>15407</v>
      </c>
    </row>
    <row r="3337" spans="1:4" ht="15" customHeight="1" x14ac:dyDescent="0.2">
      <c r="A3337" s="40" t="s">
        <v>15408</v>
      </c>
      <c r="B3337" s="40" t="s">
        <v>15409</v>
      </c>
      <c r="C3337" s="40" t="s">
        <v>15410</v>
      </c>
      <c r="D3337" s="44" t="s">
        <v>15411</v>
      </c>
    </row>
    <row r="3338" spans="1:4" ht="15" customHeight="1" x14ac:dyDescent="0.2">
      <c r="A3338" s="40" t="s">
        <v>15412</v>
      </c>
      <c r="B3338" s="40" t="s">
        <v>15413</v>
      </c>
      <c r="C3338" s="40" t="s">
        <v>15414</v>
      </c>
      <c r="D3338" s="44" t="s">
        <v>15415</v>
      </c>
    </row>
    <row r="3339" spans="1:4" ht="15" customHeight="1" x14ac:dyDescent="0.2">
      <c r="A3339" s="40" t="s">
        <v>15416</v>
      </c>
      <c r="B3339" s="40" t="s">
        <v>15417</v>
      </c>
      <c r="C3339" s="40" t="s">
        <v>15418</v>
      </c>
      <c r="D3339" s="44" t="s">
        <v>15419</v>
      </c>
    </row>
    <row r="3340" spans="1:4" ht="15" customHeight="1" x14ac:dyDescent="0.2">
      <c r="A3340" s="40" t="s">
        <v>15420</v>
      </c>
      <c r="B3340" s="40" t="s">
        <v>15421</v>
      </c>
      <c r="C3340" s="40" t="s">
        <v>15422</v>
      </c>
      <c r="D3340" s="44" t="s">
        <v>15423</v>
      </c>
    </row>
    <row r="3341" spans="1:4" ht="15" customHeight="1" x14ac:dyDescent="0.2">
      <c r="A3341" s="40" t="s">
        <v>15424</v>
      </c>
      <c r="B3341" s="40" t="s">
        <v>15425</v>
      </c>
      <c r="C3341" s="40" t="s">
        <v>15426</v>
      </c>
      <c r="D3341" s="44" t="s">
        <v>15427</v>
      </c>
    </row>
    <row r="3342" spans="1:4" ht="15" customHeight="1" x14ac:dyDescent="0.2">
      <c r="A3342" s="40" t="s">
        <v>15428</v>
      </c>
      <c r="B3342" s="40" t="s">
        <v>15429</v>
      </c>
      <c r="C3342" s="40" t="s">
        <v>15430</v>
      </c>
      <c r="D3342" s="44" t="s">
        <v>15431</v>
      </c>
    </row>
    <row r="3343" spans="1:4" ht="15" customHeight="1" x14ac:dyDescent="0.2">
      <c r="A3343" s="40" t="s">
        <v>15432</v>
      </c>
      <c r="B3343" s="40" t="s">
        <v>15433</v>
      </c>
      <c r="C3343" s="40" t="s">
        <v>15434</v>
      </c>
      <c r="D3343" s="44" t="s">
        <v>15435</v>
      </c>
    </row>
    <row r="3344" spans="1:4" ht="15" customHeight="1" x14ac:dyDescent="0.2">
      <c r="A3344" s="40" t="s">
        <v>15436</v>
      </c>
      <c r="B3344" s="40" t="s">
        <v>15437</v>
      </c>
      <c r="C3344" s="40" t="s">
        <v>15438</v>
      </c>
      <c r="D3344" s="44" t="s">
        <v>15439</v>
      </c>
    </row>
    <row r="3345" spans="1:4" ht="15" customHeight="1" x14ac:dyDescent="0.2">
      <c r="A3345" s="40" t="s">
        <v>15440</v>
      </c>
      <c r="B3345" s="40" t="s">
        <v>15441</v>
      </c>
      <c r="C3345" s="40" t="s">
        <v>15442</v>
      </c>
      <c r="D3345" s="44" t="s">
        <v>15443</v>
      </c>
    </row>
    <row r="3346" spans="1:4" ht="15" customHeight="1" x14ac:dyDescent="0.2">
      <c r="A3346" s="40" t="s">
        <v>15444</v>
      </c>
      <c r="B3346" s="40" t="s">
        <v>15445</v>
      </c>
      <c r="C3346" s="40" t="s">
        <v>15446</v>
      </c>
      <c r="D3346" s="44" t="s">
        <v>15447</v>
      </c>
    </row>
    <row r="3347" spans="1:4" ht="15" customHeight="1" x14ac:dyDescent="0.2">
      <c r="A3347" s="40" t="s">
        <v>15448</v>
      </c>
      <c r="B3347" s="40" t="s">
        <v>15449</v>
      </c>
      <c r="C3347" s="40" t="s">
        <v>15450</v>
      </c>
      <c r="D3347" s="44" t="s">
        <v>15451</v>
      </c>
    </row>
    <row r="3348" spans="1:4" ht="15" customHeight="1" x14ac:dyDescent="0.2">
      <c r="A3348" s="40" t="s">
        <v>15452</v>
      </c>
      <c r="B3348" s="40" t="s">
        <v>15453</v>
      </c>
      <c r="C3348" s="40" t="s">
        <v>15454</v>
      </c>
      <c r="D3348" s="44" t="s">
        <v>15455</v>
      </c>
    </row>
    <row r="3349" spans="1:4" ht="15" customHeight="1" x14ac:dyDescent="0.2">
      <c r="A3349" s="40" t="s">
        <v>15456</v>
      </c>
      <c r="B3349" s="40" t="s">
        <v>15457</v>
      </c>
      <c r="C3349" s="40" t="s">
        <v>15458</v>
      </c>
      <c r="D3349" s="44" t="s">
        <v>15459</v>
      </c>
    </row>
    <row r="3350" spans="1:4" ht="15" customHeight="1" x14ac:dyDescent="0.2">
      <c r="A3350" s="40" t="s">
        <v>15460</v>
      </c>
      <c r="B3350" s="40" t="s">
        <v>15461</v>
      </c>
      <c r="C3350" s="40" t="s">
        <v>15462</v>
      </c>
      <c r="D3350" s="44" t="s">
        <v>15463</v>
      </c>
    </row>
    <row r="3351" spans="1:4" ht="15" customHeight="1" x14ac:dyDescent="0.2">
      <c r="A3351" s="40" t="s">
        <v>15464</v>
      </c>
      <c r="B3351" s="40" t="s">
        <v>15465</v>
      </c>
      <c r="C3351" s="40" t="s">
        <v>15466</v>
      </c>
      <c r="D3351" s="44" t="s">
        <v>15467</v>
      </c>
    </row>
    <row r="3352" spans="1:4" ht="15" customHeight="1" x14ac:dyDescent="0.2">
      <c r="A3352" s="40" t="s">
        <v>15468</v>
      </c>
      <c r="B3352" s="40" t="s">
        <v>15469</v>
      </c>
      <c r="C3352" s="40" t="s">
        <v>15470</v>
      </c>
      <c r="D3352" s="44" t="s">
        <v>15471</v>
      </c>
    </row>
    <row r="3353" spans="1:4" ht="15" customHeight="1" x14ac:dyDescent="0.2">
      <c r="A3353" s="40" t="s">
        <v>15472</v>
      </c>
      <c r="B3353" s="40" t="s">
        <v>15473</v>
      </c>
      <c r="C3353" s="40" t="s">
        <v>15474</v>
      </c>
      <c r="D3353" s="44" t="s">
        <v>15475</v>
      </c>
    </row>
    <row r="3354" spans="1:4" ht="15" customHeight="1" x14ac:dyDescent="0.2">
      <c r="A3354" s="40" t="s">
        <v>15476</v>
      </c>
      <c r="B3354" s="40" t="s">
        <v>15477</v>
      </c>
      <c r="C3354" s="40" t="s">
        <v>15478</v>
      </c>
      <c r="D3354" s="44" t="s">
        <v>15475</v>
      </c>
    </row>
    <row r="3355" spans="1:4" ht="15" customHeight="1" x14ac:dyDescent="0.2">
      <c r="A3355" s="40" t="s">
        <v>15479</v>
      </c>
      <c r="B3355" s="40" t="s">
        <v>15480</v>
      </c>
      <c r="C3355" s="40" t="s">
        <v>15481</v>
      </c>
      <c r="D3355" s="44" t="s">
        <v>15482</v>
      </c>
    </row>
    <row r="3356" spans="1:4" ht="15" customHeight="1" x14ac:dyDescent="0.2">
      <c r="A3356" s="40" t="s">
        <v>15483</v>
      </c>
      <c r="B3356" s="40" t="s">
        <v>15484</v>
      </c>
      <c r="C3356" s="40" t="s">
        <v>15485</v>
      </c>
      <c r="D3356" s="44" t="s">
        <v>15486</v>
      </c>
    </row>
    <row r="3357" spans="1:4" ht="15" customHeight="1" x14ac:dyDescent="0.2">
      <c r="A3357" s="40" t="s">
        <v>15487</v>
      </c>
      <c r="B3357" s="40" t="s">
        <v>15488</v>
      </c>
      <c r="C3357" s="40" t="s">
        <v>15489</v>
      </c>
      <c r="D3357" s="44" t="s">
        <v>15490</v>
      </c>
    </row>
    <row r="3358" spans="1:4" ht="15" customHeight="1" x14ac:dyDescent="0.2">
      <c r="A3358" s="40" t="s">
        <v>15491</v>
      </c>
      <c r="B3358" s="40" t="s">
        <v>15492</v>
      </c>
      <c r="C3358" s="40" t="s">
        <v>15493</v>
      </c>
      <c r="D3358" s="44" t="s">
        <v>15494</v>
      </c>
    </row>
    <row r="3359" spans="1:4" ht="15" customHeight="1" x14ac:dyDescent="0.2">
      <c r="A3359" s="40" t="s">
        <v>15495</v>
      </c>
      <c r="B3359" s="40" t="s">
        <v>15496</v>
      </c>
      <c r="C3359" s="40" t="s">
        <v>15497</v>
      </c>
      <c r="D3359" s="44" t="s">
        <v>15498</v>
      </c>
    </row>
    <row r="3360" spans="1:4" ht="15" customHeight="1" x14ac:dyDescent="0.2">
      <c r="A3360" s="40" t="s">
        <v>15499</v>
      </c>
      <c r="B3360" s="40" t="s">
        <v>15500</v>
      </c>
      <c r="C3360" s="40" t="s">
        <v>15501</v>
      </c>
      <c r="D3360" s="44" t="s">
        <v>15502</v>
      </c>
    </row>
    <row r="3361" spans="1:4" ht="15" customHeight="1" x14ac:dyDescent="0.2">
      <c r="A3361" s="40" t="s">
        <v>15503</v>
      </c>
      <c r="B3361" s="40" t="s">
        <v>15504</v>
      </c>
      <c r="C3361" s="40" t="s">
        <v>15505</v>
      </c>
      <c r="D3361" s="44" t="s">
        <v>15506</v>
      </c>
    </row>
    <row r="3362" spans="1:4" ht="15" customHeight="1" x14ac:dyDescent="0.2">
      <c r="A3362" s="40" t="s">
        <v>15507</v>
      </c>
      <c r="B3362" s="40" t="s">
        <v>15508</v>
      </c>
      <c r="C3362" s="40" t="s">
        <v>15509</v>
      </c>
      <c r="D3362" s="44" t="s">
        <v>15510</v>
      </c>
    </row>
    <row r="3363" spans="1:4" ht="15" customHeight="1" x14ac:dyDescent="0.2">
      <c r="A3363" s="40" t="s">
        <v>15511</v>
      </c>
      <c r="B3363" s="40" t="s">
        <v>15512</v>
      </c>
      <c r="C3363" s="40" t="s">
        <v>15513</v>
      </c>
      <c r="D3363" s="44" t="s">
        <v>15514</v>
      </c>
    </row>
    <row r="3364" spans="1:4" ht="15" customHeight="1" x14ac:dyDescent="0.2">
      <c r="A3364" s="40" t="s">
        <v>15515</v>
      </c>
      <c r="B3364" s="40" t="s">
        <v>15516</v>
      </c>
      <c r="C3364" s="40" t="s">
        <v>15517</v>
      </c>
      <c r="D3364" s="44" t="s">
        <v>15518</v>
      </c>
    </row>
    <row r="3365" spans="1:4" ht="15" customHeight="1" x14ac:dyDescent="0.2">
      <c r="A3365" s="40" t="s">
        <v>15519</v>
      </c>
      <c r="B3365" s="40" t="s">
        <v>15520</v>
      </c>
      <c r="C3365" s="40" t="s">
        <v>15521</v>
      </c>
      <c r="D3365" s="44" t="s">
        <v>15522</v>
      </c>
    </row>
    <row r="3366" spans="1:4" ht="15" customHeight="1" x14ac:dyDescent="0.2">
      <c r="A3366" s="40" t="s">
        <v>15523</v>
      </c>
      <c r="B3366" s="40" t="s">
        <v>15524</v>
      </c>
      <c r="C3366" s="40" t="s">
        <v>15525</v>
      </c>
      <c r="D3366" s="44" t="s">
        <v>15526</v>
      </c>
    </row>
    <row r="3367" spans="1:4" ht="15" customHeight="1" x14ac:dyDescent="0.2">
      <c r="A3367" s="40" t="s">
        <v>15527</v>
      </c>
      <c r="B3367" s="40" t="s">
        <v>15528</v>
      </c>
      <c r="C3367" s="40" t="s">
        <v>15529</v>
      </c>
      <c r="D3367" s="44" t="s">
        <v>15530</v>
      </c>
    </row>
    <row r="3368" spans="1:4" ht="15" customHeight="1" x14ac:dyDescent="0.2">
      <c r="A3368" s="40" t="s">
        <v>15531</v>
      </c>
      <c r="B3368" s="40" t="s">
        <v>15532</v>
      </c>
      <c r="C3368" s="40" t="s">
        <v>15533</v>
      </c>
      <c r="D3368" s="44" t="s">
        <v>15534</v>
      </c>
    </row>
    <row r="3369" spans="1:4" ht="15" customHeight="1" x14ac:dyDescent="0.2">
      <c r="A3369" s="40" t="s">
        <v>15535</v>
      </c>
      <c r="B3369" s="40" t="s">
        <v>15536</v>
      </c>
      <c r="C3369" s="40" t="s">
        <v>15537</v>
      </c>
      <c r="D3369" s="44" t="s">
        <v>15538</v>
      </c>
    </row>
    <row r="3370" spans="1:4" ht="15" customHeight="1" x14ac:dyDescent="0.2">
      <c r="A3370" s="40" t="s">
        <v>15539</v>
      </c>
      <c r="B3370" s="40" t="s">
        <v>15540</v>
      </c>
      <c r="C3370" s="40" t="s">
        <v>15541</v>
      </c>
      <c r="D3370" s="44" t="s">
        <v>15542</v>
      </c>
    </row>
    <row r="3371" spans="1:4" ht="15" customHeight="1" x14ac:dyDescent="0.2">
      <c r="A3371" s="40" t="s">
        <v>15543</v>
      </c>
      <c r="B3371" s="40" t="s">
        <v>15544</v>
      </c>
      <c r="C3371" s="40" t="s">
        <v>15545</v>
      </c>
      <c r="D3371" s="44" t="s">
        <v>15546</v>
      </c>
    </row>
    <row r="3372" spans="1:4" ht="15" customHeight="1" x14ac:dyDescent="0.2">
      <c r="A3372" s="40" t="s">
        <v>15547</v>
      </c>
      <c r="B3372" s="40" t="s">
        <v>15548</v>
      </c>
      <c r="C3372" s="40" t="s">
        <v>15549</v>
      </c>
      <c r="D3372" s="44" t="s">
        <v>15550</v>
      </c>
    </row>
    <row r="3373" spans="1:4" ht="15" customHeight="1" x14ac:dyDescent="0.2">
      <c r="A3373" s="40" t="s">
        <v>15551</v>
      </c>
      <c r="B3373" s="40" t="s">
        <v>15552</v>
      </c>
      <c r="C3373" s="40" t="s">
        <v>15553</v>
      </c>
      <c r="D3373" s="44" t="s">
        <v>15554</v>
      </c>
    </row>
    <row r="3374" spans="1:4" ht="15" customHeight="1" x14ac:dyDescent="0.2">
      <c r="A3374" s="40" t="s">
        <v>15555</v>
      </c>
      <c r="B3374" s="40" t="s">
        <v>15556</v>
      </c>
      <c r="C3374" s="40" t="s">
        <v>15557</v>
      </c>
      <c r="D3374" s="44" t="s">
        <v>15558</v>
      </c>
    </row>
    <row r="3375" spans="1:4" ht="15" customHeight="1" x14ac:dyDescent="0.2">
      <c r="A3375" s="40" t="s">
        <v>15559</v>
      </c>
      <c r="B3375" s="40" t="s">
        <v>15560</v>
      </c>
      <c r="C3375" s="40" t="s">
        <v>15561</v>
      </c>
      <c r="D3375" s="44" t="s">
        <v>15562</v>
      </c>
    </row>
    <row r="3376" spans="1:4" ht="15" customHeight="1" x14ac:dyDescent="0.2">
      <c r="A3376" s="40" t="s">
        <v>15563</v>
      </c>
      <c r="B3376" s="40" t="s">
        <v>15564</v>
      </c>
      <c r="C3376" s="40" t="s">
        <v>15565</v>
      </c>
      <c r="D3376" s="44" t="s">
        <v>15566</v>
      </c>
    </row>
    <row r="3377" spans="1:4" ht="15" customHeight="1" x14ac:dyDescent="0.2">
      <c r="A3377" s="40" t="s">
        <v>15567</v>
      </c>
      <c r="B3377" s="40" t="s">
        <v>15568</v>
      </c>
      <c r="C3377" s="40" t="s">
        <v>15569</v>
      </c>
      <c r="D3377" s="44" t="s">
        <v>15570</v>
      </c>
    </row>
    <row r="3378" spans="1:4" ht="15" customHeight="1" x14ac:dyDescent="0.2">
      <c r="A3378" s="40" t="s">
        <v>15571</v>
      </c>
      <c r="B3378" s="40" t="s">
        <v>15572</v>
      </c>
      <c r="C3378" s="40" t="s">
        <v>15573</v>
      </c>
      <c r="D3378" s="44" t="s">
        <v>15574</v>
      </c>
    </row>
    <row r="3379" spans="1:4" ht="15" customHeight="1" x14ac:dyDescent="0.2">
      <c r="A3379" s="40" t="s">
        <v>15575</v>
      </c>
      <c r="B3379" s="40" t="s">
        <v>15576</v>
      </c>
      <c r="C3379" s="40" t="s">
        <v>15577</v>
      </c>
      <c r="D3379" s="44" t="s">
        <v>15578</v>
      </c>
    </row>
    <row r="3380" spans="1:4" ht="15" customHeight="1" x14ac:dyDescent="0.2">
      <c r="A3380" s="40" t="s">
        <v>15579</v>
      </c>
      <c r="B3380" s="40" t="s">
        <v>15580</v>
      </c>
      <c r="C3380" s="40" t="s">
        <v>15581</v>
      </c>
      <c r="D3380" s="44" t="s">
        <v>15582</v>
      </c>
    </row>
    <row r="3381" spans="1:4" ht="15" customHeight="1" x14ac:dyDescent="0.2">
      <c r="A3381" s="40" t="s">
        <v>15583</v>
      </c>
      <c r="B3381" s="40" t="s">
        <v>15584</v>
      </c>
      <c r="C3381" s="40" t="s">
        <v>15585</v>
      </c>
      <c r="D3381" s="44" t="s">
        <v>15586</v>
      </c>
    </row>
    <row r="3382" spans="1:4" ht="15" customHeight="1" x14ac:dyDescent="0.2">
      <c r="A3382" s="40" t="s">
        <v>15587</v>
      </c>
      <c r="B3382" s="40" t="s">
        <v>15588</v>
      </c>
      <c r="C3382" s="40" t="s">
        <v>15589</v>
      </c>
      <c r="D3382" s="44" t="s">
        <v>15590</v>
      </c>
    </row>
    <row r="3383" spans="1:4" ht="15" customHeight="1" x14ac:dyDescent="0.2">
      <c r="A3383" s="40" t="s">
        <v>15591</v>
      </c>
      <c r="B3383" s="40" t="s">
        <v>15592</v>
      </c>
      <c r="C3383" s="40" t="s">
        <v>15593</v>
      </c>
      <c r="D3383" s="44" t="s">
        <v>15594</v>
      </c>
    </row>
    <row r="3384" spans="1:4" ht="15" customHeight="1" x14ac:dyDescent="0.2">
      <c r="A3384" s="40" t="s">
        <v>15595</v>
      </c>
      <c r="B3384" s="40" t="s">
        <v>15596</v>
      </c>
      <c r="C3384" s="40" t="s">
        <v>15597</v>
      </c>
      <c r="D3384" s="44" t="s">
        <v>15598</v>
      </c>
    </row>
    <row r="3385" spans="1:4" ht="15" customHeight="1" x14ac:dyDescent="0.2">
      <c r="A3385" s="40" t="s">
        <v>15599</v>
      </c>
      <c r="B3385" s="40" t="s">
        <v>15600</v>
      </c>
      <c r="C3385" s="40" t="s">
        <v>15601</v>
      </c>
      <c r="D3385" s="44" t="s">
        <v>15602</v>
      </c>
    </row>
    <row r="3386" spans="1:4" ht="15" customHeight="1" x14ac:dyDescent="0.2">
      <c r="A3386" s="40" t="s">
        <v>15603</v>
      </c>
      <c r="B3386" s="40" t="s">
        <v>15604</v>
      </c>
      <c r="C3386" s="40" t="s">
        <v>15605</v>
      </c>
      <c r="D3386" s="44" t="s">
        <v>15606</v>
      </c>
    </row>
    <row r="3387" spans="1:4" ht="15" customHeight="1" x14ac:dyDescent="0.2">
      <c r="A3387" s="40" t="s">
        <v>15607</v>
      </c>
      <c r="B3387" s="40" t="s">
        <v>15608</v>
      </c>
      <c r="C3387" s="40" t="s">
        <v>15609</v>
      </c>
      <c r="D3387" s="44" t="s">
        <v>15610</v>
      </c>
    </row>
    <row r="3388" spans="1:4" ht="15" customHeight="1" x14ac:dyDescent="0.2">
      <c r="A3388" s="40" t="s">
        <v>15611</v>
      </c>
      <c r="B3388" s="40" t="s">
        <v>15612</v>
      </c>
      <c r="C3388" s="40" t="s">
        <v>15613</v>
      </c>
      <c r="D3388" s="44" t="s">
        <v>15614</v>
      </c>
    </row>
    <row r="3389" spans="1:4" ht="15" customHeight="1" x14ac:dyDescent="0.2">
      <c r="A3389" s="40" t="s">
        <v>15615</v>
      </c>
      <c r="B3389" s="40" t="s">
        <v>15616</v>
      </c>
      <c r="C3389" s="40" t="s">
        <v>15617</v>
      </c>
      <c r="D3389" s="44" t="s">
        <v>15618</v>
      </c>
    </row>
    <row r="3390" spans="1:4" ht="15" customHeight="1" x14ac:dyDescent="0.2">
      <c r="A3390" s="40" t="s">
        <v>15619</v>
      </c>
      <c r="B3390" s="40" t="s">
        <v>15620</v>
      </c>
      <c r="C3390" s="40" t="s">
        <v>15621</v>
      </c>
      <c r="D3390" s="44" t="s">
        <v>15622</v>
      </c>
    </row>
    <row r="3391" spans="1:4" ht="15" customHeight="1" x14ac:dyDescent="0.2">
      <c r="A3391" s="40" t="s">
        <v>15623</v>
      </c>
      <c r="B3391" s="40" t="s">
        <v>15624</v>
      </c>
      <c r="C3391" s="40" t="s">
        <v>15625</v>
      </c>
      <c r="D3391" s="44" t="s">
        <v>15626</v>
      </c>
    </row>
    <row r="3392" spans="1:4" ht="15" customHeight="1" x14ac:dyDescent="0.2">
      <c r="A3392" s="40" t="s">
        <v>15627</v>
      </c>
      <c r="B3392" s="40" t="s">
        <v>15628</v>
      </c>
      <c r="C3392" s="40" t="s">
        <v>15629</v>
      </c>
      <c r="D3392" s="44" t="s">
        <v>15630</v>
      </c>
    </row>
    <row r="3393" spans="1:4" ht="15" customHeight="1" x14ac:dyDescent="0.2">
      <c r="A3393" s="40" t="s">
        <v>15631</v>
      </c>
      <c r="B3393" s="40" t="s">
        <v>15632</v>
      </c>
      <c r="C3393" s="40" t="s">
        <v>15633</v>
      </c>
      <c r="D3393" s="44" t="s">
        <v>15634</v>
      </c>
    </row>
    <row r="3394" spans="1:4" ht="15" customHeight="1" x14ac:dyDescent="0.2">
      <c r="A3394" s="40" t="s">
        <v>15635</v>
      </c>
      <c r="B3394" s="40" t="s">
        <v>15636</v>
      </c>
      <c r="C3394" s="40" t="s">
        <v>15637</v>
      </c>
      <c r="D3394" s="44" t="s">
        <v>15638</v>
      </c>
    </row>
    <row r="3395" spans="1:4" ht="15" customHeight="1" x14ac:dyDescent="0.2">
      <c r="A3395" s="40" t="s">
        <v>15639</v>
      </c>
      <c r="B3395" s="40" t="s">
        <v>15640</v>
      </c>
      <c r="C3395" s="40" t="s">
        <v>15641</v>
      </c>
      <c r="D3395" s="44" t="s">
        <v>15642</v>
      </c>
    </row>
    <row r="3396" spans="1:4" ht="15" customHeight="1" x14ac:dyDescent="0.2">
      <c r="A3396" s="40" t="s">
        <v>15643</v>
      </c>
      <c r="B3396" s="40" t="s">
        <v>15644</v>
      </c>
      <c r="C3396" s="40" t="s">
        <v>15645</v>
      </c>
      <c r="D3396" s="44" t="s">
        <v>15646</v>
      </c>
    </row>
    <row r="3397" spans="1:4" ht="15" customHeight="1" x14ac:dyDescent="0.2">
      <c r="A3397" s="40" t="s">
        <v>15647</v>
      </c>
      <c r="B3397" s="40" t="s">
        <v>15648</v>
      </c>
      <c r="C3397" s="40" t="s">
        <v>15649</v>
      </c>
      <c r="D3397" s="44" t="s">
        <v>15650</v>
      </c>
    </row>
    <row r="3398" spans="1:4" ht="15" customHeight="1" x14ac:dyDescent="0.2">
      <c r="A3398" s="40" t="s">
        <v>15651</v>
      </c>
      <c r="B3398" s="40" t="s">
        <v>15652</v>
      </c>
      <c r="C3398" s="40" t="s">
        <v>15653</v>
      </c>
      <c r="D3398" s="44" t="s">
        <v>15654</v>
      </c>
    </row>
    <row r="3399" spans="1:4" ht="15" customHeight="1" x14ac:dyDescent="0.2">
      <c r="A3399" s="40" t="s">
        <v>15655</v>
      </c>
      <c r="B3399" s="40" t="s">
        <v>15656</v>
      </c>
      <c r="C3399" s="40" t="s">
        <v>15657</v>
      </c>
      <c r="D3399" s="44" t="s">
        <v>15658</v>
      </c>
    </row>
    <row r="3400" spans="1:4" ht="15" customHeight="1" x14ac:dyDescent="0.2">
      <c r="A3400" s="40" t="s">
        <v>15659</v>
      </c>
      <c r="B3400" s="40" t="s">
        <v>15660</v>
      </c>
      <c r="C3400" s="40" t="s">
        <v>15661</v>
      </c>
      <c r="D3400" s="44" t="s">
        <v>15662</v>
      </c>
    </row>
    <row r="3401" spans="1:4" ht="15" customHeight="1" x14ac:dyDescent="0.2">
      <c r="A3401" s="40" t="s">
        <v>15663</v>
      </c>
      <c r="B3401" s="40" t="s">
        <v>15664</v>
      </c>
      <c r="C3401" s="40" t="s">
        <v>15665</v>
      </c>
      <c r="D3401" s="44" t="s">
        <v>15666</v>
      </c>
    </row>
    <row r="3402" spans="1:4" ht="15" customHeight="1" x14ac:dyDescent="0.2">
      <c r="A3402" s="40" t="s">
        <v>15667</v>
      </c>
      <c r="B3402" s="40" t="s">
        <v>15668</v>
      </c>
      <c r="C3402" s="40" t="s">
        <v>15669</v>
      </c>
      <c r="D3402" s="44" t="s">
        <v>15670</v>
      </c>
    </row>
    <row r="3403" spans="1:4" ht="15" customHeight="1" x14ac:dyDescent="0.2">
      <c r="A3403" s="40" t="s">
        <v>15671</v>
      </c>
      <c r="B3403" s="40" t="s">
        <v>15672</v>
      </c>
      <c r="C3403" s="40" t="s">
        <v>15673</v>
      </c>
      <c r="D3403" s="44" t="s">
        <v>15674</v>
      </c>
    </row>
    <row r="3404" spans="1:4" ht="15" customHeight="1" x14ac:dyDescent="0.2">
      <c r="A3404" s="40" t="s">
        <v>15675</v>
      </c>
      <c r="B3404" s="40" t="s">
        <v>15676</v>
      </c>
      <c r="C3404" s="40" t="s">
        <v>15677</v>
      </c>
      <c r="D3404" s="44" t="s">
        <v>15678</v>
      </c>
    </row>
    <row r="3405" spans="1:4" ht="15" customHeight="1" x14ac:dyDescent="0.2">
      <c r="A3405" s="40" t="s">
        <v>15679</v>
      </c>
      <c r="B3405" s="40" t="s">
        <v>15680</v>
      </c>
      <c r="C3405" s="40" t="s">
        <v>15681</v>
      </c>
      <c r="D3405" s="44" t="s">
        <v>15682</v>
      </c>
    </row>
    <row r="3406" spans="1:4" ht="15" customHeight="1" x14ac:dyDescent="0.2">
      <c r="A3406" s="40" t="s">
        <v>15683</v>
      </c>
      <c r="B3406" s="40" t="s">
        <v>15684</v>
      </c>
      <c r="C3406" s="40" t="s">
        <v>15685</v>
      </c>
      <c r="D3406" s="44" t="s">
        <v>15686</v>
      </c>
    </row>
    <row r="3407" spans="1:4" ht="15" customHeight="1" x14ac:dyDescent="0.2">
      <c r="A3407" s="40" t="s">
        <v>15687</v>
      </c>
      <c r="B3407" s="40" t="s">
        <v>15688</v>
      </c>
      <c r="C3407" s="40" t="s">
        <v>15689</v>
      </c>
      <c r="D3407" s="44" t="s">
        <v>15690</v>
      </c>
    </row>
    <row r="3408" spans="1:4" ht="15" customHeight="1" x14ac:dyDescent="0.2">
      <c r="A3408" s="40" t="s">
        <v>15691</v>
      </c>
      <c r="B3408" s="40" t="s">
        <v>15692</v>
      </c>
      <c r="C3408" s="40" t="s">
        <v>15693</v>
      </c>
      <c r="D3408" s="44" t="s">
        <v>15694</v>
      </c>
    </row>
    <row r="3409" spans="1:4" ht="15" customHeight="1" x14ac:dyDescent="0.2">
      <c r="A3409" s="40" t="s">
        <v>15695</v>
      </c>
      <c r="B3409" s="40" t="s">
        <v>15696</v>
      </c>
      <c r="C3409" s="40" t="s">
        <v>15697</v>
      </c>
      <c r="D3409" s="44" t="s">
        <v>15698</v>
      </c>
    </row>
    <row r="3410" spans="1:4" ht="15" customHeight="1" x14ac:dyDescent="0.2">
      <c r="A3410" s="40" t="s">
        <v>15699</v>
      </c>
      <c r="B3410" s="40" t="s">
        <v>15700</v>
      </c>
      <c r="C3410" s="40" t="s">
        <v>15701</v>
      </c>
      <c r="D3410" s="44" t="s">
        <v>15702</v>
      </c>
    </row>
    <row r="3411" spans="1:4" ht="15" customHeight="1" x14ac:dyDescent="0.2">
      <c r="A3411" s="40" t="s">
        <v>15703</v>
      </c>
      <c r="B3411" s="40" t="s">
        <v>15704</v>
      </c>
      <c r="C3411" s="40" t="s">
        <v>15705</v>
      </c>
      <c r="D3411" s="44" t="s">
        <v>15706</v>
      </c>
    </row>
    <row r="3412" spans="1:4" ht="15" customHeight="1" x14ac:dyDescent="0.2">
      <c r="A3412" s="40" t="s">
        <v>15707</v>
      </c>
      <c r="B3412" s="40" t="s">
        <v>15708</v>
      </c>
      <c r="C3412" s="40" t="s">
        <v>15709</v>
      </c>
      <c r="D3412" s="44" t="s">
        <v>15710</v>
      </c>
    </row>
    <row r="3413" spans="1:4" ht="15" customHeight="1" x14ac:dyDescent="0.2">
      <c r="A3413" s="40" t="s">
        <v>15711</v>
      </c>
      <c r="B3413" s="40" t="s">
        <v>15712</v>
      </c>
      <c r="C3413" s="40" t="s">
        <v>15713</v>
      </c>
      <c r="D3413" s="44" t="s">
        <v>15714</v>
      </c>
    </row>
    <row r="3414" spans="1:4" ht="15" customHeight="1" x14ac:dyDescent="0.2">
      <c r="A3414" s="40" t="s">
        <v>15715</v>
      </c>
      <c r="B3414" s="40" t="s">
        <v>15716</v>
      </c>
      <c r="C3414" s="40" t="s">
        <v>15717</v>
      </c>
      <c r="D3414" s="44" t="s">
        <v>15718</v>
      </c>
    </row>
    <row r="3415" spans="1:4" ht="15" customHeight="1" x14ac:dyDescent="0.2">
      <c r="A3415" s="40" t="s">
        <v>15719</v>
      </c>
      <c r="B3415" s="40" t="s">
        <v>15720</v>
      </c>
      <c r="C3415" s="40" t="s">
        <v>15721</v>
      </c>
      <c r="D3415" s="44" t="s">
        <v>15722</v>
      </c>
    </row>
    <row r="3416" spans="1:4" ht="15" customHeight="1" x14ac:dyDescent="0.2">
      <c r="A3416" s="40" t="s">
        <v>15723</v>
      </c>
      <c r="B3416" s="40" t="s">
        <v>15724</v>
      </c>
      <c r="C3416" s="40" t="s">
        <v>15725</v>
      </c>
      <c r="D3416" s="44" t="s">
        <v>15726</v>
      </c>
    </row>
    <row r="3417" spans="1:4" ht="15" customHeight="1" x14ac:dyDescent="0.2">
      <c r="A3417" s="40" t="s">
        <v>15727</v>
      </c>
      <c r="B3417" s="40" t="s">
        <v>15728</v>
      </c>
      <c r="C3417" s="40" t="s">
        <v>15729</v>
      </c>
      <c r="D3417" s="44" t="s">
        <v>15730</v>
      </c>
    </row>
    <row r="3418" spans="1:4" ht="15" customHeight="1" x14ac:dyDescent="0.2">
      <c r="A3418" s="40" t="s">
        <v>15731</v>
      </c>
      <c r="B3418" s="40" t="s">
        <v>15732</v>
      </c>
      <c r="C3418" s="40" t="s">
        <v>15733</v>
      </c>
      <c r="D3418" s="44" t="s">
        <v>15734</v>
      </c>
    </row>
    <row r="3419" spans="1:4" ht="15" customHeight="1" x14ac:dyDescent="0.2">
      <c r="A3419" s="40" t="s">
        <v>15735</v>
      </c>
      <c r="B3419" s="40" t="s">
        <v>15736</v>
      </c>
      <c r="C3419" s="40" t="s">
        <v>15737</v>
      </c>
      <c r="D3419" s="44" t="s">
        <v>15738</v>
      </c>
    </row>
    <row r="3420" spans="1:4" ht="15" customHeight="1" x14ac:dyDescent="0.2">
      <c r="A3420" s="40" t="s">
        <v>15739</v>
      </c>
      <c r="B3420" s="40" t="s">
        <v>15740</v>
      </c>
      <c r="C3420" s="40" t="s">
        <v>15741</v>
      </c>
      <c r="D3420" s="44" t="s">
        <v>15742</v>
      </c>
    </row>
    <row r="3421" spans="1:4" ht="15" customHeight="1" x14ac:dyDescent="0.2">
      <c r="A3421" s="40" t="s">
        <v>15743</v>
      </c>
      <c r="B3421" s="40" t="s">
        <v>15744</v>
      </c>
      <c r="C3421" s="40" t="s">
        <v>15745</v>
      </c>
      <c r="D3421" s="44" t="s">
        <v>15746</v>
      </c>
    </row>
    <row r="3422" spans="1:4" ht="15" customHeight="1" x14ac:dyDescent="0.2">
      <c r="A3422" s="40" t="s">
        <v>15747</v>
      </c>
      <c r="B3422" s="40" t="s">
        <v>15748</v>
      </c>
      <c r="C3422" s="40" t="s">
        <v>15749</v>
      </c>
      <c r="D3422" s="44" t="s">
        <v>15750</v>
      </c>
    </row>
    <row r="3423" spans="1:4" ht="15" customHeight="1" x14ac:dyDescent="0.2">
      <c r="A3423" s="40" t="s">
        <v>15751</v>
      </c>
      <c r="B3423" s="40" t="s">
        <v>15752</v>
      </c>
      <c r="C3423" s="40" t="s">
        <v>15753</v>
      </c>
      <c r="D3423" s="44" t="s">
        <v>15754</v>
      </c>
    </row>
    <row r="3424" spans="1:4" ht="15" customHeight="1" x14ac:dyDescent="0.2">
      <c r="A3424" s="40" t="s">
        <v>15755</v>
      </c>
      <c r="B3424" s="40" t="s">
        <v>15756</v>
      </c>
      <c r="C3424" s="40" t="s">
        <v>15757</v>
      </c>
      <c r="D3424" s="44" t="s">
        <v>15758</v>
      </c>
    </row>
    <row r="3425" spans="1:4" ht="15" customHeight="1" x14ac:dyDescent="0.2">
      <c r="A3425" s="40" t="s">
        <v>15759</v>
      </c>
      <c r="B3425" s="40" t="s">
        <v>15760</v>
      </c>
      <c r="C3425" s="40" t="s">
        <v>15761</v>
      </c>
      <c r="D3425" s="44" t="s">
        <v>15762</v>
      </c>
    </row>
    <row r="3426" spans="1:4" ht="15" customHeight="1" x14ac:dyDescent="0.2">
      <c r="A3426" s="40" t="s">
        <v>15763</v>
      </c>
      <c r="B3426" s="40" t="s">
        <v>15764</v>
      </c>
      <c r="C3426" s="40" t="s">
        <v>15765</v>
      </c>
      <c r="D3426" s="44" t="s">
        <v>15766</v>
      </c>
    </row>
    <row r="3427" spans="1:4" ht="15" customHeight="1" x14ac:dyDescent="0.2">
      <c r="A3427" s="40" t="s">
        <v>15767</v>
      </c>
      <c r="B3427" s="40" t="s">
        <v>15768</v>
      </c>
      <c r="C3427" s="40" t="s">
        <v>15769</v>
      </c>
      <c r="D3427" s="44" t="s">
        <v>15770</v>
      </c>
    </row>
    <row r="3428" spans="1:4" ht="15" customHeight="1" x14ac:dyDescent="0.2">
      <c r="A3428" s="40" t="s">
        <v>15771</v>
      </c>
      <c r="B3428" s="40" t="s">
        <v>15772</v>
      </c>
      <c r="C3428" s="40" t="s">
        <v>15773</v>
      </c>
      <c r="D3428" s="44" t="s">
        <v>15774</v>
      </c>
    </row>
    <row r="3429" spans="1:4" ht="15" customHeight="1" x14ac:dyDescent="0.2">
      <c r="A3429" s="40" t="s">
        <v>15775</v>
      </c>
      <c r="B3429" s="40" t="s">
        <v>15776</v>
      </c>
      <c r="C3429" s="40" t="s">
        <v>15777</v>
      </c>
      <c r="D3429" s="44" t="s">
        <v>15778</v>
      </c>
    </row>
    <row r="3430" spans="1:4" ht="15" customHeight="1" x14ac:dyDescent="0.2">
      <c r="A3430" s="40" t="s">
        <v>15779</v>
      </c>
      <c r="B3430" s="40" t="s">
        <v>15780</v>
      </c>
      <c r="C3430" s="40" t="s">
        <v>15781</v>
      </c>
      <c r="D3430" s="44" t="s">
        <v>15782</v>
      </c>
    </row>
    <row r="3431" spans="1:4" ht="15" customHeight="1" x14ac:dyDescent="0.2">
      <c r="A3431" s="40" t="s">
        <v>15783</v>
      </c>
      <c r="B3431" s="40" t="s">
        <v>15784</v>
      </c>
      <c r="C3431" s="40" t="s">
        <v>15785</v>
      </c>
      <c r="D3431" s="44" t="s">
        <v>15786</v>
      </c>
    </row>
    <row r="3432" spans="1:4" ht="15" customHeight="1" x14ac:dyDescent="0.2">
      <c r="A3432" s="40" t="s">
        <v>15787</v>
      </c>
      <c r="B3432" s="40" t="s">
        <v>15788</v>
      </c>
      <c r="C3432" s="40" t="s">
        <v>15789</v>
      </c>
      <c r="D3432" s="44" t="s">
        <v>15790</v>
      </c>
    </row>
    <row r="3433" spans="1:4" ht="15" customHeight="1" x14ac:dyDescent="0.2">
      <c r="A3433" s="40" t="s">
        <v>15791</v>
      </c>
      <c r="B3433" s="40" t="s">
        <v>15792</v>
      </c>
      <c r="C3433" s="40" t="s">
        <v>15793</v>
      </c>
      <c r="D3433" s="44" t="s">
        <v>15794</v>
      </c>
    </row>
    <row r="3434" spans="1:4" ht="15" customHeight="1" x14ac:dyDescent="0.2">
      <c r="A3434" s="40" t="s">
        <v>15795</v>
      </c>
      <c r="B3434" s="40" t="s">
        <v>15796</v>
      </c>
      <c r="C3434" s="40" t="s">
        <v>15797</v>
      </c>
      <c r="D3434" s="44" t="s">
        <v>15798</v>
      </c>
    </row>
    <row r="3435" spans="1:4" ht="15" customHeight="1" x14ac:dyDescent="0.2">
      <c r="A3435" s="40" t="s">
        <v>15799</v>
      </c>
      <c r="B3435" s="40" t="s">
        <v>15800</v>
      </c>
      <c r="C3435" s="40" t="s">
        <v>15801</v>
      </c>
      <c r="D3435" s="44" t="s">
        <v>15802</v>
      </c>
    </row>
    <row r="3436" spans="1:4" ht="15" customHeight="1" x14ac:dyDescent="0.2">
      <c r="A3436" s="40" t="s">
        <v>15803</v>
      </c>
      <c r="B3436" s="40" t="s">
        <v>15804</v>
      </c>
      <c r="C3436" s="40" t="s">
        <v>15805</v>
      </c>
      <c r="D3436" s="44" t="s">
        <v>15806</v>
      </c>
    </row>
    <row r="3437" spans="1:4" ht="15" customHeight="1" x14ac:dyDescent="0.2">
      <c r="A3437" s="40" t="s">
        <v>15807</v>
      </c>
      <c r="B3437" s="40" t="s">
        <v>15808</v>
      </c>
      <c r="C3437" s="40" t="s">
        <v>15809</v>
      </c>
      <c r="D3437" s="44" t="s">
        <v>15810</v>
      </c>
    </row>
    <row r="3438" spans="1:4" ht="15" customHeight="1" x14ac:dyDescent="0.2">
      <c r="A3438" s="40" t="s">
        <v>15811</v>
      </c>
      <c r="B3438" s="40" t="s">
        <v>15812</v>
      </c>
      <c r="C3438" s="40" t="s">
        <v>15813</v>
      </c>
      <c r="D3438" s="44" t="s">
        <v>15814</v>
      </c>
    </row>
    <row r="3439" spans="1:4" ht="15" customHeight="1" x14ac:dyDescent="0.2">
      <c r="A3439" s="40" t="s">
        <v>15815</v>
      </c>
      <c r="B3439" s="40" t="s">
        <v>15816</v>
      </c>
      <c r="C3439" s="40" t="s">
        <v>15817</v>
      </c>
      <c r="D3439" s="44" t="s">
        <v>15818</v>
      </c>
    </row>
    <row r="3440" spans="1:4" ht="15" customHeight="1" x14ac:dyDescent="0.2">
      <c r="A3440" s="40" t="s">
        <v>15819</v>
      </c>
      <c r="B3440" s="40" t="s">
        <v>15820</v>
      </c>
      <c r="C3440" s="40" t="s">
        <v>15821</v>
      </c>
      <c r="D3440" s="44" t="s">
        <v>15822</v>
      </c>
    </row>
    <row r="3441" spans="1:4" ht="15" customHeight="1" x14ac:dyDescent="0.2">
      <c r="A3441" s="40" t="s">
        <v>15823</v>
      </c>
      <c r="B3441" s="40" t="s">
        <v>15824</v>
      </c>
      <c r="C3441" s="40" t="s">
        <v>15825</v>
      </c>
      <c r="D3441" s="44" t="s">
        <v>15826</v>
      </c>
    </row>
    <row r="3442" spans="1:4" ht="15" customHeight="1" x14ac:dyDescent="0.2">
      <c r="A3442" s="40" t="s">
        <v>15827</v>
      </c>
      <c r="B3442" s="40" t="s">
        <v>15828</v>
      </c>
      <c r="C3442" s="40" t="s">
        <v>15829</v>
      </c>
      <c r="D3442" s="44" t="s">
        <v>15830</v>
      </c>
    </row>
    <row r="3443" spans="1:4" ht="15" customHeight="1" x14ac:dyDescent="0.2">
      <c r="A3443" s="40" t="s">
        <v>15831</v>
      </c>
      <c r="B3443" s="40" t="s">
        <v>15832</v>
      </c>
      <c r="C3443" s="40" t="s">
        <v>15833</v>
      </c>
      <c r="D3443" s="44" t="s">
        <v>15834</v>
      </c>
    </row>
    <row r="3444" spans="1:4" ht="15" customHeight="1" x14ac:dyDescent="0.2">
      <c r="A3444" s="40" t="s">
        <v>15835</v>
      </c>
      <c r="B3444" s="40" t="s">
        <v>15836</v>
      </c>
      <c r="C3444" s="40" t="s">
        <v>15837</v>
      </c>
      <c r="D3444" s="44" t="s">
        <v>15838</v>
      </c>
    </row>
    <row r="3445" spans="1:4" ht="15" customHeight="1" x14ac:dyDescent="0.2">
      <c r="A3445" s="40" t="s">
        <v>15839</v>
      </c>
      <c r="B3445" s="40" t="s">
        <v>15840</v>
      </c>
      <c r="C3445" s="40" t="s">
        <v>15841</v>
      </c>
      <c r="D3445" s="44" t="s">
        <v>15842</v>
      </c>
    </row>
    <row r="3446" spans="1:4" ht="15" customHeight="1" x14ac:dyDescent="0.2">
      <c r="A3446" s="40" t="s">
        <v>15843</v>
      </c>
      <c r="B3446" s="40" t="s">
        <v>15844</v>
      </c>
      <c r="C3446" s="40" t="s">
        <v>15845</v>
      </c>
      <c r="D3446" s="44" t="s">
        <v>15846</v>
      </c>
    </row>
    <row r="3447" spans="1:4" ht="15" customHeight="1" x14ac:dyDescent="0.2">
      <c r="A3447" s="40" t="s">
        <v>15847</v>
      </c>
      <c r="B3447" s="40" t="s">
        <v>15848</v>
      </c>
      <c r="C3447" s="40" t="s">
        <v>15849</v>
      </c>
      <c r="D3447" s="44" t="s">
        <v>15850</v>
      </c>
    </row>
    <row r="3448" spans="1:4" ht="15" customHeight="1" x14ac:dyDescent="0.2">
      <c r="A3448" s="40" t="s">
        <v>15851</v>
      </c>
      <c r="B3448" s="40" t="s">
        <v>15852</v>
      </c>
      <c r="C3448" s="40" t="s">
        <v>15853</v>
      </c>
      <c r="D3448" s="44" t="s">
        <v>15854</v>
      </c>
    </row>
    <row r="3449" spans="1:4" ht="15" customHeight="1" x14ac:dyDescent="0.2">
      <c r="A3449" s="40" t="s">
        <v>15855</v>
      </c>
      <c r="B3449" s="40" t="s">
        <v>15856</v>
      </c>
      <c r="C3449" s="40" t="s">
        <v>15857</v>
      </c>
      <c r="D3449" s="44" t="s">
        <v>15858</v>
      </c>
    </row>
    <row r="3450" spans="1:4" ht="15" customHeight="1" x14ac:dyDescent="0.2">
      <c r="A3450" s="40" t="s">
        <v>15859</v>
      </c>
      <c r="B3450" s="40" t="s">
        <v>15860</v>
      </c>
      <c r="C3450" s="40" t="s">
        <v>15861</v>
      </c>
      <c r="D3450" s="44" t="s">
        <v>15862</v>
      </c>
    </row>
    <row r="3451" spans="1:4" ht="15" customHeight="1" x14ac:dyDescent="0.2">
      <c r="A3451" s="40" t="s">
        <v>15863</v>
      </c>
      <c r="B3451" s="40" t="s">
        <v>15864</v>
      </c>
      <c r="C3451" s="40" t="s">
        <v>15865</v>
      </c>
      <c r="D3451" s="44" t="s">
        <v>15866</v>
      </c>
    </row>
    <row r="3452" spans="1:4" ht="15" customHeight="1" x14ac:dyDescent="0.2">
      <c r="A3452" s="40" t="s">
        <v>15867</v>
      </c>
      <c r="B3452" s="40" t="s">
        <v>15868</v>
      </c>
      <c r="C3452" s="40" t="s">
        <v>15869</v>
      </c>
      <c r="D3452" s="44" t="s">
        <v>15870</v>
      </c>
    </row>
    <row r="3453" spans="1:4" ht="15" customHeight="1" x14ac:dyDescent="0.2">
      <c r="A3453" s="40" t="s">
        <v>15871</v>
      </c>
      <c r="B3453" s="40" t="s">
        <v>15872</v>
      </c>
      <c r="C3453" s="40" t="s">
        <v>15873</v>
      </c>
      <c r="D3453" s="44" t="s">
        <v>15874</v>
      </c>
    </row>
    <row r="3454" spans="1:4" ht="15" customHeight="1" x14ac:dyDescent="0.2">
      <c r="A3454" s="40" t="s">
        <v>15875</v>
      </c>
      <c r="B3454" s="40" t="s">
        <v>15876</v>
      </c>
      <c r="C3454" s="40" t="s">
        <v>15877</v>
      </c>
      <c r="D3454" s="44" t="s">
        <v>15878</v>
      </c>
    </row>
    <row r="3455" spans="1:4" ht="15" customHeight="1" x14ac:dyDescent="0.2">
      <c r="A3455" s="40" t="s">
        <v>15879</v>
      </c>
      <c r="B3455" s="40" t="s">
        <v>15880</v>
      </c>
      <c r="C3455" s="40" t="s">
        <v>15881</v>
      </c>
      <c r="D3455" s="44" t="s">
        <v>15882</v>
      </c>
    </row>
    <row r="3456" spans="1:4" ht="15" customHeight="1" x14ac:dyDescent="0.2">
      <c r="A3456" s="40" t="s">
        <v>15883</v>
      </c>
      <c r="B3456" s="40" t="s">
        <v>15884</v>
      </c>
      <c r="C3456" s="40" t="s">
        <v>15885</v>
      </c>
      <c r="D3456" s="44" t="s">
        <v>15886</v>
      </c>
    </row>
    <row r="3457" spans="1:4" ht="15" customHeight="1" x14ac:dyDescent="0.2">
      <c r="A3457" s="40" t="s">
        <v>15887</v>
      </c>
      <c r="B3457" s="40" t="s">
        <v>15888</v>
      </c>
      <c r="C3457" s="40" t="s">
        <v>15889</v>
      </c>
      <c r="D3457" s="44" t="s">
        <v>15890</v>
      </c>
    </row>
    <row r="3458" spans="1:4" ht="15" customHeight="1" x14ac:dyDescent="0.2">
      <c r="A3458" s="40" t="s">
        <v>15891</v>
      </c>
      <c r="B3458" s="40" t="s">
        <v>15892</v>
      </c>
      <c r="C3458" s="40" t="s">
        <v>15893</v>
      </c>
      <c r="D3458" s="44" t="s">
        <v>15890</v>
      </c>
    </row>
    <row r="3459" spans="1:4" ht="15" customHeight="1" x14ac:dyDescent="0.2">
      <c r="A3459" s="40" t="s">
        <v>15894</v>
      </c>
      <c r="B3459" s="40" t="s">
        <v>15895</v>
      </c>
      <c r="C3459" s="40" t="s">
        <v>15896</v>
      </c>
      <c r="D3459" s="44" t="s">
        <v>15890</v>
      </c>
    </row>
    <row r="3460" spans="1:4" ht="15" customHeight="1" x14ac:dyDescent="0.2">
      <c r="A3460" s="40" t="s">
        <v>15897</v>
      </c>
      <c r="B3460" s="40" t="s">
        <v>15898</v>
      </c>
      <c r="C3460" s="40" t="s">
        <v>15899</v>
      </c>
      <c r="D3460" s="44" t="s">
        <v>15900</v>
      </c>
    </row>
    <row r="3461" spans="1:4" ht="15" customHeight="1" x14ac:dyDescent="0.2">
      <c r="A3461" s="40" t="s">
        <v>15901</v>
      </c>
      <c r="B3461" s="40" t="s">
        <v>15902</v>
      </c>
      <c r="C3461" s="40" t="s">
        <v>15903</v>
      </c>
      <c r="D3461" s="44" t="s">
        <v>15904</v>
      </c>
    </row>
    <row r="3462" spans="1:4" ht="15" customHeight="1" x14ac:dyDescent="0.2">
      <c r="A3462" s="40" t="s">
        <v>15905</v>
      </c>
      <c r="B3462" s="40" t="s">
        <v>15906</v>
      </c>
      <c r="C3462" s="40" t="s">
        <v>15907</v>
      </c>
      <c r="D3462" s="44" t="s">
        <v>15908</v>
      </c>
    </row>
    <row r="3463" spans="1:4" ht="15" customHeight="1" x14ac:dyDescent="0.2">
      <c r="A3463" s="40" t="s">
        <v>15909</v>
      </c>
      <c r="B3463" s="40" t="s">
        <v>15910</v>
      </c>
      <c r="C3463" s="40" t="s">
        <v>15911</v>
      </c>
      <c r="D3463" s="44" t="s">
        <v>15912</v>
      </c>
    </row>
    <row r="3464" spans="1:4" ht="15" customHeight="1" x14ac:dyDescent="0.2">
      <c r="A3464" s="40" t="s">
        <v>15913</v>
      </c>
      <c r="B3464" s="40" t="s">
        <v>15914</v>
      </c>
      <c r="C3464" s="40" t="s">
        <v>15915</v>
      </c>
      <c r="D3464" s="44" t="s">
        <v>15916</v>
      </c>
    </row>
    <row r="3465" spans="1:4" ht="15" customHeight="1" x14ac:dyDescent="0.2">
      <c r="A3465" s="40" t="s">
        <v>15917</v>
      </c>
      <c r="B3465" s="40" t="s">
        <v>15918</v>
      </c>
      <c r="C3465" s="40" t="s">
        <v>15919</v>
      </c>
      <c r="D3465" s="44" t="s">
        <v>15920</v>
      </c>
    </row>
    <row r="3466" spans="1:4" ht="15" customHeight="1" x14ac:dyDescent="0.2">
      <c r="A3466" s="40" t="s">
        <v>15921</v>
      </c>
      <c r="B3466" s="40" t="s">
        <v>15922</v>
      </c>
      <c r="C3466" s="40" t="s">
        <v>15923</v>
      </c>
      <c r="D3466" s="44" t="s">
        <v>15924</v>
      </c>
    </row>
    <row r="3467" spans="1:4" ht="15" customHeight="1" x14ac:dyDescent="0.2">
      <c r="A3467" s="40" t="s">
        <v>15925</v>
      </c>
      <c r="B3467" s="40" t="s">
        <v>15926</v>
      </c>
      <c r="C3467" s="40" t="s">
        <v>15927</v>
      </c>
      <c r="D3467" s="44" t="s">
        <v>15928</v>
      </c>
    </row>
    <row r="3468" spans="1:4" ht="15" customHeight="1" x14ac:dyDescent="0.2">
      <c r="A3468" s="40" t="s">
        <v>15929</v>
      </c>
      <c r="B3468" s="40" t="s">
        <v>15930</v>
      </c>
      <c r="C3468" s="40" t="s">
        <v>15931</v>
      </c>
      <c r="D3468" s="44" t="s">
        <v>15932</v>
      </c>
    </row>
    <row r="3469" spans="1:4" ht="15" customHeight="1" x14ac:dyDescent="0.2">
      <c r="A3469" s="40" t="s">
        <v>15933</v>
      </c>
      <c r="B3469" s="40" t="s">
        <v>15934</v>
      </c>
      <c r="C3469" s="40" t="s">
        <v>15935</v>
      </c>
      <c r="D3469" s="44" t="s">
        <v>15936</v>
      </c>
    </row>
    <row r="3470" spans="1:4" ht="15" customHeight="1" x14ac:dyDescent="0.2">
      <c r="A3470" s="40" t="s">
        <v>15937</v>
      </c>
      <c r="B3470" s="40" t="s">
        <v>15938</v>
      </c>
      <c r="C3470" s="40" t="s">
        <v>15939</v>
      </c>
      <c r="D3470" s="44" t="s">
        <v>15940</v>
      </c>
    </row>
    <row r="3471" spans="1:4" ht="15" customHeight="1" x14ac:dyDescent="0.2">
      <c r="A3471" s="40" t="s">
        <v>15941</v>
      </c>
      <c r="B3471" s="40" t="s">
        <v>15942</v>
      </c>
      <c r="C3471" s="40" t="s">
        <v>15943</v>
      </c>
      <c r="D3471" s="44" t="s">
        <v>15944</v>
      </c>
    </row>
    <row r="3472" spans="1:4" ht="15" customHeight="1" x14ac:dyDescent="0.2">
      <c r="A3472" s="40" t="s">
        <v>15945</v>
      </c>
      <c r="B3472" s="40" t="s">
        <v>15946</v>
      </c>
      <c r="C3472" s="40" t="s">
        <v>15947</v>
      </c>
      <c r="D3472" s="44" t="s">
        <v>15948</v>
      </c>
    </row>
    <row r="3473" spans="1:4" ht="15" customHeight="1" x14ac:dyDescent="0.2">
      <c r="A3473" s="40" t="s">
        <v>15949</v>
      </c>
      <c r="B3473" s="40" t="s">
        <v>15950</v>
      </c>
      <c r="C3473" s="40" t="s">
        <v>15951</v>
      </c>
      <c r="D3473" s="44" t="s">
        <v>15952</v>
      </c>
    </row>
    <row r="3474" spans="1:4" ht="15" customHeight="1" x14ac:dyDescent="0.2">
      <c r="A3474" s="40" t="s">
        <v>15953</v>
      </c>
      <c r="B3474" s="40" t="s">
        <v>15954</v>
      </c>
      <c r="C3474" s="40" t="s">
        <v>15955</v>
      </c>
      <c r="D3474" s="44" t="s">
        <v>15956</v>
      </c>
    </row>
    <row r="3475" spans="1:4" ht="15" customHeight="1" x14ac:dyDescent="0.2">
      <c r="A3475" s="40" t="s">
        <v>15957</v>
      </c>
      <c r="B3475" s="40" t="s">
        <v>15958</v>
      </c>
      <c r="C3475" s="40" t="s">
        <v>15959</v>
      </c>
      <c r="D3475" s="44" t="s">
        <v>15960</v>
      </c>
    </row>
    <row r="3476" spans="1:4" ht="15" customHeight="1" x14ac:dyDescent="0.2">
      <c r="A3476" s="40" t="s">
        <v>15961</v>
      </c>
      <c r="B3476" s="40" t="s">
        <v>15962</v>
      </c>
      <c r="C3476" s="40" t="s">
        <v>15963</v>
      </c>
      <c r="D3476" s="44" t="s">
        <v>15964</v>
      </c>
    </row>
    <row r="3477" spans="1:4" ht="15" customHeight="1" x14ac:dyDescent="0.2">
      <c r="A3477" s="40" t="s">
        <v>15965</v>
      </c>
      <c r="B3477" s="40" t="s">
        <v>15966</v>
      </c>
      <c r="C3477" s="40" t="s">
        <v>15967</v>
      </c>
      <c r="D3477" s="44" t="s">
        <v>15968</v>
      </c>
    </row>
    <row r="3478" spans="1:4" ht="15" customHeight="1" x14ac:dyDescent="0.2">
      <c r="A3478" s="40" t="s">
        <v>15969</v>
      </c>
      <c r="B3478" s="40" t="s">
        <v>15970</v>
      </c>
      <c r="C3478" s="40" t="s">
        <v>15971</v>
      </c>
      <c r="D3478" s="44" t="s">
        <v>15972</v>
      </c>
    </row>
    <row r="3479" spans="1:4" ht="15" customHeight="1" x14ac:dyDescent="0.2">
      <c r="A3479" s="40" t="s">
        <v>15973</v>
      </c>
      <c r="B3479" s="40" t="s">
        <v>15974</v>
      </c>
      <c r="C3479" s="40" t="s">
        <v>15975</v>
      </c>
      <c r="D3479" s="44" t="s">
        <v>15976</v>
      </c>
    </row>
    <row r="3480" spans="1:4" ht="15" customHeight="1" x14ac:dyDescent="0.2">
      <c r="A3480" s="40" t="s">
        <v>15977</v>
      </c>
      <c r="B3480" s="40" t="s">
        <v>15978</v>
      </c>
      <c r="C3480" s="40" t="s">
        <v>15979</v>
      </c>
      <c r="D3480" s="44" t="s">
        <v>15980</v>
      </c>
    </row>
    <row r="3481" spans="1:4" ht="15" customHeight="1" x14ac:dyDescent="0.2">
      <c r="A3481" s="40" t="s">
        <v>15981</v>
      </c>
      <c r="B3481" s="40" t="s">
        <v>15982</v>
      </c>
      <c r="C3481" s="40" t="s">
        <v>15983</v>
      </c>
      <c r="D3481" s="44" t="s">
        <v>15984</v>
      </c>
    </row>
    <row r="3482" spans="1:4" ht="15" customHeight="1" x14ac:dyDescent="0.2">
      <c r="A3482" s="40" t="s">
        <v>15985</v>
      </c>
      <c r="B3482" s="40" t="s">
        <v>15986</v>
      </c>
      <c r="C3482" s="40" t="s">
        <v>15987</v>
      </c>
      <c r="D3482" s="44" t="s">
        <v>15988</v>
      </c>
    </row>
    <row r="3483" spans="1:4" ht="15" customHeight="1" x14ac:dyDescent="0.2">
      <c r="A3483" s="40" t="s">
        <v>15989</v>
      </c>
      <c r="B3483" s="40" t="s">
        <v>15990</v>
      </c>
      <c r="C3483" s="40" t="s">
        <v>15991</v>
      </c>
      <c r="D3483" s="44" t="s">
        <v>15992</v>
      </c>
    </row>
    <row r="3484" spans="1:4" ht="15" customHeight="1" x14ac:dyDescent="0.2">
      <c r="A3484" s="40" t="s">
        <v>15993</v>
      </c>
      <c r="B3484" s="40" t="s">
        <v>15994</v>
      </c>
      <c r="C3484" s="40" t="s">
        <v>15995</v>
      </c>
      <c r="D3484" s="44" t="s">
        <v>15996</v>
      </c>
    </row>
    <row r="3485" spans="1:4" ht="15" customHeight="1" x14ac:dyDescent="0.2">
      <c r="A3485" s="40" t="s">
        <v>15997</v>
      </c>
      <c r="B3485" s="40" t="s">
        <v>15998</v>
      </c>
      <c r="C3485" s="40" t="s">
        <v>15999</v>
      </c>
      <c r="D3485" s="44" t="s">
        <v>16000</v>
      </c>
    </row>
    <row r="3486" spans="1:4" ht="15" customHeight="1" x14ac:dyDescent="0.2">
      <c r="A3486" s="40" t="s">
        <v>16001</v>
      </c>
      <c r="B3486" s="40" t="s">
        <v>16002</v>
      </c>
      <c r="C3486" s="40" t="s">
        <v>16003</v>
      </c>
      <c r="D3486" s="44" t="s">
        <v>16004</v>
      </c>
    </row>
    <row r="3487" spans="1:4" ht="15" customHeight="1" x14ac:dyDescent="0.2">
      <c r="A3487" s="40" t="s">
        <v>16005</v>
      </c>
      <c r="B3487" s="40" t="s">
        <v>16006</v>
      </c>
      <c r="C3487" s="40" t="s">
        <v>16007</v>
      </c>
      <c r="D3487" s="44" t="s">
        <v>16008</v>
      </c>
    </row>
    <row r="3488" spans="1:4" ht="15" customHeight="1" x14ac:dyDescent="0.2">
      <c r="A3488" s="40" t="s">
        <v>16009</v>
      </c>
      <c r="B3488" s="40" t="s">
        <v>16010</v>
      </c>
      <c r="C3488" s="40" t="s">
        <v>16011</v>
      </c>
      <c r="D3488" s="44" t="s">
        <v>16012</v>
      </c>
    </row>
    <row r="3489" spans="1:4" ht="15" customHeight="1" x14ac:dyDescent="0.2">
      <c r="A3489" s="40" t="s">
        <v>16013</v>
      </c>
      <c r="B3489" s="40" t="s">
        <v>16014</v>
      </c>
      <c r="C3489" s="40" t="s">
        <v>16015</v>
      </c>
      <c r="D3489" s="44" t="s">
        <v>16016</v>
      </c>
    </row>
    <row r="3490" spans="1:4" ht="15" customHeight="1" x14ac:dyDescent="0.2">
      <c r="A3490" s="40" t="s">
        <v>16017</v>
      </c>
      <c r="B3490" s="40" t="s">
        <v>16018</v>
      </c>
      <c r="C3490" s="40" t="s">
        <v>16019</v>
      </c>
      <c r="D3490" s="44" t="s">
        <v>16020</v>
      </c>
    </row>
    <row r="3491" spans="1:4" ht="15" customHeight="1" x14ac:dyDescent="0.2">
      <c r="A3491" s="40" t="s">
        <v>16021</v>
      </c>
      <c r="B3491" s="40" t="s">
        <v>16022</v>
      </c>
      <c r="C3491" s="40" t="s">
        <v>16023</v>
      </c>
      <c r="D3491" s="44" t="s">
        <v>16024</v>
      </c>
    </row>
    <row r="3492" spans="1:4" ht="15" customHeight="1" x14ac:dyDescent="0.2">
      <c r="A3492" s="40" t="s">
        <v>16025</v>
      </c>
      <c r="B3492" s="40" t="s">
        <v>16026</v>
      </c>
      <c r="C3492" s="40" t="s">
        <v>16027</v>
      </c>
      <c r="D3492" s="44" t="s">
        <v>16028</v>
      </c>
    </row>
    <row r="3493" spans="1:4" ht="15" customHeight="1" x14ac:dyDescent="0.2">
      <c r="A3493" s="40" t="s">
        <v>16029</v>
      </c>
      <c r="B3493" s="40" t="s">
        <v>16030</v>
      </c>
      <c r="C3493" s="40" t="s">
        <v>16031</v>
      </c>
      <c r="D3493" s="44" t="s">
        <v>16032</v>
      </c>
    </row>
    <row r="3494" spans="1:4" ht="15" customHeight="1" x14ac:dyDescent="0.2">
      <c r="A3494" s="40" t="s">
        <v>16033</v>
      </c>
      <c r="B3494" s="40" t="s">
        <v>16034</v>
      </c>
      <c r="C3494" s="40" t="s">
        <v>16035</v>
      </c>
      <c r="D3494" s="44" t="s">
        <v>16036</v>
      </c>
    </row>
    <row r="3495" spans="1:4" ht="15" customHeight="1" x14ac:dyDescent="0.2">
      <c r="A3495" s="40" t="s">
        <v>16037</v>
      </c>
      <c r="B3495" s="40" t="s">
        <v>16038</v>
      </c>
      <c r="C3495" s="40" t="s">
        <v>16039</v>
      </c>
      <c r="D3495" s="44" t="s">
        <v>16040</v>
      </c>
    </row>
    <row r="3496" spans="1:4" ht="15" customHeight="1" x14ac:dyDescent="0.2">
      <c r="A3496" s="40" t="s">
        <v>16041</v>
      </c>
      <c r="B3496" s="40" t="s">
        <v>16042</v>
      </c>
      <c r="C3496" s="40" t="s">
        <v>16043</v>
      </c>
      <c r="D3496" s="44" t="s">
        <v>16044</v>
      </c>
    </row>
    <row r="3497" spans="1:4" ht="15" customHeight="1" x14ac:dyDescent="0.2">
      <c r="A3497" s="40" t="s">
        <v>16045</v>
      </c>
      <c r="B3497" s="40" t="s">
        <v>16046</v>
      </c>
      <c r="C3497" s="40" t="s">
        <v>16047</v>
      </c>
      <c r="D3497" s="44" t="s">
        <v>16048</v>
      </c>
    </row>
    <row r="3498" spans="1:4" ht="15" customHeight="1" x14ac:dyDescent="0.2">
      <c r="A3498" s="40" t="s">
        <v>16049</v>
      </c>
      <c r="B3498" s="40" t="s">
        <v>16050</v>
      </c>
      <c r="C3498" s="40" t="s">
        <v>16051</v>
      </c>
      <c r="D3498" s="44" t="s">
        <v>16052</v>
      </c>
    </row>
    <row r="3499" spans="1:4" ht="15" customHeight="1" x14ac:dyDescent="0.2">
      <c r="A3499" s="40" t="s">
        <v>16053</v>
      </c>
      <c r="B3499" s="40" t="s">
        <v>16054</v>
      </c>
      <c r="C3499" s="40" t="s">
        <v>16055</v>
      </c>
      <c r="D3499" s="44" t="s">
        <v>16056</v>
      </c>
    </row>
    <row r="3500" spans="1:4" ht="15" customHeight="1" x14ac:dyDescent="0.2">
      <c r="A3500" s="40" t="s">
        <v>16057</v>
      </c>
      <c r="B3500" s="40" t="s">
        <v>16058</v>
      </c>
      <c r="C3500" s="40" t="s">
        <v>16059</v>
      </c>
      <c r="D3500" s="44" t="s">
        <v>16060</v>
      </c>
    </row>
    <row r="3501" spans="1:4" ht="15" customHeight="1" x14ac:dyDescent="0.2">
      <c r="A3501" s="40" t="s">
        <v>16061</v>
      </c>
      <c r="B3501" s="40" t="s">
        <v>16062</v>
      </c>
      <c r="C3501" s="40" t="s">
        <v>16063</v>
      </c>
      <c r="D3501" s="44" t="s">
        <v>16064</v>
      </c>
    </row>
    <row r="3502" spans="1:4" ht="15" customHeight="1" x14ac:dyDescent="0.2">
      <c r="A3502" s="40" t="s">
        <v>16065</v>
      </c>
      <c r="B3502" s="40" t="s">
        <v>16066</v>
      </c>
      <c r="C3502" s="40" t="s">
        <v>16067</v>
      </c>
      <c r="D3502" s="44" t="s">
        <v>16068</v>
      </c>
    </row>
    <row r="3503" spans="1:4" ht="15" customHeight="1" x14ac:dyDescent="0.2">
      <c r="A3503" s="40" t="s">
        <v>16069</v>
      </c>
      <c r="B3503" s="40" t="s">
        <v>16070</v>
      </c>
      <c r="C3503" s="40" t="s">
        <v>16071</v>
      </c>
      <c r="D3503" s="44" t="s">
        <v>16072</v>
      </c>
    </row>
    <row r="3504" spans="1:4" ht="15" customHeight="1" x14ac:dyDescent="0.2">
      <c r="A3504" s="40" t="s">
        <v>16073</v>
      </c>
      <c r="B3504" s="40" t="s">
        <v>16074</v>
      </c>
      <c r="C3504" s="40" t="s">
        <v>16075</v>
      </c>
      <c r="D3504" s="44" t="s">
        <v>16076</v>
      </c>
    </row>
    <row r="3505" spans="1:4" ht="15" customHeight="1" x14ac:dyDescent="0.2">
      <c r="A3505" s="40" t="s">
        <v>16077</v>
      </c>
      <c r="B3505" s="40" t="s">
        <v>16078</v>
      </c>
      <c r="C3505" s="40" t="s">
        <v>16079</v>
      </c>
      <c r="D3505" s="44" t="s">
        <v>16080</v>
      </c>
    </row>
    <row r="3506" spans="1:4" ht="15" customHeight="1" x14ac:dyDescent="0.2">
      <c r="A3506" s="40" t="s">
        <v>16081</v>
      </c>
      <c r="B3506" s="40" t="s">
        <v>16082</v>
      </c>
      <c r="C3506" s="40" t="s">
        <v>16083</v>
      </c>
      <c r="D3506" s="44" t="s">
        <v>16084</v>
      </c>
    </row>
    <row r="3507" spans="1:4" ht="15" customHeight="1" x14ac:dyDescent="0.2">
      <c r="A3507" s="40" t="s">
        <v>16085</v>
      </c>
      <c r="B3507" s="40" t="s">
        <v>16086</v>
      </c>
      <c r="C3507" s="40" t="s">
        <v>16087</v>
      </c>
      <c r="D3507" s="44" t="s">
        <v>16088</v>
      </c>
    </row>
    <row r="3508" spans="1:4" ht="15" customHeight="1" x14ac:dyDescent="0.2">
      <c r="A3508" s="40" t="s">
        <v>16089</v>
      </c>
      <c r="B3508" s="40" t="s">
        <v>16090</v>
      </c>
      <c r="C3508" s="40" t="s">
        <v>16091</v>
      </c>
      <c r="D3508" s="44" t="s">
        <v>16092</v>
      </c>
    </row>
    <row r="3509" spans="1:4" ht="15" customHeight="1" x14ac:dyDescent="0.2">
      <c r="A3509" s="40" t="s">
        <v>16093</v>
      </c>
      <c r="B3509" s="40" t="s">
        <v>16094</v>
      </c>
      <c r="C3509" s="40" t="s">
        <v>16095</v>
      </c>
      <c r="D3509" s="44" t="s">
        <v>16096</v>
      </c>
    </row>
    <row r="3510" spans="1:4" ht="15" customHeight="1" x14ac:dyDescent="0.2">
      <c r="A3510" s="40" t="s">
        <v>16097</v>
      </c>
      <c r="B3510" s="40" t="s">
        <v>16098</v>
      </c>
      <c r="C3510" s="40" t="s">
        <v>16099</v>
      </c>
      <c r="D3510" s="44" t="s">
        <v>16100</v>
      </c>
    </row>
    <row r="3511" spans="1:4" ht="15" customHeight="1" x14ac:dyDescent="0.2">
      <c r="A3511" s="40" t="s">
        <v>16101</v>
      </c>
      <c r="B3511" s="40" t="s">
        <v>16102</v>
      </c>
      <c r="C3511" s="40" t="s">
        <v>178</v>
      </c>
      <c r="D3511" s="44" t="s">
        <v>16103</v>
      </c>
    </row>
    <row r="3512" spans="1:4" ht="15" customHeight="1" x14ac:dyDescent="0.2">
      <c r="A3512" s="40" t="s">
        <v>16104</v>
      </c>
      <c r="B3512" s="40" t="s">
        <v>16105</v>
      </c>
      <c r="C3512" s="40" t="s">
        <v>16106</v>
      </c>
      <c r="D3512" s="44" t="s">
        <v>16107</v>
      </c>
    </row>
    <row r="3513" spans="1:4" ht="15" customHeight="1" x14ac:dyDescent="0.2">
      <c r="A3513" s="40" t="s">
        <v>16108</v>
      </c>
      <c r="B3513" s="40" t="s">
        <v>16109</v>
      </c>
      <c r="C3513" s="40" t="s">
        <v>16110</v>
      </c>
      <c r="D3513" s="44" t="s">
        <v>16111</v>
      </c>
    </row>
    <row r="3514" spans="1:4" ht="15" customHeight="1" x14ac:dyDescent="0.2">
      <c r="A3514" s="40" t="s">
        <v>16112</v>
      </c>
      <c r="B3514" s="40" t="s">
        <v>16113</v>
      </c>
      <c r="C3514" s="40" t="s">
        <v>16114</v>
      </c>
      <c r="D3514" s="44" t="s">
        <v>16115</v>
      </c>
    </row>
    <row r="3515" spans="1:4" ht="15" customHeight="1" x14ac:dyDescent="0.2">
      <c r="A3515" s="40" t="s">
        <v>16116</v>
      </c>
      <c r="B3515" s="40" t="s">
        <v>16117</v>
      </c>
      <c r="C3515" s="40" t="s">
        <v>16118</v>
      </c>
      <c r="D3515" s="44" t="s">
        <v>16119</v>
      </c>
    </row>
    <row r="3516" spans="1:4" ht="15" customHeight="1" x14ac:dyDescent="0.2">
      <c r="A3516" s="40" t="s">
        <v>16120</v>
      </c>
      <c r="B3516" s="40" t="s">
        <v>16121</v>
      </c>
      <c r="C3516" s="40" t="s">
        <v>16122</v>
      </c>
      <c r="D3516" s="44" t="s">
        <v>16119</v>
      </c>
    </row>
    <row r="3517" spans="1:4" ht="15" customHeight="1" x14ac:dyDescent="0.2">
      <c r="A3517" s="40" t="s">
        <v>16123</v>
      </c>
      <c r="B3517" s="40" t="s">
        <v>16124</v>
      </c>
      <c r="C3517" s="40" t="s">
        <v>16125</v>
      </c>
      <c r="D3517" s="44" t="s">
        <v>16126</v>
      </c>
    </row>
    <row r="3518" spans="1:4" ht="15" customHeight="1" x14ac:dyDescent="0.2">
      <c r="A3518" s="40" t="s">
        <v>16127</v>
      </c>
      <c r="B3518" s="40" t="s">
        <v>16128</v>
      </c>
      <c r="C3518" s="40" t="s">
        <v>16129</v>
      </c>
      <c r="D3518" s="44" t="s">
        <v>16130</v>
      </c>
    </row>
    <row r="3519" spans="1:4" ht="15" customHeight="1" x14ac:dyDescent="0.2">
      <c r="A3519" s="40" t="s">
        <v>16131</v>
      </c>
      <c r="B3519" s="40" t="s">
        <v>16132</v>
      </c>
      <c r="C3519" s="40" t="s">
        <v>16133</v>
      </c>
      <c r="D3519" s="44" t="s">
        <v>16134</v>
      </c>
    </row>
    <row r="3520" spans="1:4" ht="15" customHeight="1" x14ac:dyDescent="0.2">
      <c r="A3520" s="40" t="s">
        <v>16135</v>
      </c>
      <c r="B3520" s="40" t="s">
        <v>16136</v>
      </c>
      <c r="C3520" s="40" t="s">
        <v>16137</v>
      </c>
      <c r="D3520" s="44" t="s">
        <v>16138</v>
      </c>
    </row>
    <row r="3521" spans="1:4" ht="15" customHeight="1" x14ac:dyDescent="0.2">
      <c r="A3521" s="40" t="s">
        <v>16139</v>
      </c>
      <c r="B3521" s="40" t="s">
        <v>16140</v>
      </c>
      <c r="C3521" s="40" t="s">
        <v>16141</v>
      </c>
      <c r="D3521" s="44" t="s">
        <v>16142</v>
      </c>
    </row>
    <row r="3522" spans="1:4" ht="15" customHeight="1" x14ac:dyDescent="0.2">
      <c r="A3522" s="40" t="s">
        <v>16143</v>
      </c>
      <c r="B3522" s="40" t="s">
        <v>16144</v>
      </c>
      <c r="C3522" s="40" t="s">
        <v>16145</v>
      </c>
      <c r="D3522" s="44" t="s">
        <v>16146</v>
      </c>
    </row>
    <row r="3523" spans="1:4" ht="15" customHeight="1" x14ac:dyDescent="0.2">
      <c r="A3523" s="40" t="s">
        <v>16147</v>
      </c>
      <c r="B3523" s="40" t="s">
        <v>16148</v>
      </c>
      <c r="C3523" s="40" t="s">
        <v>16149</v>
      </c>
      <c r="D3523" s="44" t="s">
        <v>16150</v>
      </c>
    </row>
    <row r="3524" spans="1:4" ht="15" customHeight="1" x14ac:dyDescent="0.2">
      <c r="A3524" s="40" t="s">
        <v>16151</v>
      </c>
      <c r="B3524" s="40" t="s">
        <v>16152</v>
      </c>
      <c r="C3524" s="40" t="s">
        <v>16153</v>
      </c>
      <c r="D3524" s="44" t="s">
        <v>16154</v>
      </c>
    </row>
    <row r="3525" spans="1:4" ht="15" customHeight="1" x14ac:dyDescent="0.2">
      <c r="A3525" s="40" t="s">
        <v>16155</v>
      </c>
      <c r="B3525" s="40" t="s">
        <v>16156</v>
      </c>
      <c r="C3525" s="40" t="s">
        <v>16157</v>
      </c>
      <c r="D3525" s="44" t="s">
        <v>16158</v>
      </c>
    </row>
    <row r="3526" spans="1:4" ht="15" customHeight="1" x14ac:dyDescent="0.2">
      <c r="A3526" s="40" t="s">
        <v>16159</v>
      </c>
      <c r="B3526" s="40" t="s">
        <v>16160</v>
      </c>
      <c r="C3526" s="40" t="s">
        <v>16161</v>
      </c>
      <c r="D3526" s="44" t="s">
        <v>16162</v>
      </c>
    </row>
    <row r="3527" spans="1:4" ht="15" customHeight="1" x14ac:dyDescent="0.2">
      <c r="A3527" s="40" t="s">
        <v>16163</v>
      </c>
      <c r="B3527" s="40" t="s">
        <v>16164</v>
      </c>
      <c r="C3527" s="40" t="s">
        <v>16165</v>
      </c>
      <c r="D3527" s="44" t="s">
        <v>16166</v>
      </c>
    </row>
    <row r="3528" spans="1:4" ht="15" customHeight="1" x14ac:dyDescent="0.2">
      <c r="A3528" s="40" t="s">
        <v>16167</v>
      </c>
      <c r="B3528" s="40" t="s">
        <v>16168</v>
      </c>
      <c r="C3528" s="40" t="s">
        <v>16169</v>
      </c>
      <c r="D3528" s="44" t="s">
        <v>16170</v>
      </c>
    </row>
    <row r="3529" spans="1:4" ht="15" customHeight="1" x14ac:dyDescent="0.2">
      <c r="A3529" s="40" t="s">
        <v>16171</v>
      </c>
      <c r="B3529" s="40" t="s">
        <v>16172</v>
      </c>
      <c r="C3529" s="40" t="s">
        <v>16173</v>
      </c>
      <c r="D3529" s="44" t="s">
        <v>16174</v>
      </c>
    </row>
    <row r="3530" spans="1:4" ht="15" customHeight="1" x14ac:dyDescent="0.2">
      <c r="A3530" s="40" t="s">
        <v>16175</v>
      </c>
      <c r="B3530" s="40" t="s">
        <v>16176</v>
      </c>
      <c r="C3530" s="40" t="s">
        <v>16177</v>
      </c>
      <c r="D3530" s="44" t="s">
        <v>16178</v>
      </c>
    </row>
    <row r="3531" spans="1:4" ht="15" customHeight="1" x14ac:dyDescent="0.2">
      <c r="A3531" s="40" t="s">
        <v>16179</v>
      </c>
      <c r="B3531" s="40" t="s">
        <v>16180</v>
      </c>
      <c r="C3531" s="40" t="s">
        <v>16181</v>
      </c>
      <c r="D3531" s="44" t="s">
        <v>16182</v>
      </c>
    </row>
    <row r="3532" spans="1:4" ht="15" customHeight="1" x14ac:dyDescent="0.2">
      <c r="A3532" s="40" t="s">
        <v>16183</v>
      </c>
      <c r="B3532" s="40" t="s">
        <v>16184</v>
      </c>
      <c r="C3532" s="40" t="s">
        <v>16185</v>
      </c>
      <c r="D3532" s="44" t="s">
        <v>16186</v>
      </c>
    </row>
    <row r="3533" spans="1:4" ht="15" customHeight="1" x14ac:dyDescent="0.2">
      <c r="A3533" s="40" t="s">
        <v>16187</v>
      </c>
      <c r="B3533" s="40" t="s">
        <v>16188</v>
      </c>
      <c r="C3533" s="40" t="s">
        <v>16189</v>
      </c>
      <c r="D3533" s="44" t="s">
        <v>16190</v>
      </c>
    </row>
    <row r="3534" spans="1:4" ht="15" customHeight="1" x14ac:dyDescent="0.2">
      <c r="A3534" s="40" t="s">
        <v>16191</v>
      </c>
      <c r="B3534" s="40" t="s">
        <v>16192</v>
      </c>
      <c r="C3534" s="40" t="s">
        <v>16193</v>
      </c>
      <c r="D3534" s="44" t="s">
        <v>16194</v>
      </c>
    </row>
    <row r="3535" spans="1:4" ht="15" customHeight="1" x14ac:dyDescent="0.2">
      <c r="A3535" s="40" t="s">
        <v>16195</v>
      </c>
      <c r="B3535" s="40" t="s">
        <v>16196</v>
      </c>
      <c r="C3535" s="40" t="s">
        <v>16197</v>
      </c>
      <c r="D3535" s="44" t="s">
        <v>16198</v>
      </c>
    </row>
    <row r="3536" spans="1:4" ht="15" customHeight="1" x14ac:dyDescent="0.2">
      <c r="A3536" s="40" t="s">
        <v>16199</v>
      </c>
      <c r="B3536" s="40" t="s">
        <v>16200</v>
      </c>
      <c r="C3536" s="40" t="s">
        <v>16201</v>
      </c>
      <c r="D3536" s="44" t="s">
        <v>16198</v>
      </c>
    </row>
    <row r="3537" spans="1:4" ht="15" customHeight="1" x14ac:dyDescent="0.2">
      <c r="A3537" s="40" t="s">
        <v>16202</v>
      </c>
      <c r="B3537" s="40" t="s">
        <v>16203</v>
      </c>
      <c r="C3537" s="40" t="s">
        <v>16204</v>
      </c>
      <c r="D3537" s="44" t="s">
        <v>16205</v>
      </c>
    </row>
    <row r="3538" spans="1:4" ht="15" customHeight="1" x14ac:dyDescent="0.2">
      <c r="A3538" s="40" t="s">
        <v>16206</v>
      </c>
      <c r="B3538" s="40" t="s">
        <v>16207</v>
      </c>
      <c r="C3538" s="40" t="s">
        <v>16208</v>
      </c>
      <c r="D3538" s="44" t="s">
        <v>16209</v>
      </c>
    </row>
    <row r="3539" spans="1:4" ht="15" customHeight="1" x14ac:dyDescent="0.2">
      <c r="A3539" s="40" t="s">
        <v>16210</v>
      </c>
      <c r="B3539" s="40" t="s">
        <v>16211</v>
      </c>
      <c r="C3539" s="40" t="s">
        <v>16212</v>
      </c>
      <c r="D3539" s="44" t="s">
        <v>16213</v>
      </c>
    </row>
    <row r="3540" spans="1:4" ht="15" customHeight="1" x14ac:dyDescent="0.2">
      <c r="A3540" s="40" t="s">
        <v>16214</v>
      </c>
      <c r="B3540" s="40" t="s">
        <v>16215</v>
      </c>
      <c r="C3540" s="40" t="s">
        <v>16216</v>
      </c>
      <c r="D3540" s="44" t="s">
        <v>16217</v>
      </c>
    </row>
    <row r="3541" spans="1:4" ht="15" customHeight="1" x14ac:dyDescent="0.2">
      <c r="A3541" s="40" t="s">
        <v>16218</v>
      </c>
      <c r="B3541" s="40" t="s">
        <v>16219</v>
      </c>
      <c r="C3541" s="40" t="s">
        <v>16220</v>
      </c>
      <c r="D3541" s="44" t="s">
        <v>16221</v>
      </c>
    </row>
    <row r="3542" spans="1:4" ht="15" customHeight="1" x14ac:dyDescent="0.2">
      <c r="A3542" s="40" t="s">
        <v>16222</v>
      </c>
      <c r="B3542" s="40" t="s">
        <v>16223</v>
      </c>
      <c r="C3542" s="40" t="s">
        <v>16224</v>
      </c>
      <c r="D3542" s="44" t="s">
        <v>16225</v>
      </c>
    </row>
    <row r="3543" spans="1:4" ht="15" customHeight="1" x14ac:dyDescent="0.2">
      <c r="A3543" s="40" t="s">
        <v>16226</v>
      </c>
      <c r="B3543" s="40" t="s">
        <v>16227</v>
      </c>
      <c r="C3543" s="40" t="s">
        <v>16228</v>
      </c>
      <c r="D3543" s="44" t="s">
        <v>16229</v>
      </c>
    </row>
    <row r="3544" spans="1:4" ht="15" customHeight="1" x14ac:dyDescent="0.2">
      <c r="A3544" s="40" t="s">
        <v>16230</v>
      </c>
      <c r="B3544" s="40" t="s">
        <v>16231</v>
      </c>
      <c r="C3544" s="40" t="s">
        <v>16232</v>
      </c>
      <c r="D3544" s="44" t="s">
        <v>16233</v>
      </c>
    </row>
    <row r="3545" spans="1:4" ht="15" customHeight="1" x14ac:dyDescent="0.2">
      <c r="A3545" s="40" t="s">
        <v>16234</v>
      </c>
      <c r="B3545" s="40" t="s">
        <v>16235</v>
      </c>
      <c r="C3545" s="40" t="s">
        <v>16236</v>
      </c>
      <c r="D3545" s="44" t="s">
        <v>16237</v>
      </c>
    </row>
    <row r="3546" spans="1:4" ht="15" customHeight="1" x14ac:dyDescent="0.2">
      <c r="A3546" s="40" t="s">
        <v>16238</v>
      </c>
      <c r="B3546" s="40" t="s">
        <v>16239</v>
      </c>
      <c r="C3546" s="40" t="s">
        <v>16240</v>
      </c>
      <c r="D3546" s="44" t="s">
        <v>16241</v>
      </c>
    </row>
    <row r="3547" spans="1:4" ht="15" customHeight="1" x14ac:dyDescent="0.2">
      <c r="A3547" s="40" t="s">
        <v>16242</v>
      </c>
      <c r="B3547" s="40" t="s">
        <v>16243</v>
      </c>
      <c r="C3547" s="40" t="s">
        <v>16244</v>
      </c>
      <c r="D3547" s="44" t="s">
        <v>16245</v>
      </c>
    </row>
    <row r="3548" spans="1:4" ht="15" customHeight="1" x14ac:dyDescent="0.2">
      <c r="A3548" s="40" t="s">
        <v>16246</v>
      </c>
      <c r="B3548" s="40" t="s">
        <v>16247</v>
      </c>
      <c r="C3548" s="40" t="s">
        <v>16248</v>
      </c>
      <c r="D3548" s="44" t="s">
        <v>16249</v>
      </c>
    </row>
    <row r="3549" spans="1:4" ht="15" customHeight="1" x14ac:dyDescent="0.2">
      <c r="A3549" s="40" t="s">
        <v>16250</v>
      </c>
      <c r="B3549" s="40" t="s">
        <v>16251</v>
      </c>
      <c r="C3549" s="40" t="s">
        <v>16252</v>
      </c>
      <c r="D3549" s="44" t="s">
        <v>16253</v>
      </c>
    </row>
    <row r="3550" spans="1:4" ht="15" customHeight="1" x14ac:dyDescent="0.2">
      <c r="A3550" s="40" t="s">
        <v>16254</v>
      </c>
      <c r="B3550" s="40" t="s">
        <v>16255</v>
      </c>
      <c r="C3550" s="40" t="s">
        <v>16256</v>
      </c>
      <c r="D3550" s="44" t="s">
        <v>16257</v>
      </c>
    </row>
    <row r="3551" spans="1:4" ht="15" customHeight="1" x14ac:dyDescent="0.2">
      <c r="A3551" s="40" t="s">
        <v>16258</v>
      </c>
      <c r="B3551" s="40" t="s">
        <v>16259</v>
      </c>
      <c r="C3551" s="40" t="s">
        <v>16260</v>
      </c>
      <c r="D3551" s="44" t="s">
        <v>16261</v>
      </c>
    </row>
    <row r="3552" spans="1:4" ht="15" customHeight="1" x14ac:dyDescent="0.2">
      <c r="A3552" s="40" t="s">
        <v>16262</v>
      </c>
      <c r="B3552" s="40" t="s">
        <v>16263</v>
      </c>
      <c r="C3552" s="40" t="s">
        <v>16264</v>
      </c>
      <c r="D3552" s="44" t="s">
        <v>16265</v>
      </c>
    </row>
    <row r="3553" spans="1:4" ht="15" customHeight="1" x14ac:dyDescent="0.2">
      <c r="A3553" s="40" t="s">
        <v>16266</v>
      </c>
      <c r="B3553" s="40" t="s">
        <v>16267</v>
      </c>
      <c r="C3553" s="40" t="s">
        <v>16268</v>
      </c>
      <c r="D3553" s="44" t="s">
        <v>16269</v>
      </c>
    </row>
    <row r="3554" spans="1:4" ht="15" customHeight="1" x14ac:dyDescent="0.2">
      <c r="A3554" s="40" t="s">
        <v>16270</v>
      </c>
      <c r="B3554" s="40" t="s">
        <v>16271</v>
      </c>
      <c r="C3554" s="40" t="s">
        <v>16272</v>
      </c>
      <c r="D3554" s="44" t="s">
        <v>16273</v>
      </c>
    </row>
    <row r="3555" spans="1:4" ht="15" customHeight="1" x14ac:dyDescent="0.2">
      <c r="A3555" s="40" t="s">
        <v>16274</v>
      </c>
      <c r="B3555" s="40" t="s">
        <v>16275</v>
      </c>
      <c r="C3555" s="40" t="s">
        <v>16276</v>
      </c>
      <c r="D3555" s="44" t="s">
        <v>16277</v>
      </c>
    </row>
    <row r="3556" spans="1:4" ht="15" customHeight="1" x14ac:dyDescent="0.2">
      <c r="A3556" s="40" t="s">
        <v>16278</v>
      </c>
      <c r="B3556" s="40" t="s">
        <v>16279</v>
      </c>
      <c r="C3556" s="40" t="s">
        <v>16280</v>
      </c>
      <c r="D3556" s="44" t="s">
        <v>16281</v>
      </c>
    </row>
    <row r="3557" spans="1:4" ht="15" customHeight="1" x14ac:dyDescent="0.2">
      <c r="A3557" s="40" t="s">
        <v>16282</v>
      </c>
      <c r="B3557" s="40" t="s">
        <v>16283</v>
      </c>
      <c r="C3557" s="40" t="s">
        <v>16284</v>
      </c>
      <c r="D3557" s="44" t="s">
        <v>16281</v>
      </c>
    </row>
    <row r="3558" spans="1:4" ht="15" customHeight="1" x14ac:dyDescent="0.2">
      <c r="A3558" s="40" t="s">
        <v>16285</v>
      </c>
      <c r="B3558" s="40" t="s">
        <v>16286</v>
      </c>
      <c r="C3558" s="40" t="s">
        <v>16287</v>
      </c>
      <c r="D3558" s="44" t="s">
        <v>16288</v>
      </c>
    </row>
    <row r="3559" spans="1:4" ht="15" customHeight="1" x14ac:dyDescent="0.2">
      <c r="A3559" s="40" t="s">
        <v>16289</v>
      </c>
      <c r="B3559" s="40" t="s">
        <v>16290</v>
      </c>
      <c r="C3559" s="40" t="s">
        <v>16291</v>
      </c>
      <c r="D3559" s="44" t="s">
        <v>16292</v>
      </c>
    </row>
    <row r="3560" spans="1:4" ht="15" customHeight="1" x14ac:dyDescent="0.2">
      <c r="A3560" s="40" t="s">
        <v>16293</v>
      </c>
      <c r="B3560" s="40" t="s">
        <v>16294</v>
      </c>
      <c r="C3560" s="40" t="s">
        <v>16295</v>
      </c>
      <c r="D3560" s="44" t="s">
        <v>16296</v>
      </c>
    </row>
    <row r="3561" spans="1:4" ht="15" customHeight="1" x14ac:dyDescent="0.2">
      <c r="A3561" s="40" t="s">
        <v>16297</v>
      </c>
      <c r="B3561" s="40" t="s">
        <v>16298</v>
      </c>
      <c r="C3561" s="40" t="s">
        <v>16299</v>
      </c>
      <c r="D3561" s="44" t="s">
        <v>16300</v>
      </c>
    </row>
    <row r="3562" spans="1:4" ht="15" customHeight="1" x14ac:dyDescent="0.2">
      <c r="A3562" s="40" t="s">
        <v>16301</v>
      </c>
      <c r="B3562" s="40" t="s">
        <v>16302</v>
      </c>
      <c r="C3562" s="40" t="s">
        <v>16303</v>
      </c>
      <c r="D3562" s="44" t="s">
        <v>16304</v>
      </c>
    </row>
    <row r="3563" spans="1:4" ht="15" customHeight="1" x14ac:dyDescent="0.2">
      <c r="A3563" s="40" t="s">
        <v>16305</v>
      </c>
      <c r="B3563" s="40" t="s">
        <v>16306</v>
      </c>
      <c r="C3563" s="40" t="s">
        <v>16307</v>
      </c>
      <c r="D3563" s="44" t="s">
        <v>16308</v>
      </c>
    </row>
    <row r="3564" spans="1:4" ht="15" customHeight="1" x14ac:dyDescent="0.2">
      <c r="A3564" s="40" t="s">
        <v>16309</v>
      </c>
      <c r="B3564" s="40" t="s">
        <v>16310</v>
      </c>
      <c r="C3564" s="40" t="s">
        <v>16311</v>
      </c>
      <c r="D3564" s="44" t="s">
        <v>16312</v>
      </c>
    </row>
    <row r="3565" spans="1:4" ht="15" customHeight="1" x14ac:dyDescent="0.2">
      <c r="A3565" s="40" t="s">
        <v>16313</v>
      </c>
      <c r="B3565" s="40" t="s">
        <v>16314</v>
      </c>
      <c r="C3565" s="40" t="s">
        <v>16315</v>
      </c>
      <c r="D3565" s="44" t="s">
        <v>16316</v>
      </c>
    </row>
    <row r="3566" spans="1:4" ht="15" customHeight="1" x14ac:dyDescent="0.2">
      <c r="A3566" s="40" t="s">
        <v>16317</v>
      </c>
      <c r="B3566" s="40" t="s">
        <v>16318</v>
      </c>
      <c r="C3566" s="40" t="s">
        <v>16319</v>
      </c>
      <c r="D3566" s="44" t="s">
        <v>16320</v>
      </c>
    </row>
    <row r="3567" spans="1:4" ht="15" customHeight="1" x14ac:dyDescent="0.2">
      <c r="A3567" s="40" t="s">
        <v>16321</v>
      </c>
      <c r="B3567" s="40" t="s">
        <v>16322</v>
      </c>
      <c r="C3567" s="40" t="s">
        <v>16323</v>
      </c>
      <c r="D3567" s="44" t="s">
        <v>16324</v>
      </c>
    </row>
    <row r="3568" spans="1:4" ht="15" customHeight="1" x14ac:dyDescent="0.2">
      <c r="A3568" s="40" t="s">
        <v>16325</v>
      </c>
      <c r="B3568" s="40" t="s">
        <v>16326</v>
      </c>
      <c r="C3568" s="40" t="s">
        <v>16327</v>
      </c>
      <c r="D3568" s="44" t="s">
        <v>16328</v>
      </c>
    </row>
    <row r="3569" spans="1:4" ht="15" customHeight="1" x14ac:dyDescent="0.2">
      <c r="A3569" s="40" t="s">
        <v>16329</v>
      </c>
      <c r="B3569" s="40" t="s">
        <v>16330</v>
      </c>
      <c r="C3569" s="40" t="s">
        <v>16331</v>
      </c>
      <c r="D3569" s="44" t="s">
        <v>16332</v>
      </c>
    </row>
    <row r="3570" spans="1:4" ht="15" customHeight="1" x14ac:dyDescent="0.2">
      <c r="A3570" s="40" t="s">
        <v>16333</v>
      </c>
      <c r="B3570" s="40" t="s">
        <v>16334</v>
      </c>
      <c r="C3570" s="40" t="s">
        <v>16335</v>
      </c>
      <c r="D3570" s="44" t="s">
        <v>16336</v>
      </c>
    </row>
    <row r="3571" spans="1:4" ht="15" customHeight="1" x14ac:dyDescent="0.2">
      <c r="A3571" s="40" t="s">
        <v>16337</v>
      </c>
      <c r="B3571" s="40" t="s">
        <v>16338</v>
      </c>
      <c r="C3571" s="40" t="s">
        <v>16339</v>
      </c>
      <c r="D3571" s="44" t="s">
        <v>16340</v>
      </c>
    </row>
    <row r="3572" spans="1:4" ht="15" customHeight="1" x14ac:dyDescent="0.2">
      <c r="A3572" s="40" t="s">
        <v>16341</v>
      </c>
      <c r="B3572" s="40" t="s">
        <v>16342</v>
      </c>
      <c r="C3572" s="40" t="s">
        <v>16343</v>
      </c>
      <c r="D3572" s="44" t="s">
        <v>16344</v>
      </c>
    </row>
    <row r="3573" spans="1:4" ht="15" customHeight="1" x14ac:dyDescent="0.2">
      <c r="A3573" s="40" t="s">
        <v>16345</v>
      </c>
      <c r="B3573" s="40" t="s">
        <v>16346</v>
      </c>
      <c r="C3573" s="40" t="s">
        <v>16347</v>
      </c>
      <c r="D3573" s="44" t="s">
        <v>16348</v>
      </c>
    </row>
    <row r="3574" spans="1:4" ht="15" customHeight="1" x14ac:dyDescent="0.2">
      <c r="A3574" s="40" t="s">
        <v>16349</v>
      </c>
      <c r="B3574" s="40" t="s">
        <v>16350</v>
      </c>
      <c r="C3574" s="40" t="s">
        <v>16351</v>
      </c>
      <c r="D3574" s="44" t="s">
        <v>16352</v>
      </c>
    </row>
    <row r="3575" spans="1:4" ht="15" customHeight="1" x14ac:dyDescent="0.2">
      <c r="A3575" s="40" t="s">
        <v>16353</v>
      </c>
      <c r="B3575" s="40" t="s">
        <v>16354</v>
      </c>
      <c r="C3575" s="40" t="s">
        <v>16355</v>
      </c>
      <c r="D3575" s="44" t="s">
        <v>16356</v>
      </c>
    </row>
    <row r="3576" spans="1:4" ht="15" customHeight="1" x14ac:dyDescent="0.2">
      <c r="A3576" s="40" t="s">
        <v>16357</v>
      </c>
      <c r="B3576" s="40" t="s">
        <v>16358</v>
      </c>
      <c r="C3576" s="40" t="s">
        <v>16359</v>
      </c>
      <c r="D3576" s="44" t="s">
        <v>16360</v>
      </c>
    </row>
    <row r="3577" spans="1:4" ht="15" customHeight="1" x14ac:dyDescent="0.2">
      <c r="A3577" s="40" t="s">
        <v>16361</v>
      </c>
      <c r="B3577" s="40" t="s">
        <v>16362</v>
      </c>
      <c r="C3577" s="40" t="s">
        <v>16363</v>
      </c>
      <c r="D3577" s="44" t="s">
        <v>16364</v>
      </c>
    </row>
    <row r="3578" spans="1:4" ht="15" customHeight="1" x14ac:dyDescent="0.2">
      <c r="A3578" s="40" t="s">
        <v>16365</v>
      </c>
      <c r="B3578" s="40" t="s">
        <v>16366</v>
      </c>
      <c r="C3578" s="40" t="s">
        <v>16367</v>
      </c>
      <c r="D3578" s="44" t="s">
        <v>16368</v>
      </c>
    </row>
    <row r="3579" spans="1:4" ht="15" customHeight="1" x14ac:dyDescent="0.2">
      <c r="A3579" s="40" t="s">
        <v>16369</v>
      </c>
      <c r="B3579" s="40" t="s">
        <v>16370</v>
      </c>
      <c r="C3579" s="40" t="s">
        <v>16371</v>
      </c>
      <c r="D3579" s="44" t="s">
        <v>16372</v>
      </c>
    </row>
    <row r="3580" spans="1:4" ht="15" customHeight="1" x14ac:dyDescent="0.2">
      <c r="A3580" s="40" t="s">
        <v>16373</v>
      </c>
      <c r="B3580" s="40" t="s">
        <v>16374</v>
      </c>
      <c r="C3580" s="40" t="s">
        <v>16375</v>
      </c>
      <c r="D3580" s="44" t="s">
        <v>16376</v>
      </c>
    </row>
    <row r="3581" spans="1:4" ht="15" customHeight="1" x14ac:dyDescent="0.2">
      <c r="A3581" s="40" t="s">
        <v>16377</v>
      </c>
      <c r="B3581" s="40" t="s">
        <v>16378</v>
      </c>
      <c r="C3581" s="40" t="s">
        <v>16379</v>
      </c>
      <c r="D3581" s="44" t="s">
        <v>16380</v>
      </c>
    </row>
    <row r="3582" spans="1:4" ht="15" customHeight="1" x14ac:dyDescent="0.2">
      <c r="A3582" s="40" t="s">
        <v>16381</v>
      </c>
      <c r="B3582" s="40" t="s">
        <v>16382</v>
      </c>
      <c r="C3582" s="40" t="s">
        <v>16383</v>
      </c>
      <c r="D3582" s="44" t="s">
        <v>16384</v>
      </c>
    </row>
    <row r="3583" spans="1:4" ht="15" customHeight="1" x14ac:dyDescent="0.2">
      <c r="A3583" s="40" t="s">
        <v>16385</v>
      </c>
      <c r="B3583" s="40" t="s">
        <v>16386</v>
      </c>
      <c r="C3583" s="40" t="s">
        <v>16387</v>
      </c>
      <c r="D3583" s="44" t="s">
        <v>16388</v>
      </c>
    </row>
    <row r="3584" spans="1:4" ht="15" customHeight="1" x14ac:dyDescent="0.2">
      <c r="A3584" s="40" t="s">
        <v>16389</v>
      </c>
      <c r="B3584" s="40" t="s">
        <v>16390</v>
      </c>
      <c r="C3584" s="40" t="s">
        <v>16391</v>
      </c>
      <c r="D3584" s="44" t="s">
        <v>16392</v>
      </c>
    </row>
    <row r="3585" spans="1:4" ht="15" customHeight="1" x14ac:dyDescent="0.2">
      <c r="A3585" s="40" t="s">
        <v>16393</v>
      </c>
      <c r="B3585" s="40" t="s">
        <v>16394</v>
      </c>
      <c r="C3585" s="40" t="s">
        <v>16395</v>
      </c>
      <c r="D3585" s="44" t="s">
        <v>16396</v>
      </c>
    </row>
    <row r="3586" spans="1:4" ht="15" customHeight="1" x14ac:dyDescent="0.2">
      <c r="A3586" s="40" t="s">
        <v>16397</v>
      </c>
      <c r="B3586" s="40" t="s">
        <v>16398</v>
      </c>
      <c r="C3586" s="40" t="s">
        <v>16399</v>
      </c>
      <c r="D3586" s="44" t="s">
        <v>16400</v>
      </c>
    </row>
    <row r="3587" spans="1:4" ht="15" customHeight="1" x14ac:dyDescent="0.2">
      <c r="A3587" s="40" t="s">
        <v>16401</v>
      </c>
      <c r="B3587" s="40" t="s">
        <v>16402</v>
      </c>
      <c r="C3587" s="40" t="s">
        <v>16403</v>
      </c>
      <c r="D3587" s="44" t="s">
        <v>16404</v>
      </c>
    </row>
    <row r="3588" spans="1:4" ht="15" customHeight="1" x14ac:dyDescent="0.2">
      <c r="A3588" s="40" t="s">
        <v>16405</v>
      </c>
      <c r="B3588" s="40" t="s">
        <v>16406</v>
      </c>
      <c r="C3588" s="40" t="s">
        <v>16407</v>
      </c>
      <c r="D3588" s="44" t="s">
        <v>16408</v>
      </c>
    </row>
    <row r="3589" spans="1:4" ht="15" customHeight="1" x14ac:dyDescent="0.2">
      <c r="A3589" s="40" t="s">
        <v>16409</v>
      </c>
      <c r="B3589" s="40" t="s">
        <v>16410</v>
      </c>
      <c r="C3589" s="40" t="s">
        <v>16411</v>
      </c>
      <c r="D3589" s="44" t="s">
        <v>16412</v>
      </c>
    </row>
    <row r="3590" spans="1:4" ht="15" customHeight="1" x14ac:dyDescent="0.2">
      <c r="A3590" s="40" t="s">
        <v>16413</v>
      </c>
      <c r="B3590" s="40" t="s">
        <v>16414</v>
      </c>
      <c r="C3590" s="40" t="s">
        <v>16415</v>
      </c>
      <c r="D3590" s="44" t="s">
        <v>16416</v>
      </c>
    </row>
    <row r="3591" spans="1:4" ht="15" customHeight="1" x14ac:dyDescent="0.2">
      <c r="A3591" s="40" t="s">
        <v>16417</v>
      </c>
      <c r="B3591" s="40" t="s">
        <v>16418</v>
      </c>
      <c r="C3591" s="40" t="s">
        <v>16419</v>
      </c>
      <c r="D3591" s="44" t="s">
        <v>16420</v>
      </c>
    </row>
    <row r="3592" spans="1:4" ht="15" customHeight="1" x14ac:dyDescent="0.2">
      <c r="A3592" s="40" t="s">
        <v>16421</v>
      </c>
      <c r="B3592" s="40" t="s">
        <v>16422</v>
      </c>
      <c r="C3592" s="40" t="s">
        <v>16423</v>
      </c>
      <c r="D3592" s="44" t="s">
        <v>16424</v>
      </c>
    </row>
    <row r="3593" spans="1:4" ht="15" customHeight="1" x14ac:dyDescent="0.2">
      <c r="A3593" s="40" t="s">
        <v>16425</v>
      </c>
      <c r="B3593" s="40" t="s">
        <v>16426</v>
      </c>
      <c r="C3593" s="40" t="s">
        <v>16427</v>
      </c>
      <c r="D3593" s="44" t="s">
        <v>16428</v>
      </c>
    </row>
    <row r="3594" spans="1:4" ht="15" customHeight="1" x14ac:dyDescent="0.2">
      <c r="A3594" s="40" t="s">
        <v>16429</v>
      </c>
      <c r="B3594" s="40" t="s">
        <v>16430</v>
      </c>
      <c r="C3594" s="40" t="s">
        <v>16431</v>
      </c>
      <c r="D3594" s="44" t="s">
        <v>16432</v>
      </c>
    </row>
    <row r="3595" spans="1:4" ht="15" customHeight="1" x14ac:dyDescent="0.2">
      <c r="A3595" s="40" t="s">
        <v>16433</v>
      </c>
      <c r="B3595" s="40" t="s">
        <v>16434</v>
      </c>
      <c r="C3595" s="40" t="s">
        <v>16435</v>
      </c>
      <c r="D3595" s="44" t="s">
        <v>16436</v>
      </c>
    </row>
    <row r="3596" spans="1:4" ht="15" customHeight="1" x14ac:dyDescent="0.2">
      <c r="A3596" s="40" t="s">
        <v>16437</v>
      </c>
      <c r="B3596" s="40" t="s">
        <v>16438</v>
      </c>
      <c r="C3596" s="40" t="s">
        <v>16439</v>
      </c>
      <c r="D3596" s="44" t="s">
        <v>16440</v>
      </c>
    </row>
    <row r="3597" spans="1:4" ht="15" customHeight="1" x14ac:dyDescent="0.2">
      <c r="A3597" s="40" t="s">
        <v>16441</v>
      </c>
      <c r="B3597" s="40" t="s">
        <v>16442</v>
      </c>
      <c r="C3597" s="40" t="s">
        <v>16443</v>
      </c>
      <c r="D3597" s="44" t="s">
        <v>16444</v>
      </c>
    </row>
    <row r="3598" spans="1:4" ht="15" customHeight="1" x14ac:dyDescent="0.2">
      <c r="A3598" s="40" t="s">
        <v>16445</v>
      </c>
      <c r="B3598" s="40" t="s">
        <v>16446</v>
      </c>
      <c r="C3598" s="40" t="s">
        <v>16447</v>
      </c>
      <c r="D3598" s="44" t="s">
        <v>16448</v>
      </c>
    </row>
    <row r="3599" spans="1:4" ht="15" customHeight="1" x14ac:dyDescent="0.2">
      <c r="A3599" s="40" t="s">
        <v>16449</v>
      </c>
      <c r="B3599" s="40" t="s">
        <v>16450</v>
      </c>
      <c r="C3599" s="40" t="s">
        <v>16451</v>
      </c>
      <c r="D3599" s="44" t="s">
        <v>16452</v>
      </c>
    </row>
    <row r="3600" spans="1:4" ht="15" customHeight="1" x14ac:dyDescent="0.2">
      <c r="A3600" s="40" t="s">
        <v>16453</v>
      </c>
      <c r="B3600" s="40" t="s">
        <v>16454</v>
      </c>
      <c r="C3600" s="40" t="s">
        <v>16455</v>
      </c>
      <c r="D3600" s="44" t="s">
        <v>16456</v>
      </c>
    </row>
    <row r="3601" spans="1:4" ht="15" customHeight="1" x14ac:dyDescent="0.2">
      <c r="A3601" s="40" t="s">
        <v>16457</v>
      </c>
      <c r="B3601" s="40" t="s">
        <v>16458</v>
      </c>
      <c r="C3601" s="40" t="s">
        <v>16459</v>
      </c>
      <c r="D3601" s="44" t="s">
        <v>16460</v>
      </c>
    </row>
    <row r="3602" spans="1:4" ht="15" customHeight="1" x14ac:dyDescent="0.2">
      <c r="A3602" s="40" t="s">
        <v>16461</v>
      </c>
      <c r="B3602" s="40" t="s">
        <v>16462</v>
      </c>
      <c r="C3602" s="40" t="s">
        <v>16463</v>
      </c>
      <c r="D3602" s="44" t="s">
        <v>16464</v>
      </c>
    </row>
    <row r="3603" spans="1:4" ht="15" customHeight="1" x14ac:dyDescent="0.2">
      <c r="A3603" s="40" t="s">
        <v>16465</v>
      </c>
      <c r="B3603" s="40" t="s">
        <v>16466</v>
      </c>
      <c r="C3603" s="40" t="s">
        <v>16467</v>
      </c>
      <c r="D3603" s="44" t="s">
        <v>16468</v>
      </c>
    </row>
    <row r="3604" spans="1:4" ht="15" customHeight="1" x14ac:dyDescent="0.2">
      <c r="A3604" s="40" t="s">
        <v>16469</v>
      </c>
      <c r="B3604" s="40" t="s">
        <v>16470</v>
      </c>
      <c r="C3604" s="40" t="s">
        <v>16471</v>
      </c>
      <c r="D3604" s="44" t="s">
        <v>16472</v>
      </c>
    </row>
    <row r="3605" spans="1:4" ht="15" customHeight="1" x14ac:dyDescent="0.2">
      <c r="A3605" s="40" t="s">
        <v>16473</v>
      </c>
      <c r="B3605" s="40" t="s">
        <v>16474</v>
      </c>
      <c r="C3605" s="40" t="s">
        <v>16475</v>
      </c>
      <c r="D3605" s="44" t="s">
        <v>16476</v>
      </c>
    </row>
    <row r="3606" spans="1:4" ht="15" customHeight="1" x14ac:dyDescent="0.2">
      <c r="A3606" s="40" t="s">
        <v>16477</v>
      </c>
      <c r="B3606" s="40" t="s">
        <v>16478</v>
      </c>
      <c r="C3606" s="40" t="s">
        <v>16479</v>
      </c>
      <c r="D3606" s="44" t="s">
        <v>16480</v>
      </c>
    </row>
    <row r="3607" spans="1:4" ht="15" customHeight="1" x14ac:dyDescent="0.2">
      <c r="A3607" s="40" t="s">
        <v>16481</v>
      </c>
      <c r="B3607" s="40" t="s">
        <v>16482</v>
      </c>
      <c r="C3607" s="40" t="s">
        <v>16483</v>
      </c>
      <c r="D3607" s="44" t="s">
        <v>16484</v>
      </c>
    </row>
    <row r="3608" spans="1:4" ht="15" customHeight="1" x14ac:dyDescent="0.2">
      <c r="A3608" s="40" t="s">
        <v>16485</v>
      </c>
      <c r="B3608" s="40" t="s">
        <v>16486</v>
      </c>
      <c r="C3608" s="40" t="s">
        <v>16487</v>
      </c>
      <c r="D3608" s="44" t="s">
        <v>16488</v>
      </c>
    </row>
    <row r="3609" spans="1:4" ht="15" customHeight="1" x14ac:dyDescent="0.2">
      <c r="A3609" s="40" t="s">
        <v>16489</v>
      </c>
      <c r="B3609" s="40" t="s">
        <v>16490</v>
      </c>
      <c r="C3609" s="40" t="s">
        <v>16491</v>
      </c>
      <c r="D3609" s="44" t="s">
        <v>16492</v>
      </c>
    </row>
    <row r="3610" spans="1:4" ht="15" customHeight="1" x14ac:dyDescent="0.2">
      <c r="A3610" s="40" t="s">
        <v>16493</v>
      </c>
      <c r="B3610" s="40" t="s">
        <v>16494</v>
      </c>
      <c r="C3610" s="40" t="s">
        <v>16495</v>
      </c>
      <c r="D3610" s="44" t="s">
        <v>16496</v>
      </c>
    </row>
    <row r="3611" spans="1:4" ht="15" customHeight="1" x14ac:dyDescent="0.2">
      <c r="A3611" s="40" t="s">
        <v>16497</v>
      </c>
      <c r="B3611" s="40" t="s">
        <v>16498</v>
      </c>
      <c r="C3611" s="40" t="s">
        <v>16499</v>
      </c>
      <c r="D3611" s="44" t="s">
        <v>16500</v>
      </c>
    </row>
    <row r="3612" spans="1:4" ht="15" customHeight="1" x14ac:dyDescent="0.2">
      <c r="A3612" s="40" t="s">
        <v>16501</v>
      </c>
      <c r="B3612" s="40" t="s">
        <v>16502</v>
      </c>
      <c r="C3612" s="40" t="s">
        <v>16503</v>
      </c>
      <c r="D3612" s="44" t="s">
        <v>16500</v>
      </c>
    </row>
    <row r="3613" spans="1:4" ht="15" customHeight="1" x14ac:dyDescent="0.2">
      <c r="A3613" s="40" t="s">
        <v>16504</v>
      </c>
      <c r="B3613" s="40" t="s">
        <v>16505</v>
      </c>
      <c r="C3613" s="40" t="s">
        <v>16506</v>
      </c>
      <c r="D3613" s="44" t="s">
        <v>16507</v>
      </c>
    </row>
    <row r="3614" spans="1:4" ht="15" customHeight="1" x14ac:dyDescent="0.2">
      <c r="A3614" s="40" t="s">
        <v>16508</v>
      </c>
      <c r="B3614" s="40" t="s">
        <v>16509</v>
      </c>
      <c r="C3614" s="40" t="s">
        <v>16510</v>
      </c>
      <c r="D3614" s="44" t="s">
        <v>16511</v>
      </c>
    </row>
    <row r="3615" spans="1:4" ht="15" customHeight="1" x14ac:dyDescent="0.2">
      <c r="A3615" s="40" t="s">
        <v>16512</v>
      </c>
      <c r="B3615" s="40" t="s">
        <v>16513</v>
      </c>
      <c r="C3615" s="40" t="s">
        <v>16514</v>
      </c>
      <c r="D3615" s="44" t="s">
        <v>16515</v>
      </c>
    </row>
    <row r="3616" spans="1:4" ht="15" customHeight="1" x14ac:dyDescent="0.2">
      <c r="A3616" s="40" t="s">
        <v>16516</v>
      </c>
      <c r="B3616" s="40" t="s">
        <v>16517</v>
      </c>
      <c r="C3616" s="40" t="s">
        <v>16518</v>
      </c>
      <c r="D3616" s="44" t="s">
        <v>16515</v>
      </c>
    </row>
    <row r="3617" spans="1:4" ht="15" customHeight="1" x14ac:dyDescent="0.2">
      <c r="A3617" s="40" t="s">
        <v>16519</v>
      </c>
      <c r="B3617" s="40" t="s">
        <v>16520</v>
      </c>
      <c r="C3617" s="40" t="s">
        <v>16521</v>
      </c>
      <c r="D3617" s="44" t="s">
        <v>16522</v>
      </c>
    </row>
    <row r="3618" spans="1:4" ht="15" customHeight="1" x14ac:dyDescent="0.2">
      <c r="A3618" s="40" t="s">
        <v>16523</v>
      </c>
      <c r="B3618" s="40" t="s">
        <v>16524</v>
      </c>
      <c r="C3618" s="40" t="s">
        <v>16525</v>
      </c>
      <c r="D3618" s="44" t="s">
        <v>16526</v>
      </c>
    </row>
    <row r="3619" spans="1:4" ht="15" customHeight="1" x14ac:dyDescent="0.2">
      <c r="A3619" s="40" t="s">
        <v>16527</v>
      </c>
      <c r="B3619" s="40" t="s">
        <v>16528</v>
      </c>
      <c r="C3619" s="40" t="s">
        <v>16529</v>
      </c>
      <c r="D3619" s="44" t="s">
        <v>16530</v>
      </c>
    </row>
    <row r="3620" spans="1:4" ht="15" customHeight="1" x14ac:dyDescent="0.2">
      <c r="A3620" s="40" t="s">
        <v>16531</v>
      </c>
      <c r="B3620" s="40" t="s">
        <v>16532</v>
      </c>
      <c r="C3620" s="40" t="s">
        <v>16533</v>
      </c>
      <c r="D3620" s="44" t="s">
        <v>16534</v>
      </c>
    </row>
    <row r="3621" spans="1:4" ht="15" customHeight="1" x14ac:dyDescent="0.2">
      <c r="A3621" s="40" t="s">
        <v>16535</v>
      </c>
      <c r="B3621" s="40" t="s">
        <v>16536</v>
      </c>
      <c r="C3621" s="40" t="s">
        <v>16537</v>
      </c>
      <c r="D3621" s="44" t="s">
        <v>16538</v>
      </c>
    </row>
    <row r="3622" spans="1:4" ht="15" customHeight="1" x14ac:dyDescent="0.2">
      <c r="A3622" s="40" t="s">
        <v>16539</v>
      </c>
      <c r="B3622" s="40" t="s">
        <v>16540</v>
      </c>
      <c r="C3622" s="40" t="s">
        <v>16541</v>
      </c>
      <c r="D3622" s="44" t="s">
        <v>16542</v>
      </c>
    </row>
    <row r="3623" spans="1:4" ht="15" customHeight="1" x14ac:dyDescent="0.2">
      <c r="A3623" s="40" t="s">
        <v>16543</v>
      </c>
      <c r="B3623" s="40" t="s">
        <v>16544</v>
      </c>
      <c r="C3623" s="40" t="s">
        <v>16545</v>
      </c>
      <c r="D3623" s="44" t="s">
        <v>16546</v>
      </c>
    </row>
    <row r="3624" spans="1:4" ht="15" customHeight="1" x14ac:dyDescent="0.2">
      <c r="A3624" s="40" t="s">
        <v>16547</v>
      </c>
      <c r="B3624" s="40" t="s">
        <v>16548</v>
      </c>
      <c r="C3624" s="40" t="s">
        <v>16549</v>
      </c>
      <c r="D3624" s="44" t="s">
        <v>16550</v>
      </c>
    </row>
    <row r="3625" spans="1:4" ht="15" customHeight="1" x14ac:dyDescent="0.2">
      <c r="A3625" s="40" t="s">
        <v>16551</v>
      </c>
      <c r="B3625" s="40" t="s">
        <v>16552</v>
      </c>
      <c r="C3625" s="40" t="s">
        <v>16553</v>
      </c>
      <c r="D3625" s="44" t="s">
        <v>16554</v>
      </c>
    </row>
    <row r="3626" spans="1:4" ht="15" customHeight="1" x14ac:dyDescent="0.2">
      <c r="A3626" s="40" t="s">
        <v>16555</v>
      </c>
      <c r="B3626" s="40" t="s">
        <v>16556</v>
      </c>
      <c r="C3626" s="40" t="s">
        <v>16557</v>
      </c>
      <c r="D3626" s="44" t="s">
        <v>16558</v>
      </c>
    </row>
    <row r="3627" spans="1:4" ht="15" customHeight="1" x14ac:dyDescent="0.2">
      <c r="A3627" s="40" t="s">
        <v>16559</v>
      </c>
      <c r="B3627" s="40" t="s">
        <v>16560</v>
      </c>
      <c r="C3627" s="40" t="s">
        <v>16561</v>
      </c>
      <c r="D3627" s="44" t="s">
        <v>16562</v>
      </c>
    </row>
    <row r="3628" spans="1:4" ht="15" customHeight="1" x14ac:dyDescent="0.2">
      <c r="A3628" s="40" t="s">
        <v>16563</v>
      </c>
      <c r="B3628" s="40" t="s">
        <v>16564</v>
      </c>
      <c r="C3628" s="40" t="s">
        <v>16565</v>
      </c>
      <c r="D3628" s="44" t="s">
        <v>16566</v>
      </c>
    </row>
    <row r="3629" spans="1:4" ht="15" customHeight="1" x14ac:dyDescent="0.2">
      <c r="A3629" s="40" t="s">
        <v>16567</v>
      </c>
      <c r="B3629" s="40" t="s">
        <v>16568</v>
      </c>
      <c r="C3629" s="40" t="s">
        <v>16569</v>
      </c>
      <c r="D3629" s="44" t="s">
        <v>16570</v>
      </c>
    </row>
    <row r="3630" spans="1:4" ht="15" customHeight="1" x14ac:dyDescent="0.2">
      <c r="A3630" s="40" t="s">
        <v>16571</v>
      </c>
      <c r="B3630" s="40" t="s">
        <v>16572</v>
      </c>
      <c r="C3630" s="40" t="s">
        <v>16573</v>
      </c>
      <c r="D3630" s="44" t="s">
        <v>16574</v>
      </c>
    </row>
    <row r="3631" spans="1:4" ht="15" customHeight="1" x14ac:dyDescent="0.2">
      <c r="A3631" s="40" t="s">
        <v>16575</v>
      </c>
      <c r="B3631" s="40" t="s">
        <v>16576</v>
      </c>
      <c r="C3631" s="40" t="s">
        <v>16577</v>
      </c>
      <c r="D3631" s="44" t="s">
        <v>16578</v>
      </c>
    </row>
    <row r="3632" spans="1:4" ht="15" customHeight="1" x14ac:dyDescent="0.2">
      <c r="A3632" s="40" t="s">
        <v>16579</v>
      </c>
      <c r="B3632" s="40" t="s">
        <v>16580</v>
      </c>
      <c r="C3632" s="40" t="s">
        <v>16581</v>
      </c>
      <c r="D3632" s="44" t="s">
        <v>16582</v>
      </c>
    </row>
    <row r="3633" spans="1:4" ht="15" customHeight="1" x14ac:dyDescent="0.2">
      <c r="A3633" s="40" t="s">
        <v>16583</v>
      </c>
      <c r="B3633" s="40" t="s">
        <v>16584</v>
      </c>
      <c r="C3633" s="40" t="s">
        <v>16585</v>
      </c>
      <c r="D3633" s="44" t="s">
        <v>16586</v>
      </c>
    </row>
    <row r="3634" spans="1:4" ht="15" customHeight="1" x14ac:dyDescent="0.2">
      <c r="A3634" s="40" t="s">
        <v>16587</v>
      </c>
      <c r="B3634" s="40" t="s">
        <v>16588</v>
      </c>
      <c r="C3634" s="40" t="s">
        <v>16589</v>
      </c>
      <c r="D3634" s="44" t="s">
        <v>16590</v>
      </c>
    </row>
    <row r="3635" spans="1:4" ht="15" customHeight="1" x14ac:dyDescent="0.2">
      <c r="A3635" s="40" t="s">
        <v>16591</v>
      </c>
      <c r="B3635" s="40" t="s">
        <v>16592</v>
      </c>
      <c r="C3635" s="40" t="s">
        <v>16593</v>
      </c>
      <c r="D3635" s="44" t="s">
        <v>16594</v>
      </c>
    </row>
    <row r="3636" spans="1:4" ht="15" customHeight="1" x14ac:dyDescent="0.2">
      <c r="A3636" s="40" t="s">
        <v>16595</v>
      </c>
      <c r="B3636" s="40" t="s">
        <v>16596</v>
      </c>
      <c r="C3636" s="40" t="s">
        <v>16597</v>
      </c>
      <c r="D3636" s="44" t="s">
        <v>16598</v>
      </c>
    </row>
    <row r="3637" spans="1:4" ht="15" customHeight="1" x14ac:dyDescent="0.2">
      <c r="A3637" s="40" t="s">
        <v>16599</v>
      </c>
      <c r="B3637" s="40" t="s">
        <v>16600</v>
      </c>
      <c r="C3637" s="40" t="s">
        <v>16601</v>
      </c>
      <c r="D3637" s="44" t="s">
        <v>16602</v>
      </c>
    </row>
    <row r="3638" spans="1:4" ht="15" customHeight="1" x14ac:dyDescent="0.2">
      <c r="A3638" s="40" t="s">
        <v>16603</v>
      </c>
      <c r="B3638" s="40" t="s">
        <v>16604</v>
      </c>
      <c r="C3638" s="40" t="s">
        <v>16605</v>
      </c>
      <c r="D3638" s="44" t="s">
        <v>16606</v>
      </c>
    </row>
    <row r="3639" spans="1:4" ht="15" customHeight="1" x14ac:dyDescent="0.2">
      <c r="A3639" s="40" t="s">
        <v>16607</v>
      </c>
      <c r="B3639" s="40" t="s">
        <v>16608</v>
      </c>
      <c r="C3639" s="40" t="s">
        <v>16609</v>
      </c>
      <c r="D3639" s="44" t="s">
        <v>16610</v>
      </c>
    </row>
    <row r="3640" spans="1:4" ht="15" customHeight="1" x14ac:dyDescent="0.2">
      <c r="A3640" s="40" t="s">
        <v>16611</v>
      </c>
      <c r="B3640" s="40" t="s">
        <v>16612</v>
      </c>
      <c r="C3640" s="40" t="s">
        <v>16613</v>
      </c>
      <c r="D3640" s="44" t="s">
        <v>16614</v>
      </c>
    </row>
    <row r="3641" spans="1:4" ht="15" customHeight="1" x14ac:dyDescent="0.2">
      <c r="A3641" s="40" t="s">
        <v>16615</v>
      </c>
      <c r="B3641" s="40" t="s">
        <v>16616</v>
      </c>
      <c r="C3641" s="40" t="s">
        <v>16617</v>
      </c>
      <c r="D3641" s="44" t="s">
        <v>16618</v>
      </c>
    </row>
    <row r="3642" spans="1:4" ht="15" customHeight="1" x14ac:dyDescent="0.2">
      <c r="A3642" s="40" t="s">
        <v>16619</v>
      </c>
      <c r="B3642" s="40" t="s">
        <v>16620</v>
      </c>
      <c r="C3642" s="40" t="s">
        <v>16621</v>
      </c>
      <c r="D3642" s="44" t="s">
        <v>16622</v>
      </c>
    </row>
    <row r="3643" spans="1:4" ht="15" customHeight="1" x14ac:dyDescent="0.2">
      <c r="A3643" s="40" t="s">
        <v>16623</v>
      </c>
      <c r="B3643" s="40" t="s">
        <v>16624</v>
      </c>
      <c r="C3643" s="40" t="s">
        <v>16625</v>
      </c>
      <c r="D3643" s="44" t="s">
        <v>16626</v>
      </c>
    </row>
    <row r="3644" spans="1:4" ht="15" customHeight="1" x14ac:dyDescent="0.2">
      <c r="A3644" s="40" t="s">
        <v>16627</v>
      </c>
      <c r="B3644" s="40" t="s">
        <v>16628</v>
      </c>
      <c r="C3644" s="40" t="s">
        <v>16629</v>
      </c>
      <c r="D3644" s="44" t="s">
        <v>16630</v>
      </c>
    </row>
    <row r="3645" spans="1:4" ht="15" customHeight="1" x14ac:dyDescent="0.2">
      <c r="A3645" s="40" t="s">
        <v>16631</v>
      </c>
      <c r="B3645" s="40" t="s">
        <v>16632</v>
      </c>
      <c r="C3645" s="40" t="s">
        <v>16633</v>
      </c>
      <c r="D3645" s="44" t="s">
        <v>16634</v>
      </c>
    </row>
    <row r="3646" spans="1:4" ht="15" customHeight="1" x14ac:dyDescent="0.2">
      <c r="A3646" s="40" t="s">
        <v>16635</v>
      </c>
      <c r="B3646" s="40" t="s">
        <v>16636</v>
      </c>
      <c r="C3646" s="40" t="s">
        <v>16637</v>
      </c>
      <c r="D3646" s="44" t="s">
        <v>16638</v>
      </c>
    </row>
    <row r="3647" spans="1:4" ht="15" customHeight="1" x14ac:dyDescent="0.2">
      <c r="A3647" s="40" t="s">
        <v>16639</v>
      </c>
      <c r="B3647" s="40" t="s">
        <v>16640</v>
      </c>
      <c r="C3647" s="40" t="s">
        <v>16641</v>
      </c>
      <c r="D3647" s="44" t="s">
        <v>16642</v>
      </c>
    </row>
    <row r="3648" spans="1:4" ht="15" customHeight="1" x14ac:dyDescent="0.2">
      <c r="A3648" s="40" t="s">
        <v>16643</v>
      </c>
      <c r="B3648" s="40" t="s">
        <v>16644</v>
      </c>
      <c r="C3648" s="40" t="s">
        <v>16645</v>
      </c>
      <c r="D3648" s="44" t="s">
        <v>16646</v>
      </c>
    </row>
    <row r="3649" spans="1:4" ht="15" customHeight="1" x14ac:dyDescent="0.2">
      <c r="A3649" s="40" t="s">
        <v>16647</v>
      </c>
      <c r="B3649" s="40" t="s">
        <v>16648</v>
      </c>
      <c r="C3649" s="40" t="s">
        <v>16649</v>
      </c>
      <c r="D3649" s="44" t="s">
        <v>16650</v>
      </c>
    </row>
    <row r="3650" spans="1:4" ht="15" customHeight="1" x14ac:dyDescent="0.2">
      <c r="A3650" s="40" t="s">
        <v>16651</v>
      </c>
      <c r="B3650" s="40" t="s">
        <v>16652</v>
      </c>
      <c r="C3650" s="40" t="s">
        <v>16653</v>
      </c>
      <c r="D3650" s="44" t="s">
        <v>16654</v>
      </c>
    </row>
    <row r="3651" spans="1:4" ht="15" customHeight="1" x14ac:dyDescent="0.2">
      <c r="A3651" s="40" t="s">
        <v>16655</v>
      </c>
      <c r="B3651" s="40" t="s">
        <v>16656</v>
      </c>
      <c r="C3651" s="40" t="s">
        <v>16657</v>
      </c>
      <c r="D3651" s="44" t="s">
        <v>16658</v>
      </c>
    </row>
    <row r="3652" spans="1:4" ht="15" customHeight="1" x14ac:dyDescent="0.2">
      <c r="A3652" s="40" t="s">
        <v>16659</v>
      </c>
      <c r="B3652" s="40" t="s">
        <v>16660</v>
      </c>
      <c r="C3652" s="40" t="s">
        <v>16661</v>
      </c>
      <c r="D3652" s="44" t="s">
        <v>16662</v>
      </c>
    </row>
    <row r="3653" spans="1:4" ht="15" customHeight="1" x14ac:dyDescent="0.2">
      <c r="A3653" s="40" t="s">
        <v>16663</v>
      </c>
      <c r="B3653" s="40" t="s">
        <v>16664</v>
      </c>
      <c r="C3653" s="40" t="s">
        <v>16665</v>
      </c>
      <c r="D3653" s="44" t="s">
        <v>16666</v>
      </c>
    </row>
    <row r="3654" spans="1:4" ht="15" customHeight="1" x14ac:dyDescent="0.2">
      <c r="A3654" s="40" t="s">
        <v>16667</v>
      </c>
      <c r="B3654" s="40" t="s">
        <v>16668</v>
      </c>
      <c r="C3654" s="40" t="s">
        <v>16669</v>
      </c>
      <c r="D3654" s="44" t="s">
        <v>16670</v>
      </c>
    </row>
    <row r="3655" spans="1:4" ht="15" customHeight="1" x14ac:dyDescent="0.2">
      <c r="A3655" s="40" t="s">
        <v>16671</v>
      </c>
      <c r="B3655" s="40" t="s">
        <v>16672</v>
      </c>
      <c r="C3655" s="40" t="s">
        <v>16673</v>
      </c>
      <c r="D3655" s="44" t="s">
        <v>16674</v>
      </c>
    </row>
    <row r="3656" spans="1:4" ht="15" customHeight="1" x14ac:dyDescent="0.2">
      <c r="A3656" s="40" t="s">
        <v>16675</v>
      </c>
      <c r="B3656" s="40" t="s">
        <v>16676</v>
      </c>
      <c r="C3656" s="40" t="s">
        <v>16677</v>
      </c>
      <c r="D3656" s="44" t="s">
        <v>16678</v>
      </c>
    </row>
    <row r="3657" spans="1:4" ht="15" customHeight="1" x14ac:dyDescent="0.2">
      <c r="A3657" s="40" t="s">
        <v>16679</v>
      </c>
      <c r="B3657" s="40" t="s">
        <v>16680</v>
      </c>
      <c r="C3657" s="40" t="s">
        <v>16681</v>
      </c>
      <c r="D3657" s="44" t="s">
        <v>16682</v>
      </c>
    </row>
    <row r="3658" spans="1:4" ht="15" customHeight="1" x14ac:dyDescent="0.2">
      <c r="A3658" s="40" t="s">
        <v>16683</v>
      </c>
      <c r="B3658" s="40" t="s">
        <v>16684</v>
      </c>
      <c r="C3658" s="40" t="s">
        <v>16685</v>
      </c>
      <c r="D3658" s="44" t="s">
        <v>16686</v>
      </c>
    </row>
    <row r="3659" spans="1:4" ht="15" customHeight="1" x14ac:dyDescent="0.2">
      <c r="A3659" s="40" t="s">
        <v>16687</v>
      </c>
      <c r="B3659" s="40" t="s">
        <v>16688</v>
      </c>
      <c r="C3659" s="40" t="s">
        <v>16689</v>
      </c>
      <c r="D3659" s="44" t="s">
        <v>16690</v>
      </c>
    </row>
    <row r="3660" spans="1:4" ht="15" customHeight="1" x14ac:dyDescent="0.2">
      <c r="A3660" s="40" t="s">
        <v>16691</v>
      </c>
      <c r="B3660" s="40" t="s">
        <v>16692</v>
      </c>
      <c r="C3660" s="40" t="s">
        <v>16693</v>
      </c>
      <c r="D3660" s="44" t="s">
        <v>16694</v>
      </c>
    </row>
    <row r="3661" spans="1:4" ht="15" customHeight="1" x14ac:dyDescent="0.2">
      <c r="A3661" s="40" t="s">
        <v>16695</v>
      </c>
      <c r="B3661" s="40" t="s">
        <v>16696</v>
      </c>
      <c r="C3661" s="40" t="s">
        <v>16697</v>
      </c>
      <c r="D3661" s="44" t="s">
        <v>16698</v>
      </c>
    </row>
    <row r="3662" spans="1:4" ht="15" customHeight="1" x14ac:dyDescent="0.2">
      <c r="A3662" s="40" t="s">
        <v>16699</v>
      </c>
      <c r="B3662" s="40" t="s">
        <v>16700</v>
      </c>
      <c r="C3662" s="40" t="s">
        <v>16701</v>
      </c>
      <c r="D3662" s="44" t="s">
        <v>16702</v>
      </c>
    </row>
    <row r="3663" spans="1:4" ht="15" customHeight="1" x14ac:dyDescent="0.2">
      <c r="A3663" s="40" t="s">
        <v>16703</v>
      </c>
      <c r="B3663" s="40" t="s">
        <v>16704</v>
      </c>
      <c r="C3663" s="40" t="s">
        <v>16705</v>
      </c>
      <c r="D3663" s="44" t="s">
        <v>16706</v>
      </c>
    </row>
    <row r="3664" spans="1:4" ht="15" customHeight="1" x14ac:dyDescent="0.2">
      <c r="A3664" s="40" t="s">
        <v>16707</v>
      </c>
      <c r="B3664" s="40" t="s">
        <v>16708</v>
      </c>
      <c r="C3664" s="40" t="s">
        <v>16709</v>
      </c>
      <c r="D3664" s="44" t="s">
        <v>16710</v>
      </c>
    </row>
    <row r="3665" spans="1:4" ht="15" customHeight="1" x14ac:dyDescent="0.2">
      <c r="A3665" s="40" t="s">
        <v>16711</v>
      </c>
      <c r="B3665" s="40" t="s">
        <v>16712</v>
      </c>
      <c r="C3665" s="40" t="s">
        <v>16713</v>
      </c>
      <c r="D3665" s="44" t="s">
        <v>16714</v>
      </c>
    </row>
    <row r="3666" spans="1:4" ht="15" customHeight="1" x14ac:dyDescent="0.2">
      <c r="A3666" s="40" t="s">
        <v>16715</v>
      </c>
      <c r="B3666" s="40" t="s">
        <v>16716</v>
      </c>
      <c r="C3666" s="40" t="s">
        <v>16717</v>
      </c>
      <c r="D3666" s="44" t="s">
        <v>16718</v>
      </c>
    </row>
    <row r="3667" spans="1:4" ht="15" customHeight="1" x14ac:dyDescent="0.2">
      <c r="A3667" s="40" t="s">
        <v>16719</v>
      </c>
      <c r="B3667" s="40" t="s">
        <v>16720</v>
      </c>
      <c r="C3667" s="40" t="s">
        <v>16721</v>
      </c>
      <c r="D3667" s="44" t="s">
        <v>16722</v>
      </c>
    </row>
    <row r="3668" spans="1:4" ht="15" customHeight="1" x14ac:dyDescent="0.2">
      <c r="A3668" s="40" t="s">
        <v>16723</v>
      </c>
      <c r="B3668" s="40" t="s">
        <v>16724</v>
      </c>
      <c r="C3668" s="40" t="s">
        <v>16725</v>
      </c>
      <c r="D3668" s="44" t="s">
        <v>16726</v>
      </c>
    </row>
    <row r="3669" spans="1:4" ht="15" customHeight="1" x14ac:dyDescent="0.2">
      <c r="A3669" s="40" t="s">
        <v>16727</v>
      </c>
      <c r="B3669" s="40" t="s">
        <v>16728</v>
      </c>
      <c r="C3669" s="40" t="s">
        <v>16729</v>
      </c>
      <c r="D3669" s="44" t="s">
        <v>16730</v>
      </c>
    </row>
    <row r="3670" spans="1:4" ht="15" customHeight="1" x14ac:dyDescent="0.2">
      <c r="A3670" s="40" t="s">
        <v>16731</v>
      </c>
      <c r="B3670" s="40" t="s">
        <v>16732</v>
      </c>
      <c r="C3670" s="40" t="s">
        <v>16733</v>
      </c>
      <c r="D3670" s="44" t="s">
        <v>16734</v>
      </c>
    </row>
    <row r="3671" spans="1:4" ht="15" customHeight="1" x14ac:dyDescent="0.2">
      <c r="A3671" s="40" t="s">
        <v>16735</v>
      </c>
      <c r="B3671" s="40" t="s">
        <v>16736</v>
      </c>
      <c r="C3671" s="40" t="s">
        <v>16737</v>
      </c>
      <c r="D3671" s="44" t="s">
        <v>16738</v>
      </c>
    </row>
    <row r="3672" spans="1:4" ht="15" customHeight="1" x14ac:dyDescent="0.2">
      <c r="A3672" s="40" t="s">
        <v>16739</v>
      </c>
      <c r="B3672" s="40" t="s">
        <v>16740</v>
      </c>
      <c r="C3672" s="40" t="s">
        <v>16741</v>
      </c>
      <c r="D3672" s="44" t="s">
        <v>16742</v>
      </c>
    </row>
    <row r="3673" spans="1:4" ht="15" customHeight="1" x14ac:dyDescent="0.2">
      <c r="A3673" s="40" t="s">
        <v>16743</v>
      </c>
      <c r="B3673" s="40" t="s">
        <v>16744</v>
      </c>
      <c r="C3673" s="40" t="s">
        <v>16745</v>
      </c>
      <c r="D3673" s="44" t="s">
        <v>16746</v>
      </c>
    </row>
    <row r="3674" spans="1:4" ht="15" customHeight="1" x14ac:dyDescent="0.2">
      <c r="A3674" s="40" t="s">
        <v>16747</v>
      </c>
      <c r="B3674" s="40" t="s">
        <v>16748</v>
      </c>
      <c r="C3674" s="40" t="s">
        <v>16749</v>
      </c>
      <c r="D3674" s="44" t="s">
        <v>16750</v>
      </c>
    </row>
    <row r="3675" spans="1:4" ht="15" customHeight="1" x14ac:dyDescent="0.2">
      <c r="A3675" s="40" t="s">
        <v>16751</v>
      </c>
      <c r="B3675" s="40" t="s">
        <v>16752</v>
      </c>
      <c r="C3675" s="40" t="s">
        <v>16753</v>
      </c>
      <c r="D3675" s="44" t="s">
        <v>16754</v>
      </c>
    </row>
    <row r="3676" spans="1:4" ht="15" customHeight="1" x14ac:dyDescent="0.2">
      <c r="A3676" s="40" t="s">
        <v>16755</v>
      </c>
      <c r="B3676" s="40" t="s">
        <v>16756</v>
      </c>
      <c r="C3676" s="40" t="s">
        <v>16757</v>
      </c>
      <c r="D3676" s="44" t="s">
        <v>16758</v>
      </c>
    </row>
    <row r="3677" spans="1:4" ht="15" customHeight="1" x14ac:dyDescent="0.2">
      <c r="A3677" s="40" t="s">
        <v>16759</v>
      </c>
      <c r="B3677" s="40" t="s">
        <v>16760</v>
      </c>
      <c r="C3677" s="40" t="s">
        <v>16761</v>
      </c>
      <c r="D3677" s="44" t="s">
        <v>16762</v>
      </c>
    </row>
    <row r="3678" spans="1:4" ht="15" customHeight="1" x14ac:dyDescent="0.2">
      <c r="A3678" s="40" t="s">
        <v>16763</v>
      </c>
      <c r="B3678" s="40" t="s">
        <v>16764</v>
      </c>
      <c r="C3678" s="40" t="s">
        <v>16765</v>
      </c>
      <c r="D3678" s="44" t="s">
        <v>16766</v>
      </c>
    </row>
    <row r="3679" spans="1:4" ht="15" customHeight="1" x14ac:dyDescent="0.2">
      <c r="A3679" s="40" t="s">
        <v>16767</v>
      </c>
      <c r="B3679" s="40" t="s">
        <v>16768</v>
      </c>
      <c r="C3679" s="40" t="s">
        <v>16769</v>
      </c>
      <c r="D3679" s="44" t="s">
        <v>16770</v>
      </c>
    </row>
    <row r="3680" spans="1:4" ht="15" customHeight="1" x14ac:dyDescent="0.2">
      <c r="A3680" s="40" t="s">
        <v>16771</v>
      </c>
      <c r="B3680" s="40" t="s">
        <v>16772</v>
      </c>
      <c r="C3680" s="40" t="s">
        <v>16773</v>
      </c>
      <c r="D3680" s="44" t="s">
        <v>16774</v>
      </c>
    </row>
    <row r="3681" spans="1:4" ht="15" customHeight="1" x14ac:dyDescent="0.2">
      <c r="A3681" s="40" t="s">
        <v>16775</v>
      </c>
      <c r="B3681" s="40" t="s">
        <v>16776</v>
      </c>
      <c r="C3681" s="40" t="s">
        <v>16777</v>
      </c>
      <c r="D3681" s="44" t="s">
        <v>16778</v>
      </c>
    </row>
    <row r="3682" spans="1:4" ht="15" customHeight="1" x14ac:dyDescent="0.2">
      <c r="A3682" s="40" t="s">
        <v>16779</v>
      </c>
      <c r="B3682" s="40" t="s">
        <v>16780</v>
      </c>
      <c r="C3682" s="40" t="s">
        <v>16781</v>
      </c>
      <c r="D3682" s="44" t="s">
        <v>16782</v>
      </c>
    </row>
    <row r="3683" spans="1:4" ht="15" customHeight="1" x14ac:dyDescent="0.2">
      <c r="A3683" s="40" t="s">
        <v>16783</v>
      </c>
      <c r="B3683" s="40" t="s">
        <v>16784</v>
      </c>
      <c r="C3683" s="40" t="s">
        <v>16785</v>
      </c>
      <c r="D3683" s="44" t="s">
        <v>16786</v>
      </c>
    </row>
    <row r="3684" spans="1:4" ht="15" customHeight="1" x14ac:dyDescent="0.2">
      <c r="A3684" s="40" t="s">
        <v>16787</v>
      </c>
      <c r="B3684" s="40" t="s">
        <v>16788</v>
      </c>
      <c r="C3684" s="40" t="s">
        <v>16789</v>
      </c>
      <c r="D3684" s="44" t="s">
        <v>16790</v>
      </c>
    </row>
    <row r="3685" spans="1:4" ht="15" customHeight="1" x14ac:dyDescent="0.2">
      <c r="A3685" s="40" t="s">
        <v>16791</v>
      </c>
      <c r="B3685" s="40" t="s">
        <v>16792</v>
      </c>
      <c r="C3685" s="40" t="s">
        <v>16793</v>
      </c>
      <c r="D3685" s="44" t="s">
        <v>16794</v>
      </c>
    </row>
    <row r="3686" spans="1:4" ht="15" customHeight="1" x14ac:dyDescent="0.2">
      <c r="A3686" s="40" t="s">
        <v>16795</v>
      </c>
      <c r="B3686" s="40" t="s">
        <v>16796</v>
      </c>
      <c r="C3686" s="40" t="s">
        <v>16797</v>
      </c>
      <c r="D3686" s="44" t="s">
        <v>16798</v>
      </c>
    </row>
    <row r="3687" spans="1:4" ht="15" customHeight="1" x14ac:dyDescent="0.2">
      <c r="A3687" s="40" t="s">
        <v>16799</v>
      </c>
      <c r="B3687" s="40" t="s">
        <v>16800</v>
      </c>
      <c r="C3687" s="40" t="s">
        <v>16801</v>
      </c>
      <c r="D3687" s="44" t="s">
        <v>16802</v>
      </c>
    </row>
    <row r="3688" spans="1:4" ht="15" customHeight="1" x14ac:dyDescent="0.2">
      <c r="A3688" s="40" t="s">
        <v>16803</v>
      </c>
      <c r="B3688" s="40" t="s">
        <v>16804</v>
      </c>
      <c r="C3688" s="40" t="s">
        <v>16805</v>
      </c>
      <c r="D3688" s="44" t="s">
        <v>16806</v>
      </c>
    </row>
    <row r="3689" spans="1:4" ht="15" customHeight="1" x14ac:dyDescent="0.2">
      <c r="A3689" s="40" t="s">
        <v>16807</v>
      </c>
      <c r="B3689" s="40" t="s">
        <v>16808</v>
      </c>
      <c r="C3689" s="40" t="s">
        <v>16809</v>
      </c>
      <c r="D3689" s="44" t="s">
        <v>16810</v>
      </c>
    </row>
    <row r="3690" spans="1:4" ht="15" customHeight="1" x14ac:dyDescent="0.2">
      <c r="A3690" s="40" t="s">
        <v>16811</v>
      </c>
      <c r="B3690" s="40" t="s">
        <v>16812</v>
      </c>
      <c r="C3690" s="40" t="s">
        <v>16813</v>
      </c>
      <c r="D3690" s="44" t="s">
        <v>16814</v>
      </c>
    </row>
    <row r="3691" spans="1:4" ht="15" customHeight="1" x14ac:dyDescent="0.2">
      <c r="A3691" s="40" t="s">
        <v>16815</v>
      </c>
      <c r="B3691" s="40" t="s">
        <v>16816</v>
      </c>
      <c r="C3691" s="40" t="s">
        <v>16817</v>
      </c>
      <c r="D3691" s="44" t="s">
        <v>16818</v>
      </c>
    </row>
    <row r="3692" spans="1:4" ht="15" customHeight="1" x14ac:dyDescent="0.2">
      <c r="A3692" s="40" t="s">
        <v>16819</v>
      </c>
      <c r="B3692" s="40" t="s">
        <v>16820</v>
      </c>
      <c r="C3692" s="40" t="s">
        <v>16821</v>
      </c>
      <c r="D3692" s="44" t="s">
        <v>16822</v>
      </c>
    </row>
    <row r="3693" spans="1:4" ht="15" customHeight="1" x14ac:dyDescent="0.2">
      <c r="A3693" s="40" t="s">
        <v>16823</v>
      </c>
      <c r="B3693" s="40" t="s">
        <v>16824</v>
      </c>
      <c r="C3693" s="40" t="s">
        <v>16825</v>
      </c>
      <c r="D3693" s="44" t="s">
        <v>16826</v>
      </c>
    </row>
    <row r="3694" spans="1:4" ht="15" customHeight="1" x14ac:dyDescent="0.2">
      <c r="A3694" s="40" t="s">
        <v>16827</v>
      </c>
      <c r="B3694" s="40" t="s">
        <v>16828</v>
      </c>
      <c r="C3694" s="40" t="s">
        <v>16829</v>
      </c>
      <c r="D3694" s="44" t="s">
        <v>16830</v>
      </c>
    </row>
    <row r="3695" spans="1:4" ht="15" customHeight="1" x14ac:dyDescent="0.2">
      <c r="A3695" s="40" t="s">
        <v>16831</v>
      </c>
      <c r="B3695" s="40" t="s">
        <v>16832</v>
      </c>
      <c r="C3695" s="40" t="s">
        <v>16833</v>
      </c>
      <c r="D3695" s="44" t="s">
        <v>16834</v>
      </c>
    </row>
    <row r="3696" spans="1:4" ht="15" customHeight="1" x14ac:dyDescent="0.2">
      <c r="A3696" s="40" t="s">
        <v>16835</v>
      </c>
      <c r="B3696" s="40" t="s">
        <v>16836</v>
      </c>
      <c r="C3696" s="40" t="s">
        <v>16837</v>
      </c>
      <c r="D3696" s="44" t="s">
        <v>16838</v>
      </c>
    </row>
    <row r="3697" spans="1:4" ht="15" customHeight="1" x14ac:dyDescent="0.2">
      <c r="A3697" s="40" t="s">
        <v>16839</v>
      </c>
      <c r="B3697" s="40" t="s">
        <v>16840</v>
      </c>
      <c r="C3697" s="40" t="s">
        <v>16841</v>
      </c>
      <c r="D3697" s="44" t="s">
        <v>16842</v>
      </c>
    </row>
    <row r="3698" spans="1:4" ht="15" customHeight="1" x14ac:dyDescent="0.2">
      <c r="A3698" s="40" t="s">
        <v>16843</v>
      </c>
      <c r="B3698" s="40" t="s">
        <v>16844</v>
      </c>
      <c r="C3698" s="40" t="s">
        <v>16845</v>
      </c>
      <c r="D3698" s="44" t="s">
        <v>16846</v>
      </c>
    </row>
    <row r="3699" spans="1:4" ht="15" customHeight="1" x14ac:dyDescent="0.2">
      <c r="A3699" s="40" t="s">
        <v>16847</v>
      </c>
      <c r="B3699" s="40" t="s">
        <v>16848</v>
      </c>
      <c r="C3699" s="40" t="s">
        <v>16849</v>
      </c>
      <c r="D3699" s="44" t="s">
        <v>16850</v>
      </c>
    </row>
    <row r="3700" spans="1:4" ht="15" customHeight="1" x14ac:dyDescent="0.2">
      <c r="A3700" s="40" t="s">
        <v>16851</v>
      </c>
      <c r="B3700" s="40" t="s">
        <v>16852</v>
      </c>
      <c r="C3700" s="40" t="s">
        <v>16853</v>
      </c>
      <c r="D3700" s="44" t="s">
        <v>16854</v>
      </c>
    </row>
    <row r="3701" spans="1:4" ht="15" customHeight="1" x14ac:dyDescent="0.2">
      <c r="A3701" s="40" t="s">
        <v>16855</v>
      </c>
      <c r="B3701" s="40" t="s">
        <v>16856</v>
      </c>
      <c r="C3701" s="40" t="s">
        <v>16857</v>
      </c>
      <c r="D3701" s="44" t="s">
        <v>16858</v>
      </c>
    </row>
    <row r="3702" spans="1:4" ht="15" customHeight="1" x14ac:dyDescent="0.2">
      <c r="A3702" s="40" t="s">
        <v>16859</v>
      </c>
      <c r="B3702" s="40" t="s">
        <v>16860</v>
      </c>
      <c r="C3702" s="40" t="s">
        <v>16861</v>
      </c>
      <c r="D3702" s="44" t="s">
        <v>16862</v>
      </c>
    </row>
    <row r="3703" spans="1:4" ht="15" customHeight="1" x14ac:dyDescent="0.2">
      <c r="A3703" s="40" t="s">
        <v>16863</v>
      </c>
      <c r="B3703" s="40" t="s">
        <v>16864</v>
      </c>
      <c r="C3703" s="40" t="s">
        <v>16865</v>
      </c>
      <c r="D3703" s="44" t="s">
        <v>16866</v>
      </c>
    </row>
    <row r="3704" spans="1:4" ht="15" customHeight="1" x14ac:dyDescent="0.2">
      <c r="A3704" s="40" t="s">
        <v>16867</v>
      </c>
      <c r="B3704" s="40" t="s">
        <v>16868</v>
      </c>
      <c r="C3704" s="40" t="s">
        <v>16869</v>
      </c>
      <c r="D3704" s="44" t="s">
        <v>16870</v>
      </c>
    </row>
    <row r="3705" spans="1:4" ht="15" customHeight="1" x14ac:dyDescent="0.2">
      <c r="A3705" s="40" t="s">
        <v>16871</v>
      </c>
      <c r="B3705" s="40" t="s">
        <v>16872</v>
      </c>
      <c r="C3705" s="40" t="s">
        <v>16873</v>
      </c>
      <c r="D3705" s="44" t="s">
        <v>16874</v>
      </c>
    </row>
    <row r="3706" spans="1:4" ht="15" customHeight="1" x14ac:dyDescent="0.2">
      <c r="A3706" s="40" t="s">
        <v>16875</v>
      </c>
      <c r="B3706" s="40" t="s">
        <v>16876</v>
      </c>
      <c r="C3706" s="40" t="s">
        <v>16877</v>
      </c>
      <c r="D3706" s="44" t="s">
        <v>16878</v>
      </c>
    </row>
    <row r="3707" spans="1:4" ht="15" customHeight="1" x14ac:dyDescent="0.2">
      <c r="A3707" s="40" t="s">
        <v>16879</v>
      </c>
      <c r="B3707" s="40" t="s">
        <v>16880</v>
      </c>
      <c r="C3707" s="40" t="s">
        <v>16881</v>
      </c>
      <c r="D3707" s="44" t="s">
        <v>16882</v>
      </c>
    </row>
    <row r="3708" spans="1:4" ht="15" customHeight="1" x14ac:dyDescent="0.2">
      <c r="A3708" s="40" t="s">
        <v>16883</v>
      </c>
      <c r="B3708" s="40" t="s">
        <v>16884</v>
      </c>
      <c r="C3708" s="40" t="s">
        <v>16885</v>
      </c>
      <c r="D3708" s="44" t="s">
        <v>16886</v>
      </c>
    </row>
    <row r="3709" spans="1:4" ht="15" customHeight="1" x14ac:dyDescent="0.2">
      <c r="A3709" s="40" t="s">
        <v>16887</v>
      </c>
      <c r="B3709" s="40" t="s">
        <v>16888</v>
      </c>
      <c r="C3709" s="40" t="s">
        <v>16889</v>
      </c>
      <c r="D3709" s="44" t="s">
        <v>16890</v>
      </c>
    </row>
    <row r="3710" spans="1:4" ht="15" customHeight="1" x14ac:dyDescent="0.2">
      <c r="A3710" s="40" t="s">
        <v>16891</v>
      </c>
      <c r="B3710" s="40" t="s">
        <v>16892</v>
      </c>
      <c r="C3710" s="40" t="s">
        <v>16893</v>
      </c>
      <c r="D3710" s="44" t="s">
        <v>16890</v>
      </c>
    </row>
    <row r="3711" spans="1:4" ht="15" customHeight="1" x14ac:dyDescent="0.2">
      <c r="A3711" s="40" t="s">
        <v>16894</v>
      </c>
      <c r="B3711" s="40" t="s">
        <v>16895</v>
      </c>
      <c r="C3711" s="40" t="s">
        <v>16896</v>
      </c>
      <c r="D3711" s="44" t="s">
        <v>16897</v>
      </c>
    </row>
    <row r="3712" spans="1:4" ht="15" customHeight="1" x14ac:dyDescent="0.2">
      <c r="A3712" s="40" t="s">
        <v>16898</v>
      </c>
      <c r="B3712" s="40" t="s">
        <v>16899</v>
      </c>
      <c r="C3712" s="40" t="s">
        <v>16900</v>
      </c>
      <c r="D3712" s="44" t="s">
        <v>16901</v>
      </c>
    </row>
    <row r="3713" spans="1:4" ht="15" customHeight="1" x14ac:dyDescent="0.2">
      <c r="A3713" s="40" t="s">
        <v>16902</v>
      </c>
      <c r="B3713" s="40" t="s">
        <v>16903</v>
      </c>
      <c r="C3713" s="40" t="s">
        <v>16904</v>
      </c>
      <c r="D3713" s="44" t="s">
        <v>16905</v>
      </c>
    </row>
    <row r="3714" spans="1:4" ht="15" customHeight="1" x14ac:dyDescent="0.2">
      <c r="A3714" s="40" t="s">
        <v>16906</v>
      </c>
      <c r="B3714" s="40" t="s">
        <v>16907</v>
      </c>
      <c r="C3714" s="40" t="s">
        <v>16908</v>
      </c>
      <c r="D3714" s="44" t="s">
        <v>16909</v>
      </c>
    </row>
    <row r="3715" spans="1:4" ht="15" customHeight="1" x14ac:dyDescent="0.2">
      <c r="A3715" s="40" t="s">
        <v>16910</v>
      </c>
      <c r="B3715" s="40" t="s">
        <v>16911</v>
      </c>
      <c r="C3715" s="40" t="s">
        <v>16912</v>
      </c>
      <c r="D3715" s="44" t="s">
        <v>16913</v>
      </c>
    </row>
    <row r="3716" spans="1:4" ht="15" customHeight="1" x14ac:dyDescent="0.2">
      <c r="A3716" s="40" t="s">
        <v>16914</v>
      </c>
      <c r="B3716" s="40" t="s">
        <v>16915</v>
      </c>
      <c r="C3716" s="40" t="s">
        <v>16916</v>
      </c>
      <c r="D3716" s="44" t="s">
        <v>16917</v>
      </c>
    </row>
    <row r="3717" spans="1:4" ht="15" customHeight="1" x14ac:dyDescent="0.2">
      <c r="A3717" s="40" t="s">
        <v>16918</v>
      </c>
      <c r="B3717" s="40" t="s">
        <v>16919</v>
      </c>
      <c r="C3717" s="40" t="s">
        <v>16920</v>
      </c>
      <c r="D3717" s="44" t="s">
        <v>16921</v>
      </c>
    </row>
    <row r="3718" spans="1:4" ht="15" customHeight="1" x14ac:dyDescent="0.2">
      <c r="A3718" s="40" t="s">
        <v>16922</v>
      </c>
      <c r="B3718" s="40" t="s">
        <v>16923</v>
      </c>
      <c r="C3718" s="40" t="s">
        <v>16924</v>
      </c>
      <c r="D3718" s="44" t="s">
        <v>16925</v>
      </c>
    </row>
    <row r="3719" spans="1:4" ht="15" customHeight="1" x14ac:dyDescent="0.2">
      <c r="A3719" s="40" t="s">
        <v>16926</v>
      </c>
      <c r="B3719" s="40" t="s">
        <v>16927</v>
      </c>
      <c r="C3719" s="40" t="s">
        <v>16928</v>
      </c>
      <c r="D3719" s="44" t="s">
        <v>16929</v>
      </c>
    </row>
    <row r="3720" spans="1:4" ht="15" customHeight="1" x14ac:dyDescent="0.2">
      <c r="A3720" s="40" t="s">
        <v>16930</v>
      </c>
      <c r="B3720" s="40" t="s">
        <v>16931</v>
      </c>
      <c r="C3720" s="40" t="s">
        <v>16932</v>
      </c>
      <c r="D3720" s="44" t="s">
        <v>16933</v>
      </c>
    </row>
    <row r="3721" spans="1:4" ht="15" customHeight="1" x14ac:dyDescent="0.2">
      <c r="A3721" s="40" t="s">
        <v>16934</v>
      </c>
      <c r="B3721" s="40" t="s">
        <v>16935</v>
      </c>
      <c r="C3721" s="40" t="s">
        <v>16936</v>
      </c>
      <c r="D3721" s="44" t="s">
        <v>16937</v>
      </c>
    </row>
    <row r="3722" spans="1:4" ht="15" customHeight="1" x14ac:dyDescent="0.2">
      <c r="A3722" s="40" t="s">
        <v>16938</v>
      </c>
      <c r="B3722" s="40" t="s">
        <v>16939</v>
      </c>
      <c r="C3722" s="40" t="s">
        <v>16940</v>
      </c>
      <c r="D3722" s="44" t="s">
        <v>16941</v>
      </c>
    </row>
    <row r="3723" spans="1:4" ht="15" customHeight="1" x14ac:dyDescent="0.2">
      <c r="A3723" s="40" t="s">
        <v>16942</v>
      </c>
      <c r="B3723" s="40" t="s">
        <v>16943</v>
      </c>
      <c r="C3723" s="40" t="s">
        <v>16944</v>
      </c>
      <c r="D3723" s="44" t="s">
        <v>16945</v>
      </c>
    </row>
    <row r="3724" spans="1:4" ht="15" customHeight="1" x14ac:dyDescent="0.2">
      <c r="A3724" s="40" t="s">
        <v>16946</v>
      </c>
      <c r="B3724" s="40" t="s">
        <v>16947</v>
      </c>
      <c r="C3724" s="40" t="s">
        <v>16948</v>
      </c>
      <c r="D3724" s="44" t="s">
        <v>16949</v>
      </c>
    </row>
    <row r="3725" spans="1:4" ht="15" customHeight="1" x14ac:dyDescent="0.2">
      <c r="A3725" s="40" t="s">
        <v>16950</v>
      </c>
      <c r="B3725" s="40" t="s">
        <v>16951</v>
      </c>
      <c r="C3725" s="40" t="s">
        <v>16952</v>
      </c>
      <c r="D3725" s="44" t="s">
        <v>16953</v>
      </c>
    </row>
    <row r="3726" spans="1:4" ht="15" customHeight="1" x14ac:dyDescent="0.2">
      <c r="A3726" s="40" t="s">
        <v>16954</v>
      </c>
      <c r="B3726" s="40" t="s">
        <v>16955</v>
      </c>
      <c r="C3726" s="40" t="s">
        <v>16956</v>
      </c>
      <c r="D3726" s="44" t="s">
        <v>16957</v>
      </c>
    </row>
    <row r="3727" spans="1:4" ht="15" customHeight="1" x14ac:dyDescent="0.2">
      <c r="A3727" s="40" t="s">
        <v>16958</v>
      </c>
      <c r="B3727" s="40" t="s">
        <v>16959</v>
      </c>
      <c r="C3727" s="40" t="s">
        <v>16960</v>
      </c>
      <c r="D3727" s="44" t="s">
        <v>16961</v>
      </c>
    </row>
    <row r="3728" spans="1:4" ht="15" customHeight="1" x14ac:dyDescent="0.2">
      <c r="A3728" s="40" t="s">
        <v>16962</v>
      </c>
      <c r="B3728" s="40" t="s">
        <v>16963</v>
      </c>
      <c r="C3728" s="40" t="s">
        <v>16964</v>
      </c>
      <c r="D3728" s="44" t="s">
        <v>16965</v>
      </c>
    </row>
    <row r="3729" spans="1:4" ht="15" customHeight="1" x14ac:dyDescent="0.2">
      <c r="A3729" s="40" t="s">
        <v>16966</v>
      </c>
      <c r="B3729" s="40" t="s">
        <v>16967</v>
      </c>
      <c r="C3729" s="40" t="s">
        <v>16968</v>
      </c>
      <c r="D3729" s="44" t="s">
        <v>16969</v>
      </c>
    </row>
    <row r="3730" spans="1:4" ht="15" customHeight="1" x14ac:dyDescent="0.2">
      <c r="A3730" s="40" t="s">
        <v>16970</v>
      </c>
      <c r="B3730" s="40" t="s">
        <v>16971</v>
      </c>
      <c r="C3730" s="40" t="s">
        <v>16972</v>
      </c>
      <c r="D3730" s="44" t="s">
        <v>16973</v>
      </c>
    </row>
    <row r="3731" spans="1:4" ht="15" customHeight="1" x14ac:dyDescent="0.2">
      <c r="A3731" s="40" t="s">
        <v>16974</v>
      </c>
      <c r="B3731" s="40" t="s">
        <v>16975</v>
      </c>
      <c r="C3731" s="40" t="s">
        <v>16976</v>
      </c>
      <c r="D3731" s="44" t="s">
        <v>16977</v>
      </c>
    </row>
    <row r="3732" spans="1:4" ht="15" customHeight="1" x14ac:dyDescent="0.2">
      <c r="A3732" s="40" t="s">
        <v>16978</v>
      </c>
      <c r="B3732" s="40" t="s">
        <v>16979</v>
      </c>
      <c r="C3732" s="40" t="s">
        <v>16980</v>
      </c>
      <c r="D3732" s="44" t="s">
        <v>16981</v>
      </c>
    </row>
    <row r="3733" spans="1:4" ht="15" customHeight="1" x14ac:dyDescent="0.2">
      <c r="A3733" s="40" t="s">
        <v>16982</v>
      </c>
      <c r="B3733" s="40" t="s">
        <v>16983</v>
      </c>
      <c r="C3733" s="40" t="s">
        <v>16984</v>
      </c>
      <c r="D3733" s="44" t="s">
        <v>16985</v>
      </c>
    </row>
    <row r="3734" spans="1:4" ht="15" customHeight="1" x14ac:dyDescent="0.2">
      <c r="A3734" s="40" t="s">
        <v>16986</v>
      </c>
      <c r="B3734" s="40" t="s">
        <v>16987</v>
      </c>
      <c r="C3734" s="40" t="s">
        <v>16988</v>
      </c>
      <c r="D3734" s="44" t="s">
        <v>16989</v>
      </c>
    </row>
    <row r="3735" spans="1:4" ht="15" customHeight="1" x14ac:dyDescent="0.2">
      <c r="A3735" s="40" t="s">
        <v>16990</v>
      </c>
      <c r="B3735" s="40" t="s">
        <v>16991</v>
      </c>
      <c r="C3735" s="40" t="s">
        <v>16992</v>
      </c>
      <c r="D3735" s="44" t="s">
        <v>16993</v>
      </c>
    </row>
    <row r="3736" spans="1:4" ht="15" customHeight="1" x14ac:dyDescent="0.2">
      <c r="A3736" s="40" t="s">
        <v>16994</v>
      </c>
      <c r="B3736" s="40" t="s">
        <v>16995</v>
      </c>
      <c r="C3736" s="40" t="s">
        <v>16996</v>
      </c>
      <c r="D3736" s="44" t="s">
        <v>16997</v>
      </c>
    </row>
    <row r="3737" spans="1:4" ht="15" customHeight="1" x14ac:dyDescent="0.2">
      <c r="A3737" s="40" t="s">
        <v>16998</v>
      </c>
      <c r="B3737" s="40" t="s">
        <v>16999</v>
      </c>
      <c r="C3737" s="40" t="s">
        <v>17000</v>
      </c>
      <c r="D3737" s="44" t="s">
        <v>17001</v>
      </c>
    </row>
    <row r="3738" spans="1:4" ht="15" customHeight="1" x14ac:dyDescent="0.2">
      <c r="A3738" s="40" t="s">
        <v>17002</v>
      </c>
      <c r="B3738" s="40" t="s">
        <v>17003</v>
      </c>
      <c r="C3738" s="40" t="s">
        <v>17004</v>
      </c>
      <c r="D3738" s="44" t="s">
        <v>17005</v>
      </c>
    </row>
    <row r="3739" spans="1:4" ht="15" customHeight="1" x14ac:dyDescent="0.2">
      <c r="A3739" s="40" t="s">
        <v>17006</v>
      </c>
      <c r="B3739" s="40" t="s">
        <v>17007</v>
      </c>
      <c r="C3739" s="40" t="s">
        <v>17008</v>
      </c>
      <c r="D3739" s="44" t="s">
        <v>17009</v>
      </c>
    </row>
    <row r="3740" spans="1:4" ht="15" customHeight="1" x14ac:dyDescent="0.2">
      <c r="A3740" s="40" t="s">
        <v>17010</v>
      </c>
      <c r="B3740" s="40" t="s">
        <v>17011</v>
      </c>
      <c r="C3740" s="40" t="s">
        <v>17012</v>
      </c>
      <c r="D3740" s="44" t="s">
        <v>17013</v>
      </c>
    </row>
    <row r="3741" spans="1:4" ht="15" customHeight="1" x14ac:dyDescent="0.2">
      <c r="A3741" s="40" t="s">
        <v>17014</v>
      </c>
      <c r="B3741" s="40" t="s">
        <v>17015</v>
      </c>
      <c r="C3741" s="40" t="s">
        <v>17016</v>
      </c>
      <c r="D3741" s="44" t="s">
        <v>17017</v>
      </c>
    </row>
    <row r="3742" spans="1:4" ht="15" customHeight="1" x14ac:dyDescent="0.2">
      <c r="A3742" s="40" t="s">
        <v>17018</v>
      </c>
      <c r="B3742" s="40" t="s">
        <v>17019</v>
      </c>
      <c r="C3742" s="40" t="s">
        <v>17020</v>
      </c>
      <c r="D3742" s="44" t="s">
        <v>17021</v>
      </c>
    </row>
    <row r="3743" spans="1:4" ht="15" customHeight="1" x14ac:dyDescent="0.2">
      <c r="A3743" s="40" t="s">
        <v>17022</v>
      </c>
      <c r="B3743" s="40" t="s">
        <v>17023</v>
      </c>
      <c r="C3743" s="40" t="s">
        <v>17024</v>
      </c>
      <c r="D3743" s="44" t="s">
        <v>17025</v>
      </c>
    </row>
    <row r="3744" spans="1:4" ht="15" customHeight="1" x14ac:dyDescent="0.2">
      <c r="A3744" s="40" t="s">
        <v>17026</v>
      </c>
      <c r="B3744" s="40" t="s">
        <v>17027</v>
      </c>
      <c r="C3744" s="40" t="s">
        <v>17028</v>
      </c>
      <c r="D3744" s="44" t="s">
        <v>17025</v>
      </c>
    </row>
    <row r="3745" spans="1:4" ht="15" customHeight="1" x14ac:dyDescent="0.2">
      <c r="A3745" s="40" t="s">
        <v>17029</v>
      </c>
      <c r="B3745" s="40" t="s">
        <v>17030</v>
      </c>
      <c r="C3745" s="40" t="s">
        <v>17031</v>
      </c>
      <c r="D3745" s="44" t="s">
        <v>17032</v>
      </c>
    </row>
    <row r="3746" spans="1:4" ht="15" customHeight="1" x14ac:dyDescent="0.2">
      <c r="A3746" s="40" t="s">
        <v>17033</v>
      </c>
      <c r="B3746" s="40" t="s">
        <v>17034</v>
      </c>
      <c r="C3746" s="40" t="s">
        <v>17035</v>
      </c>
      <c r="D3746" s="44" t="s">
        <v>17036</v>
      </c>
    </row>
    <row r="3747" spans="1:4" ht="15" customHeight="1" x14ac:dyDescent="0.2">
      <c r="A3747" s="40" t="s">
        <v>17037</v>
      </c>
      <c r="B3747" s="40" t="s">
        <v>17038</v>
      </c>
      <c r="C3747" s="40" t="s">
        <v>17039</v>
      </c>
      <c r="D3747" s="44" t="s">
        <v>17036</v>
      </c>
    </row>
    <row r="3748" spans="1:4" ht="15" customHeight="1" x14ac:dyDescent="0.2">
      <c r="A3748" s="40" t="s">
        <v>17040</v>
      </c>
      <c r="B3748" s="40" t="s">
        <v>17041</v>
      </c>
      <c r="C3748" s="40" t="s">
        <v>17042</v>
      </c>
      <c r="D3748" s="44" t="s">
        <v>17043</v>
      </c>
    </row>
    <row r="3749" spans="1:4" ht="15" customHeight="1" x14ac:dyDescent="0.2">
      <c r="A3749" s="40" t="s">
        <v>17044</v>
      </c>
      <c r="B3749" s="40" t="s">
        <v>17045</v>
      </c>
      <c r="C3749" s="40" t="s">
        <v>17046</v>
      </c>
      <c r="D3749" s="44" t="s">
        <v>17047</v>
      </c>
    </row>
    <row r="3750" spans="1:4" ht="15" customHeight="1" x14ac:dyDescent="0.2">
      <c r="A3750" s="40" t="s">
        <v>17048</v>
      </c>
      <c r="B3750" s="40" t="s">
        <v>17049</v>
      </c>
      <c r="C3750" s="40" t="s">
        <v>17050</v>
      </c>
      <c r="D3750" s="44" t="s">
        <v>17051</v>
      </c>
    </row>
    <row r="3751" spans="1:4" ht="15" customHeight="1" x14ac:dyDescent="0.2">
      <c r="A3751" s="40" t="s">
        <v>17052</v>
      </c>
      <c r="B3751" s="40" t="s">
        <v>17053</v>
      </c>
      <c r="C3751" s="40" t="s">
        <v>17054</v>
      </c>
      <c r="D3751" s="44" t="s">
        <v>17055</v>
      </c>
    </row>
    <row r="3752" spans="1:4" ht="15" customHeight="1" x14ac:dyDescent="0.2">
      <c r="A3752" s="40" t="s">
        <v>17056</v>
      </c>
      <c r="B3752" s="40" t="s">
        <v>17057</v>
      </c>
      <c r="C3752" s="40" t="s">
        <v>17058</v>
      </c>
      <c r="D3752" s="44" t="s">
        <v>17059</v>
      </c>
    </row>
    <row r="3753" spans="1:4" ht="15" customHeight="1" x14ac:dyDescent="0.2">
      <c r="A3753" s="40" t="s">
        <v>17060</v>
      </c>
      <c r="B3753" s="40" t="s">
        <v>17061</v>
      </c>
      <c r="C3753" s="40" t="s">
        <v>17062</v>
      </c>
      <c r="D3753" s="44" t="s">
        <v>17063</v>
      </c>
    </row>
    <row r="3754" spans="1:4" ht="15" customHeight="1" x14ac:dyDescent="0.2">
      <c r="A3754" s="40" t="s">
        <v>17064</v>
      </c>
      <c r="B3754" s="40" t="s">
        <v>17065</v>
      </c>
      <c r="C3754" s="40" t="s">
        <v>17066</v>
      </c>
      <c r="D3754" s="44" t="s">
        <v>17067</v>
      </c>
    </row>
    <row r="3755" spans="1:4" ht="15" customHeight="1" x14ac:dyDescent="0.2">
      <c r="A3755" s="40" t="s">
        <v>17068</v>
      </c>
      <c r="B3755" s="40" t="s">
        <v>17069</v>
      </c>
      <c r="C3755" s="40" t="s">
        <v>17070</v>
      </c>
      <c r="D3755" s="44" t="s">
        <v>17071</v>
      </c>
    </row>
    <row r="3756" spans="1:4" ht="15" customHeight="1" x14ac:dyDescent="0.2">
      <c r="A3756" s="40" t="s">
        <v>17072</v>
      </c>
      <c r="B3756" s="40" t="s">
        <v>17073</v>
      </c>
      <c r="C3756" s="40" t="s">
        <v>17074</v>
      </c>
      <c r="D3756" s="44" t="s">
        <v>17075</v>
      </c>
    </row>
    <row r="3757" spans="1:4" ht="15" customHeight="1" x14ac:dyDescent="0.2">
      <c r="A3757" s="40" t="s">
        <v>17076</v>
      </c>
      <c r="B3757" s="40" t="s">
        <v>17077</v>
      </c>
      <c r="C3757" s="40" t="s">
        <v>17078</v>
      </c>
      <c r="D3757" s="44" t="s">
        <v>17079</v>
      </c>
    </row>
    <row r="3758" spans="1:4" ht="15" customHeight="1" x14ac:dyDescent="0.2">
      <c r="A3758" s="40" t="s">
        <v>17080</v>
      </c>
      <c r="B3758" s="40" t="s">
        <v>17081</v>
      </c>
      <c r="C3758" s="40" t="s">
        <v>17082</v>
      </c>
      <c r="D3758" s="44" t="s">
        <v>17083</v>
      </c>
    </row>
    <row r="3759" spans="1:4" ht="15" customHeight="1" x14ac:dyDescent="0.2">
      <c r="A3759" s="40" t="s">
        <v>17084</v>
      </c>
      <c r="B3759" s="40" t="s">
        <v>17085</v>
      </c>
      <c r="C3759" s="40" t="s">
        <v>17086</v>
      </c>
      <c r="D3759" s="44" t="s">
        <v>17087</v>
      </c>
    </row>
    <row r="3760" spans="1:4" ht="15" customHeight="1" x14ac:dyDescent="0.2">
      <c r="A3760" s="40" t="s">
        <v>17088</v>
      </c>
      <c r="B3760" s="40" t="s">
        <v>17089</v>
      </c>
      <c r="C3760" s="40" t="s">
        <v>17090</v>
      </c>
      <c r="D3760" s="44" t="s">
        <v>17091</v>
      </c>
    </row>
    <row r="3761" spans="1:4" ht="15" customHeight="1" x14ac:dyDescent="0.2">
      <c r="A3761" s="40" t="s">
        <v>17092</v>
      </c>
      <c r="B3761" s="40" t="s">
        <v>17093</v>
      </c>
      <c r="C3761" s="40" t="s">
        <v>17094</v>
      </c>
      <c r="D3761" s="44" t="s">
        <v>17095</v>
      </c>
    </row>
    <row r="3762" spans="1:4" ht="15" customHeight="1" x14ac:dyDescent="0.2">
      <c r="A3762" s="40" t="s">
        <v>17096</v>
      </c>
      <c r="B3762" s="40" t="s">
        <v>17097</v>
      </c>
      <c r="C3762" s="40" t="s">
        <v>17098</v>
      </c>
      <c r="D3762" s="44" t="s">
        <v>17099</v>
      </c>
    </row>
    <row r="3763" spans="1:4" ht="15" customHeight="1" x14ac:dyDescent="0.2">
      <c r="A3763" s="40" t="s">
        <v>17100</v>
      </c>
      <c r="B3763" s="40" t="s">
        <v>17101</v>
      </c>
      <c r="C3763" s="40" t="s">
        <v>17102</v>
      </c>
      <c r="D3763" s="44" t="s">
        <v>17103</v>
      </c>
    </row>
    <row r="3764" spans="1:4" ht="15" customHeight="1" x14ac:dyDescent="0.2">
      <c r="A3764" s="40" t="s">
        <v>17104</v>
      </c>
      <c r="B3764" s="40" t="s">
        <v>17105</v>
      </c>
      <c r="C3764" s="40" t="s">
        <v>17106</v>
      </c>
      <c r="D3764" s="44" t="s">
        <v>17107</v>
      </c>
    </row>
    <row r="3765" spans="1:4" ht="15" customHeight="1" x14ac:dyDescent="0.2">
      <c r="A3765" s="40" t="s">
        <v>17108</v>
      </c>
      <c r="B3765" s="40" t="s">
        <v>17109</v>
      </c>
      <c r="C3765" s="40" t="s">
        <v>17110</v>
      </c>
      <c r="D3765" s="44" t="s">
        <v>17111</v>
      </c>
    </row>
    <row r="3766" spans="1:4" ht="15" customHeight="1" x14ac:dyDescent="0.2">
      <c r="A3766" s="40" t="s">
        <v>17112</v>
      </c>
      <c r="B3766" s="40" t="s">
        <v>17113</v>
      </c>
      <c r="C3766" s="40" t="s">
        <v>17114</v>
      </c>
      <c r="D3766" s="44" t="s">
        <v>17115</v>
      </c>
    </row>
    <row r="3767" spans="1:4" ht="15" customHeight="1" x14ac:dyDescent="0.2">
      <c r="A3767" s="40" t="s">
        <v>17116</v>
      </c>
      <c r="B3767" s="40" t="s">
        <v>17117</v>
      </c>
      <c r="C3767" s="40" t="s">
        <v>17118</v>
      </c>
      <c r="D3767" s="44" t="s">
        <v>17119</v>
      </c>
    </row>
    <row r="3768" spans="1:4" ht="15" customHeight="1" x14ac:dyDescent="0.2">
      <c r="A3768" s="40" t="s">
        <v>17120</v>
      </c>
      <c r="B3768" s="40" t="s">
        <v>17121</v>
      </c>
      <c r="C3768" s="40" t="s">
        <v>17122</v>
      </c>
      <c r="D3768" s="44" t="s">
        <v>17123</v>
      </c>
    </row>
    <row r="3769" spans="1:4" ht="15" customHeight="1" x14ac:dyDescent="0.2">
      <c r="A3769" s="40" t="s">
        <v>17124</v>
      </c>
      <c r="B3769" s="40" t="s">
        <v>17125</v>
      </c>
      <c r="C3769" s="40" t="s">
        <v>17126</v>
      </c>
      <c r="D3769" s="44" t="s">
        <v>17127</v>
      </c>
    </row>
    <row r="3770" spans="1:4" ht="15" customHeight="1" x14ac:dyDescent="0.2">
      <c r="A3770" s="40" t="s">
        <v>17128</v>
      </c>
      <c r="B3770" s="40" t="s">
        <v>17129</v>
      </c>
      <c r="C3770" s="40" t="s">
        <v>17130</v>
      </c>
      <c r="D3770" s="44" t="s">
        <v>17131</v>
      </c>
    </row>
    <row r="3771" spans="1:4" ht="15" customHeight="1" x14ac:dyDescent="0.2">
      <c r="A3771" s="40" t="s">
        <v>17132</v>
      </c>
      <c r="B3771" s="40" t="s">
        <v>17133</v>
      </c>
      <c r="C3771" s="40" t="s">
        <v>17134</v>
      </c>
      <c r="D3771" s="44" t="s">
        <v>17135</v>
      </c>
    </row>
    <row r="3772" spans="1:4" ht="15" customHeight="1" x14ac:dyDescent="0.2">
      <c r="A3772" s="40" t="s">
        <v>17136</v>
      </c>
      <c r="B3772" s="40" t="s">
        <v>17137</v>
      </c>
      <c r="C3772" s="40" t="s">
        <v>17138</v>
      </c>
      <c r="D3772" s="44" t="s">
        <v>17139</v>
      </c>
    </row>
    <row r="3773" spans="1:4" ht="15" customHeight="1" x14ac:dyDescent="0.2">
      <c r="A3773" s="40" t="s">
        <v>17140</v>
      </c>
      <c r="B3773" s="40" t="s">
        <v>17141</v>
      </c>
      <c r="C3773" s="40" t="s">
        <v>17142</v>
      </c>
      <c r="D3773" s="44" t="s">
        <v>17143</v>
      </c>
    </row>
    <row r="3774" spans="1:4" ht="15" customHeight="1" x14ac:dyDescent="0.2">
      <c r="A3774" s="40" t="s">
        <v>17144</v>
      </c>
      <c r="B3774" s="40" t="s">
        <v>17145</v>
      </c>
      <c r="C3774" s="40" t="s">
        <v>17146</v>
      </c>
      <c r="D3774" s="44" t="s">
        <v>17147</v>
      </c>
    </row>
    <row r="3775" spans="1:4" ht="15" customHeight="1" x14ac:dyDescent="0.2">
      <c r="A3775" s="40" t="s">
        <v>17148</v>
      </c>
      <c r="B3775" s="40" t="s">
        <v>17149</v>
      </c>
      <c r="C3775" s="40" t="s">
        <v>17150</v>
      </c>
      <c r="D3775" s="44" t="s">
        <v>17151</v>
      </c>
    </row>
    <row r="3776" spans="1:4" ht="15" customHeight="1" x14ac:dyDescent="0.2">
      <c r="A3776" s="40" t="s">
        <v>17152</v>
      </c>
      <c r="B3776" s="40" t="s">
        <v>17153</v>
      </c>
      <c r="C3776" s="40" t="s">
        <v>17154</v>
      </c>
      <c r="D3776" s="44" t="s">
        <v>17155</v>
      </c>
    </row>
    <row r="3777" spans="1:4" ht="15" customHeight="1" x14ac:dyDescent="0.2">
      <c r="A3777" s="40" t="s">
        <v>17156</v>
      </c>
      <c r="B3777" s="40" t="s">
        <v>17157</v>
      </c>
      <c r="C3777" s="40" t="s">
        <v>17158</v>
      </c>
      <c r="D3777" s="44" t="s">
        <v>17159</v>
      </c>
    </row>
    <row r="3778" spans="1:4" ht="15" customHeight="1" x14ac:dyDescent="0.2">
      <c r="A3778" s="40" t="s">
        <v>17160</v>
      </c>
      <c r="B3778" s="40" t="s">
        <v>17161</v>
      </c>
      <c r="C3778" s="40" t="s">
        <v>17162</v>
      </c>
      <c r="D3778" s="44" t="s">
        <v>17163</v>
      </c>
    </row>
    <row r="3779" spans="1:4" ht="15" customHeight="1" x14ac:dyDescent="0.2">
      <c r="A3779" s="40" t="s">
        <v>17164</v>
      </c>
      <c r="B3779" s="40" t="s">
        <v>17165</v>
      </c>
      <c r="C3779" s="40" t="s">
        <v>17166</v>
      </c>
      <c r="D3779" s="44" t="s">
        <v>17167</v>
      </c>
    </row>
    <row r="3780" spans="1:4" ht="15" customHeight="1" x14ac:dyDescent="0.2">
      <c r="A3780" s="40" t="s">
        <v>17168</v>
      </c>
      <c r="B3780" s="40" t="s">
        <v>17169</v>
      </c>
      <c r="C3780" s="40" t="s">
        <v>17170</v>
      </c>
      <c r="D3780" s="44" t="s">
        <v>17171</v>
      </c>
    </row>
    <row r="3781" spans="1:4" ht="15" customHeight="1" x14ac:dyDescent="0.2">
      <c r="A3781" s="40" t="s">
        <v>17172</v>
      </c>
      <c r="B3781" s="40" t="s">
        <v>17173</v>
      </c>
      <c r="C3781" s="40" t="s">
        <v>17174</v>
      </c>
      <c r="D3781" s="44" t="s">
        <v>17175</v>
      </c>
    </row>
    <row r="3782" spans="1:4" ht="15" customHeight="1" x14ac:dyDescent="0.2">
      <c r="A3782" s="40" t="s">
        <v>17176</v>
      </c>
      <c r="B3782" s="40" t="s">
        <v>17177</v>
      </c>
      <c r="C3782" s="40" t="s">
        <v>17178</v>
      </c>
      <c r="D3782" s="44" t="s">
        <v>17179</v>
      </c>
    </row>
    <row r="3783" spans="1:4" ht="15" customHeight="1" x14ac:dyDescent="0.2">
      <c r="A3783" s="40" t="s">
        <v>17180</v>
      </c>
      <c r="B3783" s="40" t="s">
        <v>17181</v>
      </c>
      <c r="C3783" s="40" t="s">
        <v>17182</v>
      </c>
      <c r="D3783" s="44" t="s">
        <v>17183</v>
      </c>
    </row>
    <row r="3784" spans="1:4" ht="15" customHeight="1" x14ac:dyDescent="0.2">
      <c r="A3784" s="40" t="s">
        <v>17184</v>
      </c>
      <c r="B3784" s="40" t="s">
        <v>17185</v>
      </c>
      <c r="C3784" s="40" t="s">
        <v>17186</v>
      </c>
      <c r="D3784" s="44" t="s">
        <v>17187</v>
      </c>
    </row>
    <row r="3785" spans="1:4" ht="15" customHeight="1" x14ac:dyDescent="0.2">
      <c r="A3785" s="40" t="s">
        <v>17188</v>
      </c>
      <c r="B3785" s="40" t="s">
        <v>17189</v>
      </c>
      <c r="C3785" s="40" t="s">
        <v>17190</v>
      </c>
      <c r="D3785" s="44" t="s">
        <v>17191</v>
      </c>
    </row>
    <row r="3786" spans="1:4" ht="15" customHeight="1" x14ac:dyDescent="0.2">
      <c r="A3786" s="40" t="s">
        <v>17192</v>
      </c>
      <c r="B3786" s="40" t="s">
        <v>17193</v>
      </c>
      <c r="C3786" s="40" t="s">
        <v>17194</v>
      </c>
      <c r="D3786" s="44" t="s">
        <v>17195</v>
      </c>
    </row>
    <row r="3787" spans="1:4" ht="15" customHeight="1" x14ac:dyDescent="0.2">
      <c r="A3787" s="40" t="s">
        <v>17196</v>
      </c>
      <c r="B3787" s="40" t="s">
        <v>17197</v>
      </c>
      <c r="C3787" s="40" t="s">
        <v>17198</v>
      </c>
      <c r="D3787" s="44" t="s">
        <v>17199</v>
      </c>
    </row>
    <row r="3788" spans="1:4" ht="15" customHeight="1" x14ac:dyDescent="0.2">
      <c r="A3788" s="40" t="s">
        <v>17200</v>
      </c>
      <c r="B3788" s="40" t="s">
        <v>17201</v>
      </c>
      <c r="C3788" s="40" t="s">
        <v>17202</v>
      </c>
      <c r="D3788" s="44" t="s">
        <v>17203</v>
      </c>
    </row>
    <row r="3789" spans="1:4" ht="15" customHeight="1" x14ac:dyDescent="0.2">
      <c r="A3789" s="40" t="s">
        <v>17204</v>
      </c>
      <c r="B3789" s="40" t="s">
        <v>17205</v>
      </c>
      <c r="C3789" s="40" t="s">
        <v>17206</v>
      </c>
      <c r="D3789" s="44" t="s">
        <v>17207</v>
      </c>
    </row>
    <row r="3790" spans="1:4" ht="15" customHeight="1" x14ac:dyDescent="0.2">
      <c r="A3790" s="40" t="s">
        <v>17208</v>
      </c>
      <c r="B3790" s="40" t="s">
        <v>17209</v>
      </c>
      <c r="C3790" s="40" t="s">
        <v>17210</v>
      </c>
      <c r="D3790" s="44" t="s">
        <v>17211</v>
      </c>
    </row>
    <row r="3791" spans="1:4" ht="15" customHeight="1" x14ac:dyDescent="0.2">
      <c r="A3791" s="40" t="s">
        <v>17212</v>
      </c>
      <c r="B3791" s="40" t="s">
        <v>17213</v>
      </c>
      <c r="C3791" s="40" t="s">
        <v>17214</v>
      </c>
      <c r="D3791" s="44" t="s">
        <v>17215</v>
      </c>
    </row>
    <row r="3792" spans="1:4" ht="15" customHeight="1" x14ac:dyDescent="0.2">
      <c r="A3792" s="40" t="s">
        <v>17216</v>
      </c>
      <c r="B3792" s="40" t="s">
        <v>17217</v>
      </c>
      <c r="C3792" s="40" t="s">
        <v>17218</v>
      </c>
      <c r="D3792" s="44" t="s">
        <v>17219</v>
      </c>
    </row>
    <row r="3793" spans="1:4" ht="15" customHeight="1" x14ac:dyDescent="0.2">
      <c r="A3793" s="40" t="s">
        <v>17220</v>
      </c>
      <c r="B3793" s="40" t="s">
        <v>17221</v>
      </c>
      <c r="C3793" s="40" t="s">
        <v>17222</v>
      </c>
      <c r="D3793" s="44" t="s">
        <v>17223</v>
      </c>
    </row>
    <row r="3794" spans="1:4" ht="15" customHeight="1" x14ac:dyDescent="0.2">
      <c r="A3794" s="40" t="s">
        <v>17224</v>
      </c>
      <c r="B3794" s="40" t="s">
        <v>17225</v>
      </c>
      <c r="C3794" s="40" t="s">
        <v>17226</v>
      </c>
      <c r="D3794" s="44" t="s">
        <v>17227</v>
      </c>
    </row>
    <row r="3795" spans="1:4" ht="15" customHeight="1" x14ac:dyDescent="0.2">
      <c r="A3795" s="40" t="s">
        <v>17228</v>
      </c>
      <c r="B3795" s="40" t="s">
        <v>17229</v>
      </c>
      <c r="C3795" s="40" t="s">
        <v>17230</v>
      </c>
      <c r="D3795" s="44" t="s">
        <v>17231</v>
      </c>
    </row>
    <row r="3796" spans="1:4" ht="15" customHeight="1" x14ac:dyDescent="0.2">
      <c r="A3796" s="40" t="s">
        <v>17232</v>
      </c>
      <c r="B3796" s="40" t="s">
        <v>17233</v>
      </c>
      <c r="C3796" s="40" t="s">
        <v>17234</v>
      </c>
      <c r="D3796" s="44" t="s">
        <v>17235</v>
      </c>
    </row>
    <row r="3797" spans="1:4" ht="15" customHeight="1" x14ac:dyDescent="0.2">
      <c r="A3797" s="40" t="s">
        <v>17236</v>
      </c>
      <c r="B3797" s="40" t="s">
        <v>17237</v>
      </c>
      <c r="C3797" s="40" t="s">
        <v>17238</v>
      </c>
      <c r="D3797" s="44" t="s">
        <v>17239</v>
      </c>
    </row>
    <row r="3798" spans="1:4" ht="15" customHeight="1" x14ac:dyDescent="0.2">
      <c r="A3798" s="40" t="s">
        <v>17240</v>
      </c>
      <c r="B3798" s="40" t="s">
        <v>17241</v>
      </c>
      <c r="C3798" s="40" t="s">
        <v>17242</v>
      </c>
      <c r="D3798" s="44" t="s">
        <v>17243</v>
      </c>
    </row>
    <row r="3799" spans="1:4" ht="15" customHeight="1" x14ac:dyDescent="0.2">
      <c r="A3799" s="40" t="s">
        <v>17244</v>
      </c>
      <c r="B3799" s="40" t="s">
        <v>17245</v>
      </c>
      <c r="C3799" s="40" t="s">
        <v>17246</v>
      </c>
      <c r="D3799" s="44" t="s">
        <v>17247</v>
      </c>
    </row>
    <row r="3800" spans="1:4" ht="15" customHeight="1" x14ac:dyDescent="0.2">
      <c r="A3800" s="40" t="s">
        <v>17248</v>
      </c>
      <c r="B3800" s="40" t="s">
        <v>17249</v>
      </c>
      <c r="C3800" s="40" t="s">
        <v>17250</v>
      </c>
      <c r="D3800" s="44" t="s">
        <v>17251</v>
      </c>
    </row>
    <row r="3801" spans="1:4" ht="15" customHeight="1" x14ac:dyDescent="0.2">
      <c r="A3801" s="40" t="s">
        <v>17252</v>
      </c>
      <c r="B3801" s="40" t="s">
        <v>17253</v>
      </c>
      <c r="C3801" s="40" t="s">
        <v>17254</v>
      </c>
      <c r="D3801" s="44" t="s">
        <v>17255</v>
      </c>
    </row>
    <row r="3802" spans="1:4" ht="15" customHeight="1" x14ac:dyDescent="0.2">
      <c r="A3802" s="40" t="s">
        <v>17256</v>
      </c>
      <c r="B3802" s="40" t="s">
        <v>17257</v>
      </c>
      <c r="C3802" s="40" t="s">
        <v>17258</v>
      </c>
      <c r="D3802" s="44" t="s">
        <v>17259</v>
      </c>
    </row>
    <row r="3803" spans="1:4" ht="15" customHeight="1" x14ac:dyDescent="0.2">
      <c r="A3803" s="40" t="s">
        <v>17260</v>
      </c>
      <c r="B3803" s="40" t="s">
        <v>17261</v>
      </c>
      <c r="C3803" s="40" t="s">
        <v>17262</v>
      </c>
      <c r="D3803" s="44" t="s">
        <v>17263</v>
      </c>
    </row>
    <row r="3804" spans="1:4" ht="15" customHeight="1" x14ac:dyDescent="0.2">
      <c r="A3804" s="40" t="s">
        <v>17264</v>
      </c>
      <c r="B3804" s="40" t="s">
        <v>17265</v>
      </c>
      <c r="C3804" s="40" t="s">
        <v>17266</v>
      </c>
      <c r="D3804" s="44" t="s">
        <v>17267</v>
      </c>
    </row>
    <row r="3805" spans="1:4" ht="15" customHeight="1" x14ac:dyDescent="0.2">
      <c r="A3805" s="40" t="s">
        <v>17268</v>
      </c>
      <c r="B3805" s="40" t="s">
        <v>17269</v>
      </c>
      <c r="C3805" s="40" t="s">
        <v>17270</v>
      </c>
      <c r="D3805" s="44" t="s">
        <v>17271</v>
      </c>
    </row>
    <row r="3806" spans="1:4" ht="15" customHeight="1" x14ac:dyDescent="0.2">
      <c r="A3806" s="40" t="s">
        <v>17272</v>
      </c>
      <c r="B3806" s="40" t="s">
        <v>17273</v>
      </c>
      <c r="C3806" s="40" t="s">
        <v>17274</v>
      </c>
      <c r="D3806" s="44" t="s">
        <v>17275</v>
      </c>
    </row>
    <row r="3807" spans="1:4" ht="15" customHeight="1" x14ac:dyDescent="0.2">
      <c r="A3807" s="40" t="s">
        <v>17276</v>
      </c>
      <c r="B3807" s="40" t="s">
        <v>17277</v>
      </c>
      <c r="C3807" s="40" t="s">
        <v>17278</v>
      </c>
      <c r="D3807" s="44" t="s">
        <v>17279</v>
      </c>
    </row>
    <row r="3808" spans="1:4" ht="15" customHeight="1" x14ac:dyDescent="0.2">
      <c r="A3808" s="40" t="s">
        <v>17280</v>
      </c>
      <c r="B3808" s="40" t="s">
        <v>17281</v>
      </c>
      <c r="C3808" s="40" t="s">
        <v>17282</v>
      </c>
      <c r="D3808" s="44" t="s">
        <v>17283</v>
      </c>
    </row>
    <row r="3809" spans="1:4" ht="15" customHeight="1" x14ac:dyDescent="0.2">
      <c r="A3809" s="40" t="s">
        <v>17284</v>
      </c>
      <c r="B3809" s="40" t="s">
        <v>17285</v>
      </c>
      <c r="C3809" s="40" t="s">
        <v>17286</v>
      </c>
      <c r="D3809" s="44" t="s">
        <v>17287</v>
      </c>
    </row>
    <row r="3810" spans="1:4" ht="15" customHeight="1" x14ac:dyDescent="0.2">
      <c r="A3810" s="40" t="s">
        <v>17288</v>
      </c>
      <c r="B3810" s="40" t="s">
        <v>17289</v>
      </c>
      <c r="C3810" s="40" t="s">
        <v>17290</v>
      </c>
      <c r="D3810" s="44" t="s">
        <v>17291</v>
      </c>
    </row>
    <row r="3811" spans="1:4" ht="15" customHeight="1" x14ac:dyDescent="0.2">
      <c r="A3811" s="40" t="s">
        <v>17292</v>
      </c>
      <c r="B3811" s="40" t="s">
        <v>17293</v>
      </c>
      <c r="C3811" s="40" t="s">
        <v>17294</v>
      </c>
      <c r="D3811" s="44" t="s">
        <v>17295</v>
      </c>
    </row>
    <row r="3812" spans="1:4" ht="15" customHeight="1" x14ac:dyDescent="0.2">
      <c r="A3812" s="40" t="s">
        <v>17296</v>
      </c>
      <c r="B3812" s="40" t="s">
        <v>17297</v>
      </c>
      <c r="C3812" s="40" t="s">
        <v>17298</v>
      </c>
      <c r="D3812" s="44" t="s">
        <v>17299</v>
      </c>
    </row>
    <row r="3813" spans="1:4" ht="15" customHeight="1" x14ac:dyDescent="0.2">
      <c r="A3813" s="40" t="s">
        <v>17300</v>
      </c>
      <c r="B3813" s="40" t="s">
        <v>17301</v>
      </c>
      <c r="C3813" s="40" t="s">
        <v>17302</v>
      </c>
      <c r="D3813" s="44" t="s">
        <v>17303</v>
      </c>
    </row>
    <row r="3814" spans="1:4" ht="15" customHeight="1" x14ac:dyDescent="0.2">
      <c r="A3814" s="40" t="s">
        <v>17304</v>
      </c>
      <c r="B3814" s="40" t="s">
        <v>17305</v>
      </c>
      <c r="C3814" s="40" t="s">
        <v>17306</v>
      </c>
      <c r="D3814" s="44" t="s">
        <v>17307</v>
      </c>
    </row>
    <row r="3815" spans="1:4" ht="15" customHeight="1" x14ac:dyDescent="0.2">
      <c r="A3815" s="40" t="s">
        <v>17308</v>
      </c>
      <c r="B3815" s="40" t="s">
        <v>17309</v>
      </c>
      <c r="C3815" s="40" t="s">
        <v>17310</v>
      </c>
      <c r="D3815" s="44" t="s">
        <v>17311</v>
      </c>
    </row>
    <row r="3816" spans="1:4" ht="15" customHeight="1" x14ac:dyDescent="0.2">
      <c r="A3816" s="40" t="s">
        <v>17312</v>
      </c>
      <c r="B3816" s="40" t="s">
        <v>17313</v>
      </c>
      <c r="C3816" s="40" t="s">
        <v>17314</v>
      </c>
      <c r="D3816" s="44" t="s">
        <v>17315</v>
      </c>
    </row>
    <row r="3817" spans="1:4" ht="15" customHeight="1" x14ac:dyDescent="0.2">
      <c r="A3817" s="40" t="s">
        <v>17316</v>
      </c>
      <c r="B3817" s="40" t="s">
        <v>17317</v>
      </c>
      <c r="C3817" s="40" t="s">
        <v>17318</v>
      </c>
      <c r="D3817" s="44" t="s">
        <v>17319</v>
      </c>
    </row>
    <row r="3818" spans="1:4" ht="15" customHeight="1" x14ac:dyDescent="0.2">
      <c r="A3818" s="40" t="s">
        <v>17320</v>
      </c>
      <c r="B3818" s="40" t="s">
        <v>17321</v>
      </c>
      <c r="C3818" s="40" t="s">
        <v>17322</v>
      </c>
      <c r="D3818" s="44" t="s">
        <v>17323</v>
      </c>
    </row>
    <row r="3819" spans="1:4" ht="15" customHeight="1" x14ac:dyDescent="0.2">
      <c r="A3819" s="40" t="s">
        <v>17324</v>
      </c>
      <c r="B3819" s="40" t="s">
        <v>17325</v>
      </c>
      <c r="C3819" s="40" t="s">
        <v>17326</v>
      </c>
      <c r="D3819" s="44" t="s">
        <v>17327</v>
      </c>
    </row>
    <row r="3820" spans="1:4" ht="15" customHeight="1" x14ac:dyDescent="0.2">
      <c r="A3820" s="40" t="s">
        <v>17328</v>
      </c>
      <c r="B3820" s="40" t="s">
        <v>17329</v>
      </c>
      <c r="C3820" s="40" t="s">
        <v>17330</v>
      </c>
      <c r="D3820" s="44" t="s">
        <v>17331</v>
      </c>
    </row>
    <row r="3821" spans="1:4" ht="15" customHeight="1" x14ac:dyDescent="0.2">
      <c r="A3821" s="40" t="s">
        <v>17332</v>
      </c>
      <c r="B3821" s="40" t="s">
        <v>17333</v>
      </c>
      <c r="C3821" s="40" t="s">
        <v>17334</v>
      </c>
      <c r="D3821" s="44" t="s">
        <v>17335</v>
      </c>
    </row>
    <row r="3822" spans="1:4" ht="15" customHeight="1" x14ac:dyDescent="0.2">
      <c r="A3822" s="40" t="s">
        <v>17336</v>
      </c>
      <c r="B3822" s="40" t="s">
        <v>17337</v>
      </c>
      <c r="C3822" s="40" t="s">
        <v>17338</v>
      </c>
      <c r="D3822" s="44" t="s">
        <v>17339</v>
      </c>
    </row>
    <row r="3823" spans="1:4" ht="15" customHeight="1" x14ac:dyDescent="0.2">
      <c r="A3823" s="40" t="s">
        <v>17340</v>
      </c>
      <c r="B3823" s="40" t="s">
        <v>17341</v>
      </c>
      <c r="C3823" s="40" t="s">
        <v>17342</v>
      </c>
      <c r="D3823" s="44" t="s">
        <v>17343</v>
      </c>
    </row>
    <row r="3824" spans="1:4" ht="15" customHeight="1" x14ac:dyDescent="0.2">
      <c r="A3824" s="40" t="s">
        <v>17344</v>
      </c>
      <c r="B3824" s="40" t="s">
        <v>17345</v>
      </c>
      <c r="C3824" s="40" t="s">
        <v>17346</v>
      </c>
      <c r="D3824" s="44" t="s">
        <v>17347</v>
      </c>
    </row>
    <row r="3825" spans="1:4" ht="15" customHeight="1" x14ac:dyDescent="0.2">
      <c r="A3825" s="40" t="s">
        <v>17348</v>
      </c>
      <c r="B3825" s="40" t="s">
        <v>17349</v>
      </c>
      <c r="C3825" s="40" t="s">
        <v>17350</v>
      </c>
      <c r="D3825" s="44" t="s">
        <v>17351</v>
      </c>
    </row>
    <row r="3826" spans="1:4" ht="15" customHeight="1" x14ac:dyDescent="0.2">
      <c r="A3826" s="40" t="s">
        <v>17352</v>
      </c>
      <c r="B3826" s="40" t="s">
        <v>17353</v>
      </c>
      <c r="C3826" s="40" t="s">
        <v>17354</v>
      </c>
      <c r="D3826" s="44" t="s">
        <v>17355</v>
      </c>
    </row>
    <row r="3827" spans="1:4" ht="15" customHeight="1" x14ac:dyDescent="0.2">
      <c r="A3827" s="40" t="s">
        <v>17356</v>
      </c>
      <c r="B3827" s="40" t="s">
        <v>17357</v>
      </c>
      <c r="C3827" s="40" t="s">
        <v>17358</v>
      </c>
      <c r="D3827" s="44" t="s">
        <v>17359</v>
      </c>
    </row>
    <row r="3828" spans="1:4" ht="15" customHeight="1" x14ac:dyDescent="0.2">
      <c r="A3828" s="40" t="s">
        <v>17360</v>
      </c>
      <c r="B3828" s="40" t="s">
        <v>17361</v>
      </c>
      <c r="C3828" s="40" t="s">
        <v>17362</v>
      </c>
      <c r="D3828" s="44" t="s">
        <v>17363</v>
      </c>
    </row>
    <row r="3829" spans="1:4" ht="15" customHeight="1" x14ac:dyDescent="0.2">
      <c r="A3829" s="40" t="s">
        <v>17364</v>
      </c>
      <c r="B3829" s="40" t="s">
        <v>17365</v>
      </c>
      <c r="C3829" s="40" t="s">
        <v>17366</v>
      </c>
      <c r="D3829" s="44" t="s">
        <v>17367</v>
      </c>
    </row>
    <row r="3830" spans="1:4" ht="15" customHeight="1" x14ac:dyDescent="0.2">
      <c r="A3830" s="40" t="s">
        <v>17368</v>
      </c>
      <c r="B3830" s="40" t="s">
        <v>17369</v>
      </c>
      <c r="C3830" s="40" t="s">
        <v>17370</v>
      </c>
      <c r="D3830" s="44" t="s">
        <v>17371</v>
      </c>
    </row>
    <row r="3831" spans="1:4" ht="15" customHeight="1" x14ac:dyDescent="0.2">
      <c r="A3831" s="40" t="s">
        <v>17372</v>
      </c>
      <c r="B3831" s="40" t="s">
        <v>17373</v>
      </c>
      <c r="C3831" s="40" t="s">
        <v>17374</v>
      </c>
      <c r="D3831" s="44" t="s">
        <v>17375</v>
      </c>
    </row>
    <row r="3832" spans="1:4" ht="15" customHeight="1" x14ac:dyDescent="0.2">
      <c r="A3832" s="40" t="s">
        <v>17376</v>
      </c>
      <c r="B3832" s="40" t="s">
        <v>17377</v>
      </c>
      <c r="C3832" s="40" t="s">
        <v>17378</v>
      </c>
      <c r="D3832" s="44" t="s">
        <v>17379</v>
      </c>
    </row>
    <row r="3833" spans="1:4" ht="15" customHeight="1" x14ac:dyDescent="0.2">
      <c r="A3833" s="40" t="s">
        <v>17380</v>
      </c>
      <c r="B3833" s="40" t="s">
        <v>17381</v>
      </c>
      <c r="C3833" s="40" t="s">
        <v>17382</v>
      </c>
      <c r="D3833" s="44" t="s">
        <v>17383</v>
      </c>
    </row>
    <row r="3834" spans="1:4" ht="15" customHeight="1" x14ac:dyDescent="0.2">
      <c r="A3834" s="40" t="s">
        <v>17384</v>
      </c>
      <c r="B3834" s="40" t="s">
        <v>17385</v>
      </c>
      <c r="C3834" s="40" t="s">
        <v>17386</v>
      </c>
      <c r="D3834" s="44" t="s">
        <v>17387</v>
      </c>
    </row>
    <row r="3835" spans="1:4" ht="15" customHeight="1" x14ac:dyDescent="0.2">
      <c r="A3835" s="40" t="s">
        <v>17388</v>
      </c>
      <c r="B3835" s="40" t="s">
        <v>17389</v>
      </c>
      <c r="C3835" s="40" t="s">
        <v>17390</v>
      </c>
      <c r="D3835" s="44" t="s">
        <v>17391</v>
      </c>
    </row>
    <row r="3836" spans="1:4" ht="15" customHeight="1" x14ac:dyDescent="0.2">
      <c r="A3836" s="40" t="s">
        <v>17392</v>
      </c>
      <c r="B3836" s="40" t="s">
        <v>17393</v>
      </c>
      <c r="C3836" s="40" t="s">
        <v>17394</v>
      </c>
      <c r="D3836" s="44" t="s">
        <v>17395</v>
      </c>
    </row>
    <row r="3837" spans="1:4" ht="15" customHeight="1" x14ac:dyDescent="0.2">
      <c r="A3837" s="40" t="s">
        <v>17396</v>
      </c>
      <c r="B3837" s="40" t="s">
        <v>17397</v>
      </c>
      <c r="C3837" s="40" t="s">
        <v>17398</v>
      </c>
      <c r="D3837" s="44" t="s">
        <v>17399</v>
      </c>
    </row>
    <row r="3838" spans="1:4" ht="15" customHeight="1" x14ac:dyDescent="0.2">
      <c r="A3838" s="40" t="s">
        <v>17400</v>
      </c>
      <c r="B3838" s="40" t="s">
        <v>17401</v>
      </c>
      <c r="C3838" s="40" t="s">
        <v>17402</v>
      </c>
      <c r="D3838" s="44" t="s">
        <v>17403</v>
      </c>
    </row>
    <row r="3839" spans="1:4" ht="15" customHeight="1" x14ac:dyDescent="0.2">
      <c r="A3839" s="40" t="s">
        <v>17404</v>
      </c>
      <c r="B3839" s="40" t="s">
        <v>17405</v>
      </c>
      <c r="C3839" s="40" t="s">
        <v>17406</v>
      </c>
      <c r="D3839" s="44" t="s">
        <v>17407</v>
      </c>
    </row>
    <row r="3840" spans="1:4" ht="15" customHeight="1" x14ac:dyDescent="0.2">
      <c r="A3840" s="40" t="s">
        <v>17408</v>
      </c>
      <c r="B3840" s="40" t="s">
        <v>17409</v>
      </c>
      <c r="C3840" s="40" t="s">
        <v>17410</v>
      </c>
      <c r="D3840" s="44" t="s">
        <v>17407</v>
      </c>
    </row>
    <row r="3841" spans="1:4" ht="15" customHeight="1" x14ac:dyDescent="0.2">
      <c r="A3841" s="40" t="s">
        <v>17411</v>
      </c>
      <c r="B3841" s="40" t="s">
        <v>17412</v>
      </c>
      <c r="C3841" s="40" t="s">
        <v>17413</v>
      </c>
      <c r="D3841" s="44" t="s">
        <v>17414</v>
      </c>
    </row>
    <row r="3842" spans="1:4" ht="15" customHeight="1" x14ac:dyDescent="0.2">
      <c r="A3842" s="40" t="s">
        <v>17415</v>
      </c>
      <c r="B3842" s="40" t="s">
        <v>17416</v>
      </c>
      <c r="C3842" s="40" t="s">
        <v>17417</v>
      </c>
      <c r="D3842" s="44" t="s">
        <v>17418</v>
      </c>
    </row>
    <row r="3843" spans="1:4" ht="15" customHeight="1" x14ac:dyDescent="0.2">
      <c r="A3843" s="40" t="s">
        <v>17419</v>
      </c>
      <c r="B3843" s="40" t="s">
        <v>17420</v>
      </c>
      <c r="C3843" s="40" t="s">
        <v>17421</v>
      </c>
      <c r="D3843" s="44" t="s">
        <v>17422</v>
      </c>
    </row>
    <row r="3844" spans="1:4" ht="15" customHeight="1" x14ac:dyDescent="0.2">
      <c r="A3844" s="40" t="s">
        <v>17423</v>
      </c>
      <c r="B3844" s="40" t="s">
        <v>17424</v>
      </c>
      <c r="C3844" s="40" t="s">
        <v>17425</v>
      </c>
      <c r="D3844" s="44" t="s">
        <v>17426</v>
      </c>
    </row>
    <row r="3845" spans="1:4" ht="15" customHeight="1" x14ac:dyDescent="0.2">
      <c r="A3845" s="40" t="s">
        <v>17427</v>
      </c>
      <c r="B3845" s="40" t="s">
        <v>17428</v>
      </c>
      <c r="C3845" s="40" t="s">
        <v>17429</v>
      </c>
      <c r="D3845" s="44" t="s">
        <v>17430</v>
      </c>
    </row>
    <row r="3846" spans="1:4" ht="15" customHeight="1" x14ac:dyDescent="0.2">
      <c r="A3846" s="40" t="s">
        <v>17431</v>
      </c>
      <c r="B3846" s="40" t="s">
        <v>17432</v>
      </c>
      <c r="C3846" s="40" t="s">
        <v>17433</v>
      </c>
      <c r="D3846" s="44" t="s">
        <v>17434</v>
      </c>
    </row>
    <row r="3847" spans="1:4" ht="15" customHeight="1" x14ac:dyDescent="0.2">
      <c r="A3847" s="40" t="s">
        <v>17435</v>
      </c>
      <c r="B3847" s="40" t="s">
        <v>17436</v>
      </c>
      <c r="C3847" s="40" t="s">
        <v>17437</v>
      </c>
      <c r="D3847" s="44" t="s">
        <v>17438</v>
      </c>
    </row>
    <row r="3848" spans="1:4" ht="15" customHeight="1" x14ac:dyDescent="0.2">
      <c r="A3848" s="40" t="s">
        <v>17439</v>
      </c>
      <c r="B3848" s="40" t="s">
        <v>17440</v>
      </c>
      <c r="C3848" s="40" t="s">
        <v>17441</v>
      </c>
      <c r="D3848" s="44" t="s">
        <v>17442</v>
      </c>
    </row>
    <row r="3849" spans="1:4" ht="15" customHeight="1" x14ac:dyDescent="0.2">
      <c r="A3849" s="40" t="s">
        <v>17443</v>
      </c>
      <c r="B3849" s="40" t="s">
        <v>17444</v>
      </c>
      <c r="C3849" s="40" t="s">
        <v>17445</v>
      </c>
      <c r="D3849" s="44" t="s">
        <v>17446</v>
      </c>
    </row>
    <row r="3850" spans="1:4" ht="15" customHeight="1" x14ac:dyDescent="0.2">
      <c r="A3850" s="40" t="s">
        <v>17447</v>
      </c>
      <c r="B3850" s="40" t="s">
        <v>17448</v>
      </c>
      <c r="C3850" s="40" t="s">
        <v>17449</v>
      </c>
      <c r="D3850" s="44" t="s">
        <v>17450</v>
      </c>
    </row>
    <row r="3851" spans="1:4" ht="15" customHeight="1" x14ac:dyDescent="0.2">
      <c r="A3851" s="40" t="s">
        <v>17451</v>
      </c>
      <c r="B3851" s="40" t="s">
        <v>17452</v>
      </c>
      <c r="C3851" s="40" t="s">
        <v>17453</v>
      </c>
      <c r="D3851" s="44" t="s">
        <v>17454</v>
      </c>
    </row>
    <row r="3852" spans="1:4" ht="15" customHeight="1" x14ac:dyDescent="0.2">
      <c r="A3852" s="40" t="s">
        <v>17455</v>
      </c>
      <c r="B3852" s="40" t="s">
        <v>17456</v>
      </c>
      <c r="C3852" s="40" t="s">
        <v>17457</v>
      </c>
      <c r="D3852" s="44" t="s">
        <v>17458</v>
      </c>
    </row>
    <row r="3853" spans="1:4" ht="15" customHeight="1" x14ac:dyDescent="0.2">
      <c r="A3853" s="40" t="s">
        <v>17459</v>
      </c>
      <c r="B3853" s="40" t="s">
        <v>17460</v>
      </c>
      <c r="C3853" s="40" t="s">
        <v>17461</v>
      </c>
      <c r="D3853" s="44" t="s">
        <v>17462</v>
      </c>
    </row>
    <row r="3854" spans="1:4" ht="15" customHeight="1" x14ac:dyDescent="0.2">
      <c r="A3854" s="40" t="s">
        <v>17463</v>
      </c>
      <c r="B3854" s="40" t="s">
        <v>17464</v>
      </c>
      <c r="C3854" s="40" t="s">
        <v>17465</v>
      </c>
      <c r="D3854" s="44" t="s">
        <v>17466</v>
      </c>
    </row>
    <row r="3855" spans="1:4" ht="15" customHeight="1" x14ac:dyDescent="0.2">
      <c r="A3855" s="40" t="s">
        <v>17467</v>
      </c>
      <c r="B3855" s="40" t="s">
        <v>17468</v>
      </c>
      <c r="C3855" s="40" t="s">
        <v>17469</v>
      </c>
      <c r="D3855" s="44" t="s">
        <v>17470</v>
      </c>
    </row>
    <row r="3856" spans="1:4" ht="15" customHeight="1" x14ac:dyDescent="0.2">
      <c r="A3856" s="40" t="s">
        <v>17471</v>
      </c>
      <c r="B3856" s="40" t="s">
        <v>17472</v>
      </c>
      <c r="C3856" s="40" t="s">
        <v>17473</v>
      </c>
      <c r="D3856" s="44" t="s">
        <v>17474</v>
      </c>
    </row>
    <row r="3857" spans="1:4" ht="15" customHeight="1" x14ac:dyDescent="0.2">
      <c r="A3857" s="40" t="s">
        <v>17475</v>
      </c>
      <c r="B3857" s="40" t="s">
        <v>17476</v>
      </c>
      <c r="C3857" s="40" t="s">
        <v>17477</v>
      </c>
      <c r="D3857" s="44" t="s">
        <v>17478</v>
      </c>
    </row>
    <row r="3858" spans="1:4" ht="15" customHeight="1" x14ac:dyDescent="0.2">
      <c r="A3858" s="40" t="s">
        <v>17479</v>
      </c>
      <c r="B3858" s="40" t="s">
        <v>17480</v>
      </c>
      <c r="C3858" s="40" t="s">
        <v>17481</v>
      </c>
      <c r="D3858" s="44" t="s">
        <v>17482</v>
      </c>
    </row>
    <row r="3859" spans="1:4" ht="15" customHeight="1" x14ac:dyDescent="0.2">
      <c r="A3859" s="40" t="s">
        <v>17483</v>
      </c>
      <c r="B3859" s="40" t="s">
        <v>17484</v>
      </c>
      <c r="C3859" s="40" t="s">
        <v>17485</v>
      </c>
      <c r="D3859" s="44" t="s">
        <v>17486</v>
      </c>
    </row>
    <row r="3860" spans="1:4" ht="15" customHeight="1" x14ac:dyDescent="0.2">
      <c r="A3860" s="40" t="s">
        <v>17487</v>
      </c>
      <c r="B3860" s="40" t="s">
        <v>17488</v>
      </c>
      <c r="C3860" s="40" t="s">
        <v>17489</v>
      </c>
      <c r="D3860" s="44" t="s">
        <v>17490</v>
      </c>
    </row>
    <row r="3861" spans="1:4" ht="15" customHeight="1" x14ac:dyDescent="0.2">
      <c r="A3861" s="40" t="s">
        <v>17491</v>
      </c>
      <c r="B3861" s="40" t="s">
        <v>17492</v>
      </c>
      <c r="C3861" s="40" t="s">
        <v>17493</v>
      </c>
      <c r="D3861" s="44" t="s">
        <v>17494</v>
      </c>
    </row>
    <row r="3862" spans="1:4" ht="15" customHeight="1" x14ac:dyDescent="0.2">
      <c r="A3862" s="40" t="s">
        <v>17495</v>
      </c>
      <c r="B3862" s="40" t="s">
        <v>17496</v>
      </c>
      <c r="C3862" s="40" t="s">
        <v>17497</v>
      </c>
      <c r="D3862" s="44" t="s">
        <v>17498</v>
      </c>
    </row>
    <row r="3863" spans="1:4" ht="15" customHeight="1" x14ac:dyDescent="0.2">
      <c r="A3863" s="40" t="s">
        <v>17499</v>
      </c>
      <c r="B3863" s="40" t="s">
        <v>17500</v>
      </c>
      <c r="C3863" s="40" t="s">
        <v>17501</v>
      </c>
      <c r="D3863" s="44" t="s">
        <v>17502</v>
      </c>
    </row>
    <row r="3864" spans="1:4" ht="15" customHeight="1" x14ac:dyDescent="0.2">
      <c r="A3864" s="40" t="s">
        <v>17503</v>
      </c>
      <c r="B3864" s="40" t="s">
        <v>17504</v>
      </c>
      <c r="C3864" s="40" t="s">
        <v>17505</v>
      </c>
      <c r="D3864" s="44" t="s">
        <v>17506</v>
      </c>
    </row>
    <row r="3865" spans="1:4" ht="15" customHeight="1" x14ac:dyDescent="0.2">
      <c r="A3865" s="40" t="s">
        <v>17507</v>
      </c>
      <c r="B3865" s="40" t="s">
        <v>17508</v>
      </c>
      <c r="C3865" s="40" t="s">
        <v>17509</v>
      </c>
      <c r="D3865" s="44" t="s">
        <v>17510</v>
      </c>
    </row>
    <row r="3866" spans="1:4" ht="15" customHeight="1" x14ac:dyDescent="0.2">
      <c r="A3866" s="40" t="s">
        <v>17511</v>
      </c>
      <c r="B3866" s="40" t="s">
        <v>17512</v>
      </c>
      <c r="C3866" s="40" t="s">
        <v>17513</v>
      </c>
      <c r="D3866" s="44" t="s">
        <v>17514</v>
      </c>
    </row>
    <row r="3867" spans="1:4" ht="15" customHeight="1" x14ac:dyDescent="0.2">
      <c r="A3867" s="40" t="s">
        <v>276</v>
      </c>
      <c r="B3867" s="40" t="s">
        <v>17515</v>
      </c>
      <c r="C3867" s="40" t="s">
        <v>17516</v>
      </c>
      <c r="D3867" s="44" t="s">
        <v>17517</v>
      </c>
    </row>
    <row r="3868" spans="1:4" ht="15" customHeight="1" x14ac:dyDescent="0.2">
      <c r="A3868" s="40" t="s">
        <v>278</v>
      </c>
      <c r="B3868" s="40" t="s">
        <v>17518</v>
      </c>
      <c r="C3868" s="40" t="s">
        <v>17519</v>
      </c>
      <c r="D3868" s="44" t="s">
        <v>17520</v>
      </c>
    </row>
    <row r="3869" spans="1:4" ht="15" customHeight="1" x14ac:dyDescent="0.2">
      <c r="A3869" s="40" t="s">
        <v>17521</v>
      </c>
      <c r="B3869" s="40" t="s">
        <v>17522</v>
      </c>
      <c r="C3869" s="40" t="s">
        <v>17523</v>
      </c>
      <c r="D3869" s="44" t="s">
        <v>17524</v>
      </c>
    </row>
    <row r="3870" spans="1:4" ht="15" customHeight="1" x14ac:dyDescent="0.2">
      <c r="A3870" s="40" t="s">
        <v>17525</v>
      </c>
      <c r="B3870" s="40" t="s">
        <v>17526</v>
      </c>
      <c r="C3870" s="40" t="s">
        <v>17527</v>
      </c>
      <c r="D3870" s="44" t="s">
        <v>17528</v>
      </c>
    </row>
    <row r="3871" spans="1:4" ht="15" customHeight="1" x14ac:dyDescent="0.2">
      <c r="A3871" s="40" t="s">
        <v>17529</v>
      </c>
      <c r="B3871" s="40" t="s">
        <v>17530</v>
      </c>
      <c r="C3871" s="40" t="s">
        <v>17531</v>
      </c>
      <c r="D3871" s="44" t="s">
        <v>17532</v>
      </c>
    </row>
    <row r="3872" spans="1:4" ht="15" customHeight="1" x14ac:dyDescent="0.2">
      <c r="A3872" s="40" t="s">
        <v>17533</v>
      </c>
      <c r="B3872" s="40" t="s">
        <v>17534</v>
      </c>
      <c r="C3872" s="40" t="s">
        <v>17535</v>
      </c>
      <c r="D3872" s="44" t="s">
        <v>17536</v>
      </c>
    </row>
    <row r="3873" spans="1:4" ht="15" customHeight="1" x14ac:dyDescent="0.2">
      <c r="A3873" s="40" t="s">
        <v>17537</v>
      </c>
      <c r="B3873" s="40" t="s">
        <v>17538</v>
      </c>
      <c r="C3873" s="40" t="s">
        <v>17539</v>
      </c>
      <c r="D3873" s="44" t="s">
        <v>17540</v>
      </c>
    </row>
    <row r="3874" spans="1:4" ht="15" customHeight="1" x14ac:dyDescent="0.2">
      <c r="A3874" s="40" t="s">
        <v>17541</v>
      </c>
      <c r="B3874" s="40" t="s">
        <v>17542</v>
      </c>
      <c r="C3874" s="40" t="s">
        <v>17543</v>
      </c>
      <c r="D3874" s="44" t="s">
        <v>17544</v>
      </c>
    </row>
    <row r="3875" spans="1:4" ht="15" customHeight="1" x14ac:dyDescent="0.2">
      <c r="A3875" s="40" t="s">
        <v>17545</v>
      </c>
      <c r="B3875" s="40" t="s">
        <v>17546</v>
      </c>
      <c r="C3875" s="40" t="s">
        <v>17547</v>
      </c>
      <c r="D3875" s="44" t="s">
        <v>17548</v>
      </c>
    </row>
    <row r="3876" spans="1:4" ht="15" customHeight="1" x14ac:dyDescent="0.2">
      <c r="A3876" s="40" t="s">
        <v>17549</v>
      </c>
      <c r="B3876" s="40" t="s">
        <v>17550</v>
      </c>
      <c r="C3876" s="40" t="s">
        <v>17551</v>
      </c>
      <c r="D3876" s="44" t="s">
        <v>17552</v>
      </c>
    </row>
    <row r="3877" spans="1:4" ht="15" customHeight="1" x14ac:dyDescent="0.2">
      <c r="A3877" s="40" t="s">
        <v>17553</v>
      </c>
      <c r="B3877" s="40" t="s">
        <v>17554</v>
      </c>
      <c r="C3877" s="40" t="s">
        <v>17555</v>
      </c>
      <c r="D3877" s="44" t="s">
        <v>17556</v>
      </c>
    </row>
    <row r="3878" spans="1:4" ht="15" customHeight="1" x14ac:dyDescent="0.2">
      <c r="A3878" s="40" t="s">
        <v>17557</v>
      </c>
      <c r="B3878" s="40" t="s">
        <v>17558</v>
      </c>
      <c r="C3878" s="40" t="s">
        <v>17559</v>
      </c>
      <c r="D3878" s="44" t="s">
        <v>17560</v>
      </c>
    </row>
    <row r="3879" spans="1:4" ht="15" customHeight="1" x14ac:dyDescent="0.2">
      <c r="A3879" s="40" t="s">
        <v>17561</v>
      </c>
      <c r="B3879" s="40" t="s">
        <v>17562</v>
      </c>
      <c r="C3879" s="40" t="s">
        <v>17563</v>
      </c>
      <c r="D3879" s="44" t="s">
        <v>17564</v>
      </c>
    </row>
    <row r="3880" spans="1:4" ht="15" customHeight="1" x14ac:dyDescent="0.2">
      <c r="A3880" s="40" t="s">
        <v>17565</v>
      </c>
      <c r="B3880" s="40" t="s">
        <v>17566</v>
      </c>
      <c r="C3880" s="40" t="s">
        <v>17567</v>
      </c>
      <c r="D3880" s="44" t="s">
        <v>17568</v>
      </c>
    </row>
    <row r="3881" spans="1:4" ht="15" customHeight="1" x14ac:dyDescent="0.2">
      <c r="A3881" s="40" t="s">
        <v>17569</v>
      </c>
      <c r="B3881" s="40" t="s">
        <v>17570</v>
      </c>
      <c r="C3881" s="40" t="s">
        <v>17571</v>
      </c>
      <c r="D3881" s="44" t="s">
        <v>17572</v>
      </c>
    </row>
    <row r="3882" spans="1:4" ht="15" customHeight="1" x14ac:dyDescent="0.2">
      <c r="A3882" s="40" t="s">
        <v>17573</v>
      </c>
      <c r="B3882" s="40" t="s">
        <v>17574</v>
      </c>
      <c r="C3882" s="40" t="s">
        <v>17575</v>
      </c>
      <c r="D3882" s="44" t="s">
        <v>17576</v>
      </c>
    </row>
    <row r="3883" spans="1:4" ht="15" customHeight="1" x14ac:dyDescent="0.2">
      <c r="A3883" s="40" t="s">
        <v>17577</v>
      </c>
      <c r="B3883" s="40" t="s">
        <v>17578</v>
      </c>
      <c r="C3883" s="40" t="s">
        <v>17579</v>
      </c>
      <c r="D3883" s="44" t="s">
        <v>17580</v>
      </c>
    </row>
    <row r="3884" spans="1:4" ht="15" customHeight="1" x14ac:dyDescent="0.2">
      <c r="A3884" s="40" t="s">
        <v>17581</v>
      </c>
      <c r="B3884" s="40" t="s">
        <v>17582</v>
      </c>
      <c r="C3884" s="40" t="s">
        <v>17583</v>
      </c>
      <c r="D3884" s="44" t="s">
        <v>17584</v>
      </c>
    </row>
    <row r="3885" spans="1:4" ht="15" customHeight="1" x14ac:dyDescent="0.2">
      <c r="A3885" s="40" t="s">
        <v>17585</v>
      </c>
      <c r="B3885" s="40" t="s">
        <v>17586</v>
      </c>
      <c r="C3885" s="40" t="s">
        <v>17587</v>
      </c>
      <c r="D3885" s="44" t="s">
        <v>17588</v>
      </c>
    </row>
    <row r="3886" spans="1:4" ht="15" customHeight="1" x14ac:dyDescent="0.2">
      <c r="A3886" s="40" t="s">
        <v>17589</v>
      </c>
      <c r="B3886" s="40" t="s">
        <v>17590</v>
      </c>
      <c r="C3886" s="40" t="s">
        <v>17591</v>
      </c>
      <c r="D3886" s="44" t="s">
        <v>17592</v>
      </c>
    </row>
    <row r="3887" spans="1:4" ht="15" customHeight="1" x14ac:dyDescent="0.2">
      <c r="A3887" s="40" t="s">
        <v>17593</v>
      </c>
      <c r="B3887" s="40" t="s">
        <v>17594</v>
      </c>
      <c r="C3887" s="40" t="s">
        <v>17595</v>
      </c>
      <c r="D3887" s="44" t="s">
        <v>17596</v>
      </c>
    </row>
    <row r="3888" spans="1:4" ht="15" customHeight="1" x14ac:dyDescent="0.2">
      <c r="A3888" s="40" t="s">
        <v>17597</v>
      </c>
      <c r="B3888" s="40" t="s">
        <v>17598</v>
      </c>
      <c r="C3888" s="40" t="s">
        <v>17599</v>
      </c>
      <c r="D3888" s="44" t="s">
        <v>17600</v>
      </c>
    </row>
    <row r="3889" spans="1:4" ht="15" customHeight="1" x14ac:dyDescent="0.2">
      <c r="A3889" s="40" t="s">
        <v>17601</v>
      </c>
      <c r="B3889" s="40" t="s">
        <v>17602</v>
      </c>
      <c r="C3889" s="40" t="s">
        <v>17603</v>
      </c>
      <c r="D3889" s="44" t="s">
        <v>17604</v>
      </c>
    </row>
    <row r="3890" spans="1:4" ht="15" customHeight="1" x14ac:dyDescent="0.2">
      <c r="A3890" s="40" t="s">
        <v>17605</v>
      </c>
      <c r="B3890" s="40" t="s">
        <v>17606</v>
      </c>
      <c r="C3890" s="40" t="s">
        <v>17607</v>
      </c>
      <c r="D3890" s="44" t="s">
        <v>17608</v>
      </c>
    </row>
    <row r="3891" spans="1:4" ht="15" customHeight="1" x14ac:dyDescent="0.2">
      <c r="A3891" s="40" t="s">
        <v>17609</v>
      </c>
      <c r="B3891" s="40" t="s">
        <v>17610</v>
      </c>
      <c r="C3891" s="40" t="s">
        <v>17611</v>
      </c>
      <c r="D3891" s="44" t="s">
        <v>17612</v>
      </c>
    </row>
    <row r="3892" spans="1:4" ht="15" customHeight="1" x14ac:dyDescent="0.2">
      <c r="A3892" s="40" t="s">
        <v>17613</v>
      </c>
      <c r="B3892" s="40" t="s">
        <v>17614</v>
      </c>
      <c r="C3892" s="40" t="s">
        <v>17615</v>
      </c>
      <c r="D3892" s="44" t="s">
        <v>17616</v>
      </c>
    </row>
    <row r="3893" spans="1:4" ht="15" customHeight="1" x14ac:dyDescent="0.2">
      <c r="A3893" s="40" t="s">
        <v>17617</v>
      </c>
      <c r="B3893" s="40" t="s">
        <v>17618</v>
      </c>
      <c r="C3893" s="40" t="s">
        <v>17619</v>
      </c>
      <c r="D3893" s="44" t="s">
        <v>17620</v>
      </c>
    </row>
    <row r="3894" spans="1:4" ht="15" customHeight="1" x14ac:dyDescent="0.2">
      <c r="A3894" s="40" t="s">
        <v>17621</v>
      </c>
      <c r="B3894" s="40" t="s">
        <v>17622</v>
      </c>
      <c r="C3894" s="40" t="s">
        <v>17623</v>
      </c>
      <c r="D3894" s="44" t="s">
        <v>17624</v>
      </c>
    </row>
    <row r="3895" spans="1:4" ht="15" customHeight="1" x14ac:dyDescent="0.2">
      <c r="A3895" s="40" t="s">
        <v>17625</v>
      </c>
      <c r="B3895" s="40" t="s">
        <v>17626</v>
      </c>
      <c r="C3895" s="40" t="s">
        <v>17627</v>
      </c>
      <c r="D3895" s="44" t="s">
        <v>17628</v>
      </c>
    </row>
    <row r="3896" spans="1:4" ht="15" customHeight="1" x14ac:dyDescent="0.2">
      <c r="A3896" s="40" t="s">
        <v>17629</v>
      </c>
      <c r="B3896" s="40" t="s">
        <v>17630</v>
      </c>
      <c r="C3896" s="40" t="s">
        <v>17631</v>
      </c>
      <c r="D3896" s="44" t="s">
        <v>17632</v>
      </c>
    </row>
    <row r="3897" spans="1:4" ht="15" customHeight="1" x14ac:dyDescent="0.2">
      <c r="A3897" s="40" t="s">
        <v>17633</v>
      </c>
      <c r="B3897" s="40" t="s">
        <v>17634</v>
      </c>
      <c r="C3897" s="40" t="s">
        <v>17635</v>
      </c>
      <c r="D3897" s="44" t="s">
        <v>17636</v>
      </c>
    </row>
    <row r="3898" spans="1:4" ht="15" customHeight="1" x14ac:dyDescent="0.2">
      <c r="A3898" s="40" t="s">
        <v>17637</v>
      </c>
      <c r="B3898" s="40" t="s">
        <v>17638</v>
      </c>
      <c r="C3898" s="40" t="s">
        <v>17639</v>
      </c>
      <c r="D3898" s="44" t="s">
        <v>17640</v>
      </c>
    </row>
    <row r="3899" spans="1:4" ht="15" customHeight="1" x14ac:dyDescent="0.2">
      <c r="A3899" s="40" t="s">
        <v>17641</v>
      </c>
      <c r="B3899" s="40" t="s">
        <v>17642</v>
      </c>
      <c r="C3899" s="40" t="s">
        <v>17643</v>
      </c>
      <c r="D3899" s="44" t="s">
        <v>17644</v>
      </c>
    </row>
    <row r="3900" spans="1:4" ht="15" customHeight="1" x14ac:dyDescent="0.2">
      <c r="A3900" s="40" t="s">
        <v>17645</v>
      </c>
      <c r="B3900" s="40" t="s">
        <v>17646</v>
      </c>
      <c r="C3900" s="40" t="s">
        <v>17647</v>
      </c>
      <c r="D3900" s="44" t="s">
        <v>17648</v>
      </c>
    </row>
    <row r="3901" spans="1:4" ht="15" customHeight="1" x14ac:dyDescent="0.2">
      <c r="A3901" s="40" t="s">
        <v>17649</v>
      </c>
      <c r="B3901" s="40" t="s">
        <v>17650</v>
      </c>
      <c r="C3901" s="40" t="s">
        <v>17651</v>
      </c>
      <c r="D3901" s="44" t="s">
        <v>17652</v>
      </c>
    </row>
    <row r="3902" spans="1:4" ht="15" customHeight="1" x14ac:dyDescent="0.2">
      <c r="A3902" s="40" t="s">
        <v>17653</v>
      </c>
      <c r="B3902" s="40" t="s">
        <v>17654</v>
      </c>
      <c r="C3902" s="40" t="s">
        <v>17655</v>
      </c>
      <c r="D3902" s="44" t="s">
        <v>17656</v>
      </c>
    </row>
    <row r="3903" spans="1:4" ht="15" customHeight="1" x14ac:dyDescent="0.2">
      <c r="A3903" s="40" t="s">
        <v>17657</v>
      </c>
      <c r="B3903" s="40" t="s">
        <v>17658</v>
      </c>
      <c r="C3903" s="40" t="s">
        <v>17659</v>
      </c>
      <c r="D3903" s="44" t="s">
        <v>17660</v>
      </c>
    </row>
    <row r="3904" spans="1:4" ht="15" customHeight="1" x14ac:dyDescent="0.2">
      <c r="A3904" s="40" t="s">
        <v>17661</v>
      </c>
      <c r="B3904" s="40" t="s">
        <v>17662</v>
      </c>
      <c r="C3904" s="40" t="s">
        <v>17663</v>
      </c>
      <c r="D3904" s="44" t="s">
        <v>17664</v>
      </c>
    </row>
    <row r="3905" spans="1:4" ht="15" customHeight="1" x14ac:dyDescent="0.2">
      <c r="A3905" s="40" t="s">
        <v>17665</v>
      </c>
      <c r="B3905" s="40" t="s">
        <v>17666</v>
      </c>
      <c r="C3905" s="40" t="s">
        <v>17667</v>
      </c>
      <c r="D3905" s="44" t="s">
        <v>17668</v>
      </c>
    </row>
    <row r="3906" spans="1:4" ht="15" customHeight="1" x14ac:dyDescent="0.2">
      <c r="A3906" s="40" t="s">
        <v>17669</v>
      </c>
      <c r="B3906" s="40" t="s">
        <v>17670</v>
      </c>
      <c r="C3906" s="40" t="s">
        <v>17671</v>
      </c>
      <c r="D3906" s="44" t="s">
        <v>17672</v>
      </c>
    </row>
    <row r="3907" spans="1:4" ht="15" customHeight="1" x14ac:dyDescent="0.2">
      <c r="A3907" s="40" t="s">
        <v>17673</v>
      </c>
      <c r="B3907" s="40" t="s">
        <v>17674</v>
      </c>
      <c r="C3907" s="40" t="s">
        <v>17675</v>
      </c>
      <c r="D3907" s="44" t="s">
        <v>17676</v>
      </c>
    </row>
    <row r="3908" spans="1:4" ht="15" customHeight="1" x14ac:dyDescent="0.2">
      <c r="A3908" s="40" t="s">
        <v>17677</v>
      </c>
      <c r="B3908" s="40" t="s">
        <v>17678</v>
      </c>
      <c r="C3908" s="40" t="s">
        <v>17679</v>
      </c>
      <c r="D3908" s="44" t="s">
        <v>17680</v>
      </c>
    </row>
    <row r="3909" spans="1:4" ht="15" customHeight="1" x14ac:dyDescent="0.2">
      <c r="A3909" s="40" t="s">
        <v>17681</v>
      </c>
      <c r="B3909" s="40" t="s">
        <v>17682</v>
      </c>
      <c r="C3909" s="40" t="s">
        <v>17683</v>
      </c>
      <c r="D3909" s="44" t="s">
        <v>17684</v>
      </c>
    </row>
    <row r="3910" spans="1:4" ht="15" customHeight="1" x14ac:dyDescent="0.2">
      <c r="A3910" s="40" t="s">
        <v>17685</v>
      </c>
      <c r="B3910" s="40" t="s">
        <v>17686</v>
      </c>
      <c r="C3910" s="40" t="s">
        <v>17687</v>
      </c>
      <c r="D3910" s="44" t="s">
        <v>17688</v>
      </c>
    </row>
    <row r="3911" spans="1:4" ht="15" customHeight="1" x14ac:dyDescent="0.2">
      <c r="A3911" s="40" t="s">
        <v>17689</v>
      </c>
      <c r="B3911" s="40" t="s">
        <v>17690</v>
      </c>
      <c r="C3911" s="40" t="s">
        <v>17691</v>
      </c>
      <c r="D3911" s="44" t="s">
        <v>17692</v>
      </c>
    </row>
    <row r="3912" spans="1:4" ht="15" customHeight="1" x14ac:dyDescent="0.2">
      <c r="A3912" s="40" t="s">
        <v>17693</v>
      </c>
      <c r="B3912" s="40" t="s">
        <v>17694</v>
      </c>
      <c r="C3912" s="40" t="s">
        <v>17695</v>
      </c>
      <c r="D3912" s="44" t="s">
        <v>17696</v>
      </c>
    </row>
    <row r="3913" spans="1:4" ht="15" customHeight="1" x14ac:dyDescent="0.2">
      <c r="A3913" s="40" t="s">
        <v>17697</v>
      </c>
      <c r="B3913" s="40" t="s">
        <v>17698</v>
      </c>
      <c r="C3913" s="40" t="s">
        <v>17699</v>
      </c>
      <c r="D3913" s="44" t="s">
        <v>17700</v>
      </c>
    </row>
    <row r="3914" spans="1:4" ht="15" customHeight="1" x14ac:dyDescent="0.2">
      <c r="A3914" s="40" t="s">
        <v>17701</v>
      </c>
      <c r="B3914" s="40" t="s">
        <v>17702</v>
      </c>
      <c r="C3914" s="40" t="s">
        <v>17703</v>
      </c>
      <c r="D3914" s="44" t="s">
        <v>17704</v>
      </c>
    </row>
    <row r="3915" spans="1:4" ht="15" customHeight="1" x14ac:dyDescent="0.2">
      <c r="A3915" s="40" t="s">
        <v>17705</v>
      </c>
      <c r="B3915" s="40" t="s">
        <v>17706</v>
      </c>
      <c r="C3915" s="40" t="s">
        <v>17707</v>
      </c>
      <c r="D3915" s="44" t="s">
        <v>17708</v>
      </c>
    </row>
    <row r="3916" spans="1:4" ht="15" customHeight="1" x14ac:dyDescent="0.2">
      <c r="A3916" s="40" t="s">
        <v>17709</v>
      </c>
      <c r="B3916" s="40" t="s">
        <v>17710</v>
      </c>
      <c r="C3916" s="40" t="s">
        <v>17711</v>
      </c>
      <c r="D3916" s="44" t="s">
        <v>17712</v>
      </c>
    </row>
    <row r="3917" spans="1:4" ht="15" customHeight="1" x14ac:dyDescent="0.2">
      <c r="A3917" s="40" t="s">
        <v>17713</v>
      </c>
      <c r="B3917" s="40" t="s">
        <v>17714</v>
      </c>
      <c r="C3917" s="40" t="s">
        <v>17715</v>
      </c>
      <c r="D3917" s="44" t="s">
        <v>17716</v>
      </c>
    </row>
    <row r="3918" spans="1:4" ht="15" customHeight="1" x14ac:dyDescent="0.2">
      <c r="A3918" s="40" t="s">
        <v>17717</v>
      </c>
      <c r="B3918" s="40" t="s">
        <v>17718</v>
      </c>
      <c r="C3918" s="40" t="s">
        <v>17719</v>
      </c>
      <c r="D3918" s="44" t="s">
        <v>17720</v>
      </c>
    </row>
    <row r="3919" spans="1:4" ht="15" customHeight="1" x14ac:dyDescent="0.2">
      <c r="A3919" s="40" t="s">
        <v>17721</v>
      </c>
      <c r="B3919" s="40" t="s">
        <v>17722</v>
      </c>
      <c r="C3919" s="40" t="s">
        <v>17723</v>
      </c>
      <c r="D3919" s="44" t="s">
        <v>17720</v>
      </c>
    </row>
    <row r="3920" spans="1:4" ht="15" customHeight="1" x14ac:dyDescent="0.2">
      <c r="A3920" s="40" t="s">
        <v>17724</v>
      </c>
      <c r="B3920" s="40" t="s">
        <v>17725</v>
      </c>
      <c r="C3920" s="40" t="s">
        <v>17726</v>
      </c>
      <c r="D3920" s="44" t="s">
        <v>17727</v>
      </c>
    </row>
    <row r="3921" spans="1:4" ht="15" customHeight="1" x14ac:dyDescent="0.2">
      <c r="A3921" s="40" t="s">
        <v>17728</v>
      </c>
      <c r="B3921" s="40" t="s">
        <v>17729</v>
      </c>
      <c r="C3921" s="40" t="s">
        <v>17730</v>
      </c>
      <c r="D3921" s="44" t="s">
        <v>17731</v>
      </c>
    </row>
    <row r="3922" spans="1:4" ht="15" customHeight="1" x14ac:dyDescent="0.2">
      <c r="A3922" s="40" t="s">
        <v>17732</v>
      </c>
      <c r="B3922" s="40" t="s">
        <v>17733</v>
      </c>
      <c r="C3922" s="40" t="s">
        <v>17734</v>
      </c>
      <c r="D3922" s="44" t="s">
        <v>17735</v>
      </c>
    </row>
    <row r="3923" spans="1:4" ht="15" customHeight="1" x14ac:dyDescent="0.2">
      <c r="A3923" s="40" t="s">
        <v>17736</v>
      </c>
      <c r="B3923" s="40" t="s">
        <v>17737</v>
      </c>
      <c r="C3923" s="40" t="s">
        <v>17738</v>
      </c>
      <c r="D3923" s="44" t="s">
        <v>17739</v>
      </c>
    </row>
    <row r="3924" spans="1:4" ht="15" customHeight="1" x14ac:dyDescent="0.2">
      <c r="A3924" s="40" t="s">
        <v>17740</v>
      </c>
      <c r="B3924" s="40" t="s">
        <v>17741</v>
      </c>
      <c r="C3924" s="40" t="s">
        <v>17742</v>
      </c>
      <c r="D3924" s="44" t="s">
        <v>17743</v>
      </c>
    </row>
    <row r="3925" spans="1:4" ht="15" customHeight="1" x14ac:dyDescent="0.2">
      <c r="A3925" s="40" t="s">
        <v>17744</v>
      </c>
      <c r="B3925" s="40" t="s">
        <v>17745</v>
      </c>
      <c r="C3925" s="40" t="s">
        <v>17746</v>
      </c>
      <c r="D3925" s="44" t="s">
        <v>17747</v>
      </c>
    </row>
    <row r="3926" spans="1:4" ht="15" customHeight="1" x14ac:dyDescent="0.2">
      <c r="A3926" s="40" t="s">
        <v>17748</v>
      </c>
      <c r="B3926" s="40" t="s">
        <v>17749</v>
      </c>
      <c r="C3926" s="40" t="s">
        <v>17750</v>
      </c>
      <c r="D3926" s="44" t="s">
        <v>17751</v>
      </c>
    </row>
    <row r="3927" spans="1:4" ht="15" customHeight="1" x14ac:dyDescent="0.2">
      <c r="A3927" s="40" t="s">
        <v>17752</v>
      </c>
      <c r="B3927" s="40" t="s">
        <v>17753</v>
      </c>
      <c r="C3927" s="40" t="s">
        <v>17754</v>
      </c>
      <c r="D3927" s="44" t="s">
        <v>17755</v>
      </c>
    </row>
    <row r="3928" spans="1:4" ht="15" customHeight="1" x14ac:dyDescent="0.2">
      <c r="A3928" s="40" t="s">
        <v>17756</v>
      </c>
      <c r="B3928" s="40" t="s">
        <v>17757</v>
      </c>
      <c r="C3928" s="40" t="s">
        <v>17758</v>
      </c>
      <c r="D3928" s="44" t="s">
        <v>17759</v>
      </c>
    </row>
    <row r="3929" spans="1:4" ht="15" customHeight="1" x14ac:dyDescent="0.2">
      <c r="A3929" s="40" t="s">
        <v>17760</v>
      </c>
      <c r="B3929" s="40" t="s">
        <v>17761</v>
      </c>
      <c r="C3929" s="40" t="s">
        <v>17762</v>
      </c>
      <c r="D3929" s="44" t="s">
        <v>17763</v>
      </c>
    </row>
    <row r="3930" spans="1:4" ht="15" customHeight="1" x14ac:dyDescent="0.2">
      <c r="A3930" s="40" t="s">
        <v>17764</v>
      </c>
      <c r="B3930" s="40" t="s">
        <v>17765</v>
      </c>
      <c r="C3930" s="40" t="s">
        <v>17766</v>
      </c>
      <c r="D3930" s="44" t="s">
        <v>17767</v>
      </c>
    </row>
    <row r="3931" spans="1:4" ht="15" customHeight="1" x14ac:dyDescent="0.2">
      <c r="A3931" s="40" t="s">
        <v>17768</v>
      </c>
      <c r="B3931" s="40" t="s">
        <v>17769</v>
      </c>
      <c r="C3931" s="40" t="s">
        <v>17770</v>
      </c>
      <c r="D3931" s="44" t="s">
        <v>17771</v>
      </c>
    </row>
    <row r="3932" spans="1:4" ht="15" customHeight="1" x14ac:dyDescent="0.2">
      <c r="A3932" s="40" t="s">
        <v>17772</v>
      </c>
      <c r="B3932" s="40" t="s">
        <v>17773</v>
      </c>
      <c r="C3932" s="40" t="s">
        <v>17774</v>
      </c>
      <c r="D3932" s="44" t="s">
        <v>17775</v>
      </c>
    </row>
    <row r="3933" spans="1:4" ht="15" customHeight="1" x14ac:dyDescent="0.2">
      <c r="A3933" s="40" t="s">
        <v>17776</v>
      </c>
      <c r="B3933" s="40" t="s">
        <v>17777</v>
      </c>
      <c r="C3933" s="40" t="s">
        <v>17778</v>
      </c>
      <c r="D3933" s="44" t="s">
        <v>17779</v>
      </c>
    </row>
    <row r="3934" spans="1:4" ht="15" customHeight="1" x14ac:dyDescent="0.2">
      <c r="A3934" s="40" t="s">
        <v>17780</v>
      </c>
      <c r="B3934" s="40" t="s">
        <v>17781</v>
      </c>
      <c r="C3934" s="40" t="s">
        <v>17782</v>
      </c>
      <c r="D3934" s="44" t="s">
        <v>17783</v>
      </c>
    </row>
    <row r="3935" spans="1:4" ht="15" customHeight="1" x14ac:dyDescent="0.2">
      <c r="A3935" s="40" t="s">
        <v>17784</v>
      </c>
      <c r="B3935" s="40" t="s">
        <v>17785</v>
      </c>
      <c r="C3935" s="40" t="s">
        <v>17786</v>
      </c>
      <c r="D3935" s="44" t="s">
        <v>17787</v>
      </c>
    </row>
    <row r="3936" spans="1:4" ht="15" customHeight="1" x14ac:dyDescent="0.2">
      <c r="A3936" s="40" t="s">
        <v>17788</v>
      </c>
      <c r="B3936" s="40" t="s">
        <v>17789</v>
      </c>
      <c r="C3936" s="40" t="s">
        <v>17790</v>
      </c>
      <c r="D3936" s="44" t="s">
        <v>17791</v>
      </c>
    </row>
    <row r="3937" spans="1:4" ht="15" customHeight="1" x14ac:dyDescent="0.2">
      <c r="A3937" s="40" t="s">
        <v>17792</v>
      </c>
      <c r="B3937" s="40" t="s">
        <v>17793</v>
      </c>
      <c r="C3937" s="40" t="s">
        <v>17794</v>
      </c>
      <c r="D3937" s="44" t="s">
        <v>17795</v>
      </c>
    </row>
    <row r="3938" spans="1:4" ht="15" customHeight="1" x14ac:dyDescent="0.2">
      <c r="A3938" s="40" t="s">
        <v>17796</v>
      </c>
      <c r="B3938" s="40" t="s">
        <v>17797</v>
      </c>
      <c r="C3938" s="40" t="s">
        <v>17798</v>
      </c>
      <c r="D3938" s="44" t="s">
        <v>17799</v>
      </c>
    </row>
    <row r="3939" spans="1:4" ht="15" customHeight="1" x14ac:dyDescent="0.2">
      <c r="A3939" s="40" t="s">
        <v>17800</v>
      </c>
      <c r="B3939" s="40" t="s">
        <v>17801</v>
      </c>
      <c r="C3939" s="40" t="s">
        <v>17802</v>
      </c>
      <c r="D3939" s="44" t="s">
        <v>17803</v>
      </c>
    </row>
    <row r="3940" spans="1:4" ht="15" customHeight="1" x14ac:dyDescent="0.2">
      <c r="A3940" s="40" t="s">
        <v>17804</v>
      </c>
      <c r="B3940" s="40" t="s">
        <v>17805</v>
      </c>
      <c r="C3940" s="40" t="s">
        <v>17806</v>
      </c>
      <c r="D3940" s="44" t="s">
        <v>17807</v>
      </c>
    </row>
    <row r="3941" spans="1:4" ht="15" customHeight="1" x14ac:dyDescent="0.2">
      <c r="A3941" s="40" t="s">
        <v>17808</v>
      </c>
      <c r="B3941" s="40" t="s">
        <v>17809</v>
      </c>
      <c r="C3941" s="40" t="s">
        <v>17810</v>
      </c>
      <c r="D3941" s="44" t="s">
        <v>17811</v>
      </c>
    </row>
    <row r="3942" spans="1:4" ht="15" customHeight="1" x14ac:dyDescent="0.2">
      <c r="A3942" s="40" t="s">
        <v>17812</v>
      </c>
      <c r="B3942" s="40" t="s">
        <v>17813</v>
      </c>
      <c r="C3942" s="40" t="s">
        <v>17814</v>
      </c>
      <c r="D3942" s="44" t="s">
        <v>17815</v>
      </c>
    </row>
    <row r="3943" spans="1:4" ht="15" customHeight="1" x14ac:dyDescent="0.2">
      <c r="A3943" s="40" t="s">
        <v>17816</v>
      </c>
      <c r="B3943" s="40" t="s">
        <v>17817</v>
      </c>
      <c r="C3943" s="40" t="s">
        <v>17818</v>
      </c>
      <c r="D3943" s="44" t="s">
        <v>17819</v>
      </c>
    </row>
    <row r="3944" spans="1:4" ht="15" customHeight="1" x14ac:dyDescent="0.2">
      <c r="A3944" s="40" t="s">
        <v>17820</v>
      </c>
      <c r="B3944" s="40" t="s">
        <v>17821</v>
      </c>
      <c r="C3944" s="40" t="s">
        <v>17822</v>
      </c>
      <c r="D3944" s="44" t="s">
        <v>17823</v>
      </c>
    </row>
    <row r="3945" spans="1:4" ht="15" customHeight="1" x14ac:dyDescent="0.2">
      <c r="A3945" s="40" t="s">
        <v>17824</v>
      </c>
      <c r="B3945" s="40" t="s">
        <v>17825</v>
      </c>
      <c r="C3945" s="40" t="s">
        <v>17826</v>
      </c>
      <c r="D3945" s="44" t="s">
        <v>17827</v>
      </c>
    </row>
    <row r="3946" spans="1:4" ht="15" customHeight="1" x14ac:dyDescent="0.2">
      <c r="A3946" s="40" t="s">
        <v>17828</v>
      </c>
      <c r="B3946" s="40" t="s">
        <v>17829</v>
      </c>
      <c r="C3946" s="40" t="s">
        <v>17830</v>
      </c>
      <c r="D3946" s="44" t="s">
        <v>17831</v>
      </c>
    </row>
    <row r="3947" spans="1:4" ht="15" customHeight="1" x14ac:dyDescent="0.2">
      <c r="A3947" s="40" t="s">
        <v>17832</v>
      </c>
      <c r="B3947" s="40" t="s">
        <v>17833</v>
      </c>
      <c r="C3947" s="40" t="s">
        <v>17834</v>
      </c>
      <c r="D3947" s="44" t="s">
        <v>17835</v>
      </c>
    </row>
    <row r="3948" spans="1:4" ht="15" customHeight="1" x14ac:dyDescent="0.2">
      <c r="A3948" s="40" t="s">
        <v>17836</v>
      </c>
      <c r="B3948" s="40" t="s">
        <v>17837</v>
      </c>
      <c r="C3948" s="40" t="s">
        <v>17838</v>
      </c>
      <c r="D3948" s="44" t="s">
        <v>17839</v>
      </c>
    </row>
    <row r="3949" spans="1:4" ht="15" customHeight="1" x14ac:dyDescent="0.2">
      <c r="A3949" s="40" t="s">
        <v>17840</v>
      </c>
      <c r="B3949" s="40" t="s">
        <v>17841</v>
      </c>
      <c r="C3949" s="40" t="s">
        <v>17842</v>
      </c>
      <c r="D3949" s="44" t="s">
        <v>17843</v>
      </c>
    </row>
    <row r="3950" spans="1:4" ht="15" customHeight="1" x14ac:dyDescent="0.2">
      <c r="A3950" s="40" t="s">
        <v>17844</v>
      </c>
      <c r="B3950" s="40" t="s">
        <v>17845</v>
      </c>
      <c r="C3950" s="40" t="s">
        <v>17846</v>
      </c>
      <c r="D3950" s="44" t="s">
        <v>17847</v>
      </c>
    </row>
    <row r="3951" spans="1:4" ht="15" customHeight="1" x14ac:dyDescent="0.2">
      <c r="A3951" s="40" t="s">
        <v>17848</v>
      </c>
      <c r="B3951" s="40" t="s">
        <v>17849</v>
      </c>
      <c r="C3951" s="40" t="s">
        <v>17850</v>
      </c>
      <c r="D3951" s="44" t="s">
        <v>17847</v>
      </c>
    </row>
    <row r="3952" spans="1:4" ht="15" customHeight="1" x14ac:dyDescent="0.2">
      <c r="A3952" s="40" t="s">
        <v>17851</v>
      </c>
      <c r="B3952" s="40" t="s">
        <v>17852</v>
      </c>
      <c r="C3952" s="40" t="s">
        <v>17853</v>
      </c>
      <c r="D3952" s="44" t="s">
        <v>17854</v>
      </c>
    </row>
    <row r="3953" spans="1:4" ht="15" customHeight="1" x14ac:dyDescent="0.2">
      <c r="A3953" s="40" t="s">
        <v>17855</v>
      </c>
      <c r="B3953" s="40" t="s">
        <v>17856</v>
      </c>
      <c r="C3953" s="40" t="s">
        <v>17857</v>
      </c>
      <c r="D3953" s="44" t="s">
        <v>17858</v>
      </c>
    </row>
    <row r="3954" spans="1:4" ht="15" customHeight="1" x14ac:dyDescent="0.2">
      <c r="A3954" s="40" t="s">
        <v>17859</v>
      </c>
      <c r="B3954" s="40" t="s">
        <v>17860</v>
      </c>
      <c r="C3954" s="40" t="s">
        <v>17861</v>
      </c>
      <c r="D3954" s="44" t="s">
        <v>17862</v>
      </c>
    </row>
    <row r="3955" spans="1:4" ht="15" customHeight="1" x14ac:dyDescent="0.2">
      <c r="A3955" s="40" t="s">
        <v>17863</v>
      </c>
      <c r="B3955" s="40" t="s">
        <v>17864</v>
      </c>
      <c r="C3955" s="40" t="s">
        <v>17865</v>
      </c>
      <c r="D3955" s="44" t="s">
        <v>17866</v>
      </c>
    </row>
    <row r="3956" spans="1:4" ht="15" customHeight="1" x14ac:dyDescent="0.2">
      <c r="A3956" s="40" t="s">
        <v>17867</v>
      </c>
      <c r="B3956" s="40" t="s">
        <v>17868</v>
      </c>
      <c r="C3956" s="40" t="s">
        <v>17869</v>
      </c>
      <c r="D3956" s="44" t="s">
        <v>17870</v>
      </c>
    </row>
    <row r="3957" spans="1:4" ht="15" customHeight="1" x14ac:dyDescent="0.2">
      <c r="A3957" s="40" t="s">
        <v>17871</v>
      </c>
      <c r="B3957" s="40" t="s">
        <v>17872</v>
      </c>
      <c r="C3957" s="40" t="s">
        <v>17873</v>
      </c>
      <c r="D3957" s="44" t="s">
        <v>17874</v>
      </c>
    </row>
    <row r="3958" spans="1:4" ht="15" customHeight="1" x14ac:dyDescent="0.2">
      <c r="A3958" s="40" t="s">
        <v>17875</v>
      </c>
      <c r="B3958" s="40" t="s">
        <v>17876</v>
      </c>
      <c r="C3958" s="40" t="s">
        <v>17877</v>
      </c>
      <c r="D3958" s="44" t="s">
        <v>17878</v>
      </c>
    </row>
    <row r="3959" spans="1:4" ht="15" customHeight="1" x14ac:dyDescent="0.2">
      <c r="A3959" s="40" t="s">
        <v>17879</v>
      </c>
      <c r="B3959" s="40" t="s">
        <v>17880</v>
      </c>
      <c r="C3959" s="40" t="s">
        <v>17881</v>
      </c>
      <c r="D3959" s="44" t="s">
        <v>17882</v>
      </c>
    </row>
    <row r="3960" spans="1:4" ht="15" customHeight="1" x14ac:dyDescent="0.2">
      <c r="A3960" s="40" t="s">
        <v>17883</v>
      </c>
      <c r="B3960" s="40" t="s">
        <v>17884</v>
      </c>
      <c r="C3960" s="40" t="s">
        <v>17885</v>
      </c>
      <c r="D3960" s="44" t="s">
        <v>17886</v>
      </c>
    </row>
    <row r="3961" spans="1:4" ht="15" customHeight="1" x14ac:dyDescent="0.2">
      <c r="A3961" s="40" t="s">
        <v>17887</v>
      </c>
      <c r="B3961" s="40" t="s">
        <v>17888</v>
      </c>
      <c r="C3961" s="40" t="s">
        <v>17889</v>
      </c>
      <c r="D3961" s="44" t="s">
        <v>17890</v>
      </c>
    </row>
    <row r="3962" spans="1:4" ht="15" customHeight="1" x14ac:dyDescent="0.2">
      <c r="A3962" s="40" t="s">
        <v>17891</v>
      </c>
      <c r="B3962" s="40" t="s">
        <v>17892</v>
      </c>
      <c r="C3962" s="40" t="s">
        <v>17893</v>
      </c>
      <c r="D3962" s="44" t="s">
        <v>17894</v>
      </c>
    </row>
    <row r="3963" spans="1:4" ht="15" customHeight="1" x14ac:dyDescent="0.2">
      <c r="A3963" s="40" t="s">
        <v>17895</v>
      </c>
      <c r="B3963" s="40" t="s">
        <v>17896</v>
      </c>
      <c r="C3963" s="40" t="s">
        <v>17897</v>
      </c>
      <c r="D3963" s="44" t="s">
        <v>17898</v>
      </c>
    </row>
    <row r="3964" spans="1:4" ht="15" customHeight="1" x14ac:dyDescent="0.2">
      <c r="A3964" s="40" t="s">
        <v>17899</v>
      </c>
      <c r="B3964" s="40" t="s">
        <v>17900</v>
      </c>
      <c r="C3964" s="40" t="s">
        <v>17901</v>
      </c>
      <c r="D3964" s="44" t="s">
        <v>17902</v>
      </c>
    </row>
    <row r="3965" spans="1:4" ht="15" customHeight="1" x14ac:dyDescent="0.2">
      <c r="A3965" s="40" t="s">
        <v>17903</v>
      </c>
      <c r="B3965" s="40" t="s">
        <v>17904</v>
      </c>
      <c r="C3965" s="40" t="s">
        <v>17905</v>
      </c>
      <c r="D3965" s="44" t="s">
        <v>17906</v>
      </c>
    </row>
    <row r="3966" spans="1:4" ht="15" customHeight="1" x14ac:dyDescent="0.2">
      <c r="A3966" s="40" t="s">
        <v>17907</v>
      </c>
      <c r="B3966" s="40" t="s">
        <v>17908</v>
      </c>
      <c r="C3966" s="40" t="s">
        <v>17909</v>
      </c>
      <c r="D3966" s="44" t="s">
        <v>17910</v>
      </c>
    </row>
    <row r="3967" spans="1:4" ht="15" customHeight="1" x14ac:dyDescent="0.2">
      <c r="A3967" s="40" t="s">
        <v>17911</v>
      </c>
      <c r="B3967" s="40" t="s">
        <v>17912</v>
      </c>
      <c r="C3967" s="40" t="s">
        <v>17913</v>
      </c>
      <c r="D3967" s="44" t="s">
        <v>17914</v>
      </c>
    </row>
    <row r="3968" spans="1:4" ht="15" customHeight="1" x14ac:dyDescent="0.2">
      <c r="A3968" s="40" t="s">
        <v>17915</v>
      </c>
      <c r="B3968" s="40" t="s">
        <v>17916</v>
      </c>
      <c r="C3968" s="40" t="s">
        <v>17917</v>
      </c>
      <c r="D3968" s="44" t="s">
        <v>17918</v>
      </c>
    </row>
    <row r="3969" spans="1:4" ht="15" customHeight="1" x14ac:dyDescent="0.2">
      <c r="A3969" s="40" t="s">
        <v>17919</v>
      </c>
      <c r="B3969" s="40" t="s">
        <v>17920</v>
      </c>
      <c r="C3969" s="40" t="s">
        <v>17921</v>
      </c>
      <c r="D3969" s="44" t="s">
        <v>17922</v>
      </c>
    </row>
    <row r="3970" spans="1:4" ht="15" customHeight="1" x14ac:dyDescent="0.2">
      <c r="A3970" s="40" t="s">
        <v>17923</v>
      </c>
      <c r="B3970" s="40" t="s">
        <v>17924</v>
      </c>
      <c r="C3970" s="40" t="s">
        <v>17925</v>
      </c>
      <c r="D3970" s="44" t="s">
        <v>17926</v>
      </c>
    </row>
    <row r="3971" spans="1:4" ht="15" customHeight="1" x14ac:dyDescent="0.2">
      <c r="A3971" s="40" t="s">
        <v>17927</v>
      </c>
      <c r="B3971" s="40" t="s">
        <v>17928</v>
      </c>
      <c r="C3971" s="40" t="s">
        <v>17929</v>
      </c>
      <c r="D3971" s="44" t="s">
        <v>17930</v>
      </c>
    </row>
    <row r="3972" spans="1:4" ht="15" customHeight="1" x14ac:dyDescent="0.2">
      <c r="A3972" s="40" t="s">
        <v>17931</v>
      </c>
      <c r="B3972" s="40" t="s">
        <v>17932</v>
      </c>
      <c r="C3972" s="40" t="s">
        <v>17933</v>
      </c>
      <c r="D3972" s="44" t="s">
        <v>17934</v>
      </c>
    </row>
    <row r="3973" spans="1:4" ht="15" customHeight="1" x14ac:dyDescent="0.2">
      <c r="A3973" s="40" t="s">
        <v>17935</v>
      </c>
      <c r="B3973" s="40" t="s">
        <v>17936</v>
      </c>
      <c r="C3973" s="40" t="s">
        <v>17937</v>
      </c>
      <c r="D3973" s="44" t="s">
        <v>17938</v>
      </c>
    </row>
    <row r="3974" spans="1:4" ht="15" customHeight="1" x14ac:dyDescent="0.2">
      <c r="A3974" s="40" t="s">
        <v>17939</v>
      </c>
      <c r="B3974" s="40" t="s">
        <v>17940</v>
      </c>
      <c r="C3974" s="40" t="s">
        <v>17941</v>
      </c>
      <c r="D3974" s="44" t="s">
        <v>17942</v>
      </c>
    </row>
    <row r="3975" spans="1:4" ht="15" customHeight="1" x14ac:dyDescent="0.2">
      <c r="A3975" s="40" t="s">
        <v>17943</v>
      </c>
      <c r="B3975" s="40" t="s">
        <v>17944</v>
      </c>
      <c r="C3975" s="40" t="s">
        <v>17945</v>
      </c>
      <c r="D3975" s="44" t="s">
        <v>17946</v>
      </c>
    </row>
    <row r="3976" spans="1:4" ht="15" customHeight="1" x14ac:dyDescent="0.2">
      <c r="A3976" s="40" t="s">
        <v>17947</v>
      </c>
      <c r="B3976" s="40" t="s">
        <v>17948</v>
      </c>
      <c r="C3976" s="40" t="s">
        <v>17949</v>
      </c>
      <c r="D3976" s="44" t="s">
        <v>17950</v>
      </c>
    </row>
    <row r="3977" spans="1:4" ht="15" customHeight="1" x14ac:dyDescent="0.2">
      <c r="A3977" s="40" t="s">
        <v>17951</v>
      </c>
      <c r="B3977" s="40" t="s">
        <v>17952</v>
      </c>
      <c r="C3977" s="40" t="s">
        <v>17953</v>
      </c>
      <c r="D3977" s="44" t="s">
        <v>17954</v>
      </c>
    </row>
    <row r="3978" spans="1:4" ht="15" customHeight="1" x14ac:dyDescent="0.2">
      <c r="A3978" s="40" t="s">
        <v>17955</v>
      </c>
      <c r="B3978" s="40" t="s">
        <v>17956</v>
      </c>
      <c r="C3978" s="40" t="s">
        <v>17957</v>
      </c>
      <c r="D3978" s="44" t="s">
        <v>17958</v>
      </c>
    </row>
    <row r="3979" spans="1:4" ht="15" customHeight="1" x14ac:dyDescent="0.2">
      <c r="A3979" s="40" t="s">
        <v>17959</v>
      </c>
      <c r="B3979" s="40" t="s">
        <v>17960</v>
      </c>
      <c r="C3979" s="40" t="s">
        <v>17961</v>
      </c>
      <c r="D3979" s="44" t="s">
        <v>17962</v>
      </c>
    </row>
    <row r="3980" spans="1:4" ht="15" customHeight="1" x14ac:dyDescent="0.2">
      <c r="A3980" s="40" t="s">
        <v>17963</v>
      </c>
      <c r="B3980" s="40" t="s">
        <v>17964</v>
      </c>
      <c r="C3980" s="40" t="s">
        <v>17965</v>
      </c>
      <c r="D3980" s="44" t="s">
        <v>17966</v>
      </c>
    </row>
    <row r="3981" spans="1:4" ht="15" customHeight="1" x14ac:dyDescent="0.2">
      <c r="A3981" s="40" t="s">
        <v>17967</v>
      </c>
      <c r="B3981" s="40" t="s">
        <v>17968</v>
      </c>
      <c r="C3981" s="40" t="s">
        <v>17969</v>
      </c>
      <c r="D3981" s="44" t="s">
        <v>17970</v>
      </c>
    </row>
    <row r="3982" spans="1:4" ht="15" customHeight="1" x14ac:dyDescent="0.2">
      <c r="A3982" s="40" t="s">
        <v>17971</v>
      </c>
      <c r="B3982" s="40" t="s">
        <v>17972</v>
      </c>
      <c r="C3982" s="40" t="s">
        <v>17973</v>
      </c>
      <c r="D3982" s="44" t="s">
        <v>17974</v>
      </c>
    </row>
    <row r="3983" spans="1:4" ht="15" customHeight="1" x14ac:dyDescent="0.2">
      <c r="A3983" s="40" t="s">
        <v>17975</v>
      </c>
      <c r="B3983" s="40" t="s">
        <v>17976</v>
      </c>
      <c r="C3983" s="40" t="s">
        <v>17977</v>
      </c>
      <c r="D3983" s="44" t="s">
        <v>17978</v>
      </c>
    </row>
    <row r="3984" spans="1:4" ht="15" customHeight="1" x14ac:dyDescent="0.2">
      <c r="A3984" s="40" t="s">
        <v>17979</v>
      </c>
      <c r="B3984" s="40" t="s">
        <v>17980</v>
      </c>
      <c r="C3984" s="40" t="s">
        <v>17981</v>
      </c>
      <c r="D3984" s="44" t="s">
        <v>17982</v>
      </c>
    </row>
    <row r="3985" spans="1:4" ht="15" customHeight="1" x14ac:dyDescent="0.2">
      <c r="A3985" s="40" t="s">
        <v>17983</v>
      </c>
      <c r="B3985" s="40" t="s">
        <v>17984</v>
      </c>
      <c r="C3985" s="40" t="s">
        <v>17985</v>
      </c>
      <c r="D3985" s="44" t="s">
        <v>17986</v>
      </c>
    </row>
    <row r="3986" spans="1:4" ht="15" customHeight="1" x14ac:dyDescent="0.2">
      <c r="A3986" s="40" t="s">
        <v>17987</v>
      </c>
      <c r="B3986" s="40" t="s">
        <v>17988</v>
      </c>
      <c r="C3986" s="40" t="s">
        <v>17989</v>
      </c>
      <c r="D3986" s="44" t="s">
        <v>17990</v>
      </c>
    </row>
    <row r="3987" spans="1:4" ht="15" customHeight="1" x14ac:dyDescent="0.2">
      <c r="A3987" s="40" t="s">
        <v>17991</v>
      </c>
      <c r="B3987" s="40" t="s">
        <v>17992</v>
      </c>
      <c r="C3987" s="40" t="s">
        <v>17993</v>
      </c>
      <c r="D3987" s="44" t="s">
        <v>17994</v>
      </c>
    </row>
    <row r="3988" spans="1:4" ht="15" customHeight="1" x14ac:dyDescent="0.2">
      <c r="A3988" s="40" t="s">
        <v>17995</v>
      </c>
      <c r="B3988" s="40" t="s">
        <v>17996</v>
      </c>
      <c r="C3988" s="40" t="s">
        <v>17997</v>
      </c>
      <c r="D3988" s="44" t="s">
        <v>17998</v>
      </c>
    </row>
    <row r="3989" spans="1:4" ht="15" customHeight="1" x14ac:dyDescent="0.2">
      <c r="A3989" s="40" t="s">
        <v>17999</v>
      </c>
      <c r="B3989" s="40" t="s">
        <v>18000</v>
      </c>
      <c r="C3989" s="40" t="s">
        <v>18001</v>
      </c>
      <c r="D3989" s="44" t="s">
        <v>18002</v>
      </c>
    </row>
    <row r="3990" spans="1:4" ht="15" customHeight="1" x14ac:dyDescent="0.2">
      <c r="A3990" s="40" t="s">
        <v>18003</v>
      </c>
      <c r="B3990" s="40" t="s">
        <v>18004</v>
      </c>
      <c r="C3990" s="40" t="s">
        <v>18005</v>
      </c>
      <c r="D3990" s="44" t="s">
        <v>18006</v>
      </c>
    </row>
    <row r="3991" spans="1:4" ht="15" customHeight="1" x14ac:dyDescent="0.2">
      <c r="A3991" s="40" t="s">
        <v>18007</v>
      </c>
      <c r="B3991" s="40" t="s">
        <v>18008</v>
      </c>
      <c r="C3991" s="40" t="s">
        <v>18009</v>
      </c>
      <c r="D3991" s="44" t="s">
        <v>18010</v>
      </c>
    </row>
    <row r="3992" spans="1:4" ht="15" customHeight="1" x14ac:dyDescent="0.2">
      <c r="A3992" s="40" t="s">
        <v>18011</v>
      </c>
      <c r="B3992" s="40" t="s">
        <v>18012</v>
      </c>
      <c r="C3992" s="40" t="s">
        <v>18013</v>
      </c>
      <c r="D3992" s="44" t="s">
        <v>18014</v>
      </c>
    </row>
    <row r="3993" spans="1:4" ht="15" customHeight="1" x14ac:dyDescent="0.2">
      <c r="A3993" s="40" t="s">
        <v>18015</v>
      </c>
      <c r="B3993" s="40" t="s">
        <v>18016</v>
      </c>
      <c r="C3993" s="40" t="s">
        <v>18017</v>
      </c>
      <c r="D3993" s="44" t="s">
        <v>18018</v>
      </c>
    </row>
    <row r="3994" spans="1:4" ht="15" customHeight="1" x14ac:dyDescent="0.2">
      <c r="A3994" s="40" t="s">
        <v>18019</v>
      </c>
      <c r="B3994" s="40" t="s">
        <v>18020</v>
      </c>
      <c r="C3994" s="40" t="s">
        <v>18021</v>
      </c>
      <c r="D3994" s="44" t="s">
        <v>18022</v>
      </c>
    </row>
    <row r="3995" spans="1:4" ht="15" customHeight="1" x14ac:dyDescent="0.2">
      <c r="A3995" s="40" t="s">
        <v>18023</v>
      </c>
      <c r="B3995" s="40" t="s">
        <v>18024</v>
      </c>
      <c r="C3995" s="40" t="s">
        <v>18025</v>
      </c>
      <c r="D3995" s="44" t="s">
        <v>18026</v>
      </c>
    </row>
    <row r="3996" spans="1:4" ht="15" customHeight="1" x14ac:dyDescent="0.2">
      <c r="A3996" s="40" t="s">
        <v>18027</v>
      </c>
      <c r="B3996" s="40" t="s">
        <v>18028</v>
      </c>
      <c r="C3996" s="40" t="s">
        <v>18029</v>
      </c>
      <c r="D3996" s="44" t="s">
        <v>18030</v>
      </c>
    </row>
    <row r="3997" spans="1:4" ht="15" customHeight="1" x14ac:dyDescent="0.2">
      <c r="A3997" s="40" t="s">
        <v>18031</v>
      </c>
      <c r="B3997" s="40" t="s">
        <v>18032</v>
      </c>
      <c r="C3997" s="40" t="s">
        <v>18033</v>
      </c>
      <c r="D3997" s="44" t="s">
        <v>18034</v>
      </c>
    </row>
    <row r="3998" spans="1:4" ht="15" customHeight="1" x14ac:dyDescent="0.2">
      <c r="A3998" s="40" t="s">
        <v>18035</v>
      </c>
      <c r="B3998" s="40" t="s">
        <v>18036</v>
      </c>
      <c r="C3998" s="40" t="s">
        <v>18037</v>
      </c>
      <c r="D3998" s="44" t="s">
        <v>18038</v>
      </c>
    </row>
    <row r="3999" spans="1:4" ht="15" customHeight="1" x14ac:dyDescent="0.2">
      <c r="A3999" s="40" t="s">
        <v>18039</v>
      </c>
      <c r="B3999" s="40" t="s">
        <v>18040</v>
      </c>
      <c r="C3999" s="40" t="s">
        <v>18041</v>
      </c>
      <c r="D3999" s="44" t="s">
        <v>18042</v>
      </c>
    </row>
    <row r="4000" spans="1:4" ht="15" customHeight="1" x14ac:dyDescent="0.2">
      <c r="A4000" s="40" t="s">
        <v>18043</v>
      </c>
      <c r="B4000" s="40" t="s">
        <v>18044</v>
      </c>
      <c r="C4000" s="40" t="s">
        <v>18045</v>
      </c>
      <c r="D4000" s="44" t="s">
        <v>18046</v>
      </c>
    </row>
    <row r="4001" spans="1:4" ht="15" customHeight="1" x14ac:dyDescent="0.2">
      <c r="A4001" s="40" t="s">
        <v>18047</v>
      </c>
      <c r="B4001" s="40" t="s">
        <v>18048</v>
      </c>
      <c r="C4001" s="40" t="s">
        <v>18049</v>
      </c>
      <c r="D4001" s="44" t="s">
        <v>18050</v>
      </c>
    </row>
    <row r="4002" spans="1:4" ht="15" customHeight="1" x14ac:dyDescent="0.2">
      <c r="A4002" s="40" t="s">
        <v>18051</v>
      </c>
      <c r="B4002" s="40" t="s">
        <v>18052</v>
      </c>
      <c r="C4002" s="40" t="s">
        <v>18053</v>
      </c>
      <c r="D4002" s="44" t="s">
        <v>18054</v>
      </c>
    </row>
    <row r="4003" spans="1:4" ht="15" customHeight="1" x14ac:dyDescent="0.2">
      <c r="A4003" s="40" t="s">
        <v>18055</v>
      </c>
      <c r="B4003" s="40" t="s">
        <v>18056</v>
      </c>
      <c r="C4003" s="40" t="s">
        <v>18057</v>
      </c>
      <c r="D4003" s="44" t="s">
        <v>18058</v>
      </c>
    </row>
    <row r="4004" spans="1:4" ht="15" customHeight="1" x14ac:dyDescent="0.2">
      <c r="A4004" s="40" t="s">
        <v>18059</v>
      </c>
      <c r="B4004" s="40" t="s">
        <v>18060</v>
      </c>
      <c r="C4004" s="40" t="s">
        <v>18061</v>
      </c>
      <c r="D4004" s="44" t="s">
        <v>18062</v>
      </c>
    </row>
    <row r="4005" spans="1:4" ht="15" customHeight="1" x14ac:dyDescent="0.2">
      <c r="A4005" s="40" t="s">
        <v>18063</v>
      </c>
      <c r="B4005" s="40" t="s">
        <v>18064</v>
      </c>
      <c r="C4005" s="40" t="s">
        <v>18065</v>
      </c>
      <c r="D4005" s="44" t="s">
        <v>18066</v>
      </c>
    </row>
    <row r="4006" spans="1:4" ht="15" customHeight="1" x14ac:dyDescent="0.2">
      <c r="A4006" s="40" t="s">
        <v>18067</v>
      </c>
      <c r="B4006" s="40" t="s">
        <v>18068</v>
      </c>
      <c r="C4006" s="40" t="s">
        <v>18069</v>
      </c>
      <c r="D4006" s="44" t="s">
        <v>18070</v>
      </c>
    </row>
    <row r="4007" spans="1:4" ht="15" customHeight="1" x14ac:dyDescent="0.2">
      <c r="A4007" s="40" t="s">
        <v>18071</v>
      </c>
      <c r="B4007" s="40" t="s">
        <v>18072</v>
      </c>
      <c r="C4007" s="40" t="s">
        <v>18073</v>
      </c>
      <c r="D4007" s="44" t="s">
        <v>18074</v>
      </c>
    </row>
    <row r="4008" spans="1:4" ht="15" customHeight="1" x14ac:dyDescent="0.2">
      <c r="A4008" s="40" t="s">
        <v>18075</v>
      </c>
      <c r="B4008" s="40" t="s">
        <v>18076</v>
      </c>
      <c r="C4008" s="40" t="s">
        <v>18077</v>
      </c>
      <c r="D4008" s="44" t="s">
        <v>18078</v>
      </c>
    </row>
    <row r="4009" spans="1:4" ht="15" customHeight="1" x14ac:dyDescent="0.2">
      <c r="A4009" s="40" t="s">
        <v>18079</v>
      </c>
      <c r="B4009" s="40" t="s">
        <v>18080</v>
      </c>
      <c r="C4009" s="40" t="s">
        <v>18081</v>
      </c>
      <c r="D4009" s="44" t="s">
        <v>18082</v>
      </c>
    </row>
    <row r="4010" spans="1:4" ht="15" customHeight="1" x14ac:dyDescent="0.2">
      <c r="A4010" s="40" t="s">
        <v>18083</v>
      </c>
      <c r="B4010" s="40" t="s">
        <v>18084</v>
      </c>
      <c r="C4010" s="40" t="s">
        <v>18085</v>
      </c>
      <c r="D4010" s="44" t="s">
        <v>18086</v>
      </c>
    </row>
    <row r="4011" spans="1:4" ht="15" customHeight="1" x14ac:dyDescent="0.2">
      <c r="A4011" s="40" t="s">
        <v>18087</v>
      </c>
      <c r="B4011" s="40" t="s">
        <v>18088</v>
      </c>
      <c r="C4011" s="40" t="s">
        <v>178</v>
      </c>
      <c r="D4011" s="44" t="s">
        <v>18089</v>
      </c>
    </row>
    <row r="4012" spans="1:4" ht="15" customHeight="1" x14ac:dyDescent="0.2">
      <c r="A4012" s="40" t="s">
        <v>18090</v>
      </c>
      <c r="B4012" s="40" t="s">
        <v>18091</v>
      </c>
      <c r="C4012" s="40" t="s">
        <v>18092</v>
      </c>
      <c r="D4012" s="44" t="s">
        <v>18093</v>
      </c>
    </row>
    <row r="4013" spans="1:4" ht="15" customHeight="1" x14ac:dyDescent="0.2">
      <c r="A4013" s="40" t="s">
        <v>18094</v>
      </c>
      <c r="B4013" s="40" t="s">
        <v>18095</v>
      </c>
      <c r="C4013" s="40" t="s">
        <v>18096</v>
      </c>
      <c r="D4013" s="44" t="s">
        <v>18097</v>
      </c>
    </row>
    <row r="4014" spans="1:4" ht="15" customHeight="1" x14ac:dyDescent="0.2">
      <c r="A4014" s="40" t="s">
        <v>18098</v>
      </c>
      <c r="B4014" s="40" t="s">
        <v>18099</v>
      </c>
      <c r="C4014" s="40" t="s">
        <v>18100</v>
      </c>
      <c r="D4014" s="44" t="s">
        <v>18101</v>
      </c>
    </row>
    <row r="4015" spans="1:4" ht="15" customHeight="1" x14ac:dyDescent="0.2">
      <c r="A4015" s="40" t="s">
        <v>18102</v>
      </c>
      <c r="B4015" s="40" t="s">
        <v>18103</v>
      </c>
      <c r="C4015" s="40" t="s">
        <v>18104</v>
      </c>
      <c r="D4015" s="44" t="s">
        <v>18105</v>
      </c>
    </row>
    <row r="4016" spans="1:4" ht="15" customHeight="1" x14ac:dyDescent="0.2">
      <c r="A4016" s="40" t="s">
        <v>18106</v>
      </c>
      <c r="B4016" s="40" t="s">
        <v>18107</v>
      </c>
      <c r="C4016" s="40" t="s">
        <v>18108</v>
      </c>
      <c r="D4016" s="44" t="s">
        <v>18109</v>
      </c>
    </row>
    <row r="4017" spans="1:4" ht="15" customHeight="1" x14ac:dyDescent="0.2">
      <c r="A4017" s="40" t="s">
        <v>18110</v>
      </c>
      <c r="B4017" s="40" t="s">
        <v>18111</v>
      </c>
      <c r="C4017" s="40" t="s">
        <v>18112</v>
      </c>
      <c r="D4017" s="44" t="s">
        <v>18113</v>
      </c>
    </row>
    <row r="4018" spans="1:4" ht="15" customHeight="1" x14ac:dyDescent="0.2">
      <c r="A4018" s="40" t="s">
        <v>18114</v>
      </c>
      <c r="B4018" s="40" t="s">
        <v>18115</v>
      </c>
      <c r="C4018" s="40" t="s">
        <v>18116</v>
      </c>
      <c r="D4018" s="44" t="s">
        <v>18117</v>
      </c>
    </row>
    <row r="4019" spans="1:4" ht="15" customHeight="1" x14ac:dyDescent="0.2">
      <c r="A4019" s="40" t="s">
        <v>18118</v>
      </c>
      <c r="B4019" s="40" t="s">
        <v>18119</v>
      </c>
      <c r="C4019" s="40" t="s">
        <v>18120</v>
      </c>
      <c r="D4019" s="44" t="s">
        <v>18121</v>
      </c>
    </row>
    <row r="4020" spans="1:4" ht="15" customHeight="1" x14ac:dyDescent="0.2">
      <c r="A4020" s="40" t="s">
        <v>18122</v>
      </c>
      <c r="B4020" s="40" t="s">
        <v>18123</v>
      </c>
      <c r="C4020" s="40" t="s">
        <v>18124</v>
      </c>
      <c r="D4020" s="44" t="s">
        <v>18125</v>
      </c>
    </row>
    <row r="4021" spans="1:4" ht="15" customHeight="1" x14ac:dyDescent="0.2">
      <c r="A4021" s="40" t="s">
        <v>18126</v>
      </c>
      <c r="B4021" s="40" t="s">
        <v>18127</v>
      </c>
      <c r="C4021" s="40" t="s">
        <v>18128</v>
      </c>
      <c r="D4021" s="44" t="s">
        <v>18129</v>
      </c>
    </row>
    <row r="4022" spans="1:4" ht="15" customHeight="1" x14ac:dyDescent="0.2">
      <c r="A4022" s="40" t="s">
        <v>18130</v>
      </c>
      <c r="B4022" s="40" t="s">
        <v>18131</v>
      </c>
      <c r="C4022" s="40" t="s">
        <v>18132</v>
      </c>
      <c r="D4022" s="44" t="s">
        <v>18133</v>
      </c>
    </row>
    <row r="4023" spans="1:4" ht="15" customHeight="1" x14ac:dyDescent="0.2">
      <c r="A4023" s="40" t="s">
        <v>18134</v>
      </c>
      <c r="B4023" s="40" t="s">
        <v>18135</v>
      </c>
      <c r="C4023" s="40" t="s">
        <v>18136</v>
      </c>
      <c r="D4023" s="44" t="s">
        <v>18137</v>
      </c>
    </row>
    <row r="4024" spans="1:4" ht="15" customHeight="1" x14ac:dyDescent="0.2">
      <c r="A4024" s="40" t="s">
        <v>18138</v>
      </c>
      <c r="B4024" s="40" t="s">
        <v>18139</v>
      </c>
      <c r="C4024" s="40" t="s">
        <v>18140</v>
      </c>
      <c r="D4024" s="44" t="s">
        <v>18141</v>
      </c>
    </row>
    <row r="4025" spans="1:4" ht="15" customHeight="1" x14ac:dyDescent="0.2">
      <c r="A4025" s="40" t="s">
        <v>18142</v>
      </c>
      <c r="B4025" s="40" t="s">
        <v>18143</v>
      </c>
      <c r="C4025" s="40" t="s">
        <v>18144</v>
      </c>
      <c r="D4025" s="44" t="s">
        <v>18145</v>
      </c>
    </row>
    <row r="4026" spans="1:4" ht="15" customHeight="1" x14ac:dyDescent="0.2">
      <c r="A4026" s="40" t="s">
        <v>18146</v>
      </c>
      <c r="B4026" s="40" t="s">
        <v>18147</v>
      </c>
      <c r="C4026" s="40" t="s">
        <v>18148</v>
      </c>
      <c r="D4026" s="44" t="s">
        <v>18149</v>
      </c>
    </row>
    <row r="4027" spans="1:4" ht="15" customHeight="1" x14ac:dyDescent="0.2">
      <c r="A4027" s="40" t="s">
        <v>18150</v>
      </c>
      <c r="B4027" s="40" t="s">
        <v>18151</v>
      </c>
      <c r="C4027" s="40" t="s">
        <v>18152</v>
      </c>
      <c r="D4027" s="44" t="s">
        <v>18153</v>
      </c>
    </row>
    <row r="4028" spans="1:4" ht="15" customHeight="1" x14ac:dyDescent="0.2">
      <c r="A4028" s="40" t="s">
        <v>18154</v>
      </c>
      <c r="B4028" s="40" t="s">
        <v>18155</v>
      </c>
      <c r="C4028" s="40" t="s">
        <v>18156</v>
      </c>
      <c r="D4028" s="44" t="s">
        <v>18157</v>
      </c>
    </row>
    <row r="4029" spans="1:4" ht="15" customHeight="1" x14ac:dyDescent="0.2">
      <c r="A4029" s="40" t="s">
        <v>18158</v>
      </c>
      <c r="B4029" s="40" t="s">
        <v>18159</v>
      </c>
      <c r="C4029" s="40" t="s">
        <v>18160</v>
      </c>
      <c r="D4029" s="44" t="s">
        <v>18161</v>
      </c>
    </row>
    <row r="4030" spans="1:4" ht="15" customHeight="1" x14ac:dyDescent="0.2">
      <c r="A4030" s="40" t="s">
        <v>18162</v>
      </c>
      <c r="B4030" s="40" t="s">
        <v>18163</v>
      </c>
      <c r="C4030" s="40" t="s">
        <v>18164</v>
      </c>
      <c r="D4030" s="44" t="s">
        <v>18165</v>
      </c>
    </row>
    <row r="4031" spans="1:4" ht="15" customHeight="1" x14ac:dyDescent="0.2">
      <c r="A4031" s="40" t="s">
        <v>18166</v>
      </c>
      <c r="B4031" s="40" t="s">
        <v>18167</v>
      </c>
      <c r="C4031" s="40" t="s">
        <v>18168</v>
      </c>
      <c r="D4031" s="44" t="s">
        <v>18169</v>
      </c>
    </row>
    <row r="4032" spans="1:4" ht="15" customHeight="1" x14ac:dyDescent="0.2">
      <c r="A4032" s="40" t="s">
        <v>18170</v>
      </c>
      <c r="B4032" s="40" t="s">
        <v>18171</v>
      </c>
      <c r="C4032" s="40" t="s">
        <v>18172</v>
      </c>
      <c r="D4032" s="44" t="s">
        <v>18173</v>
      </c>
    </row>
    <row r="4033" spans="1:4" ht="15" customHeight="1" x14ac:dyDescent="0.2">
      <c r="A4033" s="40" t="s">
        <v>18174</v>
      </c>
      <c r="B4033" s="40" t="s">
        <v>18175</v>
      </c>
      <c r="C4033" s="40" t="s">
        <v>18176</v>
      </c>
      <c r="D4033" s="44" t="s">
        <v>18177</v>
      </c>
    </row>
    <row r="4034" spans="1:4" ht="15" customHeight="1" x14ac:dyDescent="0.2">
      <c r="A4034" s="40" t="s">
        <v>18178</v>
      </c>
      <c r="B4034" s="40" t="s">
        <v>18179</v>
      </c>
      <c r="C4034" s="40" t="s">
        <v>18180</v>
      </c>
      <c r="D4034" s="44" t="s">
        <v>18181</v>
      </c>
    </row>
    <row r="4035" spans="1:4" ht="15" customHeight="1" x14ac:dyDescent="0.2">
      <c r="A4035" s="40" t="s">
        <v>18182</v>
      </c>
      <c r="B4035" s="40" t="s">
        <v>18183</v>
      </c>
      <c r="C4035" s="40" t="s">
        <v>18184</v>
      </c>
      <c r="D4035" s="44" t="s">
        <v>18185</v>
      </c>
    </row>
    <row r="4036" spans="1:4" ht="15" customHeight="1" x14ac:dyDescent="0.2">
      <c r="A4036" s="40" t="s">
        <v>18186</v>
      </c>
      <c r="B4036" s="40" t="s">
        <v>18187</v>
      </c>
      <c r="C4036" s="40" t="s">
        <v>18188</v>
      </c>
      <c r="D4036" s="44" t="s">
        <v>18189</v>
      </c>
    </row>
    <row r="4037" spans="1:4" ht="15" customHeight="1" x14ac:dyDescent="0.2">
      <c r="A4037" s="40" t="s">
        <v>18190</v>
      </c>
      <c r="B4037" s="40" t="s">
        <v>18191</v>
      </c>
      <c r="C4037" s="40" t="s">
        <v>18192</v>
      </c>
      <c r="D4037" s="44" t="s">
        <v>18193</v>
      </c>
    </row>
    <row r="4038" spans="1:4" ht="15" customHeight="1" x14ac:dyDescent="0.2">
      <c r="A4038" s="40" t="s">
        <v>18194</v>
      </c>
      <c r="B4038" s="40" t="s">
        <v>18195</v>
      </c>
      <c r="C4038" s="40" t="s">
        <v>18196</v>
      </c>
      <c r="D4038" s="44" t="s">
        <v>18193</v>
      </c>
    </row>
    <row r="4039" spans="1:4" ht="15" customHeight="1" x14ac:dyDescent="0.2">
      <c r="A4039" s="40" t="s">
        <v>18197</v>
      </c>
      <c r="B4039" s="40" t="s">
        <v>18198</v>
      </c>
      <c r="C4039" s="40" t="s">
        <v>18199</v>
      </c>
      <c r="D4039" s="44" t="s">
        <v>18193</v>
      </c>
    </row>
    <row r="4040" spans="1:4" ht="15" customHeight="1" x14ac:dyDescent="0.2">
      <c r="A4040" s="40" t="s">
        <v>18200</v>
      </c>
      <c r="B4040" s="40" t="s">
        <v>18201</v>
      </c>
      <c r="C4040" s="40" t="s">
        <v>18202</v>
      </c>
      <c r="D4040" s="44" t="s">
        <v>18203</v>
      </c>
    </row>
    <row r="4041" spans="1:4" ht="15" customHeight="1" x14ac:dyDescent="0.2">
      <c r="A4041" s="40" t="s">
        <v>18204</v>
      </c>
      <c r="B4041" s="40" t="s">
        <v>18205</v>
      </c>
      <c r="C4041" s="40" t="s">
        <v>18206</v>
      </c>
      <c r="D4041" s="44" t="s">
        <v>18207</v>
      </c>
    </row>
    <row r="4042" spans="1:4" ht="15" customHeight="1" x14ac:dyDescent="0.2">
      <c r="A4042" s="40" t="s">
        <v>18208</v>
      </c>
      <c r="B4042" s="40" t="s">
        <v>18209</v>
      </c>
      <c r="C4042" s="40" t="s">
        <v>18210</v>
      </c>
      <c r="D4042" s="44" t="s">
        <v>18211</v>
      </c>
    </row>
    <row r="4043" spans="1:4" ht="15" customHeight="1" x14ac:dyDescent="0.2">
      <c r="A4043" s="40" t="s">
        <v>18212</v>
      </c>
      <c r="B4043" s="40" t="s">
        <v>18213</v>
      </c>
      <c r="C4043" s="40" t="s">
        <v>18214</v>
      </c>
      <c r="D4043" s="44" t="s">
        <v>18215</v>
      </c>
    </row>
    <row r="4044" spans="1:4" ht="15" customHeight="1" x14ac:dyDescent="0.2">
      <c r="A4044" s="40" t="s">
        <v>18216</v>
      </c>
      <c r="B4044" s="40" t="s">
        <v>18217</v>
      </c>
      <c r="C4044" s="40" t="s">
        <v>18218</v>
      </c>
      <c r="D4044" s="44" t="s">
        <v>18219</v>
      </c>
    </row>
    <row r="4045" spans="1:4" ht="15" customHeight="1" x14ac:dyDescent="0.2">
      <c r="A4045" s="40" t="s">
        <v>18220</v>
      </c>
      <c r="B4045" s="40" t="s">
        <v>18221</v>
      </c>
      <c r="C4045" s="40" t="s">
        <v>18222</v>
      </c>
      <c r="D4045" s="44" t="s">
        <v>18223</v>
      </c>
    </row>
    <row r="4046" spans="1:4" ht="15" customHeight="1" x14ac:dyDescent="0.2">
      <c r="A4046" s="40" t="s">
        <v>18224</v>
      </c>
      <c r="B4046" s="40" t="s">
        <v>18225</v>
      </c>
      <c r="C4046" s="40" t="s">
        <v>18226</v>
      </c>
      <c r="D4046" s="44" t="s">
        <v>18227</v>
      </c>
    </row>
    <row r="4047" spans="1:4" ht="15" customHeight="1" x14ac:dyDescent="0.2">
      <c r="A4047" s="40" t="s">
        <v>18228</v>
      </c>
      <c r="B4047" s="40" t="s">
        <v>18229</v>
      </c>
      <c r="C4047" s="40" t="s">
        <v>18230</v>
      </c>
      <c r="D4047" s="44" t="s">
        <v>18231</v>
      </c>
    </row>
    <row r="4048" spans="1:4" ht="15" customHeight="1" x14ac:dyDescent="0.2">
      <c r="A4048" s="40" t="s">
        <v>18232</v>
      </c>
      <c r="B4048" s="40" t="s">
        <v>18233</v>
      </c>
      <c r="C4048" s="40" t="s">
        <v>18234</v>
      </c>
      <c r="D4048" s="44" t="s">
        <v>18235</v>
      </c>
    </row>
    <row r="4049" spans="1:4" ht="15" customHeight="1" x14ac:dyDescent="0.2">
      <c r="A4049" s="40" t="s">
        <v>18236</v>
      </c>
      <c r="B4049" s="40" t="s">
        <v>18237</v>
      </c>
      <c r="C4049" s="40" t="s">
        <v>18238</v>
      </c>
      <c r="D4049" s="44" t="s">
        <v>18239</v>
      </c>
    </row>
    <row r="4050" spans="1:4" ht="15" customHeight="1" x14ac:dyDescent="0.2">
      <c r="A4050" s="40" t="s">
        <v>18240</v>
      </c>
      <c r="B4050" s="40" t="s">
        <v>18241</v>
      </c>
      <c r="C4050" s="40" t="s">
        <v>18242</v>
      </c>
      <c r="D4050" s="44" t="s">
        <v>18243</v>
      </c>
    </row>
    <row r="4051" spans="1:4" ht="15" customHeight="1" x14ac:dyDescent="0.2">
      <c r="A4051" s="40" t="s">
        <v>18244</v>
      </c>
      <c r="B4051" s="40" t="s">
        <v>18245</v>
      </c>
      <c r="C4051" s="40" t="s">
        <v>18246</v>
      </c>
      <c r="D4051" s="44" t="s">
        <v>18247</v>
      </c>
    </row>
    <row r="4052" spans="1:4" ht="15" customHeight="1" x14ac:dyDescent="0.2">
      <c r="A4052" s="40" t="s">
        <v>18248</v>
      </c>
      <c r="B4052" s="40" t="s">
        <v>18249</v>
      </c>
      <c r="C4052" s="40" t="s">
        <v>18250</v>
      </c>
      <c r="D4052" s="44" t="s">
        <v>18251</v>
      </c>
    </row>
    <row r="4053" spans="1:4" ht="15" customHeight="1" x14ac:dyDescent="0.2">
      <c r="A4053" s="40" t="s">
        <v>18252</v>
      </c>
      <c r="B4053" s="40" t="s">
        <v>18253</v>
      </c>
      <c r="C4053" s="40" t="s">
        <v>18254</v>
      </c>
      <c r="D4053" s="44" t="s">
        <v>18255</v>
      </c>
    </row>
    <row r="4054" spans="1:4" ht="15" customHeight="1" x14ac:dyDescent="0.2">
      <c r="A4054" s="40" t="s">
        <v>18256</v>
      </c>
      <c r="B4054" s="40" t="s">
        <v>18257</v>
      </c>
      <c r="C4054" s="40" t="s">
        <v>18258</v>
      </c>
      <c r="D4054" s="44" t="s">
        <v>18259</v>
      </c>
    </row>
    <row r="4055" spans="1:4" ht="15" customHeight="1" x14ac:dyDescent="0.2">
      <c r="A4055" s="40" t="s">
        <v>18260</v>
      </c>
      <c r="B4055" s="40" t="s">
        <v>18261</v>
      </c>
      <c r="C4055" s="40" t="s">
        <v>18262</v>
      </c>
      <c r="D4055" s="44" t="s">
        <v>18263</v>
      </c>
    </row>
    <row r="4056" spans="1:4" ht="15" customHeight="1" x14ac:dyDescent="0.2">
      <c r="A4056" s="40" t="s">
        <v>18264</v>
      </c>
      <c r="B4056" s="40" t="s">
        <v>18265</v>
      </c>
      <c r="C4056" s="40" t="s">
        <v>18266</v>
      </c>
      <c r="D4056" s="44" t="s">
        <v>18267</v>
      </c>
    </row>
    <row r="4057" spans="1:4" ht="15" customHeight="1" x14ac:dyDescent="0.2">
      <c r="A4057" s="40" t="s">
        <v>18268</v>
      </c>
      <c r="B4057" s="40" t="s">
        <v>18269</v>
      </c>
      <c r="C4057" s="40" t="s">
        <v>18270</v>
      </c>
      <c r="D4057" s="44" t="s">
        <v>18271</v>
      </c>
    </row>
    <row r="4058" spans="1:4" ht="15" customHeight="1" x14ac:dyDescent="0.2">
      <c r="A4058" s="40" t="s">
        <v>18272</v>
      </c>
      <c r="B4058" s="40" t="s">
        <v>18273</v>
      </c>
      <c r="C4058" s="40" t="s">
        <v>18274</v>
      </c>
      <c r="D4058" s="44" t="s">
        <v>18275</v>
      </c>
    </row>
    <row r="4059" spans="1:4" ht="15" customHeight="1" x14ac:dyDescent="0.2">
      <c r="A4059" s="40" t="s">
        <v>18276</v>
      </c>
      <c r="B4059" s="40" t="s">
        <v>18277</v>
      </c>
      <c r="C4059" s="40" t="s">
        <v>18278</v>
      </c>
      <c r="D4059" s="44" t="s">
        <v>18279</v>
      </c>
    </row>
    <row r="4060" spans="1:4" ht="15" customHeight="1" x14ac:dyDescent="0.2">
      <c r="A4060" s="40" t="s">
        <v>18280</v>
      </c>
      <c r="B4060" s="40" t="s">
        <v>18281</v>
      </c>
      <c r="C4060" s="40" t="s">
        <v>18282</v>
      </c>
      <c r="D4060" s="44" t="s">
        <v>18283</v>
      </c>
    </row>
    <row r="4061" spans="1:4" ht="15" customHeight="1" x14ac:dyDescent="0.2">
      <c r="A4061" s="40" t="s">
        <v>18284</v>
      </c>
      <c r="B4061" s="40" t="s">
        <v>18285</v>
      </c>
      <c r="C4061" s="40" t="s">
        <v>18286</v>
      </c>
      <c r="D4061" s="44" t="s">
        <v>18287</v>
      </c>
    </row>
    <row r="4062" spans="1:4" ht="15" customHeight="1" x14ac:dyDescent="0.2">
      <c r="A4062" s="40" t="s">
        <v>18288</v>
      </c>
      <c r="B4062" s="40" t="s">
        <v>18289</v>
      </c>
      <c r="C4062" s="40" t="s">
        <v>18290</v>
      </c>
      <c r="D4062" s="44" t="s">
        <v>18291</v>
      </c>
    </row>
    <row r="4063" spans="1:4" ht="15" customHeight="1" x14ac:dyDescent="0.2">
      <c r="A4063" s="40" t="s">
        <v>18292</v>
      </c>
      <c r="B4063" s="40" t="s">
        <v>18293</v>
      </c>
      <c r="C4063" s="40" t="s">
        <v>18294</v>
      </c>
      <c r="D4063" s="44" t="s">
        <v>18295</v>
      </c>
    </row>
    <row r="4064" spans="1:4" ht="15" customHeight="1" x14ac:dyDescent="0.2">
      <c r="A4064" s="40" t="s">
        <v>18296</v>
      </c>
      <c r="B4064" s="40" t="s">
        <v>18297</v>
      </c>
      <c r="C4064" s="40" t="s">
        <v>18298</v>
      </c>
      <c r="D4064" s="44" t="s">
        <v>18299</v>
      </c>
    </row>
    <row r="4065" spans="1:4" ht="15" customHeight="1" x14ac:dyDescent="0.2">
      <c r="A4065" s="40" t="s">
        <v>18300</v>
      </c>
      <c r="B4065" s="40" t="s">
        <v>18301</v>
      </c>
      <c r="C4065" s="40" t="s">
        <v>18302</v>
      </c>
      <c r="D4065" s="44" t="s">
        <v>18303</v>
      </c>
    </row>
    <row r="4066" spans="1:4" ht="15" customHeight="1" x14ac:dyDescent="0.2">
      <c r="A4066" s="40" t="s">
        <v>18304</v>
      </c>
      <c r="B4066" s="40" t="s">
        <v>18305</v>
      </c>
      <c r="C4066" s="40" t="s">
        <v>18306</v>
      </c>
      <c r="D4066" s="44" t="s">
        <v>18307</v>
      </c>
    </row>
    <row r="4067" spans="1:4" ht="15" customHeight="1" x14ac:dyDescent="0.2">
      <c r="A4067" s="40" t="s">
        <v>18308</v>
      </c>
      <c r="B4067" s="40" t="s">
        <v>18309</v>
      </c>
      <c r="C4067" s="40" t="s">
        <v>18310</v>
      </c>
      <c r="D4067" s="44" t="s">
        <v>18311</v>
      </c>
    </row>
    <row r="4068" spans="1:4" ht="15" customHeight="1" x14ac:dyDescent="0.2">
      <c r="A4068" s="40" t="s">
        <v>18312</v>
      </c>
      <c r="B4068" s="40" t="s">
        <v>18313</v>
      </c>
      <c r="C4068" s="40" t="s">
        <v>18314</v>
      </c>
      <c r="D4068" s="44" t="s">
        <v>18315</v>
      </c>
    </row>
    <row r="4069" spans="1:4" ht="15" customHeight="1" x14ac:dyDescent="0.2">
      <c r="A4069" s="40" t="s">
        <v>18316</v>
      </c>
      <c r="B4069" s="40" t="s">
        <v>18317</v>
      </c>
      <c r="C4069" s="40" t="s">
        <v>18318</v>
      </c>
      <c r="D4069" s="44" t="s">
        <v>18319</v>
      </c>
    </row>
    <row r="4070" spans="1:4" ht="15" customHeight="1" x14ac:dyDescent="0.2">
      <c r="A4070" s="40" t="s">
        <v>18320</v>
      </c>
      <c r="B4070" s="40" t="s">
        <v>18321</v>
      </c>
      <c r="C4070" s="40" t="s">
        <v>18322</v>
      </c>
      <c r="D4070" s="44" t="s">
        <v>18323</v>
      </c>
    </row>
    <row r="4071" spans="1:4" ht="15" customHeight="1" x14ac:dyDescent="0.2">
      <c r="A4071" s="40" t="s">
        <v>18324</v>
      </c>
      <c r="B4071" s="40" t="s">
        <v>18325</v>
      </c>
      <c r="C4071" s="40" t="s">
        <v>18326</v>
      </c>
      <c r="D4071" s="44" t="s">
        <v>18327</v>
      </c>
    </row>
    <row r="4072" spans="1:4" ht="15" customHeight="1" x14ac:dyDescent="0.2">
      <c r="A4072" s="40" t="s">
        <v>18328</v>
      </c>
      <c r="B4072" s="40" t="s">
        <v>18329</v>
      </c>
      <c r="C4072" s="40" t="s">
        <v>18330</v>
      </c>
      <c r="D4072" s="44" t="s">
        <v>18331</v>
      </c>
    </row>
    <row r="4073" spans="1:4" ht="15" customHeight="1" x14ac:dyDescent="0.2">
      <c r="A4073" s="40" t="s">
        <v>18332</v>
      </c>
      <c r="B4073" s="40" t="s">
        <v>18333</v>
      </c>
      <c r="C4073" s="40" t="s">
        <v>18334</v>
      </c>
      <c r="D4073" s="44" t="s">
        <v>18335</v>
      </c>
    </row>
    <row r="4074" spans="1:4" ht="15" customHeight="1" x14ac:dyDescent="0.2">
      <c r="A4074" s="40" t="s">
        <v>18336</v>
      </c>
      <c r="B4074" s="40" t="s">
        <v>18337</v>
      </c>
      <c r="C4074" s="40" t="s">
        <v>18338</v>
      </c>
      <c r="D4074" s="44" t="s">
        <v>18339</v>
      </c>
    </row>
    <row r="4075" spans="1:4" ht="15" customHeight="1" x14ac:dyDescent="0.2">
      <c r="A4075" s="40" t="s">
        <v>18340</v>
      </c>
      <c r="B4075" s="40" t="s">
        <v>18341</v>
      </c>
      <c r="C4075" s="40" t="s">
        <v>18342</v>
      </c>
      <c r="D4075" s="44" t="s">
        <v>18343</v>
      </c>
    </row>
    <row r="4076" spans="1:4" ht="15" customHeight="1" x14ac:dyDescent="0.2">
      <c r="A4076" s="40" t="s">
        <v>18344</v>
      </c>
      <c r="B4076" s="40" t="s">
        <v>18345</v>
      </c>
      <c r="C4076" s="40" t="s">
        <v>18346</v>
      </c>
      <c r="D4076" s="44" t="s">
        <v>18347</v>
      </c>
    </row>
    <row r="4077" spans="1:4" ht="15" customHeight="1" x14ac:dyDescent="0.2">
      <c r="A4077" s="40" t="s">
        <v>18348</v>
      </c>
      <c r="B4077" s="40" t="s">
        <v>18349</v>
      </c>
      <c r="C4077" s="40" t="s">
        <v>18350</v>
      </c>
      <c r="D4077" s="44" t="s">
        <v>18351</v>
      </c>
    </row>
    <row r="4078" spans="1:4" ht="15" customHeight="1" x14ac:dyDescent="0.2">
      <c r="A4078" s="40" t="s">
        <v>18352</v>
      </c>
      <c r="B4078" s="40" t="s">
        <v>18353</v>
      </c>
      <c r="C4078" s="40" t="s">
        <v>18354</v>
      </c>
      <c r="D4078" s="44" t="s">
        <v>18355</v>
      </c>
    </row>
    <row r="4079" spans="1:4" ht="15" customHeight="1" x14ac:dyDescent="0.2">
      <c r="A4079" s="40" t="s">
        <v>18356</v>
      </c>
      <c r="B4079" s="40" t="s">
        <v>18357</v>
      </c>
      <c r="C4079" s="40" t="s">
        <v>18358</v>
      </c>
      <c r="D4079" s="44" t="s">
        <v>18359</v>
      </c>
    </row>
    <row r="4080" spans="1:4" ht="15" customHeight="1" x14ac:dyDescent="0.2">
      <c r="A4080" s="40" t="s">
        <v>18360</v>
      </c>
      <c r="B4080" s="40" t="s">
        <v>18361</v>
      </c>
      <c r="C4080" s="40" t="s">
        <v>18362</v>
      </c>
      <c r="D4080" s="44" t="s">
        <v>18363</v>
      </c>
    </row>
    <row r="4081" spans="1:4" ht="15" customHeight="1" x14ac:dyDescent="0.2">
      <c r="A4081" s="40" t="s">
        <v>18364</v>
      </c>
      <c r="B4081" s="40" t="s">
        <v>18365</v>
      </c>
      <c r="C4081" s="40" t="s">
        <v>18366</v>
      </c>
      <c r="D4081" s="44" t="s">
        <v>18367</v>
      </c>
    </row>
    <row r="4082" spans="1:4" ht="15" customHeight="1" x14ac:dyDescent="0.2">
      <c r="A4082" s="40" t="s">
        <v>18368</v>
      </c>
      <c r="B4082" s="40" t="s">
        <v>18369</v>
      </c>
      <c r="C4082" s="40" t="s">
        <v>18370</v>
      </c>
      <c r="D4082" s="44" t="s">
        <v>18371</v>
      </c>
    </row>
    <row r="4083" spans="1:4" ht="15" customHeight="1" x14ac:dyDescent="0.2">
      <c r="A4083" s="40" t="s">
        <v>18372</v>
      </c>
      <c r="B4083" s="40" t="s">
        <v>18373</v>
      </c>
      <c r="C4083" s="40" t="s">
        <v>18374</v>
      </c>
      <c r="D4083" s="44" t="s">
        <v>18375</v>
      </c>
    </row>
    <row r="4084" spans="1:4" ht="15" customHeight="1" x14ac:dyDescent="0.2">
      <c r="A4084" s="40" t="s">
        <v>18376</v>
      </c>
      <c r="B4084" s="40" t="s">
        <v>18377</v>
      </c>
      <c r="C4084" s="40" t="s">
        <v>18378</v>
      </c>
      <c r="D4084" s="44" t="s">
        <v>18379</v>
      </c>
    </row>
    <row r="4085" spans="1:4" ht="15" customHeight="1" x14ac:dyDescent="0.2">
      <c r="A4085" s="40" t="s">
        <v>18380</v>
      </c>
      <c r="B4085" s="40" t="s">
        <v>18381</v>
      </c>
      <c r="C4085" s="40" t="s">
        <v>18382</v>
      </c>
      <c r="D4085" s="44" t="s">
        <v>18383</v>
      </c>
    </row>
    <row r="4086" spans="1:4" ht="15" customHeight="1" x14ac:dyDescent="0.2">
      <c r="A4086" s="40" t="s">
        <v>18384</v>
      </c>
      <c r="B4086" s="40" t="s">
        <v>18385</v>
      </c>
      <c r="C4086" s="40" t="s">
        <v>18386</v>
      </c>
      <c r="D4086" s="44" t="s">
        <v>18387</v>
      </c>
    </row>
    <row r="4087" spans="1:4" ht="15" customHeight="1" x14ac:dyDescent="0.2">
      <c r="A4087" s="40" t="s">
        <v>18388</v>
      </c>
      <c r="B4087" s="40" t="s">
        <v>18389</v>
      </c>
      <c r="C4087" s="40" t="s">
        <v>18390</v>
      </c>
      <c r="D4087" s="44" t="s">
        <v>18391</v>
      </c>
    </row>
    <row r="4088" spans="1:4" ht="15" customHeight="1" x14ac:dyDescent="0.2">
      <c r="A4088" s="40" t="s">
        <v>18392</v>
      </c>
      <c r="B4088" s="40" t="s">
        <v>18393</v>
      </c>
      <c r="C4088" s="40" t="s">
        <v>18394</v>
      </c>
      <c r="D4088" s="44" t="s">
        <v>18395</v>
      </c>
    </row>
    <row r="4089" spans="1:4" ht="15" customHeight="1" x14ac:dyDescent="0.2">
      <c r="A4089" s="40" t="s">
        <v>18396</v>
      </c>
      <c r="B4089" s="40" t="s">
        <v>18397</v>
      </c>
      <c r="C4089" s="40" t="s">
        <v>18398</v>
      </c>
      <c r="D4089" s="44" t="s">
        <v>18399</v>
      </c>
    </row>
    <row r="4090" spans="1:4" ht="15" customHeight="1" x14ac:dyDescent="0.2">
      <c r="A4090" s="40" t="s">
        <v>18400</v>
      </c>
      <c r="B4090" s="40" t="s">
        <v>18401</v>
      </c>
      <c r="C4090" s="40" t="s">
        <v>18402</v>
      </c>
      <c r="D4090" s="44" t="s">
        <v>18403</v>
      </c>
    </row>
    <row r="4091" spans="1:4" ht="15" customHeight="1" x14ac:dyDescent="0.2">
      <c r="A4091" s="40" t="s">
        <v>18404</v>
      </c>
      <c r="B4091" s="40" t="s">
        <v>18405</v>
      </c>
      <c r="C4091" s="40" t="s">
        <v>18406</v>
      </c>
      <c r="D4091" s="44" t="s">
        <v>18407</v>
      </c>
    </row>
    <row r="4092" spans="1:4" ht="15" customHeight="1" x14ac:dyDescent="0.2">
      <c r="A4092" s="40" t="s">
        <v>18408</v>
      </c>
      <c r="B4092" s="40" t="s">
        <v>18409</v>
      </c>
      <c r="C4092" s="40" t="s">
        <v>18410</v>
      </c>
      <c r="D4092" s="44" t="s">
        <v>18411</v>
      </c>
    </row>
    <row r="4093" spans="1:4" ht="15" customHeight="1" x14ac:dyDescent="0.2">
      <c r="A4093" s="40" t="s">
        <v>18412</v>
      </c>
      <c r="B4093" s="40" t="s">
        <v>18413</v>
      </c>
      <c r="C4093" s="40" t="s">
        <v>18414</v>
      </c>
      <c r="D4093" s="44" t="s">
        <v>18415</v>
      </c>
    </row>
    <row r="4094" spans="1:4" ht="15" customHeight="1" x14ac:dyDescent="0.2">
      <c r="A4094" s="40" t="s">
        <v>18416</v>
      </c>
      <c r="B4094" s="40" t="s">
        <v>18417</v>
      </c>
      <c r="C4094" s="40" t="s">
        <v>18418</v>
      </c>
      <c r="D4094" s="44" t="s">
        <v>18419</v>
      </c>
    </row>
    <row r="4095" spans="1:4" ht="15" customHeight="1" x14ac:dyDescent="0.2">
      <c r="A4095" s="40" t="s">
        <v>18420</v>
      </c>
      <c r="B4095" s="40" t="s">
        <v>18421</v>
      </c>
      <c r="C4095" s="40" t="s">
        <v>18422</v>
      </c>
      <c r="D4095" s="44" t="s">
        <v>18423</v>
      </c>
    </row>
    <row r="4096" spans="1:4" ht="15" customHeight="1" x14ac:dyDescent="0.2">
      <c r="A4096" s="40" t="s">
        <v>18424</v>
      </c>
      <c r="B4096" s="40" t="s">
        <v>18425</v>
      </c>
      <c r="C4096" s="40" t="s">
        <v>18426</v>
      </c>
      <c r="D4096" s="44" t="s">
        <v>18427</v>
      </c>
    </row>
    <row r="4097" spans="1:4" ht="15" customHeight="1" x14ac:dyDescent="0.2">
      <c r="A4097" s="40" t="s">
        <v>18428</v>
      </c>
      <c r="B4097" s="40" t="s">
        <v>18429</v>
      </c>
      <c r="C4097" s="40" t="s">
        <v>18430</v>
      </c>
      <c r="D4097" s="44" t="s">
        <v>18431</v>
      </c>
    </row>
    <row r="4098" spans="1:4" ht="15" customHeight="1" x14ac:dyDescent="0.2">
      <c r="A4098" s="40" t="s">
        <v>18432</v>
      </c>
      <c r="B4098" s="40" t="s">
        <v>18433</v>
      </c>
      <c r="C4098" s="40" t="s">
        <v>18434</v>
      </c>
      <c r="D4098" s="44" t="s">
        <v>18435</v>
      </c>
    </row>
    <row r="4099" spans="1:4" ht="15" customHeight="1" x14ac:dyDescent="0.2">
      <c r="A4099" s="40" t="s">
        <v>18436</v>
      </c>
      <c r="B4099" s="40" t="s">
        <v>18437</v>
      </c>
      <c r="C4099" s="40" t="s">
        <v>18438</v>
      </c>
      <c r="D4099" s="44" t="s">
        <v>18439</v>
      </c>
    </row>
    <row r="4100" spans="1:4" ht="15" customHeight="1" x14ac:dyDescent="0.2">
      <c r="A4100" s="40" t="s">
        <v>18440</v>
      </c>
      <c r="B4100" s="40" t="s">
        <v>18441</v>
      </c>
      <c r="C4100" s="40" t="s">
        <v>18442</v>
      </c>
      <c r="D4100" s="44" t="s">
        <v>18439</v>
      </c>
    </row>
    <row r="4101" spans="1:4" ht="15" customHeight="1" x14ac:dyDescent="0.2">
      <c r="A4101" s="40" t="s">
        <v>18443</v>
      </c>
      <c r="B4101" s="40" t="s">
        <v>18444</v>
      </c>
      <c r="C4101" s="40" t="s">
        <v>18445</v>
      </c>
      <c r="D4101" s="44" t="s">
        <v>18446</v>
      </c>
    </row>
    <row r="4102" spans="1:4" ht="15" customHeight="1" x14ac:dyDescent="0.2">
      <c r="A4102" s="40" t="s">
        <v>18447</v>
      </c>
      <c r="B4102" s="40" t="s">
        <v>18448</v>
      </c>
      <c r="C4102" s="40" t="s">
        <v>18449</v>
      </c>
      <c r="D4102" s="44" t="s">
        <v>18450</v>
      </c>
    </row>
    <row r="4103" spans="1:4" ht="15" customHeight="1" x14ac:dyDescent="0.2">
      <c r="A4103" s="40" t="s">
        <v>18451</v>
      </c>
      <c r="B4103" s="40" t="s">
        <v>18452</v>
      </c>
      <c r="C4103" s="40" t="s">
        <v>18453</v>
      </c>
      <c r="D4103" s="44" t="s">
        <v>18454</v>
      </c>
    </row>
    <row r="4104" spans="1:4" ht="15" customHeight="1" x14ac:dyDescent="0.2">
      <c r="A4104" s="40" t="s">
        <v>18455</v>
      </c>
      <c r="B4104" s="40" t="s">
        <v>18456</v>
      </c>
      <c r="C4104" s="40" t="s">
        <v>18457</v>
      </c>
      <c r="D4104" s="44" t="s">
        <v>18458</v>
      </c>
    </row>
    <row r="4105" spans="1:4" ht="15" customHeight="1" x14ac:dyDescent="0.2">
      <c r="A4105" s="40" t="s">
        <v>18459</v>
      </c>
      <c r="B4105" s="40" t="s">
        <v>18460</v>
      </c>
      <c r="C4105" s="40" t="s">
        <v>18461</v>
      </c>
      <c r="D4105" s="44" t="s">
        <v>18462</v>
      </c>
    </row>
    <row r="4106" spans="1:4" ht="15" customHeight="1" x14ac:dyDescent="0.2">
      <c r="A4106" s="40" t="s">
        <v>18463</v>
      </c>
      <c r="B4106" s="40" t="s">
        <v>18464</v>
      </c>
      <c r="C4106" s="40" t="s">
        <v>18465</v>
      </c>
      <c r="D4106" s="44" t="s">
        <v>18466</v>
      </c>
    </row>
    <row r="4107" spans="1:4" ht="15" customHeight="1" x14ac:dyDescent="0.2">
      <c r="A4107" s="40" t="s">
        <v>18467</v>
      </c>
      <c r="B4107" s="40" t="s">
        <v>18468</v>
      </c>
      <c r="C4107" s="40" t="s">
        <v>18469</v>
      </c>
      <c r="D4107" s="44" t="s">
        <v>18470</v>
      </c>
    </row>
    <row r="4108" spans="1:4" ht="15" customHeight="1" x14ac:dyDescent="0.2">
      <c r="A4108" s="40" t="s">
        <v>18471</v>
      </c>
      <c r="B4108" s="40" t="s">
        <v>18472</v>
      </c>
      <c r="C4108" s="40" t="s">
        <v>18473</v>
      </c>
      <c r="D4108" s="44" t="s">
        <v>18474</v>
      </c>
    </row>
    <row r="4109" spans="1:4" ht="15" customHeight="1" x14ac:dyDescent="0.2">
      <c r="A4109" s="40" t="s">
        <v>18475</v>
      </c>
      <c r="B4109" s="40" t="s">
        <v>18476</v>
      </c>
      <c r="C4109" s="40" t="s">
        <v>18477</v>
      </c>
      <c r="D4109" s="44" t="s">
        <v>18478</v>
      </c>
    </row>
    <row r="4110" spans="1:4" ht="15" customHeight="1" x14ac:dyDescent="0.2">
      <c r="A4110" s="40" t="s">
        <v>18479</v>
      </c>
      <c r="B4110" s="40" t="s">
        <v>18480</v>
      </c>
      <c r="C4110" s="40" t="s">
        <v>18481</v>
      </c>
      <c r="D4110" s="44" t="s">
        <v>18482</v>
      </c>
    </row>
    <row r="4111" spans="1:4" ht="15" customHeight="1" x14ac:dyDescent="0.2">
      <c r="A4111" s="40" t="s">
        <v>18483</v>
      </c>
      <c r="B4111" s="40" t="s">
        <v>18484</v>
      </c>
      <c r="C4111" s="40" t="s">
        <v>18485</v>
      </c>
      <c r="D4111" s="44" t="s">
        <v>18486</v>
      </c>
    </row>
    <row r="4112" spans="1:4" ht="15" customHeight="1" x14ac:dyDescent="0.2">
      <c r="A4112" s="40" t="s">
        <v>18487</v>
      </c>
      <c r="B4112" s="40" t="s">
        <v>18488</v>
      </c>
      <c r="C4112" s="40" t="s">
        <v>18489</v>
      </c>
      <c r="D4112" s="44" t="s">
        <v>18486</v>
      </c>
    </row>
    <row r="4113" spans="1:4" ht="15" customHeight="1" x14ac:dyDescent="0.2">
      <c r="A4113" s="40" t="s">
        <v>18490</v>
      </c>
      <c r="B4113" s="40" t="s">
        <v>18491</v>
      </c>
      <c r="C4113" s="40" t="s">
        <v>18492</v>
      </c>
      <c r="D4113" s="44" t="s">
        <v>18486</v>
      </c>
    </row>
    <row r="4114" spans="1:4" ht="15" customHeight="1" x14ac:dyDescent="0.2">
      <c r="A4114" s="40" t="s">
        <v>18493</v>
      </c>
      <c r="B4114" s="40" t="s">
        <v>18494</v>
      </c>
      <c r="C4114" s="40" t="s">
        <v>18495</v>
      </c>
      <c r="D4114" s="44" t="s">
        <v>18486</v>
      </c>
    </row>
    <row r="4115" spans="1:4" ht="15" customHeight="1" x14ac:dyDescent="0.2">
      <c r="A4115" s="40" t="s">
        <v>18496</v>
      </c>
      <c r="B4115" s="40" t="s">
        <v>18497</v>
      </c>
      <c r="C4115" s="40" t="s">
        <v>18498</v>
      </c>
      <c r="D4115" s="44" t="s">
        <v>18499</v>
      </c>
    </row>
    <row r="4116" spans="1:4" ht="15" customHeight="1" x14ac:dyDescent="0.2">
      <c r="A4116" s="40" t="s">
        <v>18500</v>
      </c>
      <c r="B4116" s="40" t="s">
        <v>18501</v>
      </c>
      <c r="C4116" s="40" t="s">
        <v>18502</v>
      </c>
      <c r="D4116" s="44" t="s">
        <v>18503</v>
      </c>
    </row>
    <row r="4117" spans="1:4" ht="15" customHeight="1" x14ac:dyDescent="0.2">
      <c r="A4117" s="40" t="s">
        <v>18504</v>
      </c>
      <c r="B4117" s="40" t="s">
        <v>18505</v>
      </c>
      <c r="C4117" s="40" t="s">
        <v>18506</v>
      </c>
      <c r="D4117" s="44" t="s">
        <v>18507</v>
      </c>
    </row>
    <row r="4118" spans="1:4" ht="15" customHeight="1" x14ac:dyDescent="0.2">
      <c r="A4118" s="40" t="s">
        <v>18508</v>
      </c>
      <c r="B4118" s="40" t="s">
        <v>18509</v>
      </c>
      <c r="C4118" s="40" t="s">
        <v>18510</v>
      </c>
      <c r="D4118" s="44" t="s">
        <v>18511</v>
      </c>
    </row>
    <row r="4119" spans="1:4" ht="15" customHeight="1" x14ac:dyDescent="0.2">
      <c r="A4119" s="40" t="s">
        <v>18512</v>
      </c>
      <c r="B4119" s="40" t="s">
        <v>18513</v>
      </c>
      <c r="C4119" s="40" t="s">
        <v>18514</v>
      </c>
      <c r="D4119" s="44" t="s">
        <v>18515</v>
      </c>
    </row>
    <row r="4120" spans="1:4" ht="15" customHeight="1" x14ac:dyDescent="0.2">
      <c r="A4120" s="40" t="s">
        <v>18516</v>
      </c>
      <c r="B4120" s="40" t="s">
        <v>18517</v>
      </c>
      <c r="C4120" s="40" t="s">
        <v>18518</v>
      </c>
      <c r="D4120" s="44" t="s">
        <v>18519</v>
      </c>
    </row>
    <row r="4121" spans="1:4" ht="15" customHeight="1" x14ac:dyDescent="0.2">
      <c r="A4121" s="40" t="s">
        <v>18520</v>
      </c>
      <c r="B4121" s="40" t="s">
        <v>18521</v>
      </c>
      <c r="C4121" s="40" t="s">
        <v>18522</v>
      </c>
      <c r="D4121" s="44" t="s">
        <v>18523</v>
      </c>
    </row>
    <row r="4122" spans="1:4" ht="15" customHeight="1" x14ac:dyDescent="0.2">
      <c r="A4122" s="40" t="s">
        <v>18524</v>
      </c>
      <c r="B4122" s="40" t="s">
        <v>18525</v>
      </c>
      <c r="C4122" s="40" t="s">
        <v>18526</v>
      </c>
      <c r="D4122" s="44" t="s">
        <v>18527</v>
      </c>
    </row>
    <row r="4123" spans="1:4" ht="15" customHeight="1" x14ac:dyDescent="0.2">
      <c r="A4123" s="40" t="s">
        <v>18528</v>
      </c>
      <c r="B4123" s="40" t="s">
        <v>18529</v>
      </c>
      <c r="C4123" s="40" t="s">
        <v>18530</v>
      </c>
      <c r="D4123" s="44" t="s">
        <v>18531</v>
      </c>
    </row>
    <row r="4124" spans="1:4" ht="15" customHeight="1" x14ac:dyDescent="0.2">
      <c r="A4124" s="40" t="s">
        <v>18532</v>
      </c>
      <c r="B4124" s="40" t="s">
        <v>18533</v>
      </c>
      <c r="C4124" s="40" t="s">
        <v>18534</v>
      </c>
      <c r="D4124" s="44" t="s">
        <v>18535</v>
      </c>
    </row>
    <row r="4125" spans="1:4" ht="15" customHeight="1" x14ac:dyDescent="0.2">
      <c r="A4125" s="40" t="s">
        <v>18536</v>
      </c>
      <c r="B4125" s="40" t="s">
        <v>18537</v>
      </c>
      <c r="C4125" s="40" t="s">
        <v>18538</v>
      </c>
      <c r="D4125" s="44" t="s">
        <v>18539</v>
      </c>
    </row>
    <row r="4126" spans="1:4" ht="15" customHeight="1" x14ac:dyDescent="0.2">
      <c r="A4126" s="40" t="s">
        <v>18540</v>
      </c>
      <c r="B4126" s="40" t="s">
        <v>18541</v>
      </c>
      <c r="C4126" s="40" t="s">
        <v>18542</v>
      </c>
      <c r="D4126" s="44" t="s">
        <v>18543</v>
      </c>
    </row>
    <row r="4127" spans="1:4" ht="15" customHeight="1" x14ac:dyDescent="0.2">
      <c r="A4127" s="40" t="s">
        <v>18544</v>
      </c>
      <c r="B4127" s="40" t="s">
        <v>18545</v>
      </c>
      <c r="C4127" s="40" t="s">
        <v>18546</v>
      </c>
      <c r="D4127" s="44" t="s">
        <v>18547</v>
      </c>
    </row>
    <row r="4128" spans="1:4" ht="15" customHeight="1" x14ac:dyDescent="0.2">
      <c r="A4128" s="40" t="s">
        <v>18548</v>
      </c>
      <c r="B4128" s="40" t="s">
        <v>18549</v>
      </c>
      <c r="C4128" s="40" t="s">
        <v>18550</v>
      </c>
      <c r="D4128" s="44" t="s">
        <v>18551</v>
      </c>
    </row>
    <row r="4129" spans="1:4" ht="15" customHeight="1" x14ac:dyDescent="0.2">
      <c r="A4129" s="40" t="s">
        <v>18552</v>
      </c>
      <c r="B4129" s="40" t="s">
        <v>18553</v>
      </c>
      <c r="C4129" s="40" t="s">
        <v>18554</v>
      </c>
      <c r="D4129" s="44" t="s">
        <v>18555</v>
      </c>
    </row>
    <row r="4130" spans="1:4" ht="15" customHeight="1" x14ac:dyDescent="0.2">
      <c r="A4130" s="40" t="s">
        <v>18556</v>
      </c>
      <c r="B4130" s="40" t="s">
        <v>18557</v>
      </c>
      <c r="C4130" s="40" t="s">
        <v>18558</v>
      </c>
      <c r="D4130" s="44" t="s">
        <v>18559</v>
      </c>
    </row>
    <row r="4131" spans="1:4" ht="15" customHeight="1" x14ac:dyDescent="0.2">
      <c r="A4131" s="40" t="s">
        <v>18560</v>
      </c>
      <c r="B4131" s="40" t="s">
        <v>18561</v>
      </c>
      <c r="C4131" s="40" t="s">
        <v>18562</v>
      </c>
      <c r="D4131" s="44" t="s">
        <v>18563</v>
      </c>
    </row>
    <row r="4132" spans="1:4" ht="15" customHeight="1" x14ac:dyDescent="0.2">
      <c r="A4132" s="40" t="s">
        <v>18564</v>
      </c>
      <c r="B4132" s="40" t="s">
        <v>18565</v>
      </c>
      <c r="C4132" s="40" t="s">
        <v>18566</v>
      </c>
      <c r="D4132" s="44" t="s">
        <v>18567</v>
      </c>
    </row>
    <row r="4133" spans="1:4" ht="15" customHeight="1" x14ac:dyDescent="0.2">
      <c r="A4133" s="40" t="s">
        <v>18568</v>
      </c>
      <c r="B4133" s="40" t="s">
        <v>18569</v>
      </c>
      <c r="C4133" s="40" t="s">
        <v>18570</v>
      </c>
      <c r="D4133" s="44" t="s">
        <v>18571</v>
      </c>
    </row>
    <row r="4134" spans="1:4" ht="15" customHeight="1" x14ac:dyDescent="0.2">
      <c r="A4134" s="40" t="s">
        <v>18572</v>
      </c>
      <c r="B4134" s="40" t="s">
        <v>18573</v>
      </c>
      <c r="C4134" s="40" t="s">
        <v>18574</v>
      </c>
      <c r="D4134" s="44" t="s">
        <v>18575</v>
      </c>
    </row>
    <row r="4135" spans="1:4" ht="15" customHeight="1" x14ac:dyDescent="0.2">
      <c r="A4135" s="40" t="s">
        <v>18576</v>
      </c>
      <c r="B4135" s="40" t="s">
        <v>18577</v>
      </c>
      <c r="C4135" s="40" t="s">
        <v>18578</v>
      </c>
      <c r="D4135" s="44" t="s">
        <v>18579</v>
      </c>
    </row>
    <row r="4136" spans="1:4" ht="15" customHeight="1" x14ac:dyDescent="0.2">
      <c r="A4136" s="40" t="s">
        <v>18580</v>
      </c>
      <c r="B4136" s="40" t="s">
        <v>18581</v>
      </c>
      <c r="C4136" s="40" t="s">
        <v>18582</v>
      </c>
      <c r="D4136" s="44" t="s">
        <v>18583</v>
      </c>
    </row>
    <row r="4137" spans="1:4" ht="15" customHeight="1" x14ac:dyDescent="0.2">
      <c r="A4137" s="40" t="s">
        <v>18584</v>
      </c>
      <c r="B4137" s="40" t="s">
        <v>18585</v>
      </c>
      <c r="C4137" s="40" t="s">
        <v>18586</v>
      </c>
      <c r="D4137" s="44" t="s">
        <v>18587</v>
      </c>
    </row>
    <row r="4138" spans="1:4" ht="15" customHeight="1" x14ac:dyDescent="0.2">
      <c r="A4138" s="40" t="s">
        <v>18588</v>
      </c>
      <c r="B4138" s="40" t="s">
        <v>18589</v>
      </c>
      <c r="C4138" s="40" t="s">
        <v>18590</v>
      </c>
      <c r="D4138" s="44" t="s">
        <v>18591</v>
      </c>
    </row>
    <row r="4139" spans="1:4" ht="15" customHeight="1" x14ac:dyDescent="0.2">
      <c r="A4139" s="40" t="s">
        <v>18592</v>
      </c>
      <c r="B4139" s="40" t="s">
        <v>18593</v>
      </c>
      <c r="C4139" s="40" t="s">
        <v>18594</v>
      </c>
      <c r="D4139" s="44" t="s">
        <v>18595</v>
      </c>
    </row>
    <row r="4140" spans="1:4" ht="15" customHeight="1" x14ac:dyDescent="0.2">
      <c r="A4140" s="40" t="s">
        <v>18596</v>
      </c>
      <c r="B4140" s="40" t="s">
        <v>18597</v>
      </c>
      <c r="C4140" s="40" t="s">
        <v>18598</v>
      </c>
      <c r="D4140" s="44" t="s">
        <v>18599</v>
      </c>
    </row>
    <row r="4141" spans="1:4" ht="15" customHeight="1" x14ac:dyDescent="0.2">
      <c r="A4141" s="40" t="s">
        <v>18600</v>
      </c>
      <c r="B4141" s="40" t="s">
        <v>18601</v>
      </c>
      <c r="C4141" s="40" t="s">
        <v>18602</v>
      </c>
      <c r="D4141" s="44" t="s">
        <v>18603</v>
      </c>
    </row>
    <row r="4142" spans="1:4" ht="15" customHeight="1" x14ac:dyDescent="0.2">
      <c r="A4142" s="40" t="s">
        <v>18604</v>
      </c>
      <c r="B4142" s="40" t="s">
        <v>18605</v>
      </c>
      <c r="C4142" s="40" t="s">
        <v>18606</v>
      </c>
      <c r="D4142" s="44" t="s">
        <v>18607</v>
      </c>
    </row>
    <row r="4143" spans="1:4" ht="15" customHeight="1" x14ac:dyDescent="0.2">
      <c r="A4143" s="40" t="s">
        <v>18608</v>
      </c>
      <c r="B4143" s="40" t="s">
        <v>18609</v>
      </c>
      <c r="C4143" s="40" t="s">
        <v>18610</v>
      </c>
      <c r="D4143" s="44" t="s">
        <v>18611</v>
      </c>
    </row>
    <row r="4144" spans="1:4" ht="15" customHeight="1" x14ac:dyDescent="0.2">
      <c r="A4144" s="40" t="s">
        <v>18612</v>
      </c>
      <c r="B4144" s="40" t="s">
        <v>18613</v>
      </c>
      <c r="C4144" s="40" t="s">
        <v>18614</v>
      </c>
      <c r="D4144" s="44" t="s">
        <v>18615</v>
      </c>
    </row>
    <row r="4145" spans="1:4" ht="15" customHeight="1" x14ac:dyDescent="0.2">
      <c r="A4145" s="40" t="s">
        <v>18616</v>
      </c>
      <c r="B4145" s="40" t="s">
        <v>18617</v>
      </c>
      <c r="C4145" s="40" t="s">
        <v>18618</v>
      </c>
      <c r="D4145" s="44" t="s">
        <v>18619</v>
      </c>
    </row>
    <row r="4146" spans="1:4" ht="15" customHeight="1" x14ac:dyDescent="0.2">
      <c r="A4146" s="40" t="s">
        <v>18620</v>
      </c>
      <c r="B4146" s="40" t="s">
        <v>18621</v>
      </c>
      <c r="C4146" s="40" t="s">
        <v>18622</v>
      </c>
      <c r="D4146" s="44" t="s">
        <v>18623</v>
      </c>
    </row>
    <row r="4147" spans="1:4" ht="15" customHeight="1" x14ac:dyDescent="0.2">
      <c r="A4147" s="40" t="s">
        <v>18624</v>
      </c>
      <c r="B4147" s="40" t="s">
        <v>18625</v>
      </c>
      <c r="C4147" s="40" t="s">
        <v>18626</v>
      </c>
      <c r="D4147" s="44" t="s">
        <v>18627</v>
      </c>
    </row>
    <row r="4148" spans="1:4" ht="15" customHeight="1" x14ac:dyDescent="0.2">
      <c r="A4148" s="40" t="s">
        <v>18628</v>
      </c>
      <c r="B4148" s="40" t="s">
        <v>18629</v>
      </c>
      <c r="C4148" s="40" t="s">
        <v>18630</v>
      </c>
      <c r="D4148" s="44" t="s">
        <v>18631</v>
      </c>
    </row>
    <row r="4149" spans="1:4" ht="15" customHeight="1" x14ac:dyDescent="0.2">
      <c r="A4149" s="40" t="s">
        <v>18632</v>
      </c>
      <c r="B4149" s="40" t="s">
        <v>18633</v>
      </c>
      <c r="C4149" s="40" t="s">
        <v>18634</v>
      </c>
      <c r="D4149" s="44" t="s">
        <v>18635</v>
      </c>
    </row>
    <row r="4150" spans="1:4" ht="15" customHeight="1" x14ac:dyDescent="0.2">
      <c r="A4150" s="40" t="s">
        <v>18636</v>
      </c>
      <c r="B4150" s="40" t="s">
        <v>18637</v>
      </c>
      <c r="C4150" s="40" t="s">
        <v>18638</v>
      </c>
      <c r="D4150" s="44" t="s">
        <v>18639</v>
      </c>
    </row>
    <row r="4151" spans="1:4" ht="15" customHeight="1" x14ac:dyDescent="0.2">
      <c r="A4151" s="40" t="s">
        <v>18640</v>
      </c>
      <c r="B4151" s="40" t="s">
        <v>18641</v>
      </c>
      <c r="C4151" s="40" t="s">
        <v>18642</v>
      </c>
      <c r="D4151" s="44" t="s">
        <v>18643</v>
      </c>
    </row>
    <row r="4152" spans="1:4" ht="15" customHeight="1" x14ac:dyDescent="0.2">
      <c r="A4152" s="40" t="s">
        <v>18644</v>
      </c>
      <c r="B4152" s="40" t="s">
        <v>18645</v>
      </c>
      <c r="C4152" s="40" t="s">
        <v>18646</v>
      </c>
      <c r="D4152" s="44" t="s">
        <v>18647</v>
      </c>
    </row>
    <row r="4153" spans="1:4" ht="15" customHeight="1" x14ac:dyDescent="0.2">
      <c r="A4153" s="40" t="s">
        <v>18648</v>
      </c>
      <c r="B4153" s="40" t="s">
        <v>18649</v>
      </c>
      <c r="C4153" s="40" t="s">
        <v>18650</v>
      </c>
      <c r="D4153" s="44" t="s">
        <v>18651</v>
      </c>
    </row>
    <row r="4154" spans="1:4" ht="15" customHeight="1" x14ac:dyDescent="0.2">
      <c r="A4154" s="40" t="s">
        <v>18652</v>
      </c>
      <c r="B4154" s="40" t="s">
        <v>18653</v>
      </c>
      <c r="C4154" s="40" t="s">
        <v>18654</v>
      </c>
      <c r="D4154" s="44" t="s">
        <v>18655</v>
      </c>
    </row>
    <row r="4155" spans="1:4" ht="15" customHeight="1" x14ac:dyDescent="0.2">
      <c r="A4155" s="40" t="s">
        <v>18656</v>
      </c>
      <c r="B4155" s="40" t="s">
        <v>18657</v>
      </c>
      <c r="C4155" s="40" t="s">
        <v>18658</v>
      </c>
      <c r="D4155" s="44" t="s">
        <v>18659</v>
      </c>
    </row>
    <row r="4156" spans="1:4" ht="15" customHeight="1" x14ac:dyDescent="0.2">
      <c r="A4156" s="40" t="s">
        <v>18660</v>
      </c>
      <c r="B4156" s="40" t="s">
        <v>18661</v>
      </c>
      <c r="C4156" s="40" t="s">
        <v>18662</v>
      </c>
      <c r="D4156" s="44" t="s">
        <v>18663</v>
      </c>
    </row>
    <row r="4157" spans="1:4" ht="15" customHeight="1" x14ac:dyDescent="0.2">
      <c r="A4157" s="40" t="s">
        <v>18664</v>
      </c>
      <c r="B4157" s="40" t="s">
        <v>18665</v>
      </c>
      <c r="C4157" s="40" t="s">
        <v>18666</v>
      </c>
      <c r="D4157" s="44" t="s">
        <v>18667</v>
      </c>
    </row>
    <row r="4158" spans="1:4" ht="15" customHeight="1" x14ac:dyDescent="0.2">
      <c r="A4158" s="40" t="s">
        <v>18668</v>
      </c>
      <c r="B4158" s="40" t="s">
        <v>18669</v>
      </c>
      <c r="C4158" s="40" t="s">
        <v>18670</v>
      </c>
      <c r="D4158" s="44" t="s">
        <v>18671</v>
      </c>
    </row>
    <row r="4159" spans="1:4" ht="15" customHeight="1" x14ac:dyDescent="0.2">
      <c r="A4159" s="40" t="s">
        <v>18672</v>
      </c>
      <c r="B4159" s="40" t="s">
        <v>18673</v>
      </c>
      <c r="C4159" s="40" t="s">
        <v>18674</v>
      </c>
      <c r="D4159" s="44" t="s">
        <v>18675</v>
      </c>
    </row>
    <row r="4160" spans="1:4" ht="15" customHeight="1" x14ac:dyDescent="0.2">
      <c r="A4160" s="40" t="s">
        <v>18676</v>
      </c>
      <c r="B4160" s="40" t="s">
        <v>18677</v>
      </c>
      <c r="C4160" s="40" t="s">
        <v>18678</v>
      </c>
      <c r="D4160" s="44" t="s">
        <v>18679</v>
      </c>
    </row>
    <row r="4161" spans="1:4" ht="15" customHeight="1" x14ac:dyDescent="0.2">
      <c r="A4161" s="40" t="s">
        <v>18680</v>
      </c>
      <c r="B4161" s="40" t="s">
        <v>18681</v>
      </c>
      <c r="C4161" s="40" t="s">
        <v>18682</v>
      </c>
      <c r="D4161" s="44" t="s">
        <v>18683</v>
      </c>
    </row>
    <row r="4162" spans="1:4" ht="15" customHeight="1" x14ac:dyDescent="0.2">
      <c r="A4162" s="40" t="s">
        <v>18684</v>
      </c>
      <c r="B4162" s="40" t="s">
        <v>18685</v>
      </c>
      <c r="C4162" s="40" t="s">
        <v>18686</v>
      </c>
      <c r="D4162" s="44" t="s">
        <v>18687</v>
      </c>
    </row>
    <row r="4163" spans="1:4" ht="15" customHeight="1" x14ac:dyDescent="0.2">
      <c r="A4163" s="40" t="s">
        <v>18688</v>
      </c>
      <c r="B4163" s="40" t="s">
        <v>18689</v>
      </c>
      <c r="C4163" s="40" t="s">
        <v>18690</v>
      </c>
      <c r="D4163" s="44" t="s">
        <v>18691</v>
      </c>
    </row>
    <row r="4164" spans="1:4" ht="15" customHeight="1" x14ac:dyDescent="0.2">
      <c r="A4164" s="40" t="s">
        <v>18692</v>
      </c>
      <c r="B4164" s="40" t="s">
        <v>18693</v>
      </c>
      <c r="C4164" s="40" t="s">
        <v>18694</v>
      </c>
      <c r="D4164" s="44" t="s">
        <v>18695</v>
      </c>
    </row>
    <row r="4165" spans="1:4" ht="15" customHeight="1" x14ac:dyDescent="0.2">
      <c r="A4165" s="40" t="s">
        <v>18696</v>
      </c>
      <c r="B4165" s="40" t="s">
        <v>18697</v>
      </c>
      <c r="C4165" s="40" t="s">
        <v>18698</v>
      </c>
      <c r="D4165" s="44" t="s">
        <v>18699</v>
      </c>
    </row>
    <row r="4166" spans="1:4" ht="15" customHeight="1" x14ac:dyDescent="0.2">
      <c r="A4166" s="40" t="s">
        <v>18700</v>
      </c>
      <c r="B4166" s="40" t="s">
        <v>18701</v>
      </c>
      <c r="C4166" s="40" t="s">
        <v>18702</v>
      </c>
      <c r="D4166" s="44" t="s">
        <v>18703</v>
      </c>
    </row>
    <row r="4167" spans="1:4" ht="15" customHeight="1" x14ac:dyDescent="0.2">
      <c r="A4167" s="40" t="s">
        <v>18704</v>
      </c>
      <c r="B4167" s="40" t="s">
        <v>18705</v>
      </c>
      <c r="C4167" s="40" t="s">
        <v>18706</v>
      </c>
      <c r="D4167" s="44" t="s">
        <v>18707</v>
      </c>
    </row>
    <row r="4168" spans="1:4" ht="15" customHeight="1" x14ac:dyDescent="0.2">
      <c r="A4168" s="40" t="s">
        <v>18708</v>
      </c>
      <c r="B4168" s="40" t="s">
        <v>18709</v>
      </c>
      <c r="C4168" s="40" t="s">
        <v>18710</v>
      </c>
      <c r="D4168" s="44" t="s">
        <v>18711</v>
      </c>
    </row>
    <row r="4169" spans="1:4" ht="15" customHeight="1" x14ac:dyDescent="0.2">
      <c r="A4169" s="40" t="s">
        <v>18712</v>
      </c>
      <c r="B4169" s="40" t="s">
        <v>18713</v>
      </c>
      <c r="C4169" s="40" t="s">
        <v>18714</v>
      </c>
      <c r="D4169" s="44" t="s">
        <v>18715</v>
      </c>
    </row>
    <row r="4170" spans="1:4" ht="15" customHeight="1" x14ac:dyDescent="0.2">
      <c r="A4170" s="40" t="s">
        <v>18716</v>
      </c>
      <c r="B4170" s="40" t="s">
        <v>18717</v>
      </c>
      <c r="C4170" s="40" t="s">
        <v>18718</v>
      </c>
      <c r="D4170" s="44" t="s">
        <v>18719</v>
      </c>
    </row>
    <row r="4171" spans="1:4" ht="15" customHeight="1" x14ac:dyDescent="0.2">
      <c r="A4171" s="40" t="s">
        <v>18720</v>
      </c>
      <c r="B4171" s="40" t="s">
        <v>18721</v>
      </c>
      <c r="C4171" s="40" t="s">
        <v>18722</v>
      </c>
      <c r="D4171" s="44" t="s">
        <v>18723</v>
      </c>
    </row>
    <row r="4172" spans="1:4" ht="15" customHeight="1" x14ac:dyDescent="0.2">
      <c r="A4172" s="40" t="s">
        <v>18724</v>
      </c>
      <c r="B4172" s="40" t="s">
        <v>18725</v>
      </c>
      <c r="C4172" s="40" t="s">
        <v>18726</v>
      </c>
      <c r="D4172" s="44" t="s">
        <v>18727</v>
      </c>
    </row>
    <row r="4173" spans="1:4" ht="15" customHeight="1" x14ac:dyDescent="0.2">
      <c r="A4173" s="40" t="s">
        <v>18728</v>
      </c>
      <c r="B4173" s="40" t="s">
        <v>18729</v>
      </c>
      <c r="C4173" s="40" t="s">
        <v>18730</v>
      </c>
      <c r="D4173" s="44" t="s">
        <v>18731</v>
      </c>
    </row>
    <row r="4174" spans="1:4" ht="15" customHeight="1" x14ac:dyDescent="0.2">
      <c r="A4174" s="40" t="s">
        <v>18732</v>
      </c>
      <c r="B4174" s="40" t="s">
        <v>18733</v>
      </c>
      <c r="C4174" s="40" t="s">
        <v>18734</v>
      </c>
      <c r="D4174" s="44" t="s">
        <v>18735</v>
      </c>
    </row>
    <row r="4175" spans="1:4" ht="15" customHeight="1" x14ac:dyDescent="0.2">
      <c r="A4175" s="40" t="s">
        <v>18736</v>
      </c>
      <c r="B4175" s="40" t="s">
        <v>18737</v>
      </c>
      <c r="C4175" s="40" t="s">
        <v>18738</v>
      </c>
      <c r="D4175" s="44" t="s">
        <v>18739</v>
      </c>
    </row>
    <row r="4176" spans="1:4" ht="15" customHeight="1" x14ac:dyDescent="0.2">
      <c r="A4176" s="40" t="s">
        <v>18740</v>
      </c>
      <c r="B4176" s="40" t="s">
        <v>18741</v>
      </c>
      <c r="C4176" s="40" t="s">
        <v>18742</v>
      </c>
      <c r="D4176" s="44" t="s">
        <v>18743</v>
      </c>
    </row>
    <row r="4177" spans="1:4" ht="15" customHeight="1" x14ac:dyDescent="0.2">
      <c r="A4177" s="40" t="s">
        <v>18744</v>
      </c>
      <c r="B4177" s="40" t="s">
        <v>18745</v>
      </c>
      <c r="C4177" s="40" t="s">
        <v>18746</v>
      </c>
      <c r="D4177" s="44" t="s">
        <v>18747</v>
      </c>
    </row>
    <row r="4178" spans="1:4" ht="15" customHeight="1" x14ac:dyDescent="0.2">
      <c r="A4178" s="40" t="s">
        <v>18748</v>
      </c>
      <c r="B4178" s="40" t="s">
        <v>18749</v>
      </c>
      <c r="C4178" s="40" t="s">
        <v>18750</v>
      </c>
      <c r="D4178" s="44" t="s">
        <v>18751</v>
      </c>
    </row>
    <row r="4179" spans="1:4" ht="15" customHeight="1" x14ac:dyDescent="0.2">
      <c r="A4179" s="40" t="s">
        <v>18752</v>
      </c>
      <c r="B4179" s="40" t="s">
        <v>18753</v>
      </c>
      <c r="C4179" s="40" t="s">
        <v>18754</v>
      </c>
      <c r="D4179" s="44" t="s">
        <v>18755</v>
      </c>
    </row>
    <row r="4180" spans="1:4" ht="15" customHeight="1" x14ac:dyDescent="0.2">
      <c r="A4180" s="40" t="s">
        <v>18756</v>
      </c>
      <c r="B4180" s="40" t="s">
        <v>18757</v>
      </c>
      <c r="C4180" s="40" t="s">
        <v>18758</v>
      </c>
      <c r="D4180" s="44" t="s">
        <v>18759</v>
      </c>
    </row>
    <row r="4181" spans="1:4" ht="15" customHeight="1" x14ac:dyDescent="0.2">
      <c r="A4181" s="40" t="s">
        <v>18760</v>
      </c>
      <c r="B4181" s="40" t="s">
        <v>18761</v>
      </c>
      <c r="C4181" s="40" t="s">
        <v>18762</v>
      </c>
      <c r="D4181" s="44" t="s">
        <v>18763</v>
      </c>
    </row>
    <row r="4182" spans="1:4" ht="15" customHeight="1" x14ac:dyDescent="0.2">
      <c r="A4182" s="40" t="s">
        <v>18764</v>
      </c>
      <c r="B4182" s="40" t="s">
        <v>18765</v>
      </c>
      <c r="C4182" s="40" t="s">
        <v>18766</v>
      </c>
      <c r="D4182" s="44" t="s">
        <v>18767</v>
      </c>
    </row>
    <row r="4183" spans="1:4" ht="15" customHeight="1" x14ac:dyDescent="0.2">
      <c r="A4183" s="40" t="s">
        <v>18768</v>
      </c>
      <c r="B4183" s="40" t="s">
        <v>18769</v>
      </c>
      <c r="C4183" s="40" t="s">
        <v>18770</v>
      </c>
      <c r="D4183" s="44" t="s">
        <v>18771</v>
      </c>
    </row>
    <row r="4184" spans="1:4" ht="15" customHeight="1" x14ac:dyDescent="0.2">
      <c r="A4184" s="40" t="s">
        <v>18772</v>
      </c>
      <c r="B4184" s="40" t="s">
        <v>18773</v>
      </c>
      <c r="C4184" s="40" t="s">
        <v>18774</v>
      </c>
      <c r="D4184" s="44" t="s">
        <v>18775</v>
      </c>
    </row>
    <row r="4185" spans="1:4" ht="15" customHeight="1" x14ac:dyDescent="0.2">
      <c r="A4185" s="40" t="s">
        <v>18776</v>
      </c>
      <c r="B4185" s="40" t="s">
        <v>18777</v>
      </c>
      <c r="C4185" s="40" t="s">
        <v>18778</v>
      </c>
      <c r="D4185" s="44" t="s">
        <v>18779</v>
      </c>
    </row>
    <row r="4186" spans="1:4" ht="15" customHeight="1" x14ac:dyDescent="0.2">
      <c r="A4186" s="40" t="s">
        <v>18780</v>
      </c>
      <c r="B4186" s="40" t="s">
        <v>18781</v>
      </c>
      <c r="C4186" s="40" t="s">
        <v>18782</v>
      </c>
      <c r="D4186" s="44" t="s">
        <v>18783</v>
      </c>
    </row>
    <row r="4187" spans="1:4" ht="15" customHeight="1" x14ac:dyDescent="0.2">
      <c r="A4187" s="40" t="s">
        <v>18784</v>
      </c>
      <c r="B4187" s="40" t="s">
        <v>18785</v>
      </c>
      <c r="C4187" s="40" t="s">
        <v>18786</v>
      </c>
      <c r="D4187" s="44" t="s">
        <v>18787</v>
      </c>
    </row>
    <row r="4188" spans="1:4" ht="15" customHeight="1" x14ac:dyDescent="0.2">
      <c r="A4188" s="40" t="s">
        <v>18788</v>
      </c>
      <c r="B4188" s="40" t="s">
        <v>18789</v>
      </c>
      <c r="C4188" s="40" t="s">
        <v>18790</v>
      </c>
      <c r="D4188" s="44" t="s">
        <v>18791</v>
      </c>
    </row>
    <row r="4189" spans="1:4" ht="15" customHeight="1" x14ac:dyDescent="0.2">
      <c r="A4189" s="40" t="s">
        <v>18792</v>
      </c>
      <c r="B4189" s="40" t="s">
        <v>18793</v>
      </c>
      <c r="C4189" s="40" t="s">
        <v>18794</v>
      </c>
      <c r="D4189" s="44" t="s">
        <v>18795</v>
      </c>
    </row>
    <row r="4190" spans="1:4" ht="15" customHeight="1" x14ac:dyDescent="0.2">
      <c r="A4190" s="40" t="s">
        <v>18796</v>
      </c>
      <c r="B4190" s="40" t="s">
        <v>18797</v>
      </c>
      <c r="C4190" s="40" t="s">
        <v>18798</v>
      </c>
      <c r="D4190" s="44" t="s">
        <v>18799</v>
      </c>
    </row>
    <row r="4191" spans="1:4" ht="15" customHeight="1" x14ac:dyDescent="0.2">
      <c r="A4191" s="40" t="s">
        <v>18800</v>
      </c>
      <c r="B4191" s="40" t="s">
        <v>18801</v>
      </c>
      <c r="C4191" s="40" t="s">
        <v>18802</v>
      </c>
      <c r="D4191" s="44" t="s">
        <v>18803</v>
      </c>
    </row>
    <row r="4192" spans="1:4" ht="15" customHeight="1" x14ac:dyDescent="0.2">
      <c r="A4192" s="40" t="s">
        <v>18804</v>
      </c>
      <c r="B4192" s="40" t="s">
        <v>18805</v>
      </c>
      <c r="C4192" s="40" t="s">
        <v>18806</v>
      </c>
      <c r="D4192" s="44" t="s">
        <v>18807</v>
      </c>
    </row>
    <row r="4193" spans="1:4" ht="15" customHeight="1" x14ac:dyDescent="0.2">
      <c r="A4193" s="40" t="s">
        <v>18808</v>
      </c>
      <c r="B4193" s="40" t="s">
        <v>18809</v>
      </c>
      <c r="C4193" s="40" t="s">
        <v>18810</v>
      </c>
      <c r="D4193" s="44" t="s">
        <v>18811</v>
      </c>
    </row>
    <row r="4194" spans="1:4" ht="15" customHeight="1" x14ac:dyDescent="0.2">
      <c r="A4194" s="40" t="s">
        <v>18812</v>
      </c>
      <c r="B4194" s="40" t="s">
        <v>18813</v>
      </c>
      <c r="C4194" s="40" t="s">
        <v>18814</v>
      </c>
      <c r="D4194" s="44" t="s">
        <v>18815</v>
      </c>
    </row>
    <row r="4195" spans="1:4" ht="15" customHeight="1" x14ac:dyDescent="0.2">
      <c r="A4195" s="40" t="s">
        <v>18816</v>
      </c>
      <c r="B4195" s="40" t="s">
        <v>18817</v>
      </c>
      <c r="C4195" s="40" t="s">
        <v>18818</v>
      </c>
      <c r="D4195" s="44" t="s">
        <v>18819</v>
      </c>
    </row>
    <row r="4196" spans="1:4" ht="15" customHeight="1" x14ac:dyDescent="0.2">
      <c r="A4196" s="40" t="s">
        <v>18820</v>
      </c>
      <c r="B4196" s="40" t="s">
        <v>18821</v>
      </c>
      <c r="C4196" s="40" t="s">
        <v>18822</v>
      </c>
      <c r="D4196" s="44" t="s">
        <v>18823</v>
      </c>
    </row>
    <row r="4197" spans="1:4" ht="15" customHeight="1" x14ac:dyDescent="0.2">
      <c r="A4197" s="40" t="s">
        <v>18824</v>
      </c>
      <c r="B4197" s="40" t="s">
        <v>18825</v>
      </c>
      <c r="C4197" s="40" t="s">
        <v>18826</v>
      </c>
      <c r="D4197" s="44" t="s">
        <v>18827</v>
      </c>
    </row>
    <row r="4198" spans="1:4" ht="15" customHeight="1" x14ac:dyDescent="0.2">
      <c r="A4198" s="40" t="s">
        <v>18828</v>
      </c>
      <c r="B4198" s="40" t="s">
        <v>18829</v>
      </c>
      <c r="C4198" s="40" t="s">
        <v>18830</v>
      </c>
      <c r="D4198" s="44" t="s">
        <v>18831</v>
      </c>
    </row>
    <row r="4199" spans="1:4" ht="15" customHeight="1" x14ac:dyDescent="0.2">
      <c r="A4199" s="40" t="s">
        <v>18832</v>
      </c>
      <c r="B4199" s="40" t="s">
        <v>18833</v>
      </c>
      <c r="C4199" s="40" t="s">
        <v>18834</v>
      </c>
      <c r="D4199" s="44" t="s">
        <v>18831</v>
      </c>
    </row>
    <row r="4200" spans="1:4" ht="15" customHeight="1" x14ac:dyDescent="0.2">
      <c r="A4200" s="40" t="s">
        <v>18835</v>
      </c>
      <c r="B4200" s="40" t="s">
        <v>18836</v>
      </c>
      <c r="C4200" s="40" t="s">
        <v>18837</v>
      </c>
      <c r="D4200" s="44" t="s">
        <v>18838</v>
      </c>
    </row>
    <row r="4201" spans="1:4" ht="15" customHeight="1" x14ac:dyDescent="0.2">
      <c r="A4201" s="40" t="s">
        <v>18839</v>
      </c>
      <c r="B4201" s="40" t="s">
        <v>18840</v>
      </c>
      <c r="C4201" s="40" t="s">
        <v>18841</v>
      </c>
      <c r="D4201" s="44" t="s">
        <v>18842</v>
      </c>
    </row>
    <row r="4202" spans="1:4" ht="15" customHeight="1" x14ac:dyDescent="0.2">
      <c r="A4202" s="40" t="s">
        <v>18843</v>
      </c>
      <c r="B4202" s="40" t="s">
        <v>18844</v>
      </c>
      <c r="C4202" s="40" t="s">
        <v>18845</v>
      </c>
      <c r="D4202" s="44" t="s">
        <v>18846</v>
      </c>
    </row>
    <row r="4203" spans="1:4" ht="15" customHeight="1" x14ac:dyDescent="0.2">
      <c r="A4203" s="40" t="s">
        <v>18847</v>
      </c>
      <c r="B4203" s="40" t="s">
        <v>18848</v>
      </c>
      <c r="C4203" s="40" t="s">
        <v>18849</v>
      </c>
      <c r="D4203" s="44" t="s">
        <v>18850</v>
      </c>
    </row>
    <row r="4204" spans="1:4" ht="15" customHeight="1" x14ac:dyDescent="0.2">
      <c r="A4204" s="40" t="s">
        <v>18851</v>
      </c>
      <c r="B4204" s="40" t="s">
        <v>18852</v>
      </c>
      <c r="C4204" s="40" t="s">
        <v>18853</v>
      </c>
      <c r="D4204" s="44" t="s">
        <v>18854</v>
      </c>
    </row>
    <row r="4205" spans="1:4" ht="15" customHeight="1" x14ac:dyDescent="0.2">
      <c r="A4205" s="40" t="s">
        <v>18855</v>
      </c>
      <c r="B4205" s="40" t="s">
        <v>18856</v>
      </c>
      <c r="C4205" s="40" t="s">
        <v>18857</v>
      </c>
      <c r="D4205" s="44" t="s">
        <v>18858</v>
      </c>
    </row>
    <row r="4206" spans="1:4" ht="15" customHeight="1" x14ac:dyDescent="0.2">
      <c r="A4206" s="40" t="s">
        <v>18859</v>
      </c>
      <c r="B4206" s="40" t="s">
        <v>18860</v>
      </c>
      <c r="C4206" s="40" t="s">
        <v>18861</v>
      </c>
      <c r="D4206" s="44" t="s">
        <v>18862</v>
      </c>
    </row>
    <row r="4207" spans="1:4" ht="15" customHeight="1" x14ac:dyDescent="0.2">
      <c r="A4207" s="40" t="s">
        <v>18863</v>
      </c>
      <c r="B4207" s="40" t="s">
        <v>18864</v>
      </c>
      <c r="C4207" s="40" t="s">
        <v>18865</v>
      </c>
      <c r="D4207" s="44" t="s">
        <v>18866</v>
      </c>
    </row>
    <row r="4208" spans="1:4" ht="15" customHeight="1" x14ac:dyDescent="0.2">
      <c r="A4208" s="40" t="s">
        <v>18867</v>
      </c>
      <c r="B4208" s="40" t="s">
        <v>18868</v>
      </c>
      <c r="C4208" s="40" t="s">
        <v>18869</v>
      </c>
      <c r="D4208" s="44" t="s">
        <v>18870</v>
      </c>
    </row>
    <row r="4209" spans="1:4" ht="15" customHeight="1" x14ac:dyDescent="0.2">
      <c r="A4209" s="40" t="s">
        <v>18871</v>
      </c>
      <c r="B4209" s="40" t="s">
        <v>18872</v>
      </c>
      <c r="C4209" s="40" t="s">
        <v>18873</v>
      </c>
      <c r="D4209" s="44" t="s">
        <v>18874</v>
      </c>
    </row>
    <row r="4210" spans="1:4" ht="15" customHeight="1" x14ac:dyDescent="0.2">
      <c r="A4210" s="40" t="s">
        <v>18875</v>
      </c>
      <c r="B4210" s="40" t="s">
        <v>18876</v>
      </c>
      <c r="C4210" s="40" t="s">
        <v>18877</v>
      </c>
      <c r="D4210" s="44" t="s">
        <v>18878</v>
      </c>
    </row>
    <row r="4211" spans="1:4" ht="15" customHeight="1" x14ac:dyDescent="0.2">
      <c r="A4211" s="40" t="s">
        <v>18879</v>
      </c>
      <c r="B4211" s="40" t="s">
        <v>18880</v>
      </c>
      <c r="C4211" s="40" t="s">
        <v>18881</v>
      </c>
      <c r="D4211" s="44" t="s">
        <v>18882</v>
      </c>
    </row>
    <row r="4212" spans="1:4" ht="15" customHeight="1" x14ac:dyDescent="0.2">
      <c r="A4212" s="40" t="s">
        <v>18883</v>
      </c>
      <c r="B4212" s="40" t="s">
        <v>18884</v>
      </c>
      <c r="C4212" s="40" t="s">
        <v>18885</v>
      </c>
      <c r="D4212" s="44" t="s">
        <v>18886</v>
      </c>
    </row>
    <row r="4213" spans="1:4" ht="15" customHeight="1" x14ac:dyDescent="0.2">
      <c r="A4213" s="40" t="s">
        <v>18887</v>
      </c>
      <c r="B4213" s="40" t="s">
        <v>18888</v>
      </c>
      <c r="C4213" s="40" t="s">
        <v>18889</v>
      </c>
      <c r="D4213" s="44" t="s">
        <v>18890</v>
      </c>
    </row>
    <row r="4214" spans="1:4" ht="15" customHeight="1" x14ac:dyDescent="0.2">
      <c r="A4214" s="40" t="s">
        <v>18891</v>
      </c>
      <c r="B4214" s="40" t="s">
        <v>18892</v>
      </c>
      <c r="C4214" s="40" t="s">
        <v>18893</v>
      </c>
      <c r="D4214" s="44" t="s">
        <v>18894</v>
      </c>
    </row>
    <row r="4215" spans="1:4" ht="15" customHeight="1" x14ac:dyDescent="0.2">
      <c r="A4215" s="40" t="s">
        <v>18895</v>
      </c>
      <c r="B4215" s="40" t="s">
        <v>18896</v>
      </c>
      <c r="C4215" s="40" t="s">
        <v>18897</v>
      </c>
      <c r="D4215" s="44" t="s">
        <v>18898</v>
      </c>
    </row>
    <row r="4216" spans="1:4" ht="15" customHeight="1" x14ac:dyDescent="0.2">
      <c r="A4216" s="40" t="s">
        <v>18899</v>
      </c>
      <c r="B4216" s="40" t="s">
        <v>18900</v>
      </c>
      <c r="C4216" s="40" t="s">
        <v>18901</v>
      </c>
      <c r="D4216" s="44" t="s">
        <v>18902</v>
      </c>
    </row>
    <row r="4217" spans="1:4" ht="15" customHeight="1" x14ac:dyDescent="0.2">
      <c r="A4217" s="40" t="s">
        <v>18903</v>
      </c>
      <c r="B4217" s="40" t="s">
        <v>18904</v>
      </c>
      <c r="C4217" s="40" t="s">
        <v>18905</v>
      </c>
      <c r="D4217" s="44" t="s">
        <v>18906</v>
      </c>
    </row>
    <row r="4218" spans="1:4" ht="15" customHeight="1" x14ac:dyDescent="0.2">
      <c r="A4218" s="40" t="s">
        <v>18907</v>
      </c>
      <c r="B4218" s="40" t="s">
        <v>18908</v>
      </c>
      <c r="C4218" s="40" t="s">
        <v>18909</v>
      </c>
      <c r="D4218" s="44" t="s">
        <v>18910</v>
      </c>
    </row>
    <row r="4219" spans="1:4" ht="15" customHeight="1" x14ac:dyDescent="0.2">
      <c r="A4219" s="40" t="s">
        <v>18911</v>
      </c>
      <c r="B4219" s="40" t="s">
        <v>18912</v>
      </c>
      <c r="C4219" s="40" t="s">
        <v>18913</v>
      </c>
      <c r="D4219" s="44" t="s">
        <v>18914</v>
      </c>
    </row>
    <row r="4220" spans="1:4" ht="15" customHeight="1" x14ac:dyDescent="0.2">
      <c r="A4220" s="40" t="s">
        <v>18915</v>
      </c>
      <c r="B4220" s="40" t="s">
        <v>18916</v>
      </c>
      <c r="C4220" s="40" t="s">
        <v>18917</v>
      </c>
      <c r="D4220" s="44" t="s">
        <v>18918</v>
      </c>
    </row>
    <row r="4221" spans="1:4" ht="15" customHeight="1" x14ac:dyDescent="0.2">
      <c r="A4221" s="40" t="s">
        <v>18919</v>
      </c>
      <c r="B4221" s="40" t="s">
        <v>18920</v>
      </c>
      <c r="C4221" s="40" t="s">
        <v>18921</v>
      </c>
      <c r="D4221" s="44" t="s">
        <v>18922</v>
      </c>
    </row>
    <row r="4222" spans="1:4" ht="15" customHeight="1" x14ac:dyDescent="0.2">
      <c r="A4222" s="40" t="s">
        <v>18923</v>
      </c>
      <c r="B4222" s="40" t="s">
        <v>18924</v>
      </c>
      <c r="C4222" s="40" t="s">
        <v>18925</v>
      </c>
      <c r="D4222" s="44" t="s">
        <v>18926</v>
      </c>
    </row>
    <row r="4223" spans="1:4" ht="15" customHeight="1" x14ac:dyDescent="0.2">
      <c r="A4223" s="40" t="s">
        <v>18927</v>
      </c>
      <c r="B4223" s="40" t="s">
        <v>18928</v>
      </c>
      <c r="C4223" s="40" t="s">
        <v>18929</v>
      </c>
      <c r="D4223" s="44" t="s">
        <v>18930</v>
      </c>
    </row>
    <row r="4224" spans="1:4" ht="15" customHeight="1" x14ac:dyDescent="0.2">
      <c r="A4224" s="40" t="s">
        <v>18931</v>
      </c>
      <c r="B4224" s="40" t="s">
        <v>18932</v>
      </c>
      <c r="C4224" s="40" t="s">
        <v>18933</v>
      </c>
      <c r="D4224" s="44" t="s">
        <v>18934</v>
      </c>
    </row>
    <row r="4225" spans="1:4" ht="15" customHeight="1" x14ac:dyDescent="0.2">
      <c r="A4225" s="40" t="s">
        <v>18935</v>
      </c>
      <c r="B4225" s="40" t="s">
        <v>18936</v>
      </c>
      <c r="C4225" s="40" t="s">
        <v>18937</v>
      </c>
      <c r="D4225" s="44" t="s">
        <v>18938</v>
      </c>
    </row>
    <row r="4226" spans="1:4" ht="15" customHeight="1" x14ac:dyDescent="0.2">
      <c r="A4226" s="40" t="s">
        <v>18939</v>
      </c>
      <c r="B4226" s="40" t="s">
        <v>18940</v>
      </c>
      <c r="C4226" s="40" t="s">
        <v>18941</v>
      </c>
      <c r="D4226" s="44" t="s">
        <v>18942</v>
      </c>
    </row>
    <row r="4227" spans="1:4" ht="15" customHeight="1" x14ac:dyDescent="0.2">
      <c r="A4227" s="40" t="s">
        <v>18943</v>
      </c>
      <c r="B4227" s="40" t="s">
        <v>18944</v>
      </c>
      <c r="C4227" s="40" t="s">
        <v>18945</v>
      </c>
      <c r="D4227" s="44" t="s">
        <v>18946</v>
      </c>
    </row>
    <row r="4228" spans="1:4" ht="15" customHeight="1" x14ac:dyDescent="0.2">
      <c r="A4228" s="40" t="s">
        <v>18947</v>
      </c>
      <c r="B4228" s="40" t="s">
        <v>18948</v>
      </c>
      <c r="C4228" s="40" t="s">
        <v>18949</v>
      </c>
      <c r="D4228" s="44" t="s">
        <v>18950</v>
      </c>
    </row>
    <row r="4229" spans="1:4" ht="15" customHeight="1" x14ac:dyDescent="0.2">
      <c r="A4229" s="40" t="s">
        <v>18951</v>
      </c>
      <c r="B4229" s="40" t="s">
        <v>18952</v>
      </c>
      <c r="C4229" s="40" t="s">
        <v>18953</v>
      </c>
      <c r="D4229" s="44" t="s">
        <v>18954</v>
      </c>
    </row>
    <row r="4230" spans="1:4" ht="15" customHeight="1" x14ac:dyDescent="0.2">
      <c r="A4230" s="40" t="s">
        <v>18955</v>
      </c>
      <c r="B4230" s="40" t="s">
        <v>18956</v>
      </c>
      <c r="C4230" s="40" t="s">
        <v>18957</v>
      </c>
      <c r="D4230" s="44" t="s">
        <v>18958</v>
      </c>
    </row>
    <row r="4231" spans="1:4" ht="15" customHeight="1" x14ac:dyDescent="0.2">
      <c r="A4231" s="40" t="s">
        <v>18959</v>
      </c>
      <c r="B4231" s="40" t="s">
        <v>18960</v>
      </c>
      <c r="C4231" s="40" t="s">
        <v>18961</v>
      </c>
      <c r="D4231" s="44" t="s">
        <v>18962</v>
      </c>
    </row>
    <row r="4232" spans="1:4" ht="15" customHeight="1" x14ac:dyDescent="0.2">
      <c r="A4232" s="40" t="s">
        <v>18963</v>
      </c>
      <c r="B4232" s="40" t="s">
        <v>18964</v>
      </c>
      <c r="C4232" s="40" t="s">
        <v>18965</v>
      </c>
      <c r="D4232" s="44" t="s">
        <v>18966</v>
      </c>
    </row>
    <row r="4233" spans="1:4" ht="15" customHeight="1" x14ac:dyDescent="0.2">
      <c r="A4233" s="40" t="s">
        <v>18967</v>
      </c>
      <c r="B4233" s="40" t="s">
        <v>18968</v>
      </c>
      <c r="C4233" s="40" t="s">
        <v>18969</v>
      </c>
      <c r="D4233" s="44" t="s">
        <v>18970</v>
      </c>
    </row>
    <row r="4234" spans="1:4" ht="15" customHeight="1" x14ac:dyDescent="0.2">
      <c r="A4234" s="40" t="s">
        <v>18971</v>
      </c>
      <c r="B4234" s="40" t="s">
        <v>18972</v>
      </c>
      <c r="C4234" s="40" t="s">
        <v>18973</v>
      </c>
      <c r="D4234" s="44" t="s">
        <v>18974</v>
      </c>
    </row>
    <row r="4235" spans="1:4" ht="15" customHeight="1" x14ac:dyDescent="0.2">
      <c r="A4235" s="40" t="s">
        <v>18975</v>
      </c>
      <c r="B4235" s="40" t="s">
        <v>18976</v>
      </c>
      <c r="C4235" s="40" t="s">
        <v>18977</v>
      </c>
      <c r="D4235" s="44" t="s">
        <v>18978</v>
      </c>
    </row>
    <row r="4236" spans="1:4" ht="15" customHeight="1" x14ac:dyDescent="0.2">
      <c r="A4236" s="40" t="s">
        <v>18979</v>
      </c>
      <c r="B4236" s="40" t="s">
        <v>18980</v>
      </c>
      <c r="C4236" s="40" t="s">
        <v>18981</v>
      </c>
      <c r="D4236" s="44" t="s">
        <v>18982</v>
      </c>
    </row>
    <row r="4237" spans="1:4" ht="15" customHeight="1" x14ac:dyDescent="0.2">
      <c r="A4237" s="40" t="s">
        <v>18983</v>
      </c>
      <c r="B4237" s="40" t="s">
        <v>18984</v>
      </c>
      <c r="C4237" s="40" t="s">
        <v>18985</v>
      </c>
      <c r="D4237" s="44" t="s">
        <v>18986</v>
      </c>
    </row>
    <row r="4238" spans="1:4" ht="15" customHeight="1" x14ac:dyDescent="0.2">
      <c r="A4238" s="40" t="s">
        <v>18987</v>
      </c>
      <c r="B4238" s="40" t="s">
        <v>18988</v>
      </c>
      <c r="C4238" s="40" t="s">
        <v>18989</v>
      </c>
      <c r="D4238" s="44" t="s">
        <v>18990</v>
      </c>
    </row>
    <row r="4239" spans="1:4" ht="15" customHeight="1" x14ac:dyDescent="0.2">
      <c r="A4239" s="40" t="s">
        <v>18991</v>
      </c>
      <c r="B4239" s="40" t="s">
        <v>18992</v>
      </c>
      <c r="C4239" s="40" t="s">
        <v>18993</v>
      </c>
      <c r="D4239" s="44" t="s">
        <v>18994</v>
      </c>
    </row>
    <row r="4240" spans="1:4" ht="15" customHeight="1" x14ac:dyDescent="0.2">
      <c r="A4240" s="40" t="s">
        <v>18995</v>
      </c>
      <c r="B4240" s="40" t="s">
        <v>18996</v>
      </c>
      <c r="C4240" s="40" t="s">
        <v>18997</v>
      </c>
      <c r="D4240" s="44" t="s">
        <v>18998</v>
      </c>
    </row>
    <row r="4241" spans="1:4" ht="15" customHeight="1" x14ac:dyDescent="0.2">
      <c r="A4241" s="40" t="s">
        <v>18999</v>
      </c>
      <c r="B4241" s="40" t="s">
        <v>19000</v>
      </c>
      <c r="C4241" s="40" t="s">
        <v>19001</v>
      </c>
      <c r="D4241" s="44" t="s">
        <v>19002</v>
      </c>
    </row>
    <row r="4242" spans="1:4" ht="15" customHeight="1" x14ac:dyDescent="0.2">
      <c r="A4242" s="40" t="s">
        <v>19003</v>
      </c>
      <c r="B4242" s="40" t="s">
        <v>19004</v>
      </c>
      <c r="C4242" s="40" t="s">
        <v>19005</v>
      </c>
      <c r="D4242" s="44" t="s">
        <v>19006</v>
      </c>
    </row>
    <row r="4243" spans="1:4" ht="15" customHeight="1" x14ac:dyDescent="0.2">
      <c r="A4243" s="40" t="s">
        <v>19007</v>
      </c>
      <c r="B4243" s="40" t="s">
        <v>19008</v>
      </c>
      <c r="C4243" s="40" t="s">
        <v>19009</v>
      </c>
      <c r="D4243" s="44" t="s">
        <v>19010</v>
      </c>
    </row>
    <row r="4244" spans="1:4" ht="15" customHeight="1" x14ac:dyDescent="0.2">
      <c r="A4244" s="40" t="s">
        <v>19011</v>
      </c>
      <c r="B4244" s="40" t="s">
        <v>19012</v>
      </c>
      <c r="C4244" s="40" t="s">
        <v>19013</v>
      </c>
      <c r="D4244" s="44" t="s">
        <v>19014</v>
      </c>
    </row>
    <row r="4245" spans="1:4" ht="15" customHeight="1" x14ac:dyDescent="0.2">
      <c r="A4245" s="40" t="s">
        <v>19015</v>
      </c>
      <c r="B4245" s="40" t="s">
        <v>19016</v>
      </c>
      <c r="C4245" s="40" t="s">
        <v>19017</v>
      </c>
      <c r="D4245" s="44" t="s">
        <v>19018</v>
      </c>
    </row>
    <row r="4246" spans="1:4" ht="15" customHeight="1" x14ac:dyDescent="0.2">
      <c r="A4246" s="40" t="s">
        <v>19019</v>
      </c>
      <c r="B4246" s="40" t="s">
        <v>19020</v>
      </c>
      <c r="C4246" s="40" t="s">
        <v>19021</v>
      </c>
      <c r="D4246" s="44" t="s">
        <v>19022</v>
      </c>
    </row>
    <row r="4247" spans="1:4" ht="15" customHeight="1" x14ac:dyDescent="0.2">
      <c r="A4247" s="40" t="s">
        <v>19023</v>
      </c>
      <c r="B4247" s="40" t="s">
        <v>19024</v>
      </c>
      <c r="C4247" s="40" t="s">
        <v>19025</v>
      </c>
      <c r="D4247" s="44" t="s">
        <v>19026</v>
      </c>
    </row>
    <row r="4248" spans="1:4" ht="15" customHeight="1" x14ac:dyDescent="0.2">
      <c r="A4248" s="40" t="s">
        <v>19027</v>
      </c>
      <c r="B4248" s="40" t="s">
        <v>19028</v>
      </c>
      <c r="C4248" s="40" t="s">
        <v>19029</v>
      </c>
      <c r="D4248" s="44" t="s">
        <v>19030</v>
      </c>
    </row>
    <row r="4249" spans="1:4" ht="15" customHeight="1" x14ac:dyDescent="0.2">
      <c r="A4249" s="40" t="s">
        <v>19031</v>
      </c>
      <c r="B4249" s="40" t="s">
        <v>19032</v>
      </c>
      <c r="C4249" s="40" t="s">
        <v>19033</v>
      </c>
      <c r="D4249" s="44" t="s">
        <v>19034</v>
      </c>
    </row>
    <row r="4250" spans="1:4" ht="15" customHeight="1" x14ac:dyDescent="0.2">
      <c r="A4250" s="40" t="s">
        <v>19035</v>
      </c>
      <c r="B4250" s="40" t="s">
        <v>19036</v>
      </c>
      <c r="C4250" s="40" t="s">
        <v>19037</v>
      </c>
      <c r="D4250" s="44" t="s">
        <v>19038</v>
      </c>
    </row>
    <row r="4251" spans="1:4" ht="15" customHeight="1" x14ac:dyDescent="0.2">
      <c r="A4251" s="40" t="s">
        <v>19039</v>
      </c>
      <c r="B4251" s="40" t="s">
        <v>19040</v>
      </c>
      <c r="C4251" s="40" t="s">
        <v>19041</v>
      </c>
      <c r="D4251" s="44" t="s">
        <v>19042</v>
      </c>
    </row>
    <row r="4252" spans="1:4" ht="15" customHeight="1" x14ac:dyDescent="0.2">
      <c r="A4252" s="40" t="s">
        <v>19043</v>
      </c>
      <c r="B4252" s="40" t="s">
        <v>19044</v>
      </c>
      <c r="C4252" s="40" t="s">
        <v>19045</v>
      </c>
      <c r="D4252" s="44" t="s">
        <v>19046</v>
      </c>
    </row>
    <row r="4253" spans="1:4" ht="15" customHeight="1" x14ac:dyDescent="0.2">
      <c r="A4253" s="40" t="s">
        <v>19047</v>
      </c>
      <c r="B4253" s="40" t="s">
        <v>19048</v>
      </c>
      <c r="C4253" s="40" t="s">
        <v>19049</v>
      </c>
      <c r="D4253" s="44" t="s">
        <v>19050</v>
      </c>
    </row>
    <row r="4254" spans="1:4" ht="15" customHeight="1" x14ac:dyDescent="0.2">
      <c r="A4254" s="40" t="s">
        <v>19051</v>
      </c>
      <c r="B4254" s="40" t="s">
        <v>19052</v>
      </c>
      <c r="C4254" s="40" t="s">
        <v>19053</v>
      </c>
      <c r="D4254" s="44" t="s">
        <v>19054</v>
      </c>
    </row>
    <row r="4255" spans="1:4" ht="15" customHeight="1" x14ac:dyDescent="0.2">
      <c r="A4255" s="40" t="s">
        <v>19055</v>
      </c>
      <c r="B4255" s="40" t="s">
        <v>19056</v>
      </c>
      <c r="C4255" s="40" t="s">
        <v>19057</v>
      </c>
      <c r="D4255" s="44" t="s">
        <v>19058</v>
      </c>
    </row>
    <row r="4256" spans="1:4" ht="15" customHeight="1" x14ac:dyDescent="0.2">
      <c r="A4256" s="40" t="s">
        <v>19059</v>
      </c>
      <c r="B4256" s="40" t="s">
        <v>19060</v>
      </c>
      <c r="C4256" s="40" t="s">
        <v>19061</v>
      </c>
      <c r="D4256" s="44" t="s">
        <v>19062</v>
      </c>
    </row>
    <row r="4257" spans="1:4" ht="15" customHeight="1" x14ac:dyDescent="0.2">
      <c r="A4257" s="40" t="s">
        <v>19063</v>
      </c>
      <c r="B4257" s="40" t="s">
        <v>19064</v>
      </c>
      <c r="C4257" s="40" t="s">
        <v>19065</v>
      </c>
      <c r="D4257" s="44" t="s">
        <v>19066</v>
      </c>
    </row>
    <row r="4258" spans="1:4" ht="15" customHeight="1" x14ac:dyDescent="0.2">
      <c r="A4258" s="40" t="s">
        <v>19067</v>
      </c>
      <c r="B4258" s="40" t="s">
        <v>19068</v>
      </c>
      <c r="C4258" s="40" t="s">
        <v>19069</v>
      </c>
      <c r="D4258" s="44" t="s">
        <v>19070</v>
      </c>
    </row>
    <row r="4259" spans="1:4" ht="15" customHeight="1" x14ac:dyDescent="0.2">
      <c r="A4259" s="40" t="s">
        <v>19071</v>
      </c>
      <c r="B4259" s="40" t="s">
        <v>19072</v>
      </c>
      <c r="C4259" s="40" t="s">
        <v>19073</v>
      </c>
      <c r="D4259" s="44" t="s">
        <v>19074</v>
      </c>
    </row>
    <row r="4260" spans="1:4" ht="15" customHeight="1" x14ac:dyDescent="0.2">
      <c r="A4260" s="40" t="s">
        <v>19075</v>
      </c>
      <c r="B4260" s="40" t="s">
        <v>19076</v>
      </c>
      <c r="C4260" s="40" t="s">
        <v>19077</v>
      </c>
      <c r="D4260" s="44" t="s">
        <v>19078</v>
      </c>
    </row>
    <row r="4261" spans="1:4" ht="15" customHeight="1" x14ac:dyDescent="0.2">
      <c r="A4261" s="40" t="s">
        <v>19079</v>
      </c>
      <c r="B4261" s="40" t="s">
        <v>19080</v>
      </c>
      <c r="C4261" s="40" t="s">
        <v>19081</v>
      </c>
      <c r="D4261" s="44" t="s">
        <v>19082</v>
      </c>
    </row>
    <row r="4262" spans="1:4" ht="15" customHeight="1" x14ac:dyDescent="0.2">
      <c r="A4262" s="40" t="s">
        <v>19083</v>
      </c>
      <c r="B4262" s="40" t="s">
        <v>19084</v>
      </c>
      <c r="C4262" s="40" t="s">
        <v>19085</v>
      </c>
      <c r="D4262" s="44" t="s">
        <v>19086</v>
      </c>
    </row>
    <row r="4263" spans="1:4" ht="15" customHeight="1" x14ac:dyDescent="0.2">
      <c r="A4263" s="40" t="s">
        <v>19087</v>
      </c>
      <c r="B4263" s="40" t="s">
        <v>19088</v>
      </c>
      <c r="C4263" s="40" t="s">
        <v>19089</v>
      </c>
      <c r="D4263" s="44" t="s">
        <v>19090</v>
      </c>
    </row>
    <row r="4264" spans="1:4" ht="15" customHeight="1" x14ac:dyDescent="0.2">
      <c r="A4264" s="40" t="s">
        <v>19091</v>
      </c>
      <c r="B4264" s="40" t="s">
        <v>19092</v>
      </c>
      <c r="C4264" s="40" t="s">
        <v>19093</v>
      </c>
      <c r="D4264" s="44" t="s">
        <v>19094</v>
      </c>
    </row>
    <row r="4265" spans="1:4" ht="15" customHeight="1" x14ac:dyDescent="0.2">
      <c r="A4265" s="40" t="s">
        <v>19095</v>
      </c>
      <c r="B4265" s="40" t="s">
        <v>19096</v>
      </c>
      <c r="C4265" s="40" t="s">
        <v>178</v>
      </c>
      <c r="D4265" s="44" t="s">
        <v>19097</v>
      </c>
    </row>
    <row r="4266" spans="1:4" ht="15" customHeight="1" x14ac:dyDescent="0.2">
      <c r="A4266" s="40" t="s">
        <v>19098</v>
      </c>
      <c r="B4266" s="40" t="s">
        <v>19099</v>
      </c>
      <c r="C4266" s="40" t="s">
        <v>19100</v>
      </c>
      <c r="D4266" s="44" t="s">
        <v>19101</v>
      </c>
    </row>
    <row r="4267" spans="1:4" ht="15" customHeight="1" x14ac:dyDescent="0.2">
      <c r="A4267" s="40" t="s">
        <v>19102</v>
      </c>
      <c r="B4267" s="40" t="s">
        <v>19103</v>
      </c>
      <c r="C4267" s="40" t="s">
        <v>19104</v>
      </c>
      <c r="D4267" s="44" t="s">
        <v>19105</v>
      </c>
    </row>
    <row r="4268" spans="1:4" ht="15" customHeight="1" x14ac:dyDescent="0.2">
      <c r="A4268" s="40" t="s">
        <v>19106</v>
      </c>
      <c r="B4268" s="40" t="s">
        <v>19107</v>
      </c>
      <c r="C4268" s="40" t="s">
        <v>19108</v>
      </c>
      <c r="D4268" s="44" t="s">
        <v>19109</v>
      </c>
    </row>
    <row r="4269" spans="1:4" ht="15" customHeight="1" x14ac:dyDescent="0.2">
      <c r="A4269" s="40" t="s">
        <v>19110</v>
      </c>
      <c r="B4269" s="40" t="s">
        <v>19111</v>
      </c>
      <c r="C4269" s="40" t="s">
        <v>19112</v>
      </c>
      <c r="D4269" s="44" t="s">
        <v>19113</v>
      </c>
    </row>
    <row r="4270" spans="1:4" ht="15" customHeight="1" x14ac:dyDescent="0.2">
      <c r="A4270" s="40" t="s">
        <v>19114</v>
      </c>
      <c r="B4270" s="40" t="s">
        <v>19115</v>
      </c>
      <c r="C4270" s="40" t="s">
        <v>19116</v>
      </c>
      <c r="D4270" s="44" t="s">
        <v>19117</v>
      </c>
    </row>
    <row r="4271" spans="1:4" ht="15" customHeight="1" x14ac:dyDescent="0.2">
      <c r="A4271" s="40" t="s">
        <v>19118</v>
      </c>
      <c r="B4271" s="40" t="s">
        <v>19119</v>
      </c>
      <c r="C4271" s="40" t="s">
        <v>19120</v>
      </c>
      <c r="D4271" s="44" t="s">
        <v>19121</v>
      </c>
    </row>
    <row r="4272" spans="1:4" ht="15" customHeight="1" x14ac:dyDescent="0.2">
      <c r="A4272" s="40" t="s">
        <v>19122</v>
      </c>
      <c r="B4272" s="40" t="s">
        <v>19123</v>
      </c>
      <c r="C4272" s="40" t="s">
        <v>19124</v>
      </c>
      <c r="D4272" s="44" t="s">
        <v>19125</v>
      </c>
    </row>
    <row r="4273" spans="1:4" ht="15" customHeight="1" x14ac:dyDescent="0.2">
      <c r="A4273" s="40" t="s">
        <v>19126</v>
      </c>
      <c r="B4273" s="40" t="s">
        <v>19127</v>
      </c>
      <c r="C4273" s="40" t="s">
        <v>19128</v>
      </c>
      <c r="D4273" s="44" t="s">
        <v>19129</v>
      </c>
    </row>
    <row r="4274" spans="1:4" ht="15" customHeight="1" x14ac:dyDescent="0.2">
      <c r="A4274" s="40" t="s">
        <v>19130</v>
      </c>
      <c r="B4274" s="40" t="s">
        <v>19131</v>
      </c>
      <c r="C4274" s="40" t="s">
        <v>19132</v>
      </c>
      <c r="D4274" s="44" t="s">
        <v>19133</v>
      </c>
    </row>
    <row r="4275" spans="1:4" ht="15" customHeight="1" x14ac:dyDescent="0.2">
      <c r="A4275" s="40" t="s">
        <v>19134</v>
      </c>
      <c r="B4275" s="40" t="s">
        <v>19135</v>
      </c>
      <c r="C4275" s="40" t="s">
        <v>19136</v>
      </c>
      <c r="D4275" s="44" t="s">
        <v>19137</v>
      </c>
    </row>
    <row r="4276" spans="1:4" ht="15" customHeight="1" x14ac:dyDescent="0.2">
      <c r="A4276" s="40" t="s">
        <v>19138</v>
      </c>
      <c r="B4276" s="40" t="s">
        <v>19139</v>
      </c>
      <c r="C4276" s="40" t="s">
        <v>19140</v>
      </c>
      <c r="D4276" s="44" t="s">
        <v>19141</v>
      </c>
    </row>
    <row r="4277" spans="1:4" ht="15" customHeight="1" x14ac:dyDescent="0.2">
      <c r="A4277" s="40" t="s">
        <v>19142</v>
      </c>
      <c r="B4277" s="40" t="s">
        <v>19143</v>
      </c>
      <c r="C4277" s="40" t="s">
        <v>19144</v>
      </c>
      <c r="D4277" s="44" t="s">
        <v>19145</v>
      </c>
    </row>
    <row r="4278" spans="1:4" ht="15" customHeight="1" x14ac:dyDescent="0.2">
      <c r="A4278" s="40" t="s">
        <v>19146</v>
      </c>
      <c r="B4278" s="40" t="s">
        <v>19147</v>
      </c>
      <c r="C4278" s="40" t="s">
        <v>19148</v>
      </c>
      <c r="D4278" s="44" t="s">
        <v>19149</v>
      </c>
    </row>
    <row r="4279" spans="1:4" ht="15" customHeight="1" x14ac:dyDescent="0.2">
      <c r="A4279" s="40" t="s">
        <v>19150</v>
      </c>
      <c r="B4279" s="40" t="s">
        <v>19151</v>
      </c>
      <c r="C4279" s="40" t="s">
        <v>19152</v>
      </c>
      <c r="D4279" s="44" t="s">
        <v>19153</v>
      </c>
    </row>
    <row r="4280" spans="1:4" ht="15" customHeight="1" x14ac:dyDescent="0.2">
      <c r="A4280" s="40" t="s">
        <v>19154</v>
      </c>
      <c r="B4280" s="40" t="s">
        <v>19155</v>
      </c>
      <c r="C4280" s="40" t="s">
        <v>19156</v>
      </c>
      <c r="D4280" s="44" t="s">
        <v>19157</v>
      </c>
    </row>
    <row r="4281" spans="1:4" ht="15" customHeight="1" x14ac:dyDescent="0.2">
      <c r="A4281" s="40" t="s">
        <v>19158</v>
      </c>
      <c r="B4281" s="40" t="s">
        <v>19159</v>
      </c>
      <c r="C4281" s="40" t="s">
        <v>19160</v>
      </c>
      <c r="D4281" s="44" t="s">
        <v>19161</v>
      </c>
    </row>
    <row r="4282" spans="1:4" ht="15" customHeight="1" x14ac:dyDescent="0.2">
      <c r="A4282" s="40" t="s">
        <v>19162</v>
      </c>
      <c r="B4282" s="40" t="s">
        <v>19163</v>
      </c>
      <c r="C4282" s="40" t="s">
        <v>19164</v>
      </c>
      <c r="D4282" s="44" t="s">
        <v>19165</v>
      </c>
    </row>
    <row r="4283" spans="1:4" ht="15" customHeight="1" x14ac:dyDescent="0.2">
      <c r="A4283" s="40" t="s">
        <v>19166</v>
      </c>
      <c r="B4283" s="40" t="s">
        <v>19167</v>
      </c>
      <c r="C4283" s="40" t="s">
        <v>19168</v>
      </c>
      <c r="D4283" s="44" t="s">
        <v>19169</v>
      </c>
    </row>
    <row r="4284" spans="1:4" ht="15" customHeight="1" x14ac:dyDescent="0.2">
      <c r="A4284" s="40" t="s">
        <v>19170</v>
      </c>
      <c r="B4284" s="40" t="s">
        <v>19171</v>
      </c>
      <c r="C4284" s="40" t="s">
        <v>19172</v>
      </c>
      <c r="D4284" s="44" t="s">
        <v>19173</v>
      </c>
    </row>
    <row r="4285" spans="1:4" ht="15" customHeight="1" x14ac:dyDescent="0.2">
      <c r="A4285" s="40" t="s">
        <v>19174</v>
      </c>
      <c r="B4285" s="40" t="s">
        <v>19175</v>
      </c>
      <c r="C4285" s="40" t="s">
        <v>19176</v>
      </c>
      <c r="D4285" s="44" t="s">
        <v>19177</v>
      </c>
    </row>
    <row r="4286" spans="1:4" ht="15" customHeight="1" x14ac:dyDescent="0.2">
      <c r="A4286" s="40" t="s">
        <v>19178</v>
      </c>
      <c r="B4286" s="40" t="s">
        <v>19179</v>
      </c>
      <c r="C4286" s="40" t="s">
        <v>19180</v>
      </c>
      <c r="D4286" s="44" t="s">
        <v>19181</v>
      </c>
    </row>
    <row r="4287" spans="1:4" ht="15" customHeight="1" x14ac:dyDescent="0.2">
      <c r="A4287" s="40" t="s">
        <v>19182</v>
      </c>
      <c r="B4287" s="40" t="s">
        <v>19183</v>
      </c>
      <c r="C4287" s="40" t="s">
        <v>19184</v>
      </c>
      <c r="D4287" s="44" t="s">
        <v>19185</v>
      </c>
    </row>
    <row r="4288" spans="1:4" ht="15" customHeight="1" x14ac:dyDescent="0.2">
      <c r="A4288" s="40" t="s">
        <v>19186</v>
      </c>
      <c r="B4288" s="40" t="s">
        <v>19187</v>
      </c>
      <c r="C4288" s="40" t="s">
        <v>19188</v>
      </c>
      <c r="D4288" s="44" t="s">
        <v>19189</v>
      </c>
    </row>
    <row r="4289" spans="1:4" ht="15" customHeight="1" x14ac:dyDescent="0.2">
      <c r="A4289" s="40" t="s">
        <v>19190</v>
      </c>
      <c r="B4289" s="40" t="s">
        <v>19191</v>
      </c>
      <c r="C4289" s="40" t="s">
        <v>19192</v>
      </c>
      <c r="D4289" s="44" t="s">
        <v>19193</v>
      </c>
    </row>
    <row r="4290" spans="1:4" ht="15" customHeight="1" x14ac:dyDescent="0.2">
      <c r="A4290" s="40" t="s">
        <v>19194</v>
      </c>
      <c r="B4290" s="40" t="s">
        <v>19195</v>
      </c>
      <c r="C4290" s="40" t="s">
        <v>19196</v>
      </c>
      <c r="D4290" s="44" t="s">
        <v>19197</v>
      </c>
    </row>
    <row r="4291" spans="1:4" ht="15" customHeight="1" x14ac:dyDescent="0.2">
      <c r="A4291" s="40" t="s">
        <v>19198</v>
      </c>
      <c r="B4291" s="40" t="s">
        <v>19199</v>
      </c>
      <c r="C4291" s="40" t="s">
        <v>19200</v>
      </c>
      <c r="D4291" s="44" t="s">
        <v>19201</v>
      </c>
    </row>
    <row r="4292" spans="1:4" ht="15" customHeight="1" x14ac:dyDescent="0.2">
      <c r="A4292" s="40" t="s">
        <v>19202</v>
      </c>
      <c r="B4292" s="40" t="s">
        <v>19203</v>
      </c>
      <c r="C4292" s="40" t="s">
        <v>19204</v>
      </c>
      <c r="D4292" s="44" t="s">
        <v>19205</v>
      </c>
    </row>
    <row r="4293" spans="1:4" ht="15" customHeight="1" x14ac:dyDescent="0.2">
      <c r="A4293" s="40" t="s">
        <v>19206</v>
      </c>
      <c r="B4293" s="40" t="s">
        <v>19207</v>
      </c>
      <c r="C4293" s="40" t="s">
        <v>19208</v>
      </c>
      <c r="D4293" s="44" t="s">
        <v>19209</v>
      </c>
    </row>
    <row r="4294" spans="1:4" ht="15" customHeight="1" x14ac:dyDescent="0.2">
      <c r="A4294" s="40" t="s">
        <v>19210</v>
      </c>
      <c r="B4294" s="40" t="s">
        <v>19211</v>
      </c>
      <c r="C4294" s="40" t="s">
        <v>19212</v>
      </c>
      <c r="D4294" s="44" t="s">
        <v>19213</v>
      </c>
    </row>
    <row r="4295" spans="1:4" ht="15" customHeight="1" x14ac:dyDescent="0.2">
      <c r="A4295" s="40" t="s">
        <v>19214</v>
      </c>
      <c r="B4295" s="40" t="s">
        <v>19215</v>
      </c>
      <c r="C4295" s="40" t="s">
        <v>19216</v>
      </c>
      <c r="D4295" s="44" t="s">
        <v>19217</v>
      </c>
    </row>
    <row r="4296" spans="1:4" ht="15" customHeight="1" x14ac:dyDescent="0.2">
      <c r="A4296" s="40" t="s">
        <v>19218</v>
      </c>
      <c r="B4296" s="40" t="s">
        <v>19219</v>
      </c>
      <c r="C4296" s="40" t="s">
        <v>19220</v>
      </c>
      <c r="D4296" s="44" t="s">
        <v>19221</v>
      </c>
    </row>
    <row r="4297" spans="1:4" ht="15" customHeight="1" x14ac:dyDescent="0.2">
      <c r="A4297" s="40" t="s">
        <v>19222</v>
      </c>
      <c r="B4297" s="40" t="s">
        <v>19223</v>
      </c>
      <c r="C4297" s="40" t="s">
        <v>19224</v>
      </c>
      <c r="D4297" s="44" t="s">
        <v>19225</v>
      </c>
    </row>
    <row r="4298" spans="1:4" ht="15" customHeight="1" x14ac:dyDescent="0.2">
      <c r="A4298" s="40" t="s">
        <v>19226</v>
      </c>
      <c r="B4298" s="40" t="s">
        <v>19227</v>
      </c>
      <c r="C4298" s="40" t="s">
        <v>19228</v>
      </c>
      <c r="D4298" s="44" t="s">
        <v>19229</v>
      </c>
    </row>
    <row r="4299" spans="1:4" ht="15" customHeight="1" x14ac:dyDescent="0.2">
      <c r="A4299" s="40" t="s">
        <v>19230</v>
      </c>
      <c r="B4299" s="40" t="s">
        <v>19231</v>
      </c>
      <c r="C4299" s="40" t="s">
        <v>19232</v>
      </c>
      <c r="D4299" s="44" t="s">
        <v>19233</v>
      </c>
    </row>
    <row r="4300" spans="1:4" ht="15" customHeight="1" x14ac:dyDescent="0.2">
      <c r="A4300" s="40" t="s">
        <v>19234</v>
      </c>
      <c r="B4300" s="40" t="s">
        <v>19235</v>
      </c>
      <c r="C4300" s="40" t="s">
        <v>19236</v>
      </c>
      <c r="D4300" s="44" t="s">
        <v>19237</v>
      </c>
    </row>
    <row r="4301" spans="1:4" ht="15" customHeight="1" x14ac:dyDescent="0.2">
      <c r="A4301" s="40" t="s">
        <v>19238</v>
      </c>
      <c r="B4301" s="40" t="s">
        <v>19239</v>
      </c>
      <c r="C4301" s="40" t="s">
        <v>19240</v>
      </c>
      <c r="D4301" s="44" t="s">
        <v>19241</v>
      </c>
    </row>
    <row r="4302" spans="1:4" ht="15" customHeight="1" x14ac:dyDescent="0.2">
      <c r="A4302" s="40" t="s">
        <v>19242</v>
      </c>
      <c r="B4302" s="40" t="s">
        <v>19243</v>
      </c>
      <c r="C4302" s="40" t="s">
        <v>19244</v>
      </c>
      <c r="D4302" s="44" t="s">
        <v>19245</v>
      </c>
    </row>
    <row r="4303" spans="1:4" ht="15" customHeight="1" x14ac:dyDescent="0.2">
      <c r="A4303" s="40" t="s">
        <v>19246</v>
      </c>
      <c r="B4303" s="40" t="s">
        <v>19247</v>
      </c>
      <c r="C4303" s="40" t="s">
        <v>19248</v>
      </c>
      <c r="D4303" s="44" t="s">
        <v>19249</v>
      </c>
    </row>
    <row r="4304" spans="1:4" ht="15" customHeight="1" x14ac:dyDescent="0.2">
      <c r="A4304" s="40" t="s">
        <v>19250</v>
      </c>
      <c r="B4304" s="40" t="s">
        <v>19251</v>
      </c>
      <c r="C4304" s="40" t="s">
        <v>19252</v>
      </c>
      <c r="D4304" s="44" t="s">
        <v>19253</v>
      </c>
    </row>
    <row r="4305" spans="1:4" ht="15" customHeight="1" x14ac:dyDescent="0.2">
      <c r="A4305" s="40" t="s">
        <v>19254</v>
      </c>
      <c r="B4305" s="40" t="s">
        <v>19255</v>
      </c>
      <c r="C4305" s="40" t="s">
        <v>19256</v>
      </c>
      <c r="D4305" s="44" t="s">
        <v>19257</v>
      </c>
    </row>
    <row r="4306" spans="1:4" ht="15" customHeight="1" x14ac:dyDescent="0.2">
      <c r="A4306" s="40" t="s">
        <v>19258</v>
      </c>
      <c r="B4306" s="40" t="s">
        <v>19259</v>
      </c>
      <c r="C4306" s="40" t="s">
        <v>19260</v>
      </c>
      <c r="D4306" s="44" t="s">
        <v>19261</v>
      </c>
    </row>
    <row r="4307" spans="1:4" ht="15" customHeight="1" x14ac:dyDescent="0.2">
      <c r="A4307" s="40" t="s">
        <v>19262</v>
      </c>
      <c r="B4307" s="40" t="s">
        <v>19263</v>
      </c>
      <c r="C4307" s="40" t="s">
        <v>19264</v>
      </c>
      <c r="D4307" s="44" t="s">
        <v>19265</v>
      </c>
    </row>
    <row r="4308" spans="1:4" ht="15" customHeight="1" x14ac:dyDescent="0.2">
      <c r="A4308" s="40" t="s">
        <v>19266</v>
      </c>
      <c r="B4308" s="40" t="s">
        <v>19267</v>
      </c>
      <c r="C4308" s="40" t="s">
        <v>19268</v>
      </c>
      <c r="D4308" s="44" t="s">
        <v>19269</v>
      </c>
    </row>
    <row r="4309" spans="1:4" ht="15" customHeight="1" x14ac:dyDescent="0.2">
      <c r="A4309" s="40" t="s">
        <v>19270</v>
      </c>
      <c r="B4309" s="40" t="s">
        <v>19271</v>
      </c>
      <c r="C4309" s="40" t="s">
        <v>19272</v>
      </c>
      <c r="D4309" s="44" t="s">
        <v>19273</v>
      </c>
    </row>
    <row r="4310" spans="1:4" ht="15" customHeight="1" x14ac:dyDescent="0.2">
      <c r="A4310" s="40" t="s">
        <v>19274</v>
      </c>
      <c r="B4310" s="40" t="s">
        <v>19275</v>
      </c>
      <c r="C4310" s="40" t="s">
        <v>19276</v>
      </c>
      <c r="D4310" s="44" t="s">
        <v>19277</v>
      </c>
    </row>
    <row r="4311" spans="1:4" ht="15" customHeight="1" x14ac:dyDescent="0.2">
      <c r="A4311" s="40" t="s">
        <v>19278</v>
      </c>
      <c r="B4311" s="40" t="s">
        <v>19279</v>
      </c>
      <c r="C4311" s="40" t="s">
        <v>19280</v>
      </c>
      <c r="D4311" s="44" t="s">
        <v>19281</v>
      </c>
    </row>
    <row r="4312" spans="1:4" ht="15" customHeight="1" x14ac:dyDescent="0.2">
      <c r="A4312" s="40" t="s">
        <v>19282</v>
      </c>
      <c r="B4312" s="40" t="s">
        <v>19283</v>
      </c>
      <c r="C4312" s="40" t="s">
        <v>19284</v>
      </c>
      <c r="D4312" s="44" t="s">
        <v>19285</v>
      </c>
    </row>
    <row r="4313" spans="1:4" ht="15" customHeight="1" x14ac:dyDescent="0.2">
      <c r="A4313" s="40" t="s">
        <v>19286</v>
      </c>
      <c r="B4313" s="40" t="s">
        <v>19287</v>
      </c>
      <c r="C4313" s="40" t="s">
        <v>19288</v>
      </c>
      <c r="D4313" s="44" t="s">
        <v>19289</v>
      </c>
    </row>
    <row r="4314" spans="1:4" ht="15" customHeight="1" x14ac:dyDescent="0.2">
      <c r="A4314" s="40" t="s">
        <v>19290</v>
      </c>
      <c r="B4314" s="40" t="s">
        <v>19291</v>
      </c>
      <c r="C4314" s="40" t="s">
        <v>19292</v>
      </c>
      <c r="D4314" s="44" t="s">
        <v>19293</v>
      </c>
    </row>
    <row r="4315" spans="1:4" ht="15" customHeight="1" x14ac:dyDescent="0.2">
      <c r="A4315" s="40" t="s">
        <v>19294</v>
      </c>
      <c r="B4315" s="40" t="s">
        <v>19295</v>
      </c>
      <c r="C4315" s="40" t="s">
        <v>19296</v>
      </c>
      <c r="D4315" s="44" t="s">
        <v>19297</v>
      </c>
    </row>
    <row r="4316" spans="1:4" ht="15" customHeight="1" x14ac:dyDescent="0.2">
      <c r="A4316" s="40" t="s">
        <v>19298</v>
      </c>
      <c r="B4316" s="40" t="s">
        <v>19299</v>
      </c>
      <c r="C4316" s="40" t="s">
        <v>19300</v>
      </c>
      <c r="D4316" s="44" t="s">
        <v>19301</v>
      </c>
    </row>
    <row r="4317" spans="1:4" ht="15" customHeight="1" x14ac:dyDescent="0.2">
      <c r="A4317" s="40" t="s">
        <v>19302</v>
      </c>
      <c r="B4317" s="40" t="s">
        <v>19303</v>
      </c>
      <c r="C4317" s="40" t="s">
        <v>19304</v>
      </c>
      <c r="D4317" s="44" t="s">
        <v>19305</v>
      </c>
    </row>
    <row r="4318" spans="1:4" ht="15" customHeight="1" x14ac:dyDescent="0.2">
      <c r="A4318" s="40" t="s">
        <v>19306</v>
      </c>
      <c r="B4318" s="40" t="s">
        <v>19307</v>
      </c>
      <c r="C4318" s="40" t="s">
        <v>19308</v>
      </c>
      <c r="D4318" s="44" t="s">
        <v>19309</v>
      </c>
    </row>
    <row r="4319" spans="1:4" ht="15" customHeight="1" x14ac:dyDescent="0.2">
      <c r="A4319" s="40" t="s">
        <v>19310</v>
      </c>
      <c r="B4319" s="40" t="s">
        <v>19311</v>
      </c>
      <c r="C4319" s="40" t="s">
        <v>19312</v>
      </c>
      <c r="D4319" s="44" t="s">
        <v>19313</v>
      </c>
    </row>
    <row r="4320" spans="1:4" ht="15" customHeight="1" x14ac:dyDescent="0.2">
      <c r="A4320" s="40" t="s">
        <v>19314</v>
      </c>
      <c r="B4320" s="40" t="s">
        <v>19315</v>
      </c>
      <c r="C4320" s="40" t="s">
        <v>19316</v>
      </c>
      <c r="D4320" s="44" t="s">
        <v>19317</v>
      </c>
    </row>
    <row r="4321" spans="1:4" ht="15" customHeight="1" x14ac:dyDescent="0.2">
      <c r="A4321" s="40" t="s">
        <v>19318</v>
      </c>
      <c r="B4321" s="40" t="s">
        <v>19319</v>
      </c>
      <c r="C4321" s="40" t="s">
        <v>19320</v>
      </c>
      <c r="D4321" s="44" t="s">
        <v>19321</v>
      </c>
    </row>
    <row r="4322" spans="1:4" ht="15" customHeight="1" x14ac:dyDescent="0.2">
      <c r="A4322" s="40" t="s">
        <v>19322</v>
      </c>
      <c r="B4322" s="40" t="s">
        <v>19323</v>
      </c>
      <c r="C4322" s="40" t="s">
        <v>19324</v>
      </c>
      <c r="D4322" s="44" t="s">
        <v>19325</v>
      </c>
    </row>
    <row r="4323" spans="1:4" ht="15" customHeight="1" x14ac:dyDescent="0.2">
      <c r="A4323" s="40" t="s">
        <v>19326</v>
      </c>
      <c r="B4323" s="40" t="s">
        <v>19327</v>
      </c>
      <c r="C4323" s="40" t="s">
        <v>19328</v>
      </c>
      <c r="D4323" s="44" t="s">
        <v>19329</v>
      </c>
    </row>
    <row r="4324" spans="1:4" ht="15" customHeight="1" x14ac:dyDescent="0.2">
      <c r="A4324" s="40" t="s">
        <v>19330</v>
      </c>
      <c r="B4324" s="40" t="s">
        <v>19331</v>
      </c>
      <c r="C4324" s="40" t="s">
        <v>19332</v>
      </c>
      <c r="D4324" s="44" t="s">
        <v>19333</v>
      </c>
    </row>
    <row r="4325" spans="1:4" ht="15" customHeight="1" x14ac:dyDescent="0.2">
      <c r="A4325" s="40" t="s">
        <v>19334</v>
      </c>
      <c r="B4325" s="40" t="s">
        <v>19335</v>
      </c>
      <c r="C4325" s="40" t="s">
        <v>19336</v>
      </c>
      <c r="D4325" s="44" t="s">
        <v>19337</v>
      </c>
    </row>
    <row r="4326" spans="1:4" ht="15" customHeight="1" x14ac:dyDescent="0.2">
      <c r="A4326" s="40" t="s">
        <v>19338</v>
      </c>
      <c r="B4326" s="40" t="s">
        <v>19339</v>
      </c>
      <c r="C4326" s="40" t="s">
        <v>19340</v>
      </c>
      <c r="D4326" s="44" t="s">
        <v>19341</v>
      </c>
    </row>
    <row r="4327" spans="1:4" ht="15" customHeight="1" x14ac:dyDescent="0.2">
      <c r="A4327" s="40" t="s">
        <v>19342</v>
      </c>
      <c r="B4327" s="40" t="s">
        <v>19343</v>
      </c>
      <c r="C4327" s="40" t="s">
        <v>19344</v>
      </c>
      <c r="D4327" s="44" t="s">
        <v>19345</v>
      </c>
    </row>
    <row r="4328" spans="1:4" ht="15" customHeight="1" x14ac:dyDescent="0.2">
      <c r="A4328" s="40" t="s">
        <v>19346</v>
      </c>
      <c r="B4328" s="40" t="s">
        <v>19347</v>
      </c>
      <c r="C4328" s="40" t="s">
        <v>19348</v>
      </c>
      <c r="D4328" s="44" t="s">
        <v>19349</v>
      </c>
    </row>
    <row r="4329" spans="1:4" ht="15" customHeight="1" x14ac:dyDescent="0.2">
      <c r="A4329" s="40" t="s">
        <v>19350</v>
      </c>
      <c r="B4329" s="40" t="s">
        <v>19351</v>
      </c>
      <c r="C4329" s="40" t="s">
        <v>19352</v>
      </c>
      <c r="D4329" s="44" t="s">
        <v>19353</v>
      </c>
    </row>
    <row r="4330" spans="1:4" ht="15" customHeight="1" x14ac:dyDescent="0.2">
      <c r="A4330" s="40" t="s">
        <v>19354</v>
      </c>
      <c r="B4330" s="40" t="s">
        <v>19355</v>
      </c>
      <c r="C4330" s="40" t="s">
        <v>19356</v>
      </c>
      <c r="D4330" s="44" t="s">
        <v>19357</v>
      </c>
    </row>
    <row r="4331" spans="1:4" ht="15" customHeight="1" x14ac:dyDescent="0.2">
      <c r="A4331" s="40" t="s">
        <v>19358</v>
      </c>
      <c r="B4331" s="40" t="s">
        <v>19359</v>
      </c>
      <c r="C4331" s="40" t="s">
        <v>19360</v>
      </c>
      <c r="D4331" s="44" t="s">
        <v>19361</v>
      </c>
    </row>
    <row r="4332" spans="1:4" ht="15" customHeight="1" x14ac:dyDescent="0.2">
      <c r="A4332" s="40" t="s">
        <v>19362</v>
      </c>
      <c r="B4332" s="40" t="s">
        <v>19363</v>
      </c>
      <c r="C4332" s="40" t="s">
        <v>19364</v>
      </c>
      <c r="D4332" s="44" t="s">
        <v>19365</v>
      </c>
    </row>
    <row r="4333" spans="1:4" ht="15" customHeight="1" x14ac:dyDescent="0.2">
      <c r="A4333" s="40" t="s">
        <v>19366</v>
      </c>
      <c r="B4333" s="40" t="s">
        <v>19367</v>
      </c>
      <c r="C4333" s="40" t="s">
        <v>19368</v>
      </c>
      <c r="D4333" s="44" t="s">
        <v>19369</v>
      </c>
    </row>
    <row r="4334" spans="1:4" ht="15" customHeight="1" x14ac:dyDescent="0.2">
      <c r="A4334" s="40" t="s">
        <v>19370</v>
      </c>
      <c r="B4334" s="40" t="s">
        <v>19371</v>
      </c>
      <c r="C4334" s="40" t="s">
        <v>19372</v>
      </c>
      <c r="D4334" s="44" t="s">
        <v>19373</v>
      </c>
    </row>
    <row r="4335" spans="1:4" ht="15" customHeight="1" x14ac:dyDescent="0.2">
      <c r="A4335" s="40" t="s">
        <v>19374</v>
      </c>
      <c r="B4335" s="40" t="s">
        <v>19375</v>
      </c>
      <c r="C4335" s="40" t="s">
        <v>19376</v>
      </c>
      <c r="D4335" s="44" t="s">
        <v>19377</v>
      </c>
    </row>
    <row r="4336" spans="1:4" ht="15" customHeight="1" x14ac:dyDescent="0.2">
      <c r="A4336" s="40" t="s">
        <v>19378</v>
      </c>
      <c r="B4336" s="40" t="s">
        <v>19379</v>
      </c>
      <c r="C4336" s="40" t="s">
        <v>19380</v>
      </c>
      <c r="D4336" s="44" t="s">
        <v>19381</v>
      </c>
    </row>
    <row r="4337" spans="1:4" ht="15" customHeight="1" x14ac:dyDescent="0.2">
      <c r="A4337" s="40" t="s">
        <v>19382</v>
      </c>
      <c r="B4337" s="40" t="s">
        <v>19383</v>
      </c>
      <c r="C4337" s="40" t="s">
        <v>19384</v>
      </c>
      <c r="D4337" s="44" t="s">
        <v>19385</v>
      </c>
    </row>
    <row r="4338" spans="1:4" ht="15" customHeight="1" x14ac:dyDescent="0.2">
      <c r="A4338" s="40" t="s">
        <v>19386</v>
      </c>
      <c r="B4338" s="40" t="s">
        <v>19387</v>
      </c>
      <c r="C4338" s="40" t="s">
        <v>19388</v>
      </c>
      <c r="D4338" s="44" t="s">
        <v>19389</v>
      </c>
    </row>
    <row r="4339" spans="1:4" ht="15" customHeight="1" x14ac:dyDescent="0.2">
      <c r="A4339" s="40" t="s">
        <v>19390</v>
      </c>
      <c r="B4339" s="40" t="s">
        <v>19391</v>
      </c>
      <c r="C4339" s="40" t="s">
        <v>19392</v>
      </c>
      <c r="D4339" s="44" t="s">
        <v>19393</v>
      </c>
    </row>
    <row r="4340" spans="1:4" ht="15" customHeight="1" x14ac:dyDescent="0.2">
      <c r="A4340" s="40" t="s">
        <v>19394</v>
      </c>
      <c r="B4340" s="40" t="s">
        <v>19395</v>
      </c>
      <c r="C4340" s="40" t="s">
        <v>19396</v>
      </c>
      <c r="D4340" s="44" t="s">
        <v>19397</v>
      </c>
    </row>
    <row r="4341" spans="1:4" ht="15" customHeight="1" x14ac:dyDescent="0.2">
      <c r="A4341" s="40" t="s">
        <v>19398</v>
      </c>
      <c r="B4341" s="40" t="s">
        <v>19399</v>
      </c>
      <c r="C4341" s="40" t="s">
        <v>19400</v>
      </c>
      <c r="D4341" s="44" t="s">
        <v>19401</v>
      </c>
    </row>
    <row r="4342" spans="1:4" ht="15" customHeight="1" x14ac:dyDescent="0.2">
      <c r="A4342" s="40" t="s">
        <v>19402</v>
      </c>
      <c r="B4342" s="40" t="s">
        <v>19403</v>
      </c>
      <c r="C4342" s="40" t="s">
        <v>19404</v>
      </c>
      <c r="D4342" s="44" t="s">
        <v>19405</v>
      </c>
    </row>
    <row r="4343" spans="1:4" ht="15" customHeight="1" x14ac:dyDescent="0.2">
      <c r="A4343" s="40" t="s">
        <v>19406</v>
      </c>
      <c r="B4343" s="40" t="s">
        <v>19407</v>
      </c>
      <c r="C4343" s="40" t="s">
        <v>19408</v>
      </c>
      <c r="D4343" s="44" t="s">
        <v>19409</v>
      </c>
    </row>
    <row r="4344" spans="1:4" ht="15" customHeight="1" x14ac:dyDescent="0.2">
      <c r="A4344" s="40" t="s">
        <v>19410</v>
      </c>
      <c r="B4344" s="40" t="s">
        <v>19411</v>
      </c>
      <c r="C4344" s="40" t="s">
        <v>19412</v>
      </c>
      <c r="D4344" s="44" t="s">
        <v>19413</v>
      </c>
    </row>
    <row r="4345" spans="1:4" ht="15" customHeight="1" x14ac:dyDescent="0.2">
      <c r="A4345" s="40" t="s">
        <v>19414</v>
      </c>
      <c r="B4345" s="40" t="s">
        <v>19415</v>
      </c>
      <c r="C4345" s="40" t="s">
        <v>19416</v>
      </c>
      <c r="D4345" s="44" t="s">
        <v>19417</v>
      </c>
    </row>
    <row r="4346" spans="1:4" ht="15" customHeight="1" x14ac:dyDescent="0.2">
      <c r="A4346" s="40" t="s">
        <v>19418</v>
      </c>
      <c r="B4346" s="40" t="s">
        <v>19419</v>
      </c>
      <c r="C4346" s="40" t="s">
        <v>19420</v>
      </c>
      <c r="D4346" s="44" t="s">
        <v>19421</v>
      </c>
    </row>
    <row r="4347" spans="1:4" ht="15" customHeight="1" x14ac:dyDescent="0.2">
      <c r="A4347" s="40" t="s">
        <v>19422</v>
      </c>
      <c r="B4347" s="40" t="s">
        <v>19423</v>
      </c>
      <c r="C4347" s="40" t="s">
        <v>19424</v>
      </c>
      <c r="D4347" s="44" t="s">
        <v>19425</v>
      </c>
    </row>
    <row r="4348" spans="1:4" ht="15" customHeight="1" x14ac:dyDescent="0.2">
      <c r="A4348" s="40" t="s">
        <v>19426</v>
      </c>
      <c r="B4348" s="40" t="s">
        <v>19427</v>
      </c>
      <c r="C4348" s="40" t="s">
        <v>19428</v>
      </c>
      <c r="D4348" s="44" t="s">
        <v>19429</v>
      </c>
    </row>
    <row r="4349" spans="1:4" ht="15" customHeight="1" x14ac:dyDescent="0.2">
      <c r="A4349" s="40" t="s">
        <v>19430</v>
      </c>
      <c r="B4349" s="40" t="s">
        <v>19431</v>
      </c>
      <c r="C4349" s="40" t="s">
        <v>19432</v>
      </c>
      <c r="D4349" s="44" t="s">
        <v>19433</v>
      </c>
    </row>
    <row r="4350" spans="1:4" ht="15" customHeight="1" x14ac:dyDescent="0.2">
      <c r="A4350" s="40" t="s">
        <v>19434</v>
      </c>
      <c r="B4350" s="40" t="s">
        <v>19435</v>
      </c>
      <c r="C4350" s="40" t="s">
        <v>19436</v>
      </c>
      <c r="D4350" s="44" t="s">
        <v>19437</v>
      </c>
    </row>
    <row r="4351" spans="1:4" ht="15" customHeight="1" x14ac:dyDescent="0.2">
      <c r="A4351" s="40" t="s">
        <v>19438</v>
      </c>
      <c r="B4351" s="40" t="s">
        <v>19439</v>
      </c>
      <c r="C4351" s="40" t="s">
        <v>19440</v>
      </c>
      <c r="D4351" s="44" t="s">
        <v>19441</v>
      </c>
    </row>
    <row r="4352" spans="1:4" ht="15" customHeight="1" x14ac:dyDescent="0.2">
      <c r="A4352" s="40" t="s">
        <v>19442</v>
      </c>
      <c r="B4352" s="40" t="s">
        <v>19443</v>
      </c>
      <c r="C4352" s="40" t="s">
        <v>19444</v>
      </c>
      <c r="D4352" s="44" t="s">
        <v>19445</v>
      </c>
    </row>
    <row r="4353" spans="1:4" ht="15" customHeight="1" x14ac:dyDescent="0.2">
      <c r="A4353" s="40" t="s">
        <v>19446</v>
      </c>
      <c r="B4353" s="40" t="s">
        <v>19447</v>
      </c>
      <c r="C4353" s="40" t="s">
        <v>19448</v>
      </c>
      <c r="D4353" s="44" t="s">
        <v>19449</v>
      </c>
    </row>
    <row r="4354" spans="1:4" ht="15" customHeight="1" x14ac:dyDescent="0.2">
      <c r="A4354" s="40" t="s">
        <v>19450</v>
      </c>
      <c r="B4354" s="40" t="s">
        <v>19451</v>
      </c>
      <c r="C4354" s="40" t="s">
        <v>19452</v>
      </c>
      <c r="D4354" s="44" t="s">
        <v>19453</v>
      </c>
    </row>
    <row r="4355" spans="1:4" ht="15" customHeight="1" x14ac:dyDescent="0.2">
      <c r="A4355" s="40" t="s">
        <v>19454</v>
      </c>
      <c r="B4355" s="40" t="s">
        <v>19455</v>
      </c>
      <c r="C4355" s="40" t="s">
        <v>19456</v>
      </c>
      <c r="D4355" s="44" t="s">
        <v>19457</v>
      </c>
    </row>
    <row r="4356" spans="1:4" ht="15" customHeight="1" x14ac:dyDescent="0.2">
      <c r="A4356" s="40" t="s">
        <v>19458</v>
      </c>
      <c r="B4356" s="40" t="s">
        <v>19459</v>
      </c>
      <c r="C4356" s="40" t="s">
        <v>19460</v>
      </c>
      <c r="D4356" s="44" t="s">
        <v>19461</v>
      </c>
    </row>
    <row r="4357" spans="1:4" ht="15" customHeight="1" x14ac:dyDescent="0.2">
      <c r="A4357" s="40" t="s">
        <v>19462</v>
      </c>
      <c r="B4357" s="40" t="s">
        <v>19463</v>
      </c>
      <c r="C4357" s="40" t="s">
        <v>19464</v>
      </c>
      <c r="D4357" s="44" t="s">
        <v>19465</v>
      </c>
    </row>
    <row r="4358" spans="1:4" ht="15" customHeight="1" x14ac:dyDescent="0.2">
      <c r="A4358" s="40" t="s">
        <v>19466</v>
      </c>
      <c r="B4358" s="40" t="s">
        <v>19467</v>
      </c>
      <c r="C4358" s="40" t="s">
        <v>19468</v>
      </c>
      <c r="D4358" s="44" t="s">
        <v>19469</v>
      </c>
    </row>
    <row r="4359" spans="1:4" ht="15" customHeight="1" x14ac:dyDescent="0.2">
      <c r="A4359" s="40" t="s">
        <v>19470</v>
      </c>
      <c r="B4359" s="40" t="s">
        <v>19471</v>
      </c>
      <c r="C4359" s="40" t="s">
        <v>19472</v>
      </c>
      <c r="D4359" s="44" t="s">
        <v>19473</v>
      </c>
    </row>
    <row r="4360" spans="1:4" ht="15" customHeight="1" x14ac:dyDescent="0.2">
      <c r="A4360" s="40" t="s">
        <v>19474</v>
      </c>
      <c r="B4360" s="40" t="s">
        <v>19475</v>
      </c>
      <c r="C4360" s="40" t="s">
        <v>19476</v>
      </c>
      <c r="D4360" s="44" t="s">
        <v>19477</v>
      </c>
    </row>
    <row r="4361" spans="1:4" ht="15" customHeight="1" x14ac:dyDescent="0.2">
      <c r="A4361" s="40" t="s">
        <v>19478</v>
      </c>
      <c r="B4361" s="40" t="s">
        <v>19479</v>
      </c>
      <c r="C4361" s="40" t="s">
        <v>19480</v>
      </c>
      <c r="D4361" s="44" t="s">
        <v>19481</v>
      </c>
    </row>
    <row r="4362" spans="1:4" ht="15" customHeight="1" x14ac:dyDescent="0.2">
      <c r="A4362" s="40" t="s">
        <v>19482</v>
      </c>
      <c r="B4362" s="40" t="s">
        <v>19483</v>
      </c>
      <c r="C4362" s="40" t="s">
        <v>19484</v>
      </c>
      <c r="D4362" s="44" t="s">
        <v>19485</v>
      </c>
    </row>
    <row r="4363" spans="1:4" ht="15" customHeight="1" x14ac:dyDescent="0.2">
      <c r="A4363" s="40" t="s">
        <v>19486</v>
      </c>
      <c r="B4363" s="40" t="s">
        <v>19487</v>
      </c>
      <c r="C4363" s="40" t="s">
        <v>19488</v>
      </c>
      <c r="D4363" s="44" t="s">
        <v>19489</v>
      </c>
    </row>
    <row r="4364" spans="1:4" ht="15" customHeight="1" x14ac:dyDescent="0.2">
      <c r="A4364" s="40" t="s">
        <v>19490</v>
      </c>
      <c r="B4364" s="40" t="s">
        <v>19491</v>
      </c>
      <c r="C4364" s="40" t="s">
        <v>19492</v>
      </c>
      <c r="D4364" s="44" t="s">
        <v>19493</v>
      </c>
    </row>
    <row r="4365" spans="1:4" ht="15" customHeight="1" x14ac:dyDescent="0.2">
      <c r="A4365" s="40" t="s">
        <v>19494</v>
      </c>
      <c r="B4365" s="40" t="s">
        <v>19495</v>
      </c>
      <c r="C4365" s="40" t="s">
        <v>19496</v>
      </c>
      <c r="D4365" s="44" t="s">
        <v>19497</v>
      </c>
    </row>
    <row r="4366" spans="1:4" ht="15" customHeight="1" x14ac:dyDescent="0.2">
      <c r="A4366" s="40" t="s">
        <v>19498</v>
      </c>
      <c r="B4366" s="40" t="s">
        <v>19499</v>
      </c>
      <c r="C4366" s="40" t="s">
        <v>19500</v>
      </c>
      <c r="D4366" s="44" t="s">
        <v>19501</v>
      </c>
    </row>
    <row r="4367" spans="1:4" ht="15" customHeight="1" x14ac:dyDescent="0.2">
      <c r="A4367" s="40" t="s">
        <v>19502</v>
      </c>
      <c r="B4367" s="40" t="s">
        <v>19503</v>
      </c>
      <c r="C4367" s="40" t="s">
        <v>19504</v>
      </c>
      <c r="D4367" s="44" t="s">
        <v>19505</v>
      </c>
    </row>
    <row r="4368" spans="1:4" ht="15" customHeight="1" x14ac:dyDescent="0.2">
      <c r="A4368" s="40" t="s">
        <v>19506</v>
      </c>
      <c r="B4368" s="40" t="s">
        <v>19507</v>
      </c>
      <c r="C4368" s="40" t="s">
        <v>19508</v>
      </c>
      <c r="D4368" s="44" t="s">
        <v>19509</v>
      </c>
    </row>
    <row r="4369" spans="1:4" ht="15" customHeight="1" x14ac:dyDescent="0.2">
      <c r="A4369" s="40" t="s">
        <v>19510</v>
      </c>
      <c r="B4369" s="40" t="s">
        <v>19511</v>
      </c>
      <c r="C4369" s="40" t="s">
        <v>19512</v>
      </c>
      <c r="D4369" s="44" t="s">
        <v>19513</v>
      </c>
    </row>
    <row r="4370" spans="1:4" ht="15" customHeight="1" x14ac:dyDescent="0.2">
      <c r="A4370" s="40" t="s">
        <v>19514</v>
      </c>
      <c r="B4370" s="40" t="s">
        <v>19515</v>
      </c>
      <c r="C4370" s="40" t="s">
        <v>19516</v>
      </c>
      <c r="D4370" s="44" t="s">
        <v>19517</v>
      </c>
    </row>
    <row r="4371" spans="1:4" ht="15" customHeight="1" x14ac:dyDescent="0.2">
      <c r="A4371" s="40" t="s">
        <v>19518</v>
      </c>
      <c r="B4371" s="40" t="s">
        <v>19519</v>
      </c>
      <c r="C4371" s="40" t="s">
        <v>19520</v>
      </c>
      <c r="D4371" s="44" t="s">
        <v>19521</v>
      </c>
    </row>
    <row r="4372" spans="1:4" ht="15" customHeight="1" x14ac:dyDescent="0.2">
      <c r="A4372" s="40" t="s">
        <v>19522</v>
      </c>
      <c r="B4372" s="40" t="s">
        <v>19523</v>
      </c>
      <c r="C4372" s="40" t="s">
        <v>19524</v>
      </c>
      <c r="D4372" s="44" t="s">
        <v>19525</v>
      </c>
    </row>
    <row r="4373" spans="1:4" ht="15" customHeight="1" x14ac:dyDescent="0.2">
      <c r="A4373" s="40" t="s">
        <v>19526</v>
      </c>
      <c r="B4373" s="40" t="s">
        <v>19527</v>
      </c>
      <c r="C4373" s="40" t="s">
        <v>19528</v>
      </c>
      <c r="D4373" s="44" t="s">
        <v>19529</v>
      </c>
    </row>
    <row r="4374" spans="1:4" ht="15" customHeight="1" x14ac:dyDescent="0.2">
      <c r="A4374" s="40" t="s">
        <v>19530</v>
      </c>
      <c r="B4374" s="40" t="s">
        <v>19531</v>
      </c>
      <c r="C4374" s="40" t="s">
        <v>19532</v>
      </c>
      <c r="D4374" s="44" t="s">
        <v>19533</v>
      </c>
    </row>
    <row r="4375" spans="1:4" ht="15" customHeight="1" x14ac:dyDescent="0.2">
      <c r="A4375" s="40" t="s">
        <v>19534</v>
      </c>
      <c r="B4375" s="40" t="s">
        <v>19535</v>
      </c>
      <c r="C4375" s="40" t="s">
        <v>19536</v>
      </c>
      <c r="D4375" s="44" t="s">
        <v>19537</v>
      </c>
    </row>
    <row r="4376" spans="1:4" ht="15" customHeight="1" x14ac:dyDescent="0.2">
      <c r="A4376" s="40" t="s">
        <v>19538</v>
      </c>
      <c r="B4376" s="40" t="s">
        <v>19539</v>
      </c>
      <c r="C4376" s="40" t="s">
        <v>19540</v>
      </c>
      <c r="D4376" s="44" t="s">
        <v>19541</v>
      </c>
    </row>
    <row r="4377" spans="1:4" ht="15" customHeight="1" x14ac:dyDescent="0.2">
      <c r="A4377" s="40" t="s">
        <v>19542</v>
      </c>
      <c r="B4377" s="40" t="s">
        <v>19543</v>
      </c>
      <c r="C4377" s="40" t="s">
        <v>19544</v>
      </c>
      <c r="D4377" s="44" t="s">
        <v>19545</v>
      </c>
    </row>
    <row r="4378" spans="1:4" ht="15" customHeight="1" x14ac:dyDescent="0.2">
      <c r="A4378" s="40" t="s">
        <v>19546</v>
      </c>
      <c r="B4378" s="40" t="s">
        <v>19547</v>
      </c>
      <c r="C4378" s="40" t="s">
        <v>19548</v>
      </c>
      <c r="D4378" s="44" t="s">
        <v>19549</v>
      </c>
    </row>
    <row r="4379" spans="1:4" ht="15" customHeight="1" x14ac:dyDescent="0.2">
      <c r="A4379" s="40" t="s">
        <v>19550</v>
      </c>
      <c r="B4379" s="40" t="s">
        <v>19551</v>
      </c>
      <c r="C4379" s="40" t="s">
        <v>19552</v>
      </c>
      <c r="D4379" s="44" t="s">
        <v>19553</v>
      </c>
    </row>
    <row r="4380" spans="1:4" ht="15" customHeight="1" x14ac:dyDescent="0.2">
      <c r="A4380" s="40" t="s">
        <v>19554</v>
      </c>
      <c r="B4380" s="40" t="s">
        <v>19555</v>
      </c>
      <c r="C4380" s="40" t="s">
        <v>19556</v>
      </c>
      <c r="D4380" s="44" t="s">
        <v>19557</v>
      </c>
    </row>
    <row r="4381" spans="1:4" ht="15" customHeight="1" x14ac:dyDescent="0.2">
      <c r="A4381" s="40" t="s">
        <v>19558</v>
      </c>
      <c r="B4381" s="40" t="s">
        <v>19559</v>
      </c>
      <c r="C4381" s="40" t="s">
        <v>19560</v>
      </c>
      <c r="D4381" s="44" t="s">
        <v>19561</v>
      </c>
    </row>
    <row r="4382" spans="1:4" ht="15" customHeight="1" x14ac:dyDescent="0.2">
      <c r="A4382" s="40" t="s">
        <v>19562</v>
      </c>
      <c r="B4382" s="40" t="s">
        <v>19563</v>
      </c>
      <c r="C4382" s="40" t="s">
        <v>19564</v>
      </c>
      <c r="D4382" s="44" t="s">
        <v>19565</v>
      </c>
    </row>
    <row r="4383" spans="1:4" ht="15" customHeight="1" x14ac:dyDescent="0.2">
      <c r="A4383" s="40" t="s">
        <v>19566</v>
      </c>
      <c r="B4383" s="40" t="s">
        <v>19567</v>
      </c>
      <c r="C4383" s="40" t="s">
        <v>19568</v>
      </c>
      <c r="D4383" s="44" t="s">
        <v>19569</v>
      </c>
    </row>
    <row r="4384" spans="1:4" ht="15" customHeight="1" x14ac:dyDescent="0.2">
      <c r="A4384" s="40" t="s">
        <v>19570</v>
      </c>
      <c r="B4384" s="40" t="s">
        <v>19571</v>
      </c>
      <c r="C4384" s="40" t="s">
        <v>19572</v>
      </c>
      <c r="D4384" s="44" t="s">
        <v>19573</v>
      </c>
    </row>
    <row r="4385" spans="1:4" ht="15" customHeight="1" x14ac:dyDescent="0.2">
      <c r="A4385" s="40" t="s">
        <v>19574</v>
      </c>
      <c r="B4385" s="40" t="s">
        <v>19575</v>
      </c>
      <c r="C4385" s="40" t="s">
        <v>19576</v>
      </c>
      <c r="D4385" s="44" t="s">
        <v>19577</v>
      </c>
    </row>
    <row r="4386" spans="1:4" ht="15" customHeight="1" x14ac:dyDescent="0.2">
      <c r="A4386" s="40" t="s">
        <v>19578</v>
      </c>
      <c r="B4386" s="40" t="s">
        <v>19579</v>
      </c>
      <c r="C4386" s="40" t="s">
        <v>19580</v>
      </c>
      <c r="D4386" s="44" t="s">
        <v>19581</v>
      </c>
    </row>
    <row r="4387" spans="1:4" ht="15" customHeight="1" x14ac:dyDescent="0.2">
      <c r="A4387" s="40" t="s">
        <v>19582</v>
      </c>
      <c r="B4387" s="40" t="s">
        <v>19583</v>
      </c>
      <c r="C4387" s="40" t="s">
        <v>19584</v>
      </c>
      <c r="D4387" s="44" t="s">
        <v>19585</v>
      </c>
    </row>
    <row r="4388" spans="1:4" ht="15" customHeight="1" x14ac:dyDescent="0.2">
      <c r="A4388" s="40" t="s">
        <v>19586</v>
      </c>
      <c r="B4388" s="40" t="s">
        <v>19587</v>
      </c>
      <c r="C4388" s="40" t="s">
        <v>19588</v>
      </c>
      <c r="D4388" s="44" t="s">
        <v>19589</v>
      </c>
    </row>
    <row r="4389" spans="1:4" ht="15" customHeight="1" x14ac:dyDescent="0.2">
      <c r="A4389" s="40" t="s">
        <v>19590</v>
      </c>
      <c r="B4389" s="40" t="s">
        <v>19591</v>
      </c>
      <c r="C4389" s="40" t="s">
        <v>19592</v>
      </c>
      <c r="D4389" s="44" t="s">
        <v>19593</v>
      </c>
    </row>
    <row r="4390" spans="1:4" ht="15" customHeight="1" x14ac:dyDescent="0.2">
      <c r="A4390" s="40" t="s">
        <v>19594</v>
      </c>
      <c r="B4390" s="40" t="s">
        <v>19595</v>
      </c>
      <c r="C4390" s="40" t="s">
        <v>19596</v>
      </c>
      <c r="D4390" s="44" t="s">
        <v>19597</v>
      </c>
    </row>
    <row r="4391" spans="1:4" ht="15" customHeight="1" x14ac:dyDescent="0.2">
      <c r="A4391" s="40" t="s">
        <v>19598</v>
      </c>
      <c r="B4391" s="40" t="s">
        <v>19599</v>
      </c>
      <c r="C4391" s="40" t="s">
        <v>19600</v>
      </c>
      <c r="D4391" s="44" t="s">
        <v>19601</v>
      </c>
    </row>
    <row r="4392" spans="1:4" ht="15" customHeight="1" x14ac:dyDescent="0.2">
      <c r="A4392" s="40" t="s">
        <v>19602</v>
      </c>
      <c r="B4392" s="40" t="s">
        <v>19603</v>
      </c>
      <c r="C4392" s="40" t="s">
        <v>19604</v>
      </c>
      <c r="D4392" s="44" t="s">
        <v>19605</v>
      </c>
    </row>
    <row r="4393" spans="1:4" ht="15" customHeight="1" x14ac:dyDescent="0.2">
      <c r="A4393" s="40" t="s">
        <v>19606</v>
      </c>
      <c r="B4393" s="40" t="s">
        <v>19607</v>
      </c>
      <c r="C4393" s="40" t="s">
        <v>19608</v>
      </c>
      <c r="D4393" s="44" t="s">
        <v>19609</v>
      </c>
    </row>
    <row r="4394" spans="1:4" ht="15" customHeight="1" x14ac:dyDescent="0.2">
      <c r="A4394" s="40" t="s">
        <v>19610</v>
      </c>
      <c r="B4394" s="40" t="s">
        <v>19611</v>
      </c>
      <c r="C4394" s="40" t="s">
        <v>19612</v>
      </c>
      <c r="D4394" s="44" t="s">
        <v>19613</v>
      </c>
    </row>
    <row r="4395" spans="1:4" ht="15" customHeight="1" x14ac:dyDescent="0.2">
      <c r="A4395" s="40" t="s">
        <v>19614</v>
      </c>
      <c r="B4395" s="40" t="s">
        <v>19615</v>
      </c>
      <c r="C4395" s="40" t="s">
        <v>19616</v>
      </c>
      <c r="D4395" s="44" t="s">
        <v>19617</v>
      </c>
    </row>
    <row r="4396" spans="1:4" ht="15" customHeight="1" x14ac:dyDescent="0.2">
      <c r="A4396" s="40" t="s">
        <v>19618</v>
      </c>
      <c r="B4396" s="40" t="s">
        <v>19619</v>
      </c>
      <c r="C4396" s="40" t="s">
        <v>19620</v>
      </c>
      <c r="D4396" s="44" t="s">
        <v>19621</v>
      </c>
    </row>
    <row r="4397" spans="1:4" ht="15" customHeight="1" x14ac:dyDescent="0.2">
      <c r="A4397" s="40" t="s">
        <v>19622</v>
      </c>
      <c r="B4397" s="40" t="s">
        <v>19623</v>
      </c>
      <c r="C4397" s="40" t="s">
        <v>19624</v>
      </c>
      <c r="D4397" s="44" t="s">
        <v>19625</v>
      </c>
    </row>
    <row r="4398" spans="1:4" ht="15" customHeight="1" x14ac:dyDescent="0.2">
      <c r="A4398" s="40" t="s">
        <v>19626</v>
      </c>
      <c r="B4398" s="40" t="s">
        <v>19627</v>
      </c>
      <c r="C4398" s="40" t="s">
        <v>19628</v>
      </c>
      <c r="D4398" s="44" t="s">
        <v>19629</v>
      </c>
    </row>
    <row r="4399" spans="1:4" ht="15" customHeight="1" x14ac:dyDescent="0.2">
      <c r="A4399" s="40" t="s">
        <v>19630</v>
      </c>
      <c r="B4399" s="40" t="s">
        <v>19631</v>
      </c>
      <c r="C4399" s="40" t="s">
        <v>19632</v>
      </c>
      <c r="D4399" s="44" t="s">
        <v>19633</v>
      </c>
    </row>
    <row r="4400" spans="1:4" ht="15" customHeight="1" x14ac:dyDescent="0.2">
      <c r="A4400" s="40" t="s">
        <v>19634</v>
      </c>
      <c r="B4400" s="40" t="s">
        <v>19635</v>
      </c>
      <c r="C4400" s="40" t="s">
        <v>19636</v>
      </c>
      <c r="D4400" s="44" t="s">
        <v>19637</v>
      </c>
    </row>
    <row r="4401" spans="1:4" ht="15" customHeight="1" x14ac:dyDescent="0.2">
      <c r="A4401" s="40" t="s">
        <v>19638</v>
      </c>
      <c r="B4401" s="40" t="s">
        <v>19639</v>
      </c>
      <c r="C4401" s="40" t="s">
        <v>19640</v>
      </c>
      <c r="D4401" s="44" t="s">
        <v>19641</v>
      </c>
    </row>
    <row r="4402" spans="1:4" ht="15" customHeight="1" x14ac:dyDescent="0.2">
      <c r="A4402" s="40" t="s">
        <v>19642</v>
      </c>
      <c r="B4402" s="40" t="s">
        <v>19643</v>
      </c>
      <c r="C4402" s="40" t="s">
        <v>19644</v>
      </c>
      <c r="D4402" s="44" t="s">
        <v>19645</v>
      </c>
    </row>
    <row r="4403" spans="1:4" ht="15" customHeight="1" x14ac:dyDescent="0.2">
      <c r="A4403" s="40" t="s">
        <v>19646</v>
      </c>
      <c r="B4403" s="40" t="s">
        <v>19647</v>
      </c>
      <c r="C4403" s="40" t="s">
        <v>19648</v>
      </c>
      <c r="D4403" s="44" t="s">
        <v>19649</v>
      </c>
    </row>
    <row r="4404" spans="1:4" ht="15" customHeight="1" x14ac:dyDescent="0.2">
      <c r="A4404" s="40" t="s">
        <v>19650</v>
      </c>
      <c r="B4404" s="40" t="s">
        <v>19651</v>
      </c>
      <c r="C4404" s="40" t="s">
        <v>19652</v>
      </c>
      <c r="D4404" s="44" t="s">
        <v>19653</v>
      </c>
    </row>
    <row r="4405" spans="1:4" ht="15" customHeight="1" x14ac:dyDescent="0.2">
      <c r="A4405" s="40" t="s">
        <v>19654</v>
      </c>
      <c r="B4405" s="40" t="s">
        <v>19655</v>
      </c>
      <c r="C4405" s="40" t="s">
        <v>19656</v>
      </c>
      <c r="D4405" s="44" t="s">
        <v>19657</v>
      </c>
    </row>
    <row r="4406" spans="1:4" ht="15" customHeight="1" x14ac:dyDescent="0.2">
      <c r="A4406" s="40" t="s">
        <v>19658</v>
      </c>
      <c r="B4406" s="40" t="s">
        <v>19659</v>
      </c>
      <c r="C4406" s="40" t="s">
        <v>19660</v>
      </c>
      <c r="D4406" s="44" t="s">
        <v>19661</v>
      </c>
    </row>
    <row r="4407" spans="1:4" ht="15" customHeight="1" x14ac:dyDescent="0.2">
      <c r="A4407" s="40" t="s">
        <v>19662</v>
      </c>
      <c r="B4407" s="40" t="s">
        <v>19663</v>
      </c>
      <c r="C4407" s="40" t="s">
        <v>19664</v>
      </c>
      <c r="D4407" s="44" t="s">
        <v>19665</v>
      </c>
    </row>
    <row r="4408" spans="1:4" ht="15" customHeight="1" x14ac:dyDescent="0.2">
      <c r="A4408" s="40" t="s">
        <v>19666</v>
      </c>
      <c r="B4408" s="40" t="s">
        <v>19667</v>
      </c>
      <c r="C4408" s="40" t="s">
        <v>19668</v>
      </c>
      <c r="D4408" s="44" t="s">
        <v>19669</v>
      </c>
    </row>
    <row r="4409" spans="1:4" ht="15" customHeight="1" x14ac:dyDescent="0.2">
      <c r="A4409" s="40" t="s">
        <v>19670</v>
      </c>
      <c r="B4409" s="40" t="s">
        <v>19671</v>
      </c>
      <c r="C4409" s="40" t="s">
        <v>19672</v>
      </c>
      <c r="D4409" s="44" t="s">
        <v>19673</v>
      </c>
    </row>
    <row r="4410" spans="1:4" ht="15" customHeight="1" x14ac:dyDescent="0.2">
      <c r="A4410" s="40" t="s">
        <v>19674</v>
      </c>
      <c r="B4410" s="40" t="s">
        <v>19675</v>
      </c>
      <c r="C4410" s="40" t="s">
        <v>19676</v>
      </c>
      <c r="D4410" s="44" t="s">
        <v>19677</v>
      </c>
    </row>
    <row r="4411" spans="1:4" ht="15" customHeight="1" x14ac:dyDescent="0.2">
      <c r="A4411" s="40" t="s">
        <v>19678</v>
      </c>
      <c r="B4411" s="40" t="s">
        <v>19679</v>
      </c>
      <c r="C4411" s="40" t="s">
        <v>19680</v>
      </c>
      <c r="D4411" s="44" t="s">
        <v>19681</v>
      </c>
    </row>
    <row r="4412" spans="1:4" ht="15" customHeight="1" x14ac:dyDescent="0.2">
      <c r="A4412" s="40" t="s">
        <v>19682</v>
      </c>
      <c r="B4412" s="40" t="s">
        <v>19683</v>
      </c>
      <c r="C4412" s="40" t="s">
        <v>19684</v>
      </c>
      <c r="D4412" s="44" t="s">
        <v>19685</v>
      </c>
    </row>
    <row r="4413" spans="1:4" ht="15" customHeight="1" x14ac:dyDescent="0.2">
      <c r="A4413" s="40" t="s">
        <v>19686</v>
      </c>
      <c r="B4413" s="40" t="s">
        <v>19687</v>
      </c>
      <c r="C4413" s="40" t="s">
        <v>19688</v>
      </c>
      <c r="D4413" s="44" t="s">
        <v>19689</v>
      </c>
    </row>
    <row r="4414" spans="1:4" ht="15" customHeight="1" x14ac:dyDescent="0.2">
      <c r="A4414" s="40" t="s">
        <v>19690</v>
      </c>
      <c r="B4414" s="40" t="s">
        <v>19691</v>
      </c>
      <c r="C4414" s="40" t="s">
        <v>19692</v>
      </c>
      <c r="D4414" s="44" t="s">
        <v>19693</v>
      </c>
    </row>
    <row r="4415" spans="1:4" ht="15" customHeight="1" x14ac:dyDescent="0.2">
      <c r="A4415" s="40" t="s">
        <v>19694</v>
      </c>
      <c r="B4415" s="40" t="s">
        <v>19695</v>
      </c>
      <c r="C4415" s="40" t="s">
        <v>19696</v>
      </c>
      <c r="D4415" s="44" t="s">
        <v>19697</v>
      </c>
    </row>
    <row r="4416" spans="1:4" ht="15" customHeight="1" x14ac:dyDescent="0.2">
      <c r="A4416" s="40" t="s">
        <v>19698</v>
      </c>
      <c r="B4416" s="40" t="s">
        <v>19699</v>
      </c>
      <c r="C4416" s="40" t="s">
        <v>19700</v>
      </c>
      <c r="D4416" s="44" t="s">
        <v>19701</v>
      </c>
    </row>
    <row r="4417" spans="1:4" ht="15" customHeight="1" x14ac:dyDescent="0.2">
      <c r="A4417" s="40" t="s">
        <v>19702</v>
      </c>
      <c r="B4417" s="40" t="s">
        <v>19703</v>
      </c>
      <c r="C4417" s="40" t="s">
        <v>19704</v>
      </c>
      <c r="D4417" s="44" t="s">
        <v>19705</v>
      </c>
    </row>
    <row r="4418" spans="1:4" ht="15" customHeight="1" x14ac:dyDescent="0.2">
      <c r="A4418" s="40" t="s">
        <v>19706</v>
      </c>
      <c r="B4418" s="40" t="s">
        <v>19707</v>
      </c>
      <c r="C4418" s="40" t="s">
        <v>19708</v>
      </c>
      <c r="D4418" s="44" t="s">
        <v>19709</v>
      </c>
    </row>
    <row r="4419" spans="1:4" ht="15" customHeight="1" x14ac:dyDescent="0.2">
      <c r="A4419" s="40" t="s">
        <v>19710</v>
      </c>
      <c r="B4419" s="40" t="s">
        <v>19711</v>
      </c>
      <c r="C4419" s="40" t="s">
        <v>19712</v>
      </c>
      <c r="D4419" s="44" t="s">
        <v>19713</v>
      </c>
    </row>
    <row r="4420" spans="1:4" ht="15" customHeight="1" x14ac:dyDescent="0.2">
      <c r="A4420" s="40" t="s">
        <v>19714</v>
      </c>
      <c r="B4420" s="40" t="s">
        <v>19715</v>
      </c>
      <c r="C4420" s="40" t="s">
        <v>19716</v>
      </c>
      <c r="D4420" s="44" t="s">
        <v>19717</v>
      </c>
    </row>
    <row r="4421" spans="1:4" ht="15" customHeight="1" x14ac:dyDescent="0.2">
      <c r="A4421" s="40" t="s">
        <v>19718</v>
      </c>
      <c r="B4421" s="40" t="s">
        <v>19719</v>
      </c>
      <c r="C4421" s="40" t="s">
        <v>19720</v>
      </c>
      <c r="D4421" s="44" t="s">
        <v>19721</v>
      </c>
    </row>
    <row r="4422" spans="1:4" ht="15" customHeight="1" x14ac:dyDescent="0.2">
      <c r="A4422" s="40" t="s">
        <v>19722</v>
      </c>
      <c r="B4422" s="40" t="s">
        <v>19723</v>
      </c>
      <c r="C4422" s="40" t="s">
        <v>19724</v>
      </c>
      <c r="D4422" s="44" t="s">
        <v>19725</v>
      </c>
    </row>
    <row r="4423" spans="1:4" ht="15" customHeight="1" x14ac:dyDescent="0.2">
      <c r="A4423" s="40" t="s">
        <v>19726</v>
      </c>
      <c r="B4423" s="40" t="s">
        <v>19727</v>
      </c>
      <c r="C4423" s="40" t="s">
        <v>19728</v>
      </c>
      <c r="D4423" s="44" t="s">
        <v>19729</v>
      </c>
    </row>
    <row r="4424" spans="1:4" ht="15" customHeight="1" x14ac:dyDescent="0.2">
      <c r="A4424" s="40" t="s">
        <v>19730</v>
      </c>
      <c r="B4424" s="40" t="s">
        <v>19731</v>
      </c>
      <c r="C4424" s="40" t="s">
        <v>19732</v>
      </c>
      <c r="D4424" s="44" t="s">
        <v>19733</v>
      </c>
    </row>
    <row r="4425" spans="1:4" ht="15" customHeight="1" x14ac:dyDescent="0.2">
      <c r="A4425" s="40" t="s">
        <v>19734</v>
      </c>
      <c r="B4425" s="40" t="s">
        <v>19735</v>
      </c>
      <c r="C4425" s="40" t="s">
        <v>19736</v>
      </c>
      <c r="D4425" s="44" t="s">
        <v>19737</v>
      </c>
    </row>
    <row r="4426" spans="1:4" ht="15" customHeight="1" x14ac:dyDescent="0.2">
      <c r="A4426" s="40" t="s">
        <v>19738</v>
      </c>
      <c r="B4426" s="40" t="s">
        <v>19739</v>
      </c>
      <c r="C4426" s="40" t="s">
        <v>19740</v>
      </c>
      <c r="D4426" s="44" t="s">
        <v>19741</v>
      </c>
    </row>
    <row r="4427" spans="1:4" ht="15" customHeight="1" x14ac:dyDescent="0.2">
      <c r="A4427" s="40" t="s">
        <v>19742</v>
      </c>
      <c r="B4427" s="40" t="s">
        <v>19743</v>
      </c>
      <c r="C4427" s="40" t="s">
        <v>19744</v>
      </c>
      <c r="D4427" s="44" t="s">
        <v>19745</v>
      </c>
    </row>
    <row r="4428" spans="1:4" ht="15" customHeight="1" x14ac:dyDescent="0.2">
      <c r="A4428" s="40" t="s">
        <v>19746</v>
      </c>
      <c r="B4428" s="40" t="s">
        <v>19747</v>
      </c>
      <c r="C4428" s="40" t="s">
        <v>19748</v>
      </c>
      <c r="D4428" s="44" t="s">
        <v>19749</v>
      </c>
    </row>
    <row r="4429" spans="1:4" ht="15" customHeight="1" x14ac:dyDescent="0.2">
      <c r="A4429" s="40" t="s">
        <v>19750</v>
      </c>
      <c r="B4429" s="40" t="s">
        <v>19751</v>
      </c>
      <c r="C4429" s="40" t="s">
        <v>19752</v>
      </c>
      <c r="D4429" s="44" t="s">
        <v>19753</v>
      </c>
    </row>
    <row r="4430" spans="1:4" ht="15" customHeight="1" x14ac:dyDescent="0.2">
      <c r="A4430" s="40" t="s">
        <v>19754</v>
      </c>
      <c r="B4430" s="40" t="s">
        <v>19755</v>
      </c>
      <c r="C4430" s="40" t="s">
        <v>19756</v>
      </c>
      <c r="D4430" s="44" t="s">
        <v>19757</v>
      </c>
    </row>
    <row r="4431" spans="1:4" ht="15" customHeight="1" x14ac:dyDescent="0.2">
      <c r="A4431" s="41" t="s">
        <v>19758</v>
      </c>
      <c r="B4431" s="40" t="s">
        <v>19759</v>
      </c>
      <c r="C4431" s="40" t="s">
        <v>19760</v>
      </c>
      <c r="D4431" s="44" t="s">
        <v>19761</v>
      </c>
    </row>
    <row r="4432" spans="1:4" ht="15" customHeight="1" x14ac:dyDescent="0.2">
      <c r="A4432" s="40" t="s">
        <v>19762</v>
      </c>
      <c r="B4432" s="40" t="s">
        <v>19763</v>
      </c>
      <c r="C4432" s="40" t="s">
        <v>19764</v>
      </c>
      <c r="D4432" s="44" t="s">
        <v>19765</v>
      </c>
    </row>
    <row r="4433" spans="1:4" ht="15" customHeight="1" x14ac:dyDescent="0.2">
      <c r="A4433" s="40" t="s">
        <v>19766</v>
      </c>
      <c r="B4433" s="40" t="s">
        <v>19767</v>
      </c>
      <c r="C4433" s="40" t="s">
        <v>19768</v>
      </c>
      <c r="D4433" s="44" t="s">
        <v>19769</v>
      </c>
    </row>
    <row r="4434" spans="1:4" ht="15" customHeight="1" x14ac:dyDescent="0.2">
      <c r="A4434" s="40" t="s">
        <v>19770</v>
      </c>
      <c r="B4434" s="40" t="s">
        <v>19771</v>
      </c>
      <c r="C4434" s="40" t="s">
        <v>19772</v>
      </c>
      <c r="D4434" s="44" t="s">
        <v>19773</v>
      </c>
    </row>
    <row r="4435" spans="1:4" ht="15" customHeight="1" x14ac:dyDescent="0.2">
      <c r="A4435" s="40" t="s">
        <v>19774</v>
      </c>
      <c r="B4435" s="40" t="s">
        <v>19775</v>
      </c>
      <c r="C4435" s="40" t="s">
        <v>19776</v>
      </c>
      <c r="D4435" s="44" t="s">
        <v>19777</v>
      </c>
    </row>
    <row r="4436" spans="1:4" ht="15" customHeight="1" x14ac:dyDescent="0.2">
      <c r="A4436" s="40" t="s">
        <v>19778</v>
      </c>
      <c r="B4436" s="40" t="s">
        <v>19779</v>
      </c>
      <c r="C4436" s="40" t="s">
        <v>19780</v>
      </c>
      <c r="D4436" s="44" t="s">
        <v>19781</v>
      </c>
    </row>
    <row r="4437" spans="1:4" ht="15" customHeight="1" x14ac:dyDescent="0.2">
      <c r="A4437" s="40" t="s">
        <v>19782</v>
      </c>
      <c r="B4437" s="40" t="s">
        <v>19783</v>
      </c>
      <c r="C4437" s="40" t="s">
        <v>19784</v>
      </c>
      <c r="D4437" s="44" t="s">
        <v>19785</v>
      </c>
    </row>
    <row r="4438" spans="1:4" ht="15" customHeight="1" x14ac:dyDescent="0.2">
      <c r="A4438" s="40" t="s">
        <v>19786</v>
      </c>
      <c r="B4438" s="40" t="s">
        <v>19787</v>
      </c>
      <c r="C4438" s="40" t="s">
        <v>19788</v>
      </c>
      <c r="D4438" s="44" t="s">
        <v>19789</v>
      </c>
    </row>
    <row r="4439" spans="1:4" ht="15" customHeight="1" x14ac:dyDescent="0.2">
      <c r="A4439" s="40" t="s">
        <v>19790</v>
      </c>
      <c r="B4439" s="40" t="s">
        <v>19791</v>
      </c>
      <c r="C4439" s="40" t="s">
        <v>19792</v>
      </c>
      <c r="D4439" s="44" t="s">
        <v>19793</v>
      </c>
    </row>
    <row r="4440" spans="1:4" ht="15" customHeight="1" x14ac:dyDescent="0.2">
      <c r="A4440" s="40" t="s">
        <v>19794</v>
      </c>
      <c r="B4440" s="40" t="s">
        <v>19795</v>
      </c>
      <c r="C4440" s="40" t="s">
        <v>19796</v>
      </c>
      <c r="D4440" s="44" t="s">
        <v>19797</v>
      </c>
    </row>
    <row r="4441" spans="1:4" ht="15" customHeight="1" x14ac:dyDescent="0.2">
      <c r="A4441" s="40" t="s">
        <v>19798</v>
      </c>
      <c r="B4441" s="40" t="s">
        <v>19799</v>
      </c>
      <c r="C4441" s="40" t="s">
        <v>19800</v>
      </c>
      <c r="D4441" s="44" t="s">
        <v>19801</v>
      </c>
    </row>
    <row r="4442" spans="1:4" ht="15" customHeight="1" x14ac:dyDescent="0.2">
      <c r="A4442" s="40" t="s">
        <v>19802</v>
      </c>
      <c r="B4442" s="40" t="s">
        <v>19803</v>
      </c>
      <c r="C4442" s="40" t="s">
        <v>19804</v>
      </c>
      <c r="D4442" s="44" t="s">
        <v>19805</v>
      </c>
    </row>
    <row r="4443" spans="1:4" ht="15" customHeight="1" x14ac:dyDescent="0.2">
      <c r="A4443" s="40" t="s">
        <v>19806</v>
      </c>
      <c r="B4443" s="40" t="s">
        <v>19807</v>
      </c>
      <c r="C4443" s="40" t="s">
        <v>19808</v>
      </c>
      <c r="D4443" s="44" t="s">
        <v>19809</v>
      </c>
    </row>
    <row r="4444" spans="1:4" ht="15" customHeight="1" x14ac:dyDescent="0.2">
      <c r="A4444" s="40" t="s">
        <v>19810</v>
      </c>
      <c r="B4444" s="40" t="s">
        <v>19811</v>
      </c>
      <c r="C4444" s="40" t="s">
        <v>19812</v>
      </c>
      <c r="D4444" s="44" t="s">
        <v>19813</v>
      </c>
    </row>
    <row r="4445" spans="1:4" ht="15" customHeight="1" x14ac:dyDescent="0.2">
      <c r="A4445" s="40" t="s">
        <v>19814</v>
      </c>
      <c r="B4445" s="40" t="s">
        <v>19815</v>
      </c>
      <c r="C4445" s="40" t="s">
        <v>19816</v>
      </c>
      <c r="D4445" s="44" t="s">
        <v>19817</v>
      </c>
    </row>
    <row r="4446" spans="1:4" ht="15" customHeight="1" x14ac:dyDescent="0.2">
      <c r="A4446" s="40" t="s">
        <v>19818</v>
      </c>
      <c r="B4446" s="40" t="s">
        <v>19819</v>
      </c>
      <c r="C4446" s="40" t="s">
        <v>19820</v>
      </c>
      <c r="D4446" s="44" t="s">
        <v>19821</v>
      </c>
    </row>
    <row r="4447" spans="1:4" ht="15" customHeight="1" x14ac:dyDescent="0.2">
      <c r="A4447" s="40" t="s">
        <v>19822</v>
      </c>
      <c r="B4447" s="40" t="s">
        <v>19823</v>
      </c>
      <c r="C4447" s="40" t="s">
        <v>19824</v>
      </c>
      <c r="D4447" s="44" t="s">
        <v>19825</v>
      </c>
    </row>
    <row r="4448" spans="1:4" ht="15" customHeight="1" x14ac:dyDescent="0.2">
      <c r="A4448" s="40" t="s">
        <v>19826</v>
      </c>
      <c r="B4448" s="40" t="s">
        <v>19827</v>
      </c>
      <c r="C4448" s="40" t="s">
        <v>19828</v>
      </c>
      <c r="D4448" s="44" t="s">
        <v>19829</v>
      </c>
    </row>
    <row r="4449" spans="1:4" ht="15" customHeight="1" x14ac:dyDescent="0.2">
      <c r="A4449" s="40" t="s">
        <v>19830</v>
      </c>
      <c r="B4449" s="40" t="s">
        <v>19831</v>
      </c>
      <c r="C4449" s="40" t="s">
        <v>19832</v>
      </c>
      <c r="D4449" s="44" t="s">
        <v>19833</v>
      </c>
    </row>
    <row r="4450" spans="1:4" ht="15" customHeight="1" x14ac:dyDescent="0.2">
      <c r="A4450" s="40" t="s">
        <v>19834</v>
      </c>
      <c r="B4450" s="40" t="s">
        <v>19835</v>
      </c>
      <c r="C4450" s="40" t="s">
        <v>19836</v>
      </c>
      <c r="D4450" s="44" t="s">
        <v>19837</v>
      </c>
    </row>
    <row r="4451" spans="1:4" ht="15" customHeight="1" x14ac:dyDescent="0.2">
      <c r="A4451" s="40" t="s">
        <v>19838</v>
      </c>
      <c r="B4451" s="40" t="s">
        <v>19839</v>
      </c>
      <c r="C4451" s="40" t="s">
        <v>19840</v>
      </c>
      <c r="D4451" s="44" t="s">
        <v>19841</v>
      </c>
    </row>
    <row r="4452" spans="1:4" ht="15" customHeight="1" x14ac:dyDescent="0.2">
      <c r="A4452" s="40" t="s">
        <v>19842</v>
      </c>
      <c r="B4452" s="40" t="s">
        <v>19843</v>
      </c>
      <c r="C4452" s="40" t="s">
        <v>19844</v>
      </c>
      <c r="D4452" s="44" t="s">
        <v>19845</v>
      </c>
    </row>
    <row r="4453" spans="1:4" ht="15" customHeight="1" x14ac:dyDescent="0.2">
      <c r="A4453" s="40" t="s">
        <v>19846</v>
      </c>
      <c r="B4453" s="40" t="s">
        <v>19847</v>
      </c>
      <c r="C4453" s="40" t="s">
        <v>19848</v>
      </c>
      <c r="D4453" s="44" t="s">
        <v>19849</v>
      </c>
    </row>
    <row r="4454" spans="1:4" ht="15" customHeight="1" x14ac:dyDescent="0.2">
      <c r="A4454" s="40" t="s">
        <v>19850</v>
      </c>
      <c r="B4454" s="40" t="s">
        <v>19851</v>
      </c>
      <c r="C4454" s="40" t="s">
        <v>19852</v>
      </c>
      <c r="D4454" s="44" t="s">
        <v>19853</v>
      </c>
    </row>
    <row r="4455" spans="1:4" ht="15" customHeight="1" x14ac:dyDescent="0.2">
      <c r="A4455" s="40" t="s">
        <v>19854</v>
      </c>
      <c r="B4455" s="40" t="s">
        <v>19855</v>
      </c>
      <c r="C4455" s="40" t="s">
        <v>19856</v>
      </c>
      <c r="D4455" s="44" t="s">
        <v>19857</v>
      </c>
    </row>
    <row r="4456" spans="1:4" ht="15" customHeight="1" x14ac:dyDescent="0.2">
      <c r="A4456" s="40" t="s">
        <v>19858</v>
      </c>
      <c r="B4456" s="40" t="s">
        <v>19859</v>
      </c>
      <c r="C4456" s="40" t="s">
        <v>19860</v>
      </c>
      <c r="D4456" s="44" t="s">
        <v>19861</v>
      </c>
    </row>
    <row r="4457" spans="1:4" ht="15" customHeight="1" x14ac:dyDescent="0.2">
      <c r="A4457" s="40" t="s">
        <v>19862</v>
      </c>
      <c r="B4457" s="40" t="s">
        <v>19863</v>
      </c>
      <c r="C4457" s="40" t="s">
        <v>19864</v>
      </c>
      <c r="D4457" s="44" t="s">
        <v>19865</v>
      </c>
    </row>
    <row r="4458" spans="1:4" ht="15" customHeight="1" x14ac:dyDescent="0.2">
      <c r="A4458" s="40" t="s">
        <v>19866</v>
      </c>
      <c r="B4458" s="40" t="s">
        <v>19867</v>
      </c>
      <c r="C4458" s="40" t="s">
        <v>19868</v>
      </c>
      <c r="D4458" s="44" t="s">
        <v>19869</v>
      </c>
    </row>
    <row r="4459" spans="1:4" ht="15" customHeight="1" x14ac:dyDescent="0.2">
      <c r="A4459" s="40" t="s">
        <v>19870</v>
      </c>
      <c r="B4459" s="40" t="s">
        <v>19871</v>
      </c>
      <c r="C4459" s="40" t="s">
        <v>19872</v>
      </c>
      <c r="D4459" s="44" t="s">
        <v>19873</v>
      </c>
    </row>
    <row r="4460" spans="1:4" ht="15" customHeight="1" x14ac:dyDescent="0.2">
      <c r="A4460" s="40" t="s">
        <v>19874</v>
      </c>
      <c r="B4460" s="40" t="s">
        <v>19875</v>
      </c>
      <c r="C4460" s="40" t="s">
        <v>19876</v>
      </c>
      <c r="D4460" s="44" t="s">
        <v>19877</v>
      </c>
    </row>
    <row r="4461" spans="1:4" ht="15" customHeight="1" x14ac:dyDescent="0.2">
      <c r="A4461" s="40" t="s">
        <v>19878</v>
      </c>
      <c r="B4461" s="40" t="s">
        <v>19879</v>
      </c>
      <c r="C4461" s="40" t="s">
        <v>19880</v>
      </c>
      <c r="D4461" s="44" t="s">
        <v>19881</v>
      </c>
    </row>
    <row r="4462" spans="1:4" ht="15" customHeight="1" x14ac:dyDescent="0.2">
      <c r="A4462" s="40" t="s">
        <v>19882</v>
      </c>
      <c r="B4462" s="40" t="s">
        <v>19883</v>
      </c>
      <c r="C4462" s="40" t="s">
        <v>19884</v>
      </c>
      <c r="D4462" s="44" t="s">
        <v>19885</v>
      </c>
    </row>
    <row r="4463" spans="1:4" ht="15" customHeight="1" x14ac:dyDescent="0.2">
      <c r="A4463" s="40" t="s">
        <v>19886</v>
      </c>
      <c r="B4463" s="40" t="s">
        <v>19887</v>
      </c>
      <c r="C4463" s="40" t="s">
        <v>19888</v>
      </c>
      <c r="D4463" s="44" t="s">
        <v>19889</v>
      </c>
    </row>
    <row r="4464" spans="1:4" ht="15" customHeight="1" x14ac:dyDescent="0.2">
      <c r="A4464" s="40" t="s">
        <v>19890</v>
      </c>
      <c r="B4464" s="40" t="s">
        <v>19891</v>
      </c>
      <c r="C4464" s="40" t="s">
        <v>19892</v>
      </c>
      <c r="D4464" s="44" t="s">
        <v>19893</v>
      </c>
    </row>
    <row r="4465" spans="1:4" ht="15" customHeight="1" x14ac:dyDescent="0.2">
      <c r="A4465" s="40" t="s">
        <v>19894</v>
      </c>
      <c r="B4465" s="40" t="s">
        <v>19895</v>
      </c>
      <c r="C4465" s="40" t="s">
        <v>19896</v>
      </c>
      <c r="D4465" s="44" t="s">
        <v>19897</v>
      </c>
    </row>
    <row r="4466" spans="1:4" ht="15" customHeight="1" x14ac:dyDescent="0.2">
      <c r="A4466" s="40" t="s">
        <v>19898</v>
      </c>
      <c r="B4466" s="40" t="s">
        <v>19899</v>
      </c>
      <c r="C4466" s="40" t="s">
        <v>19900</v>
      </c>
      <c r="D4466" s="44" t="s">
        <v>19901</v>
      </c>
    </row>
    <row r="4467" spans="1:4" ht="15" customHeight="1" x14ac:dyDescent="0.2">
      <c r="A4467" s="40" t="s">
        <v>19902</v>
      </c>
      <c r="B4467" s="40" t="s">
        <v>19903</v>
      </c>
      <c r="C4467" s="40" t="s">
        <v>19904</v>
      </c>
      <c r="D4467" s="44" t="s">
        <v>19905</v>
      </c>
    </row>
    <row r="4468" spans="1:4" ht="15" customHeight="1" x14ac:dyDescent="0.2">
      <c r="A4468" s="40" t="s">
        <v>19906</v>
      </c>
      <c r="B4468" s="40" t="s">
        <v>19907</v>
      </c>
      <c r="C4468" s="40" t="s">
        <v>19908</v>
      </c>
      <c r="D4468" s="44" t="s">
        <v>19909</v>
      </c>
    </row>
    <row r="4469" spans="1:4" ht="15" customHeight="1" x14ac:dyDescent="0.2">
      <c r="A4469" s="40" t="s">
        <v>19910</v>
      </c>
      <c r="B4469" s="40" t="s">
        <v>19911</v>
      </c>
      <c r="C4469" s="40" t="s">
        <v>19912</v>
      </c>
      <c r="D4469" s="44" t="s">
        <v>19913</v>
      </c>
    </row>
    <row r="4470" spans="1:4" ht="15" customHeight="1" x14ac:dyDescent="0.2">
      <c r="A4470" s="40" t="s">
        <v>19914</v>
      </c>
      <c r="B4470" s="40" t="s">
        <v>19915</v>
      </c>
      <c r="C4470" s="40" t="s">
        <v>19916</v>
      </c>
      <c r="D4470" s="44" t="s">
        <v>19917</v>
      </c>
    </row>
    <row r="4471" spans="1:4" ht="15" customHeight="1" x14ac:dyDescent="0.2">
      <c r="A4471" s="40" t="s">
        <v>19918</v>
      </c>
      <c r="B4471" s="40" t="s">
        <v>19919</v>
      </c>
      <c r="C4471" s="40" t="s">
        <v>19920</v>
      </c>
      <c r="D4471" s="44" t="s">
        <v>19921</v>
      </c>
    </row>
    <row r="4472" spans="1:4" ht="15" customHeight="1" x14ac:dyDescent="0.2">
      <c r="A4472" s="40" t="s">
        <v>19922</v>
      </c>
      <c r="B4472" s="40" t="s">
        <v>19923</v>
      </c>
      <c r="C4472" s="40" t="s">
        <v>19924</v>
      </c>
      <c r="D4472" s="44" t="s">
        <v>19925</v>
      </c>
    </row>
    <row r="4473" spans="1:4" ht="15" customHeight="1" x14ac:dyDescent="0.2">
      <c r="A4473" s="40" t="s">
        <v>19926</v>
      </c>
      <c r="B4473" s="40" t="s">
        <v>19927</v>
      </c>
      <c r="C4473" s="40" t="s">
        <v>19928</v>
      </c>
      <c r="D4473" s="44" t="s">
        <v>19929</v>
      </c>
    </row>
    <row r="4474" spans="1:4" ht="15" customHeight="1" x14ac:dyDescent="0.2">
      <c r="A4474" s="40" t="s">
        <v>19930</v>
      </c>
      <c r="B4474" s="40" t="s">
        <v>19931</v>
      </c>
      <c r="C4474" s="40" t="s">
        <v>19932</v>
      </c>
      <c r="D4474" s="44" t="s">
        <v>19933</v>
      </c>
    </row>
    <row r="4475" spans="1:4" ht="15" customHeight="1" x14ac:dyDescent="0.2">
      <c r="A4475" s="40" t="s">
        <v>19934</v>
      </c>
      <c r="B4475" s="40" t="s">
        <v>19935</v>
      </c>
      <c r="C4475" s="40" t="s">
        <v>19936</v>
      </c>
      <c r="D4475" s="44" t="s">
        <v>19937</v>
      </c>
    </row>
    <row r="4476" spans="1:4" ht="15" customHeight="1" x14ac:dyDescent="0.2">
      <c r="A4476" s="40" t="s">
        <v>19938</v>
      </c>
      <c r="B4476" s="40" t="s">
        <v>19939</v>
      </c>
      <c r="C4476" s="40" t="s">
        <v>19940</v>
      </c>
      <c r="D4476" s="44" t="s">
        <v>19941</v>
      </c>
    </row>
    <row r="4477" spans="1:4" ht="15" customHeight="1" x14ac:dyDescent="0.2">
      <c r="A4477" s="40" t="s">
        <v>19942</v>
      </c>
      <c r="B4477" s="40" t="s">
        <v>19943</v>
      </c>
      <c r="C4477" s="40" t="s">
        <v>19944</v>
      </c>
      <c r="D4477" s="44" t="s">
        <v>19941</v>
      </c>
    </row>
    <row r="4478" spans="1:4" ht="15" customHeight="1" x14ac:dyDescent="0.2">
      <c r="A4478" s="40" t="s">
        <v>19945</v>
      </c>
      <c r="B4478" s="40" t="s">
        <v>19946</v>
      </c>
      <c r="C4478" s="40" t="s">
        <v>19947</v>
      </c>
      <c r="D4478" s="44" t="s">
        <v>19948</v>
      </c>
    </row>
    <row r="4479" spans="1:4" ht="15" customHeight="1" x14ac:dyDescent="0.2">
      <c r="A4479" s="40" t="s">
        <v>19949</v>
      </c>
      <c r="B4479" s="40" t="s">
        <v>19950</v>
      </c>
      <c r="C4479" s="40" t="s">
        <v>19951</v>
      </c>
      <c r="D4479" s="44" t="s">
        <v>19952</v>
      </c>
    </row>
    <row r="4480" spans="1:4" ht="15" customHeight="1" x14ac:dyDescent="0.2">
      <c r="A4480" s="40" t="s">
        <v>19953</v>
      </c>
      <c r="B4480" s="40" t="s">
        <v>19954</v>
      </c>
      <c r="C4480" s="40" t="s">
        <v>19955</v>
      </c>
      <c r="D4480" s="44" t="s">
        <v>19956</v>
      </c>
    </row>
    <row r="4481" spans="1:4" ht="15" customHeight="1" x14ac:dyDescent="0.2">
      <c r="A4481" s="40" t="s">
        <v>19957</v>
      </c>
      <c r="B4481" s="40" t="s">
        <v>19958</v>
      </c>
      <c r="C4481" s="40" t="s">
        <v>19959</v>
      </c>
      <c r="D4481" s="44" t="s">
        <v>19960</v>
      </c>
    </row>
    <row r="4482" spans="1:4" ht="15" customHeight="1" x14ac:dyDescent="0.2">
      <c r="A4482" s="40" t="s">
        <v>19961</v>
      </c>
      <c r="B4482" s="40" t="s">
        <v>19962</v>
      </c>
      <c r="C4482" s="40" t="s">
        <v>19963</v>
      </c>
      <c r="D4482" s="44" t="s">
        <v>19964</v>
      </c>
    </row>
    <row r="4483" spans="1:4" ht="15" customHeight="1" x14ac:dyDescent="0.2">
      <c r="A4483" s="40" t="s">
        <v>19965</v>
      </c>
      <c r="B4483" s="40" t="s">
        <v>19966</v>
      </c>
      <c r="C4483" s="40" t="s">
        <v>19967</v>
      </c>
      <c r="D4483" s="44" t="s">
        <v>19968</v>
      </c>
    </row>
    <row r="4484" spans="1:4" ht="15" customHeight="1" x14ac:dyDescent="0.2">
      <c r="A4484" s="40" t="s">
        <v>19969</v>
      </c>
      <c r="B4484" s="40" t="s">
        <v>19970</v>
      </c>
      <c r="C4484" s="40" t="s">
        <v>19971</v>
      </c>
      <c r="D4484" s="44" t="s">
        <v>19972</v>
      </c>
    </row>
    <row r="4485" spans="1:4" ht="15" customHeight="1" x14ac:dyDescent="0.2">
      <c r="A4485" s="40" t="s">
        <v>19973</v>
      </c>
      <c r="B4485" s="40" t="s">
        <v>19974</v>
      </c>
      <c r="C4485" s="40" t="s">
        <v>19975</v>
      </c>
      <c r="D4485" s="44" t="s">
        <v>19976</v>
      </c>
    </row>
    <row r="4486" spans="1:4" ht="15" customHeight="1" x14ac:dyDescent="0.2">
      <c r="A4486" s="40" t="s">
        <v>19977</v>
      </c>
      <c r="B4486" s="40" t="s">
        <v>19978</v>
      </c>
      <c r="C4486" s="40" t="s">
        <v>19979</v>
      </c>
      <c r="D4486" s="44" t="s">
        <v>19980</v>
      </c>
    </row>
    <row r="4487" spans="1:4" ht="15" customHeight="1" x14ac:dyDescent="0.2">
      <c r="A4487" s="40" t="s">
        <v>19981</v>
      </c>
      <c r="B4487" s="40" t="s">
        <v>19982</v>
      </c>
      <c r="C4487" s="40" t="s">
        <v>19983</v>
      </c>
      <c r="D4487" s="44" t="s">
        <v>19984</v>
      </c>
    </row>
    <row r="4488" spans="1:4" ht="15" customHeight="1" x14ac:dyDescent="0.2">
      <c r="A4488" s="40" t="s">
        <v>19985</v>
      </c>
      <c r="B4488" s="40" t="s">
        <v>19986</v>
      </c>
      <c r="C4488" s="40" t="s">
        <v>19987</v>
      </c>
      <c r="D4488" s="44" t="s">
        <v>19988</v>
      </c>
    </row>
    <row r="4489" spans="1:4" ht="15" customHeight="1" x14ac:dyDescent="0.2">
      <c r="A4489" s="40" t="s">
        <v>19989</v>
      </c>
      <c r="B4489" s="40" t="s">
        <v>19990</v>
      </c>
      <c r="C4489" s="40" t="s">
        <v>19991</v>
      </c>
      <c r="D4489" s="44" t="s">
        <v>19992</v>
      </c>
    </row>
    <row r="4490" spans="1:4" ht="15" customHeight="1" x14ac:dyDescent="0.2">
      <c r="A4490" s="40" t="s">
        <v>19993</v>
      </c>
      <c r="B4490" s="40" t="s">
        <v>19994</v>
      </c>
      <c r="C4490" s="40" t="s">
        <v>19995</v>
      </c>
      <c r="D4490" s="44" t="s">
        <v>19996</v>
      </c>
    </row>
    <row r="4491" spans="1:4" ht="15" customHeight="1" x14ac:dyDescent="0.2">
      <c r="A4491" s="40" t="s">
        <v>19997</v>
      </c>
      <c r="B4491" s="40" t="s">
        <v>19998</v>
      </c>
      <c r="C4491" s="40" t="s">
        <v>19999</v>
      </c>
      <c r="D4491" s="44" t="s">
        <v>20000</v>
      </c>
    </row>
    <row r="4492" spans="1:4" ht="15" customHeight="1" x14ac:dyDescent="0.2">
      <c r="A4492" s="40" t="s">
        <v>20001</v>
      </c>
      <c r="B4492" s="40" t="s">
        <v>20002</v>
      </c>
      <c r="C4492" s="40" t="s">
        <v>20003</v>
      </c>
      <c r="D4492" s="44" t="s">
        <v>20004</v>
      </c>
    </row>
    <row r="4493" spans="1:4" ht="15" customHeight="1" x14ac:dyDescent="0.2">
      <c r="A4493" s="40" t="s">
        <v>20005</v>
      </c>
      <c r="B4493" s="40" t="s">
        <v>20006</v>
      </c>
      <c r="C4493" s="40" t="s">
        <v>20007</v>
      </c>
      <c r="D4493" s="44" t="s">
        <v>20008</v>
      </c>
    </row>
    <row r="4494" spans="1:4" ht="15" customHeight="1" x14ac:dyDescent="0.2">
      <c r="A4494" s="40" t="s">
        <v>20009</v>
      </c>
      <c r="B4494" s="40" t="s">
        <v>20010</v>
      </c>
      <c r="C4494" s="40" t="s">
        <v>20011</v>
      </c>
      <c r="D4494" s="44" t="s">
        <v>20012</v>
      </c>
    </row>
    <row r="4495" spans="1:4" ht="15" customHeight="1" x14ac:dyDescent="0.2">
      <c r="A4495" s="40" t="s">
        <v>20013</v>
      </c>
      <c r="B4495" s="40" t="s">
        <v>20014</v>
      </c>
      <c r="C4495" s="40" t="s">
        <v>20015</v>
      </c>
      <c r="D4495" s="44" t="s">
        <v>20016</v>
      </c>
    </row>
    <row r="4496" spans="1:4" ht="15" customHeight="1" x14ac:dyDescent="0.2">
      <c r="A4496" s="40" t="s">
        <v>20017</v>
      </c>
      <c r="B4496" s="40" t="s">
        <v>20018</v>
      </c>
      <c r="C4496" s="40" t="s">
        <v>20019</v>
      </c>
      <c r="D4496" s="44" t="s">
        <v>20020</v>
      </c>
    </row>
    <row r="4497" spans="1:4" ht="15" customHeight="1" x14ac:dyDescent="0.2">
      <c r="A4497" s="40" t="s">
        <v>20021</v>
      </c>
      <c r="B4497" s="40" t="s">
        <v>20022</v>
      </c>
      <c r="C4497" s="40" t="s">
        <v>20023</v>
      </c>
      <c r="D4497" s="44" t="s">
        <v>20024</v>
      </c>
    </row>
    <row r="4498" spans="1:4" ht="15" customHeight="1" x14ac:dyDescent="0.2">
      <c r="A4498" s="40" t="s">
        <v>20025</v>
      </c>
      <c r="B4498" s="40" t="s">
        <v>20026</v>
      </c>
      <c r="C4498" s="40" t="s">
        <v>20027</v>
      </c>
      <c r="D4498" s="44" t="s">
        <v>20028</v>
      </c>
    </row>
    <row r="4499" spans="1:4" ht="15" customHeight="1" x14ac:dyDescent="0.2">
      <c r="A4499" s="40" t="s">
        <v>20029</v>
      </c>
      <c r="B4499" s="40" t="s">
        <v>20030</v>
      </c>
      <c r="C4499" s="40" t="s">
        <v>20031</v>
      </c>
      <c r="D4499" s="44" t="s">
        <v>20032</v>
      </c>
    </row>
    <row r="4500" spans="1:4" ht="15" customHeight="1" x14ac:dyDescent="0.2">
      <c r="A4500" s="40" t="s">
        <v>20033</v>
      </c>
      <c r="B4500" s="40" t="s">
        <v>20034</v>
      </c>
      <c r="C4500" s="40" t="s">
        <v>20035</v>
      </c>
      <c r="D4500" s="44" t="s">
        <v>20036</v>
      </c>
    </row>
    <row r="4501" spans="1:4" ht="15" customHeight="1" x14ac:dyDescent="0.2">
      <c r="A4501" s="40" t="s">
        <v>20037</v>
      </c>
      <c r="B4501" s="40" t="s">
        <v>20038</v>
      </c>
      <c r="C4501" s="40" t="s">
        <v>20039</v>
      </c>
      <c r="D4501" s="44" t="s">
        <v>20040</v>
      </c>
    </row>
    <row r="4502" spans="1:4" ht="15" customHeight="1" x14ac:dyDescent="0.2">
      <c r="A4502" s="40" t="s">
        <v>20041</v>
      </c>
      <c r="B4502" s="40" t="s">
        <v>20042</v>
      </c>
      <c r="C4502" s="40" t="s">
        <v>20043</v>
      </c>
      <c r="D4502" s="44" t="s">
        <v>20044</v>
      </c>
    </row>
    <row r="4503" spans="1:4" ht="15" customHeight="1" x14ac:dyDescent="0.2">
      <c r="A4503" s="40" t="s">
        <v>20045</v>
      </c>
      <c r="B4503" s="40" t="s">
        <v>20046</v>
      </c>
      <c r="C4503" s="40" t="s">
        <v>20047</v>
      </c>
      <c r="D4503" s="44" t="s">
        <v>20048</v>
      </c>
    </row>
    <row r="4504" spans="1:4" ht="15" customHeight="1" x14ac:dyDescent="0.2">
      <c r="A4504" s="40" t="s">
        <v>20049</v>
      </c>
      <c r="B4504" s="40" t="s">
        <v>20050</v>
      </c>
      <c r="C4504" s="40" t="s">
        <v>20051</v>
      </c>
      <c r="D4504" s="44" t="s">
        <v>20052</v>
      </c>
    </row>
    <row r="4505" spans="1:4" ht="15" customHeight="1" x14ac:dyDescent="0.2">
      <c r="A4505" s="40" t="s">
        <v>20053</v>
      </c>
      <c r="B4505" s="40" t="s">
        <v>20054</v>
      </c>
      <c r="C4505" s="40" t="s">
        <v>20055</v>
      </c>
      <c r="D4505" s="44" t="s">
        <v>20056</v>
      </c>
    </row>
    <row r="4506" spans="1:4" ht="15" customHeight="1" x14ac:dyDescent="0.2">
      <c r="A4506" s="40" t="s">
        <v>20057</v>
      </c>
      <c r="B4506" s="40" t="s">
        <v>20058</v>
      </c>
      <c r="C4506" s="40" t="s">
        <v>20059</v>
      </c>
      <c r="D4506" s="44" t="s">
        <v>20060</v>
      </c>
    </row>
    <row r="4507" spans="1:4" ht="15" customHeight="1" x14ac:dyDescent="0.2">
      <c r="A4507" s="40" t="s">
        <v>20061</v>
      </c>
      <c r="B4507" s="40" t="s">
        <v>20062</v>
      </c>
      <c r="C4507" s="40" t="s">
        <v>20063</v>
      </c>
      <c r="D4507" s="44" t="s">
        <v>20064</v>
      </c>
    </row>
    <row r="4508" spans="1:4" ht="15" customHeight="1" x14ac:dyDescent="0.2">
      <c r="A4508" s="40" t="s">
        <v>20065</v>
      </c>
      <c r="B4508" s="40" t="s">
        <v>20066</v>
      </c>
      <c r="C4508" s="40" t="s">
        <v>20067</v>
      </c>
      <c r="D4508" s="44" t="s">
        <v>20068</v>
      </c>
    </row>
    <row r="4509" spans="1:4" ht="15" customHeight="1" x14ac:dyDescent="0.2">
      <c r="A4509" s="40" t="s">
        <v>20069</v>
      </c>
      <c r="B4509" s="40" t="s">
        <v>20070</v>
      </c>
      <c r="C4509" s="40" t="s">
        <v>20071</v>
      </c>
      <c r="D4509" s="44" t="s">
        <v>20072</v>
      </c>
    </row>
    <row r="4510" spans="1:4" ht="15" customHeight="1" x14ac:dyDescent="0.2">
      <c r="A4510" s="40" t="s">
        <v>20073</v>
      </c>
      <c r="B4510" s="40" t="s">
        <v>20074</v>
      </c>
      <c r="C4510" s="40" t="s">
        <v>20075</v>
      </c>
      <c r="D4510" s="44" t="s">
        <v>20076</v>
      </c>
    </row>
    <row r="4511" spans="1:4" ht="15" customHeight="1" x14ac:dyDescent="0.2">
      <c r="A4511" s="40" t="s">
        <v>20077</v>
      </c>
      <c r="B4511" s="40" t="s">
        <v>20078</v>
      </c>
      <c r="C4511" s="40" t="s">
        <v>20079</v>
      </c>
      <c r="D4511" s="44" t="s">
        <v>20080</v>
      </c>
    </row>
    <row r="4512" spans="1:4" ht="15" customHeight="1" x14ac:dyDescent="0.2">
      <c r="A4512" s="40" t="s">
        <v>20081</v>
      </c>
      <c r="B4512" s="40" t="s">
        <v>20082</v>
      </c>
      <c r="C4512" s="40" t="s">
        <v>20083</v>
      </c>
      <c r="D4512" s="44" t="s">
        <v>20084</v>
      </c>
    </row>
    <row r="4513" spans="1:4" ht="15" customHeight="1" x14ac:dyDescent="0.2">
      <c r="A4513" s="40" t="s">
        <v>20085</v>
      </c>
      <c r="B4513" s="40" t="s">
        <v>20086</v>
      </c>
      <c r="C4513" s="40" t="s">
        <v>20087</v>
      </c>
      <c r="D4513" s="44" t="s">
        <v>20088</v>
      </c>
    </row>
    <row r="4514" spans="1:4" ht="15" customHeight="1" x14ac:dyDescent="0.2">
      <c r="A4514" s="40" t="s">
        <v>20089</v>
      </c>
      <c r="B4514" s="40" t="s">
        <v>20090</v>
      </c>
      <c r="C4514" s="40" t="s">
        <v>20091</v>
      </c>
      <c r="D4514" s="44" t="s">
        <v>20092</v>
      </c>
    </row>
    <row r="4515" spans="1:4" ht="15" customHeight="1" x14ac:dyDescent="0.2">
      <c r="A4515" s="40" t="s">
        <v>20093</v>
      </c>
      <c r="B4515" s="40" t="s">
        <v>20094</v>
      </c>
      <c r="C4515" s="40" t="s">
        <v>20095</v>
      </c>
      <c r="D4515" s="44" t="s">
        <v>20096</v>
      </c>
    </row>
    <row r="4516" spans="1:4" ht="15" customHeight="1" x14ac:dyDescent="0.2">
      <c r="A4516" s="40" t="s">
        <v>20097</v>
      </c>
      <c r="B4516" s="40" t="s">
        <v>20098</v>
      </c>
      <c r="C4516" s="40" t="s">
        <v>20099</v>
      </c>
      <c r="D4516" s="44" t="s">
        <v>20100</v>
      </c>
    </row>
    <row r="4517" spans="1:4" ht="15" customHeight="1" x14ac:dyDescent="0.2">
      <c r="A4517" s="40" t="s">
        <v>20101</v>
      </c>
      <c r="B4517" s="40" t="s">
        <v>20102</v>
      </c>
      <c r="C4517" s="40" t="s">
        <v>20103</v>
      </c>
      <c r="D4517" s="44" t="s">
        <v>20104</v>
      </c>
    </row>
    <row r="4518" spans="1:4" ht="15" customHeight="1" x14ac:dyDescent="0.2">
      <c r="A4518" s="40" t="s">
        <v>20105</v>
      </c>
      <c r="B4518" s="40" t="s">
        <v>20106</v>
      </c>
      <c r="C4518" s="40" t="s">
        <v>20107</v>
      </c>
      <c r="D4518" s="44" t="s">
        <v>20108</v>
      </c>
    </row>
    <row r="4519" spans="1:4" ht="15" customHeight="1" x14ac:dyDescent="0.2">
      <c r="A4519" s="40" t="s">
        <v>20109</v>
      </c>
      <c r="B4519" s="40" t="s">
        <v>20110</v>
      </c>
      <c r="C4519" s="40" t="s">
        <v>20111</v>
      </c>
      <c r="D4519" s="44" t="s">
        <v>20112</v>
      </c>
    </row>
    <row r="4520" spans="1:4" ht="15" customHeight="1" x14ac:dyDescent="0.2">
      <c r="A4520" s="40" t="s">
        <v>20113</v>
      </c>
      <c r="B4520" s="40" t="s">
        <v>20114</v>
      </c>
      <c r="C4520" s="40" t="s">
        <v>20115</v>
      </c>
      <c r="D4520" s="44" t="s">
        <v>20116</v>
      </c>
    </row>
    <row r="4521" spans="1:4" ht="15" customHeight="1" x14ac:dyDescent="0.2">
      <c r="A4521" s="40" t="s">
        <v>20117</v>
      </c>
      <c r="B4521" s="40" t="s">
        <v>20118</v>
      </c>
      <c r="C4521" s="40" t="s">
        <v>20119</v>
      </c>
      <c r="D4521" s="44" t="s">
        <v>20120</v>
      </c>
    </row>
    <row r="4522" spans="1:4" ht="15" customHeight="1" x14ac:dyDescent="0.2">
      <c r="A4522" s="40" t="s">
        <v>20121</v>
      </c>
      <c r="B4522" s="40" t="s">
        <v>20122</v>
      </c>
      <c r="C4522" s="40" t="s">
        <v>20123</v>
      </c>
      <c r="D4522" s="44" t="s">
        <v>20124</v>
      </c>
    </row>
    <row r="4523" spans="1:4" ht="15" customHeight="1" x14ac:dyDescent="0.2">
      <c r="A4523" s="40" t="s">
        <v>20125</v>
      </c>
      <c r="B4523" s="40" t="s">
        <v>20126</v>
      </c>
      <c r="C4523" s="40" t="s">
        <v>20127</v>
      </c>
      <c r="D4523" s="44" t="s">
        <v>20128</v>
      </c>
    </row>
    <row r="4524" spans="1:4" ht="15" customHeight="1" x14ac:dyDescent="0.2">
      <c r="A4524" s="40" t="s">
        <v>20129</v>
      </c>
      <c r="B4524" s="40" t="s">
        <v>20130</v>
      </c>
      <c r="C4524" s="40" t="s">
        <v>20131</v>
      </c>
      <c r="D4524" s="44" t="s">
        <v>20132</v>
      </c>
    </row>
    <row r="4525" spans="1:4" ht="15" customHeight="1" x14ac:dyDescent="0.2">
      <c r="A4525" s="40" t="s">
        <v>20133</v>
      </c>
      <c r="B4525" s="40" t="s">
        <v>20134</v>
      </c>
      <c r="C4525" s="40" t="s">
        <v>20135</v>
      </c>
      <c r="D4525" s="44" t="s">
        <v>20136</v>
      </c>
    </row>
    <row r="4526" spans="1:4" ht="15" customHeight="1" x14ac:dyDescent="0.2">
      <c r="A4526" s="40" t="s">
        <v>20137</v>
      </c>
      <c r="B4526" s="40" t="s">
        <v>20138</v>
      </c>
      <c r="C4526" s="40" t="s">
        <v>20139</v>
      </c>
      <c r="D4526" s="44" t="s">
        <v>20140</v>
      </c>
    </row>
    <row r="4527" spans="1:4" ht="15" customHeight="1" x14ac:dyDescent="0.2">
      <c r="A4527" s="40" t="s">
        <v>20141</v>
      </c>
      <c r="B4527" s="40" t="s">
        <v>20142</v>
      </c>
      <c r="C4527" s="40" t="s">
        <v>20143</v>
      </c>
      <c r="D4527" s="44" t="s">
        <v>20144</v>
      </c>
    </row>
    <row r="4528" spans="1:4" ht="15" customHeight="1" x14ac:dyDescent="0.2">
      <c r="A4528" s="40" t="s">
        <v>20145</v>
      </c>
      <c r="B4528" s="40" t="s">
        <v>20146</v>
      </c>
      <c r="C4528" s="40" t="s">
        <v>20147</v>
      </c>
      <c r="D4528" s="44" t="s">
        <v>20148</v>
      </c>
    </row>
    <row r="4529" spans="1:4" ht="15" customHeight="1" x14ac:dyDescent="0.2">
      <c r="A4529" s="40" t="s">
        <v>20149</v>
      </c>
      <c r="B4529" s="40" t="s">
        <v>20150</v>
      </c>
      <c r="C4529" s="40" t="s">
        <v>20151</v>
      </c>
      <c r="D4529" s="44" t="s">
        <v>20152</v>
      </c>
    </row>
    <row r="4530" spans="1:4" ht="15" customHeight="1" x14ac:dyDescent="0.2">
      <c r="A4530" s="40" t="s">
        <v>20153</v>
      </c>
      <c r="B4530" s="40" t="s">
        <v>20154</v>
      </c>
      <c r="C4530" s="40" t="s">
        <v>20155</v>
      </c>
      <c r="D4530" s="44" t="s">
        <v>20156</v>
      </c>
    </row>
    <row r="4531" spans="1:4" ht="15" customHeight="1" x14ac:dyDescent="0.2">
      <c r="A4531" s="40" t="s">
        <v>20157</v>
      </c>
      <c r="B4531" s="40" t="s">
        <v>20158</v>
      </c>
      <c r="C4531" s="40" t="s">
        <v>20159</v>
      </c>
      <c r="D4531" s="44" t="s">
        <v>20160</v>
      </c>
    </row>
    <row r="4532" spans="1:4" ht="15" customHeight="1" x14ac:dyDescent="0.2">
      <c r="A4532" s="40" t="s">
        <v>20161</v>
      </c>
      <c r="B4532" s="40" t="s">
        <v>20162</v>
      </c>
      <c r="C4532" s="40" t="s">
        <v>20163</v>
      </c>
      <c r="D4532" s="44" t="s">
        <v>20164</v>
      </c>
    </row>
    <row r="4533" spans="1:4" ht="15" customHeight="1" x14ac:dyDescent="0.2">
      <c r="A4533" s="40" t="s">
        <v>20165</v>
      </c>
      <c r="B4533" s="40" t="s">
        <v>20166</v>
      </c>
      <c r="C4533" s="40" t="s">
        <v>20167</v>
      </c>
      <c r="D4533" s="44" t="s">
        <v>20168</v>
      </c>
    </row>
    <row r="4534" spans="1:4" ht="15" customHeight="1" x14ac:dyDescent="0.2">
      <c r="A4534" s="40" t="s">
        <v>20169</v>
      </c>
      <c r="B4534" s="40" t="s">
        <v>20170</v>
      </c>
      <c r="C4534" s="40" t="s">
        <v>20171</v>
      </c>
      <c r="D4534" s="44" t="s">
        <v>20172</v>
      </c>
    </row>
    <row r="4535" spans="1:4" ht="15" customHeight="1" x14ac:dyDescent="0.2">
      <c r="A4535" s="40" t="s">
        <v>20173</v>
      </c>
      <c r="B4535" s="40" t="s">
        <v>20174</v>
      </c>
      <c r="C4535" s="40" t="s">
        <v>20175</v>
      </c>
      <c r="D4535" s="44" t="s">
        <v>20176</v>
      </c>
    </row>
    <row r="4536" spans="1:4" ht="15" customHeight="1" x14ac:dyDescent="0.2">
      <c r="A4536" s="40" t="s">
        <v>20177</v>
      </c>
      <c r="B4536" s="40" t="s">
        <v>20178</v>
      </c>
      <c r="C4536" s="40" t="s">
        <v>20179</v>
      </c>
      <c r="D4536" s="44" t="s">
        <v>20180</v>
      </c>
    </row>
    <row r="4537" spans="1:4" ht="15" customHeight="1" x14ac:dyDescent="0.2">
      <c r="A4537" s="40" t="s">
        <v>20181</v>
      </c>
      <c r="B4537" s="40" t="s">
        <v>20182</v>
      </c>
      <c r="C4537" s="40" t="s">
        <v>20183</v>
      </c>
      <c r="D4537" s="44" t="s">
        <v>20184</v>
      </c>
    </row>
    <row r="4538" spans="1:4" ht="15" customHeight="1" x14ac:dyDescent="0.2">
      <c r="A4538" s="40" t="s">
        <v>20185</v>
      </c>
      <c r="B4538" s="40" t="s">
        <v>20186</v>
      </c>
      <c r="C4538" s="40" t="s">
        <v>20187</v>
      </c>
      <c r="D4538" s="44" t="s">
        <v>20188</v>
      </c>
    </row>
    <row r="4539" spans="1:4" ht="15" customHeight="1" x14ac:dyDescent="0.2">
      <c r="A4539" s="40" t="s">
        <v>20189</v>
      </c>
      <c r="B4539" s="40" t="s">
        <v>20190</v>
      </c>
      <c r="C4539" s="40" t="s">
        <v>20191</v>
      </c>
      <c r="D4539" s="44" t="s">
        <v>20192</v>
      </c>
    </row>
    <row r="4540" spans="1:4" ht="15" customHeight="1" x14ac:dyDescent="0.2">
      <c r="A4540" s="40" t="s">
        <v>20193</v>
      </c>
      <c r="B4540" s="40" t="s">
        <v>20194</v>
      </c>
      <c r="C4540" s="40" t="s">
        <v>20195</v>
      </c>
      <c r="D4540" s="44" t="s">
        <v>20196</v>
      </c>
    </row>
    <row r="4541" spans="1:4" ht="15" customHeight="1" x14ac:dyDescent="0.2">
      <c r="A4541" s="40" t="s">
        <v>20197</v>
      </c>
      <c r="B4541" s="40" t="s">
        <v>20198</v>
      </c>
      <c r="C4541" s="40" t="s">
        <v>20199</v>
      </c>
      <c r="D4541" s="44" t="s">
        <v>20200</v>
      </c>
    </row>
    <row r="4542" spans="1:4" ht="15" customHeight="1" x14ac:dyDescent="0.2">
      <c r="A4542" s="40" t="s">
        <v>20201</v>
      </c>
      <c r="B4542" s="40" t="s">
        <v>20202</v>
      </c>
      <c r="C4542" s="40" t="s">
        <v>20203</v>
      </c>
      <c r="D4542" s="44" t="s">
        <v>20204</v>
      </c>
    </row>
    <row r="4543" spans="1:4" ht="15" customHeight="1" x14ac:dyDescent="0.2">
      <c r="A4543" s="40" t="s">
        <v>20205</v>
      </c>
      <c r="B4543" s="40" t="s">
        <v>20206</v>
      </c>
      <c r="C4543" s="40" t="s">
        <v>20207</v>
      </c>
      <c r="D4543" s="44" t="s">
        <v>20208</v>
      </c>
    </row>
    <row r="4544" spans="1:4" ht="15" customHeight="1" x14ac:dyDescent="0.2">
      <c r="A4544" s="40" t="s">
        <v>20209</v>
      </c>
      <c r="B4544" s="40" t="s">
        <v>20210</v>
      </c>
      <c r="C4544" s="40" t="s">
        <v>20211</v>
      </c>
      <c r="D4544" s="44" t="s">
        <v>20212</v>
      </c>
    </row>
    <row r="4545" spans="1:4" ht="15" customHeight="1" x14ac:dyDescent="0.2">
      <c r="A4545" s="40" t="s">
        <v>20213</v>
      </c>
      <c r="B4545" s="40" t="s">
        <v>20214</v>
      </c>
      <c r="C4545" s="40" t="s">
        <v>20215</v>
      </c>
      <c r="D4545" s="44" t="s">
        <v>20216</v>
      </c>
    </row>
    <row r="4546" spans="1:4" ht="15" customHeight="1" x14ac:dyDescent="0.2">
      <c r="A4546" s="40" t="s">
        <v>20217</v>
      </c>
      <c r="B4546" s="40" t="s">
        <v>20218</v>
      </c>
      <c r="C4546" s="40" t="s">
        <v>20219</v>
      </c>
      <c r="D4546" s="44" t="s">
        <v>20216</v>
      </c>
    </row>
    <row r="4547" spans="1:4" ht="15" customHeight="1" x14ac:dyDescent="0.2">
      <c r="A4547" s="40" t="s">
        <v>20220</v>
      </c>
      <c r="B4547" s="40" t="s">
        <v>20221</v>
      </c>
      <c r="C4547" s="40" t="s">
        <v>20222</v>
      </c>
      <c r="D4547" s="44" t="s">
        <v>20216</v>
      </c>
    </row>
    <row r="4548" spans="1:4" ht="15" customHeight="1" x14ac:dyDescent="0.2">
      <c r="A4548" s="40" t="s">
        <v>20223</v>
      </c>
      <c r="B4548" s="40" t="s">
        <v>20224</v>
      </c>
      <c r="C4548" s="40" t="s">
        <v>20225</v>
      </c>
      <c r="D4548" s="44" t="s">
        <v>20216</v>
      </c>
    </row>
    <row r="4549" spans="1:4" ht="15" customHeight="1" x14ac:dyDescent="0.2">
      <c r="A4549" s="40" t="s">
        <v>20226</v>
      </c>
      <c r="B4549" s="40" t="s">
        <v>20227</v>
      </c>
      <c r="C4549" s="40" t="s">
        <v>20228</v>
      </c>
      <c r="D4549" s="44" t="s">
        <v>20229</v>
      </c>
    </row>
    <row r="4550" spans="1:4" ht="15" customHeight="1" x14ac:dyDescent="0.2">
      <c r="A4550" s="40" t="s">
        <v>20230</v>
      </c>
      <c r="B4550" s="40" t="s">
        <v>20231</v>
      </c>
      <c r="C4550" s="40" t="s">
        <v>20232</v>
      </c>
      <c r="D4550" s="44" t="s">
        <v>20233</v>
      </c>
    </row>
    <row r="4551" spans="1:4" ht="15" customHeight="1" x14ac:dyDescent="0.2">
      <c r="A4551" s="40" t="s">
        <v>20234</v>
      </c>
      <c r="B4551" s="40" t="s">
        <v>20235</v>
      </c>
      <c r="C4551" s="40" t="s">
        <v>20236</v>
      </c>
      <c r="D4551" s="44" t="s">
        <v>20237</v>
      </c>
    </row>
    <row r="4552" spans="1:4" ht="15" customHeight="1" x14ac:dyDescent="0.2">
      <c r="A4552" s="40" t="s">
        <v>20238</v>
      </c>
      <c r="B4552" s="40" t="s">
        <v>20239</v>
      </c>
      <c r="C4552" s="40" t="s">
        <v>20240</v>
      </c>
      <c r="D4552" s="44" t="s">
        <v>20241</v>
      </c>
    </row>
    <row r="4553" spans="1:4" ht="15" customHeight="1" x14ac:dyDescent="0.2">
      <c r="A4553" s="40" t="s">
        <v>20242</v>
      </c>
      <c r="B4553" s="40" t="s">
        <v>20243</v>
      </c>
      <c r="C4553" s="40" t="s">
        <v>20244</v>
      </c>
      <c r="D4553" s="44" t="s">
        <v>20245</v>
      </c>
    </row>
    <row r="4554" spans="1:4" ht="15" customHeight="1" x14ac:dyDescent="0.2">
      <c r="A4554" s="40" t="s">
        <v>20246</v>
      </c>
      <c r="B4554" s="40" t="s">
        <v>20247</v>
      </c>
      <c r="C4554" s="40" t="s">
        <v>20248</v>
      </c>
      <c r="D4554" s="44" t="s">
        <v>20249</v>
      </c>
    </row>
    <row r="4555" spans="1:4" ht="15" customHeight="1" x14ac:dyDescent="0.2">
      <c r="A4555" s="40" t="s">
        <v>20250</v>
      </c>
      <c r="B4555" s="40" t="s">
        <v>20251</v>
      </c>
      <c r="C4555" s="40" t="s">
        <v>20252</v>
      </c>
      <c r="D4555" s="44" t="s">
        <v>20253</v>
      </c>
    </row>
    <row r="4556" spans="1:4" ht="15" customHeight="1" x14ac:dyDescent="0.2">
      <c r="A4556" s="40" t="s">
        <v>20254</v>
      </c>
      <c r="B4556" s="40" t="s">
        <v>20255</v>
      </c>
      <c r="C4556" s="40" t="s">
        <v>20256</v>
      </c>
      <c r="D4556" s="44" t="s">
        <v>20257</v>
      </c>
    </row>
    <row r="4557" spans="1:4" ht="15" customHeight="1" x14ac:dyDescent="0.2">
      <c r="A4557" s="40" t="s">
        <v>20258</v>
      </c>
      <c r="B4557" s="40" t="s">
        <v>20259</v>
      </c>
      <c r="C4557" s="40" t="s">
        <v>20260</v>
      </c>
      <c r="D4557" s="44" t="s">
        <v>20261</v>
      </c>
    </row>
    <row r="4558" spans="1:4" ht="15" customHeight="1" x14ac:dyDescent="0.2">
      <c r="A4558" s="40" t="s">
        <v>20262</v>
      </c>
      <c r="B4558" s="40" t="s">
        <v>20263</v>
      </c>
      <c r="C4558" s="40" t="s">
        <v>20264</v>
      </c>
      <c r="D4558" s="44" t="s">
        <v>20265</v>
      </c>
    </row>
    <row r="4559" spans="1:4" ht="15" customHeight="1" x14ac:dyDescent="0.2">
      <c r="A4559" s="40" t="s">
        <v>20266</v>
      </c>
      <c r="B4559" s="40" t="s">
        <v>20267</v>
      </c>
      <c r="C4559" s="40" t="s">
        <v>20268</v>
      </c>
      <c r="D4559" s="44" t="s">
        <v>20269</v>
      </c>
    </row>
    <row r="4560" spans="1:4" ht="15" customHeight="1" x14ac:dyDescent="0.2">
      <c r="A4560" s="40" t="s">
        <v>20270</v>
      </c>
      <c r="B4560" s="40" t="s">
        <v>20271</v>
      </c>
      <c r="C4560" s="40" t="s">
        <v>20272</v>
      </c>
      <c r="D4560" s="44" t="s">
        <v>20273</v>
      </c>
    </row>
    <row r="4561" spans="1:4" ht="15" customHeight="1" x14ac:dyDescent="0.2">
      <c r="A4561" s="40" t="s">
        <v>20274</v>
      </c>
      <c r="B4561" s="40" t="s">
        <v>20275</v>
      </c>
      <c r="C4561" s="40" t="s">
        <v>20276</v>
      </c>
      <c r="D4561" s="44" t="s">
        <v>20277</v>
      </c>
    </row>
    <row r="4562" spans="1:4" ht="15" customHeight="1" x14ac:dyDescent="0.2">
      <c r="A4562" s="40" t="s">
        <v>20278</v>
      </c>
      <c r="B4562" s="40" t="s">
        <v>20279</v>
      </c>
      <c r="C4562" s="40" t="s">
        <v>20280</v>
      </c>
      <c r="D4562" s="44" t="s">
        <v>20281</v>
      </c>
    </row>
    <row r="4563" spans="1:4" ht="15" customHeight="1" x14ac:dyDescent="0.2">
      <c r="A4563" s="40" t="s">
        <v>20282</v>
      </c>
      <c r="B4563" s="40" t="s">
        <v>20283</v>
      </c>
      <c r="C4563" s="40" t="s">
        <v>20284</v>
      </c>
      <c r="D4563" s="44" t="s">
        <v>20285</v>
      </c>
    </row>
    <row r="4564" spans="1:4" ht="15" customHeight="1" x14ac:dyDescent="0.2">
      <c r="A4564" s="40" t="s">
        <v>20286</v>
      </c>
      <c r="B4564" s="40" t="s">
        <v>20287</v>
      </c>
      <c r="C4564" s="40" t="s">
        <v>20288</v>
      </c>
      <c r="D4564" s="44" t="s">
        <v>20289</v>
      </c>
    </row>
    <row r="4565" spans="1:4" ht="15" customHeight="1" x14ac:dyDescent="0.2">
      <c r="A4565" s="40" t="s">
        <v>20290</v>
      </c>
      <c r="B4565" s="40" t="s">
        <v>20291</v>
      </c>
      <c r="C4565" s="40" t="s">
        <v>20292</v>
      </c>
      <c r="D4565" s="44" t="s">
        <v>20293</v>
      </c>
    </row>
    <row r="4566" spans="1:4" ht="15" customHeight="1" x14ac:dyDescent="0.2">
      <c r="A4566" s="40" t="s">
        <v>20294</v>
      </c>
      <c r="B4566" s="40" t="s">
        <v>20295</v>
      </c>
      <c r="C4566" s="40" t="s">
        <v>20296</v>
      </c>
      <c r="D4566" s="44" t="s">
        <v>20297</v>
      </c>
    </row>
    <row r="4567" spans="1:4" ht="15" customHeight="1" x14ac:dyDescent="0.2">
      <c r="A4567" s="40" t="s">
        <v>20298</v>
      </c>
      <c r="B4567" s="40" t="s">
        <v>20299</v>
      </c>
      <c r="C4567" s="40" t="s">
        <v>20300</v>
      </c>
      <c r="D4567" s="44" t="s">
        <v>20301</v>
      </c>
    </row>
    <row r="4568" spans="1:4" ht="15" customHeight="1" x14ac:dyDescent="0.2">
      <c r="A4568" s="40" t="s">
        <v>20302</v>
      </c>
      <c r="B4568" s="40" t="s">
        <v>20303</v>
      </c>
      <c r="C4568" s="40" t="s">
        <v>20304</v>
      </c>
      <c r="D4568" s="44" t="s">
        <v>20305</v>
      </c>
    </row>
    <row r="4569" spans="1:4" ht="15" customHeight="1" x14ac:dyDescent="0.2">
      <c r="A4569" s="40" t="s">
        <v>20306</v>
      </c>
      <c r="B4569" s="40" t="s">
        <v>20307</v>
      </c>
      <c r="C4569" s="40" t="s">
        <v>20308</v>
      </c>
      <c r="D4569" s="44" t="s">
        <v>20309</v>
      </c>
    </row>
    <row r="4570" spans="1:4" ht="15" customHeight="1" x14ac:dyDescent="0.2">
      <c r="A4570" s="40" t="s">
        <v>20310</v>
      </c>
      <c r="B4570" s="40" t="s">
        <v>20311</v>
      </c>
      <c r="C4570" s="40" t="s">
        <v>20312</v>
      </c>
      <c r="D4570" s="44" t="s">
        <v>20313</v>
      </c>
    </row>
    <row r="4571" spans="1:4" ht="15" customHeight="1" x14ac:dyDescent="0.2">
      <c r="A4571" s="40" t="s">
        <v>20314</v>
      </c>
      <c r="B4571" s="40" t="s">
        <v>20315</v>
      </c>
      <c r="C4571" s="40" t="s">
        <v>20316</v>
      </c>
      <c r="D4571" s="44" t="s">
        <v>20317</v>
      </c>
    </row>
    <row r="4572" spans="1:4" ht="15" customHeight="1" x14ac:dyDescent="0.2">
      <c r="A4572" s="40" t="s">
        <v>20318</v>
      </c>
      <c r="B4572" s="40" t="s">
        <v>20319</v>
      </c>
      <c r="C4572" s="40" t="s">
        <v>20320</v>
      </c>
      <c r="D4572" s="44" t="s">
        <v>20321</v>
      </c>
    </row>
    <row r="4573" spans="1:4" ht="15" customHeight="1" x14ac:dyDescent="0.2">
      <c r="A4573" s="40" t="s">
        <v>20322</v>
      </c>
      <c r="B4573" s="40" t="s">
        <v>20323</v>
      </c>
      <c r="C4573" s="40" t="s">
        <v>20324</v>
      </c>
      <c r="D4573" s="44" t="s">
        <v>20325</v>
      </c>
    </row>
    <row r="4574" spans="1:4" ht="15" customHeight="1" x14ac:dyDescent="0.2">
      <c r="A4574" s="40" t="s">
        <v>20326</v>
      </c>
      <c r="B4574" s="40" t="s">
        <v>20327</v>
      </c>
      <c r="C4574" s="40" t="s">
        <v>20328</v>
      </c>
      <c r="D4574" s="44" t="s">
        <v>20329</v>
      </c>
    </row>
    <row r="4575" spans="1:4" ht="15" customHeight="1" x14ac:dyDescent="0.2">
      <c r="A4575" s="40" t="s">
        <v>20330</v>
      </c>
      <c r="B4575" s="40" t="s">
        <v>20331</v>
      </c>
      <c r="C4575" s="40" t="s">
        <v>20332</v>
      </c>
      <c r="D4575" s="44" t="s">
        <v>20333</v>
      </c>
    </row>
    <row r="4576" spans="1:4" ht="15" customHeight="1" x14ac:dyDescent="0.2">
      <c r="A4576" s="40" t="s">
        <v>20334</v>
      </c>
      <c r="B4576" s="40" t="s">
        <v>20335</v>
      </c>
      <c r="C4576" s="40" t="s">
        <v>20336</v>
      </c>
      <c r="D4576" s="44" t="s">
        <v>20337</v>
      </c>
    </row>
    <row r="4577" spans="1:4" ht="15" customHeight="1" x14ac:dyDescent="0.2">
      <c r="A4577" s="40" t="s">
        <v>20338</v>
      </c>
      <c r="B4577" s="40" t="s">
        <v>20339</v>
      </c>
      <c r="C4577" s="40" t="s">
        <v>20340</v>
      </c>
      <c r="D4577" s="44" t="s">
        <v>20341</v>
      </c>
    </row>
    <row r="4578" spans="1:4" ht="15" customHeight="1" x14ac:dyDescent="0.2">
      <c r="A4578" s="40" t="s">
        <v>20342</v>
      </c>
      <c r="B4578" s="40" t="s">
        <v>20343</v>
      </c>
      <c r="C4578" s="40" t="s">
        <v>20344</v>
      </c>
      <c r="D4578" s="44" t="s">
        <v>20345</v>
      </c>
    </row>
    <row r="4579" spans="1:4" ht="15" customHeight="1" x14ac:dyDescent="0.2">
      <c r="A4579" s="40" t="s">
        <v>20346</v>
      </c>
      <c r="B4579" s="40" t="s">
        <v>20347</v>
      </c>
      <c r="C4579" s="40" t="s">
        <v>20348</v>
      </c>
      <c r="D4579" s="44" t="s">
        <v>20349</v>
      </c>
    </row>
    <row r="4580" spans="1:4" ht="15" customHeight="1" x14ac:dyDescent="0.2">
      <c r="A4580" s="40" t="s">
        <v>20350</v>
      </c>
      <c r="B4580" s="40" t="s">
        <v>20351</v>
      </c>
      <c r="C4580" s="40" t="s">
        <v>20352</v>
      </c>
      <c r="D4580" s="44" t="s">
        <v>20353</v>
      </c>
    </row>
    <row r="4581" spans="1:4" ht="15" customHeight="1" x14ac:dyDescent="0.2">
      <c r="A4581" s="40" t="s">
        <v>20354</v>
      </c>
      <c r="B4581" s="40" t="s">
        <v>20355</v>
      </c>
      <c r="C4581" s="40" t="s">
        <v>20356</v>
      </c>
      <c r="D4581" s="44" t="s">
        <v>20357</v>
      </c>
    </row>
    <row r="4582" spans="1:4" ht="15" customHeight="1" x14ac:dyDescent="0.2">
      <c r="A4582" s="40" t="s">
        <v>20358</v>
      </c>
      <c r="B4582" s="40" t="s">
        <v>20359</v>
      </c>
      <c r="C4582" s="40" t="s">
        <v>20360</v>
      </c>
      <c r="D4582" s="44" t="s">
        <v>20361</v>
      </c>
    </row>
    <row r="4583" spans="1:4" ht="15" customHeight="1" x14ac:dyDescent="0.2">
      <c r="A4583" s="40" t="s">
        <v>20362</v>
      </c>
      <c r="B4583" s="40" t="s">
        <v>20363</v>
      </c>
      <c r="C4583" s="40" t="s">
        <v>20364</v>
      </c>
      <c r="D4583" s="44" t="s">
        <v>20365</v>
      </c>
    </row>
    <row r="4584" spans="1:4" ht="15" customHeight="1" x14ac:dyDescent="0.2">
      <c r="A4584" s="40" t="s">
        <v>20366</v>
      </c>
      <c r="B4584" s="40" t="s">
        <v>20367</v>
      </c>
      <c r="C4584" s="40" t="s">
        <v>20368</v>
      </c>
      <c r="D4584" s="44" t="s">
        <v>20369</v>
      </c>
    </row>
    <row r="4585" spans="1:4" ht="15" customHeight="1" x14ac:dyDescent="0.2">
      <c r="A4585" s="40" t="s">
        <v>20370</v>
      </c>
      <c r="B4585" s="40" t="s">
        <v>20371</v>
      </c>
      <c r="C4585" s="40" t="s">
        <v>20372</v>
      </c>
      <c r="D4585" s="44" t="s">
        <v>20373</v>
      </c>
    </row>
    <row r="4586" spans="1:4" ht="15" customHeight="1" x14ac:dyDescent="0.2">
      <c r="A4586" s="40" t="s">
        <v>20374</v>
      </c>
      <c r="B4586" s="40" t="s">
        <v>20375</v>
      </c>
      <c r="C4586" s="40" t="s">
        <v>20376</v>
      </c>
      <c r="D4586" s="44" t="s">
        <v>20377</v>
      </c>
    </row>
    <row r="4587" spans="1:4" ht="15" customHeight="1" x14ac:dyDescent="0.2">
      <c r="A4587" s="40" t="s">
        <v>20378</v>
      </c>
      <c r="B4587" s="40" t="s">
        <v>20379</v>
      </c>
      <c r="C4587" s="40" t="s">
        <v>20380</v>
      </c>
      <c r="D4587" s="44" t="s">
        <v>20381</v>
      </c>
    </row>
    <row r="4588" spans="1:4" ht="15" customHeight="1" x14ac:dyDescent="0.2">
      <c r="A4588" s="40" t="s">
        <v>20382</v>
      </c>
      <c r="B4588" s="40" t="s">
        <v>20383</v>
      </c>
      <c r="C4588" s="40" t="s">
        <v>20384</v>
      </c>
      <c r="D4588" s="44" t="s">
        <v>20385</v>
      </c>
    </row>
    <row r="4589" spans="1:4" ht="15" customHeight="1" x14ac:dyDescent="0.2">
      <c r="A4589" s="40" t="s">
        <v>20386</v>
      </c>
      <c r="B4589" s="40" t="s">
        <v>20387</v>
      </c>
      <c r="C4589" s="40" t="s">
        <v>20388</v>
      </c>
      <c r="D4589" s="44" t="s">
        <v>20389</v>
      </c>
    </row>
    <row r="4590" spans="1:4" ht="15" customHeight="1" x14ac:dyDescent="0.2">
      <c r="A4590" s="40" t="s">
        <v>20390</v>
      </c>
      <c r="B4590" s="40" t="s">
        <v>20391</v>
      </c>
      <c r="C4590" s="40" t="s">
        <v>20392</v>
      </c>
      <c r="D4590" s="44" t="s">
        <v>20393</v>
      </c>
    </row>
    <row r="4591" spans="1:4" ht="15" customHeight="1" x14ac:dyDescent="0.2">
      <c r="A4591" s="40" t="s">
        <v>20394</v>
      </c>
      <c r="B4591" s="40" t="s">
        <v>20395</v>
      </c>
      <c r="C4591" s="40" t="s">
        <v>20396</v>
      </c>
      <c r="D4591" s="44" t="s">
        <v>20397</v>
      </c>
    </row>
    <row r="4592" spans="1:4" ht="15" customHeight="1" x14ac:dyDescent="0.2">
      <c r="A4592" s="40" t="s">
        <v>20398</v>
      </c>
      <c r="B4592" s="40" t="s">
        <v>20399</v>
      </c>
      <c r="C4592" s="40" t="s">
        <v>20400</v>
      </c>
      <c r="D4592" s="44" t="s">
        <v>20401</v>
      </c>
    </row>
    <row r="4593" spans="1:4" ht="15" customHeight="1" x14ac:dyDescent="0.2">
      <c r="A4593" s="40" t="s">
        <v>20402</v>
      </c>
      <c r="B4593" s="40" t="s">
        <v>20403</v>
      </c>
      <c r="C4593" s="40" t="s">
        <v>20404</v>
      </c>
      <c r="D4593" s="44" t="s">
        <v>20405</v>
      </c>
    </row>
    <row r="4594" spans="1:4" ht="15" customHeight="1" x14ac:dyDescent="0.2">
      <c r="A4594" s="40" t="s">
        <v>20406</v>
      </c>
      <c r="B4594" s="40" t="s">
        <v>20407</v>
      </c>
      <c r="C4594" s="40" t="s">
        <v>20408</v>
      </c>
      <c r="D4594" s="44" t="s">
        <v>20409</v>
      </c>
    </row>
    <row r="4595" spans="1:4" ht="15" customHeight="1" x14ac:dyDescent="0.2">
      <c r="A4595" s="40" t="s">
        <v>20410</v>
      </c>
      <c r="B4595" s="40" t="s">
        <v>20411</v>
      </c>
      <c r="C4595" s="40" t="s">
        <v>20412</v>
      </c>
      <c r="D4595" s="44" t="s">
        <v>20413</v>
      </c>
    </row>
    <row r="4596" spans="1:4" ht="15" customHeight="1" x14ac:dyDescent="0.2">
      <c r="A4596" s="40" t="s">
        <v>20414</v>
      </c>
      <c r="B4596" s="40" t="s">
        <v>20415</v>
      </c>
      <c r="C4596" s="40" t="s">
        <v>20416</v>
      </c>
      <c r="D4596" s="44" t="s">
        <v>20417</v>
      </c>
    </row>
    <row r="4597" spans="1:4" ht="15" customHeight="1" x14ac:dyDescent="0.2">
      <c r="A4597" s="40" t="s">
        <v>20418</v>
      </c>
      <c r="B4597" s="40" t="s">
        <v>20419</v>
      </c>
      <c r="C4597" s="40" t="s">
        <v>20420</v>
      </c>
      <c r="D4597" s="44" t="s">
        <v>20421</v>
      </c>
    </row>
    <row r="4598" spans="1:4" ht="15" customHeight="1" x14ac:dyDescent="0.2">
      <c r="A4598" s="40" t="s">
        <v>20422</v>
      </c>
      <c r="B4598" s="40" t="s">
        <v>20423</v>
      </c>
      <c r="C4598" s="40" t="s">
        <v>20424</v>
      </c>
      <c r="D4598" s="44" t="s">
        <v>20425</v>
      </c>
    </row>
    <row r="4599" spans="1:4" ht="15" customHeight="1" x14ac:dyDescent="0.2">
      <c r="A4599" s="40" t="s">
        <v>20426</v>
      </c>
      <c r="B4599" s="40" t="s">
        <v>20427</v>
      </c>
      <c r="C4599" s="40" t="s">
        <v>20428</v>
      </c>
      <c r="D4599" s="44" t="s">
        <v>20429</v>
      </c>
    </row>
    <row r="4600" spans="1:4" ht="15" customHeight="1" x14ac:dyDescent="0.2">
      <c r="A4600" s="40" t="s">
        <v>20430</v>
      </c>
      <c r="B4600" s="40" t="s">
        <v>20431</v>
      </c>
      <c r="C4600" s="40" t="s">
        <v>20432</v>
      </c>
      <c r="D4600" s="44" t="s">
        <v>20433</v>
      </c>
    </row>
    <row r="4601" spans="1:4" ht="15" customHeight="1" x14ac:dyDescent="0.2">
      <c r="A4601" s="40" t="s">
        <v>20434</v>
      </c>
      <c r="B4601" s="40" t="s">
        <v>20435</v>
      </c>
      <c r="C4601" s="40" t="s">
        <v>20436</v>
      </c>
      <c r="D4601" s="44" t="s">
        <v>20437</v>
      </c>
    </row>
    <row r="4602" spans="1:4" ht="15" customHeight="1" x14ac:dyDescent="0.2">
      <c r="A4602" s="40" t="s">
        <v>20438</v>
      </c>
      <c r="B4602" s="40" t="s">
        <v>20439</v>
      </c>
      <c r="C4602" s="40" t="s">
        <v>20440</v>
      </c>
      <c r="D4602" s="44" t="s">
        <v>20441</v>
      </c>
    </row>
    <row r="4603" spans="1:4" ht="15" customHeight="1" x14ac:dyDescent="0.2">
      <c r="A4603" s="40" t="s">
        <v>20442</v>
      </c>
      <c r="B4603" s="40" t="s">
        <v>20443</v>
      </c>
      <c r="C4603" s="40" t="s">
        <v>20444</v>
      </c>
      <c r="D4603" s="44" t="s">
        <v>20445</v>
      </c>
    </row>
    <row r="4604" spans="1:4" ht="15" customHeight="1" x14ac:dyDescent="0.2">
      <c r="A4604" s="40" t="s">
        <v>20446</v>
      </c>
      <c r="B4604" s="40" t="s">
        <v>20447</v>
      </c>
      <c r="C4604" s="40" t="s">
        <v>20448</v>
      </c>
      <c r="D4604" s="44" t="s">
        <v>20449</v>
      </c>
    </row>
    <row r="4605" spans="1:4" ht="15" customHeight="1" x14ac:dyDescent="0.2">
      <c r="A4605" s="40" t="s">
        <v>20450</v>
      </c>
      <c r="B4605" s="40" t="s">
        <v>20451</v>
      </c>
      <c r="C4605" s="40" t="s">
        <v>20452</v>
      </c>
      <c r="D4605" s="44" t="s">
        <v>20453</v>
      </c>
    </row>
    <row r="4606" spans="1:4" ht="15" customHeight="1" x14ac:dyDescent="0.2">
      <c r="A4606" s="40" t="s">
        <v>20454</v>
      </c>
      <c r="B4606" s="40" t="s">
        <v>20455</v>
      </c>
      <c r="C4606" s="40" t="s">
        <v>20456</v>
      </c>
      <c r="D4606" s="44" t="s">
        <v>20457</v>
      </c>
    </row>
    <row r="4607" spans="1:4" ht="15" customHeight="1" x14ac:dyDescent="0.2">
      <c r="A4607" s="40" t="s">
        <v>20458</v>
      </c>
      <c r="B4607" s="40" t="s">
        <v>20459</v>
      </c>
      <c r="C4607" s="40" t="s">
        <v>20460</v>
      </c>
      <c r="D4607" s="44" t="s">
        <v>20461</v>
      </c>
    </row>
    <row r="4608" spans="1:4" ht="15" customHeight="1" x14ac:dyDescent="0.2">
      <c r="A4608" s="40" t="s">
        <v>20462</v>
      </c>
      <c r="B4608" s="40" t="s">
        <v>20463</v>
      </c>
      <c r="C4608" s="40" t="s">
        <v>20464</v>
      </c>
      <c r="D4608" s="44" t="s">
        <v>20465</v>
      </c>
    </row>
    <row r="4609" spans="1:4" ht="15" customHeight="1" x14ac:dyDescent="0.2">
      <c r="A4609" s="40" t="s">
        <v>20466</v>
      </c>
      <c r="B4609" s="40" t="s">
        <v>20467</v>
      </c>
      <c r="C4609" s="40" t="s">
        <v>20468</v>
      </c>
      <c r="D4609" s="44" t="s">
        <v>20469</v>
      </c>
    </row>
    <row r="4610" spans="1:4" ht="15" customHeight="1" x14ac:dyDescent="0.2">
      <c r="A4610" s="40" t="s">
        <v>20470</v>
      </c>
      <c r="B4610" s="40" t="s">
        <v>20471</v>
      </c>
      <c r="C4610" s="40" t="s">
        <v>20472</v>
      </c>
      <c r="D4610" s="44" t="s">
        <v>20473</v>
      </c>
    </row>
    <row r="4611" spans="1:4" ht="15" customHeight="1" x14ac:dyDescent="0.2">
      <c r="A4611" s="40" t="s">
        <v>20474</v>
      </c>
      <c r="B4611" s="40" t="s">
        <v>20475</v>
      </c>
      <c r="C4611" s="40" t="s">
        <v>20476</v>
      </c>
      <c r="D4611" s="44" t="s">
        <v>20477</v>
      </c>
    </row>
    <row r="4612" spans="1:4" ht="15" customHeight="1" x14ac:dyDescent="0.2">
      <c r="A4612" s="40" t="s">
        <v>20478</v>
      </c>
      <c r="B4612" s="40" t="s">
        <v>20479</v>
      </c>
      <c r="C4612" s="40" t="s">
        <v>20480</v>
      </c>
      <c r="D4612" s="44" t="s">
        <v>20481</v>
      </c>
    </row>
    <row r="4613" spans="1:4" ht="15" customHeight="1" x14ac:dyDescent="0.2">
      <c r="A4613" s="40" t="s">
        <v>20482</v>
      </c>
      <c r="B4613" s="40" t="s">
        <v>20483</v>
      </c>
      <c r="C4613" s="40" t="s">
        <v>20484</v>
      </c>
      <c r="D4613" s="44" t="s">
        <v>20485</v>
      </c>
    </row>
    <row r="4614" spans="1:4" ht="15" customHeight="1" x14ac:dyDescent="0.2">
      <c r="A4614" s="40" t="s">
        <v>20486</v>
      </c>
      <c r="B4614" s="40" t="s">
        <v>20487</v>
      </c>
      <c r="C4614" s="40" t="s">
        <v>20488</v>
      </c>
      <c r="D4614" s="44" t="s">
        <v>20489</v>
      </c>
    </row>
    <row r="4615" spans="1:4" ht="15" customHeight="1" x14ac:dyDescent="0.2">
      <c r="A4615" s="40" t="s">
        <v>20490</v>
      </c>
      <c r="B4615" s="40" t="s">
        <v>20491</v>
      </c>
      <c r="C4615" s="40" t="s">
        <v>20492</v>
      </c>
      <c r="D4615" s="44" t="s">
        <v>20493</v>
      </c>
    </row>
    <row r="4616" spans="1:4" ht="15" customHeight="1" x14ac:dyDescent="0.2">
      <c r="A4616" s="40" t="s">
        <v>20494</v>
      </c>
      <c r="B4616" s="40" t="s">
        <v>20495</v>
      </c>
      <c r="C4616" s="40" t="s">
        <v>20496</v>
      </c>
      <c r="D4616" s="44" t="s">
        <v>20497</v>
      </c>
    </row>
    <row r="4617" spans="1:4" ht="15" customHeight="1" x14ac:dyDescent="0.2">
      <c r="A4617" s="40" t="s">
        <v>20498</v>
      </c>
      <c r="B4617" s="40" t="s">
        <v>20499</v>
      </c>
      <c r="C4617" s="40" t="s">
        <v>20500</v>
      </c>
      <c r="D4617" s="44" t="s">
        <v>20501</v>
      </c>
    </row>
    <row r="4618" spans="1:4" ht="15" customHeight="1" x14ac:dyDescent="0.2">
      <c r="A4618" s="40" t="s">
        <v>20502</v>
      </c>
      <c r="B4618" s="40" t="s">
        <v>20503</v>
      </c>
      <c r="C4618" s="40" t="s">
        <v>20504</v>
      </c>
      <c r="D4618" s="44" t="s">
        <v>20505</v>
      </c>
    </row>
    <row r="4619" spans="1:4" ht="15" customHeight="1" x14ac:dyDescent="0.2">
      <c r="A4619" s="40" t="s">
        <v>20506</v>
      </c>
      <c r="B4619" s="40" t="s">
        <v>20507</v>
      </c>
      <c r="C4619" s="40" t="s">
        <v>20508</v>
      </c>
      <c r="D4619" s="44" t="s">
        <v>20509</v>
      </c>
    </row>
    <row r="4620" spans="1:4" ht="15" customHeight="1" x14ac:dyDescent="0.2">
      <c r="A4620" s="40" t="s">
        <v>20510</v>
      </c>
      <c r="B4620" s="40" t="s">
        <v>20511</v>
      </c>
      <c r="C4620" s="40" t="s">
        <v>20512</v>
      </c>
      <c r="D4620" s="44" t="s">
        <v>20513</v>
      </c>
    </row>
    <row r="4621" spans="1:4" ht="15" customHeight="1" x14ac:dyDescent="0.2">
      <c r="A4621" s="40" t="s">
        <v>20514</v>
      </c>
      <c r="B4621" s="40" t="s">
        <v>20515</v>
      </c>
      <c r="C4621" s="40" t="s">
        <v>20516</v>
      </c>
      <c r="D4621" s="44" t="s">
        <v>20517</v>
      </c>
    </row>
    <row r="4622" spans="1:4" ht="15" customHeight="1" x14ac:dyDescent="0.2">
      <c r="A4622" s="40" t="s">
        <v>20518</v>
      </c>
      <c r="B4622" s="40" t="s">
        <v>20519</v>
      </c>
      <c r="C4622" s="40" t="s">
        <v>20520</v>
      </c>
      <c r="D4622" s="44" t="s">
        <v>20521</v>
      </c>
    </row>
    <row r="4623" spans="1:4" ht="15" customHeight="1" x14ac:dyDescent="0.2">
      <c r="A4623" s="40" t="s">
        <v>20522</v>
      </c>
      <c r="B4623" s="40" t="s">
        <v>20523</v>
      </c>
      <c r="C4623" s="40" t="s">
        <v>20524</v>
      </c>
      <c r="D4623" s="44" t="s">
        <v>20525</v>
      </c>
    </row>
    <row r="4624" spans="1:4" ht="15" customHeight="1" x14ac:dyDescent="0.2">
      <c r="A4624" s="40" t="s">
        <v>20526</v>
      </c>
      <c r="B4624" s="40" t="s">
        <v>20527</v>
      </c>
      <c r="C4624" s="40" t="s">
        <v>20528</v>
      </c>
      <c r="D4624" s="44" t="s">
        <v>20529</v>
      </c>
    </row>
    <row r="4625" spans="1:4" ht="15" customHeight="1" x14ac:dyDescent="0.2">
      <c r="A4625" s="40" t="s">
        <v>20530</v>
      </c>
      <c r="B4625" s="40" t="s">
        <v>20531</v>
      </c>
      <c r="C4625" s="40" t="s">
        <v>20532</v>
      </c>
      <c r="D4625" s="44" t="s">
        <v>20533</v>
      </c>
    </row>
    <row r="4626" spans="1:4" ht="15" customHeight="1" x14ac:dyDescent="0.2">
      <c r="A4626" s="40" t="s">
        <v>20534</v>
      </c>
      <c r="B4626" s="40" t="s">
        <v>20535</v>
      </c>
      <c r="C4626" s="40" t="s">
        <v>20536</v>
      </c>
      <c r="D4626" s="44" t="s">
        <v>20537</v>
      </c>
    </row>
    <row r="4627" spans="1:4" ht="15" customHeight="1" x14ac:dyDescent="0.2">
      <c r="A4627" s="40" t="s">
        <v>20538</v>
      </c>
      <c r="B4627" s="40" t="s">
        <v>20539</v>
      </c>
      <c r="C4627" s="40" t="s">
        <v>20540</v>
      </c>
      <c r="D4627" s="44" t="s">
        <v>20541</v>
      </c>
    </row>
    <row r="4628" spans="1:4" ht="15" customHeight="1" x14ac:dyDescent="0.2">
      <c r="A4628" s="40" t="s">
        <v>20542</v>
      </c>
      <c r="B4628" s="40" t="s">
        <v>20543</v>
      </c>
      <c r="C4628" s="40" t="s">
        <v>20544</v>
      </c>
      <c r="D4628" s="44" t="s">
        <v>20545</v>
      </c>
    </row>
    <row r="4629" spans="1:4" ht="15" customHeight="1" x14ac:dyDescent="0.2">
      <c r="A4629" s="40" t="s">
        <v>20546</v>
      </c>
      <c r="B4629" s="40" t="s">
        <v>20547</v>
      </c>
      <c r="C4629" s="40" t="s">
        <v>20548</v>
      </c>
      <c r="D4629" s="44" t="s">
        <v>20549</v>
      </c>
    </row>
    <row r="4630" spans="1:4" ht="15" customHeight="1" x14ac:dyDescent="0.2">
      <c r="A4630" s="40" t="s">
        <v>20550</v>
      </c>
      <c r="B4630" s="40" t="s">
        <v>20551</v>
      </c>
      <c r="C4630" s="40" t="s">
        <v>20552</v>
      </c>
      <c r="D4630" s="44" t="s">
        <v>20553</v>
      </c>
    </row>
    <row r="4631" spans="1:4" ht="15" customHeight="1" x14ac:dyDescent="0.2">
      <c r="A4631" s="40" t="s">
        <v>20554</v>
      </c>
      <c r="B4631" s="40" t="s">
        <v>20555</v>
      </c>
      <c r="C4631" s="40" t="s">
        <v>20556</v>
      </c>
      <c r="D4631" s="44" t="s">
        <v>20557</v>
      </c>
    </row>
    <row r="4632" spans="1:4" ht="15" customHeight="1" x14ac:dyDescent="0.2">
      <c r="A4632" s="40" t="s">
        <v>20558</v>
      </c>
      <c r="B4632" s="40" t="s">
        <v>20559</v>
      </c>
      <c r="C4632" s="40" t="s">
        <v>20560</v>
      </c>
      <c r="D4632" s="44" t="s">
        <v>20561</v>
      </c>
    </row>
    <row r="4633" spans="1:4" ht="15" customHeight="1" x14ac:dyDescent="0.2">
      <c r="A4633" s="40" t="s">
        <v>20562</v>
      </c>
      <c r="B4633" s="40" t="s">
        <v>20563</v>
      </c>
      <c r="C4633" s="40" t="s">
        <v>20564</v>
      </c>
      <c r="D4633" s="44" t="s">
        <v>20565</v>
      </c>
    </row>
    <row r="4634" spans="1:4" ht="15" customHeight="1" x14ac:dyDescent="0.2">
      <c r="A4634" s="40" t="s">
        <v>20566</v>
      </c>
      <c r="B4634" s="40" t="s">
        <v>20567</v>
      </c>
      <c r="C4634" s="40" t="s">
        <v>20568</v>
      </c>
      <c r="D4634" s="44" t="s">
        <v>20569</v>
      </c>
    </row>
    <row r="4635" spans="1:4" ht="15" customHeight="1" x14ac:dyDescent="0.2">
      <c r="A4635" s="40" t="s">
        <v>20570</v>
      </c>
      <c r="B4635" s="40" t="s">
        <v>20571</v>
      </c>
      <c r="C4635" s="40" t="s">
        <v>20572</v>
      </c>
      <c r="D4635" s="44" t="s">
        <v>20573</v>
      </c>
    </row>
    <row r="4636" spans="1:4" ht="15" customHeight="1" x14ac:dyDescent="0.2">
      <c r="A4636" s="40" t="s">
        <v>20574</v>
      </c>
      <c r="B4636" s="40" t="s">
        <v>20575</v>
      </c>
      <c r="C4636" s="40" t="s">
        <v>20576</v>
      </c>
      <c r="D4636" s="44" t="s">
        <v>20577</v>
      </c>
    </row>
    <row r="4637" spans="1:4" ht="15" customHeight="1" x14ac:dyDescent="0.2">
      <c r="A4637" s="40" t="s">
        <v>20578</v>
      </c>
      <c r="B4637" s="40" t="s">
        <v>20579</v>
      </c>
      <c r="C4637" s="40" t="s">
        <v>20580</v>
      </c>
      <c r="D4637" s="44" t="s">
        <v>20581</v>
      </c>
    </row>
    <row r="4638" spans="1:4" ht="15" customHeight="1" x14ac:dyDescent="0.2">
      <c r="A4638" s="40" t="s">
        <v>20582</v>
      </c>
      <c r="B4638" s="40" t="s">
        <v>20583</v>
      </c>
      <c r="C4638" s="40" t="s">
        <v>20584</v>
      </c>
      <c r="D4638" s="44" t="s">
        <v>20585</v>
      </c>
    </row>
    <row r="4639" spans="1:4" ht="15" customHeight="1" x14ac:dyDescent="0.2">
      <c r="A4639" s="40" t="s">
        <v>20586</v>
      </c>
      <c r="B4639" s="40" t="s">
        <v>20587</v>
      </c>
      <c r="C4639" s="40" t="s">
        <v>20588</v>
      </c>
      <c r="D4639" s="44" t="s">
        <v>20589</v>
      </c>
    </row>
    <row r="4640" spans="1:4" ht="15" customHeight="1" x14ac:dyDescent="0.2">
      <c r="A4640" s="40" t="s">
        <v>20590</v>
      </c>
      <c r="B4640" s="40" t="s">
        <v>20591</v>
      </c>
      <c r="C4640" s="40" t="s">
        <v>20592</v>
      </c>
      <c r="D4640" s="44" t="s">
        <v>20593</v>
      </c>
    </row>
    <row r="4641" spans="1:4" ht="15" customHeight="1" x14ac:dyDescent="0.2">
      <c r="A4641" s="40" t="s">
        <v>20594</v>
      </c>
      <c r="B4641" s="40" t="s">
        <v>20595</v>
      </c>
      <c r="C4641" s="40" t="s">
        <v>20596</v>
      </c>
      <c r="D4641" s="44" t="s">
        <v>20597</v>
      </c>
    </row>
    <row r="4642" spans="1:4" ht="15" customHeight="1" x14ac:dyDescent="0.2">
      <c r="A4642" s="40" t="s">
        <v>20598</v>
      </c>
      <c r="B4642" s="40" t="s">
        <v>20599</v>
      </c>
      <c r="C4642" s="40" t="s">
        <v>20600</v>
      </c>
      <c r="D4642" s="44" t="s">
        <v>20601</v>
      </c>
    </row>
    <row r="4643" spans="1:4" ht="15" customHeight="1" x14ac:dyDescent="0.2">
      <c r="A4643" s="40" t="s">
        <v>20602</v>
      </c>
      <c r="B4643" s="40" t="s">
        <v>20603</v>
      </c>
      <c r="C4643" s="40" t="s">
        <v>20604</v>
      </c>
      <c r="D4643" s="44" t="s">
        <v>20605</v>
      </c>
    </row>
    <row r="4644" spans="1:4" ht="15" customHeight="1" x14ac:dyDescent="0.2">
      <c r="A4644" s="40" t="s">
        <v>20606</v>
      </c>
      <c r="B4644" s="40" t="s">
        <v>20607</v>
      </c>
      <c r="C4644" s="40" t="s">
        <v>20608</v>
      </c>
      <c r="D4644" s="44" t="s">
        <v>20609</v>
      </c>
    </row>
    <row r="4645" spans="1:4" ht="15" customHeight="1" x14ac:dyDescent="0.2">
      <c r="A4645" s="40" t="s">
        <v>20610</v>
      </c>
      <c r="B4645" s="40" t="s">
        <v>20611</v>
      </c>
      <c r="C4645" s="40" t="s">
        <v>20612</v>
      </c>
      <c r="D4645" s="44" t="s">
        <v>20613</v>
      </c>
    </row>
    <row r="4646" spans="1:4" ht="15" customHeight="1" x14ac:dyDescent="0.2">
      <c r="A4646" s="40" t="s">
        <v>20614</v>
      </c>
      <c r="B4646" s="40" t="s">
        <v>20615</v>
      </c>
      <c r="C4646" s="40" t="s">
        <v>20616</v>
      </c>
      <c r="D4646" s="44" t="s">
        <v>20617</v>
      </c>
    </row>
    <row r="4647" spans="1:4" ht="15" customHeight="1" x14ac:dyDescent="0.2">
      <c r="A4647" s="40" t="s">
        <v>20618</v>
      </c>
      <c r="B4647" s="40" t="s">
        <v>20619</v>
      </c>
      <c r="C4647" s="40" t="s">
        <v>20620</v>
      </c>
      <c r="D4647" s="44" t="s">
        <v>20621</v>
      </c>
    </row>
    <row r="4648" spans="1:4" ht="15" customHeight="1" x14ac:dyDescent="0.2">
      <c r="A4648" s="40" t="s">
        <v>20622</v>
      </c>
      <c r="B4648" s="40" t="s">
        <v>20623</v>
      </c>
      <c r="C4648" s="40" t="s">
        <v>20624</v>
      </c>
      <c r="D4648" s="44" t="s">
        <v>20625</v>
      </c>
    </row>
    <row r="4649" spans="1:4" ht="15" customHeight="1" x14ac:dyDescent="0.2">
      <c r="A4649" s="40" t="s">
        <v>20626</v>
      </c>
      <c r="B4649" s="40" t="s">
        <v>20627</v>
      </c>
      <c r="C4649" s="40" t="s">
        <v>20628</v>
      </c>
      <c r="D4649" s="44" t="s">
        <v>20629</v>
      </c>
    </row>
    <row r="4650" spans="1:4" ht="15" customHeight="1" x14ac:dyDescent="0.2">
      <c r="A4650" s="40" t="s">
        <v>20630</v>
      </c>
      <c r="B4650" s="40" t="s">
        <v>20631</v>
      </c>
      <c r="C4650" s="40" t="s">
        <v>20632</v>
      </c>
      <c r="D4650" s="44" t="s">
        <v>20633</v>
      </c>
    </row>
    <row r="4651" spans="1:4" ht="15" customHeight="1" x14ac:dyDescent="0.2">
      <c r="A4651" s="40" t="s">
        <v>20634</v>
      </c>
      <c r="B4651" s="40" t="s">
        <v>20635</v>
      </c>
      <c r="C4651" s="40" t="s">
        <v>20636</v>
      </c>
      <c r="D4651" s="44" t="s">
        <v>20637</v>
      </c>
    </row>
    <row r="4652" spans="1:4" ht="15" customHeight="1" x14ac:dyDescent="0.2">
      <c r="A4652" s="40" t="s">
        <v>20638</v>
      </c>
      <c r="B4652" s="40" t="s">
        <v>20639</v>
      </c>
      <c r="C4652" s="40" t="s">
        <v>20640</v>
      </c>
      <c r="D4652" s="44" t="s">
        <v>20641</v>
      </c>
    </row>
    <row r="4653" spans="1:4" ht="15" customHeight="1" x14ac:dyDescent="0.2">
      <c r="A4653" s="40" t="s">
        <v>20642</v>
      </c>
      <c r="B4653" s="40" t="s">
        <v>20643</v>
      </c>
      <c r="C4653" s="40" t="s">
        <v>20644</v>
      </c>
      <c r="D4653" s="44" t="s">
        <v>20641</v>
      </c>
    </row>
    <row r="4654" spans="1:4" ht="15" customHeight="1" x14ac:dyDescent="0.2">
      <c r="A4654" s="40" t="s">
        <v>20645</v>
      </c>
      <c r="B4654" s="40" t="s">
        <v>20646</v>
      </c>
      <c r="C4654" s="40" t="s">
        <v>20647</v>
      </c>
      <c r="D4654" s="44" t="s">
        <v>20648</v>
      </c>
    </row>
    <row r="4655" spans="1:4" ht="15" customHeight="1" x14ac:dyDescent="0.2">
      <c r="A4655" s="40" t="s">
        <v>20649</v>
      </c>
      <c r="B4655" s="40" t="s">
        <v>20650</v>
      </c>
      <c r="C4655" s="40" t="s">
        <v>20651</v>
      </c>
      <c r="D4655" s="44" t="s">
        <v>20652</v>
      </c>
    </row>
    <row r="4656" spans="1:4" ht="15" customHeight="1" x14ac:dyDescent="0.2">
      <c r="A4656" s="40" t="s">
        <v>20653</v>
      </c>
      <c r="B4656" s="40" t="s">
        <v>20654</v>
      </c>
      <c r="C4656" s="40" t="s">
        <v>20655</v>
      </c>
      <c r="D4656" s="44" t="s">
        <v>20656</v>
      </c>
    </row>
    <row r="4657" spans="1:4" ht="15" customHeight="1" x14ac:dyDescent="0.2">
      <c r="A4657" s="40" t="s">
        <v>20657</v>
      </c>
      <c r="B4657" s="40" t="s">
        <v>20658</v>
      </c>
      <c r="C4657" s="40" t="s">
        <v>20659</v>
      </c>
      <c r="D4657" s="44" t="s">
        <v>20660</v>
      </c>
    </row>
    <row r="4658" spans="1:4" ht="15" customHeight="1" x14ac:dyDescent="0.2">
      <c r="A4658" s="40" t="s">
        <v>20661</v>
      </c>
      <c r="B4658" s="40" t="s">
        <v>20662</v>
      </c>
      <c r="C4658" s="40" t="s">
        <v>20663</v>
      </c>
      <c r="D4658" s="44" t="s">
        <v>20664</v>
      </c>
    </row>
    <row r="4659" spans="1:4" ht="15" customHeight="1" x14ac:dyDescent="0.2">
      <c r="A4659" s="40" t="s">
        <v>20665</v>
      </c>
      <c r="B4659" s="40" t="s">
        <v>20666</v>
      </c>
      <c r="C4659" s="40" t="s">
        <v>20667</v>
      </c>
      <c r="D4659" s="44" t="s">
        <v>20668</v>
      </c>
    </row>
    <row r="4660" spans="1:4" ht="15" customHeight="1" x14ac:dyDescent="0.2">
      <c r="A4660" s="40" t="s">
        <v>20669</v>
      </c>
      <c r="B4660" s="40" t="s">
        <v>20670</v>
      </c>
      <c r="C4660" s="40" t="s">
        <v>20671</v>
      </c>
      <c r="D4660" s="44" t="s">
        <v>20672</v>
      </c>
    </row>
    <row r="4661" spans="1:4" ht="15" customHeight="1" x14ac:dyDescent="0.2">
      <c r="A4661" s="40" t="s">
        <v>20673</v>
      </c>
      <c r="B4661" s="40" t="s">
        <v>20674</v>
      </c>
      <c r="C4661" s="40" t="s">
        <v>20675</v>
      </c>
      <c r="D4661" s="44" t="s">
        <v>20676</v>
      </c>
    </row>
    <row r="4662" spans="1:4" ht="15" customHeight="1" x14ac:dyDescent="0.2">
      <c r="A4662" s="40" t="s">
        <v>20677</v>
      </c>
      <c r="B4662" s="40" t="s">
        <v>20678</v>
      </c>
      <c r="C4662" s="40" t="s">
        <v>20679</v>
      </c>
      <c r="D4662" s="44" t="s">
        <v>20680</v>
      </c>
    </row>
    <row r="4663" spans="1:4" ht="15" customHeight="1" x14ac:dyDescent="0.2">
      <c r="A4663" s="40" t="s">
        <v>20681</v>
      </c>
      <c r="B4663" s="40" t="s">
        <v>20682</v>
      </c>
      <c r="C4663" s="40" t="s">
        <v>20683</v>
      </c>
      <c r="D4663" s="44" t="s">
        <v>20684</v>
      </c>
    </row>
    <row r="4664" spans="1:4" ht="15" customHeight="1" x14ac:dyDescent="0.2">
      <c r="A4664" s="40" t="s">
        <v>20685</v>
      </c>
      <c r="B4664" s="40" t="s">
        <v>20686</v>
      </c>
      <c r="C4664" s="40" t="s">
        <v>20687</v>
      </c>
      <c r="D4664" s="44" t="s">
        <v>20688</v>
      </c>
    </row>
    <row r="4665" spans="1:4" ht="15" customHeight="1" x14ac:dyDescent="0.2">
      <c r="A4665" s="40" t="s">
        <v>20689</v>
      </c>
      <c r="B4665" s="40" t="s">
        <v>20690</v>
      </c>
      <c r="C4665" s="40" t="s">
        <v>20691</v>
      </c>
      <c r="D4665" s="44" t="s">
        <v>20692</v>
      </c>
    </row>
    <row r="4666" spans="1:4" ht="15" customHeight="1" x14ac:dyDescent="0.2">
      <c r="A4666" s="40" t="s">
        <v>20693</v>
      </c>
      <c r="B4666" s="40" t="s">
        <v>20694</v>
      </c>
      <c r="C4666" s="40" t="s">
        <v>20695</v>
      </c>
      <c r="D4666" s="44" t="s">
        <v>20696</v>
      </c>
    </row>
    <row r="4667" spans="1:4" ht="15" customHeight="1" x14ac:dyDescent="0.2">
      <c r="A4667" s="40" t="s">
        <v>20697</v>
      </c>
      <c r="B4667" s="40" t="s">
        <v>20698</v>
      </c>
      <c r="C4667" s="40" t="s">
        <v>20699</v>
      </c>
      <c r="D4667" s="44" t="s">
        <v>20700</v>
      </c>
    </row>
    <row r="4668" spans="1:4" ht="15" customHeight="1" x14ac:dyDescent="0.2">
      <c r="A4668" s="40" t="s">
        <v>20701</v>
      </c>
      <c r="B4668" s="40" t="s">
        <v>20702</v>
      </c>
      <c r="C4668" s="40" t="s">
        <v>20703</v>
      </c>
      <c r="D4668" s="44" t="s">
        <v>20704</v>
      </c>
    </row>
    <row r="4669" spans="1:4" ht="15" customHeight="1" x14ac:dyDescent="0.2">
      <c r="A4669" s="40" t="s">
        <v>20705</v>
      </c>
      <c r="B4669" s="40" t="s">
        <v>20706</v>
      </c>
      <c r="C4669" s="40" t="s">
        <v>20707</v>
      </c>
      <c r="D4669" s="44" t="s">
        <v>20708</v>
      </c>
    </row>
    <row r="4670" spans="1:4" ht="15" customHeight="1" x14ac:dyDescent="0.2">
      <c r="A4670" s="40" t="s">
        <v>20709</v>
      </c>
      <c r="B4670" s="40" t="s">
        <v>20710</v>
      </c>
      <c r="C4670" s="40" t="s">
        <v>20711</v>
      </c>
      <c r="D4670" s="44" t="s">
        <v>20712</v>
      </c>
    </row>
    <row r="4671" spans="1:4" ht="15" customHeight="1" x14ac:dyDescent="0.2">
      <c r="A4671" s="40" t="s">
        <v>20713</v>
      </c>
      <c r="B4671" s="40" t="s">
        <v>20714</v>
      </c>
      <c r="C4671" s="40" t="s">
        <v>20715</v>
      </c>
      <c r="D4671" s="44" t="s">
        <v>20716</v>
      </c>
    </row>
    <row r="4672" spans="1:4" ht="15" customHeight="1" x14ac:dyDescent="0.2">
      <c r="A4672" s="40" t="s">
        <v>20717</v>
      </c>
      <c r="B4672" s="40" t="s">
        <v>20718</v>
      </c>
      <c r="C4672" s="40" t="s">
        <v>20719</v>
      </c>
      <c r="D4672" s="44" t="s">
        <v>20720</v>
      </c>
    </row>
    <row r="4673" spans="1:4" ht="15" customHeight="1" x14ac:dyDescent="0.2">
      <c r="A4673" s="40" t="s">
        <v>20721</v>
      </c>
      <c r="B4673" s="40" t="s">
        <v>20722</v>
      </c>
      <c r="C4673" s="40" t="s">
        <v>20723</v>
      </c>
      <c r="D4673" s="44" t="s">
        <v>20724</v>
      </c>
    </row>
    <row r="4674" spans="1:4" ht="15" customHeight="1" x14ac:dyDescent="0.2">
      <c r="A4674" s="40" t="s">
        <v>20725</v>
      </c>
      <c r="B4674" s="40" t="s">
        <v>20726</v>
      </c>
      <c r="C4674" s="40" t="s">
        <v>20727</v>
      </c>
      <c r="D4674" s="44" t="s">
        <v>20728</v>
      </c>
    </row>
    <row r="4675" spans="1:4" ht="15" customHeight="1" x14ac:dyDescent="0.2">
      <c r="A4675" s="40" t="s">
        <v>20729</v>
      </c>
      <c r="B4675" s="40" t="s">
        <v>20730</v>
      </c>
      <c r="C4675" s="40" t="s">
        <v>20731</v>
      </c>
      <c r="D4675" s="44" t="s">
        <v>20732</v>
      </c>
    </row>
    <row r="4676" spans="1:4" ht="15" customHeight="1" x14ac:dyDescent="0.2">
      <c r="A4676" s="40" t="s">
        <v>20733</v>
      </c>
      <c r="B4676" s="40" t="s">
        <v>20734</v>
      </c>
      <c r="C4676" s="40" t="s">
        <v>20735</v>
      </c>
      <c r="D4676" s="44" t="s">
        <v>20736</v>
      </c>
    </row>
    <row r="4677" spans="1:4" ht="15" customHeight="1" x14ac:dyDescent="0.2">
      <c r="A4677" s="40" t="s">
        <v>20737</v>
      </c>
      <c r="B4677" s="40" t="s">
        <v>20738</v>
      </c>
      <c r="C4677" s="40" t="s">
        <v>20739</v>
      </c>
      <c r="D4677" s="44" t="s">
        <v>20740</v>
      </c>
    </row>
    <row r="4678" spans="1:4" ht="15" customHeight="1" x14ac:dyDescent="0.2">
      <c r="A4678" s="40" t="s">
        <v>20741</v>
      </c>
      <c r="B4678" s="40" t="s">
        <v>20742</v>
      </c>
      <c r="C4678" s="40" t="s">
        <v>20743</v>
      </c>
      <c r="D4678" s="44" t="s">
        <v>20744</v>
      </c>
    </row>
    <row r="4679" spans="1:4" ht="15" customHeight="1" x14ac:dyDescent="0.2">
      <c r="A4679" s="40" t="s">
        <v>20745</v>
      </c>
      <c r="B4679" s="40" t="s">
        <v>20746</v>
      </c>
      <c r="C4679" s="40" t="s">
        <v>20747</v>
      </c>
      <c r="D4679" s="44" t="s">
        <v>20748</v>
      </c>
    </row>
    <row r="4680" spans="1:4" ht="15" customHeight="1" x14ac:dyDescent="0.2">
      <c r="A4680" s="40" t="s">
        <v>20749</v>
      </c>
      <c r="B4680" s="40" t="s">
        <v>20750</v>
      </c>
      <c r="C4680" s="40" t="s">
        <v>20751</v>
      </c>
      <c r="D4680" s="44" t="s">
        <v>20752</v>
      </c>
    </row>
    <row r="4681" spans="1:4" ht="15" customHeight="1" x14ac:dyDescent="0.2">
      <c r="A4681" s="40" t="s">
        <v>20753</v>
      </c>
      <c r="B4681" s="40" t="s">
        <v>20754</v>
      </c>
      <c r="C4681" s="40" t="s">
        <v>20755</v>
      </c>
      <c r="D4681" s="44" t="s">
        <v>20756</v>
      </c>
    </row>
    <row r="4682" spans="1:4" ht="15" customHeight="1" x14ac:dyDescent="0.2">
      <c r="A4682" s="40" t="s">
        <v>20757</v>
      </c>
      <c r="B4682" s="40" t="s">
        <v>20758</v>
      </c>
      <c r="C4682" s="40" t="s">
        <v>20759</v>
      </c>
      <c r="D4682" s="44" t="s">
        <v>20760</v>
      </c>
    </row>
    <row r="4683" spans="1:4" ht="15" customHeight="1" x14ac:dyDescent="0.2">
      <c r="A4683" s="40" t="s">
        <v>20761</v>
      </c>
      <c r="B4683" s="40" t="s">
        <v>20762</v>
      </c>
      <c r="C4683" s="40" t="s">
        <v>20763</v>
      </c>
      <c r="D4683" s="44" t="s">
        <v>20764</v>
      </c>
    </row>
    <row r="4684" spans="1:4" ht="15" customHeight="1" x14ac:dyDescent="0.2">
      <c r="A4684" s="40" t="s">
        <v>20765</v>
      </c>
      <c r="B4684" s="40" t="s">
        <v>20766</v>
      </c>
      <c r="C4684" s="40" t="s">
        <v>20767</v>
      </c>
      <c r="D4684" s="44" t="s">
        <v>20768</v>
      </c>
    </row>
    <row r="4685" spans="1:4" ht="15" customHeight="1" x14ac:dyDescent="0.2">
      <c r="A4685" s="40" t="s">
        <v>20769</v>
      </c>
      <c r="B4685" s="40" t="s">
        <v>20770</v>
      </c>
      <c r="C4685" s="40" t="s">
        <v>20771</v>
      </c>
      <c r="D4685" s="44" t="s">
        <v>20772</v>
      </c>
    </row>
    <row r="4686" spans="1:4" ht="15" customHeight="1" x14ac:dyDescent="0.2">
      <c r="A4686" s="40" t="s">
        <v>20773</v>
      </c>
      <c r="B4686" s="40" t="s">
        <v>20774</v>
      </c>
      <c r="C4686" s="40" t="s">
        <v>20775</v>
      </c>
      <c r="D4686" s="44" t="s">
        <v>20776</v>
      </c>
    </row>
    <row r="4687" spans="1:4" ht="15" customHeight="1" x14ac:dyDescent="0.2">
      <c r="A4687" s="40" t="s">
        <v>20777</v>
      </c>
      <c r="B4687" s="40" t="s">
        <v>20778</v>
      </c>
      <c r="C4687" s="40" t="s">
        <v>20779</v>
      </c>
      <c r="D4687" s="44" t="s">
        <v>20780</v>
      </c>
    </row>
    <row r="4688" spans="1:4" ht="15" customHeight="1" x14ac:dyDescent="0.2">
      <c r="A4688" s="40" t="s">
        <v>20781</v>
      </c>
      <c r="B4688" s="40" t="s">
        <v>20782</v>
      </c>
      <c r="C4688" s="40" t="s">
        <v>20783</v>
      </c>
      <c r="D4688" s="44" t="s">
        <v>20784</v>
      </c>
    </row>
    <row r="4689" spans="1:4" ht="15" customHeight="1" x14ac:dyDescent="0.2">
      <c r="A4689" s="40" t="s">
        <v>20785</v>
      </c>
      <c r="B4689" s="40" t="s">
        <v>20786</v>
      </c>
      <c r="C4689" s="40" t="s">
        <v>20787</v>
      </c>
      <c r="D4689" s="44" t="s">
        <v>20784</v>
      </c>
    </row>
    <row r="4690" spans="1:4" ht="15" customHeight="1" x14ac:dyDescent="0.2">
      <c r="A4690" s="40" t="s">
        <v>20788</v>
      </c>
      <c r="B4690" s="40" t="s">
        <v>20789</v>
      </c>
      <c r="C4690" s="40" t="s">
        <v>20790</v>
      </c>
      <c r="D4690" s="44" t="s">
        <v>20791</v>
      </c>
    </row>
    <row r="4691" spans="1:4" ht="15" customHeight="1" x14ac:dyDescent="0.2">
      <c r="A4691" s="40" t="s">
        <v>20792</v>
      </c>
      <c r="B4691" s="40" t="s">
        <v>20793</v>
      </c>
      <c r="C4691" s="40" t="s">
        <v>20794</v>
      </c>
      <c r="D4691" s="44" t="s">
        <v>20795</v>
      </c>
    </row>
    <row r="4692" spans="1:4" ht="15" customHeight="1" x14ac:dyDescent="0.2">
      <c r="A4692" s="40" t="s">
        <v>20796</v>
      </c>
      <c r="B4692" s="40" t="s">
        <v>20797</v>
      </c>
      <c r="C4692" s="40" t="s">
        <v>20798</v>
      </c>
      <c r="D4692" s="44" t="s">
        <v>20799</v>
      </c>
    </row>
    <row r="4693" spans="1:4" ht="15" customHeight="1" x14ac:dyDescent="0.2">
      <c r="A4693" s="40" t="s">
        <v>20800</v>
      </c>
      <c r="B4693" s="40" t="s">
        <v>20801</v>
      </c>
      <c r="C4693" s="40" t="s">
        <v>20802</v>
      </c>
      <c r="D4693" s="44" t="s">
        <v>20803</v>
      </c>
    </row>
    <row r="4694" spans="1:4" ht="15" customHeight="1" x14ac:dyDescent="0.2">
      <c r="A4694" s="40" t="s">
        <v>20804</v>
      </c>
      <c r="B4694" s="40" t="s">
        <v>20805</v>
      </c>
      <c r="C4694" s="40" t="s">
        <v>20806</v>
      </c>
      <c r="D4694" s="44" t="s">
        <v>20807</v>
      </c>
    </row>
    <row r="4695" spans="1:4" ht="15" customHeight="1" x14ac:dyDescent="0.2">
      <c r="A4695" s="40" t="s">
        <v>20808</v>
      </c>
      <c r="B4695" s="40" t="s">
        <v>20809</v>
      </c>
      <c r="C4695" s="40" t="s">
        <v>20810</v>
      </c>
      <c r="D4695" s="44" t="s">
        <v>20811</v>
      </c>
    </row>
    <row r="4696" spans="1:4" ht="15" customHeight="1" x14ac:dyDescent="0.2">
      <c r="A4696" s="40" t="s">
        <v>20812</v>
      </c>
      <c r="B4696" s="40" t="s">
        <v>20813</v>
      </c>
      <c r="C4696" s="40" t="s">
        <v>20814</v>
      </c>
      <c r="D4696" s="44" t="s">
        <v>20815</v>
      </c>
    </row>
    <row r="4697" spans="1:4" ht="15" customHeight="1" x14ac:dyDescent="0.2">
      <c r="A4697" s="40" t="s">
        <v>20816</v>
      </c>
      <c r="B4697" s="40" t="s">
        <v>20817</v>
      </c>
      <c r="C4697" s="40" t="s">
        <v>20818</v>
      </c>
      <c r="D4697" s="44" t="s">
        <v>20819</v>
      </c>
    </row>
    <row r="4698" spans="1:4" ht="15" customHeight="1" x14ac:dyDescent="0.2">
      <c r="A4698" s="40" t="s">
        <v>20820</v>
      </c>
      <c r="B4698" s="40" t="s">
        <v>20821</v>
      </c>
      <c r="C4698" s="40" t="s">
        <v>20822</v>
      </c>
      <c r="D4698" s="44" t="s">
        <v>20823</v>
      </c>
    </row>
    <row r="4699" spans="1:4" ht="15" customHeight="1" x14ac:dyDescent="0.2">
      <c r="A4699" s="40" t="s">
        <v>20824</v>
      </c>
      <c r="B4699" s="40" t="s">
        <v>20825</v>
      </c>
      <c r="C4699" s="40" t="s">
        <v>20826</v>
      </c>
      <c r="D4699" s="44" t="s">
        <v>20827</v>
      </c>
    </row>
    <row r="4700" spans="1:4" ht="15" customHeight="1" x14ac:dyDescent="0.2">
      <c r="A4700" s="40" t="s">
        <v>20828</v>
      </c>
      <c r="B4700" s="40" t="s">
        <v>20829</v>
      </c>
      <c r="C4700" s="40" t="s">
        <v>178</v>
      </c>
      <c r="D4700" s="44" t="s">
        <v>20830</v>
      </c>
    </row>
    <row r="4701" spans="1:4" ht="15" customHeight="1" x14ac:dyDescent="0.2">
      <c r="A4701" s="40" t="s">
        <v>20831</v>
      </c>
      <c r="B4701" s="40" t="s">
        <v>20832</v>
      </c>
      <c r="C4701" s="40" t="s">
        <v>20833</v>
      </c>
      <c r="D4701" s="44" t="s">
        <v>20834</v>
      </c>
    </row>
    <row r="4702" spans="1:4" ht="15" customHeight="1" x14ac:dyDescent="0.2">
      <c r="A4702" s="40" t="s">
        <v>20835</v>
      </c>
      <c r="B4702" s="40" t="s">
        <v>20836</v>
      </c>
      <c r="C4702" s="40" t="s">
        <v>20837</v>
      </c>
      <c r="D4702" s="44" t="s">
        <v>20838</v>
      </c>
    </row>
    <row r="4703" spans="1:4" ht="15" customHeight="1" x14ac:dyDescent="0.2">
      <c r="A4703" s="40" t="s">
        <v>20839</v>
      </c>
      <c r="B4703" s="40" t="s">
        <v>20840</v>
      </c>
      <c r="C4703" s="40" t="s">
        <v>20841</v>
      </c>
      <c r="D4703" s="44" t="s">
        <v>20842</v>
      </c>
    </row>
    <row r="4704" spans="1:4" ht="15" customHeight="1" x14ac:dyDescent="0.2">
      <c r="A4704" s="40" t="s">
        <v>20843</v>
      </c>
      <c r="B4704" s="40" t="s">
        <v>20844</v>
      </c>
      <c r="C4704" s="40" t="s">
        <v>20845</v>
      </c>
      <c r="D4704" s="44" t="s">
        <v>20846</v>
      </c>
    </row>
    <row r="4705" spans="1:4" ht="15" customHeight="1" x14ac:dyDescent="0.2">
      <c r="A4705" s="40" t="s">
        <v>20847</v>
      </c>
      <c r="B4705" s="40" t="s">
        <v>20848</v>
      </c>
      <c r="C4705" s="40" t="s">
        <v>20849</v>
      </c>
      <c r="D4705" s="44" t="s">
        <v>20850</v>
      </c>
    </row>
    <row r="4706" spans="1:4" ht="15" customHeight="1" x14ac:dyDescent="0.2">
      <c r="A4706" s="40" t="s">
        <v>20851</v>
      </c>
      <c r="B4706" s="40" t="s">
        <v>20852</v>
      </c>
      <c r="C4706" s="40" t="s">
        <v>20853</v>
      </c>
      <c r="D4706" s="44" t="s">
        <v>20854</v>
      </c>
    </row>
    <row r="4707" spans="1:4" ht="15" customHeight="1" x14ac:dyDescent="0.2">
      <c r="A4707" s="40" t="s">
        <v>20855</v>
      </c>
      <c r="B4707" s="40" t="s">
        <v>20856</v>
      </c>
      <c r="C4707" s="40" t="s">
        <v>20857</v>
      </c>
      <c r="D4707" s="44" t="s">
        <v>20858</v>
      </c>
    </row>
    <row r="4708" spans="1:4" ht="15" customHeight="1" x14ac:dyDescent="0.2">
      <c r="A4708" s="40" t="s">
        <v>20859</v>
      </c>
      <c r="B4708" s="40" t="s">
        <v>20860</v>
      </c>
      <c r="C4708" s="40" t="s">
        <v>20861</v>
      </c>
      <c r="D4708" s="44" t="s">
        <v>20862</v>
      </c>
    </row>
    <row r="4709" spans="1:4" ht="15" customHeight="1" x14ac:dyDescent="0.2">
      <c r="A4709" s="40" t="s">
        <v>20863</v>
      </c>
      <c r="B4709" s="40" t="s">
        <v>20864</v>
      </c>
      <c r="C4709" s="40" t="s">
        <v>20865</v>
      </c>
      <c r="D4709" s="44" t="s">
        <v>20866</v>
      </c>
    </row>
    <row r="4710" spans="1:4" ht="15" customHeight="1" x14ac:dyDescent="0.2">
      <c r="A4710" s="40" t="s">
        <v>20867</v>
      </c>
      <c r="B4710" s="40" t="s">
        <v>20868</v>
      </c>
      <c r="C4710" s="40" t="s">
        <v>20869</v>
      </c>
      <c r="D4710" s="44" t="s">
        <v>20870</v>
      </c>
    </row>
    <row r="4711" spans="1:4" ht="15" customHeight="1" x14ac:dyDescent="0.2">
      <c r="A4711" s="40" t="s">
        <v>20871</v>
      </c>
      <c r="B4711" s="40" t="s">
        <v>20872</v>
      </c>
      <c r="C4711" s="40" t="s">
        <v>20873</v>
      </c>
      <c r="D4711" s="44" t="s">
        <v>20874</v>
      </c>
    </row>
    <row r="4712" spans="1:4" ht="15" customHeight="1" x14ac:dyDescent="0.2">
      <c r="A4712" s="40" t="s">
        <v>20875</v>
      </c>
      <c r="B4712" s="40" t="s">
        <v>20876</v>
      </c>
      <c r="C4712" s="40" t="s">
        <v>20877</v>
      </c>
      <c r="D4712" s="44" t="s">
        <v>20878</v>
      </c>
    </row>
    <row r="4713" spans="1:4" ht="15" customHeight="1" x14ac:dyDescent="0.2">
      <c r="A4713" s="40" t="s">
        <v>20879</v>
      </c>
      <c r="B4713" s="40" t="s">
        <v>20880</v>
      </c>
      <c r="C4713" s="40" t="s">
        <v>20881</v>
      </c>
      <c r="D4713" s="44" t="s">
        <v>20882</v>
      </c>
    </row>
    <row r="4714" spans="1:4" ht="15" customHeight="1" x14ac:dyDescent="0.2">
      <c r="A4714" s="40" t="s">
        <v>20883</v>
      </c>
      <c r="B4714" s="40" t="s">
        <v>20884</v>
      </c>
      <c r="C4714" s="40" t="s">
        <v>20885</v>
      </c>
      <c r="D4714" s="44" t="s">
        <v>20886</v>
      </c>
    </row>
    <row r="4715" spans="1:4" ht="15" customHeight="1" x14ac:dyDescent="0.2">
      <c r="A4715" s="40" t="s">
        <v>20887</v>
      </c>
      <c r="B4715" s="40" t="s">
        <v>20888</v>
      </c>
      <c r="C4715" s="40" t="s">
        <v>20889</v>
      </c>
      <c r="D4715" s="44" t="s">
        <v>20890</v>
      </c>
    </row>
    <row r="4716" spans="1:4" ht="15" customHeight="1" x14ac:dyDescent="0.2">
      <c r="A4716" s="40" t="s">
        <v>20891</v>
      </c>
      <c r="B4716" s="40" t="s">
        <v>20892</v>
      </c>
      <c r="C4716" s="40" t="s">
        <v>20893</v>
      </c>
      <c r="D4716" s="44" t="s">
        <v>20894</v>
      </c>
    </row>
    <row r="4717" spans="1:4" ht="15" customHeight="1" x14ac:dyDescent="0.2">
      <c r="A4717" s="40" t="s">
        <v>20895</v>
      </c>
      <c r="B4717" s="40" t="s">
        <v>20896</v>
      </c>
      <c r="C4717" s="40" t="s">
        <v>20897</v>
      </c>
      <c r="D4717" s="44" t="s">
        <v>20898</v>
      </c>
    </row>
    <row r="4718" spans="1:4" ht="15" customHeight="1" x14ac:dyDescent="0.2">
      <c r="A4718" s="40" t="s">
        <v>20899</v>
      </c>
      <c r="B4718" s="40" t="s">
        <v>20900</v>
      </c>
      <c r="C4718" s="40" t="s">
        <v>20901</v>
      </c>
      <c r="D4718" s="44" t="s">
        <v>20902</v>
      </c>
    </row>
    <row r="4719" spans="1:4" ht="15" customHeight="1" x14ac:dyDescent="0.2">
      <c r="A4719" s="40" t="s">
        <v>20903</v>
      </c>
      <c r="B4719" s="40" t="s">
        <v>20904</v>
      </c>
      <c r="C4719" s="40" t="s">
        <v>20905</v>
      </c>
      <c r="D4719" s="44" t="s">
        <v>20906</v>
      </c>
    </row>
    <row r="4720" spans="1:4" ht="15" customHeight="1" x14ac:dyDescent="0.2">
      <c r="A4720" s="40" t="s">
        <v>20907</v>
      </c>
      <c r="B4720" s="40" t="s">
        <v>20908</v>
      </c>
      <c r="C4720" s="40" t="s">
        <v>20909</v>
      </c>
      <c r="D4720" s="44" t="s">
        <v>20910</v>
      </c>
    </row>
    <row r="4721" spans="1:4" ht="15" customHeight="1" x14ac:dyDescent="0.2">
      <c r="A4721" s="40" t="s">
        <v>20911</v>
      </c>
      <c r="B4721" s="40" t="s">
        <v>20912</v>
      </c>
      <c r="C4721" s="40" t="s">
        <v>20913</v>
      </c>
      <c r="D4721" s="44" t="s">
        <v>20914</v>
      </c>
    </row>
    <row r="4722" spans="1:4" ht="15" customHeight="1" x14ac:dyDescent="0.2">
      <c r="A4722" s="40" t="s">
        <v>20915</v>
      </c>
      <c r="B4722" s="40" t="s">
        <v>20916</v>
      </c>
      <c r="C4722" s="40" t="s">
        <v>20917</v>
      </c>
      <c r="D4722" s="44" t="s">
        <v>20918</v>
      </c>
    </row>
    <row r="4723" spans="1:4" ht="15" customHeight="1" x14ac:dyDescent="0.2">
      <c r="A4723" s="40" t="s">
        <v>20919</v>
      </c>
      <c r="B4723" s="40" t="s">
        <v>20920</v>
      </c>
      <c r="C4723" s="40" t="s">
        <v>20921</v>
      </c>
      <c r="D4723" s="44" t="s">
        <v>20922</v>
      </c>
    </row>
    <row r="4724" spans="1:4" ht="15" customHeight="1" x14ac:dyDescent="0.2">
      <c r="A4724" s="40" t="s">
        <v>20923</v>
      </c>
      <c r="B4724" s="40" t="s">
        <v>20924</v>
      </c>
      <c r="C4724" s="40" t="s">
        <v>20925</v>
      </c>
      <c r="D4724" s="44" t="s">
        <v>20926</v>
      </c>
    </row>
    <row r="4725" spans="1:4" ht="15" customHeight="1" x14ac:dyDescent="0.2">
      <c r="A4725" s="40" t="s">
        <v>20927</v>
      </c>
      <c r="B4725" s="40" t="s">
        <v>20928</v>
      </c>
      <c r="C4725" s="40" t="s">
        <v>20929</v>
      </c>
      <c r="D4725" s="44" t="s">
        <v>20930</v>
      </c>
    </row>
    <row r="4726" spans="1:4" ht="15" customHeight="1" x14ac:dyDescent="0.2">
      <c r="A4726" s="40" t="s">
        <v>20931</v>
      </c>
      <c r="B4726" s="40" t="s">
        <v>20932</v>
      </c>
      <c r="C4726" s="40" t="s">
        <v>20933</v>
      </c>
      <c r="D4726" s="44" t="s">
        <v>20934</v>
      </c>
    </row>
    <row r="4727" spans="1:4" ht="15" customHeight="1" x14ac:dyDescent="0.2">
      <c r="A4727" s="40" t="s">
        <v>20935</v>
      </c>
      <c r="B4727" s="40" t="s">
        <v>20936</v>
      </c>
      <c r="C4727" s="40" t="s">
        <v>20937</v>
      </c>
      <c r="D4727" s="44" t="s">
        <v>20938</v>
      </c>
    </row>
    <row r="4728" spans="1:4" ht="15" customHeight="1" x14ac:dyDescent="0.2">
      <c r="A4728" s="40" t="s">
        <v>20939</v>
      </c>
      <c r="B4728" s="40" t="s">
        <v>20940</v>
      </c>
      <c r="C4728" s="40" t="s">
        <v>20941</v>
      </c>
      <c r="D4728" s="44" t="s">
        <v>20942</v>
      </c>
    </row>
    <row r="4729" spans="1:4" ht="15" customHeight="1" x14ac:dyDescent="0.2">
      <c r="A4729" s="40" t="s">
        <v>20943</v>
      </c>
      <c r="B4729" s="40" t="s">
        <v>20944</v>
      </c>
      <c r="C4729" s="40" t="s">
        <v>20945</v>
      </c>
      <c r="D4729" s="44" t="s">
        <v>20946</v>
      </c>
    </row>
    <row r="4730" spans="1:4" ht="15" customHeight="1" x14ac:dyDescent="0.2">
      <c r="A4730" s="40" t="s">
        <v>20947</v>
      </c>
      <c r="B4730" s="40" t="s">
        <v>20948</v>
      </c>
      <c r="C4730" s="40" t="s">
        <v>20949</v>
      </c>
      <c r="D4730" s="44" t="s">
        <v>20950</v>
      </c>
    </row>
    <row r="4731" spans="1:4" ht="15" customHeight="1" x14ac:dyDescent="0.2">
      <c r="A4731" s="40" t="s">
        <v>20951</v>
      </c>
      <c r="B4731" s="40" t="s">
        <v>20952</v>
      </c>
      <c r="C4731" s="40" t="s">
        <v>20953</v>
      </c>
      <c r="D4731" s="44" t="s">
        <v>20954</v>
      </c>
    </row>
    <row r="4732" spans="1:4" ht="15" customHeight="1" x14ac:dyDescent="0.2">
      <c r="A4732" s="40" t="s">
        <v>20955</v>
      </c>
      <c r="B4732" s="40" t="s">
        <v>20956</v>
      </c>
      <c r="C4732" s="40" t="s">
        <v>20957</v>
      </c>
      <c r="D4732" s="44" t="s">
        <v>20958</v>
      </c>
    </row>
    <row r="4733" spans="1:4" ht="15" customHeight="1" x14ac:dyDescent="0.2">
      <c r="A4733" s="40" t="s">
        <v>20959</v>
      </c>
      <c r="B4733" s="40" t="s">
        <v>20960</v>
      </c>
      <c r="C4733" s="40" t="s">
        <v>20961</v>
      </c>
      <c r="D4733" s="44" t="s">
        <v>20962</v>
      </c>
    </row>
    <row r="4734" spans="1:4" ht="15" customHeight="1" x14ac:dyDescent="0.2">
      <c r="A4734" s="40" t="s">
        <v>20963</v>
      </c>
      <c r="B4734" s="40" t="s">
        <v>20964</v>
      </c>
      <c r="C4734" s="40" t="s">
        <v>20965</v>
      </c>
      <c r="D4734" s="44" t="s">
        <v>20966</v>
      </c>
    </row>
    <row r="4735" spans="1:4" ht="15" customHeight="1" x14ac:dyDescent="0.2">
      <c r="A4735" s="40" t="s">
        <v>20967</v>
      </c>
      <c r="B4735" s="40" t="s">
        <v>20968</v>
      </c>
      <c r="C4735" s="40" t="s">
        <v>20969</v>
      </c>
      <c r="D4735" s="44" t="s">
        <v>20966</v>
      </c>
    </row>
    <row r="4736" spans="1:4" ht="15" customHeight="1" x14ac:dyDescent="0.2">
      <c r="A4736" s="40" t="s">
        <v>20970</v>
      </c>
      <c r="B4736" s="40" t="s">
        <v>20971</v>
      </c>
      <c r="C4736" s="40" t="s">
        <v>20972</v>
      </c>
      <c r="D4736" s="44" t="s">
        <v>20973</v>
      </c>
    </row>
    <row r="4737" spans="1:4" ht="15" customHeight="1" x14ac:dyDescent="0.2">
      <c r="A4737" s="40" t="s">
        <v>20974</v>
      </c>
      <c r="B4737" s="40" t="s">
        <v>20975</v>
      </c>
      <c r="C4737" s="40" t="s">
        <v>20976</v>
      </c>
      <c r="D4737" s="44" t="s">
        <v>20973</v>
      </c>
    </row>
    <row r="4738" spans="1:4" ht="15" customHeight="1" x14ac:dyDescent="0.2">
      <c r="A4738" s="40" t="s">
        <v>20977</v>
      </c>
      <c r="B4738" s="40" t="s">
        <v>20978</v>
      </c>
      <c r="C4738" s="40" t="s">
        <v>20979</v>
      </c>
      <c r="D4738" s="44" t="s">
        <v>20973</v>
      </c>
    </row>
    <row r="4739" spans="1:4" ht="15" customHeight="1" x14ac:dyDescent="0.2">
      <c r="A4739" s="40" t="s">
        <v>20980</v>
      </c>
      <c r="B4739" s="40" t="s">
        <v>20981</v>
      </c>
      <c r="C4739" s="40" t="s">
        <v>20982</v>
      </c>
      <c r="D4739" s="44" t="s">
        <v>20973</v>
      </c>
    </row>
    <row r="4740" spans="1:4" ht="15" customHeight="1" x14ac:dyDescent="0.2">
      <c r="A4740" s="40" t="s">
        <v>20983</v>
      </c>
      <c r="B4740" s="40" t="s">
        <v>20984</v>
      </c>
      <c r="C4740" s="40" t="s">
        <v>20985</v>
      </c>
      <c r="D4740" s="44" t="s">
        <v>20973</v>
      </c>
    </row>
    <row r="4741" spans="1:4" ht="15" customHeight="1" x14ac:dyDescent="0.2">
      <c r="A4741" s="40" t="s">
        <v>20986</v>
      </c>
      <c r="B4741" s="40" t="s">
        <v>20987</v>
      </c>
      <c r="C4741" s="40" t="s">
        <v>20988</v>
      </c>
      <c r="D4741" s="44" t="s">
        <v>20989</v>
      </c>
    </row>
    <row r="4742" spans="1:4" ht="15" customHeight="1" x14ac:dyDescent="0.2">
      <c r="A4742" s="40" t="s">
        <v>20990</v>
      </c>
      <c r="B4742" s="40" t="s">
        <v>20991</v>
      </c>
      <c r="C4742" s="40" t="s">
        <v>20992</v>
      </c>
      <c r="D4742" s="44" t="s">
        <v>20993</v>
      </c>
    </row>
    <row r="4743" spans="1:4" ht="15" customHeight="1" x14ac:dyDescent="0.2">
      <c r="A4743" s="40" t="s">
        <v>20994</v>
      </c>
      <c r="B4743" s="40" t="s">
        <v>20995</v>
      </c>
      <c r="C4743" s="40" t="s">
        <v>20996</v>
      </c>
      <c r="D4743" s="44" t="s">
        <v>20997</v>
      </c>
    </row>
    <row r="4744" spans="1:4" ht="15" customHeight="1" x14ac:dyDescent="0.2">
      <c r="A4744" s="40" t="s">
        <v>20998</v>
      </c>
      <c r="B4744" s="40" t="s">
        <v>20999</v>
      </c>
      <c r="C4744" s="40" t="s">
        <v>21000</v>
      </c>
      <c r="D4744" s="44" t="s">
        <v>21001</v>
      </c>
    </row>
    <row r="4745" spans="1:4" ht="15" customHeight="1" x14ac:dyDescent="0.2">
      <c r="A4745" s="40" t="s">
        <v>21002</v>
      </c>
      <c r="B4745" s="40" t="s">
        <v>21003</v>
      </c>
      <c r="C4745" s="40" t="s">
        <v>21004</v>
      </c>
      <c r="D4745" s="44" t="s">
        <v>21005</v>
      </c>
    </row>
    <row r="4746" spans="1:4" ht="15" customHeight="1" x14ac:dyDescent="0.2">
      <c r="A4746" s="40" t="s">
        <v>21006</v>
      </c>
      <c r="B4746" s="40" t="s">
        <v>21007</v>
      </c>
      <c r="C4746" s="40" t="s">
        <v>21008</v>
      </c>
      <c r="D4746" s="44" t="s">
        <v>21009</v>
      </c>
    </row>
    <row r="4747" spans="1:4" ht="15" customHeight="1" x14ac:dyDescent="0.2">
      <c r="A4747" s="40" t="s">
        <v>21010</v>
      </c>
      <c r="B4747" s="40" t="s">
        <v>21011</v>
      </c>
      <c r="C4747" s="40" t="s">
        <v>21012</v>
      </c>
      <c r="D4747" s="44" t="s">
        <v>21013</v>
      </c>
    </row>
    <row r="4748" spans="1:4" ht="15" customHeight="1" x14ac:dyDescent="0.2">
      <c r="A4748" s="40" t="s">
        <v>21014</v>
      </c>
      <c r="B4748" s="40" t="s">
        <v>21015</v>
      </c>
      <c r="C4748" s="40" t="s">
        <v>21016</v>
      </c>
      <c r="D4748" s="44" t="s">
        <v>21017</v>
      </c>
    </row>
    <row r="4749" spans="1:4" ht="15" customHeight="1" x14ac:dyDescent="0.2">
      <c r="A4749" s="40" t="s">
        <v>21018</v>
      </c>
      <c r="B4749" s="40" t="s">
        <v>21019</v>
      </c>
      <c r="C4749" s="40" t="s">
        <v>21020</v>
      </c>
      <c r="D4749" s="44" t="s">
        <v>21021</v>
      </c>
    </row>
    <row r="4750" spans="1:4" ht="15" customHeight="1" x14ac:dyDescent="0.2">
      <c r="A4750" s="40" t="s">
        <v>21022</v>
      </c>
      <c r="B4750" s="40" t="s">
        <v>21023</v>
      </c>
      <c r="C4750" s="40" t="s">
        <v>21024</v>
      </c>
      <c r="D4750" s="44" t="s">
        <v>21025</v>
      </c>
    </row>
    <row r="4751" spans="1:4" ht="15" customHeight="1" x14ac:dyDescent="0.2">
      <c r="A4751" s="40" t="s">
        <v>21026</v>
      </c>
      <c r="B4751" s="40" t="s">
        <v>21027</v>
      </c>
      <c r="C4751" s="40" t="s">
        <v>21028</v>
      </c>
      <c r="D4751" s="44" t="s">
        <v>21029</v>
      </c>
    </row>
    <row r="4752" spans="1:4" ht="15" customHeight="1" x14ac:dyDescent="0.2">
      <c r="A4752" s="40" t="s">
        <v>21030</v>
      </c>
      <c r="B4752" s="40" t="s">
        <v>21031</v>
      </c>
      <c r="C4752" s="40" t="s">
        <v>21032</v>
      </c>
      <c r="D4752" s="44" t="s">
        <v>21033</v>
      </c>
    </row>
    <row r="4753" spans="1:4" ht="15" customHeight="1" x14ac:dyDescent="0.2">
      <c r="A4753" s="40" t="s">
        <v>21034</v>
      </c>
      <c r="B4753" s="40" t="s">
        <v>21035</v>
      </c>
      <c r="C4753" s="40" t="s">
        <v>21036</v>
      </c>
      <c r="D4753" s="44" t="s">
        <v>21037</v>
      </c>
    </row>
    <row r="4754" spans="1:4" ht="15" customHeight="1" x14ac:dyDescent="0.2">
      <c r="A4754" s="40" t="s">
        <v>21038</v>
      </c>
      <c r="B4754" s="40" t="s">
        <v>21039</v>
      </c>
      <c r="C4754" s="40" t="s">
        <v>21040</v>
      </c>
      <c r="D4754" s="44" t="s">
        <v>21041</v>
      </c>
    </row>
    <row r="4755" spans="1:4" ht="15" customHeight="1" x14ac:dyDescent="0.2">
      <c r="A4755" s="40" t="s">
        <v>21042</v>
      </c>
      <c r="B4755" s="40" t="s">
        <v>21043</v>
      </c>
      <c r="C4755" s="40" t="s">
        <v>21044</v>
      </c>
      <c r="D4755" s="44" t="s">
        <v>21045</v>
      </c>
    </row>
    <row r="4756" spans="1:4" ht="15" customHeight="1" x14ac:dyDescent="0.2">
      <c r="A4756" s="40" t="s">
        <v>21046</v>
      </c>
      <c r="B4756" s="40" t="s">
        <v>21047</v>
      </c>
      <c r="C4756" s="40" t="s">
        <v>21048</v>
      </c>
      <c r="D4756" s="44" t="s">
        <v>21049</v>
      </c>
    </row>
    <row r="4757" spans="1:4" ht="15" customHeight="1" x14ac:dyDescent="0.2">
      <c r="A4757" s="40" t="s">
        <v>21050</v>
      </c>
      <c r="B4757" s="40" t="s">
        <v>21051</v>
      </c>
      <c r="C4757" s="40" t="s">
        <v>21052</v>
      </c>
      <c r="D4757" s="44" t="s">
        <v>21053</v>
      </c>
    </row>
    <row r="4758" spans="1:4" ht="15" customHeight="1" x14ac:dyDescent="0.2">
      <c r="A4758" s="40" t="s">
        <v>21054</v>
      </c>
      <c r="B4758" s="40" t="s">
        <v>21055</v>
      </c>
      <c r="C4758" s="40" t="s">
        <v>21056</v>
      </c>
      <c r="D4758" s="44" t="s">
        <v>21057</v>
      </c>
    </row>
    <row r="4759" spans="1:4" ht="15" customHeight="1" x14ac:dyDescent="0.2">
      <c r="A4759" s="40" t="s">
        <v>21058</v>
      </c>
      <c r="B4759" s="40" t="s">
        <v>21059</v>
      </c>
      <c r="C4759" s="40" t="s">
        <v>21060</v>
      </c>
      <c r="D4759" s="44" t="s">
        <v>21061</v>
      </c>
    </row>
    <row r="4760" spans="1:4" ht="15" customHeight="1" x14ac:dyDescent="0.2">
      <c r="A4760" s="40" t="s">
        <v>21062</v>
      </c>
      <c r="B4760" s="40" t="s">
        <v>21063</v>
      </c>
      <c r="C4760" s="40" t="s">
        <v>21064</v>
      </c>
      <c r="D4760" s="44" t="s">
        <v>21065</v>
      </c>
    </row>
    <row r="4761" spans="1:4" ht="15" customHeight="1" x14ac:dyDescent="0.2">
      <c r="A4761" s="40" t="s">
        <v>21066</v>
      </c>
      <c r="B4761" s="40" t="s">
        <v>21067</v>
      </c>
      <c r="C4761" s="40" t="s">
        <v>21068</v>
      </c>
      <c r="D4761" s="44" t="s">
        <v>21069</v>
      </c>
    </row>
    <row r="4762" spans="1:4" ht="15" customHeight="1" x14ac:dyDescent="0.2">
      <c r="A4762" s="40" t="s">
        <v>21070</v>
      </c>
      <c r="B4762" s="40" t="s">
        <v>21071</v>
      </c>
      <c r="C4762" s="40" t="s">
        <v>21072</v>
      </c>
      <c r="D4762" s="44" t="s">
        <v>21073</v>
      </c>
    </row>
    <row r="4763" spans="1:4" ht="15" customHeight="1" x14ac:dyDescent="0.2">
      <c r="A4763" s="40" t="s">
        <v>21074</v>
      </c>
      <c r="B4763" s="40" t="s">
        <v>21075</v>
      </c>
      <c r="C4763" s="40" t="s">
        <v>21076</v>
      </c>
      <c r="D4763" s="44" t="s">
        <v>21077</v>
      </c>
    </row>
    <row r="4764" spans="1:4" ht="15" customHeight="1" x14ac:dyDescent="0.2">
      <c r="A4764" s="40" t="s">
        <v>21078</v>
      </c>
      <c r="B4764" s="40" t="s">
        <v>21079</v>
      </c>
      <c r="C4764" s="40" t="s">
        <v>21080</v>
      </c>
      <c r="D4764" s="44" t="s">
        <v>21081</v>
      </c>
    </row>
    <row r="4765" spans="1:4" ht="15" customHeight="1" x14ac:dyDescent="0.2">
      <c r="A4765" s="40" t="s">
        <v>21082</v>
      </c>
      <c r="B4765" s="40" t="s">
        <v>21083</v>
      </c>
      <c r="C4765" s="40" t="s">
        <v>21084</v>
      </c>
      <c r="D4765" s="44" t="s">
        <v>21085</v>
      </c>
    </row>
    <row r="4766" spans="1:4" ht="15" customHeight="1" x14ac:dyDescent="0.2">
      <c r="A4766" s="40" t="s">
        <v>21086</v>
      </c>
      <c r="B4766" s="40" t="s">
        <v>21087</v>
      </c>
      <c r="C4766" s="40" t="s">
        <v>21088</v>
      </c>
      <c r="D4766" s="44" t="s">
        <v>21089</v>
      </c>
    </row>
    <row r="4767" spans="1:4" ht="15" customHeight="1" x14ac:dyDescent="0.2">
      <c r="A4767" s="40" t="s">
        <v>21090</v>
      </c>
      <c r="B4767" s="40" t="s">
        <v>21091</v>
      </c>
      <c r="C4767" s="40" t="s">
        <v>21092</v>
      </c>
      <c r="D4767" s="44" t="s">
        <v>21093</v>
      </c>
    </row>
    <row r="4768" spans="1:4" ht="15" customHeight="1" x14ac:dyDescent="0.2">
      <c r="A4768" s="40" t="s">
        <v>21094</v>
      </c>
      <c r="B4768" s="40" t="s">
        <v>21095</v>
      </c>
      <c r="C4768" s="40" t="s">
        <v>21096</v>
      </c>
      <c r="D4768" s="44" t="s">
        <v>21097</v>
      </c>
    </row>
    <row r="4769" spans="1:4" ht="15" customHeight="1" x14ac:dyDescent="0.2">
      <c r="A4769" s="40" t="s">
        <v>21098</v>
      </c>
      <c r="B4769" s="40" t="s">
        <v>21099</v>
      </c>
      <c r="C4769" s="40" t="s">
        <v>21100</v>
      </c>
      <c r="D4769" s="44" t="s">
        <v>21101</v>
      </c>
    </row>
    <row r="4770" spans="1:4" ht="15" customHeight="1" x14ac:dyDescent="0.2">
      <c r="A4770" s="40" t="s">
        <v>21102</v>
      </c>
      <c r="B4770" s="40" t="s">
        <v>21103</v>
      </c>
      <c r="C4770" s="40" t="s">
        <v>21104</v>
      </c>
      <c r="D4770" s="44" t="s">
        <v>21105</v>
      </c>
    </row>
    <row r="4771" spans="1:4" ht="15" customHeight="1" x14ac:dyDescent="0.2">
      <c r="A4771" s="40" t="s">
        <v>21106</v>
      </c>
      <c r="B4771" s="40" t="s">
        <v>21107</v>
      </c>
      <c r="C4771" s="40" t="s">
        <v>21108</v>
      </c>
      <c r="D4771" s="44" t="s">
        <v>21109</v>
      </c>
    </row>
    <row r="4772" spans="1:4" ht="15" customHeight="1" x14ac:dyDescent="0.2">
      <c r="A4772" s="40" t="s">
        <v>21110</v>
      </c>
      <c r="B4772" s="40" t="s">
        <v>21111</v>
      </c>
      <c r="C4772" s="40" t="s">
        <v>21112</v>
      </c>
      <c r="D4772" s="44" t="s">
        <v>21113</v>
      </c>
    </row>
    <row r="4773" spans="1:4" ht="15" customHeight="1" x14ac:dyDescent="0.2">
      <c r="A4773" s="40" t="s">
        <v>21114</v>
      </c>
      <c r="B4773" s="40" t="s">
        <v>21115</v>
      </c>
      <c r="C4773" s="40" t="s">
        <v>21116</v>
      </c>
      <c r="D4773" s="44" t="s">
        <v>21117</v>
      </c>
    </row>
    <row r="4774" spans="1:4" ht="15" customHeight="1" x14ac:dyDescent="0.2">
      <c r="A4774" s="40" t="s">
        <v>21118</v>
      </c>
      <c r="B4774" s="40" t="s">
        <v>21119</v>
      </c>
      <c r="C4774" s="40" t="s">
        <v>21120</v>
      </c>
      <c r="D4774" s="44" t="s">
        <v>21121</v>
      </c>
    </row>
    <row r="4775" spans="1:4" ht="15" customHeight="1" x14ac:dyDescent="0.2">
      <c r="A4775" s="40" t="s">
        <v>21122</v>
      </c>
      <c r="B4775" s="40" t="s">
        <v>21123</v>
      </c>
      <c r="C4775" s="40" t="s">
        <v>21124</v>
      </c>
      <c r="D4775" s="44" t="s">
        <v>21125</v>
      </c>
    </row>
    <row r="4776" spans="1:4" ht="15" customHeight="1" x14ac:dyDescent="0.2">
      <c r="A4776" s="40" t="s">
        <v>21126</v>
      </c>
      <c r="B4776" s="40" t="s">
        <v>21127</v>
      </c>
      <c r="C4776" s="40" t="s">
        <v>21128</v>
      </c>
      <c r="D4776" s="44" t="s">
        <v>21129</v>
      </c>
    </row>
    <row r="4777" spans="1:4" ht="15" customHeight="1" x14ac:dyDescent="0.2">
      <c r="A4777" s="40" t="s">
        <v>21130</v>
      </c>
      <c r="B4777" s="40" t="s">
        <v>21131</v>
      </c>
      <c r="C4777" s="40" t="s">
        <v>21132</v>
      </c>
      <c r="D4777" s="44" t="s">
        <v>21133</v>
      </c>
    </row>
    <row r="4778" spans="1:4" ht="15" customHeight="1" x14ac:dyDescent="0.2">
      <c r="A4778" s="40" t="s">
        <v>21134</v>
      </c>
      <c r="B4778" s="40" t="s">
        <v>21135</v>
      </c>
      <c r="C4778" s="40" t="s">
        <v>21136</v>
      </c>
      <c r="D4778" s="44" t="s">
        <v>21137</v>
      </c>
    </row>
    <row r="4779" spans="1:4" ht="15" customHeight="1" x14ac:dyDescent="0.2">
      <c r="A4779" s="40" t="s">
        <v>21138</v>
      </c>
      <c r="B4779" s="40" t="s">
        <v>21139</v>
      </c>
      <c r="C4779" s="40" t="s">
        <v>21140</v>
      </c>
      <c r="D4779" s="44" t="s">
        <v>21141</v>
      </c>
    </row>
    <row r="4780" spans="1:4" ht="15" customHeight="1" x14ac:dyDescent="0.2">
      <c r="A4780" s="40" t="s">
        <v>21142</v>
      </c>
      <c r="B4780" s="40" t="s">
        <v>21143</v>
      </c>
      <c r="C4780" s="40" t="s">
        <v>21144</v>
      </c>
      <c r="D4780" s="44" t="s">
        <v>21145</v>
      </c>
    </row>
    <row r="4781" spans="1:4" ht="15" customHeight="1" x14ac:dyDescent="0.2">
      <c r="A4781" s="40" t="s">
        <v>21146</v>
      </c>
      <c r="B4781" s="40" t="s">
        <v>21147</v>
      </c>
      <c r="C4781" s="40" t="s">
        <v>21148</v>
      </c>
      <c r="D4781" s="44" t="s">
        <v>21149</v>
      </c>
    </row>
    <row r="4782" spans="1:4" ht="15" customHeight="1" x14ac:dyDescent="0.2">
      <c r="A4782" s="40" t="s">
        <v>21150</v>
      </c>
      <c r="B4782" s="40" t="s">
        <v>21151</v>
      </c>
      <c r="C4782" s="40" t="s">
        <v>21152</v>
      </c>
      <c r="D4782" s="44" t="s">
        <v>21153</v>
      </c>
    </row>
    <row r="4783" spans="1:4" ht="15" customHeight="1" x14ac:dyDescent="0.2">
      <c r="A4783" s="40" t="s">
        <v>21154</v>
      </c>
      <c r="B4783" s="40" t="s">
        <v>21155</v>
      </c>
      <c r="C4783" s="40" t="s">
        <v>21156</v>
      </c>
      <c r="D4783" s="44" t="s">
        <v>21153</v>
      </c>
    </row>
    <row r="4784" spans="1:4" ht="15" customHeight="1" x14ac:dyDescent="0.2">
      <c r="A4784" s="40" t="s">
        <v>21157</v>
      </c>
      <c r="B4784" s="40" t="s">
        <v>21158</v>
      </c>
      <c r="C4784" s="40" t="s">
        <v>21159</v>
      </c>
      <c r="D4784" s="44" t="s">
        <v>21160</v>
      </c>
    </row>
    <row r="4785" spans="1:4" ht="15" customHeight="1" x14ac:dyDescent="0.2">
      <c r="A4785" s="40" t="s">
        <v>21161</v>
      </c>
      <c r="B4785" s="40" t="s">
        <v>21162</v>
      </c>
      <c r="C4785" s="40" t="s">
        <v>21163</v>
      </c>
      <c r="D4785" s="44" t="s">
        <v>21164</v>
      </c>
    </row>
    <row r="4786" spans="1:4" ht="15" customHeight="1" x14ac:dyDescent="0.2">
      <c r="A4786" s="40" t="s">
        <v>21165</v>
      </c>
      <c r="B4786" s="40" t="s">
        <v>21166</v>
      </c>
      <c r="C4786" s="40" t="s">
        <v>21167</v>
      </c>
      <c r="D4786" s="44" t="s">
        <v>21168</v>
      </c>
    </row>
    <row r="4787" spans="1:4" ht="15" customHeight="1" x14ac:dyDescent="0.2">
      <c r="A4787" s="40" t="s">
        <v>21169</v>
      </c>
      <c r="B4787" s="40" t="s">
        <v>21170</v>
      </c>
      <c r="C4787" s="40" t="s">
        <v>21171</v>
      </c>
      <c r="D4787" s="44" t="s">
        <v>21172</v>
      </c>
    </row>
    <row r="4788" spans="1:4" ht="15" customHeight="1" x14ac:dyDescent="0.2">
      <c r="A4788" s="40" t="s">
        <v>21173</v>
      </c>
      <c r="B4788" s="40" t="s">
        <v>21174</v>
      </c>
      <c r="C4788" s="40" t="s">
        <v>21175</v>
      </c>
      <c r="D4788" s="44" t="s">
        <v>21176</v>
      </c>
    </row>
    <row r="4789" spans="1:4" ht="15" customHeight="1" x14ac:dyDescent="0.2">
      <c r="A4789" s="40" t="s">
        <v>21177</v>
      </c>
      <c r="B4789" s="40" t="s">
        <v>21178</v>
      </c>
      <c r="C4789" s="40" t="s">
        <v>21179</v>
      </c>
      <c r="D4789" s="44" t="s">
        <v>21180</v>
      </c>
    </row>
    <row r="4790" spans="1:4" ht="15" customHeight="1" x14ac:dyDescent="0.2">
      <c r="A4790" s="40" t="s">
        <v>21181</v>
      </c>
      <c r="B4790" s="40" t="s">
        <v>21182</v>
      </c>
      <c r="C4790" s="40" t="s">
        <v>21183</v>
      </c>
      <c r="D4790" s="44" t="s">
        <v>21184</v>
      </c>
    </row>
    <row r="4791" spans="1:4" ht="15" customHeight="1" x14ac:dyDescent="0.2">
      <c r="A4791" s="40" t="s">
        <v>21185</v>
      </c>
      <c r="B4791" s="40" t="s">
        <v>21186</v>
      </c>
      <c r="C4791" s="40" t="s">
        <v>21187</v>
      </c>
      <c r="D4791" s="44" t="s">
        <v>21188</v>
      </c>
    </row>
    <row r="4792" spans="1:4" ht="15" customHeight="1" x14ac:dyDescent="0.2">
      <c r="A4792" s="40" t="s">
        <v>21189</v>
      </c>
      <c r="B4792" s="40" t="s">
        <v>21190</v>
      </c>
      <c r="C4792" s="40" t="s">
        <v>21191</v>
      </c>
      <c r="D4792" s="44" t="s">
        <v>21192</v>
      </c>
    </row>
    <row r="4793" spans="1:4" ht="15" customHeight="1" x14ac:dyDescent="0.2">
      <c r="A4793" s="40" t="s">
        <v>21193</v>
      </c>
      <c r="B4793" s="40" t="s">
        <v>21194</v>
      </c>
      <c r="C4793" s="40" t="s">
        <v>21195</v>
      </c>
      <c r="D4793" s="44" t="s">
        <v>21196</v>
      </c>
    </row>
    <row r="4794" spans="1:4" ht="15" customHeight="1" x14ac:dyDescent="0.2">
      <c r="A4794" s="40" t="s">
        <v>21197</v>
      </c>
      <c r="B4794" s="40" t="s">
        <v>21198</v>
      </c>
      <c r="C4794" s="40" t="s">
        <v>21199</v>
      </c>
      <c r="D4794" s="44" t="s">
        <v>21200</v>
      </c>
    </row>
    <row r="4795" spans="1:4" ht="15" customHeight="1" x14ac:dyDescent="0.2">
      <c r="A4795" s="40" t="s">
        <v>21201</v>
      </c>
      <c r="B4795" s="40" t="s">
        <v>21202</v>
      </c>
      <c r="C4795" s="40" t="s">
        <v>21203</v>
      </c>
      <c r="D4795" s="44" t="s">
        <v>21204</v>
      </c>
    </row>
    <row r="4796" spans="1:4" ht="15" customHeight="1" x14ac:dyDescent="0.2">
      <c r="A4796" s="40" t="s">
        <v>21205</v>
      </c>
      <c r="B4796" s="40" t="s">
        <v>21206</v>
      </c>
      <c r="C4796" s="40" t="s">
        <v>21207</v>
      </c>
      <c r="D4796" s="44" t="s">
        <v>21208</v>
      </c>
    </row>
    <row r="4797" spans="1:4" ht="15" customHeight="1" x14ac:dyDescent="0.2">
      <c r="A4797" s="40" t="s">
        <v>21209</v>
      </c>
      <c r="B4797" s="40" t="s">
        <v>21210</v>
      </c>
      <c r="C4797" s="40" t="s">
        <v>21211</v>
      </c>
      <c r="D4797" s="44" t="s">
        <v>21212</v>
      </c>
    </row>
    <row r="4798" spans="1:4" ht="15" customHeight="1" x14ac:dyDescent="0.2">
      <c r="A4798" s="40" t="s">
        <v>21213</v>
      </c>
      <c r="B4798" s="40" t="s">
        <v>21214</v>
      </c>
      <c r="C4798" s="40" t="s">
        <v>21215</v>
      </c>
      <c r="D4798" s="44" t="s">
        <v>21216</v>
      </c>
    </row>
    <row r="4799" spans="1:4" ht="15" customHeight="1" x14ac:dyDescent="0.2">
      <c r="A4799" s="40" t="s">
        <v>21217</v>
      </c>
      <c r="B4799" s="40" t="s">
        <v>21218</v>
      </c>
      <c r="C4799" s="40" t="s">
        <v>21219</v>
      </c>
      <c r="D4799" s="44" t="s">
        <v>21220</v>
      </c>
    </row>
    <row r="4800" spans="1:4" ht="15" customHeight="1" x14ac:dyDescent="0.2">
      <c r="A4800" s="40" t="s">
        <v>21221</v>
      </c>
      <c r="B4800" s="40" t="s">
        <v>21222</v>
      </c>
      <c r="C4800" s="40" t="s">
        <v>21223</v>
      </c>
      <c r="D4800" s="44" t="s">
        <v>21224</v>
      </c>
    </row>
    <row r="4801" spans="1:4" ht="15" customHeight="1" x14ac:dyDescent="0.2">
      <c r="A4801" s="40" t="s">
        <v>21225</v>
      </c>
      <c r="B4801" s="40" t="s">
        <v>21226</v>
      </c>
      <c r="C4801" s="40" t="s">
        <v>21227</v>
      </c>
      <c r="D4801" s="44" t="s">
        <v>21228</v>
      </c>
    </row>
    <row r="4802" spans="1:4" ht="15" customHeight="1" x14ac:dyDescent="0.2">
      <c r="A4802" s="40" t="s">
        <v>21229</v>
      </c>
      <c r="B4802" s="40" t="s">
        <v>21230</v>
      </c>
      <c r="C4802" s="40" t="s">
        <v>21231</v>
      </c>
      <c r="D4802" s="44" t="s">
        <v>21232</v>
      </c>
    </row>
    <row r="4803" spans="1:4" ht="15" customHeight="1" x14ac:dyDescent="0.2">
      <c r="A4803" s="40" t="s">
        <v>21233</v>
      </c>
      <c r="B4803" s="40" t="s">
        <v>21234</v>
      </c>
      <c r="C4803" s="40" t="s">
        <v>21235</v>
      </c>
      <c r="D4803" s="44" t="s">
        <v>21236</v>
      </c>
    </row>
    <row r="4804" spans="1:4" ht="15" customHeight="1" x14ac:dyDescent="0.2">
      <c r="A4804" s="40" t="s">
        <v>21237</v>
      </c>
      <c r="B4804" s="40" t="s">
        <v>21238</v>
      </c>
      <c r="C4804" s="40" t="s">
        <v>21239</v>
      </c>
      <c r="D4804" s="44" t="s">
        <v>21240</v>
      </c>
    </row>
    <row r="4805" spans="1:4" ht="15" customHeight="1" x14ac:dyDescent="0.2">
      <c r="A4805" s="40" t="s">
        <v>21241</v>
      </c>
      <c r="B4805" s="40" t="s">
        <v>21242</v>
      </c>
      <c r="C4805" s="40" t="s">
        <v>21243</v>
      </c>
      <c r="D4805" s="44" t="s">
        <v>21244</v>
      </c>
    </row>
    <row r="4806" spans="1:4" ht="15" customHeight="1" x14ac:dyDescent="0.2">
      <c r="A4806" s="40" t="s">
        <v>21245</v>
      </c>
      <c r="B4806" s="40" t="s">
        <v>21246</v>
      </c>
      <c r="C4806" s="40" t="s">
        <v>21247</v>
      </c>
      <c r="D4806" s="44" t="s">
        <v>21248</v>
      </c>
    </row>
    <row r="4807" spans="1:4" ht="15" customHeight="1" x14ac:dyDescent="0.2">
      <c r="A4807" s="40" t="s">
        <v>21249</v>
      </c>
      <c r="B4807" s="40" t="s">
        <v>21250</v>
      </c>
      <c r="C4807" s="40" t="s">
        <v>21251</v>
      </c>
      <c r="D4807" s="44" t="s">
        <v>21252</v>
      </c>
    </row>
    <row r="4808" spans="1:4" ht="15" customHeight="1" x14ac:dyDescent="0.2">
      <c r="A4808" s="40" t="s">
        <v>21253</v>
      </c>
      <c r="B4808" s="40" t="s">
        <v>21254</v>
      </c>
      <c r="C4808" s="40" t="s">
        <v>21255</v>
      </c>
      <c r="D4808" s="44" t="s">
        <v>21256</v>
      </c>
    </row>
    <row r="4809" spans="1:4" ht="15" customHeight="1" x14ac:dyDescent="0.2">
      <c r="A4809" s="40" t="s">
        <v>21257</v>
      </c>
      <c r="B4809" s="40" t="s">
        <v>21258</v>
      </c>
      <c r="C4809" s="40" t="s">
        <v>21259</v>
      </c>
      <c r="D4809" s="44" t="s">
        <v>21260</v>
      </c>
    </row>
    <row r="4810" spans="1:4" ht="15" customHeight="1" x14ac:dyDescent="0.2">
      <c r="A4810" s="40" t="s">
        <v>21261</v>
      </c>
      <c r="B4810" s="40" t="s">
        <v>21262</v>
      </c>
      <c r="C4810" s="40" t="s">
        <v>21263</v>
      </c>
      <c r="D4810" s="44" t="s">
        <v>21264</v>
      </c>
    </row>
    <row r="4811" spans="1:4" ht="15" customHeight="1" x14ac:dyDescent="0.2">
      <c r="A4811" s="40" t="s">
        <v>21265</v>
      </c>
      <c r="B4811" s="40" t="s">
        <v>21266</v>
      </c>
      <c r="C4811" s="40" t="s">
        <v>21267</v>
      </c>
      <c r="D4811" s="44" t="s">
        <v>21268</v>
      </c>
    </row>
    <row r="4812" spans="1:4" ht="15" customHeight="1" x14ac:dyDescent="0.2">
      <c r="A4812" s="40" t="s">
        <v>21269</v>
      </c>
      <c r="B4812" s="40" t="s">
        <v>21270</v>
      </c>
      <c r="C4812" s="40" t="s">
        <v>21271</v>
      </c>
      <c r="D4812" s="44" t="s">
        <v>21272</v>
      </c>
    </row>
    <row r="4813" spans="1:4" ht="15" customHeight="1" x14ac:dyDescent="0.2">
      <c r="A4813" s="40" t="s">
        <v>21273</v>
      </c>
      <c r="B4813" s="40" t="s">
        <v>21274</v>
      </c>
      <c r="C4813" s="40" t="s">
        <v>21275</v>
      </c>
      <c r="D4813" s="44" t="s">
        <v>21276</v>
      </c>
    </row>
    <row r="4814" spans="1:4" ht="15" customHeight="1" x14ac:dyDescent="0.2">
      <c r="A4814" s="40" t="s">
        <v>21277</v>
      </c>
      <c r="B4814" s="40" t="s">
        <v>21278</v>
      </c>
      <c r="C4814" s="40" t="s">
        <v>21279</v>
      </c>
      <c r="D4814" s="44" t="s">
        <v>21280</v>
      </c>
    </row>
    <row r="4815" spans="1:4" ht="15" customHeight="1" x14ac:dyDescent="0.2">
      <c r="A4815" s="40" t="s">
        <v>21281</v>
      </c>
      <c r="B4815" s="40" t="s">
        <v>21282</v>
      </c>
      <c r="C4815" s="40" t="s">
        <v>21283</v>
      </c>
      <c r="D4815" s="44" t="s">
        <v>21284</v>
      </c>
    </row>
    <row r="4816" spans="1:4" ht="15" customHeight="1" x14ac:dyDescent="0.2">
      <c r="A4816" s="40" t="s">
        <v>21285</v>
      </c>
      <c r="B4816" s="40" t="s">
        <v>21286</v>
      </c>
      <c r="C4816" s="40" t="s">
        <v>21287</v>
      </c>
      <c r="D4816" s="44" t="s">
        <v>21288</v>
      </c>
    </row>
    <row r="4817" spans="1:4" ht="15" customHeight="1" x14ac:dyDescent="0.2">
      <c r="A4817" s="40" t="s">
        <v>21289</v>
      </c>
      <c r="B4817" s="40" t="s">
        <v>21290</v>
      </c>
      <c r="C4817" s="40" t="s">
        <v>21291</v>
      </c>
      <c r="D4817" s="44" t="s">
        <v>21292</v>
      </c>
    </row>
    <row r="4818" spans="1:4" ht="15" customHeight="1" x14ac:dyDescent="0.2">
      <c r="A4818" s="40" t="s">
        <v>21293</v>
      </c>
      <c r="B4818" s="40" t="s">
        <v>21294</v>
      </c>
      <c r="C4818" s="40" t="s">
        <v>21295</v>
      </c>
      <c r="D4818" s="44" t="s">
        <v>21296</v>
      </c>
    </row>
    <row r="4819" spans="1:4" ht="15" customHeight="1" x14ac:dyDescent="0.2">
      <c r="A4819" s="40" t="s">
        <v>21297</v>
      </c>
      <c r="B4819" s="40" t="s">
        <v>21298</v>
      </c>
      <c r="C4819" s="40" t="s">
        <v>21299</v>
      </c>
      <c r="D4819" s="44" t="s">
        <v>21300</v>
      </c>
    </row>
    <row r="4820" spans="1:4" ht="15" customHeight="1" x14ac:dyDescent="0.2">
      <c r="A4820" s="40" t="s">
        <v>21301</v>
      </c>
      <c r="B4820" s="40" t="s">
        <v>21302</v>
      </c>
      <c r="C4820" s="40" t="s">
        <v>21303</v>
      </c>
      <c r="D4820" s="44" t="s">
        <v>21304</v>
      </c>
    </row>
    <row r="4821" spans="1:4" ht="15" customHeight="1" x14ac:dyDescent="0.2">
      <c r="A4821" s="40" t="s">
        <v>21305</v>
      </c>
      <c r="B4821" s="40" t="s">
        <v>21306</v>
      </c>
      <c r="C4821" s="40" t="s">
        <v>21307</v>
      </c>
      <c r="D4821" s="44" t="s">
        <v>21308</v>
      </c>
    </row>
    <row r="4822" spans="1:4" ht="15" customHeight="1" x14ac:dyDescent="0.2">
      <c r="A4822" s="40" t="s">
        <v>21309</v>
      </c>
      <c r="B4822" s="40" t="s">
        <v>21310</v>
      </c>
      <c r="C4822" s="40" t="s">
        <v>21311</v>
      </c>
      <c r="D4822" s="44" t="s">
        <v>21312</v>
      </c>
    </row>
    <row r="4823" spans="1:4" ht="15" customHeight="1" x14ac:dyDescent="0.2">
      <c r="A4823" s="40" t="s">
        <v>21313</v>
      </c>
      <c r="B4823" s="40" t="s">
        <v>21314</v>
      </c>
      <c r="C4823" s="40" t="s">
        <v>21315</v>
      </c>
      <c r="D4823" s="44" t="s">
        <v>21316</v>
      </c>
    </row>
    <row r="4824" spans="1:4" ht="15" customHeight="1" x14ac:dyDescent="0.2">
      <c r="A4824" s="40" t="s">
        <v>21317</v>
      </c>
      <c r="B4824" s="40" t="s">
        <v>21318</v>
      </c>
      <c r="C4824" s="40" t="s">
        <v>21319</v>
      </c>
      <c r="D4824" s="44" t="s">
        <v>21320</v>
      </c>
    </row>
    <row r="4825" spans="1:4" ht="15" customHeight="1" x14ac:dyDescent="0.2">
      <c r="A4825" s="40" t="s">
        <v>21321</v>
      </c>
      <c r="B4825" s="40" t="s">
        <v>21322</v>
      </c>
      <c r="C4825" s="40" t="s">
        <v>21323</v>
      </c>
      <c r="D4825" s="44" t="s">
        <v>21324</v>
      </c>
    </row>
    <row r="4826" spans="1:4" ht="15" customHeight="1" x14ac:dyDescent="0.2">
      <c r="A4826" s="40" t="s">
        <v>21325</v>
      </c>
      <c r="B4826" s="40" t="s">
        <v>21326</v>
      </c>
      <c r="C4826" s="40" t="s">
        <v>21327</v>
      </c>
      <c r="D4826" s="44" t="s">
        <v>21328</v>
      </c>
    </row>
    <row r="4827" spans="1:4" ht="15" customHeight="1" x14ac:dyDescent="0.2">
      <c r="A4827" s="40" t="s">
        <v>21329</v>
      </c>
      <c r="B4827" s="40" t="s">
        <v>21330</v>
      </c>
      <c r="C4827" s="40" t="s">
        <v>21331</v>
      </c>
      <c r="D4827" s="44" t="s">
        <v>21332</v>
      </c>
    </row>
    <row r="4828" spans="1:4" ht="15" customHeight="1" x14ac:dyDescent="0.2">
      <c r="A4828" s="40" t="s">
        <v>21333</v>
      </c>
      <c r="B4828" s="40" t="s">
        <v>21334</v>
      </c>
      <c r="C4828" s="40" t="s">
        <v>21335</v>
      </c>
      <c r="D4828" s="44" t="s">
        <v>21336</v>
      </c>
    </row>
    <row r="4829" spans="1:4" ht="15" customHeight="1" x14ac:dyDescent="0.2">
      <c r="A4829" s="40" t="s">
        <v>21337</v>
      </c>
      <c r="B4829" s="40" t="s">
        <v>21338</v>
      </c>
      <c r="C4829" s="40" t="s">
        <v>21339</v>
      </c>
      <c r="D4829" s="44" t="s">
        <v>21336</v>
      </c>
    </row>
    <row r="4830" spans="1:4" ht="15" customHeight="1" x14ac:dyDescent="0.2">
      <c r="A4830" s="40" t="s">
        <v>21340</v>
      </c>
      <c r="B4830" s="40" t="s">
        <v>21341</v>
      </c>
      <c r="C4830" s="40" t="s">
        <v>21342</v>
      </c>
      <c r="D4830" s="44" t="s">
        <v>21343</v>
      </c>
    </row>
    <row r="4831" spans="1:4" ht="15" customHeight="1" x14ac:dyDescent="0.2">
      <c r="A4831" s="40" t="s">
        <v>21344</v>
      </c>
      <c r="B4831" s="40" t="s">
        <v>21345</v>
      </c>
      <c r="C4831" s="40" t="s">
        <v>21346</v>
      </c>
      <c r="D4831" s="44" t="s">
        <v>21347</v>
      </c>
    </row>
    <row r="4832" spans="1:4" ht="15" customHeight="1" x14ac:dyDescent="0.2">
      <c r="A4832" s="40" t="s">
        <v>21348</v>
      </c>
      <c r="B4832" s="40" t="s">
        <v>21349</v>
      </c>
      <c r="C4832" s="40" t="s">
        <v>21350</v>
      </c>
      <c r="D4832" s="44" t="s">
        <v>21351</v>
      </c>
    </row>
    <row r="4833" spans="1:4" ht="15" customHeight="1" x14ac:dyDescent="0.2">
      <c r="A4833" s="40" t="s">
        <v>21352</v>
      </c>
      <c r="B4833" s="40" t="s">
        <v>21353</v>
      </c>
      <c r="C4833" s="40" t="s">
        <v>21354</v>
      </c>
      <c r="D4833" s="44" t="s">
        <v>21355</v>
      </c>
    </row>
    <row r="4834" spans="1:4" ht="15" customHeight="1" x14ac:dyDescent="0.2">
      <c r="A4834" s="40" t="s">
        <v>21356</v>
      </c>
      <c r="B4834" s="40" t="s">
        <v>21357</v>
      </c>
      <c r="C4834" s="40" t="s">
        <v>21358</v>
      </c>
      <c r="D4834" s="44" t="s">
        <v>21359</v>
      </c>
    </row>
    <row r="4835" spans="1:4" ht="15" customHeight="1" x14ac:dyDescent="0.2">
      <c r="A4835" s="40" t="s">
        <v>21360</v>
      </c>
      <c r="B4835" s="40" t="s">
        <v>21361</v>
      </c>
      <c r="C4835" s="40" t="s">
        <v>21362</v>
      </c>
      <c r="D4835" s="44" t="s">
        <v>21363</v>
      </c>
    </row>
    <row r="4836" spans="1:4" ht="15" customHeight="1" x14ac:dyDescent="0.2">
      <c r="A4836" s="40" t="s">
        <v>21364</v>
      </c>
      <c r="B4836" s="40" t="s">
        <v>21365</v>
      </c>
      <c r="C4836" s="40" t="s">
        <v>21366</v>
      </c>
      <c r="D4836" s="44" t="s">
        <v>21367</v>
      </c>
    </row>
    <row r="4837" spans="1:4" ht="15" customHeight="1" x14ac:dyDescent="0.2">
      <c r="A4837" s="40" t="s">
        <v>21368</v>
      </c>
      <c r="B4837" s="40" t="s">
        <v>21369</v>
      </c>
      <c r="C4837" s="40" t="s">
        <v>21370</v>
      </c>
      <c r="D4837" s="44" t="s">
        <v>21371</v>
      </c>
    </row>
    <row r="4838" spans="1:4" ht="15" customHeight="1" x14ac:dyDescent="0.2">
      <c r="A4838" s="40" t="s">
        <v>21372</v>
      </c>
      <c r="B4838" s="40" t="s">
        <v>21373</v>
      </c>
      <c r="C4838" s="40" t="s">
        <v>21374</v>
      </c>
      <c r="D4838" s="44" t="s">
        <v>21375</v>
      </c>
    </row>
    <row r="4839" spans="1:4" ht="15" customHeight="1" x14ac:dyDescent="0.2">
      <c r="A4839" s="40" t="s">
        <v>21376</v>
      </c>
      <c r="B4839" s="40" t="s">
        <v>21377</v>
      </c>
      <c r="C4839" s="40" t="s">
        <v>21378</v>
      </c>
      <c r="D4839" s="44" t="s">
        <v>21379</v>
      </c>
    </row>
    <row r="4840" spans="1:4" ht="15" customHeight="1" x14ac:dyDescent="0.2">
      <c r="A4840" s="40" t="s">
        <v>21380</v>
      </c>
      <c r="B4840" s="40" t="s">
        <v>21381</v>
      </c>
      <c r="C4840" s="40" t="s">
        <v>21382</v>
      </c>
      <c r="D4840" s="44" t="s">
        <v>21383</v>
      </c>
    </row>
    <row r="4841" spans="1:4" ht="15" customHeight="1" x14ac:dyDescent="0.2">
      <c r="A4841" s="40" t="s">
        <v>21384</v>
      </c>
      <c r="B4841" s="40" t="s">
        <v>21385</v>
      </c>
      <c r="C4841" s="40" t="s">
        <v>21386</v>
      </c>
      <c r="D4841" s="44" t="s">
        <v>21387</v>
      </c>
    </row>
    <row r="4842" spans="1:4" ht="15" customHeight="1" x14ac:dyDescent="0.2">
      <c r="A4842" s="40" t="s">
        <v>21388</v>
      </c>
      <c r="B4842" s="40" t="s">
        <v>21389</v>
      </c>
      <c r="C4842" s="40" t="s">
        <v>21390</v>
      </c>
      <c r="D4842" s="44" t="s">
        <v>21391</v>
      </c>
    </row>
    <row r="4843" spans="1:4" ht="15" customHeight="1" x14ac:dyDescent="0.2">
      <c r="A4843" s="40" t="s">
        <v>21392</v>
      </c>
      <c r="B4843" s="40" t="s">
        <v>21393</v>
      </c>
      <c r="C4843" s="40" t="s">
        <v>21394</v>
      </c>
      <c r="D4843" s="44" t="s">
        <v>21395</v>
      </c>
    </row>
    <row r="4844" spans="1:4" ht="15" customHeight="1" x14ac:dyDescent="0.2">
      <c r="A4844" s="40" t="s">
        <v>21396</v>
      </c>
      <c r="B4844" s="40" t="s">
        <v>21397</v>
      </c>
      <c r="C4844" s="40" t="s">
        <v>21398</v>
      </c>
      <c r="D4844" s="44" t="s">
        <v>21399</v>
      </c>
    </row>
    <row r="4845" spans="1:4" ht="15" customHeight="1" x14ac:dyDescent="0.2">
      <c r="A4845" s="40" t="s">
        <v>21400</v>
      </c>
      <c r="B4845" s="40" t="s">
        <v>21401</v>
      </c>
      <c r="C4845" s="40" t="s">
        <v>21402</v>
      </c>
      <c r="D4845" s="44" t="s">
        <v>21403</v>
      </c>
    </row>
    <row r="4846" spans="1:4" ht="15" customHeight="1" x14ac:dyDescent="0.2">
      <c r="A4846" s="40" t="s">
        <v>21404</v>
      </c>
      <c r="B4846" s="40" t="s">
        <v>21405</v>
      </c>
      <c r="C4846" s="40" t="s">
        <v>21406</v>
      </c>
      <c r="D4846" s="44" t="s">
        <v>21407</v>
      </c>
    </row>
    <row r="4847" spans="1:4" ht="15" customHeight="1" x14ac:dyDescent="0.2">
      <c r="A4847" s="40" t="s">
        <v>21408</v>
      </c>
      <c r="B4847" s="40" t="s">
        <v>21409</v>
      </c>
      <c r="C4847" s="40" t="s">
        <v>21410</v>
      </c>
      <c r="D4847" s="44" t="s">
        <v>21411</v>
      </c>
    </row>
    <row r="4848" spans="1:4" ht="15" customHeight="1" x14ac:dyDescent="0.2">
      <c r="A4848" s="40" t="s">
        <v>21412</v>
      </c>
      <c r="B4848" s="40" t="s">
        <v>21413</v>
      </c>
      <c r="C4848" s="40" t="s">
        <v>21414</v>
      </c>
      <c r="D4848" s="44" t="s">
        <v>21415</v>
      </c>
    </row>
    <row r="4849" spans="1:4" ht="15" customHeight="1" x14ac:dyDescent="0.2">
      <c r="A4849" s="40" t="s">
        <v>21416</v>
      </c>
      <c r="B4849" s="40" t="s">
        <v>21417</v>
      </c>
      <c r="C4849" s="40" t="s">
        <v>21418</v>
      </c>
      <c r="D4849" s="44" t="s">
        <v>21419</v>
      </c>
    </row>
    <row r="4850" spans="1:4" ht="15" customHeight="1" x14ac:dyDescent="0.2">
      <c r="A4850" s="40" t="s">
        <v>21420</v>
      </c>
      <c r="B4850" s="40" t="s">
        <v>21421</v>
      </c>
      <c r="C4850" s="40" t="s">
        <v>21422</v>
      </c>
      <c r="D4850" s="44" t="s">
        <v>21423</v>
      </c>
    </row>
    <row r="4851" spans="1:4" ht="15" customHeight="1" x14ac:dyDescent="0.2">
      <c r="A4851" s="40" t="s">
        <v>21424</v>
      </c>
      <c r="B4851" s="40" t="s">
        <v>21425</v>
      </c>
      <c r="C4851" s="40" t="s">
        <v>21426</v>
      </c>
      <c r="D4851" s="44" t="s">
        <v>21427</v>
      </c>
    </row>
    <row r="4852" spans="1:4" ht="15" customHeight="1" x14ac:dyDescent="0.2">
      <c r="A4852" s="40" t="s">
        <v>21428</v>
      </c>
      <c r="B4852" s="40" t="s">
        <v>21429</v>
      </c>
      <c r="C4852" s="40" t="s">
        <v>21430</v>
      </c>
      <c r="D4852" s="44" t="s">
        <v>21431</v>
      </c>
    </row>
    <row r="4853" spans="1:4" ht="15" customHeight="1" x14ac:dyDescent="0.2">
      <c r="A4853" s="40" t="s">
        <v>21432</v>
      </c>
      <c r="B4853" s="40" t="s">
        <v>21433</v>
      </c>
      <c r="C4853" s="40" t="s">
        <v>21434</v>
      </c>
      <c r="D4853" s="44" t="s">
        <v>21435</v>
      </c>
    </row>
    <row r="4854" spans="1:4" ht="15" customHeight="1" x14ac:dyDescent="0.2">
      <c r="A4854" s="40" t="s">
        <v>21436</v>
      </c>
      <c r="B4854" s="40" t="s">
        <v>21437</v>
      </c>
      <c r="C4854" s="40" t="s">
        <v>21438</v>
      </c>
      <c r="D4854" s="44" t="s">
        <v>21439</v>
      </c>
    </row>
    <row r="4855" spans="1:4" ht="15" customHeight="1" x14ac:dyDescent="0.2">
      <c r="A4855" s="40" t="s">
        <v>21440</v>
      </c>
      <c r="B4855" s="40" t="s">
        <v>21441</v>
      </c>
      <c r="C4855" s="40" t="s">
        <v>21442</v>
      </c>
      <c r="D4855" s="44" t="s">
        <v>21443</v>
      </c>
    </row>
    <row r="4856" spans="1:4" ht="15" customHeight="1" x14ac:dyDescent="0.2">
      <c r="A4856" s="40" t="s">
        <v>21444</v>
      </c>
      <c r="B4856" s="40" t="s">
        <v>21445</v>
      </c>
      <c r="C4856" s="40" t="s">
        <v>21446</v>
      </c>
      <c r="D4856" s="44" t="s">
        <v>21447</v>
      </c>
    </row>
    <row r="4857" spans="1:4" ht="15" customHeight="1" x14ac:dyDescent="0.2">
      <c r="A4857" s="40" t="s">
        <v>21448</v>
      </c>
      <c r="B4857" s="40" t="s">
        <v>21449</v>
      </c>
      <c r="C4857" s="40" t="s">
        <v>21450</v>
      </c>
      <c r="D4857" s="44" t="s">
        <v>21451</v>
      </c>
    </row>
    <row r="4858" spans="1:4" ht="15" customHeight="1" x14ac:dyDescent="0.2">
      <c r="A4858" s="40" t="s">
        <v>21452</v>
      </c>
      <c r="B4858" s="40" t="s">
        <v>21453</v>
      </c>
      <c r="C4858" s="40" t="s">
        <v>21454</v>
      </c>
      <c r="D4858" s="44" t="s">
        <v>21455</v>
      </c>
    </row>
    <row r="4859" spans="1:4" ht="15" customHeight="1" x14ac:dyDescent="0.2">
      <c r="A4859" s="40" t="s">
        <v>21456</v>
      </c>
      <c r="B4859" s="40" t="s">
        <v>21457</v>
      </c>
      <c r="C4859" s="40" t="s">
        <v>21458</v>
      </c>
      <c r="D4859" s="44" t="s">
        <v>21459</v>
      </c>
    </row>
    <row r="4860" spans="1:4" ht="15" customHeight="1" x14ac:dyDescent="0.2">
      <c r="A4860" s="40" t="s">
        <v>21460</v>
      </c>
      <c r="B4860" s="40" t="s">
        <v>21461</v>
      </c>
      <c r="C4860" s="40" t="s">
        <v>21462</v>
      </c>
      <c r="D4860" s="44" t="s">
        <v>21463</v>
      </c>
    </row>
    <row r="4861" spans="1:4" ht="15" customHeight="1" x14ac:dyDescent="0.2">
      <c r="A4861" s="40" t="s">
        <v>21464</v>
      </c>
      <c r="B4861" s="40" t="s">
        <v>21465</v>
      </c>
      <c r="C4861" s="40" t="s">
        <v>21466</v>
      </c>
      <c r="D4861" s="44" t="s">
        <v>21467</v>
      </c>
    </row>
    <row r="4862" spans="1:4" ht="15" customHeight="1" x14ac:dyDescent="0.2">
      <c r="A4862" s="40" t="s">
        <v>21468</v>
      </c>
      <c r="B4862" s="40" t="s">
        <v>21469</v>
      </c>
      <c r="C4862" s="40" t="s">
        <v>21470</v>
      </c>
      <c r="D4862" s="44" t="s">
        <v>21471</v>
      </c>
    </row>
    <row r="4863" spans="1:4" ht="15" customHeight="1" x14ac:dyDescent="0.2">
      <c r="A4863" s="40" t="s">
        <v>21472</v>
      </c>
      <c r="B4863" s="40" t="s">
        <v>21473</v>
      </c>
      <c r="C4863" s="40" t="s">
        <v>21474</v>
      </c>
      <c r="D4863" s="44" t="s">
        <v>21475</v>
      </c>
    </row>
    <row r="4864" spans="1:4" ht="15" customHeight="1" x14ac:dyDescent="0.2">
      <c r="A4864" s="40" t="s">
        <v>21476</v>
      </c>
      <c r="B4864" s="40" t="s">
        <v>21477</v>
      </c>
      <c r="C4864" s="40" t="s">
        <v>21478</v>
      </c>
      <c r="D4864" s="44" t="s">
        <v>21479</v>
      </c>
    </row>
    <row r="4865" spans="1:4" ht="15" customHeight="1" x14ac:dyDescent="0.2">
      <c r="A4865" s="40" t="s">
        <v>21480</v>
      </c>
      <c r="B4865" s="40" t="s">
        <v>21481</v>
      </c>
      <c r="C4865" s="40" t="s">
        <v>21482</v>
      </c>
      <c r="D4865" s="44" t="s">
        <v>21483</v>
      </c>
    </row>
    <row r="4866" spans="1:4" ht="15" customHeight="1" x14ac:dyDescent="0.2">
      <c r="A4866" s="40" t="s">
        <v>21484</v>
      </c>
      <c r="B4866" s="40" t="s">
        <v>21485</v>
      </c>
      <c r="C4866" s="40" t="s">
        <v>21486</v>
      </c>
      <c r="D4866" s="44" t="s">
        <v>21487</v>
      </c>
    </row>
    <row r="4867" spans="1:4" ht="15" customHeight="1" x14ac:dyDescent="0.2">
      <c r="A4867" s="40" t="s">
        <v>21488</v>
      </c>
      <c r="B4867" s="40" t="s">
        <v>21489</v>
      </c>
      <c r="C4867" s="40" t="s">
        <v>21490</v>
      </c>
      <c r="D4867" s="44" t="s">
        <v>21491</v>
      </c>
    </row>
    <row r="4868" spans="1:4" ht="15" customHeight="1" x14ac:dyDescent="0.2">
      <c r="A4868" s="40" t="s">
        <v>21492</v>
      </c>
      <c r="B4868" s="40" t="s">
        <v>21493</v>
      </c>
      <c r="C4868" s="40" t="s">
        <v>21494</v>
      </c>
      <c r="D4868" s="44" t="s">
        <v>21495</v>
      </c>
    </row>
    <row r="4869" spans="1:4" ht="15" customHeight="1" x14ac:dyDescent="0.2">
      <c r="A4869" s="40" t="s">
        <v>21496</v>
      </c>
      <c r="B4869" s="40" t="s">
        <v>21497</v>
      </c>
      <c r="C4869" s="40" t="s">
        <v>21498</v>
      </c>
      <c r="D4869" s="44" t="s">
        <v>21499</v>
      </c>
    </row>
    <row r="4870" spans="1:4" ht="15" customHeight="1" x14ac:dyDescent="0.2">
      <c r="A4870" s="40" t="s">
        <v>21500</v>
      </c>
      <c r="B4870" s="40" t="s">
        <v>21501</v>
      </c>
      <c r="C4870" s="40" t="s">
        <v>21502</v>
      </c>
      <c r="D4870" s="44" t="s">
        <v>21503</v>
      </c>
    </row>
    <row r="4871" spans="1:4" ht="15" customHeight="1" x14ac:dyDescent="0.2">
      <c r="A4871" s="40" t="s">
        <v>21504</v>
      </c>
      <c r="B4871" s="40" t="s">
        <v>21505</v>
      </c>
      <c r="C4871" s="40" t="s">
        <v>21506</v>
      </c>
      <c r="D4871" s="44" t="s">
        <v>21507</v>
      </c>
    </row>
    <row r="4872" spans="1:4" ht="15" customHeight="1" x14ac:dyDescent="0.2">
      <c r="A4872" s="40" t="s">
        <v>21508</v>
      </c>
      <c r="B4872" s="40" t="s">
        <v>21509</v>
      </c>
      <c r="C4872" s="40" t="s">
        <v>21510</v>
      </c>
      <c r="D4872" s="44" t="s">
        <v>21511</v>
      </c>
    </row>
    <row r="4873" spans="1:4" ht="15" customHeight="1" x14ac:dyDescent="0.2">
      <c r="A4873" s="40" t="s">
        <v>21512</v>
      </c>
      <c r="B4873" s="40" t="s">
        <v>21513</v>
      </c>
      <c r="C4873" s="40" t="s">
        <v>21514</v>
      </c>
      <c r="D4873" s="44" t="s">
        <v>21515</v>
      </c>
    </row>
    <row r="4874" spans="1:4" ht="15" customHeight="1" x14ac:dyDescent="0.2">
      <c r="A4874" s="40" t="s">
        <v>21516</v>
      </c>
      <c r="B4874" s="40" t="s">
        <v>21517</v>
      </c>
      <c r="C4874" s="40" t="s">
        <v>21518</v>
      </c>
      <c r="D4874" s="44" t="s">
        <v>21519</v>
      </c>
    </row>
    <row r="4875" spans="1:4" ht="15" customHeight="1" x14ac:dyDescent="0.2">
      <c r="A4875" s="40" t="s">
        <v>21520</v>
      </c>
      <c r="B4875" s="40" t="s">
        <v>21521</v>
      </c>
      <c r="C4875" s="40" t="s">
        <v>21522</v>
      </c>
      <c r="D4875" s="44" t="s">
        <v>21523</v>
      </c>
    </row>
    <row r="4876" spans="1:4" ht="15" customHeight="1" x14ac:dyDescent="0.2">
      <c r="A4876" s="40" t="s">
        <v>21524</v>
      </c>
      <c r="B4876" s="40" t="s">
        <v>21525</v>
      </c>
      <c r="C4876" s="40" t="s">
        <v>21526</v>
      </c>
      <c r="D4876" s="44" t="s">
        <v>21527</v>
      </c>
    </row>
    <row r="4877" spans="1:4" ht="15" customHeight="1" x14ac:dyDescent="0.2">
      <c r="A4877" s="40" t="s">
        <v>21528</v>
      </c>
      <c r="B4877" s="40" t="s">
        <v>21529</v>
      </c>
      <c r="C4877" s="40" t="s">
        <v>21530</v>
      </c>
      <c r="D4877" s="44" t="s">
        <v>21531</v>
      </c>
    </row>
    <row r="4878" spans="1:4" ht="15" customHeight="1" x14ac:dyDescent="0.2">
      <c r="A4878" s="40" t="s">
        <v>21532</v>
      </c>
      <c r="B4878" s="40" t="s">
        <v>21533</v>
      </c>
      <c r="C4878" s="40" t="s">
        <v>21534</v>
      </c>
      <c r="D4878" s="44" t="s">
        <v>21535</v>
      </c>
    </row>
    <row r="4879" spans="1:4" ht="15" customHeight="1" x14ac:dyDescent="0.2">
      <c r="A4879" s="40" t="s">
        <v>21536</v>
      </c>
      <c r="B4879" s="40" t="s">
        <v>21537</v>
      </c>
      <c r="C4879" s="40" t="s">
        <v>21538</v>
      </c>
      <c r="D4879" s="44" t="s">
        <v>21539</v>
      </c>
    </row>
    <row r="4880" spans="1:4" ht="15" customHeight="1" x14ac:dyDescent="0.2">
      <c r="A4880" s="40" t="s">
        <v>21540</v>
      </c>
      <c r="B4880" s="40" t="s">
        <v>21541</v>
      </c>
      <c r="C4880" s="40" t="s">
        <v>21542</v>
      </c>
      <c r="D4880" s="44" t="s">
        <v>21543</v>
      </c>
    </row>
    <row r="4881" spans="1:4" ht="15" customHeight="1" x14ac:dyDescent="0.2">
      <c r="A4881" s="40" t="s">
        <v>21544</v>
      </c>
      <c r="B4881" s="40" t="s">
        <v>21545</v>
      </c>
      <c r="C4881" s="40" t="s">
        <v>21546</v>
      </c>
      <c r="D4881" s="44" t="s">
        <v>21547</v>
      </c>
    </row>
    <row r="4882" spans="1:4" ht="15" customHeight="1" x14ac:dyDescent="0.2">
      <c r="A4882" s="40" t="s">
        <v>21548</v>
      </c>
      <c r="B4882" s="40" t="s">
        <v>21549</v>
      </c>
      <c r="C4882" s="40" t="s">
        <v>21550</v>
      </c>
      <c r="D4882" s="44" t="s">
        <v>21551</v>
      </c>
    </row>
    <row r="4883" spans="1:4" ht="15" customHeight="1" x14ac:dyDescent="0.2">
      <c r="A4883" s="40" t="s">
        <v>21552</v>
      </c>
      <c r="B4883" s="40" t="s">
        <v>21553</v>
      </c>
      <c r="C4883" s="40" t="s">
        <v>21554</v>
      </c>
      <c r="D4883" s="44" t="s">
        <v>21555</v>
      </c>
    </row>
    <row r="4884" spans="1:4" ht="15" customHeight="1" x14ac:dyDescent="0.2">
      <c r="A4884" s="40" t="s">
        <v>21556</v>
      </c>
      <c r="B4884" s="40" t="s">
        <v>21557</v>
      </c>
      <c r="C4884" s="40" t="s">
        <v>21558</v>
      </c>
      <c r="D4884" s="44" t="s">
        <v>21559</v>
      </c>
    </row>
    <row r="4885" spans="1:4" ht="15" customHeight="1" x14ac:dyDescent="0.2">
      <c r="A4885" s="40" t="s">
        <v>21560</v>
      </c>
      <c r="B4885" s="40" t="s">
        <v>21561</v>
      </c>
      <c r="C4885" s="40" t="s">
        <v>21562</v>
      </c>
      <c r="D4885" s="44" t="s">
        <v>21563</v>
      </c>
    </row>
    <row r="4886" spans="1:4" ht="15" customHeight="1" x14ac:dyDescent="0.2">
      <c r="A4886" s="40" t="s">
        <v>21564</v>
      </c>
      <c r="B4886" s="40" t="s">
        <v>21565</v>
      </c>
      <c r="C4886" s="40" t="s">
        <v>21566</v>
      </c>
      <c r="D4886" s="44" t="s">
        <v>21567</v>
      </c>
    </row>
    <row r="4887" spans="1:4" ht="15" customHeight="1" x14ac:dyDescent="0.2">
      <c r="A4887" s="40" t="s">
        <v>21568</v>
      </c>
      <c r="B4887" s="40" t="s">
        <v>21569</v>
      </c>
      <c r="C4887" s="40" t="s">
        <v>21570</v>
      </c>
      <c r="D4887" s="44" t="s">
        <v>21571</v>
      </c>
    </row>
    <row r="4888" spans="1:4" ht="15" customHeight="1" x14ac:dyDescent="0.2">
      <c r="A4888" s="40" t="s">
        <v>21572</v>
      </c>
      <c r="B4888" s="40" t="s">
        <v>21573</v>
      </c>
      <c r="C4888" s="40" t="s">
        <v>21574</v>
      </c>
      <c r="D4888" s="44" t="s">
        <v>21575</v>
      </c>
    </row>
    <row r="4889" spans="1:4" ht="15" customHeight="1" x14ac:dyDescent="0.2">
      <c r="A4889" s="40" t="s">
        <v>21576</v>
      </c>
      <c r="B4889" s="40" t="s">
        <v>21577</v>
      </c>
      <c r="C4889" s="40" t="s">
        <v>21578</v>
      </c>
      <c r="D4889" s="44" t="s">
        <v>21579</v>
      </c>
    </row>
    <row r="4890" spans="1:4" ht="15" customHeight="1" x14ac:dyDescent="0.2">
      <c r="A4890" s="40" t="s">
        <v>21580</v>
      </c>
      <c r="B4890" s="40" t="s">
        <v>21581</v>
      </c>
      <c r="C4890" s="40" t="s">
        <v>21582</v>
      </c>
      <c r="D4890" s="44" t="s">
        <v>21583</v>
      </c>
    </row>
    <row r="4891" spans="1:4" ht="15" customHeight="1" x14ac:dyDescent="0.2">
      <c r="A4891" s="40" t="s">
        <v>21584</v>
      </c>
      <c r="B4891" s="40" t="s">
        <v>21585</v>
      </c>
      <c r="C4891" s="40" t="s">
        <v>21586</v>
      </c>
      <c r="D4891" s="44" t="s">
        <v>21587</v>
      </c>
    </row>
    <row r="4892" spans="1:4" ht="15" customHeight="1" x14ac:dyDescent="0.2">
      <c r="A4892" s="40" t="s">
        <v>21588</v>
      </c>
      <c r="B4892" s="40" t="s">
        <v>21589</v>
      </c>
      <c r="C4892" s="40" t="s">
        <v>21590</v>
      </c>
      <c r="D4892" s="44" t="s">
        <v>21591</v>
      </c>
    </row>
    <row r="4893" spans="1:4" ht="15" customHeight="1" x14ac:dyDescent="0.2">
      <c r="A4893" s="40" t="s">
        <v>21592</v>
      </c>
      <c r="B4893" s="40" t="s">
        <v>21593</v>
      </c>
      <c r="C4893" s="40" t="s">
        <v>21594</v>
      </c>
      <c r="D4893" s="44" t="s">
        <v>21595</v>
      </c>
    </row>
    <row r="4894" spans="1:4" ht="15" customHeight="1" x14ac:dyDescent="0.2">
      <c r="A4894" s="40" t="s">
        <v>21596</v>
      </c>
      <c r="B4894" s="40" t="s">
        <v>21597</v>
      </c>
      <c r="C4894" s="40" t="s">
        <v>21598</v>
      </c>
      <c r="D4894" s="44" t="s">
        <v>21599</v>
      </c>
    </row>
    <row r="4895" spans="1:4" ht="15" customHeight="1" x14ac:dyDescent="0.2">
      <c r="A4895" s="40" t="s">
        <v>21600</v>
      </c>
      <c r="B4895" s="40" t="s">
        <v>21601</v>
      </c>
      <c r="C4895" s="40" t="s">
        <v>21602</v>
      </c>
      <c r="D4895" s="44" t="s">
        <v>21603</v>
      </c>
    </row>
    <row r="4896" spans="1:4" ht="15" customHeight="1" x14ac:dyDescent="0.2">
      <c r="A4896" s="40" t="s">
        <v>21604</v>
      </c>
      <c r="B4896" s="40" t="s">
        <v>21605</v>
      </c>
      <c r="C4896" s="40" t="s">
        <v>21606</v>
      </c>
      <c r="D4896" s="44" t="s">
        <v>21607</v>
      </c>
    </row>
    <row r="4897" spans="1:4" ht="15" customHeight="1" x14ac:dyDescent="0.2">
      <c r="A4897" s="40" t="s">
        <v>21608</v>
      </c>
      <c r="B4897" s="40" t="s">
        <v>21609</v>
      </c>
      <c r="C4897" s="40" t="s">
        <v>21610</v>
      </c>
      <c r="D4897" s="44" t="s">
        <v>21611</v>
      </c>
    </row>
    <row r="4898" spans="1:4" ht="15" customHeight="1" x14ac:dyDescent="0.2">
      <c r="A4898" s="40" t="s">
        <v>21612</v>
      </c>
      <c r="B4898" s="40" t="s">
        <v>21613</v>
      </c>
      <c r="C4898" s="40" t="s">
        <v>21614</v>
      </c>
      <c r="D4898" s="44" t="s">
        <v>21615</v>
      </c>
    </row>
    <row r="4899" spans="1:4" ht="15" customHeight="1" x14ac:dyDescent="0.2">
      <c r="A4899" s="40" t="s">
        <v>21616</v>
      </c>
      <c r="B4899" s="40" t="s">
        <v>21617</v>
      </c>
      <c r="C4899" s="40" t="s">
        <v>21618</v>
      </c>
      <c r="D4899" s="44" t="s">
        <v>21619</v>
      </c>
    </row>
    <row r="4900" spans="1:4" ht="15" customHeight="1" x14ac:dyDescent="0.2">
      <c r="A4900" s="40" t="s">
        <v>21620</v>
      </c>
      <c r="B4900" s="40" t="s">
        <v>21621</v>
      </c>
      <c r="C4900" s="40" t="s">
        <v>21622</v>
      </c>
      <c r="D4900" s="44" t="s">
        <v>21623</v>
      </c>
    </row>
    <row r="4901" spans="1:4" ht="15" customHeight="1" x14ac:dyDescent="0.2">
      <c r="A4901" s="40" t="s">
        <v>21624</v>
      </c>
      <c r="B4901" s="40" t="s">
        <v>21625</v>
      </c>
      <c r="C4901" s="40" t="s">
        <v>21626</v>
      </c>
      <c r="D4901" s="44" t="s">
        <v>21623</v>
      </c>
    </row>
    <row r="4902" spans="1:4" ht="15" customHeight="1" x14ac:dyDescent="0.2">
      <c r="A4902" s="40" t="s">
        <v>21627</v>
      </c>
      <c r="B4902" s="40" t="s">
        <v>21628</v>
      </c>
      <c r="C4902" s="40" t="s">
        <v>21629</v>
      </c>
      <c r="D4902" s="44" t="s">
        <v>21630</v>
      </c>
    </row>
    <row r="4903" spans="1:4" ht="15" customHeight="1" x14ac:dyDescent="0.2">
      <c r="A4903" s="40" t="s">
        <v>21631</v>
      </c>
      <c r="B4903" s="40" t="s">
        <v>21632</v>
      </c>
      <c r="C4903" s="40" t="s">
        <v>21633</v>
      </c>
      <c r="D4903" s="44" t="s">
        <v>21634</v>
      </c>
    </row>
    <row r="4904" spans="1:4" ht="15" customHeight="1" x14ac:dyDescent="0.2">
      <c r="A4904" s="40" t="s">
        <v>21635</v>
      </c>
      <c r="B4904" s="40" t="s">
        <v>21636</v>
      </c>
      <c r="C4904" s="40" t="s">
        <v>21637</v>
      </c>
      <c r="D4904" s="44" t="s">
        <v>21638</v>
      </c>
    </row>
    <row r="4905" spans="1:4" ht="15" customHeight="1" x14ac:dyDescent="0.2">
      <c r="A4905" s="40" t="s">
        <v>21639</v>
      </c>
      <c r="B4905" s="40" t="s">
        <v>21640</v>
      </c>
      <c r="C4905" s="40" t="s">
        <v>21641</v>
      </c>
      <c r="D4905" s="44" t="s">
        <v>21638</v>
      </c>
    </row>
    <row r="4906" spans="1:4" ht="15" customHeight="1" x14ac:dyDescent="0.2">
      <c r="A4906" s="40" t="s">
        <v>21642</v>
      </c>
      <c r="B4906" s="40" t="s">
        <v>21643</v>
      </c>
      <c r="C4906" s="40" t="s">
        <v>21644</v>
      </c>
      <c r="D4906" s="44" t="s">
        <v>21645</v>
      </c>
    </row>
    <row r="4907" spans="1:4" ht="15" customHeight="1" x14ac:dyDescent="0.2">
      <c r="A4907" s="40" t="s">
        <v>21646</v>
      </c>
      <c r="B4907" s="40" t="s">
        <v>21647</v>
      </c>
      <c r="C4907" s="40" t="s">
        <v>21648</v>
      </c>
      <c r="D4907" s="44" t="s">
        <v>21649</v>
      </c>
    </row>
    <row r="4908" spans="1:4" ht="15" customHeight="1" x14ac:dyDescent="0.2">
      <c r="A4908" s="40" t="s">
        <v>21650</v>
      </c>
      <c r="B4908" s="40" t="s">
        <v>21651</v>
      </c>
      <c r="C4908" s="40" t="s">
        <v>21652</v>
      </c>
      <c r="D4908" s="44" t="s">
        <v>21653</v>
      </c>
    </row>
    <row r="4909" spans="1:4" ht="15" customHeight="1" x14ac:dyDescent="0.2">
      <c r="A4909" s="40" t="s">
        <v>21654</v>
      </c>
      <c r="B4909" s="40" t="s">
        <v>21655</v>
      </c>
      <c r="C4909" s="40" t="s">
        <v>21656</v>
      </c>
      <c r="D4909" s="44" t="s">
        <v>21657</v>
      </c>
    </row>
    <row r="4910" spans="1:4" ht="15" customHeight="1" x14ac:dyDescent="0.2">
      <c r="A4910" s="40" t="s">
        <v>21658</v>
      </c>
      <c r="B4910" s="40" t="s">
        <v>21659</v>
      </c>
      <c r="C4910" s="40" t="s">
        <v>21660</v>
      </c>
      <c r="D4910" s="44" t="s">
        <v>21661</v>
      </c>
    </row>
    <row r="4911" spans="1:4" ht="15" customHeight="1" x14ac:dyDescent="0.2">
      <c r="A4911" s="40" t="s">
        <v>21662</v>
      </c>
      <c r="B4911" s="40" t="s">
        <v>21663</v>
      </c>
      <c r="C4911" s="40" t="s">
        <v>21664</v>
      </c>
      <c r="D4911" s="44" t="s">
        <v>21665</v>
      </c>
    </row>
    <row r="4912" spans="1:4" ht="15" customHeight="1" x14ac:dyDescent="0.2">
      <c r="A4912" s="40" t="s">
        <v>21666</v>
      </c>
      <c r="B4912" s="40" t="s">
        <v>21667</v>
      </c>
      <c r="C4912" s="40" t="s">
        <v>21668</v>
      </c>
      <c r="D4912" s="44" t="s">
        <v>21669</v>
      </c>
    </row>
    <row r="4913" spans="1:4" ht="15" customHeight="1" x14ac:dyDescent="0.2">
      <c r="A4913" s="40" t="s">
        <v>21670</v>
      </c>
      <c r="B4913" s="40" t="s">
        <v>21671</v>
      </c>
      <c r="C4913" s="40" t="s">
        <v>21672</v>
      </c>
      <c r="D4913" s="44" t="s">
        <v>21673</v>
      </c>
    </row>
    <row r="4914" spans="1:4" ht="15" customHeight="1" x14ac:dyDescent="0.2">
      <c r="A4914" s="40" t="s">
        <v>21674</v>
      </c>
      <c r="B4914" s="40" t="s">
        <v>21675</v>
      </c>
      <c r="C4914" s="40" t="s">
        <v>21676</v>
      </c>
      <c r="D4914" s="44" t="s">
        <v>21677</v>
      </c>
    </row>
    <row r="4915" spans="1:4" ht="15" customHeight="1" x14ac:dyDescent="0.2">
      <c r="A4915" s="40" t="s">
        <v>21678</v>
      </c>
      <c r="B4915" s="40" t="s">
        <v>21679</v>
      </c>
      <c r="C4915" s="40" t="s">
        <v>21680</v>
      </c>
      <c r="D4915" s="44" t="s">
        <v>21681</v>
      </c>
    </row>
    <row r="4916" spans="1:4" ht="15" customHeight="1" x14ac:dyDescent="0.2">
      <c r="A4916" s="40" t="s">
        <v>21682</v>
      </c>
      <c r="B4916" s="40" t="s">
        <v>21683</v>
      </c>
      <c r="C4916" s="40" t="s">
        <v>21684</v>
      </c>
      <c r="D4916" s="44" t="s">
        <v>21685</v>
      </c>
    </row>
    <row r="4917" spans="1:4" ht="15" customHeight="1" x14ac:dyDescent="0.2">
      <c r="A4917" s="40" t="s">
        <v>21686</v>
      </c>
      <c r="B4917" s="40" t="s">
        <v>21687</v>
      </c>
      <c r="C4917" s="40" t="s">
        <v>21688</v>
      </c>
      <c r="D4917" s="44" t="s">
        <v>21689</v>
      </c>
    </row>
    <row r="4918" spans="1:4" ht="15" customHeight="1" x14ac:dyDescent="0.2">
      <c r="A4918" s="40" t="s">
        <v>21690</v>
      </c>
      <c r="B4918" s="40" t="s">
        <v>21691</v>
      </c>
      <c r="C4918" s="40" t="s">
        <v>21692</v>
      </c>
      <c r="D4918" s="44" t="s">
        <v>21693</v>
      </c>
    </row>
    <row r="4919" spans="1:4" ht="15" customHeight="1" x14ac:dyDescent="0.2">
      <c r="A4919" s="40" t="s">
        <v>21694</v>
      </c>
      <c r="B4919" s="40" t="s">
        <v>21695</v>
      </c>
      <c r="C4919" s="40" t="s">
        <v>21696</v>
      </c>
      <c r="D4919" s="44" t="s">
        <v>21697</v>
      </c>
    </row>
    <row r="4920" spans="1:4" ht="15" customHeight="1" x14ac:dyDescent="0.2">
      <c r="A4920" s="40" t="s">
        <v>21698</v>
      </c>
      <c r="B4920" s="40" t="s">
        <v>21699</v>
      </c>
      <c r="C4920" s="40" t="s">
        <v>21700</v>
      </c>
      <c r="D4920" s="44" t="s">
        <v>21701</v>
      </c>
    </row>
    <row r="4921" spans="1:4" ht="15" customHeight="1" x14ac:dyDescent="0.2">
      <c r="A4921" s="40" t="s">
        <v>21702</v>
      </c>
      <c r="B4921" s="40" t="s">
        <v>21703</v>
      </c>
      <c r="C4921" s="40" t="s">
        <v>21704</v>
      </c>
      <c r="D4921" s="44" t="s">
        <v>21705</v>
      </c>
    </row>
    <row r="4922" spans="1:4" ht="15" customHeight="1" x14ac:dyDescent="0.2">
      <c r="A4922" s="40" t="s">
        <v>21706</v>
      </c>
      <c r="B4922" s="40" t="s">
        <v>21707</v>
      </c>
      <c r="C4922" s="40" t="s">
        <v>21708</v>
      </c>
      <c r="D4922" s="44" t="s">
        <v>21709</v>
      </c>
    </row>
    <row r="4923" spans="1:4" ht="15" customHeight="1" x14ac:dyDescent="0.2">
      <c r="A4923" s="40" t="s">
        <v>21710</v>
      </c>
      <c r="B4923" s="40" t="s">
        <v>21711</v>
      </c>
      <c r="C4923" s="40" t="s">
        <v>21712</v>
      </c>
      <c r="D4923" s="44" t="s">
        <v>21713</v>
      </c>
    </row>
    <row r="4924" spans="1:4" ht="15" customHeight="1" x14ac:dyDescent="0.2">
      <c r="A4924" s="40" t="s">
        <v>21714</v>
      </c>
      <c r="B4924" s="40" t="s">
        <v>21715</v>
      </c>
      <c r="C4924" s="40" t="s">
        <v>21716</v>
      </c>
      <c r="D4924" s="44" t="s">
        <v>21717</v>
      </c>
    </row>
    <row r="4925" spans="1:4" ht="15" customHeight="1" x14ac:dyDescent="0.2">
      <c r="A4925" s="40" t="s">
        <v>21718</v>
      </c>
      <c r="B4925" s="40" t="s">
        <v>21719</v>
      </c>
      <c r="C4925" s="40" t="s">
        <v>21720</v>
      </c>
      <c r="D4925" s="44" t="s">
        <v>21721</v>
      </c>
    </row>
    <row r="4926" spans="1:4" ht="15" customHeight="1" x14ac:dyDescent="0.2">
      <c r="A4926" s="40" t="s">
        <v>21722</v>
      </c>
      <c r="B4926" s="40" t="s">
        <v>21723</v>
      </c>
      <c r="C4926" s="40" t="s">
        <v>21724</v>
      </c>
      <c r="D4926" s="44" t="s">
        <v>21725</v>
      </c>
    </row>
    <row r="4927" spans="1:4" ht="15" customHeight="1" x14ac:dyDescent="0.2">
      <c r="A4927" s="40" t="s">
        <v>21726</v>
      </c>
      <c r="B4927" s="40" t="s">
        <v>21727</v>
      </c>
      <c r="C4927" s="40" t="s">
        <v>21728</v>
      </c>
      <c r="D4927" s="44" t="s">
        <v>21729</v>
      </c>
    </row>
    <row r="4928" spans="1:4" ht="15" customHeight="1" x14ac:dyDescent="0.2">
      <c r="A4928" s="40" t="s">
        <v>21730</v>
      </c>
      <c r="B4928" s="40" t="s">
        <v>21731</v>
      </c>
      <c r="C4928" s="40" t="s">
        <v>21732</v>
      </c>
      <c r="D4928" s="44" t="s">
        <v>21733</v>
      </c>
    </row>
    <row r="4929" spans="1:4" ht="15" customHeight="1" x14ac:dyDescent="0.2">
      <c r="A4929" s="40" t="s">
        <v>21734</v>
      </c>
      <c r="B4929" s="40" t="s">
        <v>21735</v>
      </c>
      <c r="C4929" s="40" t="s">
        <v>21736</v>
      </c>
      <c r="D4929" s="44" t="s">
        <v>21737</v>
      </c>
    </row>
    <row r="4930" spans="1:4" ht="15" customHeight="1" x14ac:dyDescent="0.2">
      <c r="A4930" s="40" t="s">
        <v>21738</v>
      </c>
      <c r="B4930" s="40" t="s">
        <v>21739</v>
      </c>
      <c r="C4930" s="40" t="s">
        <v>21740</v>
      </c>
      <c r="D4930" s="44" t="s">
        <v>21741</v>
      </c>
    </row>
    <row r="4931" spans="1:4" ht="15" customHeight="1" x14ac:dyDescent="0.2">
      <c r="A4931" s="40" t="s">
        <v>21742</v>
      </c>
      <c r="B4931" s="40" t="s">
        <v>21743</v>
      </c>
      <c r="C4931" s="40" t="s">
        <v>21744</v>
      </c>
      <c r="D4931" s="44" t="s">
        <v>21745</v>
      </c>
    </row>
    <row r="4932" spans="1:4" ht="15" customHeight="1" x14ac:dyDescent="0.2">
      <c r="A4932" s="40" t="s">
        <v>21746</v>
      </c>
      <c r="B4932" s="40" t="s">
        <v>21747</v>
      </c>
      <c r="C4932" s="40" t="s">
        <v>21748</v>
      </c>
      <c r="D4932" s="44" t="s">
        <v>21749</v>
      </c>
    </row>
    <row r="4933" spans="1:4" ht="15" customHeight="1" x14ac:dyDescent="0.2">
      <c r="A4933" s="40" t="s">
        <v>21750</v>
      </c>
      <c r="B4933" s="40" t="s">
        <v>21751</v>
      </c>
      <c r="C4933" s="40" t="s">
        <v>21752</v>
      </c>
      <c r="D4933" s="44" t="s">
        <v>21753</v>
      </c>
    </row>
    <row r="4934" spans="1:4" ht="15" customHeight="1" x14ac:dyDescent="0.2">
      <c r="A4934" s="40" t="s">
        <v>21754</v>
      </c>
      <c r="B4934" s="40" t="s">
        <v>21755</v>
      </c>
      <c r="C4934" s="40" t="s">
        <v>21756</v>
      </c>
      <c r="D4934" s="44" t="s">
        <v>21757</v>
      </c>
    </row>
    <row r="4935" spans="1:4" ht="15" customHeight="1" x14ac:dyDescent="0.2">
      <c r="A4935" s="40" t="s">
        <v>21758</v>
      </c>
      <c r="B4935" s="40" t="s">
        <v>21759</v>
      </c>
      <c r="C4935" s="40" t="s">
        <v>21760</v>
      </c>
      <c r="D4935" s="44" t="s">
        <v>21761</v>
      </c>
    </row>
    <row r="4936" spans="1:4" ht="15" customHeight="1" x14ac:dyDescent="0.2">
      <c r="A4936" s="40" t="s">
        <v>21762</v>
      </c>
      <c r="B4936" s="40" t="s">
        <v>21763</v>
      </c>
      <c r="C4936" s="40" t="s">
        <v>21764</v>
      </c>
      <c r="D4936" s="44" t="s">
        <v>21765</v>
      </c>
    </row>
    <row r="4937" spans="1:4" ht="15" customHeight="1" x14ac:dyDescent="0.2">
      <c r="A4937" s="40" t="s">
        <v>21766</v>
      </c>
      <c r="B4937" s="40" t="s">
        <v>21767</v>
      </c>
      <c r="C4937" s="40" t="s">
        <v>21768</v>
      </c>
      <c r="D4937" s="44" t="s">
        <v>21769</v>
      </c>
    </row>
    <row r="4938" spans="1:4" ht="15" customHeight="1" x14ac:dyDescent="0.2">
      <c r="A4938" s="40" t="s">
        <v>21770</v>
      </c>
      <c r="B4938" s="40" t="s">
        <v>21771</v>
      </c>
      <c r="C4938" s="40" t="s">
        <v>21772</v>
      </c>
      <c r="D4938" s="44" t="s">
        <v>21773</v>
      </c>
    </row>
    <row r="4939" spans="1:4" ht="15" customHeight="1" x14ac:dyDescent="0.2">
      <c r="A4939" s="40" t="s">
        <v>21774</v>
      </c>
      <c r="B4939" s="40" t="s">
        <v>21775</v>
      </c>
      <c r="C4939" s="40" t="s">
        <v>21776</v>
      </c>
      <c r="D4939" s="44" t="s">
        <v>21777</v>
      </c>
    </row>
    <row r="4940" spans="1:4" ht="15" customHeight="1" x14ac:dyDescent="0.2">
      <c r="A4940" s="40" t="s">
        <v>21778</v>
      </c>
      <c r="B4940" s="40" t="s">
        <v>21779</v>
      </c>
      <c r="C4940" s="40" t="s">
        <v>21780</v>
      </c>
      <c r="D4940" s="44" t="s">
        <v>21781</v>
      </c>
    </row>
    <row r="4941" spans="1:4" ht="15" customHeight="1" x14ac:dyDescent="0.2">
      <c r="A4941" s="40" t="s">
        <v>21782</v>
      </c>
      <c r="B4941" s="40" t="s">
        <v>21783</v>
      </c>
      <c r="C4941" s="40" t="s">
        <v>21784</v>
      </c>
      <c r="D4941" s="44" t="s">
        <v>21785</v>
      </c>
    </row>
    <row r="4942" spans="1:4" ht="15" customHeight="1" x14ac:dyDescent="0.2">
      <c r="A4942" s="40" t="s">
        <v>21786</v>
      </c>
      <c r="B4942" s="40" t="s">
        <v>21787</v>
      </c>
      <c r="C4942" s="40" t="s">
        <v>21788</v>
      </c>
      <c r="D4942" s="44" t="s">
        <v>21789</v>
      </c>
    </row>
    <row r="4943" spans="1:4" ht="15" customHeight="1" x14ac:dyDescent="0.2">
      <c r="A4943" s="40" t="s">
        <v>21790</v>
      </c>
      <c r="B4943" s="40" t="s">
        <v>21791</v>
      </c>
      <c r="C4943" s="40" t="s">
        <v>21792</v>
      </c>
      <c r="D4943" s="44" t="s">
        <v>21793</v>
      </c>
    </row>
    <row r="4944" spans="1:4" ht="15" customHeight="1" x14ac:dyDescent="0.2">
      <c r="A4944" s="40" t="s">
        <v>21794</v>
      </c>
      <c r="B4944" s="40" t="s">
        <v>21795</v>
      </c>
      <c r="C4944" s="40" t="s">
        <v>21796</v>
      </c>
      <c r="D4944" s="44" t="s">
        <v>21797</v>
      </c>
    </row>
    <row r="4945" spans="1:4" ht="15" customHeight="1" x14ac:dyDescent="0.2">
      <c r="A4945" s="40" t="s">
        <v>21798</v>
      </c>
      <c r="B4945" s="40" t="s">
        <v>21799</v>
      </c>
      <c r="C4945" s="40" t="s">
        <v>21800</v>
      </c>
      <c r="D4945" s="44" t="s">
        <v>21801</v>
      </c>
    </row>
    <row r="4946" spans="1:4" ht="15" customHeight="1" x14ac:dyDescent="0.2">
      <c r="A4946" s="40" t="s">
        <v>21802</v>
      </c>
      <c r="B4946" s="40" t="s">
        <v>21803</v>
      </c>
      <c r="C4946" s="40" t="s">
        <v>21804</v>
      </c>
      <c r="D4946" s="44" t="s">
        <v>21805</v>
      </c>
    </row>
    <row r="4947" spans="1:4" ht="15" customHeight="1" x14ac:dyDescent="0.2">
      <c r="A4947" s="40" t="s">
        <v>21806</v>
      </c>
      <c r="B4947" s="40" t="s">
        <v>21807</v>
      </c>
      <c r="C4947" s="40" t="s">
        <v>21808</v>
      </c>
      <c r="D4947" s="44" t="s">
        <v>21809</v>
      </c>
    </row>
    <row r="4948" spans="1:4" ht="15" customHeight="1" x14ac:dyDescent="0.2">
      <c r="A4948" s="40" t="s">
        <v>21810</v>
      </c>
      <c r="B4948" s="40" t="s">
        <v>21811</v>
      </c>
      <c r="C4948" s="40" t="s">
        <v>21812</v>
      </c>
      <c r="D4948" s="44" t="s">
        <v>21813</v>
      </c>
    </row>
    <row r="4949" spans="1:4" ht="15" customHeight="1" x14ac:dyDescent="0.2">
      <c r="A4949" s="40" t="s">
        <v>21814</v>
      </c>
      <c r="B4949" s="40" t="s">
        <v>21815</v>
      </c>
      <c r="C4949" s="40" t="s">
        <v>21816</v>
      </c>
      <c r="D4949" s="44" t="s">
        <v>21817</v>
      </c>
    </row>
    <row r="4950" spans="1:4" ht="15" customHeight="1" x14ac:dyDescent="0.2">
      <c r="A4950" s="40" t="s">
        <v>21818</v>
      </c>
      <c r="B4950" s="40" t="s">
        <v>21819</v>
      </c>
      <c r="C4950" s="40" t="s">
        <v>21820</v>
      </c>
      <c r="D4950" s="44" t="s">
        <v>21821</v>
      </c>
    </row>
    <row r="4951" spans="1:4" ht="15" customHeight="1" x14ac:dyDescent="0.2">
      <c r="A4951" s="40" t="s">
        <v>21822</v>
      </c>
      <c r="B4951" s="40" t="s">
        <v>21823</v>
      </c>
      <c r="C4951" s="40" t="s">
        <v>21824</v>
      </c>
      <c r="D4951" s="44" t="s">
        <v>21825</v>
      </c>
    </row>
    <row r="4952" spans="1:4" ht="15" customHeight="1" x14ac:dyDescent="0.2">
      <c r="A4952" s="40" t="s">
        <v>21826</v>
      </c>
      <c r="B4952" s="40" t="s">
        <v>21827</v>
      </c>
      <c r="C4952" s="40" t="s">
        <v>21828</v>
      </c>
      <c r="D4952" s="44" t="s">
        <v>21829</v>
      </c>
    </row>
    <row r="4953" spans="1:4" ht="15" customHeight="1" x14ac:dyDescent="0.2">
      <c r="A4953" s="40" t="s">
        <v>21830</v>
      </c>
      <c r="B4953" s="40" t="s">
        <v>21831</v>
      </c>
      <c r="C4953" s="40" t="s">
        <v>21832</v>
      </c>
      <c r="D4953" s="44" t="s">
        <v>21833</v>
      </c>
    </row>
    <row r="4954" spans="1:4" ht="15" customHeight="1" x14ac:dyDescent="0.2">
      <c r="A4954" s="40" t="s">
        <v>21834</v>
      </c>
      <c r="B4954" s="40" t="s">
        <v>21835</v>
      </c>
      <c r="C4954" s="40" t="s">
        <v>21836</v>
      </c>
      <c r="D4954" s="44" t="s">
        <v>21837</v>
      </c>
    </row>
    <row r="4955" spans="1:4" ht="15" customHeight="1" x14ac:dyDescent="0.2">
      <c r="A4955" s="40" t="s">
        <v>21838</v>
      </c>
      <c r="B4955" s="40" t="s">
        <v>21839</v>
      </c>
      <c r="C4955" s="40" t="s">
        <v>21840</v>
      </c>
      <c r="D4955" s="44" t="s">
        <v>21841</v>
      </c>
    </row>
    <row r="4956" spans="1:4" ht="15" customHeight="1" x14ac:dyDescent="0.2">
      <c r="A4956" s="40" t="s">
        <v>21842</v>
      </c>
      <c r="B4956" s="40" t="s">
        <v>21843</v>
      </c>
      <c r="C4956" s="40" t="s">
        <v>21844</v>
      </c>
      <c r="D4956" s="44" t="s">
        <v>21845</v>
      </c>
    </row>
    <row r="4957" spans="1:4" ht="15" customHeight="1" x14ac:dyDescent="0.2">
      <c r="A4957" s="40" t="s">
        <v>21846</v>
      </c>
      <c r="B4957" s="40" t="s">
        <v>21847</v>
      </c>
      <c r="C4957" s="40" t="s">
        <v>21848</v>
      </c>
      <c r="D4957" s="44" t="s">
        <v>21849</v>
      </c>
    </row>
    <row r="4958" spans="1:4" ht="15" customHeight="1" x14ac:dyDescent="0.2">
      <c r="A4958" s="40" t="s">
        <v>21850</v>
      </c>
      <c r="B4958" s="40" t="s">
        <v>21851</v>
      </c>
      <c r="C4958" s="40" t="s">
        <v>21852</v>
      </c>
      <c r="D4958" s="44" t="s">
        <v>21853</v>
      </c>
    </row>
    <row r="4959" spans="1:4" ht="15" customHeight="1" x14ac:dyDescent="0.2">
      <c r="A4959" s="40" t="s">
        <v>21854</v>
      </c>
      <c r="B4959" s="40" t="s">
        <v>21855</v>
      </c>
      <c r="C4959" s="40" t="s">
        <v>21856</v>
      </c>
      <c r="D4959" s="44" t="s">
        <v>21857</v>
      </c>
    </row>
    <row r="4960" spans="1:4" ht="15" customHeight="1" x14ac:dyDescent="0.2">
      <c r="A4960" s="40" t="s">
        <v>21858</v>
      </c>
      <c r="B4960" s="40" t="s">
        <v>21859</v>
      </c>
      <c r="C4960" s="40" t="s">
        <v>21860</v>
      </c>
      <c r="D4960" s="44" t="s">
        <v>21861</v>
      </c>
    </row>
    <row r="4961" spans="1:4" ht="15" customHeight="1" x14ac:dyDescent="0.2">
      <c r="A4961" s="40" t="s">
        <v>21862</v>
      </c>
      <c r="B4961" s="40" t="s">
        <v>21863</v>
      </c>
      <c r="C4961" s="40" t="s">
        <v>21864</v>
      </c>
      <c r="D4961" s="44" t="s">
        <v>21865</v>
      </c>
    </row>
    <row r="4962" spans="1:4" ht="15" customHeight="1" x14ac:dyDescent="0.2">
      <c r="A4962" s="40" t="s">
        <v>21866</v>
      </c>
      <c r="B4962" s="40" t="s">
        <v>21867</v>
      </c>
      <c r="C4962" s="40" t="s">
        <v>21868</v>
      </c>
      <c r="D4962" s="44" t="s">
        <v>21869</v>
      </c>
    </row>
    <row r="4963" spans="1:4" ht="15" customHeight="1" x14ac:dyDescent="0.2">
      <c r="A4963" s="40" t="s">
        <v>21870</v>
      </c>
      <c r="B4963" s="40" t="s">
        <v>21871</v>
      </c>
      <c r="C4963" s="40" t="s">
        <v>21872</v>
      </c>
      <c r="D4963" s="44" t="s">
        <v>21873</v>
      </c>
    </row>
    <row r="4964" spans="1:4" ht="15" customHeight="1" x14ac:dyDescent="0.2">
      <c r="A4964" s="40" t="s">
        <v>21874</v>
      </c>
      <c r="B4964" s="40" t="s">
        <v>21875</v>
      </c>
      <c r="C4964" s="40" t="s">
        <v>21876</v>
      </c>
      <c r="D4964" s="44" t="s">
        <v>21877</v>
      </c>
    </row>
    <row r="4965" spans="1:4" ht="15" customHeight="1" x14ac:dyDescent="0.2">
      <c r="A4965" s="40" t="s">
        <v>21878</v>
      </c>
      <c r="B4965" s="40" t="s">
        <v>21879</v>
      </c>
      <c r="C4965" s="40" t="s">
        <v>21880</v>
      </c>
      <c r="D4965" s="44" t="s">
        <v>21881</v>
      </c>
    </row>
    <row r="4966" spans="1:4" ht="15" customHeight="1" x14ac:dyDescent="0.2">
      <c r="A4966" s="40" t="s">
        <v>21882</v>
      </c>
      <c r="B4966" s="40" t="s">
        <v>21883</v>
      </c>
      <c r="C4966" s="40" t="s">
        <v>21884</v>
      </c>
      <c r="D4966" s="44" t="s">
        <v>21885</v>
      </c>
    </row>
    <row r="4967" spans="1:4" ht="15" customHeight="1" x14ac:dyDescent="0.2">
      <c r="A4967" s="40" t="s">
        <v>21886</v>
      </c>
      <c r="B4967" s="40" t="s">
        <v>21887</v>
      </c>
      <c r="C4967" s="40" t="s">
        <v>21888</v>
      </c>
      <c r="D4967" s="44" t="s">
        <v>21889</v>
      </c>
    </row>
    <row r="4968" spans="1:4" ht="15" customHeight="1" x14ac:dyDescent="0.2">
      <c r="A4968" s="40" t="s">
        <v>21890</v>
      </c>
      <c r="B4968" s="40" t="s">
        <v>21891</v>
      </c>
      <c r="C4968" s="40" t="s">
        <v>21892</v>
      </c>
      <c r="D4968" s="44" t="s">
        <v>21893</v>
      </c>
    </row>
    <row r="4969" spans="1:4" ht="15" customHeight="1" x14ac:dyDescent="0.2">
      <c r="A4969" s="40" t="s">
        <v>21894</v>
      </c>
      <c r="B4969" s="40" t="s">
        <v>21895</v>
      </c>
      <c r="C4969" s="40" t="s">
        <v>21896</v>
      </c>
      <c r="D4969" s="44" t="s">
        <v>21897</v>
      </c>
    </row>
    <row r="4970" spans="1:4" ht="15" customHeight="1" x14ac:dyDescent="0.2">
      <c r="A4970" s="40" t="s">
        <v>21898</v>
      </c>
      <c r="B4970" s="40" t="s">
        <v>21899</v>
      </c>
      <c r="C4970" s="40" t="s">
        <v>21900</v>
      </c>
      <c r="D4970" s="44" t="s">
        <v>21901</v>
      </c>
    </row>
    <row r="4971" spans="1:4" ht="15" customHeight="1" x14ac:dyDescent="0.2">
      <c r="A4971" s="40" t="s">
        <v>21902</v>
      </c>
      <c r="B4971" s="40" t="s">
        <v>21903</v>
      </c>
      <c r="C4971" s="40" t="s">
        <v>21904</v>
      </c>
      <c r="D4971" s="44" t="s">
        <v>21905</v>
      </c>
    </row>
    <row r="4972" spans="1:4" ht="15" customHeight="1" x14ac:dyDescent="0.2">
      <c r="A4972" s="40" t="s">
        <v>21906</v>
      </c>
      <c r="B4972" s="40" t="s">
        <v>21907</v>
      </c>
      <c r="C4972" s="40" t="s">
        <v>21908</v>
      </c>
      <c r="D4972" s="44" t="s">
        <v>21909</v>
      </c>
    </row>
    <row r="4973" spans="1:4" ht="15" customHeight="1" x14ac:dyDescent="0.2">
      <c r="A4973" s="40" t="s">
        <v>21910</v>
      </c>
      <c r="B4973" s="40" t="s">
        <v>21911</v>
      </c>
      <c r="C4973" s="40" t="s">
        <v>21912</v>
      </c>
      <c r="D4973" s="44" t="s">
        <v>21913</v>
      </c>
    </row>
    <row r="4974" spans="1:4" ht="15" customHeight="1" x14ac:dyDescent="0.2">
      <c r="A4974" s="40" t="s">
        <v>21914</v>
      </c>
      <c r="B4974" s="40" t="s">
        <v>21915</v>
      </c>
      <c r="C4974" s="40" t="s">
        <v>21916</v>
      </c>
      <c r="D4974" s="44" t="s">
        <v>21917</v>
      </c>
    </row>
    <row r="4975" spans="1:4" ht="15" customHeight="1" x14ac:dyDescent="0.2">
      <c r="A4975" s="40" t="s">
        <v>21918</v>
      </c>
      <c r="B4975" s="40" t="s">
        <v>21919</v>
      </c>
      <c r="C4975" s="40" t="s">
        <v>21920</v>
      </c>
      <c r="D4975" s="44" t="s">
        <v>21921</v>
      </c>
    </row>
    <row r="4976" spans="1:4" ht="15" customHeight="1" x14ac:dyDescent="0.2">
      <c r="A4976" s="40" t="s">
        <v>21922</v>
      </c>
      <c r="B4976" s="40" t="s">
        <v>21923</v>
      </c>
      <c r="C4976" s="40" t="s">
        <v>21924</v>
      </c>
      <c r="D4976" s="44" t="s">
        <v>21925</v>
      </c>
    </row>
    <row r="4977" spans="1:4" ht="15" customHeight="1" x14ac:dyDescent="0.2">
      <c r="A4977" s="40" t="s">
        <v>21926</v>
      </c>
      <c r="B4977" s="40" t="s">
        <v>21927</v>
      </c>
      <c r="C4977" s="40" t="s">
        <v>21928</v>
      </c>
      <c r="D4977" s="44" t="s">
        <v>21929</v>
      </c>
    </row>
    <row r="4978" spans="1:4" ht="15" customHeight="1" x14ac:dyDescent="0.2">
      <c r="A4978" s="40" t="s">
        <v>21930</v>
      </c>
      <c r="B4978" s="40" t="s">
        <v>21931</v>
      </c>
      <c r="C4978" s="40" t="s">
        <v>21932</v>
      </c>
      <c r="D4978" s="44" t="s">
        <v>21933</v>
      </c>
    </row>
    <row r="4979" spans="1:4" ht="15" customHeight="1" x14ac:dyDescent="0.2">
      <c r="A4979" s="40" t="s">
        <v>21934</v>
      </c>
      <c r="B4979" s="40" t="s">
        <v>21935</v>
      </c>
      <c r="C4979" s="40" t="s">
        <v>21936</v>
      </c>
      <c r="D4979" s="44" t="s">
        <v>21937</v>
      </c>
    </row>
    <row r="4980" spans="1:4" ht="15" customHeight="1" x14ac:dyDescent="0.2">
      <c r="A4980" s="40" t="s">
        <v>21938</v>
      </c>
      <c r="B4980" s="40" t="s">
        <v>21939</v>
      </c>
      <c r="C4980" s="40" t="s">
        <v>21940</v>
      </c>
      <c r="D4980" s="44" t="s">
        <v>21941</v>
      </c>
    </row>
    <row r="4981" spans="1:4" ht="15" customHeight="1" x14ac:dyDescent="0.2">
      <c r="A4981" s="40" t="s">
        <v>21942</v>
      </c>
      <c r="B4981" s="40" t="s">
        <v>21943</v>
      </c>
      <c r="C4981" s="40" t="s">
        <v>21944</v>
      </c>
      <c r="D4981" s="44" t="s">
        <v>21945</v>
      </c>
    </row>
    <row r="4982" spans="1:4" ht="15" customHeight="1" x14ac:dyDescent="0.2">
      <c r="A4982" s="40" t="s">
        <v>21946</v>
      </c>
      <c r="B4982" s="40" t="s">
        <v>21947</v>
      </c>
      <c r="C4982" s="40" t="s">
        <v>21948</v>
      </c>
      <c r="D4982" s="44" t="s">
        <v>21949</v>
      </c>
    </row>
    <row r="4983" spans="1:4" ht="15" customHeight="1" x14ac:dyDescent="0.2">
      <c r="A4983" s="40" t="s">
        <v>21950</v>
      </c>
      <c r="B4983" s="40" t="s">
        <v>21951</v>
      </c>
      <c r="C4983" s="40" t="s">
        <v>21952</v>
      </c>
      <c r="D4983" s="44" t="s">
        <v>21953</v>
      </c>
    </row>
    <row r="4984" spans="1:4" ht="15" customHeight="1" x14ac:dyDescent="0.2">
      <c r="A4984" s="40" t="s">
        <v>21954</v>
      </c>
      <c r="B4984" s="40" t="s">
        <v>21955</v>
      </c>
      <c r="C4984" s="40" t="s">
        <v>21956</v>
      </c>
      <c r="D4984" s="44" t="s">
        <v>21957</v>
      </c>
    </row>
    <row r="4985" spans="1:4" ht="15" customHeight="1" x14ac:dyDescent="0.2">
      <c r="A4985" s="40" t="s">
        <v>21958</v>
      </c>
      <c r="B4985" s="40" t="s">
        <v>21959</v>
      </c>
      <c r="C4985" s="40" t="s">
        <v>21960</v>
      </c>
      <c r="D4985" s="44" t="s">
        <v>21961</v>
      </c>
    </row>
    <row r="4986" spans="1:4" ht="15" customHeight="1" x14ac:dyDescent="0.2">
      <c r="A4986" s="40" t="s">
        <v>21962</v>
      </c>
      <c r="B4986" s="40" t="s">
        <v>21963</v>
      </c>
      <c r="C4986" s="40" t="s">
        <v>21964</v>
      </c>
      <c r="D4986" s="44" t="s">
        <v>21965</v>
      </c>
    </row>
    <row r="4987" spans="1:4" ht="15" customHeight="1" x14ac:dyDescent="0.2">
      <c r="A4987" s="40" t="s">
        <v>21966</v>
      </c>
      <c r="B4987" s="40" t="s">
        <v>21967</v>
      </c>
      <c r="C4987" s="40" t="s">
        <v>21968</v>
      </c>
      <c r="D4987" s="44" t="s">
        <v>21969</v>
      </c>
    </row>
    <row r="4988" spans="1:4" ht="15" customHeight="1" x14ac:dyDescent="0.2">
      <c r="A4988" s="40" t="s">
        <v>21970</v>
      </c>
      <c r="B4988" s="40" t="s">
        <v>21971</v>
      </c>
      <c r="C4988" s="40" t="s">
        <v>21972</v>
      </c>
      <c r="D4988" s="44" t="s">
        <v>21973</v>
      </c>
    </row>
    <row r="4989" spans="1:4" ht="15" customHeight="1" x14ac:dyDescent="0.2">
      <c r="A4989" s="40" t="s">
        <v>21974</v>
      </c>
      <c r="B4989" s="40" t="s">
        <v>21975</v>
      </c>
      <c r="C4989" s="40" t="s">
        <v>21976</v>
      </c>
      <c r="D4989" s="44" t="s">
        <v>21977</v>
      </c>
    </row>
    <row r="4990" spans="1:4" ht="15" customHeight="1" x14ac:dyDescent="0.2">
      <c r="A4990" s="40" t="s">
        <v>21978</v>
      </c>
      <c r="B4990" s="40" t="s">
        <v>21979</v>
      </c>
      <c r="C4990" s="40" t="s">
        <v>21980</v>
      </c>
      <c r="D4990" s="44" t="s">
        <v>21981</v>
      </c>
    </row>
    <row r="4991" spans="1:4" ht="15" customHeight="1" x14ac:dyDescent="0.2">
      <c r="A4991" s="40" t="s">
        <v>21982</v>
      </c>
      <c r="B4991" s="40" t="s">
        <v>21983</v>
      </c>
      <c r="C4991" s="40" t="s">
        <v>21984</v>
      </c>
      <c r="D4991" s="44" t="s">
        <v>21985</v>
      </c>
    </row>
    <row r="4992" spans="1:4" ht="15" customHeight="1" x14ac:dyDescent="0.2">
      <c r="A4992" s="40" t="s">
        <v>21986</v>
      </c>
      <c r="B4992" s="40" t="s">
        <v>21987</v>
      </c>
      <c r="C4992" s="40" t="s">
        <v>21988</v>
      </c>
      <c r="D4992" s="44" t="s">
        <v>21989</v>
      </c>
    </row>
    <row r="4993" spans="1:4" ht="15" customHeight="1" x14ac:dyDescent="0.2">
      <c r="A4993" s="40" t="s">
        <v>21990</v>
      </c>
      <c r="B4993" s="40" t="s">
        <v>21991</v>
      </c>
      <c r="C4993" s="40" t="s">
        <v>21992</v>
      </c>
      <c r="D4993" s="44" t="s">
        <v>21993</v>
      </c>
    </row>
    <row r="4994" spans="1:4" ht="15" customHeight="1" x14ac:dyDescent="0.2">
      <c r="A4994" s="40" t="s">
        <v>21994</v>
      </c>
      <c r="B4994" s="40" t="s">
        <v>21995</v>
      </c>
      <c r="C4994" s="40" t="s">
        <v>21996</v>
      </c>
      <c r="D4994" s="44" t="s">
        <v>21997</v>
      </c>
    </row>
    <row r="4995" spans="1:4" ht="15" customHeight="1" x14ac:dyDescent="0.2">
      <c r="A4995" s="40" t="s">
        <v>21998</v>
      </c>
      <c r="B4995" s="40" t="s">
        <v>21999</v>
      </c>
      <c r="C4995" s="40" t="s">
        <v>22000</v>
      </c>
      <c r="D4995" s="44" t="s">
        <v>22001</v>
      </c>
    </row>
    <row r="4996" spans="1:4" ht="15" customHeight="1" x14ac:dyDescent="0.2">
      <c r="A4996" s="40" t="s">
        <v>22002</v>
      </c>
      <c r="B4996" s="40" t="s">
        <v>22003</v>
      </c>
      <c r="C4996" s="40" t="s">
        <v>22004</v>
      </c>
      <c r="D4996" s="44" t="s">
        <v>22005</v>
      </c>
    </row>
    <row r="4997" spans="1:4" ht="15" customHeight="1" x14ac:dyDescent="0.2">
      <c r="A4997" s="40" t="s">
        <v>22006</v>
      </c>
      <c r="B4997" s="40" t="s">
        <v>22007</v>
      </c>
      <c r="C4997" s="40" t="s">
        <v>22008</v>
      </c>
      <c r="D4997" s="44" t="s">
        <v>22009</v>
      </c>
    </row>
    <row r="4998" spans="1:4" ht="15" customHeight="1" x14ac:dyDescent="0.2">
      <c r="A4998" s="40" t="s">
        <v>22010</v>
      </c>
      <c r="B4998" s="40" t="s">
        <v>22011</v>
      </c>
      <c r="C4998" s="40" t="s">
        <v>22012</v>
      </c>
      <c r="D4998" s="44" t="s">
        <v>22013</v>
      </c>
    </row>
    <row r="4999" spans="1:4" ht="15" customHeight="1" x14ac:dyDescent="0.2">
      <c r="A4999" s="40" t="s">
        <v>22014</v>
      </c>
      <c r="B4999" s="40" t="s">
        <v>22015</v>
      </c>
      <c r="C4999" s="40" t="s">
        <v>22016</v>
      </c>
      <c r="D4999" s="44" t="s">
        <v>22017</v>
      </c>
    </row>
    <row r="5000" spans="1:4" ht="15" customHeight="1" x14ac:dyDescent="0.2">
      <c r="A5000" s="40" t="s">
        <v>22018</v>
      </c>
      <c r="B5000" s="40" t="s">
        <v>22019</v>
      </c>
      <c r="C5000" s="40" t="s">
        <v>22020</v>
      </c>
      <c r="D5000" s="44" t="s">
        <v>22021</v>
      </c>
    </row>
    <row r="5001" spans="1:4" ht="15" customHeight="1" x14ac:dyDescent="0.2">
      <c r="A5001" s="40" t="s">
        <v>22022</v>
      </c>
      <c r="B5001" s="40" t="s">
        <v>22023</v>
      </c>
      <c r="C5001" s="40" t="s">
        <v>22024</v>
      </c>
      <c r="D5001" s="44" t="s">
        <v>22025</v>
      </c>
    </row>
    <row r="5002" spans="1:4" ht="15" customHeight="1" x14ac:dyDescent="0.2">
      <c r="A5002" s="40" t="s">
        <v>22026</v>
      </c>
      <c r="B5002" s="40" t="s">
        <v>22027</v>
      </c>
      <c r="C5002" s="40" t="s">
        <v>22028</v>
      </c>
      <c r="D5002" s="44" t="s">
        <v>22029</v>
      </c>
    </row>
    <row r="5003" spans="1:4" ht="15" customHeight="1" x14ac:dyDescent="0.2">
      <c r="A5003" s="40" t="s">
        <v>22030</v>
      </c>
      <c r="B5003" s="40" t="s">
        <v>22031</v>
      </c>
      <c r="C5003" s="40" t="s">
        <v>22032</v>
      </c>
      <c r="D5003" s="44" t="s">
        <v>22033</v>
      </c>
    </row>
    <row r="5004" spans="1:4" ht="15" customHeight="1" x14ac:dyDescent="0.2">
      <c r="A5004" s="40" t="s">
        <v>22034</v>
      </c>
      <c r="B5004" s="40" t="s">
        <v>22035</v>
      </c>
      <c r="C5004" s="40" t="s">
        <v>22036</v>
      </c>
      <c r="D5004" s="44" t="s">
        <v>22037</v>
      </c>
    </row>
    <row r="5005" spans="1:4" ht="15" customHeight="1" x14ac:dyDescent="0.2">
      <c r="A5005" s="40" t="s">
        <v>22038</v>
      </c>
      <c r="B5005" s="40" t="s">
        <v>22039</v>
      </c>
      <c r="C5005" s="40" t="s">
        <v>22040</v>
      </c>
      <c r="D5005" s="44" t="s">
        <v>22041</v>
      </c>
    </row>
    <row r="5006" spans="1:4" ht="15" customHeight="1" x14ac:dyDescent="0.2">
      <c r="A5006" s="40" t="s">
        <v>22042</v>
      </c>
      <c r="B5006" s="40" t="s">
        <v>22043</v>
      </c>
      <c r="C5006" s="40" t="s">
        <v>22044</v>
      </c>
      <c r="D5006" s="44" t="s">
        <v>22045</v>
      </c>
    </row>
    <row r="5007" spans="1:4" ht="15" customHeight="1" x14ac:dyDescent="0.2">
      <c r="A5007" s="40" t="s">
        <v>22046</v>
      </c>
      <c r="B5007" s="40" t="s">
        <v>22047</v>
      </c>
      <c r="C5007" s="40" t="s">
        <v>22048</v>
      </c>
      <c r="D5007" s="44" t="s">
        <v>22049</v>
      </c>
    </row>
    <row r="5008" spans="1:4" ht="15" customHeight="1" x14ac:dyDescent="0.2">
      <c r="A5008" s="40" t="s">
        <v>22050</v>
      </c>
      <c r="B5008" s="40" t="s">
        <v>22051</v>
      </c>
      <c r="C5008" s="40" t="s">
        <v>22052</v>
      </c>
      <c r="D5008" s="44" t="s">
        <v>22053</v>
      </c>
    </row>
    <row r="5009" spans="1:4" ht="15" customHeight="1" x14ac:dyDescent="0.2">
      <c r="A5009" s="40" t="s">
        <v>22054</v>
      </c>
      <c r="B5009" s="40" t="s">
        <v>22055</v>
      </c>
      <c r="C5009" s="40" t="s">
        <v>22056</v>
      </c>
      <c r="D5009" s="44" t="s">
        <v>22057</v>
      </c>
    </row>
    <row r="5010" spans="1:4" ht="15" customHeight="1" x14ac:dyDescent="0.2">
      <c r="A5010" s="40" t="s">
        <v>22058</v>
      </c>
      <c r="B5010" s="40" t="s">
        <v>22059</v>
      </c>
      <c r="C5010" s="40" t="s">
        <v>22060</v>
      </c>
      <c r="D5010" s="44" t="s">
        <v>22061</v>
      </c>
    </row>
    <row r="5011" spans="1:4" ht="15" customHeight="1" x14ac:dyDescent="0.2">
      <c r="A5011" s="40" t="s">
        <v>22062</v>
      </c>
      <c r="B5011" s="40" t="s">
        <v>22063</v>
      </c>
      <c r="C5011" s="40" t="s">
        <v>22064</v>
      </c>
      <c r="D5011" s="44" t="s">
        <v>22065</v>
      </c>
    </row>
    <row r="5012" spans="1:4" ht="15" customHeight="1" x14ac:dyDescent="0.2">
      <c r="A5012" s="40" t="s">
        <v>22066</v>
      </c>
      <c r="B5012" s="40" t="s">
        <v>22067</v>
      </c>
      <c r="C5012" s="40" t="s">
        <v>22068</v>
      </c>
      <c r="D5012" s="44" t="s">
        <v>22069</v>
      </c>
    </row>
    <row r="5013" spans="1:4" ht="15" customHeight="1" x14ac:dyDescent="0.2">
      <c r="A5013" s="40" t="s">
        <v>22070</v>
      </c>
      <c r="B5013" s="40" t="s">
        <v>22071</v>
      </c>
      <c r="C5013" s="40" t="s">
        <v>22072</v>
      </c>
      <c r="D5013" s="44" t="s">
        <v>22073</v>
      </c>
    </row>
    <row r="5014" spans="1:4" ht="15" customHeight="1" x14ac:dyDescent="0.2">
      <c r="A5014" s="40" t="s">
        <v>22074</v>
      </c>
      <c r="B5014" s="40" t="s">
        <v>22075</v>
      </c>
      <c r="C5014" s="40" t="s">
        <v>22076</v>
      </c>
      <c r="D5014" s="44" t="s">
        <v>22077</v>
      </c>
    </row>
    <row r="5015" spans="1:4" ht="15" customHeight="1" x14ac:dyDescent="0.2">
      <c r="A5015" s="40" t="s">
        <v>22078</v>
      </c>
      <c r="B5015" s="40" t="s">
        <v>22079</v>
      </c>
      <c r="C5015" s="40" t="s">
        <v>22080</v>
      </c>
      <c r="D5015" s="44" t="s">
        <v>22081</v>
      </c>
    </row>
    <row r="5016" spans="1:4" ht="15" customHeight="1" x14ac:dyDescent="0.2">
      <c r="A5016" s="40" t="s">
        <v>22082</v>
      </c>
      <c r="B5016" s="40" t="s">
        <v>22083</v>
      </c>
      <c r="C5016" s="40" t="s">
        <v>22084</v>
      </c>
      <c r="D5016" s="44" t="s">
        <v>22085</v>
      </c>
    </row>
    <row r="5017" spans="1:4" ht="15" customHeight="1" x14ac:dyDescent="0.2">
      <c r="A5017" s="40" t="s">
        <v>22086</v>
      </c>
      <c r="B5017" s="40" t="s">
        <v>22087</v>
      </c>
      <c r="C5017" s="40" t="s">
        <v>22088</v>
      </c>
      <c r="D5017" s="44" t="s">
        <v>22089</v>
      </c>
    </row>
    <row r="5018" spans="1:4" ht="15" customHeight="1" x14ac:dyDescent="0.2">
      <c r="A5018" s="40" t="s">
        <v>22090</v>
      </c>
      <c r="B5018" s="40" t="s">
        <v>22091</v>
      </c>
      <c r="C5018" s="40" t="s">
        <v>22092</v>
      </c>
      <c r="D5018" s="44" t="s">
        <v>22093</v>
      </c>
    </row>
    <row r="5019" spans="1:4" ht="15" customHeight="1" x14ac:dyDescent="0.2">
      <c r="A5019" s="40" t="s">
        <v>22094</v>
      </c>
      <c r="B5019" s="40" t="s">
        <v>22095</v>
      </c>
      <c r="C5019" s="40" t="s">
        <v>22096</v>
      </c>
      <c r="D5019" s="44" t="s">
        <v>22097</v>
      </c>
    </row>
    <row r="5020" spans="1:4" ht="15" customHeight="1" x14ac:dyDescent="0.2">
      <c r="A5020" s="40" t="s">
        <v>22098</v>
      </c>
      <c r="B5020" s="40" t="s">
        <v>22099</v>
      </c>
      <c r="C5020" s="40" t="s">
        <v>22100</v>
      </c>
      <c r="D5020" s="44" t="s">
        <v>22101</v>
      </c>
    </row>
    <row r="5021" spans="1:4" ht="15" customHeight="1" x14ac:dyDescent="0.2">
      <c r="A5021" s="40" t="s">
        <v>22102</v>
      </c>
      <c r="B5021" s="40" t="s">
        <v>22103</v>
      </c>
      <c r="C5021" s="40" t="s">
        <v>22104</v>
      </c>
      <c r="D5021" s="44" t="s">
        <v>22105</v>
      </c>
    </row>
    <row r="5022" spans="1:4" ht="15" customHeight="1" x14ac:dyDescent="0.2">
      <c r="A5022" s="40" t="s">
        <v>22106</v>
      </c>
      <c r="B5022" s="40" t="s">
        <v>22107</v>
      </c>
      <c r="C5022" s="40" t="s">
        <v>22108</v>
      </c>
      <c r="D5022" s="44" t="s">
        <v>22109</v>
      </c>
    </row>
    <row r="5023" spans="1:4" ht="15" customHeight="1" x14ac:dyDescent="0.2">
      <c r="A5023" s="40" t="s">
        <v>22110</v>
      </c>
      <c r="B5023" s="40" t="s">
        <v>22111</v>
      </c>
      <c r="C5023" s="40" t="s">
        <v>22112</v>
      </c>
      <c r="D5023" s="44" t="s">
        <v>22113</v>
      </c>
    </row>
    <row r="5024" spans="1:4" ht="15" customHeight="1" x14ac:dyDescent="0.2">
      <c r="A5024" s="40" t="s">
        <v>22114</v>
      </c>
      <c r="B5024" s="40" t="s">
        <v>22115</v>
      </c>
      <c r="C5024" s="40" t="s">
        <v>22116</v>
      </c>
      <c r="D5024" s="44" t="s">
        <v>22117</v>
      </c>
    </row>
    <row r="5025" spans="1:4" ht="15" customHeight="1" x14ac:dyDescent="0.2">
      <c r="A5025" s="40" t="s">
        <v>22118</v>
      </c>
      <c r="B5025" s="40" t="s">
        <v>22119</v>
      </c>
      <c r="C5025" s="40" t="s">
        <v>22120</v>
      </c>
      <c r="D5025" s="44" t="s">
        <v>22121</v>
      </c>
    </row>
    <row r="5026" spans="1:4" ht="15" customHeight="1" x14ac:dyDescent="0.2">
      <c r="A5026" s="40" t="s">
        <v>22122</v>
      </c>
      <c r="B5026" s="40" t="s">
        <v>22123</v>
      </c>
      <c r="C5026" s="40" t="s">
        <v>22124</v>
      </c>
      <c r="D5026" s="44" t="s">
        <v>22125</v>
      </c>
    </row>
    <row r="5027" spans="1:4" ht="15" customHeight="1" x14ac:dyDescent="0.2">
      <c r="A5027" s="40" t="s">
        <v>22126</v>
      </c>
      <c r="B5027" s="40" t="s">
        <v>22127</v>
      </c>
      <c r="C5027" s="40" t="s">
        <v>22128</v>
      </c>
      <c r="D5027" s="44" t="s">
        <v>22129</v>
      </c>
    </row>
    <row r="5028" spans="1:4" ht="15" customHeight="1" x14ac:dyDescent="0.2">
      <c r="A5028" s="40" t="s">
        <v>22130</v>
      </c>
      <c r="B5028" s="40" t="s">
        <v>22131</v>
      </c>
      <c r="C5028" s="40" t="s">
        <v>22132</v>
      </c>
      <c r="D5028" s="44" t="s">
        <v>22133</v>
      </c>
    </row>
    <row r="5029" spans="1:4" ht="15" customHeight="1" x14ac:dyDescent="0.2">
      <c r="A5029" s="40" t="s">
        <v>22134</v>
      </c>
      <c r="B5029" s="40" t="s">
        <v>22135</v>
      </c>
      <c r="C5029" s="40" t="s">
        <v>22136</v>
      </c>
      <c r="D5029" s="44" t="s">
        <v>22137</v>
      </c>
    </row>
    <row r="5030" spans="1:4" ht="15" customHeight="1" x14ac:dyDescent="0.2">
      <c r="A5030" s="40" t="s">
        <v>22138</v>
      </c>
      <c r="B5030" s="40" t="s">
        <v>22139</v>
      </c>
      <c r="C5030" s="40" t="s">
        <v>22140</v>
      </c>
      <c r="D5030" s="44" t="s">
        <v>22141</v>
      </c>
    </row>
    <row r="5031" spans="1:4" ht="15" customHeight="1" x14ac:dyDescent="0.2">
      <c r="A5031" s="40" t="s">
        <v>22142</v>
      </c>
      <c r="B5031" s="40" t="s">
        <v>22143</v>
      </c>
      <c r="C5031" s="40" t="s">
        <v>22144</v>
      </c>
      <c r="D5031" s="44" t="s">
        <v>22145</v>
      </c>
    </row>
    <row r="5032" spans="1:4" ht="15" customHeight="1" x14ac:dyDescent="0.2">
      <c r="A5032" s="40" t="s">
        <v>22146</v>
      </c>
      <c r="B5032" s="40" t="s">
        <v>22147</v>
      </c>
      <c r="C5032" s="40" t="s">
        <v>22148</v>
      </c>
      <c r="D5032" s="44" t="s">
        <v>22149</v>
      </c>
    </row>
    <row r="5033" spans="1:4" ht="15" customHeight="1" x14ac:dyDescent="0.2">
      <c r="A5033" s="40" t="s">
        <v>22150</v>
      </c>
      <c r="B5033" s="40" t="s">
        <v>22151</v>
      </c>
      <c r="C5033" s="40" t="s">
        <v>22152</v>
      </c>
      <c r="D5033" s="44" t="s">
        <v>22153</v>
      </c>
    </row>
    <row r="5034" spans="1:4" ht="15" customHeight="1" x14ac:dyDescent="0.2">
      <c r="A5034" s="40" t="s">
        <v>22154</v>
      </c>
      <c r="B5034" s="40" t="s">
        <v>22155</v>
      </c>
      <c r="C5034" s="40" t="s">
        <v>22156</v>
      </c>
      <c r="D5034" s="44" t="s">
        <v>22157</v>
      </c>
    </row>
    <row r="5035" spans="1:4" ht="15" customHeight="1" x14ac:dyDescent="0.2">
      <c r="A5035" s="40" t="s">
        <v>22158</v>
      </c>
      <c r="B5035" s="40" t="s">
        <v>22159</v>
      </c>
      <c r="C5035" s="40" t="s">
        <v>22160</v>
      </c>
      <c r="D5035" s="44" t="s">
        <v>22161</v>
      </c>
    </row>
    <row r="5036" spans="1:4" ht="15" customHeight="1" x14ac:dyDescent="0.2">
      <c r="A5036" s="40" t="s">
        <v>22162</v>
      </c>
      <c r="B5036" s="40" t="s">
        <v>22163</v>
      </c>
      <c r="C5036" s="40" t="s">
        <v>22164</v>
      </c>
      <c r="D5036" s="44" t="s">
        <v>22165</v>
      </c>
    </row>
    <row r="5037" spans="1:4" ht="15" customHeight="1" x14ac:dyDescent="0.2">
      <c r="A5037" s="40" t="s">
        <v>22166</v>
      </c>
      <c r="B5037" s="40" t="s">
        <v>22167</v>
      </c>
      <c r="C5037" s="40" t="s">
        <v>22168</v>
      </c>
      <c r="D5037" s="44" t="s">
        <v>22169</v>
      </c>
    </row>
    <row r="5038" spans="1:4" ht="15" customHeight="1" x14ac:dyDescent="0.2">
      <c r="A5038" s="40" t="s">
        <v>22170</v>
      </c>
      <c r="B5038" s="40" t="s">
        <v>22171</v>
      </c>
      <c r="C5038" s="40" t="s">
        <v>22172</v>
      </c>
      <c r="D5038" s="44" t="s">
        <v>22173</v>
      </c>
    </row>
    <row r="5039" spans="1:4" ht="15" customHeight="1" x14ac:dyDescent="0.2">
      <c r="A5039" s="40" t="s">
        <v>22174</v>
      </c>
      <c r="B5039" s="40" t="s">
        <v>22175</v>
      </c>
      <c r="C5039" s="40" t="s">
        <v>22176</v>
      </c>
      <c r="D5039" s="44" t="s">
        <v>22177</v>
      </c>
    </row>
    <row r="5040" spans="1:4" ht="15" customHeight="1" x14ac:dyDescent="0.2">
      <c r="A5040" s="40" t="s">
        <v>22178</v>
      </c>
      <c r="B5040" s="40" t="s">
        <v>22179</v>
      </c>
      <c r="C5040" s="40" t="s">
        <v>22180</v>
      </c>
      <c r="D5040" s="44" t="s">
        <v>22181</v>
      </c>
    </row>
    <row r="5041" spans="1:4" ht="15" customHeight="1" x14ac:dyDescent="0.2">
      <c r="A5041" s="40" t="s">
        <v>22182</v>
      </c>
      <c r="B5041" s="40" t="s">
        <v>22183</v>
      </c>
      <c r="C5041" s="40" t="s">
        <v>22184</v>
      </c>
      <c r="D5041" s="44" t="s">
        <v>22185</v>
      </c>
    </row>
    <row r="5042" spans="1:4" ht="15" customHeight="1" x14ac:dyDescent="0.2">
      <c r="A5042" s="40" t="s">
        <v>22186</v>
      </c>
      <c r="B5042" s="40" t="s">
        <v>22187</v>
      </c>
      <c r="C5042" s="40" t="s">
        <v>22188</v>
      </c>
      <c r="D5042" s="44" t="s">
        <v>22189</v>
      </c>
    </row>
    <row r="5043" spans="1:4" ht="15" customHeight="1" x14ac:dyDescent="0.2">
      <c r="A5043" s="40" t="s">
        <v>22190</v>
      </c>
      <c r="B5043" s="40" t="s">
        <v>22191</v>
      </c>
      <c r="C5043" s="40" t="s">
        <v>22192</v>
      </c>
      <c r="D5043" s="44" t="s">
        <v>22193</v>
      </c>
    </row>
    <row r="5044" spans="1:4" ht="15" customHeight="1" x14ac:dyDescent="0.2">
      <c r="A5044" s="40" t="s">
        <v>22194</v>
      </c>
      <c r="B5044" s="40" t="s">
        <v>22195</v>
      </c>
      <c r="C5044" s="40" t="s">
        <v>22196</v>
      </c>
      <c r="D5044" s="44" t="s">
        <v>22197</v>
      </c>
    </row>
    <row r="5045" spans="1:4" ht="15" customHeight="1" x14ac:dyDescent="0.2">
      <c r="A5045" s="40" t="s">
        <v>22198</v>
      </c>
      <c r="B5045" s="40" t="s">
        <v>22199</v>
      </c>
      <c r="C5045" s="40" t="s">
        <v>22200</v>
      </c>
      <c r="D5045" s="44" t="s">
        <v>22201</v>
      </c>
    </row>
    <row r="5046" spans="1:4" ht="15" customHeight="1" x14ac:dyDescent="0.2">
      <c r="A5046" s="40" t="s">
        <v>22202</v>
      </c>
      <c r="B5046" s="40" t="s">
        <v>22203</v>
      </c>
      <c r="C5046" s="40" t="s">
        <v>22204</v>
      </c>
      <c r="D5046" s="44" t="s">
        <v>22205</v>
      </c>
    </row>
    <row r="5047" spans="1:4" ht="15" customHeight="1" x14ac:dyDescent="0.2">
      <c r="A5047" s="40" t="s">
        <v>22206</v>
      </c>
      <c r="B5047" s="40" t="s">
        <v>22207</v>
      </c>
      <c r="C5047" s="40" t="s">
        <v>22208</v>
      </c>
      <c r="D5047" s="44" t="s">
        <v>22209</v>
      </c>
    </row>
    <row r="5048" spans="1:4" ht="15" customHeight="1" x14ac:dyDescent="0.2">
      <c r="A5048" s="40" t="s">
        <v>22210</v>
      </c>
      <c r="B5048" s="40" t="s">
        <v>22211</v>
      </c>
      <c r="C5048" s="40" t="s">
        <v>22212</v>
      </c>
      <c r="D5048" s="44" t="s">
        <v>22213</v>
      </c>
    </row>
    <row r="5049" spans="1:4" ht="15" customHeight="1" x14ac:dyDescent="0.2">
      <c r="A5049" s="40" t="s">
        <v>22214</v>
      </c>
      <c r="B5049" s="40" t="s">
        <v>22215</v>
      </c>
      <c r="C5049" s="40" t="s">
        <v>22216</v>
      </c>
      <c r="D5049" s="44" t="s">
        <v>22217</v>
      </c>
    </row>
    <row r="5050" spans="1:4" ht="15" customHeight="1" x14ac:dyDescent="0.2">
      <c r="A5050" s="40" t="s">
        <v>22218</v>
      </c>
      <c r="B5050" s="40" t="s">
        <v>22219</v>
      </c>
      <c r="C5050" s="40" t="s">
        <v>22220</v>
      </c>
      <c r="D5050" s="44" t="s">
        <v>22221</v>
      </c>
    </row>
    <row r="5051" spans="1:4" ht="15" customHeight="1" x14ac:dyDescent="0.2">
      <c r="A5051" s="40" t="s">
        <v>22222</v>
      </c>
      <c r="B5051" s="40" t="s">
        <v>22223</v>
      </c>
      <c r="C5051" s="40" t="s">
        <v>22224</v>
      </c>
      <c r="D5051" s="44" t="s">
        <v>22225</v>
      </c>
    </row>
    <row r="5052" spans="1:4" ht="15" customHeight="1" x14ac:dyDescent="0.2">
      <c r="A5052" s="40" t="s">
        <v>22226</v>
      </c>
      <c r="B5052" s="40" t="s">
        <v>22227</v>
      </c>
      <c r="C5052" s="40" t="s">
        <v>22228</v>
      </c>
      <c r="D5052" s="44" t="s">
        <v>22229</v>
      </c>
    </row>
    <row r="5053" spans="1:4" ht="15" customHeight="1" x14ac:dyDescent="0.2">
      <c r="A5053" s="40" t="s">
        <v>22230</v>
      </c>
      <c r="B5053" s="40" t="s">
        <v>22231</v>
      </c>
      <c r="C5053" s="40" t="s">
        <v>22232</v>
      </c>
      <c r="D5053" s="44" t="s">
        <v>22233</v>
      </c>
    </row>
    <row r="5054" spans="1:4" ht="15" customHeight="1" x14ac:dyDescent="0.2">
      <c r="A5054" s="40" t="s">
        <v>22234</v>
      </c>
      <c r="B5054" s="40" t="s">
        <v>22235</v>
      </c>
      <c r="C5054" s="40" t="s">
        <v>22236</v>
      </c>
      <c r="D5054" s="44" t="s">
        <v>22237</v>
      </c>
    </row>
    <row r="5055" spans="1:4" ht="15" customHeight="1" x14ac:dyDescent="0.2">
      <c r="A5055" s="40" t="s">
        <v>22238</v>
      </c>
      <c r="B5055" s="40" t="s">
        <v>22239</v>
      </c>
      <c r="C5055" s="40" t="s">
        <v>22240</v>
      </c>
      <c r="D5055" s="44" t="s">
        <v>22241</v>
      </c>
    </row>
    <row r="5056" spans="1:4" ht="15" customHeight="1" x14ac:dyDescent="0.2">
      <c r="A5056" s="40" t="s">
        <v>22242</v>
      </c>
      <c r="B5056" s="40" t="s">
        <v>22243</v>
      </c>
      <c r="C5056" s="40" t="s">
        <v>22244</v>
      </c>
      <c r="D5056" s="44" t="s">
        <v>22245</v>
      </c>
    </row>
    <row r="5057" spans="1:4" ht="15" customHeight="1" x14ac:dyDescent="0.2">
      <c r="A5057" s="40" t="s">
        <v>22246</v>
      </c>
      <c r="B5057" s="40" t="s">
        <v>22247</v>
      </c>
      <c r="C5057" s="40" t="s">
        <v>22248</v>
      </c>
      <c r="D5057" s="44" t="s">
        <v>22249</v>
      </c>
    </row>
    <row r="5058" spans="1:4" ht="15" customHeight="1" x14ac:dyDescent="0.2">
      <c r="A5058" s="40" t="s">
        <v>22250</v>
      </c>
      <c r="B5058" s="40" t="s">
        <v>22251</v>
      </c>
      <c r="C5058" s="40" t="s">
        <v>22252</v>
      </c>
      <c r="D5058" s="44" t="s">
        <v>22253</v>
      </c>
    </row>
    <row r="5059" spans="1:4" ht="15" customHeight="1" x14ac:dyDescent="0.2">
      <c r="A5059" s="40" t="s">
        <v>22254</v>
      </c>
      <c r="B5059" s="40" t="s">
        <v>22255</v>
      </c>
      <c r="C5059" s="40" t="s">
        <v>22256</v>
      </c>
      <c r="D5059" s="44" t="s">
        <v>22257</v>
      </c>
    </row>
    <row r="5060" spans="1:4" ht="15" customHeight="1" x14ac:dyDescent="0.2">
      <c r="A5060" s="40" t="s">
        <v>22258</v>
      </c>
      <c r="B5060" s="40" t="s">
        <v>22259</v>
      </c>
      <c r="C5060" s="40" t="s">
        <v>22260</v>
      </c>
      <c r="D5060" s="44" t="s">
        <v>22261</v>
      </c>
    </row>
    <row r="5061" spans="1:4" ht="15" customHeight="1" x14ac:dyDescent="0.2">
      <c r="A5061" s="40" t="s">
        <v>22262</v>
      </c>
      <c r="B5061" s="40" t="s">
        <v>22263</v>
      </c>
      <c r="C5061" s="40" t="s">
        <v>22264</v>
      </c>
      <c r="D5061" s="44" t="s">
        <v>22265</v>
      </c>
    </row>
    <row r="5062" spans="1:4" ht="15" customHeight="1" x14ac:dyDescent="0.2">
      <c r="A5062" s="40" t="s">
        <v>22266</v>
      </c>
      <c r="B5062" s="40" t="s">
        <v>22267</v>
      </c>
      <c r="C5062" s="40" t="s">
        <v>22268</v>
      </c>
      <c r="D5062" s="44" t="s">
        <v>22269</v>
      </c>
    </row>
    <row r="5063" spans="1:4" ht="15" customHeight="1" x14ac:dyDescent="0.2">
      <c r="A5063" s="40" t="s">
        <v>22270</v>
      </c>
      <c r="B5063" s="40" t="s">
        <v>22271</v>
      </c>
      <c r="C5063" s="40" t="s">
        <v>22272</v>
      </c>
      <c r="D5063" s="44" t="s">
        <v>22273</v>
      </c>
    </row>
    <row r="5064" spans="1:4" ht="15" customHeight="1" x14ac:dyDescent="0.2">
      <c r="A5064" s="40" t="s">
        <v>22274</v>
      </c>
      <c r="B5064" s="40" t="s">
        <v>22275</v>
      </c>
      <c r="C5064" s="40" t="s">
        <v>22276</v>
      </c>
      <c r="D5064" s="44" t="s">
        <v>22277</v>
      </c>
    </row>
    <row r="5065" spans="1:4" ht="15" customHeight="1" x14ac:dyDescent="0.2">
      <c r="A5065" s="40" t="s">
        <v>22278</v>
      </c>
      <c r="B5065" s="40" t="s">
        <v>22279</v>
      </c>
      <c r="C5065" s="40" t="s">
        <v>22280</v>
      </c>
      <c r="D5065" s="44" t="s">
        <v>22281</v>
      </c>
    </row>
    <row r="5066" spans="1:4" ht="15" customHeight="1" x14ac:dyDescent="0.2">
      <c r="A5066" s="40" t="s">
        <v>22282</v>
      </c>
      <c r="B5066" s="40" t="s">
        <v>22283</v>
      </c>
      <c r="C5066" s="40" t="s">
        <v>22284</v>
      </c>
      <c r="D5066" s="44" t="s">
        <v>22285</v>
      </c>
    </row>
    <row r="5067" spans="1:4" ht="15" customHeight="1" x14ac:dyDescent="0.2">
      <c r="A5067" s="40" t="s">
        <v>22286</v>
      </c>
      <c r="B5067" s="40" t="s">
        <v>22287</v>
      </c>
      <c r="C5067" s="40" t="s">
        <v>22288</v>
      </c>
      <c r="D5067" s="44" t="s">
        <v>22289</v>
      </c>
    </row>
    <row r="5068" spans="1:4" ht="15" customHeight="1" x14ac:dyDescent="0.2">
      <c r="A5068" s="40" t="s">
        <v>22290</v>
      </c>
      <c r="B5068" s="40" t="s">
        <v>22291</v>
      </c>
      <c r="C5068" s="40" t="s">
        <v>22292</v>
      </c>
      <c r="D5068" s="44" t="s">
        <v>22293</v>
      </c>
    </row>
    <row r="5069" spans="1:4" ht="15" customHeight="1" x14ac:dyDescent="0.2">
      <c r="A5069" s="40" t="s">
        <v>22294</v>
      </c>
      <c r="B5069" s="40" t="s">
        <v>22295</v>
      </c>
      <c r="C5069" s="40" t="s">
        <v>22296</v>
      </c>
      <c r="D5069" s="44" t="s">
        <v>22297</v>
      </c>
    </row>
    <row r="5070" spans="1:4" ht="15" customHeight="1" x14ac:dyDescent="0.2">
      <c r="A5070" s="40" t="s">
        <v>22298</v>
      </c>
      <c r="B5070" s="40" t="s">
        <v>22299</v>
      </c>
      <c r="C5070" s="40" t="s">
        <v>22300</v>
      </c>
      <c r="D5070" s="44" t="s">
        <v>22301</v>
      </c>
    </row>
    <row r="5071" spans="1:4" ht="15" customHeight="1" x14ac:dyDescent="0.2">
      <c r="A5071" s="40" t="s">
        <v>22302</v>
      </c>
      <c r="B5071" s="40" t="s">
        <v>22303</v>
      </c>
      <c r="C5071" s="40" t="s">
        <v>22304</v>
      </c>
      <c r="D5071" s="44" t="s">
        <v>22305</v>
      </c>
    </row>
    <row r="5072" spans="1:4" ht="15" customHeight="1" x14ac:dyDescent="0.2">
      <c r="A5072" s="40" t="s">
        <v>22306</v>
      </c>
      <c r="B5072" s="40" t="s">
        <v>22307</v>
      </c>
      <c r="C5072" s="40" t="s">
        <v>22308</v>
      </c>
      <c r="D5072" s="44" t="s">
        <v>22309</v>
      </c>
    </row>
    <row r="5073" spans="1:4" ht="15" customHeight="1" x14ac:dyDescent="0.2">
      <c r="A5073" s="40" t="s">
        <v>22310</v>
      </c>
      <c r="B5073" s="40" t="s">
        <v>22311</v>
      </c>
      <c r="C5073" s="40" t="s">
        <v>22312</v>
      </c>
      <c r="D5073" s="44" t="s">
        <v>22313</v>
      </c>
    </row>
    <row r="5074" spans="1:4" ht="15" customHeight="1" x14ac:dyDescent="0.2">
      <c r="A5074" s="40" t="s">
        <v>22314</v>
      </c>
      <c r="B5074" s="40" t="s">
        <v>22315</v>
      </c>
      <c r="C5074" s="40" t="s">
        <v>22316</v>
      </c>
      <c r="D5074" s="44" t="s">
        <v>22317</v>
      </c>
    </row>
    <row r="5075" spans="1:4" ht="15" customHeight="1" x14ac:dyDescent="0.2">
      <c r="A5075" s="40" t="s">
        <v>22318</v>
      </c>
      <c r="B5075" s="40" t="s">
        <v>22319</v>
      </c>
      <c r="C5075" s="40" t="s">
        <v>22320</v>
      </c>
      <c r="D5075" s="44" t="s">
        <v>22321</v>
      </c>
    </row>
    <row r="5076" spans="1:4" ht="15" customHeight="1" x14ac:dyDescent="0.2">
      <c r="A5076" s="40" t="s">
        <v>22322</v>
      </c>
      <c r="B5076" s="40" t="s">
        <v>22323</v>
      </c>
      <c r="C5076" s="40" t="s">
        <v>22324</v>
      </c>
      <c r="D5076" s="44" t="s">
        <v>22325</v>
      </c>
    </row>
    <row r="5077" spans="1:4" ht="15" customHeight="1" x14ac:dyDescent="0.2">
      <c r="A5077" s="40" t="s">
        <v>22326</v>
      </c>
      <c r="B5077" s="40" t="s">
        <v>22327</v>
      </c>
      <c r="C5077" s="40" t="s">
        <v>22328</v>
      </c>
      <c r="D5077" s="44" t="s">
        <v>22329</v>
      </c>
    </row>
    <row r="5078" spans="1:4" ht="15" customHeight="1" x14ac:dyDescent="0.2">
      <c r="A5078" s="40" t="s">
        <v>22330</v>
      </c>
      <c r="B5078" s="40" t="s">
        <v>22331</v>
      </c>
      <c r="C5078" s="40" t="s">
        <v>22332</v>
      </c>
      <c r="D5078" s="44" t="s">
        <v>22333</v>
      </c>
    </row>
    <row r="5079" spans="1:4" ht="15" customHeight="1" x14ac:dyDescent="0.2">
      <c r="A5079" s="40" t="s">
        <v>22334</v>
      </c>
      <c r="B5079" s="40" t="s">
        <v>22335</v>
      </c>
      <c r="C5079" s="40" t="s">
        <v>22336</v>
      </c>
      <c r="D5079" s="44" t="s">
        <v>22337</v>
      </c>
    </row>
    <row r="5080" spans="1:4" ht="15" customHeight="1" x14ac:dyDescent="0.2">
      <c r="A5080" s="40" t="s">
        <v>22338</v>
      </c>
      <c r="B5080" s="40" t="s">
        <v>22339</v>
      </c>
      <c r="C5080" s="40" t="s">
        <v>22340</v>
      </c>
      <c r="D5080" s="44" t="s">
        <v>22341</v>
      </c>
    </row>
    <row r="5081" spans="1:4" ht="15" customHeight="1" x14ac:dyDescent="0.2">
      <c r="A5081" s="40" t="s">
        <v>22342</v>
      </c>
      <c r="B5081" s="40" t="s">
        <v>22343</v>
      </c>
      <c r="C5081" s="40" t="s">
        <v>22344</v>
      </c>
      <c r="D5081" s="44" t="s">
        <v>22341</v>
      </c>
    </row>
    <row r="5082" spans="1:4" ht="15" customHeight="1" x14ac:dyDescent="0.2">
      <c r="A5082" s="40" t="s">
        <v>22345</v>
      </c>
      <c r="B5082" s="40" t="s">
        <v>22346</v>
      </c>
      <c r="C5082" s="40" t="s">
        <v>22347</v>
      </c>
      <c r="D5082" s="44" t="s">
        <v>22348</v>
      </c>
    </row>
    <row r="5083" spans="1:4" ht="15" customHeight="1" x14ac:dyDescent="0.2">
      <c r="A5083" s="40" t="s">
        <v>22349</v>
      </c>
      <c r="B5083" s="40" t="s">
        <v>22350</v>
      </c>
      <c r="C5083" s="40" t="s">
        <v>22351</v>
      </c>
      <c r="D5083" s="44" t="s">
        <v>22352</v>
      </c>
    </row>
    <row r="5084" spans="1:4" ht="15" customHeight="1" x14ac:dyDescent="0.2">
      <c r="A5084" s="40" t="s">
        <v>22353</v>
      </c>
      <c r="B5084" s="40" t="s">
        <v>22354</v>
      </c>
      <c r="C5084" s="40" t="s">
        <v>22355</v>
      </c>
      <c r="D5084" s="44" t="s">
        <v>22356</v>
      </c>
    </row>
    <row r="5085" spans="1:4" ht="15" customHeight="1" x14ac:dyDescent="0.2">
      <c r="A5085" s="40" t="s">
        <v>22357</v>
      </c>
      <c r="B5085" s="40" t="s">
        <v>22358</v>
      </c>
      <c r="C5085" s="40" t="s">
        <v>22359</v>
      </c>
      <c r="D5085" s="44" t="s">
        <v>22360</v>
      </c>
    </row>
    <row r="5086" spans="1:4" ht="15" customHeight="1" x14ac:dyDescent="0.2">
      <c r="A5086" s="40" t="s">
        <v>22361</v>
      </c>
      <c r="B5086" s="40" t="s">
        <v>22362</v>
      </c>
      <c r="C5086" s="40" t="s">
        <v>22363</v>
      </c>
      <c r="D5086" s="44" t="s">
        <v>22364</v>
      </c>
    </row>
    <row r="5087" spans="1:4" ht="15" customHeight="1" x14ac:dyDescent="0.2">
      <c r="A5087" s="40" t="s">
        <v>22365</v>
      </c>
      <c r="B5087" s="40" t="s">
        <v>22366</v>
      </c>
      <c r="C5087" s="40" t="s">
        <v>22367</v>
      </c>
      <c r="D5087" s="44" t="s">
        <v>22368</v>
      </c>
    </row>
    <row r="5088" spans="1:4" ht="15" customHeight="1" x14ac:dyDescent="0.2">
      <c r="A5088" s="40" t="s">
        <v>22369</v>
      </c>
      <c r="B5088" s="40" t="s">
        <v>22370</v>
      </c>
      <c r="C5088" s="40" t="s">
        <v>22371</v>
      </c>
      <c r="D5088" s="44" t="s">
        <v>22372</v>
      </c>
    </row>
    <row r="5089" spans="1:4" ht="15" customHeight="1" x14ac:dyDescent="0.2">
      <c r="A5089" s="40" t="s">
        <v>22373</v>
      </c>
      <c r="B5089" s="40" t="s">
        <v>22374</v>
      </c>
      <c r="C5089" s="40" t="s">
        <v>22375</v>
      </c>
      <c r="D5089" s="44" t="s">
        <v>22376</v>
      </c>
    </row>
    <row r="5090" spans="1:4" ht="15" customHeight="1" x14ac:dyDescent="0.2">
      <c r="A5090" s="40" t="s">
        <v>22377</v>
      </c>
      <c r="B5090" s="40" t="s">
        <v>22378</v>
      </c>
      <c r="C5090" s="40" t="s">
        <v>22379</v>
      </c>
      <c r="D5090" s="44" t="s">
        <v>22380</v>
      </c>
    </row>
    <row r="5091" spans="1:4" ht="15" customHeight="1" x14ac:dyDescent="0.2">
      <c r="A5091" s="40" t="s">
        <v>22381</v>
      </c>
      <c r="B5091" s="40" t="s">
        <v>22382</v>
      </c>
      <c r="C5091" s="40" t="s">
        <v>22383</v>
      </c>
      <c r="D5091" s="44" t="s">
        <v>22384</v>
      </c>
    </row>
    <row r="5092" spans="1:4" ht="15" customHeight="1" x14ac:dyDescent="0.2">
      <c r="A5092" s="40" t="s">
        <v>22385</v>
      </c>
      <c r="B5092" s="40" t="s">
        <v>22386</v>
      </c>
      <c r="C5092" s="40" t="s">
        <v>22387</v>
      </c>
      <c r="D5092" s="44" t="s">
        <v>22388</v>
      </c>
    </row>
    <row r="5093" spans="1:4" ht="15" customHeight="1" x14ac:dyDescent="0.2">
      <c r="A5093" s="40" t="s">
        <v>22389</v>
      </c>
      <c r="B5093" s="40" t="s">
        <v>22390</v>
      </c>
      <c r="C5093" s="40" t="s">
        <v>22391</v>
      </c>
      <c r="D5093" s="44" t="s">
        <v>22392</v>
      </c>
    </row>
    <row r="5094" spans="1:4" ht="15" customHeight="1" x14ac:dyDescent="0.2">
      <c r="A5094" s="40" t="s">
        <v>22393</v>
      </c>
      <c r="B5094" s="40" t="s">
        <v>22394</v>
      </c>
      <c r="C5094" s="40" t="s">
        <v>22395</v>
      </c>
      <c r="D5094" s="44" t="s">
        <v>22396</v>
      </c>
    </row>
    <row r="5095" spans="1:4" ht="15" customHeight="1" x14ac:dyDescent="0.2">
      <c r="A5095" s="40" t="s">
        <v>22397</v>
      </c>
      <c r="B5095" s="40" t="s">
        <v>22398</v>
      </c>
      <c r="C5095" s="40" t="s">
        <v>22399</v>
      </c>
      <c r="D5095" s="44" t="s">
        <v>22396</v>
      </c>
    </row>
    <row r="5096" spans="1:4" ht="15" customHeight="1" x14ac:dyDescent="0.2">
      <c r="A5096" s="40" t="s">
        <v>22400</v>
      </c>
      <c r="B5096" s="40" t="s">
        <v>22401</v>
      </c>
      <c r="C5096" s="40" t="s">
        <v>22402</v>
      </c>
      <c r="D5096" s="44" t="s">
        <v>22403</v>
      </c>
    </row>
    <row r="5097" spans="1:4" ht="15" customHeight="1" x14ac:dyDescent="0.2">
      <c r="A5097" s="40" t="s">
        <v>22404</v>
      </c>
      <c r="B5097" s="40" t="s">
        <v>22405</v>
      </c>
      <c r="C5097" s="40" t="s">
        <v>22406</v>
      </c>
      <c r="D5097" s="44" t="s">
        <v>22407</v>
      </c>
    </row>
    <row r="5098" spans="1:4" ht="15" customHeight="1" x14ac:dyDescent="0.2">
      <c r="A5098" s="40" t="s">
        <v>22408</v>
      </c>
      <c r="B5098" s="40" t="s">
        <v>22409</v>
      </c>
      <c r="C5098" s="40" t="s">
        <v>22410</v>
      </c>
      <c r="D5098" s="44" t="s">
        <v>22411</v>
      </c>
    </row>
    <row r="5099" spans="1:4" ht="15" customHeight="1" x14ac:dyDescent="0.2">
      <c r="A5099" s="40" t="s">
        <v>22412</v>
      </c>
      <c r="B5099" s="40" t="s">
        <v>22413</v>
      </c>
      <c r="C5099" s="40" t="s">
        <v>22414</v>
      </c>
      <c r="D5099" s="44" t="s">
        <v>22415</v>
      </c>
    </row>
    <row r="5100" spans="1:4" ht="15" customHeight="1" x14ac:dyDescent="0.2">
      <c r="A5100" s="40" t="s">
        <v>22416</v>
      </c>
      <c r="B5100" s="40" t="s">
        <v>22417</v>
      </c>
      <c r="C5100" s="40" t="s">
        <v>22418</v>
      </c>
      <c r="D5100" s="44" t="s">
        <v>22419</v>
      </c>
    </row>
    <row r="5101" spans="1:4" ht="15" customHeight="1" x14ac:dyDescent="0.2">
      <c r="A5101" s="40" t="s">
        <v>22420</v>
      </c>
      <c r="B5101" s="40" t="s">
        <v>22421</v>
      </c>
      <c r="C5101" s="40" t="s">
        <v>22422</v>
      </c>
      <c r="D5101" s="44" t="s">
        <v>22423</v>
      </c>
    </row>
    <row r="5102" spans="1:4" ht="15" customHeight="1" x14ac:dyDescent="0.2">
      <c r="A5102" s="40" t="s">
        <v>22424</v>
      </c>
      <c r="B5102" s="40" t="s">
        <v>22425</v>
      </c>
      <c r="C5102" s="40" t="s">
        <v>22426</v>
      </c>
      <c r="D5102" s="44" t="s">
        <v>22427</v>
      </c>
    </row>
    <row r="5103" spans="1:4" ht="15" customHeight="1" x14ac:dyDescent="0.2">
      <c r="A5103" s="40" t="s">
        <v>22428</v>
      </c>
      <c r="B5103" s="40" t="s">
        <v>22429</v>
      </c>
      <c r="C5103" s="40" t="s">
        <v>22430</v>
      </c>
      <c r="D5103" s="44" t="s">
        <v>22431</v>
      </c>
    </row>
    <row r="5104" spans="1:4" ht="15" customHeight="1" x14ac:dyDescent="0.2">
      <c r="A5104" s="40" t="s">
        <v>22432</v>
      </c>
      <c r="B5104" s="40" t="s">
        <v>22433</v>
      </c>
      <c r="C5104" s="40" t="s">
        <v>22434</v>
      </c>
      <c r="D5104" s="44" t="s">
        <v>22435</v>
      </c>
    </row>
    <row r="5105" spans="1:4" ht="15" customHeight="1" x14ac:dyDescent="0.2">
      <c r="A5105" s="40" t="s">
        <v>22436</v>
      </c>
      <c r="B5105" s="40" t="s">
        <v>22437</v>
      </c>
      <c r="C5105" s="40" t="s">
        <v>22438</v>
      </c>
      <c r="D5105" s="44" t="s">
        <v>22439</v>
      </c>
    </row>
    <row r="5106" spans="1:4" ht="15" customHeight="1" x14ac:dyDescent="0.2">
      <c r="A5106" s="40" t="s">
        <v>22440</v>
      </c>
      <c r="B5106" s="40" t="s">
        <v>22441</v>
      </c>
      <c r="C5106" s="40" t="s">
        <v>22442</v>
      </c>
      <c r="D5106" s="44" t="s">
        <v>22443</v>
      </c>
    </row>
    <row r="5107" spans="1:4" ht="15" customHeight="1" x14ac:dyDescent="0.2">
      <c r="A5107" s="40" t="s">
        <v>22444</v>
      </c>
      <c r="B5107" s="40" t="s">
        <v>22445</v>
      </c>
      <c r="C5107" s="40" t="s">
        <v>22446</v>
      </c>
      <c r="D5107" s="44" t="s">
        <v>22447</v>
      </c>
    </row>
    <row r="5108" spans="1:4" ht="15" customHeight="1" x14ac:dyDescent="0.2">
      <c r="A5108" s="40" t="s">
        <v>22448</v>
      </c>
      <c r="B5108" s="40" t="s">
        <v>22449</v>
      </c>
      <c r="C5108" s="40" t="s">
        <v>22450</v>
      </c>
      <c r="D5108" s="44" t="s">
        <v>22451</v>
      </c>
    </row>
    <row r="5109" spans="1:4" ht="15" customHeight="1" x14ac:dyDescent="0.2">
      <c r="A5109" s="40" t="s">
        <v>22452</v>
      </c>
      <c r="B5109" s="40" t="s">
        <v>22453</v>
      </c>
      <c r="C5109" s="40" t="s">
        <v>22454</v>
      </c>
      <c r="D5109" s="44" t="s">
        <v>22455</v>
      </c>
    </row>
    <row r="5110" spans="1:4" ht="15" customHeight="1" x14ac:dyDescent="0.2">
      <c r="A5110" s="40" t="s">
        <v>22456</v>
      </c>
      <c r="B5110" s="40" t="s">
        <v>22457</v>
      </c>
      <c r="C5110" s="40" t="s">
        <v>22458</v>
      </c>
      <c r="D5110" s="44" t="s">
        <v>22459</v>
      </c>
    </row>
    <row r="5111" spans="1:4" ht="15" customHeight="1" x14ac:dyDescent="0.2">
      <c r="A5111" s="40" t="s">
        <v>22460</v>
      </c>
      <c r="B5111" s="40" t="s">
        <v>22461</v>
      </c>
      <c r="C5111" s="40" t="s">
        <v>22462</v>
      </c>
      <c r="D5111" s="44" t="s">
        <v>22463</v>
      </c>
    </row>
    <row r="5112" spans="1:4" ht="15" customHeight="1" x14ac:dyDescent="0.2">
      <c r="A5112" s="40" t="s">
        <v>22464</v>
      </c>
      <c r="B5112" s="40" t="s">
        <v>22465</v>
      </c>
      <c r="C5112" s="40" t="s">
        <v>22466</v>
      </c>
      <c r="D5112" s="44" t="s">
        <v>22463</v>
      </c>
    </row>
    <row r="5113" spans="1:4" ht="15" customHeight="1" x14ac:dyDescent="0.2">
      <c r="A5113" s="40" t="s">
        <v>22467</v>
      </c>
      <c r="B5113" s="40" t="s">
        <v>22468</v>
      </c>
      <c r="C5113" s="40" t="s">
        <v>22469</v>
      </c>
      <c r="D5113" s="44" t="s">
        <v>22470</v>
      </c>
    </row>
    <row r="5114" spans="1:4" ht="15" customHeight="1" x14ac:dyDescent="0.2">
      <c r="A5114" s="40" t="s">
        <v>22471</v>
      </c>
      <c r="B5114" s="40" t="s">
        <v>22472</v>
      </c>
      <c r="C5114" s="40" t="s">
        <v>22473</v>
      </c>
      <c r="D5114" s="44" t="s">
        <v>22474</v>
      </c>
    </row>
    <row r="5115" spans="1:4" ht="15" customHeight="1" x14ac:dyDescent="0.2">
      <c r="A5115" s="40" t="s">
        <v>22475</v>
      </c>
      <c r="B5115" s="40" t="s">
        <v>22476</v>
      </c>
      <c r="C5115" s="40" t="s">
        <v>22477</v>
      </c>
      <c r="D5115" s="44" t="s">
        <v>22478</v>
      </c>
    </row>
    <row r="5116" spans="1:4" ht="15" customHeight="1" x14ac:dyDescent="0.2">
      <c r="A5116" s="40" t="s">
        <v>22479</v>
      </c>
      <c r="B5116" s="40" t="s">
        <v>22480</v>
      </c>
      <c r="C5116" s="40" t="s">
        <v>22481</v>
      </c>
      <c r="D5116" s="44" t="s">
        <v>22482</v>
      </c>
    </row>
    <row r="5117" spans="1:4" ht="15" customHeight="1" x14ac:dyDescent="0.2">
      <c r="A5117" s="40" t="s">
        <v>22483</v>
      </c>
      <c r="B5117" s="40" t="s">
        <v>22484</v>
      </c>
      <c r="C5117" s="40" t="s">
        <v>22485</v>
      </c>
      <c r="D5117" s="44" t="s">
        <v>22486</v>
      </c>
    </row>
    <row r="5118" spans="1:4" ht="15" customHeight="1" x14ac:dyDescent="0.2">
      <c r="A5118" s="40" t="s">
        <v>22487</v>
      </c>
      <c r="B5118" s="40" t="s">
        <v>22488</v>
      </c>
      <c r="C5118" s="40" t="s">
        <v>22489</v>
      </c>
      <c r="D5118" s="44" t="s">
        <v>22490</v>
      </c>
    </row>
    <row r="5119" spans="1:4" ht="15" customHeight="1" x14ac:dyDescent="0.2">
      <c r="A5119" s="40" t="s">
        <v>22491</v>
      </c>
      <c r="B5119" s="40" t="s">
        <v>22492</v>
      </c>
      <c r="C5119" s="40" t="s">
        <v>22493</v>
      </c>
      <c r="D5119" s="44" t="s">
        <v>22494</v>
      </c>
    </row>
    <row r="5120" spans="1:4" ht="15" customHeight="1" x14ac:dyDescent="0.2">
      <c r="A5120" s="40" t="s">
        <v>22495</v>
      </c>
      <c r="B5120" s="40" t="s">
        <v>22496</v>
      </c>
      <c r="C5120" s="40" t="s">
        <v>22497</v>
      </c>
      <c r="D5120" s="44" t="s">
        <v>22498</v>
      </c>
    </row>
    <row r="5121" spans="1:4" ht="15" customHeight="1" x14ac:dyDescent="0.2">
      <c r="A5121" s="40" t="s">
        <v>22499</v>
      </c>
      <c r="B5121" s="40" t="s">
        <v>22500</v>
      </c>
      <c r="C5121" s="40" t="s">
        <v>22501</v>
      </c>
      <c r="D5121" s="44" t="s">
        <v>22502</v>
      </c>
    </row>
    <row r="5122" spans="1:4" ht="15" customHeight="1" x14ac:dyDescent="0.2">
      <c r="A5122" s="40" t="s">
        <v>22503</v>
      </c>
      <c r="B5122" s="40" t="s">
        <v>22504</v>
      </c>
      <c r="C5122" s="40" t="s">
        <v>22505</v>
      </c>
      <c r="D5122" s="44" t="s">
        <v>22506</v>
      </c>
    </row>
    <row r="5123" spans="1:4" ht="15" customHeight="1" x14ac:dyDescent="0.2">
      <c r="A5123" s="40" t="s">
        <v>22507</v>
      </c>
      <c r="B5123" s="40" t="s">
        <v>22508</v>
      </c>
      <c r="C5123" s="40" t="s">
        <v>22509</v>
      </c>
      <c r="D5123" s="44" t="s">
        <v>22510</v>
      </c>
    </row>
    <row r="5124" spans="1:4" ht="15" customHeight="1" x14ac:dyDescent="0.2">
      <c r="A5124" s="40" t="s">
        <v>22511</v>
      </c>
      <c r="B5124" s="40" t="s">
        <v>22512</v>
      </c>
      <c r="C5124" s="40" t="s">
        <v>22513</v>
      </c>
      <c r="D5124" s="44" t="s">
        <v>22514</v>
      </c>
    </row>
    <row r="5125" spans="1:4" ht="15" customHeight="1" x14ac:dyDescent="0.2">
      <c r="A5125" s="40" t="s">
        <v>22515</v>
      </c>
      <c r="B5125" s="40" t="s">
        <v>22516</v>
      </c>
      <c r="C5125" s="40" t="s">
        <v>22517</v>
      </c>
      <c r="D5125" s="44" t="s">
        <v>22518</v>
      </c>
    </row>
    <row r="5126" spans="1:4" ht="15" customHeight="1" x14ac:dyDescent="0.2">
      <c r="A5126" s="40" t="s">
        <v>22519</v>
      </c>
      <c r="B5126" s="40" t="s">
        <v>22520</v>
      </c>
      <c r="C5126" s="40" t="s">
        <v>22521</v>
      </c>
      <c r="D5126" s="44" t="s">
        <v>22522</v>
      </c>
    </row>
    <row r="5127" spans="1:4" ht="15" customHeight="1" x14ac:dyDescent="0.2">
      <c r="A5127" s="40" t="s">
        <v>22523</v>
      </c>
      <c r="B5127" s="40" t="s">
        <v>22524</v>
      </c>
      <c r="C5127" s="40" t="s">
        <v>22525</v>
      </c>
      <c r="D5127" s="44" t="s">
        <v>22526</v>
      </c>
    </row>
    <row r="5128" spans="1:4" ht="15" customHeight="1" x14ac:dyDescent="0.2">
      <c r="A5128" s="40" t="s">
        <v>22527</v>
      </c>
      <c r="B5128" s="40" t="s">
        <v>22528</v>
      </c>
      <c r="C5128" s="40" t="s">
        <v>22529</v>
      </c>
      <c r="D5128" s="44" t="s">
        <v>22530</v>
      </c>
    </row>
    <row r="5129" spans="1:4" ht="15" customHeight="1" x14ac:dyDescent="0.2">
      <c r="A5129" s="40" t="s">
        <v>22531</v>
      </c>
      <c r="B5129" s="40" t="s">
        <v>22532</v>
      </c>
      <c r="C5129" s="40" t="s">
        <v>22533</v>
      </c>
      <c r="D5129" s="44" t="s">
        <v>22534</v>
      </c>
    </row>
    <row r="5130" spans="1:4" ht="15" customHeight="1" x14ac:dyDescent="0.2">
      <c r="A5130" s="40" t="s">
        <v>22535</v>
      </c>
      <c r="B5130" s="40" t="s">
        <v>22536</v>
      </c>
      <c r="C5130" s="40" t="s">
        <v>22537</v>
      </c>
      <c r="D5130" s="44" t="s">
        <v>22538</v>
      </c>
    </row>
    <row r="5131" spans="1:4" ht="15" customHeight="1" x14ac:dyDescent="0.2">
      <c r="A5131" s="40" t="s">
        <v>22539</v>
      </c>
      <c r="B5131" s="40" t="s">
        <v>22540</v>
      </c>
      <c r="C5131" s="40" t="s">
        <v>22541</v>
      </c>
      <c r="D5131" s="44" t="s">
        <v>22542</v>
      </c>
    </row>
    <row r="5132" spans="1:4" ht="15" customHeight="1" x14ac:dyDescent="0.2">
      <c r="A5132" s="40" t="s">
        <v>22543</v>
      </c>
      <c r="B5132" s="40" t="s">
        <v>22544</v>
      </c>
      <c r="C5132" s="40" t="s">
        <v>22545</v>
      </c>
      <c r="D5132" s="44" t="s">
        <v>22546</v>
      </c>
    </row>
    <row r="5133" spans="1:4" ht="15" customHeight="1" x14ac:dyDescent="0.2">
      <c r="A5133" s="40" t="s">
        <v>22547</v>
      </c>
      <c r="B5133" s="40" t="s">
        <v>22548</v>
      </c>
      <c r="C5133" s="40" t="s">
        <v>22549</v>
      </c>
      <c r="D5133" s="44" t="s">
        <v>22550</v>
      </c>
    </row>
    <row r="5134" spans="1:4" ht="15" customHeight="1" x14ac:dyDescent="0.2">
      <c r="A5134" s="40" t="s">
        <v>22551</v>
      </c>
      <c r="B5134" s="40" t="s">
        <v>22552</v>
      </c>
      <c r="C5134" s="40" t="s">
        <v>22553</v>
      </c>
      <c r="D5134" s="44" t="s">
        <v>22554</v>
      </c>
    </row>
    <row r="5135" spans="1:4" ht="15" customHeight="1" x14ac:dyDescent="0.2">
      <c r="A5135" s="40" t="s">
        <v>22555</v>
      </c>
      <c r="B5135" s="40" t="s">
        <v>22556</v>
      </c>
      <c r="C5135" s="40" t="s">
        <v>22557</v>
      </c>
      <c r="D5135" s="44" t="s">
        <v>22558</v>
      </c>
    </row>
    <row r="5136" spans="1:4" ht="15" customHeight="1" x14ac:dyDescent="0.2">
      <c r="A5136" s="40" t="s">
        <v>22559</v>
      </c>
      <c r="B5136" s="40" t="s">
        <v>22560</v>
      </c>
      <c r="C5136" s="40" t="s">
        <v>22561</v>
      </c>
      <c r="D5136" s="44" t="s">
        <v>22562</v>
      </c>
    </row>
    <row r="5137" spans="1:4" ht="15" customHeight="1" x14ac:dyDescent="0.2">
      <c r="A5137" s="40" t="s">
        <v>22563</v>
      </c>
      <c r="B5137" s="40" t="s">
        <v>22564</v>
      </c>
      <c r="C5137" s="40" t="s">
        <v>22565</v>
      </c>
      <c r="D5137" s="44" t="s">
        <v>22566</v>
      </c>
    </row>
    <row r="5138" spans="1:4" ht="15" customHeight="1" x14ac:dyDescent="0.2">
      <c r="A5138" s="40" t="s">
        <v>22567</v>
      </c>
      <c r="B5138" s="40" t="s">
        <v>22568</v>
      </c>
      <c r="C5138" s="40" t="s">
        <v>22569</v>
      </c>
      <c r="D5138" s="44" t="s">
        <v>22570</v>
      </c>
    </row>
    <row r="5139" spans="1:4" ht="15" customHeight="1" x14ac:dyDescent="0.2">
      <c r="A5139" s="40" t="s">
        <v>22571</v>
      </c>
      <c r="B5139" s="40" t="s">
        <v>22572</v>
      </c>
      <c r="C5139" s="40" t="s">
        <v>22573</v>
      </c>
      <c r="D5139" s="44" t="s">
        <v>22574</v>
      </c>
    </row>
    <row r="5140" spans="1:4" ht="15" customHeight="1" x14ac:dyDescent="0.2">
      <c r="A5140" s="40" t="s">
        <v>22575</v>
      </c>
      <c r="B5140" s="40" t="s">
        <v>22576</v>
      </c>
      <c r="C5140" s="40" t="s">
        <v>22577</v>
      </c>
      <c r="D5140" s="44" t="s">
        <v>22578</v>
      </c>
    </row>
    <row r="5141" spans="1:4" ht="15" customHeight="1" x14ac:dyDescent="0.2">
      <c r="A5141" s="40" t="s">
        <v>22579</v>
      </c>
      <c r="B5141" s="40" t="s">
        <v>22580</v>
      </c>
      <c r="C5141" s="40" t="s">
        <v>22581</v>
      </c>
      <c r="D5141" s="44" t="s">
        <v>22582</v>
      </c>
    </row>
    <row r="5142" spans="1:4" ht="15" customHeight="1" x14ac:dyDescent="0.2">
      <c r="A5142" s="40" t="s">
        <v>22583</v>
      </c>
      <c r="B5142" s="40" t="s">
        <v>22584</v>
      </c>
      <c r="C5142" s="40" t="s">
        <v>22585</v>
      </c>
      <c r="D5142" s="44" t="s">
        <v>22586</v>
      </c>
    </row>
    <row r="5143" spans="1:4" ht="15" customHeight="1" x14ac:dyDescent="0.2">
      <c r="A5143" s="40" t="s">
        <v>22587</v>
      </c>
      <c r="B5143" s="40" t="s">
        <v>22588</v>
      </c>
      <c r="C5143" s="40" t="s">
        <v>22589</v>
      </c>
      <c r="D5143" s="44" t="s">
        <v>22590</v>
      </c>
    </row>
    <row r="5144" spans="1:4" ht="15" customHeight="1" x14ac:dyDescent="0.2">
      <c r="A5144" s="40" t="s">
        <v>22591</v>
      </c>
      <c r="B5144" s="40" t="s">
        <v>22592</v>
      </c>
      <c r="C5144" s="40" t="s">
        <v>22593</v>
      </c>
      <c r="D5144" s="44" t="s">
        <v>22594</v>
      </c>
    </row>
    <row r="5145" spans="1:4" ht="15" customHeight="1" x14ac:dyDescent="0.2">
      <c r="A5145" s="40" t="s">
        <v>22595</v>
      </c>
      <c r="B5145" s="40" t="s">
        <v>22596</v>
      </c>
      <c r="C5145" s="40" t="s">
        <v>22597</v>
      </c>
      <c r="D5145" s="44" t="s">
        <v>22594</v>
      </c>
    </row>
    <row r="5146" spans="1:4" ht="15" customHeight="1" x14ac:dyDescent="0.2">
      <c r="A5146" s="40" t="s">
        <v>22598</v>
      </c>
      <c r="B5146" s="40" t="s">
        <v>22599</v>
      </c>
      <c r="C5146" s="40" t="s">
        <v>22600</v>
      </c>
      <c r="D5146" s="44" t="s">
        <v>22594</v>
      </c>
    </row>
    <row r="5147" spans="1:4" ht="15" customHeight="1" x14ac:dyDescent="0.2">
      <c r="A5147" s="40" t="s">
        <v>22601</v>
      </c>
      <c r="B5147" s="40" t="s">
        <v>22602</v>
      </c>
      <c r="C5147" s="40" t="s">
        <v>22603</v>
      </c>
      <c r="D5147" s="44" t="s">
        <v>22594</v>
      </c>
    </row>
    <row r="5148" spans="1:4" ht="15" customHeight="1" x14ac:dyDescent="0.2">
      <c r="A5148" s="40" t="s">
        <v>22604</v>
      </c>
      <c r="B5148" s="40" t="s">
        <v>22605</v>
      </c>
      <c r="C5148" s="40" t="s">
        <v>22606</v>
      </c>
      <c r="D5148" s="44" t="s">
        <v>22594</v>
      </c>
    </row>
    <row r="5149" spans="1:4" ht="15" customHeight="1" x14ac:dyDescent="0.2">
      <c r="A5149" s="40" t="s">
        <v>22607</v>
      </c>
      <c r="B5149" s="40" t="s">
        <v>22608</v>
      </c>
      <c r="C5149" s="40" t="s">
        <v>22609</v>
      </c>
      <c r="D5149" s="44" t="s">
        <v>22594</v>
      </c>
    </row>
    <row r="5150" spans="1:4" ht="15" customHeight="1" x14ac:dyDescent="0.2">
      <c r="A5150" s="40" t="s">
        <v>22610</v>
      </c>
      <c r="B5150" s="40" t="s">
        <v>22611</v>
      </c>
      <c r="C5150" s="40" t="s">
        <v>22612</v>
      </c>
      <c r="D5150" s="44" t="s">
        <v>22594</v>
      </c>
    </row>
    <row r="5151" spans="1:4" ht="15" customHeight="1" x14ac:dyDescent="0.2">
      <c r="A5151" s="40" t="s">
        <v>22613</v>
      </c>
      <c r="B5151" s="40" t="s">
        <v>22614</v>
      </c>
      <c r="C5151" s="40" t="s">
        <v>22615</v>
      </c>
      <c r="D5151" s="44" t="s">
        <v>22616</v>
      </c>
    </row>
    <row r="5152" spans="1:4" ht="15" customHeight="1" x14ac:dyDescent="0.2">
      <c r="A5152" s="40" t="s">
        <v>22617</v>
      </c>
      <c r="B5152" s="40" t="s">
        <v>22618</v>
      </c>
      <c r="C5152" s="40" t="s">
        <v>22619</v>
      </c>
      <c r="D5152" s="44" t="s">
        <v>22620</v>
      </c>
    </row>
    <row r="5153" spans="1:4" ht="15" customHeight="1" x14ac:dyDescent="0.2">
      <c r="A5153" s="40" t="s">
        <v>22621</v>
      </c>
      <c r="B5153" s="40" t="s">
        <v>22622</v>
      </c>
      <c r="C5153" s="40" t="s">
        <v>22623</v>
      </c>
      <c r="D5153" s="44" t="s">
        <v>22620</v>
      </c>
    </row>
    <row r="5154" spans="1:4" ht="15" customHeight="1" x14ac:dyDescent="0.2">
      <c r="A5154" s="40" t="s">
        <v>22624</v>
      </c>
      <c r="B5154" s="40" t="s">
        <v>22625</v>
      </c>
      <c r="C5154" s="40" t="s">
        <v>22626</v>
      </c>
      <c r="D5154" s="44" t="s">
        <v>22620</v>
      </c>
    </row>
    <row r="5155" spans="1:4" ht="15" customHeight="1" x14ac:dyDescent="0.2">
      <c r="A5155" s="40" t="s">
        <v>22627</v>
      </c>
      <c r="B5155" s="40" t="s">
        <v>22628</v>
      </c>
      <c r="C5155" s="40" t="s">
        <v>22629</v>
      </c>
      <c r="D5155" s="44" t="s">
        <v>22620</v>
      </c>
    </row>
    <row r="5156" spans="1:4" ht="15" customHeight="1" x14ac:dyDescent="0.2">
      <c r="A5156" s="40" t="s">
        <v>22630</v>
      </c>
      <c r="B5156" s="40" t="s">
        <v>22631</v>
      </c>
      <c r="C5156" s="40" t="s">
        <v>22632</v>
      </c>
      <c r="D5156" s="44" t="s">
        <v>22620</v>
      </c>
    </row>
    <row r="5157" spans="1:4" ht="15" customHeight="1" x14ac:dyDescent="0.2">
      <c r="A5157" s="40" t="s">
        <v>22633</v>
      </c>
      <c r="B5157" s="40" t="s">
        <v>22634</v>
      </c>
      <c r="C5157" s="40" t="s">
        <v>22635</v>
      </c>
      <c r="D5157" s="44" t="s">
        <v>22620</v>
      </c>
    </row>
    <row r="5158" spans="1:4" ht="15" customHeight="1" x14ac:dyDescent="0.2">
      <c r="A5158" s="40" t="s">
        <v>22636</v>
      </c>
      <c r="B5158" s="40" t="s">
        <v>22637</v>
      </c>
      <c r="C5158" s="40" t="s">
        <v>22638</v>
      </c>
      <c r="D5158" s="44" t="s">
        <v>22639</v>
      </c>
    </row>
    <row r="5159" spans="1:4" ht="15" customHeight="1" x14ac:dyDescent="0.2">
      <c r="A5159" s="40" t="s">
        <v>22640</v>
      </c>
      <c r="B5159" s="40" t="s">
        <v>22641</v>
      </c>
      <c r="C5159" s="40" t="s">
        <v>22642</v>
      </c>
      <c r="D5159" s="44" t="s">
        <v>22639</v>
      </c>
    </row>
    <row r="5160" spans="1:4" ht="15" customHeight="1" x14ac:dyDescent="0.2">
      <c r="A5160" s="40" t="s">
        <v>22643</v>
      </c>
      <c r="B5160" s="40" t="s">
        <v>22644</v>
      </c>
      <c r="C5160" s="40" t="s">
        <v>22645</v>
      </c>
      <c r="D5160" s="44" t="s">
        <v>22639</v>
      </c>
    </row>
    <row r="5161" spans="1:4" ht="15" customHeight="1" x14ac:dyDescent="0.2">
      <c r="A5161" s="40" t="s">
        <v>22646</v>
      </c>
      <c r="B5161" s="40" t="s">
        <v>22647</v>
      </c>
      <c r="C5161" s="40" t="s">
        <v>22648</v>
      </c>
      <c r="D5161" s="44" t="s">
        <v>22649</v>
      </c>
    </row>
    <row r="5162" spans="1:4" ht="15" customHeight="1" x14ac:dyDescent="0.2">
      <c r="A5162" s="40" t="s">
        <v>22650</v>
      </c>
      <c r="B5162" s="40" t="s">
        <v>22651</v>
      </c>
      <c r="C5162" s="40" t="s">
        <v>22652</v>
      </c>
      <c r="D5162" s="44" t="s">
        <v>22653</v>
      </c>
    </row>
    <row r="5163" spans="1:4" ht="15" customHeight="1" x14ac:dyDescent="0.2">
      <c r="A5163" s="40" t="s">
        <v>22654</v>
      </c>
      <c r="B5163" s="40" t="s">
        <v>22655</v>
      </c>
      <c r="C5163" s="40" t="s">
        <v>22656</v>
      </c>
      <c r="D5163" s="44" t="s">
        <v>22653</v>
      </c>
    </row>
    <row r="5164" spans="1:4" ht="15" customHeight="1" x14ac:dyDescent="0.2">
      <c r="A5164" s="40" t="s">
        <v>22657</v>
      </c>
      <c r="B5164" s="40" t="s">
        <v>22658</v>
      </c>
      <c r="C5164" s="40" t="s">
        <v>22659</v>
      </c>
      <c r="D5164" s="44" t="s">
        <v>22653</v>
      </c>
    </row>
    <row r="5165" spans="1:4" ht="15" customHeight="1" x14ac:dyDescent="0.2">
      <c r="A5165" s="40" t="s">
        <v>22660</v>
      </c>
      <c r="B5165" s="40" t="s">
        <v>22661</v>
      </c>
      <c r="C5165" s="40" t="s">
        <v>22662</v>
      </c>
      <c r="D5165" s="44" t="s">
        <v>22653</v>
      </c>
    </row>
    <row r="5166" spans="1:4" ht="15" customHeight="1" x14ac:dyDescent="0.2">
      <c r="A5166" s="40" t="s">
        <v>22663</v>
      </c>
      <c r="B5166" s="40" t="s">
        <v>22664</v>
      </c>
      <c r="C5166" s="40" t="s">
        <v>22665</v>
      </c>
      <c r="D5166" s="44" t="s">
        <v>22666</v>
      </c>
    </row>
    <row r="5167" spans="1:4" ht="15" customHeight="1" x14ac:dyDescent="0.2">
      <c r="A5167" s="40" t="s">
        <v>22667</v>
      </c>
      <c r="B5167" s="40" t="s">
        <v>22668</v>
      </c>
      <c r="C5167" s="40" t="s">
        <v>22669</v>
      </c>
      <c r="D5167" s="44" t="s">
        <v>22670</v>
      </c>
    </row>
    <row r="5168" spans="1:4" ht="15" customHeight="1" x14ac:dyDescent="0.2">
      <c r="A5168" s="40" t="s">
        <v>22671</v>
      </c>
      <c r="B5168" s="40" t="s">
        <v>22672</v>
      </c>
      <c r="C5168" s="40" t="s">
        <v>22673</v>
      </c>
      <c r="D5168" s="44" t="s">
        <v>22674</v>
      </c>
    </row>
    <row r="5169" spans="1:4" ht="15" customHeight="1" x14ac:dyDescent="0.2">
      <c r="A5169" s="40" t="s">
        <v>22675</v>
      </c>
      <c r="B5169" s="40" t="s">
        <v>22676</v>
      </c>
      <c r="C5169" s="40" t="s">
        <v>22677</v>
      </c>
      <c r="D5169" s="44" t="s">
        <v>22678</v>
      </c>
    </row>
    <row r="5170" spans="1:4" ht="15" customHeight="1" x14ac:dyDescent="0.2">
      <c r="A5170" s="40" t="s">
        <v>22679</v>
      </c>
      <c r="B5170" s="40" t="s">
        <v>22680</v>
      </c>
      <c r="C5170" s="40" t="s">
        <v>22681</v>
      </c>
      <c r="D5170" s="44" t="s">
        <v>22678</v>
      </c>
    </row>
    <row r="5171" spans="1:4" ht="15" customHeight="1" x14ac:dyDescent="0.2">
      <c r="A5171" s="40" t="s">
        <v>22682</v>
      </c>
      <c r="B5171" s="40" t="s">
        <v>22683</v>
      </c>
      <c r="C5171" s="40" t="s">
        <v>22684</v>
      </c>
      <c r="D5171" s="44" t="s">
        <v>22678</v>
      </c>
    </row>
    <row r="5172" spans="1:4" ht="15" customHeight="1" x14ac:dyDescent="0.2">
      <c r="A5172" s="40" t="s">
        <v>22685</v>
      </c>
      <c r="B5172" s="40" t="s">
        <v>22686</v>
      </c>
      <c r="C5172" s="40" t="s">
        <v>22687</v>
      </c>
      <c r="D5172" s="44" t="s">
        <v>22678</v>
      </c>
    </row>
    <row r="5173" spans="1:4" ht="15" customHeight="1" x14ac:dyDescent="0.2">
      <c r="A5173" s="40" t="s">
        <v>22688</v>
      </c>
      <c r="B5173" s="40" t="s">
        <v>22689</v>
      </c>
      <c r="C5173" s="40" t="s">
        <v>22690</v>
      </c>
      <c r="D5173" s="44" t="s">
        <v>22678</v>
      </c>
    </row>
    <row r="5174" spans="1:4" ht="15" customHeight="1" x14ac:dyDescent="0.2">
      <c r="A5174" s="40" t="s">
        <v>22691</v>
      </c>
      <c r="B5174" s="40" t="s">
        <v>22692</v>
      </c>
      <c r="C5174" s="40" t="s">
        <v>22693</v>
      </c>
      <c r="D5174" s="44" t="s">
        <v>22678</v>
      </c>
    </row>
    <row r="5175" spans="1:4" ht="15" customHeight="1" x14ac:dyDescent="0.2">
      <c r="A5175" s="40" t="s">
        <v>22694</v>
      </c>
      <c r="B5175" s="40" t="s">
        <v>22695</v>
      </c>
      <c r="C5175" s="40" t="s">
        <v>22696</v>
      </c>
      <c r="D5175" s="44" t="s">
        <v>22678</v>
      </c>
    </row>
    <row r="5176" spans="1:4" ht="15" customHeight="1" x14ac:dyDescent="0.2">
      <c r="A5176" s="40" t="s">
        <v>22697</v>
      </c>
      <c r="B5176" s="40" t="s">
        <v>22698</v>
      </c>
      <c r="C5176" s="40" t="s">
        <v>22699</v>
      </c>
      <c r="D5176" s="44" t="s">
        <v>22678</v>
      </c>
    </row>
    <row r="5177" spans="1:4" ht="15" customHeight="1" x14ac:dyDescent="0.2">
      <c r="A5177" s="40" t="s">
        <v>22700</v>
      </c>
      <c r="B5177" s="40" t="s">
        <v>22701</v>
      </c>
      <c r="C5177" s="40" t="s">
        <v>22702</v>
      </c>
      <c r="D5177" s="44" t="s">
        <v>22678</v>
      </c>
    </row>
    <row r="5178" spans="1:4" ht="15" customHeight="1" x14ac:dyDescent="0.2">
      <c r="A5178" s="40" t="s">
        <v>22703</v>
      </c>
      <c r="B5178" s="40" t="s">
        <v>22704</v>
      </c>
      <c r="C5178" s="40" t="s">
        <v>22705</v>
      </c>
      <c r="D5178" s="44" t="s">
        <v>22706</v>
      </c>
    </row>
    <row r="5179" spans="1:4" ht="15" customHeight="1" x14ac:dyDescent="0.2">
      <c r="A5179" s="40" t="s">
        <v>22707</v>
      </c>
      <c r="B5179" s="40" t="s">
        <v>22708</v>
      </c>
      <c r="C5179" s="40" t="s">
        <v>22709</v>
      </c>
      <c r="D5179" s="44" t="s">
        <v>22706</v>
      </c>
    </row>
    <row r="5180" spans="1:4" ht="15" customHeight="1" x14ac:dyDescent="0.2">
      <c r="A5180" s="40" t="s">
        <v>22710</v>
      </c>
      <c r="B5180" s="40" t="s">
        <v>22711</v>
      </c>
      <c r="C5180" s="40" t="s">
        <v>22712</v>
      </c>
      <c r="D5180" s="44" t="s">
        <v>22706</v>
      </c>
    </row>
    <row r="5181" spans="1:4" ht="15" customHeight="1" x14ac:dyDescent="0.2">
      <c r="A5181" s="40" t="s">
        <v>22713</v>
      </c>
      <c r="B5181" s="40" t="s">
        <v>22714</v>
      </c>
      <c r="C5181" s="40" t="s">
        <v>22715</v>
      </c>
      <c r="D5181" s="44" t="s">
        <v>22716</v>
      </c>
    </row>
    <row r="5182" spans="1:4" ht="15" customHeight="1" x14ac:dyDescent="0.2">
      <c r="A5182" s="40" t="s">
        <v>22717</v>
      </c>
      <c r="B5182" s="40" t="s">
        <v>22718</v>
      </c>
      <c r="C5182" s="40" t="s">
        <v>22719</v>
      </c>
      <c r="D5182" s="44" t="s">
        <v>22720</v>
      </c>
    </row>
    <row r="5183" spans="1:4" ht="15" customHeight="1" x14ac:dyDescent="0.2">
      <c r="A5183" s="40" t="s">
        <v>22721</v>
      </c>
      <c r="B5183" s="40" t="s">
        <v>22722</v>
      </c>
      <c r="C5183" s="40" t="s">
        <v>22723</v>
      </c>
      <c r="D5183" s="44" t="s">
        <v>22724</v>
      </c>
    </row>
    <row r="5184" spans="1:4" ht="15" customHeight="1" x14ac:dyDescent="0.2">
      <c r="A5184" s="40" t="s">
        <v>22725</v>
      </c>
      <c r="B5184" s="40" t="s">
        <v>22726</v>
      </c>
      <c r="C5184" s="40" t="s">
        <v>22727</v>
      </c>
      <c r="D5184" s="44" t="s">
        <v>22728</v>
      </c>
    </row>
    <row r="5185" spans="1:4" ht="15" customHeight="1" x14ac:dyDescent="0.2">
      <c r="A5185" s="40" t="s">
        <v>22729</v>
      </c>
      <c r="B5185" s="40" t="s">
        <v>22730</v>
      </c>
      <c r="C5185" s="40" t="s">
        <v>22731</v>
      </c>
      <c r="D5185" s="44" t="s">
        <v>22732</v>
      </c>
    </row>
    <row r="5186" spans="1:4" ht="15" customHeight="1" x14ac:dyDescent="0.2">
      <c r="A5186" s="40" t="s">
        <v>22733</v>
      </c>
      <c r="B5186" s="40" t="s">
        <v>22734</v>
      </c>
      <c r="C5186" s="40" t="s">
        <v>22735</v>
      </c>
      <c r="D5186" s="44" t="s">
        <v>22736</v>
      </c>
    </row>
    <row r="5187" spans="1:4" ht="15" customHeight="1" x14ac:dyDescent="0.2">
      <c r="A5187" s="40" t="s">
        <v>22737</v>
      </c>
      <c r="B5187" s="40" t="s">
        <v>22738</v>
      </c>
      <c r="C5187" s="40" t="s">
        <v>22739</v>
      </c>
      <c r="D5187" s="44" t="s">
        <v>22740</v>
      </c>
    </row>
    <row r="5188" spans="1:4" ht="15" customHeight="1" x14ac:dyDescent="0.2">
      <c r="A5188" s="40" t="s">
        <v>22741</v>
      </c>
      <c r="B5188" s="40" t="s">
        <v>22742</v>
      </c>
      <c r="C5188" s="40" t="s">
        <v>22743</v>
      </c>
      <c r="D5188" s="44" t="s">
        <v>22744</v>
      </c>
    </row>
    <row r="5189" spans="1:4" ht="15" customHeight="1" x14ac:dyDescent="0.2">
      <c r="A5189" s="40" t="s">
        <v>22745</v>
      </c>
      <c r="B5189" s="40" t="s">
        <v>22746</v>
      </c>
      <c r="C5189" s="40" t="s">
        <v>22747</v>
      </c>
      <c r="D5189" s="44" t="s">
        <v>22748</v>
      </c>
    </row>
    <row r="5190" spans="1:4" ht="15" customHeight="1" x14ac:dyDescent="0.2">
      <c r="A5190" s="40" t="s">
        <v>22749</v>
      </c>
      <c r="B5190" s="40" t="s">
        <v>22750</v>
      </c>
      <c r="C5190" s="40" t="s">
        <v>22751</v>
      </c>
      <c r="D5190" s="44" t="s">
        <v>22752</v>
      </c>
    </row>
    <row r="5191" spans="1:4" ht="15" customHeight="1" x14ac:dyDescent="0.2">
      <c r="A5191" s="40" t="s">
        <v>22753</v>
      </c>
      <c r="B5191" s="40" t="s">
        <v>22754</v>
      </c>
      <c r="C5191" s="40" t="s">
        <v>22755</v>
      </c>
      <c r="D5191" s="44" t="s">
        <v>22752</v>
      </c>
    </row>
    <row r="5192" spans="1:4" ht="15" customHeight="1" x14ac:dyDescent="0.2">
      <c r="A5192" s="40" t="s">
        <v>22756</v>
      </c>
      <c r="B5192" s="40" t="s">
        <v>22757</v>
      </c>
      <c r="C5192" s="40" t="s">
        <v>22758</v>
      </c>
      <c r="D5192" s="44" t="s">
        <v>22759</v>
      </c>
    </row>
    <row r="5193" spans="1:4" ht="15" customHeight="1" x14ac:dyDescent="0.2">
      <c r="A5193" s="40" t="s">
        <v>22760</v>
      </c>
      <c r="B5193" s="40" t="s">
        <v>22761</v>
      </c>
      <c r="C5193" s="40" t="s">
        <v>22762</v>
      </c>
      <c r="D5193" s="44" t="s">
        <v>22763</v>
      </c>
    </row>
    <row r="5194" spans="1:4" ht="15" customHeight="1" x14ac:dyDescent="0.2">
      <c r="A5194" s="40" t="s">
        <v>22764</v>
      </c>
      <c r="B5194" s="40" t="s">
        <v>22765</v>
      </c>
      <c r="C5194" s="40" t="s">
        <v>22766</v>
      </c>
      <c r="D5194" s="44" t="s">
        <v>22767</v>
      </c>
    </row>
    <row r="5195" spans="1:4" ht="15" customHeight="1" x14ac:dyDescent="0.2">
      <c r="A5195" s="40" t="s">
        <v>22768</v>
      </c>
      <c r="B5195" s="40" t="s">
        <v>22769</v>
      </c>
      <c r="C5195" s="40" t="s">
        <v>22770</v>
      </c>
      <c r="D5195" s="44" t="s">
        <v>22771</v>
      </c>
    </row>
    <row r="5196" spans="1:4" ht="15" customHeight="1" x14ac:dyDescent="0.2">
      <c r="A5196" s="40" t="s">
        <v>22772</v>
      </c>
      <c r="B5196" s="40" t="s">
        <v>22773</v>
      </c>
      <c r="C5196" s="40" t="s">
        <v>22774</v>
      </c>
      <c r="D5196" s="44" t="s">
        <v>22775</v>
      </c>
    </row>
    <row r="5197" spans="1:4" ht="15" customHeight="1" x14ac:dyDescent="0.2">
      <c r="A5197" s="40" t="s">
        <v>22776</v>
      </c>
      <c r="B5197" s="40" t="s">
        <v>22777</v>
      </c>
      <c r="C5197" s="40" t="s">
        <v>22778</v>
      </c>
      <c r="D5197" s="44" t="s">
        <v>22779</v>
      </c>
    </row>
    <row r="5198" spans="1:4" ht="15" customHeight="1" x14ac:dyDescent="0.2">
      <c r="A5198" s="40" t="s">
        <v>22780</v>
      </c>
      <c r="B5198" s="40" t="s">
        <v>22781</v>
      </c>
      <c r="C5198" s="40" t="s">
        <v>22782</v>
      </c>
      <c r="D5198" s="44" t="s">
        <v>22783</v>
      </c>
    </row>
    <row r="5199" spans="1:4" ht="15" customHeight="1" x14ac:dyDescent="0.2">
      <c r="A5199" s="40" t="s">
        <v>22784</v>
      </c>
      <c r="B5199" s="40" t="s">
        <v>22785</v>
      </c>
      <c r="C5199" s="40" t="s">
        <v>22786</v>
      </c>
      <c r="D5199" s="44" t="s">
        <v>22787</v>
      </c>
    </row>
    <row r="5200" spans="1:4" ht="15" customHeight="1" x14ac:dyDescent="0.2">
      <c r="A5200" s="40" t="s">
        <v>22788</v>
      </c>
      <c r="B5200" s="40" t="s">
        <v>22789</v>
      </c>
      <c r="C5200" s="40" t="s">
        <v>22790</v>
      </c>
      <c r="D5200" s="44" t="s">
        <v>22791</v>
      </c>
    </row>
    <row r="5201" spans="1:4" ht="15" customHeight="1" x14ac:dyDescent="0.2">
      <c r="A5201" s="40" t="s">
        <v>22792</v>
      </c>
      <c r="B5201" s="40" t="s">
        <v>22793</v>
      </c>
      <c r="C5201" s="40" t="s">
        <v>22794</v>
      </c>
      <c r="D5201" s="44" t="s">
        <v>22795</v>
      </c>
    </row>
    <row r="5202" spans="1:4" ht="15" customHeight="1" x14ac:dyDescent="0.2">
      <c r="A5202" s="40" t="s">
        <v>22796</v>
      </c>
      <c r="B5202" s="40" t="s">
        <v>22797</v>
      </c>
      <c r="C5202" s="40" t="s">
        <v>22798</v>
      </c>
      <c r="D5202" s="44" t="s">
        <v>22799</v>
      </c>
    </row>
    <row r="5203" spans="1:4" ht="15" customHeight="1" x14ac:dyDescent="0.2">
      <c r="A5203" s="40" t="s">
        <v>22800</v>
      </c>
      <c r="B5203" s="40" t="s">
        <v>22801</v>
      </c>
      <c r="C5203" s="40" t="s">
        <v>22802</v>
      </c>
      <c r="D5203" s="44" t="s">
        <v>22803</v>
      </c>
    </row>
    <row r="5204" spans="1:4" ht="15" customHeight="1" x14ac:dyDescent="0.2">
      <c r="A5204" s="40" t="s">
        <v>22804</v>
      </c>
      <c r="B5204" s="40" t="s">
        <v>22805</v>
      </c>
      <c r="C5204" s="40" t="s">
        <v>22806</v>
      </c>
      <c r="D5204" s="44" t="s">
        <v>22807</v>
      </c>
    </row>
    <row r="5205" spans="1:4" ht="15" customHeight="1" x14ac:dyDescent="0.2">
      <c r="A5205" s="40" t="s">
        <v>22808</v>
      </c>
      <c r="B5205" s="40" t="s">
        <v>22809</v>
      </c>
      <c r="C5205" s="40" t="s">
        <v>22810</v>
      </c>
      <c r="D5205" s="44" t="s">
        <v>22811</v>
      </c>
    </row>
    <row r="5206" spans="1:4" ht="15" customHeight="1" x14ac:dyDescent="0.2">
      <c r="A5206" s="40" t="s">
        <v>22812</v>
      </c>
      <c r="B5206" s="40" t="s">
        <v>22813</v>
      </c>
      <c r="C5206" s="40" t="s">
        <v>22814</v>
      </c>
      <c r="D5206" s="44" t="s">
        <v>22815</v>
      </c>
    </row>
    <row r="5207" spans="1:4" ht="15" customHeight="1" x14ac:dyDescent="0.2">
      <c r="A5207" s="40" t="s">
        <v>22816</v>
      </c>
      <c r="B5207" s="40" t="s">
        <v>22817</v>
      </c>
      <c r="C5207" s="40" t="s">
        <v>22818</v>
      </c>
      <c r="D5207" s="44" t="s">
        <v>22819</v>
      </c>
    </row>
    <row r="5208" spans="1:4" ht="15" customHeight="1" x14ac:dyDescent="0.2">
      <c r="A5208" s="40" t="s">
        <v>22820</v>
      </c>
      <c r="B5208" s="40" t="s">
        <v>22821</v>
      </c>
      <c r="C5208" s="40" t="s">
        <v>22822</v>
      </c>
      <c r="D5208" s="44" t="s">
        <v>22823</v>
      </c>
    </row>
    <row r="5209" spans="1:4" ht="15" customHeight="1" x14ac:dyDescent="0.2">
      <c r="A5209" s="40" t="s">
        <v>22824</v>
      </c>
      <c r="B5209" s="40" t="s">
        <v>22825</v>
      </c>
      <c r="C5209" s="40" t="s">
        <v>22826</v>
      </c>
      <c r="D5209" s="44" t="s">
        <v>22827</v>
      </c>
    </row>
    <row r="5210" spans="1:4" ht="15" customHeight="1" x14ac:dyDescent="0.2">
      <c r="A5210" s="40" t="s">
        <v>22828</v>
      </c>
      <c r="B5210" s="40" t="s">
        <v>22829</v>
      </c>
      <c r="C5210" s="40" t="s">
        <v>22830</v>
      </c>
      <c r="D5210" s="44" t="s">
        <v>22831</v>
      </c>
    </row>
    <row r="5211" spans="1:4" ht="15" customHeight="1" x14ac:dyDescent="0.2">
      <c r="A5211" s="40" t="s">
        <v>22832</v>
      </c>
      <c r="B5211" s="40" t="s">
        <v>22833</v>
      </c>
      <c r="C5211" s="40" t="s">
        <v>22834</v>
      </c>
      <c r="D5211" s="44" t="s">
        <v>22835</v>
      </c>
    </row>
    <row r="5212" spans="1:4" ht="15" customHeight="1" x14ac:dyDescent="0.2">
      <c r="A5212" s="40" t="s">
        <v>22836</v>
      </c>
      <c r="B5212" s="40" t="s">
        <v>22837</v>
      </c>
      <c r="C5212" s="40" t="s">
        <v>22838</v>
      </c>
      <c r="D5212" s="44" t="s">
        <v>22839</v>
      </c>
    </row>
    <row r="5213" spans="1:4" ht="15" customHeight="1" x14ac:dyDescent="0.2">
      <c r="A5213" s="40" t="s">
        <v>22840</v>
      </c>
      <c r="B5213" s="40" t="s">
        <v>22841</v>
      </c>
      <c r="C5213" s="40" t="s">
        <v>22842</v>
      </c>
      <c r="D5213" s="44" t="s">
        <v>22843</v>
      </c>
    </row>
    <row r="5214" spans="1:4" ht="15" customHeight="1" x14ac:dyDescent="0.2">
      <c r="A5214" s="40" t="s">
        <v>22844</v>
      </c>
      <c r="B5214" s="40" t="s">
        <v>22845</v>
      </c>
      <c r="C5214" s="40" t="s">
        <v>22846</v>
      </c>
      <c r="D5214" s="44" t="s">
        <v>22847</v>
      </c>
    </row>
    <row r="5215" spans="1:4" ht="15" customHeight="1" x14ac:dyDescent="0.2">
      <c r="A5215" s="40" t="s">
        <v>22848</v>
      </c>
      <c r="B5215" s="40" t="s">
        <v>22849</v>
      </c>
      <c r="C5215" s="40" t="s">
        <v>22850</v>
      </c>
      <c r="D5215" s="44" t="s">
        <v>22851</v>
      </c>
    </row>
    <row r="5216" spans="1:4" ht="15" customHeight="1" x14ac:dyDescent="0.2">
      <c r="A5216" s="40" t="s">
        <v>22852</v>
      </c>
      <c r="B5216" s="40" t="s">
        <v>22853</v>
      </c>
      <c r="C5216" s="40" t="s">
        <v>22854</v>
      </c>
      <c r="D5216" s="44" t="s">
        <v>22855</v>
      </c>
    </row>
    <row r="5217" spans="1:4" ht="15" customHeight="1" x14ac:dyDescent="0.2">
      <c r="A5217" s="40" t="s">
        <v>22856</v>
      </c>
      <c r="B5217" s="40" t="s">
        <v>22857</v>
      </c>
      <c r="C5217" s="40" t="s">
        <v>22858</v>
      </c>
      <c r="D5217" s="44" t="s">
        <v>22859</v>
      </c>
    </row>
    <row r="5218" spans="1:4" ht="15" customHeight="1" x14ac:dyDescent="0.2">
      <c r="A5218" s="40" t="s">
        <v>22860</v>
      </c>
      <c r="B5218" s="40" t="s">
        <v>22861</v>
      </c>
      <c r="C5218" s="40" t="s">
        <v>22862</v>
      </c>
      <c r="D5218" s="44" t="s">
        <v>22863</v>
      </c>
    </row>
    <row r="5219" spans="1:4" ht="15" customHeight="1" x14ac:dyDescent="0.2">
      <c r="A5219" s="40" t="s">
        <v>22864</v>
      </c>
      <c r="B5219" s="40" t="s">
        <v>22865</v>
      </c>
      <c r="C5219" s="40" t="s">
        <v>22866</v>
      </c>
      <c r="D5219" s="44" t="s">
        <v>22867</v>
      </c>
    </row>
    <row r="5220" spans="1:4" ht="15" customHeight="1" x14ac:dyDescent="0.2">
      <c r="A5220" s="40" t="s">
        <v>22868</v>
      </c>
      <c r="B5220" s="40" t="s">
        <v>22869</v>
      </c>
      <c r="C5220" s="40" t="s">
        <v>22870</v>
      </c>
      <c r="D5220" s="44" t="s">
        <v>22871</v>
      </c>
    </row>
    <row r="5221" spans="1:4" ht="15" customHeight="1" x14ac:dyDescent="0.2">
      <c r="A5221" s="40" t="s">
        <v>22872</v>
      </c>
      <c r="B5221" s="40" t="s">
        <v>22873</v>
      </c>
      <c r="C5221" s="40" t="s">
        <v>22874</v>
      </c>
      <c r="D5221" s="44" t="s">
        <v>22875</v>
      </c>
    </row>
    <row r="5222" spans="1:4" ht="15" customHeight="1" x14ac:dyDescent="0.2">
      <c r="A5222" s="40" t="s">
        <v>22876</v>
      </c>
      <c r="B5222" s="40" t="s">
        <v>22877</v>
      </c>
      <c r="C5222" s="40" t="s">
        <v>22878</v>
      </c>
      <c r="D5222" s="44" t="s">
        <v>22879</v>
      </c>
    </row>
    <row r="5223" spans="1:4" ht="15" customHeight="1" x14ac:dyDescent="0.2">
      <c r="A5223" s="40" t="s">
        <v>22880</v>
      </c>
      <c r="B5223" s="40" t="s">
        <v>22881</v>
      </c>
      <c r="C5223" s="40" t="s">
        <v>22882</v>
      </c>
      <c r="D5223" s="44" t="s">
        <v>22883</v>
      </c>
    </row>
    <row r="5224" spans="1:4" ht="15" customHeight="1" x14ac:dyDescent="0.2">
      <c r="A5224" s="40" t="s">
        <v>22884</v>
      </c>
      <c r="B5224" s="40" t="s">
        <v>22885</v>
      </c>
      <c r="C5224" s="40" t="s">
        <v>22886</v>
      </c>
      <c r="D5224" s="44" t="s">
        <v>22887</v>
      </c>
    </row>
    <row r="5225" spans="1:4" ht="15" customHeight="1" x14ac:dyDescent="0.2">
      <c r="A5225" s="40" t="s">
        <v>22888</v>
      </c>
      <c r="B5225" s="40" t="s">
        <v>22889</v>
      </c>
      <c r="C5225" s="40" t="s">
        <v>22890</v>
      </c>
      <c r="D5225" s="44" t="s">
        <v>22891</v>
      </c>
    </row>
    <row r="5226" spans="1:4" ht="15" customHeight="1" x14ac:dyDescent="0.2">
      <c r="A5226" s="40" t="s">
        <v>22892</v>
      </c>
      <c r="B5226" s="40" t="s">
        <v>22893</v>
      </c>
      <c r="C5226" s="40" t="s">
        <v>22894</v>
      </c>
      <c r="D5226" s="44" t="s">
        <v>22895</v>
      </c>
    </row>
    <row r="5227" spans="1:4" ht="15" customHeight="1" x14ac:dyDescent="0.2">
      <c r="A5227" s="40" t="s">
        <v>22896</v>
      </c>
      <c r="B5227" s="40" t="s">
        <v>22897</v>
      </c>
      <c r="C5227" s="40" t="s">
        <v>22898</v>
      </c>
      <c r="D5227" s="44" t="s">
        <v>22895</v>
      </c>
    </row>
    <row r="5228" spans="1:4" ht="15" customHeight="1" x14ac:dyDescent="0.2">
      <c r="A5228" s="40" t="s">
        <v>22899</v>
      </c>
      <c r="B5228" s="40" t="s">
        <v>22900</v>
      </c>
      <c r="C5228" s="40" t="s">
        <v>22901</v>
      </c>
      <c r="D5228" s="44" t="s">
        <v>22902</v>
      </c>
    </row>
    <row r="5229" spans="1:4" ht="15" customHeight="1" x14ac:dyDescent="0.2">
      <c r="A5229" s="40" t="s">
        <v>22903</v>
      </c>
      <c r="B5229" s="40" t="s">
        <v>22904</v>
      </c>
      <c r="C5229" s="40" t="s">
        <v>22905</v>
      </c>
      <c r="D5229" s="44" t="s">
        <v>22906</v>
      </c>
    </row>
    <row r="5230" spans="1:4" ht="15" customHeight="1" x14ac:dyDescent="0.2">
      <c r="A5230" s="40" t="s">
        <v>22907</v>
      </c>
      <c r="B5230" s="40" t="s">
        <v>22908</v>
      </c>
      <c r="C5230" s="40" t="s">
        <v>22909</v>
      </c>
      <c r="D5230" s="44" t="s">
        <v>22910</v>
      </c>
    </row>
    <row r="5231" spans="1:4" ht="15" customHeight="1" x14ac:dyDescent="0.2">
      <c r="A5231" s="40" t="s">
        <v>22911</v>
      </c>
      <c r="B5231" s="40" t="s">
        <v>22912</v>
      </c>
      <c r="C5231" s="40" t="s">
        <v>22913</v>
      </c>
      <c r="D5231" s="44" t="s">
        <v>22914</v>
      </c>
    </row>
    <row r="5232" spans="1:4" ht="15" customHeight="1" x14ac:dyDescent="0.2">
      <c r="A5232" s="40" t="s">
        <v>22915</v>
      </c>
      <c r="B5232" s="40" t="s">
        <v>22916</v>
      </c>
      <c r="C5232" s="40" t="s">
        <v>22917</v>
      </c>
      <c r="D5232" s="44" t="s">
        <v>22918</v>
      </c>
    </row>
    <row r="5233" spans="1:4" ht="15" customHeight="1" x14ac:dyDescent="0.2">
      <c r="A5233" s="40" t="s">
        <v>22919</v>
      </c>
      <c r="B5233" s="40" t="s">
        <v>22920</v>
      </c>
      <c r="C5233" s="40" t="s">
        <v>22921</v>
      </c>
      <c r="D5233" s="44" t="s">
        <v>22922</v>
      </c>
    </row>
    <row r="5234" spans="1:4" ht="15" customHeight="1" x14ac:dyDescent="0.2">
      <c r="A5234" s="40" t="s">
        <v>22923</v>
      </c>
      <c r="B5234" s="40" t="s">
        <v>22924</v>
      </c>
      <c r="C5234" s="40" t="s">
        <v>22925</v>
      </c>
      <c r="D5234" s="44" t="s">
        <v>22926</v>
      </c>
    </row>
    <row r="5235" spans="1:4" ht="15" customHeight="1" x14ac:dyDescent="0.2">
      <c r="A5235" s="40" t="s">
        <v>22927</v>
      </c>
      <c r="B5235" s="40" t="s">
        <v>22928</v>
      </c>
      <c r="C5235" s="40" t="s">
        <v>22929</v>
      </c>
      <c r="D5235" s="44" t="s">
        <v>22930</v>
      </c>
    </row>
    <row r="5236" spans="1:4" ht="15" customHeight="1" x14ac:dyDescent="0.2">
      <c r="A5236" s="40" t="s">
        <v>22931</v>
      </c>
      <c r="B5236" s="40" t="s">
        <v>22932</v>
      </c>
      <c r="C5236" s="40" t="s">
        <v>22933</v>
      </c>
      <c r="D5236" s="44" t="s">
        <v>22934</v>
      </c>
    </row>
    <row r="5237" spans="1:4" ht="15" customHeight="1" x14ac:dyDescent="0.2">
      <c r="A5237" s="40" t="s">
        <v>22935</v>
      </c>
      <c r="B5237" s="40" t="s">
        <v>22936</v>
      </c>
      <c r="C5237" s="40" t="s">
        <v>22937</v>
      </c>
      <c r="D5237" s="44" t="s">
        <v>22938</v>
      </c>
    </row>
    <row r="5238" spans="1:4" ht="15" customHeight="1" x14ac:dyDescent="0.2">
      <c r="A5238" s="40" t="s">
        <v>22939</v>
      </c>
      <c r="B5238" s="40" t="s">
        <v>22940</v>
      </c>
      <c r="C5238" s="40" t="s">
        <v>22941</v>
      </c>
      <c r="D5238" s="44" t="s">
        <v>22942</v>
      </c>
    </row>
    <row r="5239" spans="1:4" ht="15" customHeight="1" x14ac:dyDescent="0.2">
      <c r="A5239" s="40" t="s">
        <v>22943</v>
      </c>
      <c r="B5239" s="40" t="s">
        <v>22944</v>
      </c>
      <c r="C5239" s="40" t="s">
        <v>22945</v>
      </c>
      <c r="D5239" s="44" t="s">
        <v>22946</v>
      </c>
    </row>
    <row r="5240" spans="1:4" ht="15" customHeight="1" x14ac:dyDescent="0.2">
      <c r="A5240" s="40" t="s">
        <v>22947</v>
      </c>
      <c r="B5240" s="40" t="s">
        <v>22948</v>
      </c>
      <c r="C5240" s="40" t="s">
        <v>22949</v>
      </c>
      <c r="D5240" s="44" t="s">
        <v>22950</v>
      </c>
    </row>
    <row r="5241" spans="1:4" ht="15" customHeight="1" x14ac:dyDescent="0.2">
      <c r="A5241" s="40" t="s">
        <v>22951</v>
      </c>
      <c r="B5241" s="40" t="s">
        <v>22952</v>
      </c>
      <c r="C5241" s="40" t="s">
        <v>22953</v>
      </c>
      <c r="D5241" s="44" t="s">
        <v>22954</v>
      </c>
    </row>
    <row r="5242" spans="1:4" ht="15" customHeight="1" x14ac:dyDescent="0.2">
      <c r="A5242" s="40" t="s">
        <v>22955</v>
      </c>
      <c r="B5242" s="40" t="s">
        <v>22956</v>
      </c>
      <c r="C5242" s="40" t="s">
        <v>22957</v>
      </c>
      <c r="D5242" s="44" t="s">
        <v>22958</v>
      </c>
    </row>
    <row r="5243" spans="1:4" ht="15" customHeight="1" x14ac:dyDescent="0.2">
      <c r="A5243" s="40" t="s">
        <v>22959</v>
      </c>
      <c r="B5243" s="40" t="s">
        <v>22960</v>
      </c>
      <c r="C5243" s="40" t="s">
        <v>22961</v>
      </c>
      <c r="D5243" s="44" t="s">
        <v>22962</v>
      </c>
    </row>
    <row r="5244" spans="1:4" ht="15" customHeight="1" x14ac:dyDescent="0.2">
      <c r="A5244" s="40" t="s">
        <v>22963</v>
      </c>
      <c r="B5244" s="40" t="s">
        <v>22964</v>
      </c>
      <c r="C5244" s="40" t="s">
        <v>22965</v>
      </c>
      <c r="D5244" s="44" t="s">
        <v>22966</v>
      </c>
    </row>
    <row r="5245" spans="1:4" ht="15" customHeight="1" x14ac:dyDescent="0.2">
      <c r="A5245" s="40" t="s">
        <v>22967</v>
      </c>
      <c r="B5245" s="40" t="s">
        <v>22968</v>
      </c>
      <c r="C5245" s="40" t="s">
        <v>22969</v>
      </c>
      <c r="D5245" s="44" t="s">
        <v>22970</v>
      </c>
    </row>
    <row r="5246" spans="1:4" ht="15" customHeight="1" x14ac:dyDescent="0.2">
      <c r="A5246" s="40" t="s">
        <v>22971</v>
      </c>
      <c r="B5246" s="40" t="s">
        <v>22972</v>
      </c>
      <c r="C5246" s="40" t="s">
        <v>22973</v>
      </c>
      <c r="D5246" s="44" t="s">
        <v>22974</v>
      </c>
    </row>
    <row r="5247" spans="1:4" ht="15" customHeight="1" x14ac:dyDescent="0.2">
      <c r="A5247" s="40" t="s">
        <v>22975</v>
      </c>
      <c r="B5247" s="40" t="s">
        <v>22976</v>
      </c>
      <c r="C5247" s="40" t="s">
        <v>22977</v>
      </c>
      <c r="D5247" s="44" t="s">
        <v>22978</v>
      </c>
    </row>
    <row r="5248" spans="1:4" ht="15" customHeight="1" x14ac:dyDescent="0.2">
      <c r="A5248" s="40" t="s">
        <v>22979</v>
      </c>
      <c r="B5248" s="40" t="s">
        <v>22980</v>
      </c>
      <c r="C5248" s="40" t="s">
        <v>22981</v>
      </c>
      <c r="D5248" s="44" t="s">
        <v>22982</v>
      </c>
    </row>
    <row r="5249" spans="1:4" ht="15" customHeight="1" x14ac:dyDescent="0.2">
      <c r="A5249" s="40" t="s">
        <v>22983</v>
      </c>
      <c r="B5249" s="40" t="s">
        <v>22984</v>
      </c>
      <c r="C5249" s="40" t="s">
        <v>22985</v>
      </c>
      <c r="D5249" s="44" t="s">
        <v>22986</v>
      </c>
    </row>
    <row r="5250" spans="1:4" ht="15" customHeight="1" x14ac:dyDescent="0.2">
      <c r="A5250" s="40" t="s">
        <v>22987</v>
      </c>
      <c r="B5250" s="40" t="s">
        <v>22988</v>
      </c>
      <c r="C5250" s="40" t="s">
        <v>22989</v>
      </c>
      <c r="D5250" s="44" t="s">
        <v>22990</v>
      </c>
    </row>
    <row r="5251" spans="1:4" ht="15" customHeight="1" x14ac:dyDescent="0.2">
      <c r="A5251" s="40" t="s">
        <v>22991</v>
      </c>
      <c r="B5251" s="40" t="s">
        <v>22992</v>
      </c>
      <c r="C5251" s="40" t="s">
        <v>22993</v>
      </c>
      <c r="D5251" s="44" t="s">
        <v>22994</v>
      </c>
    </row>
    <row r="5252" spans="1:4" ht="15" customHeight="1" x14ac:dyDescent="0.2">
      <c r="A5252" s="40" t="s">
        <v>22995</v>
      </c>
      <c r="B5252" s="40" t="s">
        <v>22996</v>
      </c>
      <c r="C5252" s="40" t="s">
        <v>22997</v>
      </c>
      <c r="D5252" s="44" t="s">
        <v>22998</v>
      </c>
    </row>
    <row r="5253" spans="1:4" ht="15" customHeight="1" x14ac:dyDescent="0.2">
      <c r="A5253" s="40" t="s">
        <v>22999</v>
      </c>
      <c r="B5253" s="40" t="s">
        <v>23000</v>
      </c>
      <c r="C5253" s="40" t="s">
        <v>23001</v>
      </c>
      <c r="D5253" s="44" t="s">
        <v>23002</v>
      </c>
    </row>
    <row r="5254" spans="1:4" ht="15" customHeight="1" x14ac:dyDescent="0.2">
      <c r="A5254" s="40" t="s">
        <v>23003</v>
      </c>
      <c r="B5254" s="40" t="s">
        <v>23004</v>
      </c>
      <c r="C5254" s="40" t="s">
        <v>23005</v>
      </c>
      <c r="D5254" s="44" t="s">
        <v>23006</v>
      </c>
    </row>
    <row r="5255" spans="1:4" ht="15" customHeight="1" x14ac:dyDescent="0.2">
      <c r="A5255" s="40" t="s">
        <v>23007</v>
      </c>
      <c r="B5255" s="40" t="s">
        <v>23008</v>
      </c>
      <c r="C5255" s="40" t="s">
        <v>23009</v>
      </c>
      <c r="D5255" s="44" t="s">
        <v>23010</v>
      </c>
    </row>
    <row r="5256" spans="1:4" ht="15" customHeight="1" x14ac:dyDescent="0.2">
      <c r="A5256" s="40" t="s">
        <v>23011</v>
      </c>
      <c r="B5256" s="40" t="s">
        <v>23012</v>
      </c>
      <c r="C5256" s="40" t="s">
        <v>23013</v>
      </c>
      <c r="D5256" s="44" t="s">
        <v>23014</v>
      </c>
    </row>
    <row r="5257" spans="1:4" ht="15" customHeight="1" x14ac:dyDescent="0.2">
      <c r="A5257" s="40" t="s">
        <v>23015</v>
      </c>
      <c r="B5257" s="40" t="s">
        <v>23016</v>
      </c>
      <c r="C5257" s="40" t="s">
        <v>23017</v>
      </c>
      <c r="D5257" s="44" t="s">
        <v>23018</v>
      </c>
    </row>
    <row r="5258" spans="1:4" ht="15" customHeight="1" x14ac:dyDescent="0.2">
      <c r="A5258" s="40" t="s">
        <v>23019</v>
      </c>
      <c r="B5258" s="40" t="s">
        <v>23020</v>
      </c>
      <c r="C5258" s="40" t="s">
        <v>23021</v>
      </c>
      <c r="D5258" s="44" t="s">
        <v>23022</v>
      </c>
    </row>
    <row r="5259" spans="1:4" ht="15" customHeight="1" x14ac:dyDescent="0.2">
      <c r="A5259" s="40" t="s">
        <v>23023</v>
      </c>
      <c r="B5259" s="40" t="s">
        <v>23024</v>
      </c>
      <c r="C5259" s="40" t="s">
        <v>23025</v>
      </c>
      <c r="D5259" s="44" t="s">
        <v>23026</v>
      </c>
    </row>
    <row r="5260" spans="1:4" ht="15" customHeight="1" x14ac:dyDescent="0.2">
      <c r="A5260" s="40" t="s">
        <v>23027</v>
      </c>
      <c r="B5260" s="40" t="s">
        <v>23028</v>
      </c>
      <c r="C5260" s="40" t="s">
        <v>23029</v>
      </c>
      <c r="D5260" s="44" t="s">
        <v>23030</v>
      </c>
    </row>
    <row r="5261" spans="1:4" ht="15" customHeight="1" x14ac:dyDescent="0.2">
      <c r="A5261" s="40" t="s">
        <v>23031</v>
      </c>
      <c r="B5261" s="40" t="s">
        <v>23032</v>
      </c>
      <c r="C5261" s="40" t="s">
        <v>23033</v>
      </c>
      <c r="D5261" s="44" t="s">
        <v>23034</v>
      </c>
    </row>
    <row r="5262" spans="1:4" ht="15" customHeight="1" x14ac:dyDescent="0.2">
      <c r="A5262" s="40" t="s">
        <v>23035</v>
      </c>
      <c r="B5262" s="40" t="s">
        <v>23036</v>
      </c>
      <c r="C5262" s="40" t="s">
        <v>23037</v>
      </c>
      <c r="D5262" s="44" t="s">
        <v>23038</v>
      </c>
    </row>
    <row r="5263" spans="1:4" ht="15" customHeight="1" x14ac:dyDescent="0.2">
      <c r="A5263" s="40" t="s">
        <v>23039</v>
      </c>
      <c r="B5263" s="40" t="s">
        <v>23040</v>
      </c>
      <c r="C5263" s="40" t="s">
        <v>23041</v>
      </c>
      <c r="D5263" s="44" t="s">
        <v>23042</v>
      </c>
    </row>
    <row r="5264" spans="1:4" ht="15" customHeight="1" x14ac:dyDescent="0.2">
      <c r="A5264" s="40" t="s">
        <v>23043</v>
      </c>
      <c r="B5264" s="40" t="s">
        <v>23044</v>
      </c>
      <c r="C5264" s="40" t="s">
        <v>23045</v>
      </c>
      <c r="D5264" s="44" t="s">
        <v>23046</v>
      </c>
    </row>
    <row r="5265" spans="1:4" ht="15" customHeight="1" x14ac:dyDescent="0.2">
      <c r="A5265" s="40" t="s">
        <v>23047</v>
      </c>
      <c r="B5265" s="40" t="s">
        <v>23048</v>
      </c>
      <c r="C5265" s="40" t="s">
        <v>23049</v>
      </c>
      <c r="D5265" s="44" t="s">
        <v>23050</v>
      </c>
    </row>
    <row r="5266" spans="1:4" ht="15" customHeight="1" x14ac:dyDescent="0.2">
      <c r="A5266" s="40" t="s">
        <v>23051</v>
      </c>
      <c r="B5266" s="40" t="s">
        <v>23052</v>
      </c>
      <c r="C5266" s="40" t="s">
        <v>23053</v>
      </c>
      <c r="D5266" s="44" t="s">
        <v>23054</v>
      </c>
    </row>
    <row r="5267" spans="1:4" ht="15" customHeight="1" x14ac:dyDescent="0.2">
      <c r="A5267" s="40" t="s">
        <v>23055</v>
      </c>
      <c r="B5267" s="40" t="s">
        <v>23056</v>
      </c>
      <c r="C5267" s="40" t="s">
        <v>23057</v>
      </c>
      <c r="D5267" s="44" t="s">
        <v>23058</v>
      </c>
    </row>
    <row r="5268" spans="1:4" ht="15" customHeight="1" x14ac:dyDescent="0.2">
      <c r="A5268" s="40" t="s">
        <v>23059</v>
      </c>
      <c r="B5268" s="40" t="s">
        <v>23060</v>
      </c>
      <c r="C5268" s="40" t="s">
        <v>23061</v>
      </c>
      <c r="D5268" s="44" t="s">
        <v>23062</v>
      </c>
    </row>
    <row r="5269" spans="1:4" ht="15" customHeight="1" x14ac:dyDescent="0.2">
      <c r="A5269" s="40" t="s">
        <v>23063</v>
      </c>
      <c r="B5269" s="40" t="s">
        <v>23064</v>
      </c>
      <c r="C5269" s="40" t="s">
        <v>23065</v>
      </c>
      <c r="D5269" s="44" t="s">
        <v>23066</v>
      </c>
    </row>
    <row r="5270" spans="1:4" ht="15" customHeight="1" x14ac:dyDescent="0.2">
      <c r="A5270" s="40" t="s">
        <v>23067</v>
      </c>
      <c r="B5270" s="40" t="s">
        <v>23068</v>
      </c>
      <c r="C5270" s="40" t="s">
        <v>23069</v>
      </c>
      <c r="D5270" s="44" t="s">
        <v>23070</v>
      </c>
    </row>
    <row r="5271" spans="1:4" ht="15" customHeight="1" x14ac:dyDescent="0.2">
      <c r="A5271" s="40" t="s">
        <v>23071</v>
      </c>
      <c r="B5271" s="40" t="s">
        <v>23072</v>
      </c>
      <c r="C5271" s="40" t="s">
        <v>23073</v>
      </c>
      <c r="D5271" s="44" t="s">
        <v>23074</v>
      </c>
    </row>
    <row r="5272" spans="1:4" ht="15" customHeight="1" x14ac:dyDescent="0.2">
      <c r="A5272" s="40" t="s">
        <v>23075</v>
      </c>
      <c r="B5272" s="40" t="s">
        <v>23076</v>
      </c>
      <c r="C5272" s="40" t="s">
        <v>23077</v>
      </c>
      <c r="D5272" s="44" t="s">
        <v>23078</v>
      </c>
    </row>
    <row r="5273" spans="1:4" ht="15" customHeight="1" x14ac:dyDescent="0.2">
      <c r="A5273" s="40" t="s">
        <v>23079</v>
      </c>
      <c r="B5273" s="40" t="s">
        <v>23080</v>
      </c>
      <c r="C5273" s="40" t="s">
        <v>23081</v>
      </c>
      <c r="D5273" s="44" t="s">
        <v>23082</v>
      </c>
    </row>
    <row r="5274" spans="1:4" ht="15" customHeight="1" x14ac:dyDescent="0.2">
      <c r="A5274" s="40" t="s">
        <v>23083</v>
      </c>
      <c r="B5274" s="40" t="s">
        <v>23084</v>
      </c>
      <c r="C5274" s="40" t="s">
        <v>23085</v>
      </c>
      <c r="D5274" s="44" t="s">
        <v>23086</v>
      </c>
    </row>
    <row r="5275" spans="1:4" ht="15" customHeight="1" x14ac:dyDescent="0.2">
      <c r="A5275" s="40" t="s">
        <v>23087</v>
      </c>
      <c r="B5275" s="40" t="s">
        <v>23088</v>
      </c>
      <c r="C5275" s="40" t="s">
        <v>23089</v>
      </c>
      <c r="D5275" s="44" t="s">
        <v>23090</v>
      </c>
    </row>
    <row r="5276" spans="1:4" ht="15" customHeight="1" x14ac:dyDescent="0.2">
      <c r="A5276" s="40" t="s">
        <v>23091</v>
      </c>
      <c r="B5276" s="40" t="s">
        <v>23092</v>
      </c>
      <c r="C5276" s="40" t="s">
        <v>23093</v>
      </c>
      <c r="D5276" s="44" t="s">
        <v>23090</v>
      </c>
    </row>
    <row r="5277" spans="1:4" ht="15" customHeight="1" x14ac:dyDescent="0.2">
      <c r="A5277" s="40" t="s">
        <v>23094</v>
      </c>
      <c r="B5277" s="40" t="s">
        <v>23095</v>
      </c>
      <c r="C5277" s="40" t="s">
        <v>23096</v>
      </c>
      <c r="D5277" s="44" t="s">
        <v>23097</v>
      </c>
    </row>
    <row r="5278" spans="1:4" ht="15" customHeight="1" x14ac:dyDescent="0.2">
      <c r="A5278" s="40" t="s">
        <v>23098</v>
      </c>
      <c r="B5278" s="40" t="s">
        <v>23099</v>
      </c>
      <c r="C5278" s="40" t="s">
        <v>23100</v>
      </c>
      <c r="D5278" s="44" t="s">
        <v>23101</v>
      </c>
    </row>
    <row r="5279" spans="1:4" ht="15" customHeight="1" x14ac:dyDescent="0.2">
      <c r="A5279" s="40" t="s">
        <v>23102</v>
      </c>
      <c r="B5279" s="40" t="s">
        <v>23103</v>
      </c>
      <c r="C5279" s="40" t="s">
        <v>23104</v>
      </c>
      <c r="D5279" s="44" t="s">
        <v>23105</v>
      </c>
    </row>
    <row r="5280" spans="1:4" ht="15" customHeight="1" x14ac:dyDescent="0.2">
      <c r="A5280" s="40" t="s">
        <v>23106</v>
      </c>
      <c r="B5280" s="40" t="s">
        <v>23107</v>
      </c>
      <c r="C5280" s="40" t="s">
        <v>23108</v>
      </c>
      <c r="D5280" s="44" t="s">
        <v>23109</v>
      </c>
    </row>
    <row r="5281" spans="1:4" ht="15" customHeight="1" x14ac:dyDescent="0.2">
      <c r="A5281" s="40" t="s">
        <v>23110</v>
      </c>
      <c r="B5281" s="40" t="s">
        <v>23111</v>
      </c>
      <c r="C5281" s="40" t="s">
        <v>23112</v>
      </c>
      <c r="D5281" s="44" t="s">
        <v>23113</v>
      </c>
    </row>
    <row r="5282" spans="1:4" ht="15" customHeight="1" x14ac:dyDescent="0.2">
      <c r="A5282" s="40" t="s">
        <v>23114</v>
      </c>
      <c r="B5282" s="40" t="s">
        <v>23115</v>
      </c>
      <c r="C5282" s="40" t="s">
        <v>23116</v>
      </c>
      <c r="D5282" s="44" t="s">
        <v>23117</v>
      </c>
    </row>
    <row r="5283" spans="1:4" ht="15" customHeight="1" x14ac:dyDescent="0.2">
      <c r="A5283" s="40" t="s">
        <v>23118</v>
      </c>
      <c r="B5283" s="40" t="s">
        <v>23119</v>
      </c>
      <c r="C5283" s="40" t="s">
        <v>23120</v>
      </c>
      <c r="D5283" s="44" t="s">
        <v>23121</v>
      </c>
    </row>
    <row r="5284" spans="1:4" ht="15" customHeight="1" x14ac:dyDescent="0.2">
      <c r="A5284" s="40" t="s">
        <v>23122</v>
      </c>
      <c r="B5284" s="40" t="s">
        <v>23123</v>
      </c>
      <c r="C5284" s="40" t="s">
        <v>23124</v>
      </c>
      <c r="D5284" s="44" t="s">
        <v>23125</v>
      </c>
    </row>
    <row r="5285" spans="1:4" ht="15" customHeight="1" x14ac:dyDescent="0.2">
      <c r="A5285" s="40" t="s">
        <v>23126</v>
      </c>
      <c r="B5285" s="40" t="s">
        <v>23127</v>
      </c>
      <c r="C5285" s="40" t="s">
        <v>23128</v>
      </c>
      <c r="D5285" s="44" t="s">
        <v>23129</v>
      </c>
    </row>
    <row r="5286" spans="1:4" ht="15" customHeight="1" x14ac:dyDescent="0.2">
      <c r="A5286" s="40" t="s">
        <v>23130</v>
      </c>
      <c r="B5286" s="40" t="s">
        <v>23131</v>
      </c>
      <c r="C5286" s="40" t="s">
        <v>23132</v>
      </c>
      <c r="D5286" s="44" t="s">
        <v>23133</v>
      </c>
    </row>
    <row r="5287" spans="1:4" ht="15" customHeight="1" x14ac:dyDescent="0.2">
      <c r="A5287" s="40" t="s">
        <v>23134</v>
      </c>
      <c r="B5287" s="40" t="s">
        <v>23135</v>
      </c>
      <c r="C5287" s="40" t="s">
        <v>23136</v>
      </c>
      <c r="D5287" s="44" t="s">
        <v>23137</v>
      </c>
    </row>
    <row r="5288" spans="1:4" ht="15" customHeight="1" x14ac:dyDescent="0.2">
      <c r="A5288" s="40" t="s">
        <v>23138</v>
      </c>
      <c r="B5288" s="40" t="s">
        <v>23139</v>
      </c>
      <c r="C5288" s="40" t="s">
        <v>23140</v>
      </c>
      <c r="D5288" s="44" t="s">
        <v>23141</v>
      </c>
    </row>
    <row r="5289" spans="1:4" ht="15" customHeight="1" x14ac:dyDescent="0.2">
      <c r="A5289" s="40" t="s">
        <v>23142</v>
      </c>
      <c r="B5289" s="40" t="s">
        <v>23143</v>
      </c>
      <c r="C5289" s="40" t="s">
        <v>23144</v>
      </c>
      <c r="D5289" s="44" t="s">
        <v>23145</v>
      </c>
    </row>
    <row r="5290" spans="1:4" ht="15" customHeight="1" x14ac:dyDescent="0.2">
      <c r="A5290" s="40" t="s">
        <v>23146</v>
      </c>
      <c r="B5290" s="40" t="s">
        <v>23147</v>
      </c>
      <c r="C5290" s="40" t="s">
        <v>23148</v>
      </c>
      <c r="D5290" s="44" t="s">
        <v>23149</v>
      </c>
    </row>
    <row r="5291" spans="1:4" ht="15" customHeight="1" x14ac:dyDescent="0.2">
      <c r="A5291" s="40" t="s">
        <v>23150</v>
      </c>
      <c r="B5291" s="40" t="s">
        <v>23151</v>
      </c>
      <c r="C5291" s="40" t="s">
        <v>23152</v>
      </c>
      <c r="D5291" s="44" t="s">
        <v>23153</v>
      </c>
    </row>
    <row r="5292" spans="1:4" ht="15" customHeight="1" x14ac:dyDescent="0.2">
      <c r="A5292" s="40" t="s">
        <v>23154</v>
      </c>
      <c r="B5292" s="40" t="s">
        <v>23155</v>
      </c>
      <c r="C5292" s="40" t="s">
        <v>23156</v>
      </c>
      <c r="D5292" s="44" t="s">
        <v>23157</v>
      </c>
    </row>
    <row r="5293" spans="1:4" ht="15" customHeight="1" x14ac:dyDescent="0.2">
      <c r="A5293" s="40" t="s">
        <v>23158</v>
      </c>
      <c r="B5293" s="40" t="s">
        <v>23159</v>
      </c>
      <c r="C5293" s="40" t="s">
        <v>23160</v>
      </c>
      <c r="D5293" s="44" t="s">
        <v>23161</v>
      </c>
    </row>
    <row r="5294" spans="1:4" ht="15" customHeight="1" x14ac:dyDescent="0.2">
      <c r="A5294" s="40" t="s">
        <v>23162</v>
      </c>
      <c r="B5294" s="40" t="s">
        <v>23163</v>
      </c>
      <c r="C5294" s="40" t="s">
        <v>23164</v>
      </c>
      <c r="D5294" s="44" t="s">
        <v>23165</v>
      </c>
    </row>
    <row r="5295" spans="1:4" ht="15" customHeight="1" x14ac:dyDescent="0.2">
      <c r="A5295" s="40" t="s">
        <v>23166</v>
      </c>
      <c r="B5295" s="40" t="s">
        <v>23167</v>
      </c>
      <c r="C5295" s="40" t="s">
        <v>23168</v>
      </c>
      <c r="D5295" s="44" t="s">
        <v>23169</v>
      </c>
    </row>
    <row r="5296" spans="1:4" ht="15" customHeight="1" x14ac:dyDescent="0.2">
      <c r="A5296" s="40" t="s">
        <v>23170</v>
      </c>
      <c r="B5296" s="40" t="s">
        <v>23171</v>
      </c>
      <c r="C5296" s="40" t="s">
        <v>23172</v>
      </c>
      <c r="D5296" s="44" t="s">
        <v>23173</v>
      </c>
    </row>
    <row r="5297" spans="1:4" ht="15" customHeight="1" x14ac:dyDescent="0.2">
      <c r="A5297" s="40" t="s">
        <v>23174</v>
      </c>
      <c r="B5297" s="40" t="s">
        <v>23175</v>
      </c>
      <c r="C5297" s="40" t="s">
        <v>23176</v>
      </c>
      <c r="D5297" s="44" t="s">
        <v>23177</v>
      </c>
    </row>
    <row r="5298" spans="1:4" ht="15" customHeight="1" x14ac:dyDescent="0.2">
      <c r="A5298" s="40" t="s">
        <v>23178</v>
      </c>
      <c r="B5298" s="40" t="s">
        <v>23179</v>
      </c>
      <c r="C5298" s="40" t="s">
        <v>23180</v>
      </c>
      <c r="D5298" s="44" t="s">
        <v>23181</v>
      </c>
    </row>
    <row r="5299" spans="1:4" ht="15" customHeight="1" x14ac:dyDescent="0.2">
      <c r="A5299" s="40" t="s">
        <v>23182</v>
      </c>
      <c r="B5299" s="40" t="s">
        <v>23183</v>
      </c>
      <c r="C5299" s="40" t="s">
        <v>23184</v>
      </c>
      <c r="D5299" s="44" t="s">
        <v>23185</v>
      </c>
    </row>
    <row r="5300" spans="1:4" ht="15" customHeight="1" x14ac:dyDescent="0.2">
      <c r="A5300" s="40" t="s">
        <v>23186</v>
      </c>
      <c r="B5300" s="40" t="s">
        <v>23187</v>
      </c>
      <c r="C5300" s="40" t="s">
        <v>23188</v>
      </c>
      <c r="D5300" s="44" t="s">
        <v>23189</v>
      </c>
    </row>
    <row r="5301" spans="1:4" ht="15" customHeight="1" x14ac:dyDescent="0.2">
      <c r="A5301" s="40" t="s">
        <v>23190</v>
      </c>
      <c r="B5301" s="40" t="s">
        <v>23191</v>
      </c>
      <c r="C5301" s="40" t="s">
        <v>23192</v>
      </c>
      <c r="D5301" s="44" t="s">
        <v>23193</v>
      </c>
    </row>
    <row r="5302" spans="1:4" ht="15" customHeight="1" x14ac:dyDescent="0.2">
      <c r="A5302" s="40" t="s">
        <v>23194</v>
      </c>
      <c r="B5302" s="40" t="s">
        <v>23195</v>
      </c>
      <c r="C5302" s="40" t="s">
        <v>23196</v>
      </c>
      <c r="D5302" s="44" t="s">
        <v>23197</v>
      </c>
    </row>
    <row r="5303" spans="1:4" ht="15" customHeight="1" x14ac:dyDescent="0.2">
      <c r="A5303" s="40" t="s">
        <v>23198</v>
      </c>
      <c r="B5303" s="40" t="s">
        <v>23199</v>
      </c>
      <c r="C5303" s="40" t="s">
        <v>23200</v>
      </c>
      <c r="D5303" s="44" t="s">
        <v>23201</v>
      </c>
    </row>
    <row r="5304" spans="1:4" ht="15" customHeight="1" x14ac:dyDescent="0.2">
      <c r="A5304" s="40" t="s">
        <v>23202</v>
      </c>
      <c r="B5304" s="40" t="s">
        <v>23203</v>
      </c>
      <c r="C5304" s="40" t="s">
        <v>23204</v>
      </c>
      <c r="D5304" s="44" t="s">
        <v>23205</v>
      </c>
    </row>
    <row r="5305" spans="1:4" ht="15" customHeight="1" x14ac:dyDescent="0.2">
      <c r="A5305" s="40" t="s">
        <v>23206</v>
      </c>
      <c r="B5305" s="40" t="s">
        <v>23207</v>
      </c>
      <c r="C5305" s="40" t="s">
        <v>23208</v>
      </c>
      <c r="D5305" s="44" t="s">
        <v>23209</v>
      </c>
    </row>
    <row r="5306" spans="1:4" ht="15" customHeight="1" x14ac:dyDescent="0.2">
      <c r="A5306" s="40" t="s">
        <v>23210</v>
      </c>
      <c r="B5306" s="40" t="s">
        <v>23211</v>
      </c>
      <c r="C5306" s="40" t="s">
        <v>23212</v>
      </c>
      <c r="D5306" s="44" t="s">
        <v>23213</v>
      </c>
    </row>
    <row r="5307" spans="1:4" ht="15" customHeight="1" x14ac:dyDescent="0.2">
      <c r="A5307" s="40" t="s">
        <v>23214</v>
      </c>
      <c r="B5307" s="40" t="s">
        <v>23215</v>
      </c>
      <c r="C5307" s="40" t="s">
        <v>23216</v>
      </c>
      <c r="D5307" s="44" t="s">
        <v>23217</v>
      </c>
    </row>
    <row r="5308" spans="1:4" ht="15" customHeight="1" x14ac:dyDescent="0.2">
      <c r="A5308" s="40" t="s">
        <v>23218</v>
      </c>
      <c r="B5308" s="40" t="s">
        <v>23219</v>
      </c>
      <c r="C5308" s="40" t="s">
        <v>23220</v>
      </c>
      <c r="D5308" s="44" t="s">
        <v>23221</v>
      </c>
    </row>
    <row r="5309" spans="1:4" ht="15" customHeight="1" x14ac:dyDescent="0.2">
      <c r="A5309" s="40" t="s">
        <v>23222</v>
      </c>
      <c r="B5309" s="40" t="s">
        <v>23223</v>
      </c>
      <c r="C5309" s="40" t="s">
        <v>23224</v>
      </c>
      <c r="D5309" s="44" t="s">
        <v>23225</v>
      </c>
    </row>
    <row r="5310" spans="1:4" ht="15" customHeight="1" x14ac:dyDescent="0.2">
      <c r="A5310" s="40" t="s">
        <v>23226</v>
      </c>
      <c r="B5310" s="40" t="s">
        <v>23227</v>
      </c>
      <c r="C5310" s="40" t="s">
        <v>23228</v>
      </c>
      <c r="D5310" s="44" t="s">
        <v>23229</v>
      </c>
    </row>
    <row r="5311" spans="1:4" ht="15" customHeight="1" x14ac:dyDescent="0.2">
      <c r="A5311" s="40" t="s">
        <v>23230</v>
      </c>
      <c r="B5311" s="40" t="s">
        <v>23231</v>
      </c>
      <c r="C5311" s="40" t="s">
        <v>23232</v>
      </c>
      <c r="D5311" s="44" t="s">
        <v>23233</v>
      </c>
    </row>
    <row r="5312" spans="1:4" ht="15" customHeight="1" x14ac:dyDescent="0.2">
      <c r="A5312" s="40" t="s">
        <v>23234</v>
      </c>
      <c r="B5312" s="40" t="s">
        <v>23235</v>
      </c>
      <c r="C5312" s="40" t="s">
        <v>23236</v>
      </c>
      <c r="D5312" s="44" t="s">
        <v>23237</v>
      </c>
    </row>
    <row r="5313" spans="1:4" ht="15" customHeight="1" x14ac:dyDescent="0.2">
      <c r="A5313" s="40" t="s">
        <v>23238</v>
      </c>
      <c r="B5313" s="40" t="s">
        <v>23239</v>
      </c>
      <c r="C5313" s="40" t="s">
        <v>23240</v>
      </c>
      <c r="D5313" s="44" t="s">
        <v>23241</v>
      </c>
    </row>
    <row r="5314" spans="1:4" ht="15" customHeight="1" x14ac:dyDescent="0.2">
      <c r="A5314" s="40" t="s">
        <v>23242</v>
      </c>
      <c r="B5314" s="40" t="s">
        <v>23243</v>
      </c>
      <c r="C5314" s="40" t="s">
        <v>23244</v>
      </c>
      <c r="D5314" s="44" t="s">
        <v>23245</v>
      </c>
    </row>
    <row r="5315" spans="1:4" ht="15" customHeight="1" x14ac:dyDescent="0.2">
      <c r="A5315" s="40" t="s">
        <v>23246</v>
      </c>
      <c r="B5315" s="40" t="s">
        <v>23247</v>
      </c>
      <c r="C5315" s="40" t="s">
        <v>23248</v>
      </c>
      <c r="D5315" s="44" t="s">
        <v>23249</v>
      </c>
    </row>
    <row r="5316" spans="1:4" ht="15" customHeight="1" x14ac:dyDescent="0.2">
      <c r="A5316" s="40" t="s">
        <v>23250</v>
      </c>
      <c r="B5316" s="40" t="s">
        <v>23251</v>
      </c>
      <c r="C5316" s="40" t="s">
        <v>23252</v>
      </c>
      <c r="D5316" s="44" t="s">
        <v>23253</v>
      </c>
    </row>
    <row r="5317" spans="1:4" ht="15" customHeight="1" x14ac:dyDescent="0.2">
      <c r="A5317" s="40" t="s">
        <v>23254</v>
      </c>
      <c r="B5317" s="40" t="s">
        <v>23255</v>
      </c>
      <c r="C5317" s="40" t="s">
        <v>23256</v>
      </c>
      <c r="D5317" s="44" t="s">
        <v>23257</v>
      </c>
    </row>
    <row r="5318" spans="1:4" ht="15" customHeight="1" x14ac:dyDescent="0.2">
      <c r="A5318" s="40" t="s">
        <v>23258</v>
      </c>
      <c r="B5318" s="40" t="s">
        <v>23259</v>
      </c>
      <c r="C5318" s="40" t="s">
        <v>23260</v>
      </c>
      <c r="D5318" s="44" t="s">
        <v>23261</v>
      </c>
    </row>
    <row r="5319" spans="1:4" ht="15" customHeight="1" x14ac:dyDescent="0.2">
      <c r="A5319" s="40" t="s">
        <v>23262</v>
      </c>
      <c r="B5319" s="40" t="s">
        <v>23263</v>
      </c>
      <c r="C5319" s="40" t="s">
        <v>23264</v>
      </c>
      <c r="D5319" s="44" t="s">
        <v>23265</v>
      </c>
    </row>
    <row r="5320" spans="1:4" ht="15" customHeight="1" x14ac:dyDescent="0.2">
      <c r="A5320" s="40" t="s">
        <v>23266</v>
      </c>
      <c r="B5320" s="40" t="s">
        <v>23267</v>
      </c>
      <c r="C5320" s="40" t="s">
        <v>23268</v>
      </c>
      <c r="D5320" s="44" t="s">
        <v>23269</v>
      </c>
    </row>
    <row r="5321" spans="1:4" ht="15" customHeight="1" x14ac:dyDescent="0.2">
      <c r="A5321" s="40" t="s">
        <v>23270</v>
      </c>
      <c r="B5321" s="40" t="s">
        <v>23271</v>
      </c>
      <c r="C5321" s="40" t="s">
        <v>23272</v>
      </c>
      <c r="D5321" s="44" t="s">
        <v>23273</v>
      </c>
    </row>
    <row r="5322" spans="1:4" ht="15" customHeight="1" x14ac:dyDescent="0.2">
      <c r="A5322" s="40" t="s">
        <v>23274</v>
      </c>
      <c r="B5322" s="40" t="s">
        <v>23275</v>
      </c>
      <c r="C5322" s="40" t="s">
        <v>23276</v>
      </c>
      <c r="D5322" s="44" t="s">
        <v>23277</v>
      </c>
    </row>
    <row r="5323" spans="1:4" ht="15" customHeight="1" x14ac:dyDescent="0.2">
      <c r="A5323" s="40" t="s">
        <v>23278</v>
      </c>
      <c r="B5323" s="40" t="s">
        <v>23279</v>
      </c>
      <c r="C5323" s="40" t="s">
        <v>23280</v>
      </c>
      <c r="D5323" s="44" t="s">
        <v>23281</v>
      </c>
    </row>
    <row r="5324" spans="1:4" ht="15" customHeight="1" x14ac:dyDescent="0.2">
      <c r="A5324" s="40" t="s">
        <v>23282</v>
      </c>
      <c r="B5324" s="40" t="s">
        <v>23283</v>
      </c>
      <c r="C5324" s="40" t="s">
        <v>23284</v>
      </c>
      <c r="D5324" s="44" t="s">
        <v>23285</v>
      </c>
    </row>
    <row r="5325" spans="1:4" ht="15" customHeight="1" x14ac:dyDescent="0.2">
      <c r="A5325" s="40" t="s">
        <v>23286</v>
      </c>
      <c r="B5325" s="40" t="s">
        <v>23287</v>
      </c>
      <c r="C5325" s="40" t="s">
        <v>23288</v>
      </c>
      <c r="D5325" s="44" t="s">
        <v>23289</v>
      </c>
    </row>
    <row r="5326" spans="1:4" ht="15" customHeight="1" x14ac:dyDescent="0.2">
      <c r="A5326" s="40" t="s">
        <v>23290</v>
      </c>
      <c r="B5326" s="40" t="s">
        <v>23291</v>
      </c>
      <c r="C5326" s="40" t="s">
        <v>23292</v>
      </c>
      <c r="D5326" s="44" t="s">
        <v>23293</v>
      </c>
    </row>
    <row r="5327" spans="1:4" ht="15" customHeight="1" x14ac:dyDescent="0.2">
      <c r="A5327" s="40" t="s">
        <v>23294</v>
      </c>
      <c r="B5327" s="40" t="s">
        <v>23295</v>
      </c>
      <c r="C5327" s="40" t="s">
        <v>23296</v>
      </c>
      <c r="D5327" s="44" t="s">
        <v>23297</v>
      </c>
    </row>
    <row r="5328" spans="1:4" ht="15" customHeight="1" x14ac:dyDescent="0.2">
      <c r="A5328" s="40" t="s">
        <v>23298</v>
      </c>
      <c r="B5328" s="40" t="s">
        <v>23299</v>
      </c>
      <c r="C5328" s="40" t="s">
        <v>23300</v>
      </c>
      <c r="D5328" s="44" t="s">
        <v>23301</v>
      </c>
    </row>
    <row r="5329" spans="1:4" ht="15" customHeight="1" x14ac:dyDescent="0.2">
      <c r="A5329" s="40" t="s">
        <v>23302</v>
      </c>
      <c r="B5329" s="40" t="s">
        <v>23303</v>
      </c>
      <c r="C5329" s="40" t="s">
        <v>23304</v>
      </c>
      <c r="D5329" s="44" t="s">
        <v>23305</v>
      </c>
    </row>
    <row r="5330" spans="1:4" ht="15" customHeight="1" x14ac:dyDescent="0.2">
      <c r="A5330" s="40" t="s">
        <v>23306</v>
      </c>
      <c r="B5330" s="40" t="s">
        <v>23307</v>
      </c>
      <c r="C5330" s="40" t="s">
        <v>23308</v>
      </c>
      <c r="D5330" s="44" t="s">
        <v>23309</v>
      </c>
    </row>
    <row r="5331" spans="1:4" ht="15" customHeight="1" x14ac:dyDescent="0.2">
      <c r="A5331" s="40" t="s">
        <v>23310</v>
      </c>
      <c r="B5331" s="40" t="s">
        <v>23311</v>
      </c>
      <c r="C5331" s="40" t="s">
        <v>23312</v>
      </c>
      <c r="D5331" s="44" t="s">
        <v>23313</v>
      </c>
    </row>
    <row r="5332" spans="1:4" ht="15" customHeight="1" x14ac:dyDescent="0.2">
      <c r="A5332" s="40" t="s">
        <v>23314</v>
      </c>
      <c r="B5332" s="40" t="s">
        <v>23315</v>
      </c>
      <c r="C5332" s="40" t="s">
        <v>23316</v>
      </c>
      <c r="D5332" s="44" t="s">
        <v>23317</v>
      </c>
    </row>
    <row r="5333" spans="1:4" ht="15" customHeight="1" x14ac:dyDescent="0.2">
      <c r="A5333" s="40" t="s">
        <v>23318</v>
      </c>
      <c r="B5333" s="40" t="s">
        <v>23319</v>
      </c>
      <c r="C5333" s="40" t="s">
        <v>23320</v>
      </c>
      <c r="D5333" s="44" t="s">
        <v>23321</v>
      </c>
    </row>
    <row r="5334" spans="1:4" ht="15" customHeight="1" x14ac:dyDescent="0.2">
      <c r="A5334" s="40" t="s">
        <v>23322</v>
      </c>
      <c r="B5334" s="40" t="s">
        <v>23323</v>
      </c>
      <c r="C5334" s="40" t="s">
        <v>23324</v>
      </c>
      <c r="D5334" s="44" t="s">
        <v>23325</v>
      </c>
    </row>
    <row r="5335" spans="1:4" ht="15" customHeight="1" x14ac:dyDescent="0.2">
      <c r="A5335" s="40" t="s">
        <v>23326</v>
      </c>
      <c r="B5335" s="40" t="s">
        <v>23327</v>
      </c>
      <c r="C5335" s="40" t="s">
        <v>23328</v>
      </c>
      <c r="D5335" s="44" t="s">
        <v>23329</v>
      </c>
    </row>
    <row r="5336" spans="1:4" ht="15" customHeight="1" x14ac:dyDescent="0.2">
      <c r="A5336" s="40" t="s">
        <v>23330</v>
      </c>
      <c r="B5336" s="40" t="s">
        <v>23331</v>
      </c>
      <c r="C5336" s="40" t="s">
        <v>23332</v>
      </c>
      <c r="D5336" s="44" t="s">
        <v>23333</v>
      </c>
    </row>
    <row r="5337" spans="1:4" ht="15" customHeight="1" x14ac:dyDescent="0.2">
      <c r="A5337" s="40" t="s">
        <v>23334</v>
      </c>
      <c r="B5337" s="40" t="s">
        <v>23335</v>
      </c>
      <c r="C5337" s="40" t="s">
        <v>23336</v>
      </c>
      <c r="D5337" s="44" t="s">
        <v>23337</v>
      </c>
    </row>
    <row r="5338" spans="1:4" ht="15" customHeight="1" x14ac:dyDescent="0.2">
      <c r="A5338" s="40" t="s">
        <v>23338</v>
      </c>
      <c r="B5338" s="40" t="s">
        <v>23339</v>
      </c>
      <c r="C5338" s="40" t="s">
        <v>23340</v>
      </c>
      <c r="D5338" s="44" t="s">
        <v>23341</v>
      </c>
    </row>
    <row r="5339" spans="1:4" ht="15" customHeight="1" x14ac:dyDescent="0.2">
      <c r="A5339" s="40" t="s">
        <v>23342</v>
      </c>
      <c r="B5339" s="40" t="s">
        <v>23343</v>
      </c>
      <c r="C5339" s="40" t="s">
        <v>23344</v>
      </c>
      <c r="D5339" s="44" t="s">
        <v>23345</v>
      </c>
    </row>
    <row r="5340" spans="1:4" ht="15" customHeight="1" x14ac:dyDescent="0.2">
      <c r="A5340" s="40" t="s">
        <v>23346</v>
      </c>
      <c r="B5340" s="40" t="s">
        <v>23347</v>
      </c>
      <c r="C5340" s="40" t="s">
        <v>23348</v>
      </c>
      <c r="D5340" s="44" t="s">
        <v>23349</v>
      </c>
    </row>
    <row r="5341" spans="1:4" ht="15" customHeight="1" x14ac:dyDescent="0.2">
      <c r="A5341" s="40" t="s">
        <v>23350</v>
      </c>
      <c r="B5341" s="40" t="s">
        <v>23351</v>
      </c>
      <c r="C5341" s="40" t="s">
        <v>23352</v>
      </c>
      <c r="D5341" s="44" t="s">
        <v>23353</v>
      </c>
    </row>
    <row r="5342" spans="1:4" ht="15" customHeight="1" x14ac:dyDescent="0.2">
      <c r="A5342" s="40" t="s">
        <v>23354</v>
      </c>
      <c r="B5342" s="40" t="s">
        <v>23355</v>
      </c>
      <c r="C5342" s="40" t="s">
        <v>23356</v>
      </c>
      <c r="D5342" s="44" t="s">
        <v>23357</v>
      </c>
    </row>
    <row r="5343" spans="1:4" ht="15" customHeight="1" x14ac:dyDescent="0.2">
      <c r="A5343" s="40" t="s">
        <v>23358</v>
      </c>
      <c r="B5343" s="40" t="s">
        <v>23359</v>
      </c>
      <c r="C5343" s="40" t="s">
        <v>23360</v>
      </c>
      <c r="D5343" s="44" t="s">
        <v>23361</v>
      </c>
    </row>
    <row r="5344" spans="1:4" ht="15" customHeight="1" x14ac:dyDescent="0.2">
      <c r="A5344" s="40" t="s">
        <v>23362</v>
      </c>
      <c r="B5344" s="40" t="s">
        <v>23363</v>
      </c>
      <c r="C5344" s="40" t="s">
        <v>23364</v>
      </c>
      <c r="D5344" s="44" t="s">
        <v>23365</v>
      </c>
    </row>
    <row r="5345" spans="1:4" ht="15" customHeight="1" x14ac:dyDescent="0.2">
      <c r="A5345" s="40" t="s">
        <v>23366</v>
      </c>
      <c r="B5345" s="40" t="s">
        <v>23367</v>
      </c>
      <c r="C5345" s="40" t="s">
        <v>23368</v>
      </c>
      <c r="D5345" s="44" t="s">
        <v>23369</v>
      </c>
    </row>
    <row r="5346" spans="1:4" ht="15" customHeight="1" x14ac:dyDescent="0.2">
      <c r="A5346" s="40" t="s">
        <v>23370</v>
      </c>
      <c r="B5346" s="40" t="s">
        <v>23371</v>
      </c>
      <c r="C5346" s="40" t="s">
        <v>23372</v>
      </c>
      <c r="D5346" s="44" t="s">
        <v>23373</v>
      </c>
    </row>
    <row r="5347" spans="1:4" ht="15" customHeight="1" x14ac:dyDescent="0.2">
      <c r="A5347" s="40" t="s">
        <v>23374</v>
      </c>
      <c r="B5347" s="40" t="s">
        <v>23375</v>
      </c>
      <c r="C5347" s="40" t="s">
        <v>23376</v>
      </c>
      <c r="D5347" s="44" t="s">
        <v>23377</v>
      </c>
    </row>
    <row r="5348" spans="1:4" ht="15" customHeight="1" x14ac:dyDescent="0.2">
      <c r="A5348" s="40" t="s">
        <v>23378</v>
      </c>
      <c r="B5348" s="40" t="s">
        <v>23379</v>
      </c>
      <c r="C5348" s="40" t="s">
        <v>23380</v>
      </c>
      <c r="D5348" s="44" t="s">
        <v>23381</v>
      </c>
    </row>
    <row r="5349" spans="1:4" ht="15" customHeight="1" x14ac:dyDescent="0.2">
      <c r="A5349" s="40" t="s">
        <v>23382</v>
      </c>
      <c r="B5349" s="40" t="s">
        <v>23383</v>
      </c>
      <c r="C5349" s="40" t="s">
        <v>23384</v>
      </c>
      <c r="D5349" s="44" t="s">
        <v>23385</v>
      </c>
    </row>
    <row r="5350" spans="1:4" ht="15" customHeight="1" x14ac:dyDescent="0.2">
      <c r="A5350" s="40" t="s">
        <v>23386</v>
      </c>
      <c r="B5350" s="40" t="s">
        <v>23387</v>
      </c>
      <c r="C5350" s="40" t="s">
        <v>23388</v>
      </c>
      <c r="D5350" s="44" t="s">
        <v>23389</v>
      </c>
    </row>
    <row r="5351" spans="1:4" ht="15" customHeight="1" x14ac:dyDescent="0.2">
      <c r="A5351" s="40" t="s">
        <v>23390</v>
      </c>
      <c r="B5351" s="40" t="s">
        <v>23391</v>
      </c>
      <c r="C5351" s="40" t="s">
        <v>23392</v>
      </c>
      <c r="D5351" s="44" t="s">
        <v>23393</v>
      </c>
    </row>
    <row r="5352" spans="1:4" ht="15" customHeight="1" x14ac:dyDescent="0.2">
      <c r="A5352" s="40" t="s">
        <v>23394</v>
      </c>
      <c r="B5352" s="40" t="s">
        <v>23395</v>
      </c>
      <c r="C5352" s="40" t="s">
        <v>23396</v>
      </c>
      <c r="D5352" s="44" t="s">
        <v>23397</v>
      </c>
    </row>
    <row r="5353" spans="1:4" ht="15" customHeight="1" x14ac:dyDescent="0.2">
      <c r="A5353" s="40" t="s">
        <v>23398</v>
      </c>
      <c r="B5353" s="40" t="s">
        <v>23399</v>
      </c>
      <c r="C5353" s="40" t="s">
        <v>23400</v>
      </c>
      <c r="D5353" s="44" t="s">
        <v>23401</v>
      </c>
    </row>
    <row r="5354" spans="1:4" ht="15" customHeight="1" x14ac:dyDescent="0.2">
      <c r="A5354" s="40" t="s">
        <v>23402</v>
      </c>
      <c r="B5354" s="40" t="s">
        <v>23403</v>
      </c>
      <c r="C5354" s="40" t="s">
        <v>23404</v>
      </c>
      <c r="D5354" s="44" t="s">
        <v>23405</v>
      </c>
    </row>
    <row r="5355" spans="1:4" ht="15" customHeight="1" x14ac:dyDescent="0.2">
      <c r="A5355" s="40" t="s">
        <v>23406</v>
      </c>
      <c r="B5355" s="40" t="s">
        <v>23407</v>
      </c>
      <c r="C5355" s="40" t="s">
        <v>23408</v>
      </c>
      <c r="D5355" s="44" t="s">
        <v>23409</v>
      </c>
    </row>
    <row r="5356" spans="1:4" ht="15" customHeight="1" x14ac:dyDescent="0.2">
      <c r="A5356" s="40" t="s">
        <v>23410</v>
      </c>
      <c r="B5356" s="40" t="s">
        <v>23411</v>
      </c>
      <c r="C5356" s="40" t="s">
        <v>23412</v>
      </c>
      <c r="D5356" s="44" t="s">
        <v>23413</v>
      </c>
    </row>
    <row r="5357" spans="1:4" ht="15" customHeight="1" x14ac:dyDescent="0.2">
      <c r="A5357" s="40" t="s">
        <v>23414</v>
      </c>
      <c r="B5357" s="40" t="s">
        <v>23415</v>
      </c>
      <c r="C5357" s="40" t="s">
        <v>23416</v>
      </c>
      <c r="D5357" s="44" t="s">
        <v>23417</v>
      </c>
    </row>
    <row r="5358" spans="1:4" ht="15" customHeight="1" x14ac:dyDescent="0.2">
      <c r="A5358" s="40" t="s">
        <v>23418</v>
      </c>
      <c r="B5358" s="40" t="s">
        <v>23419</v>
      </c>
      <c r="C5358" s="40" t="s">
        <v>23420</v>
      </c>
      <c r="D5358" s="44" t="s">
        <v>23421</v>
      </c>
    </row>
    <row r="5359" spans="1:4" ht="15" customHeight="1" x14ac:dyDescent="0.2">
      <c r="A5359" s="40" t="s">
        <v>23422</v>
      </c>
      <c r="B5359" s="40" t="s">
        <v>23423</v>
      </c>
      <c r="C5359" s="40" t="s">
        <v>23424</v>
      </c>
      <c r="D5359" s="44" t="s">
        <v>23425</v>
      </c>
    </row>
    <row r="5360" spans="1:4" ht="15" customHeight="1" x14ac:dyDescent="0.2">
      <c r="A5360" s="40" t="s">
        <v>23426</v>
      </c>
      <c r="B5360" s="40" t="s">
        <v>23427</v>
      </c>
      <c r="C5360" s="40" t="s">
        <v>23428</v>
      </c>
      <c r="D5360" s="44" t="s">
        <v>23429</v>
      </c>
    </row>
    <row r="5361" spans="1:4" ht="15" customHeight="1" x14ac:dyDescent="0.2">
      <c r="A5361" s="40" t="s">
        <v>23430</v>
      </c>
      <c r="B5361" s="40" t="s">
        <v>23431</v>
      </c>
      <c r="C5361" s="40" t="s">
        <v>23432</v>
      </c>
      <c r="D5361" s="44" t="s">
        <v>23433</v>
      </c>
    </row>
    <row r="5362" spans="1:4" ht="15" customHeight="1" x14ac:dyDescent="0.2">
      <c r="A5362" s="40" t="s">
        <v>23434</v>
      </c>
      <c r="B5362" s="40" t="s">
        <v>23435</v>
      </c>
      <c r="C5362" s="40" t="s">
        <v>23436</v>
      </c>
      <c r="D5362" s="44" t="s">
        <v>23437</v>
      </c>
    </row>
    <row r="5363" spans="1:4" ht="15" customHeight="1" x14ac:dyDescent="0.2">
      <c r="A5363" s="40" t="s">
        <v>23438</v>
      </c>
      <c r="B5363" s="40" t="s">
        <v>23439</v>
      </c>
      <c r="C5363" s="40" t="s">
        <v>23440</v>
      </c>
      <c r="D5363" s="44" t="s">
        <v>23441</v>
      </c>
    </row>
    <row r="5364" spans="1:4" ht="15" customHeight="1" x14ac:dyDescent="0.2">
      <c r="A5364" s="40" t="s">
        <v>23442</v>
      </c>
      <c r="B5364" s="40" t="s">
        <v>23443</v>
      </c>
      <c r="C5364" s="40" t="s">
        <v>23444</v>
      </c>
      <c r="D5364" s="44" t="s">
        <v>23445</v>
      </c>
    </row>
    <row r="5365" spans="1:4" ht="15" customHeight="1" x14ac:dyDescent="0.2">
      <c r="A5365" s="40" t="s">
        <v>23446</v>
      </c>
      <c r="B5365" s="40" t="s">
        <v>23447</v>
      </c>
      <c r="C5365" s="40" t="s">
        <v>23448</v>
      </c>
      <c r="D5365" s="44" t="s">
        <v>23449</v>
      </c>
    </row>
    <row r="5366" spans="1:4" ht="15" customHeight="1" x14ac:dyDescent="0.2">
      <c r="A5366" s="40" t="s">
        <v>23450</v>
      </c>
      <c r="B5366" s="40" t="s">
        <v>23451</v>
      </c>
      <c r="C5366" s="40" t="s">
        <v>23452</v>
      </c>
      <c r="D5366" s="44" t="s">
        <v>23453</v>
      </c>
    </row>
    <row r="5367" spans="1:4" ht="15" customHeight="1" x14ac:dyDescent="0.2">
      <c r="A5367" s="40" t="s">
        <v>23454</v>
      </c>
      <c r="B5367" s="40" t="s">
        <v>23455</v>
      </c>
      <c r="C5367" s="40" t="s">
        <v>23456</v>
      </c>
      <c r="D5367" s="44" t="s">
        <v>23457</v>
      </c>
    </row>
    <row r="5368" spans="1:4" ht="15" customHeight="1" x14ac:dyDescent="0.2">
      <c r="A5368" s="40" t="s">
        <v>23458</v>
      </c>
      <c r="B5368" s="40" t="s">
        <v>23459</v>
      </c>
      <c r="C5368" s="40" t="s">
        <v>23460</v>
      </c>
      <c r="D5368" s="44" t="s">
        <v>23461</v>
      </c>
    </row>
    <row r="5369" spans="1:4" ht="15" customHeight="1" x14ac:dyDescent="0.2">
      <c r="A5369" s="40" t="s">
        <v>23462</v>
      </c>
      <c r="B5369" s="40" t="s">
        <v>23463</v>
      </c>
      <c r="C5369" s="40" t="s">
        <v>23464</v>
      </c>
      <c r="D5369" s="44" t="s">
        <v>23465</v>
      </c>
    </row>
    <row r="5370" spans="1:4" ht="15" customHeight="1" x14ac:dyDescent="0.2">
      <c r="A5370" s="40" t="s">
        <v>23466</v>
      </c>
      <c r="B5370" s="40" t="s">
        <v>23467</v>
      </c>
      <c r="C5370" s="40" t="s">
        <v>23468</v>
      </c>
      <c r="D5370" s="44" t="s">
        <v>23469</v>
      </c>
    </row>
    <row r="5371" spans="1:4" ht="15" customHeight="1" x14ac:dyDescent="0.2">
      <c r="A5371" s="40" t="s">
        <v>23470</v>
      </c>
      <c r="B5371" s="40" t="s">
        <v>23471</v>
      </c>
      <c r="C5371" s="40" t="s">
        <v>23472</v>
      </c>
      <c r="D5371" s="44" t="s">
        <v>23473</v>
      </c>
    </row>
    <row r="5372" spans="1:4" ht="15" customHeight="1" x14ac:dyDescent="0.2">
      <c r="A5372" s="40" t="s">
        <v>23474</v>
      </c>
      <c r="B5372" s="40" t="s">
        <v>23475</v>
      </c>
      <c r="C5372" s="40" t="s">
        <v>23476</v>
      </c>
      <c r="D5372" s="44" t="s">
        <v>23477</v>
      </c>
    </row>
    <row r="5373" spans="1:4" ht="15" customHeight="1" x14ac:dyDescent="0.2">
      <c r="A5373" s="40" t="s">
        <v>23478</v>
      </c>
      <c r="B5373" s="40" t="s">
        <v>23479</v>
      </c>
      <c r="C5373" s="40" t="s">
        <v>23480</v>
      </c>
      <c r="D5373" s="44" t="s">
        <v>23481</v>
      </c>
    </row>
    <row r="5374" spans="1:4" ht="15" customHeight="1" x14ac:dyDescent="0.2">
      <c r="A5374" s="40" t="s">
        <v>23482</v>
      </c>
      <c r="B5374" s="40" t="s">
        <v>23483</v>
      </c>
      <c r="C5374" s="40" t="s">
        <v>23484</v>
      </c>
      <c r="D5374" s="44" t="s">
        <v>23485</v>
      </c>
    </row>
    <row r="5375" spans="1:4" ht="15" customHeight="1" x14ac:dyDescent="0.2">
      <c r="A5375" s="40" t="s">
        <v>23486</v>
      </c>
      <c r="B5375" s="40" t="s">
        <v>23487</v>
      </c>
      <c r="C5375" s="40" t="s">
        <v>23488</v>
      </c>
      <c r="D5375" s="44" t="s">
        <v>23489</v>
      </c>
    </row>
    <row r="5376" spans="1:4" ht="15" customHeight="1" x14ac:dyDescent="0.2">
      <c r="A5376" s="40" t="s">
        <v>23490</v>
      </c>
      <c r="B5376" s="40" t="s">
        <v>23491</v>
      </c>
      <c r="C5376" s="40" t="s">
        <v>23492</v>
      </c>
      <c r="D5376" s="44" t="s">
        <v>23493</v>
      </c>
    </row>
    <row r="5377" spans="1:4" ht="15" customHeight="1" x14ac:dyDescent="0.2">
      <c r="A5377" s="40" t="s">
        <v>23494</v>
      </c>
      <c r="B5377" s="40" t="s">
        <v>23495</v>
      </c>
      <c r="C5377" s="40" t="s">
        <v>23496</v>
      </c>
      <c r="D5377" s="44" t="s">
        <v>23497</v>
      </c>
    </row>
    <row r="5378" spans="1:4" ht="15" customHeight="1" x14ac:dyDescent="0.2">
      <c r="A5378" s="40" t="s">
        <v>23498</v>
      </c>
      <c r="B5378" s="40" t="s">
        <v>23499</v>
      </c>
      <c r="C5378" s="40" t="s">
        <v>23500</v>
      </c>
      <c r="D5378" s="44" t="s">
        <v>23501</v>
      </c>
    </row>
    <row r="5379" spans="1:4" ht="15" customHeight="1" x14ac:dyDescent="0.2">
      <c r="A5379" s="40" t="s">
        <v>23502</v>
      </c>
      <c r="B5379" s="40" t="s">
        <v>23503</v>
      </c>
      <c r="C5379" s="40" t="s">
        <v>23504</v>
      </c>
      <c r="D5379" s="44" t="s">
        <v>23505</v>
      </c>
    </row>
    <row r="5380" spans="1:4" ht="15" customHeight="1" x14ac:dyDescent="0.2">
      <c r="A5380" s="40" t="s">
        <v>23506</v>
      </c>
      <c r="B5380" s="40" t="s">
        <v>23507</v>
      </c>
      <c r="C5380" s="40" t="s">
        <v>23508</v>
      </c>
      <c r="D5380" s="44" t="s">
        <v>23509</v>
      </c>
    </row>
    <row r="5381" spans="1:4" ht="15" customHeight="1" x14ac:dyDescent="0.2">
      <c r="A5381" s="40" t="s">
        <v>23510</v>
      </c>
      <c r="B5381" s="40" t="s">
        <v>23511</v>
      </c>
      <c r="C5381" s="40" t="s">
        <v>23512</v>
      </c>
      <c r="D5381" s="44" t="s">
        <v>23513</v>
      </c>
    </row>
    <row r="5382" spans="1:4" ht="15" customHeight="1" x14ac:dyDescent="0.2">
      <c r="A5382" s="40" t="s">
        <v>23514</v>
      </c>
      <c r="B5382" s="40" t="s">
        <v>23515</v>
      </c>
      <c r="C5382" s="40" t="s">
        <v>23516</v>
      </c>
      <c r="D5382" s="44" t="s">
        <v>23517</v>
      </c>
    </row>
    <row r="5383" spans="1:4" ht="15" customHeight="1" x14ac:dyDescent="0.2">
      <c r="A5383" s="40" t="s">
        <v>23518</v>
      </c>
      <c r="B5383" s="40" t="s">
        <v>23519</v>
      </c>
      <c r="C5383" s="40" t="s">
        <v>23520</v>
      </c>
      <c r="D5383" s="44" t="s">
        <v>23521</v>
      </c>
    </row>
    <row r="5384" spans="1:4" ht="15" customHeight="1" x14ac:dyDescent="0.2">
      <c r="A5384" s="40" t="s">
        <v>23522</v>
      </c>
      <c r="B5384" s="40" t="s">
        <v>23523</v>
      </c>
      <c r="C5384" s="40" t="s">
        <v>23524</v>
      </c>
      <c r="D5384" s="44" t="s">
        <v>23525</v>
      </c>
    </row>
    <row r="5385" spans="1:4" ht="15" customHeight="1" x14ac:dyDescent="0.2">
      <c r="A5385" s="40" t="s">
        <v>23526</v>
      </c>
      <c r="B5385" s="40" t="s">
        <v>23527</v>
      </c>
      <c r="C5385" s="40" t="s">
        <v>23528</v>
      </c>
      <c r="D5385" s="44" t="s">
        <v>23529</v>
      </c>
    </row>
    <row r="5386" spans="1:4" ht="15" customHeight="1" x14ac:dyDescent="0.2">
      <c r="A5386" s="40" t="s">
        <v>23530</v>
      </c>
      <c r="B5386" s="40" t="s">
        <v>23531</v>
      </c>
      <c r="C5386" s="40" t="s">
        <v>23532</v>
      </c>
      <c r="D5386" s="44" t="s">
        <v>23533</v>
      </c>
    </row>
    <row r="5387" spans="1:4" ht="15" customHeight="1" x14ac:dyDescent="0.2">
      <c r="A5387" s="40" t="s">
        <v>23534</v>
      </c>
      <c r="B5387" s="40" t="s">
        <v>23535</v>
      </c>
      <c r="C5387" s="40" t="s">
        <v>23536</v>
      </c>
      <c r="D5387" s="44" t="s">
        <v>23537</v>
      </c>
    </row>
    <row r="5388" spans="1:4" ht="15" customHeight="1" x14ac:dyDescent="0.2">
      <c r="A5388" s="40" t="s">
        <v>23538</v>
      </c>
      <c r="B5388" s="40" t="s">
        <v>23539</v>
      </c>
      <c r="C5388" s="40" t="s">
        <v>23540</v>
      </c>
      <c r="D5388" s="44" t="s">
        <v>23541</v>
      </c>
    </row>
    <row r="5389" spans="1:4" ht="15" customHeight="1" x14ac:dyDescent="0.2">
      <c r="A5389" s="40" t="s">
        <v>23542</v>
      </c>
      <c r="B5389" s="40" t="s">
        <v>23543</v>
      </c>
      <c r="C5389" s="40" t="s">
        <v>23544</v>
      </c>
      <c r="D5389" s="44" t="s">
        <v>23545</v>
      </c>
    </row>
    <row r="5390" spans="1:4" ht="15" customHeight="1" x14ac:dyDescent="0.2">
      <c r="A5390" s="40" t="s">
        <v>23546</v>
      </c>
      <c r="B5390" s="40" t="s">
        <v>23547</v>
      </c>
      <c r="C5390" s="40" t="s">
        <v>23548</v>
      </c>
      <c r="D5390" s="44" t="s">
        <v>23549</v>
      </c>
    </row>
    <row r="5391" spans="1:4" ht="15" customHeight="1" x14ac:dyDescent="0.2">
      <c r="A5391" s="40" t="s">
        <v>23550</v>
      </c>
      <c r="B5391" s="40" t="s">
        <v>23551</v>
      </c>
      <c r="C5391" s="40" t="s">
        <v>23552</v>
      </c>
      <c r="D5391" s="44" t="s">
        <v>23553</v>
      </c>
    </row>
    <row r="5392" spans="1:4" ht="15" customHeight="1" x14ac:dyDescent="0.2">
      <c r="A5392" s="40" t="s">
        <v>23554</v>
      </c>
      <c r="B5392" s="40" t="s">
        <v>23555</v>
      </c>
      <c r="C5392" s="40" t="s">
        <v>23556</v>
      </c>
      <c r="D5392" s="44" t="s">
        <v>23557</v>
      </c>
    </row>
    <row r="5393" spans="1:4" ht="15" customHeight="1" x14ac:dyDescent="0.2">
      <c r="A5393" s="40" t="s">
        <v>23558</v>
      </c>
      <c r="B5393" s="40" t="s">
        <v>23559</v>
      </c>
      <c r="C5393" s="40" t="s">
        <v>23560</v>
      </c>
      <c r="D5393" s="44" t="s">
        <v>23561</v>
      </c>
    </row>
    <row r="5394" spans="1:4" ht="15" customHeight="1" x14ac:dyDescent="0.2">
      <c r="A5394" s="40" t="s">
        <v>23562</v>
      </c>
      <c r="B5394" s="40" t="s">
        <v>23563</v>
      </c>
      <c r="C5394" s="40" t="s">
        <v>23564</v>
      </c>
      <c r="D5394" s="44" t="s">
        <v>23565</v>
      </c>
    </row>
    <row r="5395" spans="1:4" ht="15" customHeight="1" x14ac:dyDescent="0.2">
      <c r="A5395" s="40" t="s">
        <v>23566</v>
      </c>
      <c r="B5395" s="40" t="s">
        <v>23567</v>
      </c>
      <c r="C5395" s="40" t="s">
        <v>23568</v>
      </c>
      <c r="D5395" s="44" t="s">
        <v>23569</v>
      </c>
    </row>
    <row r="5396" spans="1:4" ht="15" customHeight="1" x14ac:dyDescent="0.2">
      <c r="A5396" s="40" t="s">
        <v>23570</v>
      </c>
      <c r="B5396" s="40" t="s">
        <v>23571</v>
      </c>
      <c r="C5396" s="40" t="s">
        <v>23572</v>
      </c>
      <c r="D5396" s="44" t="s">
        <v>23573</v>
      </c>
    </row>
    <row r="5397" spans="1:4" ht="15" customHeight="1" x14ac:dyDescent="0.2">
      <c r="A5397" s="40" t="s">
        <v>23574</v>
      </c>
      <c r="B5397" s="40" t="s">
        <v>23575</v>
      </c>
      <c r="C5397" s="40" t="s">
        <v>23576</v>
      </c>
      <c r="D5397" s="44" t="s">
        <v>23577</v>
      </c>
    </row>
    <row r="5398" spans="1:4" ht="15" customHeight="1" x14ac:dyDescent="0.2">
      <c r="A5398" s="40" t="s">
        <v>23578</v>
      </c>
      <c r="B5398" s="40" t="s">
        <v>23579</v>
      </c>
      <c r="C5398" s="40" t="s">
        <v>23580</v>
      </c>
      <c r="D5398" s="44" t="s">
        <v>23581</v>
      </c>
    </row>
    <row r="5399" spans="1:4" ht="15" customHeight="1" x14ac:dyDescent="0.2">
      <c r="A5399" s="40" t="s">
        <v>23582</v>
      </c>
      <c r="B5399" s="40" t="s">
        <v>23583</v>
      </c>
      <c r="C5399" s="40" t="s">
        <v>23584</v>
      </c>
      <c r="D5399" s="44" t="s">
        <v>23585</v>
      </c>
    </row>
    <row r="5400" spans="1:4" ht="15" customHeight="1" x14ac:dyDescent="0.2">
      <c r="A5400" s="40" t="s">
        <v>23586</v>
      </c>
      <c r="B5400" s="40" t="s">
        <v>23587</v>
      </c>
      <c r="C5400" s="40" t="s">
        <v>23588</v>
      </c>
      <c r="D5400" s="44" t="s">
        <v>23589</v>
      </c>
    </row>
    <row r="5401" spans="1:4" ht="15" customHeight="1" x14ac:dyDescent="0.2">
      <c r="A5401" s="40" t="s">
        <v>23590</v>
      </c>
      <c r="B5401" s="40" t="s">
        <v>23591</v>
      </c>
      <c r="C5401" s="40" t="s">
        <v>23592</v>
      </c>
      <c r="D5401" s="44" t="s">
        <v>23593</v>
      </c>
    </row>
    <row r="5402" spans="1:4" ht="15" customHeight="1" x14ac:dyDescent="0.2">
      <c r="A5402" s="40" t="s">
        <v>23594</v>
      </c>
      <c r="B5402" s="40" t="s">
        <v>23595</v>
      </c>
      <c r="C5402" s="40" t="s">
        <v>23596</v>
      </c>
      <c r="D5402" s="44" t="s">
        <v>23597</v>
      </c>
    </row>
    <row r="5403" spans="1:4" ht="15" customHeight="1" x14ac:dyDescent="0.2">
      <c r="A5403" s="40" t="s">
        <v>23598</v>
      </c>
      <c r="B5403" s="40" t="s">
        <v>23599</v>
      </c>
      <c r="C5403" s="40" t="s">
        <v>23600</v>
      </c>
      <c r="D5403" s="44" t="s">
        <v>23601</v>
      </c>
    </row>
    <row r="5404" spans="1:4" ht="15" customHeight="1" x14ac:dyDescent="0.2">
      <c r="A5404" s="40" t="s">
        <v>23602</v>
      </c>
      <c r="B5404" s="40" t="s">
        <v>23603</v>
      </c>
      <c r="C5404" s="40" t="s">
        <v>23604</v>
      </c>
      <c r="D5404" s="44" t="s">
        <v>23605</v>
      </c>
    </row>
    <row r="5405" spans="1:4" ht="15" customHeight="1" x14ac:dyDescent="0.2">
      <c r="A5405" s="40" t="s">
        <v>23606</v>
      </c>
      <c r="B5405" s="40" t="s">
        <v>23607</v>
      </c>
      <c r="C5405" s="40" t="s">
        <v>23608</v>
      </c>
      <c r="D5405" s="44" t="s">
        <v>23609</v>
      </c>
    </row>
    <row r="5406" spans="1:4" ht="15" customHeight="1" x14ac:dyDescent="0.2">
      <c r="A5406" s="40" t="s">
        <v>23610</v>
      </c>
      <c r="B5406" s="40" t="s">
        <v>23611</v>
      </c>
      <c r="C5406" s="40" t="s">
        <v>23612</v>
      </c>
      <c r="D5406" s="44" t="s">
        <v>23613</v>
      </c>
    </row>
    <row r="5407" spans="1:4" ht="15" customHeight="1" x14ac:dyDescent="0.2">
      <c r="A5407" s="40" t="s">
        <v>23614</v>
      </c>
      <c r="B5407" s="40" t="s">
        <v>23615</v>
      </c>
      <c r="C5407" s="40" t="s">
        <v>23616</v>
      </c>
      <c r="D5407" s="44" t="s">
        <v>23617</v>
      </c>
    </row>
    <row r="5408" spans="1:4" ht="15" customHeight="1" x14ac:dyDescent="0.2">
      <c r="A5408" s="40" t="s">
        <v>23618</v>
      </c>
      <c r="B5408" s="40" t="s">
        <v>23619</v>
      </c>
      <c r="C5408" s="40" t="s">
        <v>23620</v>
      </c>
      <c r="D5408" s="44" t="s">
        <v>23621</v>
      </c>
    </row>
    <row r="5409" spans="1:4" ht="15" customHeight="1" x14ac:dyDescent="0.2">
      <c r="A5409" s="40" t="s">
        <v>23622</v>
      </c>
      <c r="B5409" s="40" t="s">
        <v>23623</v>
      </c>
      <c r="C5409" s="40" t="s">
        <v>23624</v>
      </c>
      <c r="D5409" s="44" t="s">
        <v>23625</v>
      </c>
    </row>
    <row r="5410" spans="1:4" ht="15" customHeight="1" x14ac:dyDescent="0.2">
      <c r="A5410" s="40" t="s">
        <v>23626</v>
      </c>
      <c r="B5410" s="40" t="s">
        <v>23627</v>
      </c>
      <c r="C5410" s="40" t="s">
        <v>23628</v>
      </c>
      <c r="D5410" s="44" t="s">
        <v>23629</v>
      </c>
    </row>
    <row r="5411" spans="1:4" ht="15" customHeight="1" x14ac:dyDescent="0.2">
      <c r="A5411" s="40" t="s">
        <v>23630</v>
      </c>
      <c r="B5411" s="40" t="s">
        <v>23631</v>
      </c>
      <c r="C5411" s="40" t="s">
        <v>23632</v>
      </c>
      <c r="D5411" s="44" t="s">
        <v>23633</v>
      </c>
    </row>
    <row r="5412" spans="1:4" ht="15" customHeight="1" x14ac:dyDescent="0.2">
      <c r="A5412" s="40" t="s">
        <v>23634</v>
      </c>
      <c r="B5412" s="40" t="s">
        <v>23635</v>
      </c>
      <c r="C5412" s="40" t="s">
        <v>23636</v>
      </c>
      <c r="D5412" s="44" t="s">
        <v>23637</v>
      </c>
    </row>
    <row r="5413" spans="1:4" ht="15" customHeight="1" x14ac:dyDescent="0.2">
      <c r="A5413" s="40" t="s">
        <v>23638</v>
      </c>
      <c r="B5413" s="40" t="s">
        <v>23639</v>
      </c>
      <c r="C5413" s="40" t="s">
        <v>23640</v>
      </c>
      <c r="D5413" s="44" t="s">
        <v>23641</v>
      </c>
    </row>
    <row r="5414" spans="1:4" ht="15" customHeight="1" x14ac:dyDescent="0.2">
      <c r="A5414" s="40" t="s">
        <v>23642</v>
      </c>
      <c r="B5414" s="40" t="s">
        <v>23643</v>
      </c>
      <c r="C5414" s="40" t="s">
        <v>23644</v>
      </c>
      <c r="D5414" s="44" t="s">
        <v>23645</v>
      </c>
    </row>
    <row r="5415" spans="1:4" ht="15" customHeight="1" x14ac:dyDescent="0.2">
      <c r="A5415" s="40" t="s">
        <v>23646</v>
      </c>
      <c r="B5415" s="40" t="s">
        <v>23647</v>
      </c>
      <c r="C5415" s="40" t="s">
        <v>23648</v>
      </c>
      <c r="D5415" s="44" t="s">
        <v>23649</v>
      </c>
    </row>
    <row r="5416" spans="1:4" ht="15" customHeight="1" x14ac:dyDescent="0.2">
      <c r="A5416" s="40" t="s">
        <v>23650</v>
      </c>
      <c r="B5416" s="40" t="s">
        <v>23651</v>
      </c>
      <c r="C5416" s="40" t="s">
        <v>23652</v>
      </c>
      <c r="D5416" s="44" t="s">
        <v>23653</v>
      </c>
    </row>
    <row r="5417" spans="1:4" ht="15" customHeight="1" x14ac:dyDescent="0.2">
      <c r="A5417" s="40" t="s">
        <v>23654</v>
      </c>
      <c r="B5417" s="40" t="s">
        <v>23655</v>
      </c>
      <c r="C5417" s="40" t="s">
        <v>23656</v>
      </c>
      <c r="D5417" s="44" t="s">
        <v>23657</v>
      </c>
    </row>
    <row r="5418" spans="1:4" ht="15" customHeight="1" x14ac:dyDescent="0.2">
      <c r="A5418" s="40" t="s">
        <v>23658</v>
      </c>
      <c r="B5418" s="40" t="s">
        <v>23659</v>
      </c>
      <c r="C5418" s="40" t="s">
        <v>23660</v>
      </c>
      <c r="D5418" s="44" t="s">
        <v>23661</v>
      </c>
    </row>
    <row r="5419" spans="1:4" ht="15" customHeight="1" x14ac:dyDescent="0.2">
      <c r="A5419" s="40" t="s">
        <v>23662</v>
      </c>
      <c r="B5419" s="40" t="s">
        <v>23663</v>
      </c>
      <c r="C5419" s="40" t="s">
        <v>23664</v>
      </c>
      <c r="D5419" s="44" t="s">
        <v>23665</v>
      </c>
    </row>
    <row r="5420" spans="1:4" ht="15" customHeight="1" x14ac:dyDescent="0.2">
      <c r="A5420" s="40" t="s">
        <v>23666</v>
      </c>
      <c r="B5420" s="40" t="s">
        <v>23667</v>
      </c>
      <c r="C5420" s="40" t="s">
        <v>23668</v>
      </c>
      <c r="D5420" s="44" t="s">
        <v>23669</v>
      </c>
    </row>
    <row r="5421" spans="1:4" ht="15" customHeight="1" x14ac:dyDescent="0.2">
      <c r="A5421" s="40" t="s">
        <v>23670</v>
      </c>
      <c r="B5421" s="40" t="s">
        <v>23671</v>
      </c>
      <c r="C5421" s="40" t="s">
        <v>23672</v>
      </c>
      <c r="D5421" s="44" t="s">
        <v>23673</v>
      </c>
    </row>
    <row r="5422" spans="1:4" ht="15" customHeight="1" x14ac:dyDescent="0.2">
      <c r="A5422" s="40" t="s">
        <v>23674</v>
      </c>
      <c r="B5422" s="40" t="s">
        <v>23675</v>
      </c>
      <c r="C5422" s="40" t="s">
        <v>23676</v>
      </c>
      <c r="D5422" s="44" t="s">
        <v>23677</v>
      </c>
    </row>
    <row r="5423" spans="1:4" ht="15" customHeight="1" x14ac:dyDescent="0.2">
      <c r="A5423" s="40" t="s">
        <v>23678</v>
      </c>
      <c r="B5423" s="40" t="s">
        <v>23679</v>
      </c>
      <c r="C5423" s="40" t="s">
        <v>23680</v>
      </c>
      <c r="D5423" s="44" t="s">
        <v>23681</v>
      </c>
    </row>
    <row r="5424" spans="1:4" ht="15" customHeight="1" x14ac:dyDescent="0.2">
      <c r="A5424" s="40" t="s">
        <v>23682</v>
      </c>
      <c r="B5424" s="40" t="s">
        <v>23683</v>
      </c>
      <c r="C5424" s="40" t="s">
        <v>23684</v>
      </c>
      <c r="D5424" s="44" t="s">
        <v>23685</v>
      </c>
    </row>
    <row r="5425" spans="1:4" ht="15" customHeight="1" x14ac:dyDescent="0.2">
      <c r="A5425" s="40" t="s">
        <v>23686</v>
      </c>
      <c r="B5425" s="40" t="s">
        <v>23687</v>
      </c>
      <c r="C5425" s="40" t="s">
        <v>23688</v>
      </c>
      <c r="D5425" s="44" t="s">
        <v>23689</v>
      </c>
    </row>
    <row r="5426" spans="1:4" ht="15" customHeight="1" x14ac:dyDescent="0.2">
      <c r="A5426" s="40" t="s">
        <v>23690</v>
      </c>
      <c r="B5426" s="40" t="s">
        <v>23691</v>
      </c>
      <c r="C5426" s="40" t="s">
        <v>23692</v>
      </c>
      <c r="D5426" s="44" t="s">
        <v>23693</v>
      </c>
    </row>
    <row r="5427" spans="1:4" ht="15" customHeight="1" x14ac:dyDescent="0.2">
      <c r="A5427" s="40" t="s">
        <v>23694</v>
      </c>
      <c r="B5427" s="40" t="s">
        <v>23695</v>
      </c>
      <c r="C5427" s="40" t="s">
        <v>23696</v>
      </c>
      <c r="D5427" s="44" t="s">
        <v>23697</v>
      </c>
    </row>
    <row r="5428" spans="1:4" ht="15" customHeight="1" x14ac:dyDescent="0.2">
      <c r="A5428" s="40" t="s">
        <v>23698</v>
      </c>
      <c r="B5428" s="40" t="s">
        <v>23699</v>
      </c>
      <c r="C5428" s="40" t="s">
        <v>23700</v>
      </c>
      <c r="D5428" s="44" t="s">
        <v>23701</v>
      </c>
    </row>
    <row r="5429" spans="1:4" ht="15" customHeight="1" x14ac:dyDescent="0.2">
      <c r="A5429" s="40" t="s">
        <v>23702</v>
      </c>
      <c r="B5429" s="40" t="s">
        <v>23703</v>
      </c>
      <c r="C5429" s="40" t="s">
        <v>23704</v>
      </c>
      <c r="D5429" s="44" t="s">
        <v>23705</v>
      </c>
    </row>
    <row r="5430" spans="1:4" ht="15" customHeight="1" x14ac:dyDescent="0.2">
      <c r="A5430" s="40" t="s">
        <v>23706</v>
      </c>
      <c r="B5430" s="40" t="s">
        <v>23707</v>
      </c>
      <c r="C5430" s="40" t="s">
        <v>23708</v>
      </c>
      <c r="D5430" s="44" t="s">
        <v>23709</v>
      </c>
    </row>
    <row r="5431" spans="1:4" ht="15" customHeight="1" x14ac:dyDescent="0.2">
      <c r="A5431" s="40" t="s">
        <v>23710</v>
      </c>
      <c r="B5431" s="40" t="s">
        <v>23711</v>
      </c>
      <c r="C5431" s="40" t="s">
        <v>23712</v>
      </c>
      <c r="D5431" s="44" t="s">
        <v>23713</v>
      </c>
    </row>
    <row r="5432" spans="1:4" ht="15" customHeight="1" x14ac:dyDescent="0.2">
      <c r="A5432" s="40" t="s">
        <v>23714</v>
      </c>
      <c r="B5432" s="40" t="s">
        <v>23715</v>
      </c>
      <c r="C5432" s="40" t="s">
        <v>23716</v>
      </c>
      <c r="D5432" s="44" t="s">
        <v>23717</v>
      </c>
    </row>
    <row r="5433" spans="1:4" ht="15" customHeight="1" x14ac:dyDescent="0.2">
      <c r="A5433" s="40" t="s">
        <v>23718</v>
      </c>
      <c r="B5433" s="40" t="s">
        <v>23719</v>
      </c>
      <c r="C5433" s="40" t="s">
        <v>23720</v>
      </c>
      <c r="D5433" s="44" t="s">
        <v>23721</v>
      </c>
    </row>
    <row r="5434" spans="1:4" ht="15" customHeight="1" x14ac:dyDescent="0.2">
      <c r="A5434" s="40" t="s">
        <v>23722</v>
      </c>
      <c r="B5434" s="40" t="s">
        <v>23723</v>
      </c>
      <c r="C5434" s="40" t="s">
        <v>23724</v>
      </c>
      <c r="D5434" s="44" t="s">
        <v>23725</v>
      </c>
    </row>
    <row r="5435" spans="1:4" ht="15" customHeight="1" x14ac:dyDescent="0.2">
      <c r="A5435" s="40" t="s">
        <v>23726</v>
      </c>
      <c r="B5435" s="40" t="s">
        <v>23727</v>
      </c>
      <c r="C5435" s="40" t="s">
        <v>23728</v>
      </c>
      <c r="D5435" s="44" t="s">
        <v>23729</v>
      </c>
    </row>
    <row r="5436" spans="1:4" ht="15" customHeight="1" x14ac:dyDescent="0.2">
      <c r="A5436" s="40" t="s">
        <v>23730</v>
      </c>
      <c r="B5436" s="40" t="s">
        <v>23731</v>
      </c>
      <c r="C5436" s="40" t="s">
        <v>23732</v>
      </c>
      <c r="D5436" s="44" t="s">
        <v>23733</v>
      </c>
    </row>
    <row r="5437" spans="1:4" ht="15" customHeight="1" x14ac:dyDescent="0.2">
      <c r="A5437" s="40" t="s">
        <v>23734</v>
      </c>
      <c r="B5437" s="40" t="s">
        <v>23735</v>
      </c>
      <c r="C5437" s="40" t="s">
        <v>23736</v>
      </c>
      <c r="D5437" s="44" t="s">
        <v>23737</v>
      </c>
    </row>
    <row r="5438" spans="1:4" ht="15" customHeight="1" x14ac:dyDescent="0.2">
      <c r="A5438" s="40" t="s">
        <v>23738</v>
      </c>
      <c r="B5438" s="40" t="s">
        <v>23739</v>
      </c>
      <c r="C5438" s="40" t="s">
        <v>23740</v>
      </c>
      <c r="D5438" s="44" t="s">
        <v>23741</v>
      </c>
    </row>
    <row r="5439" spans="1:4" ht="15" customHeight="1" x14ac:dyDescent="0.2">
      <c r="A5439" s="40" t="s">
        <v>23742</v>
      </c>
      <c r="B5439" s="40" t="s">
        <v>23743</v>
      </c>
      <c r="C5439" s="40" t="s">
        <v>23744</v>
      </c>
      <c r="D5439" s="44" t="s">
        <v>23745</v>
      </c>
    </row>
    <row r="5440" spans="1:4" ht="15" customHeight="1" x14ac:dyDescent="0.2">
      <c r="A5440" s="40" t="s">
        <v>23746</v>
      </c>
      <c r="B5440" s="40" t="s">
        <v>23747</v>
      </c>
      <c r="C5440" s="40" t="s">
        <v>23748</v>
      </c>
      <c r="D5440" s="44" t="s">
        <v>23749</v>
      </c>
    </row>
    <row r="5441" spans="1:4" ht="15" customHeight="1" x14ac:dyDescent="0.2">
      <c r="A5441" s="40" t="s">
        <v>23750</v>
      </c>
      <c r="B5441" s="40" t="s">
        <v>23751</v>
      </c>
      <c r="C5441" s="40" t="s">
        <v>23752</v>
      </c>
      <c r="D5441" s="44" t="s">
        <v>23753</v>
      </c>
    </row>
    <row r="5442" spans="1:4" ht="15" customHeight="1" x14ac:dyDescent="0.2">
      <c r="A5442" s="40" t="s">
        <v>23754</v>
      </c>
      <c r="B5442" s="40" t="s">
        <v>23755</v>
      </c>
      <c r="C5442" s="40" t="s">
        <v>23756</v>
      </c>
      <c r="D5442" s="44" t="s">
        <v>23757</v>
      </c>
    </row>
    <row r="5443" spans="1:4" ht="15" customHeight="1" x14ac:dyDescent="0.2">
      <c r="A5443" s="40" t="s">
        <v>23758</v>
      </c>
      <c r="B5443" s="40" t="s">
        <v>23759</v>
      </c>
      <c r="C5443" s="40" t="s">
        <v>23760</v>
      </c>
      <c r="D5443" s="44" t="s">
        <v>23761</v>
      </c>
    </row>
    <row r="5444" spans="1:4" ht="15" customHeight="1" x14ac:dyDescent="0.2">
      <c r="A5444" s="40" t="s">
        <v>23762</v>
      </c>
      <c r="B5444" s="40" t="s">
        <v>23763</v>
      </c>
      <c r="C5444" s="40" t="s">
        <v>23764</v>
      </c>
      <c r="D5444" s="44" t="s">
        <v>23765</v>
      </c>
    </row>
    <row r="5445" spans="1:4" ht="15" customHeight="1" x14ac:dyDescent="0.2">
      <c r="A5445" s="40" t="s">
        <v>23766</v>
      </c>
      <c r="B5445" s="40" t="s">
        <v>23767</v>
      </c>
      <c r="C5445" s="40" t="s">
        <v>23768</v>
      </c>
      <c r="D5445" s="44" t="s">
        <v>23769</v>
      </c>
    </row>
    <row r="5446" spans="1:4" ht="15" customHeight="1" x14ac:dyDescent="0.2">
      <c r="A5446" s="40" t="s">
        <v>23770</v>
      </c>
      <c r="B5446" s="40" t="s">
        <v>23771</v>
      </c>
      <c r="C5446" s="40" t="s">
        <v>23772</v>
      </c>
      <c r="D5446" s="44" t="s">
        <v>23773</v>
      </c>
    </row>
    <row r="5447" spans="1:4" ht="15" customHeight="1" x14ac:dyDescent="0.2">
      <c r="A5447" s="40" t="s">
        <v>23774</v>
      </c>
      <c r="B5447" s="40" t="s">
        <v>23775</v>
      </c>
      <c r="C5447" s="40" t="s">
        <v>23776</v>
      </c>
      <c r="D5447" s="44" t="s">
        <v>23777</v>
      </c>
    </row>
    <row r="5448" spans="1:4" ht="15" customHeight="1" x14ac:dyDescent="0.2">
      <c r="A5448" s="40" t="s">
        <v>23778</v>
      </c>
      <c r="B5448" s="40" t="s">
        <v>23779</v>
      </c>
      <c r="C5448" s="40" t="s">
        <v>23780</v>
      </c>
      <c r="D5448" s="44" t="s">
        <v>23781</v>
      </c>
    </row>
    <row r="5449" spans="1:4" ht="15" customHeight="1" x14ac:dyDescent="0.2">
      <c r="A5449" s="40" t="s">
        <v>23782</v>
      </c>
      <c r="B5449" s="40" t="s">
        <v>23783</v>
      </c>
      <c r="C5449" s="40" t="s">
        <v>23784</v>
      </c>
      <c r="D5449" s="44" t="s">
        <v>23785</v>
      </c>
    </row>
    <row r="5450" spans="1:4" ht="15" customHeight="1" x14ac:dyDescent="0.2">
      <c r="A5450" s="40" t="s">
        <v>23786</v>
      </c>
      <c r="B5450" s="40" t="s">
        <v>23787</v>
      </c>
      <c r="C5450" s="40" t="s">
        <v>23788</v>
      </c>
      <c r="D5450" s="44" t="s">
        <v>23789</v>
      </c>
    </row>
    <row r="5451" spans="1:4" ht="15" customHeight="1" x14ac:dyDescent="0.2">
      <c r="A5451" s="40" t="s">
        <v>23790</v>
      </c>
      <c r="B5451" s="40" t="s">
        <v>23791</v>
      </c>
      <c r="C5451" s="40" t="s">
        <v>23792</v>
      </c>
      <c r="D5451" s="44" t="s">
        <v>23793</v>
      </c>
    </row>
    <row r="5452" spans="1:4" ht="15" customHeight="1" x14ac:dyDescent="0.2">
      <c r="A5452" s="40" t="s">
        <v>23794</v>
      </c>
      <c r="B5452" s="40" t="s">
        <v>23795</v>
      </c>
      <c r="C5452" s="40" t="s">
        <v>23796</v>
      </c>
      <c r="D5452" s="44" t="s">
        <v>23797</v>
      </c>
    </row>
    <row r="5453" spans="1:4" ht="15" customHeight="1" x14ac:dyDescent="0.2">
      <c r="A5453" s="40" t="s">
        <v>23798</v>
      </c>
      <c r="B5453" s="40" t="s">
        <v>23799</v>
      </c>
      <c r="C5453" s="40" t="s">
        <v>23800</v>
      </c>
      <c r="D5453" s="44" t="s">
        <v>23801</v>
      </c>
    </row>
    <row r="5454" spans="1:4" ht="15" customHeight="1" x14ac:dyDescent="0.2">
      <c r="A5454" s="40" t="s">
        <v>23802</v>
      </c>
      <c r="B5454" s="40" t="s">
        <v>23803</v>
      </c>
      <c r="C5454" s="40" t="s">
        <v>23804</v>
      </c>
      <c r="D5454" s="44" t="s">
        <v>23805</v>
      </c>
    </row>
    <row r="5455" spans="1:4" ht="15" customHeight="1" x14ac:dyDescent="0.2">
      <c r="A5455" s="40" t="s">
        <v>23806</v>
      </c>
      <c r="B5455" s="40" t="s">
        <v>23807</v>
      </c>
      <c r="C5455" s="40" t="s">
        <v>23808</v>
      </c>
      <c r="D5455" s="44" t="s">
        <v>23809</v>
      </c>
    </row>
    <row r="5456" spans="1:4" ht="15" customHeight="1" x14ac:dyDescent="0.2">
      <c r="A5456" s="40" t="s">
        <v>23810</v>
      </c>
      <c r="B5456" s="40" t="s">
        <v>23811</v>
      </c>
      <c r="C5456" s="40" t="s">
        <v>23812</v>
      </c>
      <c r="D5456" s="44" t="s">
        <v>23813</v>
      </c>
    </row>
    <row r="5457" spans="1:4" ht="15" customHeight="1" x14ac:dyDescent="0.2">
      <c r="A5457" s="40" t="s">
        <v>23814</v>
      </c>
      <c r="B5457" s="40" t="s">
        <v>23815</v>
      </c>
      <c r="C5457" s="40" t="s">
        <v>23816</v>
      </c>
      <c r="D5457" s="44" t="s">
        <v>23817</v>
      </c>
    </row>
    <row r="5458" spans="1:4" ht="15" customHeight="1" x14ac:dyDescent="0.2">
      <c r="A5458" s="40" t="s">
        <v>23818</v>
      </c>
      <c r="B5458" s="40" t="s">
        <v>23819</v>
      </c>
      <c r="C5458" s="40" t="s">
        <v>23820</v>
      </c>
      <c r="D5458" s="44" t="s">
        <v>23821</v>
      </c>
    </row>
    <row r="5459" spans="1:4" ht="15" customHeight="1" x14ac:dyDescent="0.2">
      <c r="A5459" s="40" t="s">
        <v>23822</v>
      </c>
      <c r="B5459" s="40" t="s">
        <v>23823</v>
      </c>
      <c r="C5459" s="40" t="s">
        <v>23824</v>
      </c>
      <c r="D5459" s="44" t="s">
        <v>23825</v>
      </c>
    </row>
    <row r="5460" spans="1:4" ht="15" customHeight="1" x14ac:dyDescent="0.2">
      <c r="A5460" s="40" t="s">
        <v>23826</v>
      </c>
      <c r="B5460" s="40" t="s">
        <v>23827</v>
      </c>
      <c r="C5460" s="40" t="s">
        <v>23828</v>
      </c>
      <c r="D5460" s="44" t="s">
        <v>23829</v>
      </c>
    </row>
    <row r="5461" spans="1:4" ht="15" customHeight="1" x14ac:dyDescent="0.2">
      <c r="A5461" s="40" t="s">
        <v>23830</v>
      </c>
      <c r="B5461" s="40" t="s">
        <v>23831</v>
      </c>
      <c r="C5461" s="40" t="s">
        <v>23832</v>
      </c>
      <c r="D5461" s="44" t="s">
        <v>23833</v>
      </c>
    </row>
    <row r="5462" spans="1:4" ht="15" customHeight="1" x14ac:dyDescent="0.2">
      <c r="A5462" s="40" t="s">
        <v>23834</v>
      </c>
      <c r="B5462" s="40" t="s">
        <v>23835</v>
      </c>
      <c r="C5462" s="40" t="s">
        <v>23836</v>
      </c>
      <c r="D5462" s="44" t="s">
        <v>23837</v>
      </c>
    </row>
    <row r="5463" spans="1:4" ht="15" customHeight="1" x14ac:dyDescent="0.2">
      <c r="A5463" s="40" t="s">
        <v>23838</v>
      </c>
      <c r="B5463" s="40" t="s">
        <v>23839</v>
      </c>
      <c r="C5463" s="40" t="s">
        <v>23840</v>
      </c>
      <c r="D5463" s="44" t="s">
        <v>23841</v>
      </c>
    </row>
    <row r="5464" spans="1:4" ht="15" customHeight="1" x14ac:dyDescent="0.2">
      <c r="A5464" s="40" t="s">
        <v>23842</v>
      </c>
      <c r="B5464" s="40" t="s">
        <v>23843</v>
      </c>
      <c r="C5464" s="40" t="s">
        <v>23844</v>
      </c>
      <c r="D5464" s="44" t="s">
        <v>23845</v>
      </c>
    </row>
    <row r="5465" spans="1:4" ht="15" customHeight="1" x14ac:dyDescent="0.2">
      <c r="A5465" s="40" t="s">
        <v>23846</v>
      </c>
      <c r="B5465" s="40" t="s">
        <v>23847</v>
      </c>
      <c r="C5465" s="40" t="s">
        <v>23848</v>
      </c>
      <c r="D5465" s="44" t="s">
        <v>23849</v>
      </c>
    </row>
    <row r="5466" spans="1:4" ht="15" customHeight="1" x14ac:dyDescent="0.2">
      <c r="A5466" s="40" t="s">
        <v>23850</v>
      </c>
      <c r="B5466" s="40" t="s">
        <v>23851</v>
      </c>
      <c r="C5466" s="40" t="s">
        <v>23852</v>
      </c>
      <c r="D5466" s="44" t="s">
        <v>23853</v>
      </c>
    </row>
    <row r="5467" spans="1:4" ht="15" customHeight="1" x14ac:dyDescent="0.2">
      <c r="A5467" s="40" t="s">
        <v>23854</v>
      </c>
      <c r="B5467" s="40" t="s">
        <v>23855</v>
      </c>
      <c r="C5467" s="40" t="s">
        <v>23856</v>
      </c>
      <c r="D5467" s="44" t="s">
        <v>23857</v>
      </c>
    </row>
    <row r="5468" spans="1:4" ht="15" customHeight="1" x14ac:dyDescent="0.2">
      <c r="A5468" s="40" t="s">
        <v>23858</v>
      </c>
      <c r="B5468" s="40" t="s">
        <v>23859</v>
      </c>
      <c r="C5468" s="40" t="s">
        <v>23860</v>
      </c>
      <c r="D5468" s="44" t="s">
        <v>23861</v>
      </c>
    </row>
    <row r="5469" spans="1:4" ht="15" customHeight="1" x14ac:dyDescent="0.2">
      <c r="A5469" s="40" t="s">
        <v>23862</v>
      </c>
      <c r="B5469" s="40" t="s">
        <v>23863</v>
      </c>
      <c r="C5469" s="40" t="s">
        <v>23864</v>
      </c>
      <c r="D5469" s="44" t="s">
        <v>23865</v>
      </c>
    </row>
    <row r="5470" spans="1:4" ht="15" customHeight="1" x14ac:dyDescent="0.2">
      <c r="A5470" s="40" t="s">
        <v>23866</v>
      </c>
      <c r="B5470" s="40" t="s">
        <v>23867</v>
      </c>
      <c r="C5470" s="40" t="s">
        <v>23868</v>
      </c>
      <c r="D5470" s="44" t="s">
        <v>23869</v>
      </c>
    </row>
    <row r="5471" spans="1:4" ht="15" customHeight="1" x14ac:dyDescent="0.2">
      <c r="A5471" s="40" t="s">
        <v>23870</v>
      </c>
      <c r="B5471" s="40" t="s">
        <v>23871</v>
      </c>
      <c r="C5471" s="40" t="s">
        <v>23872</v>
      </c>
      <c r="D5471" s="44" t="s">
        <v>23873</v>
      </c>
    </row>
    <row r="5472" spans="1:4" ht="15" customHeight="1" x14ac:dyDescent="0.2">
      <c r="A5472" s="40" t="s">
        <v>23874</v>
      </c>
      <c r="B5472" s="40" t="s">
        <v>23875</v>
      </c>
      <c r="C5472" s="40" t="s">
        <v>23876</v>
      </c>
      <c r="D5472" s="44" t="s">
        <v>23877</v>
      </c>
    </row>
    <row r="5473" spans="1:4" ht="15" customHeight="1" x14ac:dyDescent="0.2">
      <c r="A5473" s="40" t="s">
        <v>23878</v>
      </c>
      <c r="B5473" s="40" t="s">
        <v>23879</v>
      </c>
      <c r="C5473" s="40" t="s">
        <v>23880</v>
      </c>
      <c r="D5473" s="44" t="s">
        <v>23881</v>
      </c>
    </row>
    <row r="5474" spans="1:4" ht="15" customHeight="1" x14ac:dyDescent="0.2">
      <c r="A5474" s="40" t="s">
        <v>23882</v>
      </c>
      <c r="B5474" s="40" t="s">
        <v>23883</v>
      </c>
      <c r="C5474" s="40" t="s">
        <v>23884</v>
      </c>
      <c r="D5474" s="44" t="s">
        <v>23885</v>
      </c>
    </row>
    <row r="5475" spans="1:4" ht="15" customHeight="1" x14ac:dyDescent="0.2">
      <c r="A5475" s="40" t="s">
        <v>23886</v>
      </c>
      <c r="B5475" s="40" t="s">
        <v>23887</v>
      </c>
      <c r="C5475" s="40" t="s">
        <v>23888</v>
      </c>
      <c r="D5475" s="44" t="s">
        <v>23889</v>
      </c>
    </row>
    <row r="5476" spans="1:4" ht="15" customHeight="1" x14ac:dyDescent="0.2">
      <c r="A5476" s="40" t="s">
        <v>23890</v>
      </c>
      <c r="B5476" s="40" t="s">
        <v>23891</v>
      </c>
      <c r="C5476" s="40" t="s">
        <v>23892</v>
      </c>
      <c r="D5476" s="44" t="s">
        <v>23893</v>
      </c>
    </row>
    <row r="5477" spans="1:4" ht="15" customHeight="1" x14ac:dyDescent="0.2">
      <c r="A5477" s="40" t="s">
        <v>23894</v>
      </c>
      <c r="B5477" s="40" t="s">
        <v>23895</v>
      </c>
      <c r="C5477" s="40" t="s">
        <v>23896</v>
      </c>
      <c r="D5477" s="44" t="s">
        <v>23897</v>
      </c>
    </row>
    <row r="5478" spans="1:4" ht="15" customHeight="1" x14ac:dyDescent="0.2">
      <c r="A5478" s="40" t="s">
        <v>23898</v>
      </c>
      <c r="B5478" s="40" t="s">
        <v>23899</v>
      </c>
      <c r="C5478" s="40" t="s">
        <v>23900</v>
      </c>
      <c r="D5478" s="44" t="s">
        <v>23901</v>
      </c>
    </row>
    <row r="5479" spans="1:4" ht="15" customHeight="1" x14ac:dyDescent="0.2">
      <c r="A5479" s="40" t="s">
        <v>23902</v>
      </c>
      <c r="B5479" s="40" t="s">
        <v>23903</v>
      </c>
      <c r="C5479" s="40" t="s">
        <v>23904</v>
      </c>
      <c r="D5479" s="44" t="s">
        <v>23905</v>
      </c>
    </row>
    <row r="5480" spans="1:4" ht="15" customHeight="1" x14ac:dyDescent="0.2">
      <c r="A5480" s="40" t="s">
        <v>23906</v>
      </c>
      <c r="B5480" s="40" t="s">
        <v>23907</v>
      </c>
      <c r="C5480" s="40" t="s">
        <v>23908</v>
      </c>
      <c r="D5480" s="44" t="s">
        <v>23909</v>
      </c>
    </row>
    <row r="5481" spans="1:4" ht="15" customHeight="1" x14ac:dyDescent="0.2">
      <c r="A5481" s="40" t="s">
        <v>23910</v>
      </c>
      <c r="B5481" s="40" t="s">
        <v>23911</v>
      </c>
      <c r="C5481" s="40" t="s">
        <v>23912</v>
      </c>
      <c r="D5481" s="44" t="s">
        <v>23913</v>
      </c>
    </row>
    <row r="5482" spans="1:4" ht="15" customHeight="1" x14ac:dyDescent="0.2">
      <c r="A5482" s="40" t="s">
        <v>23914</v>
      </c>
      <c r="B5482" s="40" t="s">
        <v>23915</v>
      </c>
      <c r="C5482" s="40" t="s">
        <v>23916</v>
      </c>
      <c r="D5482" s="44" t="s">
        <v>23917</v>
      </c>
    </row>
    <row r="5483" spans="1:4" ht="15" customHeight="1" x14ac:dyDescent="0.2">
      <c r="A5483" s="40" t="s">
        <v>23918</v>
      </c>
      <c r="B5483" s="40" t="s">
        <v>23919</v>
      </c>
      <c r="C5483" s="40" t="s">
        <v>23920</v>
      </c>
      <c r="D5483" s="44" t="s">
        <v>23921</v>
      </c>
    </row>
    <row r="5484" spans="1:4" ht="15" customHeight="1" x14ac:dyDescent="0.2">
      <c r="A5484" s="40" t="s">
        <v>23922</v>
      </c>
      <c r="B5484" s="40" t="s">
        <v>23923</v>
      </c>
      <c r="C5484" s="40" t="s">
        <v>23924</v>
      </c>
      <c r="D5484" s="44" t="s">
        <v>23925</v>
      </c>
    </row>
    <row r="5485" spans="1:4" ht="15" customHeight="1" x14ac:dyDescent="0.2">
      <c r="A5485" s="40" t="s">
        <v>23926</v>
      </c>
      <c r="B5485" s="40" t="s">
        <v>23927</v>
      </c>
      <c r="C5485" s="40" t="s">
        <v>23928</v>
      </c>
      <c r="D5485" s="44" t="s">
        <v>23929</v>
      </c>
    </row>
    <row r="5486" spans="1:4" ht="15" customHeight="1" x14ac:dyDescent="0.2">
      <c r="A5486" s="40" t="s">
        <v>23930</v>
      </c>
      <c r="B5486" s="40" t="s">
        <v>23931</v>
      </c>
      <c r="C5486" s="40" t="s">
        <v>23932</v>
      </c>
      <c r="D5486" s="44" t="s">
        <v>23933</v>
      </c>
    </row>
    <row r="5487" spans="1:4" ht="15" customHeight="1" x14ac:dyDescent="0.2">
      <c r="A5487" s="40" t="s">
        <v>23934</v>
      </c>
      <c r="B5487" s="40" t="s">
        <v>23935</v>
      </c>
      <c r="C5487" s="40" t="s">
        <v>23936</v>
      </c>
      <c r="D5487" s="44" t="s">
        <v>23937</v>
      </c>
    </row>
    <row r="5488" spans="1:4" ht="15" customHeight="1" x14ac:dyDescent="0.2">
      <c r="A5488" s="40" t="s">
        <v>23938</v>
      </c>
      <c r="B5488" s="40" t="s">
        <v>23939</v>
      </c>
      <c r="C5488" s="40" t="s">
        <v>23940</v>
      </c>
      <c r="D5488" s="44" t="s">
        <v>23941</v>
      </c>
    </row>
    <row r="5489" spans="1:4" ht="15" customHeight="1" x14ac:dyDescent="0.2">
      <c r="A5489" s="40" t="s">
        <v>23942</v>
      </c>
      <c r="B5489" s="40" t="s">
        <v>23943</v>
      </c>
      <c r="C5489" s="40" t="s">
        <v>23944</v>
      </c>
      <c r="D5489" s="44" t="s">
        <v>23945</v>
      </c>
    </row>
    <row r="5490" spans="1:4" ht="15" customHeight="1" x14ac:dyDescent="0.2">
      <c r="A5490" s="40" t="s">
        <v>23946</v>
      </c>
      <c r="B5490" s="40" t="s">
        <v>23947</v>
      </c>
      <c r="C5490" s="40" t="s">
        <v>23948</v>
      </c>
      <c r="D5490" s="44" t="s">
        <v>23949</v>
      </c>
    </row>
    <row r="5491" spans="1:4" ht="15" customHeight="1" x14ac:dyDescent="0.2">
      <c r="A5491" s="40" t="s">
        <v>23950</v>
      </c>
      <c r="B5491" s="40" t="s">
        <v>23951</v>
      </c>
      <c r="C5491" s="40" t="s">
        <v>23952</v>
      </c>
      <c r="D5491" s="44" t="s">
        <v>23953</v>
      </c>
    </row>
    <row r="5492" spans="1:4" ht="15" customHeight="1" x14ac:dyDescent="0.2">
      <c r="A5492" s="40" t="s">
        <v>23954</v>
      </c>
      <c r="B5492" s="40" t="s">
        <v>23955</v>
      </c>
      <c r="C5492" s="40" t="s">
        <v>23956</v>
      </c>
      <c r="D5492" s="44" t="s">
        <v>23957</v>
      </c>
    </row>
    <row r="5493" spans="1:4" ht="15" customHeight="1" x14ac:dyDescent="0.2">
      <c r="A5493" s="40" t="s">
        <v>23958</v>
      </c>
      <c r="B5493" s="40" t="s">
        <v>23959</v>
      </c>
      <c r="C5493" s="40" t="s">
        <v>23960</v>
      </c>
      <c r="D5493" s="44" t="s">
        <v>23961</v>
      </c>
    </row>
    <row r="5494" spans="1:4" ht="15" customHeight="1" x14ac:dyDescent="0.2">
      <c r="A5494" s="40" t="s">
        <v>23962</v>
      </c>
      <c r="B5494" s="40" t="s">
        <v>23963</v>
      </c>
      <c r="C5494" s="40" t="s">
        <v>23964</v>
      </c>
      <c r="D5494" s="44" t="s">
        <v>23965</v>
      </c>
    </row>
    <row r="5495" spans="1:4" ht="15" customHeight="1" x14ac:dyDescent="0.2">
      <c r="A5495" s="40" t="s">
        <v>23966</v>
      </c>
      <c r="B5495" s="40" t="s">
        <v>23967</v>
      </c>
      <c r="C5495" s="40" t="s">
        <v>23968</v>
      </c>
      <c r="D5495" s="44" t="s">
        <v>23969</v>
      </c>
    </row>
    <row r="5496" spans="1:4" ht="15" customHeight="1" x14ac:dyDescent="0.2">
      <c r="A5496" s="40" t="s">
        <v>23970</v>
      </c>
      <c r="B5496" s="40" t="s">
        <v>23971</v>
      </c>
      <c r="C5496" s="40" t="s">
        <v>23972</v>
      </c>
      <c r="D5496" s="44" t="s">
        <v>23973</v>
      </c>
    </row>
    <row r="5497" spans="1:4" ht="15" customHeight="1" x14ac:dyDescent="0.2">
      <c r="A5497" s="40" t="s">
        <v>23974</v>
      </c>
      <c r="B5497" s="40" t="s">
        <v>23975</v>
      </c>
      <c r="C5497" s="40" t="s">
        <v>23976</v>
      </c>
      <c r="D5497" s="44" t="s">
        <v>23977</v>
      </c>
    </row>
    <row r="5498" spans="1:4" ht="15" customHeight="1" x14ac:dyDescent="0.2">
      <c r="A5498" s="40" t="s">
        <v>23978</v>
      </c>
      <c r="B5498" s="40" t="s">
        <v>23979</v>
      </c>
      <c r="C5498" s="40" t="s">
        <v>23980</v>
      </c>
      <c r="D5498" s="44" t="s">
        <v>23981</v>
      </c>
    </row>
    <row r="5499" spans="1:4" ht="15" customHeight="1" x14ac:dyDescent="0.2">
      <c r="A5499" s="40" t="s">
        <v>23982</v>
      </c>
      <c r="B5499" s="40" t="s">
        <v>23983</v>
      </c>
      <c r="C5499" s="40" t="s">
        <v>23984</v>
      </c>
      <c r="D5499" s="44" t="s">
        <v>23985</v>
      </c>
    </row>
    <row r="5500" spans="1:4" ht="15" customHeight="1" x14ac:dyDescent="0.2">
      <c r="A5500" s="40" t="s">
        <v>23986</v>
      </c>
      <c r="B5500" s="40" t="s">
        <v>23987</v>
      </c>
      <c r="C5500" s="40" t="s">
        <v>23988</v>
      </c>
      <c r="D5500" s="44" t="s">
        <v>23989</v>
      </c>
    </row>
    <row r="5501" spans="1:4" ht="15" customHeight="1" x14ac:dyDescent="0.2">
      <c r="A5501" s="40" t="s">
        <v>23990</v>
      </c>
      <c r="B5501" s="40" t="s">
        <v>23991</v>
      </c>
      <c r="C5501" s="40" t="s">
        <v>23992</v>
      </c>
      <c r="D5501" s="44" t="s">
        <v>23993</v>
      </c>
    </row>
    <row r="5502" spans="1:4" ht="15" customHeight="1" x14ac:dyDescent="0.2">
      <c r="A5502" s="40" t="s">
        <v>23994</v>
      </c>
      <c r="B5502" s="40" t="s">
        <v>23995</v>
      </c>
      <c r="C5502" s="40" t="s">
        <v>23996</v>
      </c>
      <c r="D5502" s="44" t="s">
        <v>23997</v>
      </c>
    </row>
    <row r="5503" spans="1:4" ht="15" customHeight="1" x14ac:dyDescent="0.2">
      <c r="A5503" s="40" t="s">
        <v>23998</v>
      </c>
      <c r="B5503" s="40" t="s">
        <v>23999</v>
      </c>
      <c r="C5503" s="40" t="s">
        <v>24000</v>
      </c>
      <c r="D5503" s="44" t="s">
        <v>24001</v>
      </c>
    </row>
    <row r="5504" spans="1:4" ht="15" customHeight="1" x14ac:dyDescent="0.2">
      <c r="A5504" s="40" t="s">
        <v>24002</v>
      </c>
      <c r="B5504" s="40" t="s">
        <v>24003</v>
      </c>
      <c r="C5504" s="40" t="s">
        <v>24004</v>
      </c>
      <c r="D5504" s="44" t="s">
        <v>24005</v>
      </c>
    </row>
    <row r="5505" spans="1:4" ht="15" customHeight="1" x14ac:dyDescent="0.2">
      <c r="A5505" s="40" t="s">
        <v>24006</v>
      </c>
      <c r="B5505" s="40" t="s">
        <v>24007</v>
      </c>
      <c r="C5505" s="40" t="s">
        <v>24008</v>
      </c>
      <c r="D5505" s="44" t="s">
        <v>24009</v>
      </c>
    </row>
    <row r="5506" spans="1:4" ht="15" customHeight="1" x14ac:dyDescent="0.2">
      <c r="A5506" s="40" t="s">
        <v>24010</v>
      </c>
      <c r="B5506" s="40" t="s">
        <v>24011</v>
      </c>
      <c r="C5506" s="40" t="s">
        <v>24012</v>
      </c>
      <c r="D5506" s="44" t="s">
        <v>24013</v>
      </c>
    </row>
    <row r="5507" spans="1:4" ht="15" customHeight="1" x14ac:dyDescent="0.2">
      <c r="A5507" s="40" t="s">
        <v>24014</v>
      </c>
      <c r="B5507" s="40" t="s">
        <v>24015</v>
      </c>
      <c r="C5507" s="40" t="s">
        <v>24016</v>
      </c>
      <c r="D5507" s="44" t="s">
        <v>24017</v>
      </c>
    </row>
    <row r="5508" spans="1:4" ht="15" customHeight="1" x14ac:dyDescent="0.2">
      <c r="A5508" s="40" t="s">
        <v>24018</v>
      </c>
      <c r="B5508" s="40" t="s">
        <v>24019</v>
      </c>
      <c r="C5508" s="40" t="s">
        <v>24020</v>
      </c>
      <c r="D5508" s="44" t="s">
        <v>24021</v>
      </c>
    </row>
    <row r="5509" spans="1:4" ht="15" customHeight="1" x14ac:dyDescent="0.2">
      <c r="A5509" s="40" t="s">
        <v>24022</v>
      </c>
      <c r="B5509" s="40" t="s">
        <v>24023</v>
      </c>
      <c r="C5509" s="40" t="s">
        <v>24024</v>
      </c>
      <c r="D5509" s="44" t="s">
        <v>24025</v>
      </c>
    </row>
    <row r="5510" spans="1:4" ht="15" customHeight="1" x14ac:dyDescent="0.2">
      <c r="A5510" s="40" t="s">
        <v>24026</v>
      </c>
      <c r="B5510" s="40" t="s">
        <v>24027</v>
      </c>
      <c r="C5510" s="40" t="s">
        <v>24028</v>
      </c>
      <c r="D5510" s="44" t="s">
        <v>24029</v>
      </c>
    </row>
    <row r="5511" spans="1:4" ht="15" customHeight="1" x14ac:dyDescent="0.2">
      <c r="A5511" s="40" t="s">
        <v>24030</v>
      </c>
      <c r="B5511" s="40" t="s">
        <v>24031</v>
      </c>
      <c r="C5511" s="40" t="s">
        <v>24032</v>
      </c>
      <c r="D5511" s="44" t="s">
        <v>24033</v>
      </c>
    </row>
    <row r="5512" spans="1:4" ht="15" customHeight="1" x14ac:dyDescent="0.2">
      <c r="A5512" s="40" t="s">
        <v>24034</v>
      </c>
      <c r="B5512" s="40" t="s">
        <v>24035</v>
      </c>
      <c r="C5512" s="40" t="s">
        <v>24036</v>
      </c>
      <c r="D5512" s="44" t="s">
        <v>24037</v>
      </c>
    </row>
    <row r="5513" spans="1:4" ht="15" customHeight="1" x14ac:dyDescent="0.2">
      <c r="A5513" s="40" t="s">
        <v>24038</v>
      </c>
      <c r="B5513" s="40" t="s">
        <v>24039</v>
      </c>
      <c r="C5513" s="40" t="s">
        <v>24040</v>
      </c>
      <c r="D5513" s="44" t="s">
        <v>24041</v>
      </c>
    </row>
    <row r="5514" spans="1:4" ht="15" customHeight="1" x14ac:dyDescent="0.2">
      <c r="A5514" s="40" t="s">
        <v>24042</v>
      </c>
      <c r="B5514" s="40" t="s">
        <v>24043</v>
      </c>
      <c r="C5514" s="40" t="s">
        <v>24044</v>
      </c>
      <c r="D5514" s="44" t="s">
        <v>24045</v>
      </c>
    </row>
    <row r="5515" spans="1:4" ht="15" customHeight="1" x14ac:dyDescent="0.2">
      <c r="A5515" s="40" t="s">
        <v>24046</v>
      </c>
      <c r="B5515" s="40" t="s">
        <v>24047</v>
      </c>
      <c r="C5515" s="40" t="s">
        <v>24048</v>
      </c>
      <c r="D5515" s="44" t="s">
        <v>24049</v>
      </c>
    </row>
    <row r="5516" spans="1:4" ht="15" customHeight="1" x14ac:dyDescent="0.2">
      <c r="A5516" s="40" t="s">
        <v>24050</v>
      </c>
      <c r="B5516" s="40" t="s">
        <v>24051</v>
      </c>
      <c r="C5516" s="40" t="s">
        <v>24052</v>
      </c>
      <c r="D5516" s="44" t="s">
        <v>24053</v>
      </c>
    </row>
    <row r="5517" spans="1:4" ht="15" customHeight="1" x14ac:dyDescent="0.2">
      <c r="A5517" s="40" t="s">
        <v>24054</v>
      </c>
      <c r="B5517" s="40" t="s">
        <v>24055</v>
      </c>
      <c r="C5517" s="40" t="s">
        <v>24056</v>
      </c>
      <c r="D5517" s="44" t="s">
        <v>24057</v>
      </c>
    </row>
    <row r="5518" spans="1:4" ht="15" customHeight="1" x14ac:dyDescent="0.2">
      <c r="A5518" s="40" t="s">
        <v>24058</v>
      </c>
      <c r="B5518" s="40" t="s">
        <v>24059</v>
      </c>
      <c r="C5518" s="40" t="s">
        <v>24060</v>
      </c>
      <c r="D5518" s="44" t="s">
        <v>24061</v>
      </c>
    </row>
    <row r="5519" spans="1:4" ht="15" customHeight="1" x14ac:dyDescent="0.2">
      <c r="A5519" s="40" t="s">
        <v>24062</v>
      </c>
      <c r="B5519" s="40" t="s">
        <v>24063</v>
      </c>
      <c r="C5519" s="40" t="s">
        <v>24064</v>
      </c>
      <c r="D5519" s="44" t="s">
        <v>24065</v>
      </c>
    </row>
    <row r="5520" spans="1:4" ht="15" customHeight="1" x14ac:dyDescent="0.2">
      <c r="A5520" s="40" t="s">
        <v>24066</v>
      </c>
      <c r="B5520" s="40" t="s">
        <v>24067</v>
      </c>
      <c r="C5520" s="40" t="s">
        <v>24068</v>
      </c>
      <c r="D5520" s="44" t="s">
        <v>24069</v>
      </c>
    </row>
    <row r="5521" spans="1:4" ht="15" customHeight="1" x14ac:dyDescent="0.2">
      <c r="A5521" s="40" t="s">
        <v>24070</v>
      </c>
      <c r="B5521" s="40" t="s">
        <v>24071</v>
      </c>
      <c r="C5521" s="40" t="s">
        <v>24072</v>
      </c>
      <c r="D5521" s="44" t="s">
        <v>24073</v>
      </c>
    </row>
    <row r="5522" spans="1:4" ht="15" customHeight="1" x14ac:dyDescent="0.2">
      <c r="A5522" s="40" t="s">
        <v>24074</v>
      </c>
      <c r="B5522" s="40" t="s">
        <v>24075</v>
      </c>
      <c r="C5522" s="40" t="s">
        <v>24076</v>
      </c>
      <c r="D5522" s="44" t="s">
        <v>24077</v>
      </c>
    </row>
    <row r="5523" spans="1:4" ht="15" customHeight="1" x14ac:dyDescent="0.2">
      <c r="A5523" s="40" t="s">
        <v>24078</v>
      </c>
      <c r="B5523" s="40" t="s">
        <v>24079</v>
      </c>
      <c r="C5523" s="40" t="s">
        <v>24080</v>
      </c>
      <c r="D5523" s="44" t="s">
        <v>24081</v>
      </c>
    </row>
    <row r="5524" spans="1:4" ht="15" customHeight="1" x14ac:dyDescent="0.2">
      <c r="A5524" s="40" t="s">
        <v>24082</v>
      </c>
      <c r="B5524" s="40" t="s">
        <v>24083</v>
      </c>
      <c r="C5524" s="40" t="s">
        <v>24084</v>
      </c>
      <c r="D5524" s="44" t="s">
        <v>24085</v>
      </c>
    </row>
    <row r="5525" spans="1:4" ht="15" customHeight="1" x14ac:dyDescent="0.2">
      <c r="A5525" s="40" t="s">
        <v>24086</v>
      </c>
      <c r="B5525" s="40" t="s">
        <v>24087</v>
      </c>
      <c r="C5525" s="40" t="s">
        <v>24088</v>
      </c>
      <c r="D5525" s="44" t="s">
        <v>24089</v>
      </c>
    </row>
    <row r="5526" spans="1:4" ht="15" customHeight="1" x14ac:dyDescent="0.2">
      <c r="A5526" s="40" t="s">
        <v>24090</v>
      </c>
      <c r="B5526" s="40" t="s">
        <v>24091</v>
      </c>
      <c r="C5526" s="40" t="s">
        <v>24092</v>
      </c>
      <c r="D5526" s="44" t="s">
        <v>24093</v>
      </c>
    </row>
    <row r="5527" spans="1:4" ht="15" customHeight="1" x14ac:dyDescent="0.2">
      <c r="A5527" s="40" t="s">
        <v>24094</v>
      </c>
      <c r="B5527" s="40" t="s">
        <v>24095</v>
      </c>
      <c r="C5527" s="40" t="s">
        <v>24096</v>
      </c>
      <c r="D5527" s="44" t="s">
        <v>24097</v>
      </c>
    </row>
    <row r="5528" spans="1:4" ht="15" customHeight="1" x14ac:dyDescent="0.2">
      <c r="A5528" s="40" t="s">
        <v>24098</v>
      </c>
      <c r="B5528" s="40" t="s">
        <v>24099</v>
      </c>
      <c r="C5528" s="40" t="s">
        <v>24100</v>
      </c>
      <c r="D5528" s="44" t="s">
        <v>24101</v>
      </c>
    </row>
    <row r="5529" spans="1:4" ht="15" customHeight="1" x14ac:dyDescent="0.2">
      <c r="A5529" s="40" t="s">
        <v>24102</v>
      </c>
      <c r="B5529" s="40" t="s">
        <v>24103</v>
      </c>
      <c r="C5529" s="40" t="s">
        <v>24104</v>
      </c>
      <c r="D5529" s="44" t="s">
        <v>24105</v>
      </c>
    </row>
    <row r="5530" spans="1:4" ht="15" customHeight="1" x14ac:dyDescent="0.2">
      <c r="A5530" s="40" t="s">
        <v>24106</v>
      </c>
      <c r="B5530" s="40" t="s">
        <v>24107</v>
      </c>
      <c r="C5530" s="40" t="s">
        <v>24108</v>
      </c>
      <c r="D5530" s="44" t="s">
        <v>24109</v>
      </c>
    </row>
    <row r="5531" spans="1:4" ht="15" customHeight="1" x14ac:dyDescent="0.2">
      <c r="A5531" s="40" t="s">
        <v>24110</v>
      </c>
      <c r="B5531" s="40" t="s">
        <v>24111</v>
      </c>
      <c r="C5531" s="40" t="s">
        <v>24112</v>
      </c>
      <c r="D5531" s="44" t="s">
        <v>24113</v>
      </c>
    </row>
    <row r="5532" spans="1:4" ht="15" customHeight="1" x14ac:dyDescent="0.2">
      <c r="A5532" s="40" t="s">
        <v>24114</v>
      </c>
      <c r="B5532" s="40" t="s">
        <v>24115</v>
      </c>
      <c r="C5532" s="40" t="s">
        <v>24116</v>
      </c>
      <c r="D5532" s="44" t="s">
        <v>24117</v>
      </c>
    </row>
    <row r="5533" spans="1:4" ht="15" customHeight="1" x14ac:dyDescent="0.2">
      <c r="A5533" s="40" t="s">
        <v>24118</v>
      </c>
      <c r="B5533" s="40" t="s">
        <v>24119</v>
      </c>
      <c r="C5533" s="40" t="s">
        <v>24120</v>
      </c>
      <c r="D5533" s="44" t="s">
        <v>24121</v>
      </c>
    </row>
    <row r="5534" spans="1:4" ht="15" customHeight="1" x14ac:dyDescent="0.2">
      <c r="A5534" s="40" t="s">
        <v>24122</v>
      </c>
      <c r="B5534" s="40" t="s">
        <v>24123</v>
      </c>
      <c r="C5534" s="40" t="s">
        <v>24124</v>
      </c>
      <c r="D5534" s="44" t="s">
        <v>24125</v>
      </c>
    </row>
    <row r="5535" spans="1:4" ht="15" customHeight="1" x14ac:dyDescent="0.2">
      <c r="A5535" s="40" t="s">
        <v>24126</v>
      </c>
      <c r="B5535" s="40" t="s">
        <v>24127</v>
      </c>
      <c r="C5535" s="40" t="s">
        <v>24128</v>
      </c>
      <c r="D5535" s="44" t="s">
        <v>24129</v>
      </c>
    </row>
    <row r="5536" spans="1:4" ht="15" customHeight="1" x14ac:dyDescent="0.2">
      <c r="A5536" s="40" t="s">
        <v>24130</v>
      </c>
      <c r="B5536" s="40" t="s">
        <v>24131</v>
      </c>
      <c r="C5536" s="40" t="s">
        <v>24132</v>
      </c>
      <c r="D5536" s="44" t="s">
        <v>24133</v>
      </c>
    </row>
    <row r="5537" spans="1:4" ht="15" customHeight="1" x14ac:dyDescent="0.2">
      <c r="A5537" s="40" t="s">
        <v>24134</v>
      </c>
      <c r="B5537" s="40" t="s">
        <v>24135</v>
      </c>
      <c r="C5537" s="40" t="s">
        <v>24136</v>
      </c>
      <c r="D5537" s="44" t="s">
        <v>24137</v>
      </c>
    </row>
    <row r="5538" spans="1:4" ht="15" customHeight="1" x14ac:dyDescent="0.2">
      <c r="A5538" s="40" t="s">
        <v>24138</v>
      </c>
      <c r="B5538" s="40" t="s">
        <v>24139</v>
      </c>
      <c r="C5538" s="40" t="s">
        <v>24140</v>
      </c>
      <c r="D5538" s="44" t="s">
        <v>24141</v>
      </c>
    </row>
    <row r="5539" spans="1:4" ht="15" customHeight="1" x14ac:dyDescent="0.2">
      <c r="A5539" s="40" t="s">
        <v>24142</v>
      </c>
      <c r="B5539" s="40" t="s">
        <v>24143</v>
      </c>
      <c r="C5539" s="40" t="s">
        <v>24144</v>
      </c>
      <c r="D5539" s="44" t="s">
        <v>24145</v>
      </c>
    </row>
    <row r="5540" spans="1:4" ht="15" customHeight="1" x14ac:dyDescent="0.2">
      <c r="A5540" s="40" t="s">
        <v>24146</v>
      </c>
      <c r="B5540" s="40" t="s">
        <v>24147</v>
      </c>
      <c r="C5540" s="40" t="s">
        <v>24148</v>
      </c>
      <c r="D5540" s="44" t="s">
        <v>24149</v>
      </c>
    </row>
    <row r="5541" spans="1:4" ht="15" customHeight="1" x14ac:dyDescent="0.2">
      <c r="A5541" s="40" t="s">
        <v>24150</v>
      </c>
      <c r="B5541" s="40" t="s">
        <v>24151</v>
      </c>
      <c r="C5541" s="40" t="s">
        <v>24152</v>
      </c>
      <c r="D5541" s="44" t="s">
        <v>24149</v>
      </c>
    </row>
    <row r="5542" spans="1:4" ht="15" customHeight="1" x14ac:dyDescent="0.2">
      <c r="A5542" s="40" t="s">
        <v>24153</v>
      </c>
      <c r="B5542" s="40" t="s">
        <v>24154</v>
      </c>
      <c r="C5542" s="40" t="s">
        <v>24155</v>
      </c>
      <c r="D5542" s="44" t="s">
        <v>24156</v>
      </c>
    </row>
    <row r="5543" spans="1:4" ht="15" customHeight="1" x14ac:dyDescent="0.2">
      <c r="A5543" s="40" t="s">
        <v>24157</v>
      </c>
      <c r="B5543" s="40" t="s">
        <v>24158</v>
      </c>
      <c r="C5543" s="40" t="s">
        <v>24159</v>
      </c>
      <c r="D5543" s="44" t="s">
        <v>24160</v>
      </c>
    </row>
    <row r="5544" spans="1:4" ht="15" customHeight="1" x14ac:dyDescent="0.2">
      <c r="A5544" s="40" t="s">
        <v>24161</v>
      </c>
      <c r="B5544" s="40" t="s">
        <v>24162</v>
      </c>
      <c r="C5544" s="40" t="s">
        <v>24163</v>
      </c>
      <c r="D5544" s="44" t="s">
        <v>24164</v>
      </c>
    </row>
    <row r="5545" spans="1:4" ht="15" customHeight="1" x14ac:dyDescent="0.2">
      <c r="A5545" s="40" t="s">
        <v>24165</v>
      </c>
      <c r="B5545" s="40" t="s">
        <v>24166</v>
      </c>
      <c r="C5545" s="40" t="s">
        <v>24167</v>
      </c>
      <c r="D5545" s="44" t="s">
        <v>24168</v>
      </c>
    </row>
    <row r="5546" spans="1:4" ht="15" customHeight="1" x14ac:dyDescent="0.2">
      <c r="A5546" s="40" t="s">
        <v>24169</v>
      </c>
      <c r="B5546" s="40" t="s">
        <v>24170</v>
      </c>
      <c r="C5546" s="40" t="s">
        <v>24171</v>
      </c>
      <c r="D5546" s="44" t="s">
        <v>24172</v>
      </c>
    </row>
    <row r="5547" spans="1:4" ht="15" customHeight="1" x14ac:dyDescent="0.2">
      <c r="A5547" s="40" t="s">
        <v>24173</v>
      </c>
      <c r="B5547" s="40" t="s">
        <v>24174</v>
      </c>
      <c r="C5547" s="40" t="s">
        <v>24175</v>
      </c>
      <c r="D5547" s="44" t="s">
        <v>24176</v>
      </c>
    </row>
    <row r="5548" spans="1:4" ht="15" customHeight="1" x14ac:dyDescent="0.2">
      <c r="A5548" s="40" t="s">
        <v>24177</v>
      </c>
      <c r="B5548" s="40" t="s">
        <v>24178</v>
      </c>
      <c r="C5548" s="40" t="s">
        <v>24179</v>
      </c>
      <c r="D5548" s="44" t="s">
        <v>24180</v>
      </c>
    </row>
    <row r="5549" spans="1:4" ht="15" customHeight="1" x14ac:dyDescent="0.2">
      <c r="A5549" s="40" t="s">
        <v>24181</v>
      </c>
      <c r="B5549" s="40" t="s">
        <v>24182</v>
      </c>
      <c r="C5549" s="40" t="s">
        <v>24183</v>
      </c>
      <c r="D5549" s="44" t="s">
        <v>24184</v>
      </c>
    </row>
    <row r="5550" spans="1:4" ht="15" customHeight="1" x14ac:dyDescent="0.2">
      <c r="A5550" s="40" t="s">
        <v>24185</v>
      </c>
      <c r="B5550" s="40" t="s">
        <v>24186</v>
      </c>
      <c r="C5550" s="40" t="s">
        <v>24187</v>
      </c>
      <c r="D5550" s="44" t="s">
        <v>24188</v>
      </c>
    </row>
    <row r="5551" spans="1:4" ht="15" customHeight="1" x14ac:dyDescent="0.2">
      <c r="A5551" s="40" t="s">
        <v>24189</v>
      </c>
      <c r="B5551" s="40" t="s">
        <v>24190</v>
      </c>
      <c r="C5551" s="40" t="s">
        <v>24191</v>
      </c>
      <c r="D5551" s="44" t="s">
        <v>24192</v>
      </c>
    </row>
    <row r="5552" spans="1:4" ht="15" customHeight="1" x14ac:dyDescent="0.2">
      <c r="A5552" s="40" t="s">
        <v>24193</v>
      </c>
      <c r="B5552" s="40" t="s">
        <v>24194</v>
      </c>
      <c r="C5552" s="40" t="s">
        <v>24195</v>
      </c>
      <c r="D5552" s="44" t="s">
        <v>24196</v>
      </c>
    </row>
    <row r="5553" spans="1:4" ht="15" customHeight="1" x14ac:dyDescent="0.2">
      <c r="A5553" s="40" t="s">
        <v>24197</v>
      </c>
      <c r="B5553" s="40" t="s">
        <v>24198</v>
      </c>
      <c r="C5553" s="40" t="s">
        <v>24199</v>
      </c>
      <c r="D5553" s="44" t="s">
        <v>24200</v>
      </c>
    </row>
    <row r="5554" spans="1:4" ht="15" customHeight="1" x14ac:dyDescent="0.2">
      <c r="A5554" s="40" t="s">
        <v>24201</v>
      </c>
      <c r="B5554" s="40" t="s">
        <v>24202</v>
      </c>
      <c r="C5554" s="40" t="s">
        <v>24203</v>
      </c>
      <c r="D5554" s="44" t="s">
        <v>24204</v>
      </c>
    </row>
    <row r="5555" spans="1:4" ht="15" customHeight="1" x14ac:dyDescent="0.2">
      <c r="A5555" s="40" t="s">
        <v>24205</v>
      </c>
      <c r="B5555" s="40" t="s">
        <v>24206</v>
      </c>
      <c r="C5555" s="40" t="s">
        <v>24207</v>
      </c>
      <c r="D5555" s="44" t="s">
        <v>24208</v>
      </c>
    </row>
    <row r="5556" spans="1:4" ht="15" customHeight="1" x14ac:dyDescent="0.2">
      <c r="A5556" s="40" t="s">
        <v>24209</v>
      </c>
      <c r="B5556" s="40" t="s">
        <v>24210</v>
      </c>
      <c r="C5556" s="40" t="s">
        <v>24211</v>
      </c>
      <c r="D5556" s="44" t="s">
        <v>24212</v>
      </c>
    </row>
    <row r="5557" spans="1:4" ht="15" customHeight="1" x14ac:dyDescent="0.2">
      <c r="A5557" s="40" t="s">
        <v>24213</v>
      </c>
      <c r="B5557" s="40" t="s">
        <v>24214</v>
      </c>
      <c r="C5557" s="40" t="s">
        <v>24215</v>
      </c>
      <c r="D5557" s="44" t="s">
        <v>24216</v>
      </c>
    </row>
    <row r="5558" spans="1:4" ht="15" customHeight="1" x14ac:dyDescent="0.2">
      <c r="A5558" s="40" t="s">
        <v>24217</v>
      </c>
      <c r="B5558" s="40" t="s">
        <v>24218</v>
      </c>
      <c r="C5558" s="40" t="s">
        <v>24219</v>
      </c>
      <c r="D5558" s="44" t="s">
        <v>24220</v>
      </c>
    </row>
    <row r="5559" spans="1:4" ht="15" customHeight="1" x14ac:dyDescent="0.2">
      <c r="A5559" s="40" t="s">
        <v>24221</v>
      </c>
      <c r="B5559" s="40" t="s">
        <v>24222</v>
      </c>
      <c r="C5559" s="40" t="s">
        <v>24223</v>
      </c>
      <c r="D5559" s="44" t="s">
        <v>24224</v>
      </c>
    </row>
    <row r="5560" spans="1:4" ht="15" customHeight="1" x14ac:dyDescent="0.2">
      <c r="A5560" s="40" t="s">
        <v>24225</v>
      </c>
      <c r="B5560" s="40" t="s">
        <v>24226</v>
      </c>
      <c r="C5560" s="40" t="s">
        <v>24227</v>
      </c>
      <c r="D5560" s="44" t="s">
        <v>24228</v>
      </c>
    </row>
    <row r="5561" spans="1:4" ht="15" customHeight="1" x14ac:dyDescent="0.2">
      <c r="A5561" s="40" t="s">
        <v>24229</v>
      </c>
      <c r="B5561" s="40" t="s">
        <v>24230</v>
      </c>
      <c r="C5561" s="40" t="s">
        <v>24231</v>
      </c>
      <c r="D5561" s="44" t="s">
        <v>24232</v>
      </c>
    </row>
    <row r="5562" spans="1:4" ht="15" customHeight="1" x14ac:dyDescent="0.2">
      <c r="A5562" s="40" t="s">
        <v>24233</v>
      </c>
      <c r="B5562" s="40" t="s">
        <v>24234</v>
      </c>
      <c r="C5562" s="40" t="s">
        <v>24235</v>
      </c>
      <c r="D5562" s="44" t="s">
        <v>24236</v>
      </c>
    </row>
    <row r="5563" spans="1:4" ht="15" customHeight="1" x14ac:dyDescent="0.2">
      <c r="A5563" s="40" t="s">
        <v>24237</v>
      </c>
      <c r="B5563" s="40" t="s">
        <v>24238</v>
      </c>
      <c r="C5563" s="40" t="s">
        <v>24239</v>
      </c>
      <c r="D5563" s="44" t="s">
        <v>24240</v>
      </c>
    </row>
    <row r="5564" spans="1:4" ht="15" customHeight="1" x14ac:dyDescent="0.2">
      <c r="A5564" s="40" t="s">
        <v>24241</v>
      </c>
      <c r="B5564" s="40" t="s">
        <v>24242</v>
      </c>
      <c r="C5564" s="40" t="s">
        <v>24243</v>
      </c>
      <c r="D5564" s="44" t="s">
        <v>24244</v>
      </c>
    </row>
    <row r="5565" spans="1:4" ht="15" customHeight="1" x14ac:dyDescent="0.2">
      <c r="A5565" s="40" t="s">
        <v>24245</v>
      </c>
      <c r="B5565" s="40" t="s">
        <v>24246</v>
      </c>
      <c r="C5565" s="40" t="s">
        <v>24247</v>
      </c>
      <c r="D5565" s="44" t="s">
        <v>24248</v>
      </c>
    </row>
    <row r="5566" spans="1:4" ht="15" customHeight="1" x14ac:dyDescent="0.2">
      <c r="A5566" s="40" t="s">
        <v>24249</v>
      </c>
      <c r="B5566" s="40" t="s">
        <v>24250</v>
      </c>
      <c r="C5566" s="40" t="s">
        <v>24251</v>
      </c>
      <c r="D5566" s="44" t="s">
        <v>24252</v>
      </c>
    </row>
    <row r="5567" spans="1:4" ht="15" customHeight="1" x14ac:dyDescent="0.2">
      <c r="A5567" s="40" t="s">
        <v>24253</v>
      </c>
      <c r="B5567" s="40" t="s">
        <v>24254</v>
      </c>
      <c r="C5567" s="40" t="s">
        <v>24255</v>
      </c>
      <c r="D5567" s="44" t="s">
        <v>24256</v>
      </c>
    </row>
    <row r="5568" spans="1:4" ht="15" customHeight="1" x14ac:dyDescent="0.2">
      <c r="A5568" s="40" t="s">
        <v>24257</v>
      </c>
      <c r="B5568" s="40" t="s">
        <v>24258</v>
      </c>
      <c r="C5568" s="40" t="s">
        <v>24259</v>
      </c>
      <c r="D5568" s="44" t="s">
        <v>24260</v>
      </c>
    </row>
    <row r="5569" spans="1:4" ht="15" customHeight="1" x14ac:dyDescent="0.2">
      <c r="A5569" s="40" t="s">
        <v>24261</v>
      </c>
      <c r="B5569" s="40" t="s">
        <v>24262</v>
      </c>
      <c r="C5569" s="40" t="s">
        <v>24263</v>
      </c>
      <c r="D5569" s="44" t="s">
        <v>24264</v>
      </c>
    </row>
    <row r="5570" spans="1:4" ht="15" customHeight="1" x14ac:dyDescent="0.2">
      <c r="A5570" s="40" t="s">
        <v>24265</v>
      </c>
      <c r="B5570" s="40" t="s">
        <v>24266</v>
      </c>
      <c r="C5570" s="40" t="s">
        <v>24267</v>
      </c>
      <c r="D5570" s="44" t="s">
        <v>24268</v>
      </c>
    </row>
    <row r="5571" spans="1:4" ht="15" customHeight="1" x14ac:dyDescent="0.2">
      <c r="A5571" s="40" t="s">
        <v>24269</v>
      </c>
      <c r="B5571" s="40" t="s">
        <v>24270</v>
      </c>
      <c r="C5571" s="40" t="s">
        <v>24271</v>
      </c>
      <c r="D5571" s="44" t="s">
        <v>24272</v>
      </c>
    </row>
    <row r="5572" spans="1:4" ht="15" customHeight="1" x14ac:dyDescent="0.2">
      <c r="A5572" s="40" t="s">
        <v>24273</v>
      </c>
      <c r="B5572" s="40" t="s">
        <v>24274</v>
      </c>
      <c r="C5572" s="40" t="s">
        <v>24275</v>
      </c>
      <c r="D5572" s="44" t="s">
        <v>24276</v>
      </c>
    </row>
    <row r="5573" spans="1:4" ht="15" customHeight="1" x14ac:dyDescent="0.2">
      <c r="A5573" s="40" t="s">
        <v>24277</v>
      </c>
      <c r="B5573" s="40" t="s">
        <v>24278</v>
      </c>
      <c r="C5573" s="40" t="s">
        <v>24279</v>
      </c>
      <c r="D5573" s="44" t="s">
        <v>24280</v>
      </c>
    </row>
    <row r="5574" spans="1:4" ht="15" customHeight="1" x14ac:dyDescent="0.2">
      <c r="A5574" s="40" t="s">
        <v>24281</v>
      </c>
      <c r="B5574" s="40" t="s">
        <v>24282</v>
      </c>
      <c r="C5574" s="40" t="s">
        <v>24283</v>
      </c>
      <c r="D5574" s="44" t="s">
        <v>24284</v>
      </c>
    </row>
    <row r="5575" spans="1:4" ht="15" customHeight="1" x14ac:dyDescent="0.2">
      <c r="A5575" s="40" t="s">
        <v>24285</v>
      </c>
      <c r="B5575" s="40" t="s">
        <v>24286</v>
      </c>
      <c r="C5575" s="40" t="s">
        <v>24287</v>
      </c>
      <c r="D5575" s="44" t="s">
        <v>24288</v>
      </c>
    </row>
    <row r="5576" spans="1:4" ht="15" customHeight="1" x14ac:dyDescent="0.2">
      <c r="A5576" s="40" t="s">
        <v>24289</v>
      </c>
      <c r="B5576" s="40" t="s">
        <v>24290</v>
      </c>
      <c r="C5576" s="40" t="s">
        <v>24291</v>
      </c>
      <c r="D5576" s="44" t="s">
        <v>24292</v>
      </c>
    </row>
    <row r="5577" spans="1:4" ht="15" customHeight="1" x14ac:dyDescent="0.2">
      <c r="A5577" s="40" t="s">
        <v>24293</v>
      </c>
      <c r="B5577" s="40" t="s">
        <v>24294</v>
      </c>
      <c r="C5577" s="40" t="s">
        <v>24295</v>
      </c>
      <c r="D5577" s="44" t="s">
        <v>24296</v>
      </c>
    </row>
    <row r="5578" spans="1:4" ht="15" customHeight="1" x14ac:dyDescent="0.2">
      <c r="A5578" s="40" t="s">
        <v>24297</v>
      </c>
      <c r="B5578" s="40" t="s">
        <v>24298</v>
      </c>
      <c r="C5578" s="40" t="s">
        <v>24299</v>
      </c>
      <c r="D5578" s="44" t="s">
        <v>24300</v>
      </c>
    </row>
    <row r="5579" spans="1:4" ht="15" customHeight="1" x14ac:dyDescent="0.2">
      <c r="A5579" s="40" t="s">
        <v>24301</v>
      </c>
      <c r="B5579" s="40" t="s">
        <v>24302</v>
      </c>
      <c r="C5579" s="40" t="s">
        <v>24303</v>
      </c>
      <c r="D5579" s="44" t="s">
        <v>24304</v>
      </c>
    </row>
    <row r="5580" spans="1:4" ht="15" customHeight="1" x14ac:dyDescent="0.2">
      <c r="A5580" s="40" t="s">
        <v>24305</v>
      </c>
      <c r="B5580" s="40" t="s">
        <v>24306</v>
      </c>
      <c r="C5580" s="40" t="s">
        <v>24307</v>
      </c>
      <c r="D5580" s="44" t="s">
        <v>24308</v>
      </c>
    </row>
    <row r="5581" spans="1:4" ht="15" customHeight="1" x14ac:dyDescent="0.2">
      <c r="A5581" s="40" t="s">
        <v>24309</v>
      </c>
      <c r="B5581" s="40" t="s">
        <v>24310</v>
      </c>
      <c r="C5581" s="40" t="s">
        <v>24311</v>
      </c>
      <c r="D5581" s="44" t="s">
        <v>24312</v>
      </c>
    </row>
    <row r="5582" spans="1:4" ht="15" customHeight="1" x14ac:dyDescent="0.2">
      <c r="A5582" s="40" t="s">
        <v>24313</v>
      </c>
      <c r="B5582" s="40" t="s">
        <v>24314</v>
      </c>
      <c r="C5582" s="40" t="s">
        <v>24315</v>
      </c>
      <c r="D5582" s="44" t="s">
        <v>24316</v>
      </c>
    </row>
    <row r="5583" spans="1:4" ht="15" customHeight="1" x14ac:dyDescent="0.2">
      <c r="A5583" s="40" t="s">
        <v>24317</v>
      </c>
      <c r="B5583" s="40" t="s">
        <v>24318</v>
      </c>
      <c r="C5583" s="40" t="s">
        <v>24319</v>
      </c>
      <c r="D5583" s="44" t="s">
        <v>24320</v>
      </c>
    </row>
    <row r="5584" spans="1:4" ht="15" customHeight="1" x14ac:dyDescent="0.2">
      <c r="A5584" s="40" t="s">
        <v>24321</v>
      </c>
      <c r="B5584" s="40" t="s">
        <v>24322</v>
      </c>
      <c r="C5584" s="40" t="s">
        <v>24323</v>
      </c>
      <c r="D5584" s="44" t="s">
        <v>24324</v>
      </c>
    </row>
    <row r="5585" spans="1:4" ht="15" customHeight="1" x14ac:dyDescent="0.2">
      <c r="A5585" s="40" t="s">
        <v>24325</v>
      </c>
      <c r="B5585" s="40" t="s">
        <v>24326</v>
      </c>
      <c r="C5585" s="40" t="s">
        <v>24327</v>
      </c>
      <c r="D5585" s="44" t="s">
        <v>24324</v>
      </c>
    </row>
    <row r="5586" spans="1:4" ht="15" customHeight="1" x14ac:dyDescent="0.2">
      <c r="A5586" s="40" t="s">
        <v>24328</v>
      </c>
      <c r="B5586" s="40" t="s">
        <v>24329</v>
      </c>
      <c r="C5586" s="40" t="s">
        <v>24330</v>
      </c>
      <c r="D5586" s="44" t="s">
        <v>24324</v>
      </c>
    </row>
    <row r="5587" spans="1:4" ht="15" customHeight="1" x14ac:dyDescent="0.2">
      <c r="A5587" s="40" t="s">
        <v>24331</v>
      </c>
      <c r="B5587" s="40" t="s">
        <v>24332</v>
      </c>
      <c r="C5587" s="40" t="s">
        <v>24333</v>
      </c>
      <c r="D5587" s="44" t="s">
        <v>24324</v>
      </c>
    </row>
    <row r="5588" spans="1:4" ht="15" customHeight="1" x14ac:dyDescent="0.2">
      <c r="A5588" s="40" t="s">
        <v>24334</v>
      </c>
      <c r="B5588" s="40" t="s">
        <v>24335</v>
      </c>
      <c r="C5588" s="40" t="s">
        <v>24336</v>
      </c>
      <c r="D5588" s="44" t="s">
        <v>24337</v>
      </c>
    </row>
    <row r="5589" spans="1:4" ht="15" customHeight="1" x14ac:dyDescent="0.2">
      <c r="A5589" s="40" t="s">
        <v>24338</v>
      </c>
      <c r="B5589" s="40" t="s">
        <v>24339</v>
      </c>
      <c r="C5589" s="40" t="s">
        <v>24340</v>
      </c>
      <c r="D5589" s="44" t="s">
        <v>24337</v>
      </c>
    </row>
    <row r="5590" spans="1:4" ht="15" customHeight="1" x14ac:dyDescent="0.2">
      <c r="A5590" s="40" t="s">
        <v>24341</v>
      </c>
      <c r="B5590" s="40" t="s">
        <v>24342</v>
      </c>
      <c r="C5590" s="40" t="s">
        <v>24343</v>
      </c>
      <c r="D5590" s="44" t="s">
        <v>24344</v>
      </c>
    </row>
    <row r="5591" spans="1:4" ht="15" customHeight="1" x14ac:dyDescent="0.2">
      <c r="A5591" s="40" t="s">
        <v>24345</v>
      </c>
      <c r="B5591" s="40" t="s">
        <v>24346</v>
      </c>
      <c r="C5591" s="40" t="s">
        <v>24347</v>
      </c>
      <c r="D5591" s="44" t="s">
        <v>24348</v>
      </c>
    </row>
    <row r="5592" spans="1:4" ht="15" customHeight="1" x14ac:dyDescent="0.2">
      <c r="A5592" s="40" t="s">
        <v>24349</v>
      </c>
      <c r="B5592" s="40" t="s">
        <v>24350</v>
      </c>
      <c r="C5592" s="40" t="s">
        <v>24351</v>
      </c>
      <c r="D5592" s="44" t="s">
        <v>24352</v>
      </c>
    </row>
    <row r="5593" spans="1:4" ht="15" customHeight="1" x14ac:dyDescent="0.2">
      <c r="A5593" s="40" t="s">
        <v>24353</v>
      </c>
      <c r="B5593" s="40" t="s">
        <v>24354</v>
      </c>
      <c r="C5593" s="40" t="s">
        <v>24355</v>
      </c>
      <c r="D5593" s="44" t="s">
        <v>24356</v>
      </c>
    </row>
    <row r="5594" spans="1:4" ht="15" customHeight="1" x14ac:dyDescent="0.2">
      <c r="A5594" s="40" t="s">
        <v>24357</v>
      </c>
      <c r="B5594" s="40" t="s">
        <v>24358</v>
      </c>
      <c r="C5594" s="40" t="s">
        <v>24359</v>
      </c>
      <c r="D5594" s="44" t="s">
        <v>24360</v>
      </c>
    </row>
    <row r="5595" spans="1:4" ht="15" customHeight="1" x14ac:dyDescent="0.2">
      <c r="A5595" s="40" t="s">
        <v>24361</v>
      </c>
      <c r="B5595" s="40" t="s">
        <v>24362</v>
      </c>
      <c r="C5595" s="40" t="s">
        <v>24363</v>
      </c>
      <c r="D5595" s="44" t="s">
        <v>24360</v>
      </c>
    </row>
    <row r="5596" spans="1:4" ht="15" customHeight="1" x14ac:dyDescent="0.2">
      <c r="A5596" s="40" t="s">
        <v>24364</v>
      </c>
      <c r="B5596" s="40" t="s">
        <v>24365</v>
      </c>
      <c r="C5596" s="40" t="s">
        <v>24366</v>
      </c>
      <c r="D5596" s="44" t="s">
        <v>24367</v>
      </c>
    </row>
    <row r="5597" spans="1:4" ht="15" customHeight="1" x14ac:dyDescent="0.2">
      <c r="A5597" s="40" t="s">
        <v>24368</v>
      </c>
      <c r="B5597" s="40" t="s">
        <v>24369</v>
      </c>
      <c r="C5597" s="40" t="s">
        <v>24370</v>
      </c>
      <c r="D5597" s="44" t="s">
        <v>24367</v>
      </c>
    </row>
    <row r="5598" spans="1:4" ht="15" customHeight="1" x14ac:dyDescent="0.2">
      <c r="A5598" s="40" t="s">
        <v>24371</v>
      </c>
      <c r="B5598" s="40" t="s">
        <v>24372</v>
      </c>
      <c r="C5598" s="40" t="s">
        <v>24373</v>
      </c>
      <c r="D5598" s="44" t="s">
        <v>24374</v>
      </c>
    </row>
    <row r="5599" spans="1:4" ht="15" customHeight="1" x14ac:dyDescent="0.2">
      <c r="A5599" s="40" t="s">
        <v>24375</v>
      </c>
      <c r="B5599" s="40" t="s">
        <v>24376</v>
      </c>
      <c r="C5599" s="40" t="s">
        <v>24377</v>
      </c>
      <c r="D5599" s="44" t="s">
        <v>24378</v>
      </c>
    </row>
    <row r="5600" spans="1:4" ht="15" customHeight="1" x14ac:dyDescent="0.2">
      <c r="A5600" s="40" t="s">
        <v>24379</v>
      </c>
      <c r="B5600" s="40" t="s">
        <v>24380</v>
      </c>
      <c r="C5600" s="40" t="s">
        <v>24381</v>
      </c>
      <c r="D5600" s="44" t="s">
        <v>24382</v>
      </c>
    </row>
    <row r="5601" spans="1:4" ht="15" customHeight="1" x14ac:dyDescent="0.2">
      <c r="A5601" s="40" t="s">
        <v>24383</v>
      </c>
      <c r="B5601" s="40" t="s">
        <v>24384</v>
      </c>
      <c r="C5601" s="40" t="s">
        <v>24385</v>
      </c>
      <c r="D5601" s="44" t="s">
        <v>24386</v>
      </c>
    </row>
    <row r="5602" spans="1:4" ht="15" customHeight="1" x14ac:dyDescent="0.2">
      <c r="A5602" s="40" t="s">
        <v>24387</v>
      </c>
      <c r="B5602" s="40" t="s">
        <v>24388</v>
      </c>
      <c r="C5602" s="40" t="s">
        <v>24389</v>
      </c>
      <c r="D5602" s="44" t="s">
        <v>24390</v>
      </c>
    </row>
    <row r="5603" spans="1:4" ht="15" customHeight="1" x14ac:dyDescent="0.2">
      <c r="A5603" s="40" t="s">
        <v>24391</v>
      </c>
      <c r="B5603" s="40" t="s">
        <v>24392</v>
      </c>
      <c r="C5603" s="40" t="s">
        <v>24393</v>
      </c>
      <c r="D5603" s="44" t="s">
        <v>24394</v>
      </c>
    </row>
    <row r="5604" spans="1:4" ht="15" customHeight="1" x14ac:dyDescent="0.2">
      <c r="A5604" s="40" t="s">
        <v>24395</v>
      </c>
      <c r="B5604" s="40" t="s">
        <v>24396</v>
      </c>
      <c r="C5604" s="40" t="s">
        <v>24397</v>
      </c>
      <c r="D5604" s="44" t="s">
        <v>24398</v>
      </c>
    </row>
    <row r="5605" spans="1:4" ht="15" customHeight="1" x14ac:dyDescent="0.2">
      <c r="A5605" s="40" t="s">
        <v>24399</v>
      </c>
      <c r="B5605" s="40" t="s">
        <v>24400</v>
      </c>
      <c r="C5605" s="40" t="s">
        <v>24401</v>
      </c>
      <c r="D5605" s="44" t="s">
        <v>24402</v>
      </c>
    </row>
    <row r="5606" spans="1:4" ht="15" customHeight="1" x14ac:dyDescent="0.2">
      <c r="A5606" s="40" t="s">
        <v>24403</v>
      </c>
      <c r="B5606" s="40" t="s">
        <v>24404</v>
      </c>
      <c r="C5606" s="40" t="s">
        <v>24405</v>
      </c>
      <c r="D5606" s="44" t="s">
        <v>24406</v>
      </c>
    </row>
    <row r="5607" spans="1:4" ht="15" customHeight="1" x14ac:dyDescent="0.2">
      <c r="A5607" s="40" t="s">
        <v>24407</v>
      </c>
      <c r="B5607" s="40" t="s">
        <v>24408</v>
      </c>
      <c r="C5607" s="40" t="s">
        <v>24409</v>
      </c>
      <c r="D5607" s="44" t="s">
        <v>24406</v>
      </c>
    </row>
    <row r="5608" spans="1:4" ht="15" customHeight="1" x14ac:dyDescent="0.2">
      <c r="A5608" s="40" t="s">
        <v>24410</v>
      </c>
      <c r="B5608" s="40" t="s">
        <v>24411</v>
      </c>
      <c r="C5608" s="40" t="s">
        <v>24412</v>
      </c>
      <c r="D5608" s="44" t="s">
        <v>24413</v>
      </c>
    </row>
    <row r="5609" spans="1:4" ht="15" customHeight="1" x14ac:dyDescent="0.2">
      <c r="A5609" s="40" t="s">
        <v>24414</v>
      </c>
      <c r="B5609" s="40" t="s">
        <v>24415</v>
      </c>
      <c r="C5609" s="40" t="s">
        <v>24416</v>
      </c>
      <c r="D5609" s="44" t="s">
        <v>24417</v>
      </c>
    </row>
    <row r="5610" spans="1:4" ht="15" customHeight="1" x14ac:dyDescent="0.2">
      <c r="A5610" s="40" t="s">
        <v>24418</v>
      </c>
      <c r="B5610" s="40" t="s">
        <v>24419</v>
      </c>
      <c r="C5610" s="40" t="s">
        <v>24420</v>
      </c>
      <c r="D5610" s="44" t="s">
        <v>24421</v>
      </c>
    </row>
    <row r="5611" spans="1:4" ht="15" customHeight="1" x14ac:dyDescent="0.2">
      <c r="A5611" s="40" t="s">
        <v>24422</v>
      </c>
      <c r="B5611" s="40" t="s">
        <v>24423</v>
      </c>
      <c r="C5611" s="40" t="s">
        <v>24424</v>
      </c>
      <c r="D5611" s="44" t="s">
        <v>24425</v>
      </c>
    </row>
    <row r="5612" spans="1:4" ht="15" customHeight="1" x14ac:dyDescent="0.2">
      <c r="A5612" s="40" t="s">
        <v>24426</v>
      </c>
      <c r="B5612" s="40" t="s">
        <v>24427</v>
      </c>
      <c r="C5612" s="40" t="s">
        <v>24428</v>
      </c>
      <c r="D5612" s="44" t="s">
        <v>24429</v>
      </c>
    </row>
    <row r="5613" spans="1:4" ht="15" customHeight="1" x14ac:dyDescent="0.2">
      <c r="A5613" s="40" t="s">
        <v>24430</v>
      </c>
      <c r="B5613" s="40" t="s">
        <v>24431</v>
      </c>
      <c r="C5613" s="40" t="s">
        <v>24432</v>
      </c>
      <c r="D5613" s="44" t="s">
        <v>24433</v>
      </c>
    </row>
    <row r="5614" spans="1:4" ht="15" customHeight="1" x14ac:dyDescent="0.2">
      <c r="A5614" s="40" t="s">
        <v>24434</v>
      </c>
      <c r="B5614" s="40" t="s">
        <v>24435</v>
      </c>
      <c r="C5614" s="40" t="s">
        <v>24436</v>
      </c>
      <c r="D5614" s="44" t="s">
        <v>24437</v>
      </c>
    </row>
    <row r="5615" spans="1:4" ht="15" customHeight="1" x14ac:dyDescent="0.2">
      <c r="A5615" s="40" t="s">
        <v>24438</v>
      </c>
      <c r="B5615" s="40" t="s">
        <v>24439</v>
      </c>
      <c r="C5615" s="40" t="s">
        <v>24440</v>
      </c>
      <c r="D5615" s="44" t="s">
        <v>24441</v>
      </c>
    </row>
    <row r="5616" spans="1:4" ht="15" customHeight="1" x14ac:dyDescent="0.2">
      <c r="A5616" s="40" t="s">
        <v>24442</v>
      </c>
      <c r="B5616" s="40" t="s">
        <v>24443</v>
      </c>
      <c r="C5616" s="40" t="s">
        <v>24444</v>
      </c>
      <c r="D5616" s="44" t="s">
        <v>24445</v>
      </c>
    </row>
    <row r="5617" spans="1:4" ht="15" customHeight="1" x14ac:dyDescent="0.2">
      <c r="A5617" s="40" t="s">
        <v>24446</v>
      </c>
      <c r="B5617" s="40" t="s">
        <v>24447</v>
      </c>
      <c r="C5617" s="40" t="s">
        <v>24448</v>
      </c>
      <c r="D5617" s="44" t="s">
        <v>24449</v>
      </c>
    </row>
    <row r="5618" spans="1:4" ht="15" customHeight="1" x14ac:dyDescent="0.2">
      <c r="A5618" s="40" t="s">
        <v>24450</v>
      </c>
      <c r="B5618" s="40" t="s">
        <v>24451</v>
      </c>
      <c r="C5618" s="40" t="s">
        <v>24452</v>
      </c>
      <c r="D5618" s="44" t="s">
        <v>24453</v>
      </c>
    </row>
    <row r="5619" spans="1:4" ht="15" customHeight="1" x14ac:dyDescent="0.2">
      <c r="A5619" s="40" t="s">
        <v>24454</v>
      </c>
      <c r="B5619" s="40" t="s">
        <v>24455</v>
      </c>
      <c r="C5619" s="40" t="s">
        <v>24456</v>
      </c>
      <c r="D5619" s="44" t="s">
        <v>24457</v>
      </c>
    </row>
    <row r="5620" spans="1:4" ht="15" customHeight="1" x14ac:dyDescent="0.2">
      <c r="A5620" s="40" t="s">
        <v>24458</v>
      </c>
      <c r="B5620" s="40" t="s">
        <v>24459</v>
      </c>
      <c r="C5620" s="40" t="s">
        <v>24460</v>
      </c>
      <c r="D5620" s="44" t="s">
        <v>24461</v>
      </c>
    </row>
    <row r="5621" spans="1:4" ht="15" customHeight="1" x14ac:dyDescent="0.2">
      <c r="A5621" s="40" t="s">
        <v>24462</v>
      </c>
      <c r="B5621" s="40" t="s">
        <v>24463</v>
      </c>
      <c r="C5621" s="40" t="s">
        <v>24464</v>
      </c>
      <c r="D5621" s="44" t="s">
        <v>24465</v>
      </c>
    </row>
    <row r="5622" spans="1:4" ht="15" customHeight="1" x14ac:dyDescent="0.2">
      <c r="A5622" s="40" t="s">
        <v>24466</v>
      </c>
      <c r="B5622" s="40" t="s">
        <v>24467</v>
      </c>
      <c r="C5622" s="40" t="s">
        <v>24468</v>
      </c>
      <c r="D5622" s="44" t="s">
        <v>24469</v>
      </c>
    </row>
    <row r="5623" spans="1:4" ht="15" customHeight="1" x14ac:dyDescent="0.2">
      <c r="A5623" s="40" t="s">
        <v>24470</v>
      </c>
      <c r="B5623" s="40" t="s">
        <v>24471</v>
      </c>
      <c r="C5623" s="40" t="s">
        <v>24472</v>
      </c>
      <c r="D5623" s="44" t="s">
        <v>24473</v>
      </c>
    </row>
    <row r="5624" spans="1:4" ht="15" customHeight="1" x14ac:dyDescent="0.2">
      <c r="A5624" s="40" t="s">
        <v>24474</v>
      </c>
      <c r="B5624" s="40" t="s">
        <v>24475</v>
      </c>
      <c r="C5624" s="40" t="s">
        <v>24476</v>
      </c>
      <c r="D5624" s="44" t="s">
        <v>24477</v>
      </c>
    </row>
    <row r="5625" spans="1:4" ht="15" customHeight="1" x14ac:dyDescent="0.2">
      <c r="A5625" s="40" t="s">
        <v>24478</v>
      </c>
      <c r="B5625" s="40" t="s">
        <v>24479</v>
      </c>
      <c r="C5625" s="40" t="s">
        <v>24480</v>
      </c>
      <c r="D5625" s="44" t="s">
        <v>24481</v>
      </c>
    </row>
    <row r="5626" spans="1:4" ht="15" customHeight="1" x14ac:dyDescent="0.2">
      <c r="A5626" s="40" t="s">
        <v>24482</v>
      </c>
      <c r="B5626" s="40" t="s">
        <v>24483</v>
      </c>
      <c r="C5626" s="40" t="s">
        <v>24484</v>
      </c>
      <c r="D5626" s="44" t="s">
        <v>24485</v>
      </c>
    </row>
    <row r="5627" spans="1:4" ht="15" customHeight="1" x14ac:dyDescent="0.2">
      <c r="A5627" s="40" t="s">
        <v>24486</v>
      </c>
      <c r="B5627" s="40" t="s">
        <v>24487</v>
      </c>
      <c r="C5627" s="40" t="s">
        <v>24488</v>
      </c>
      <c r="D5627" s="44" t="s">
        <v>24489</v>
      </c>
    </row>
    <row r="5628" spans="1:4" ht="15" customHeight="1" x14ac:dyDescent="0.2">
      <c r="A5628" s="40" t="s">
        <v>24490</v>
      </c>
      <c r="B5628" s="40" t="s">
        <v>24491</v>
      </c>
      <c r="C5628" s="40" t="s">
        <v>24492</v>
      </c>
      <c r="D5628" s="44" t="s">
        <v>24493</v>
      </c>
    </row>
    <row r="5629" spans="1:4" ht="15" customHeight="1" x14ac:dyDescent="0.2">
      <c r="A5629" s="40" t="s">
        <v>24494</v>
      </c>
      <c r="B5629" s="40" t="s">
        <v>24495</v>
      </c>
      <c r="C5629" s="40" t="s">
        <v>24496</v>
      </c>
      <c r="D5629" s="44" t="s">
        <v>24497</v>
      </c>
    </row>
    <row r="5630" spans="1:4" ht="15" customHeight="1" x14ac:dyDescent="0.2">
      <c r="A5630" s="40" t="s">
        <v>24498</v>
      </c>
      <c r="B5630" s="40" t="s">
        <v>24499</v>
      </c>
      <c r="C5630" s="40" t="s">
        <v>24500</v>
      </c>
      <c r="D5630" s="44" t="s">
        <v>24501</v>
      </c>
    </row>
    <row r="5631" spans="1:4" ht="15" customHeight="1" x14ac:dyDescent="0.2">
      <c r="A5631" s="40" t="s">
        <v>24502</v>
      </c>
      <c r="B5631" s="40" t="s">
        <v>24503</v>
      </c>
      <c r="C5631" s="40" t="s">
        <v>24504</v>
      </c>
      <c r="D5631" s="44" t="s">
        <v>24505</v>
      </c>
    </row>
    <row r="5632" spans="1:4" ht="15" customHeight="1" x14ac:dyDescent="0.2">
      <c r="A5632" s="40" t="s">
        <v>24506</v>
      </c>
      <c r="B5632" s="40" t="s">
        <v>24507</v>
      </c>
      <c r="C5632" s="40" t="s">
        <v>24508</v>
      </c>
      <c r="D5632" s="44" t="s">
        <v>24509</v>
      </c>
    </row>
    <row r="5633" spans="1:4" ht="15" customHeight="1" x14ac:dyDescent="0.2">
      <c r="A5633" s="40" t="s">
        <v>24510</v>
      </c>
      <c r="B5633" s="40" t="s">
        <v>24511</v>
      </c>
      <c r="C5633" s="40" t="s">
        <v>24512</v>
      </c>
      <c r="D5633" s="44" t="s">
        <v>24513</v>
      </c>
    </row>
    <row r="5634" spans="1:4" ht="15" customHeight="1" x14ac:dyDescent="0.2">
      <c r="A5634" s="40" t="s">
        <v>24514</v>
      </c>
      <c r="B5634" s="40" t="s">
        <v>24515</v>
      </c>
      <c r="C5634" s="40" t="s">
        <v>24516</v>
      </c>
      <c r="D5634" s="44" t="s">
        <v>24517</v>
      </c>
    </row>
    <row r="5635" spans="1:4" ht="15" customHeight="1" x14ac:dyDescent="0.2">
      <c r="A5635" s="40" t="s">
        <v>24518</v>
      </c>
      <c r="B5635" s="40" t="s">
        <v>24519</v>
      </c>
      <c r="C5635" s="40" t="s">
        <v>24520</v>
      </c>
      <c r="D5635" s="44" t="s">
        <v>24521</v>
      </c>
    </row>
    <row r="5636" spans="1:4" ht="15" customHeight="1" x14ac:dyDescent="0.2">
      <c r="A5636" s="40" t="s">
        <v>24522</v>
      </c>
      <c r="B5636" s="40" t="s">
        <v>24523</v>
      </c>
      <c r="C5636" s="40" t="s">
        <v>24524</v>
      </c>
      <c r="D5636" s="44" t="s">
        <v>24525</v>
      </c>
    </row>
    <row r="5637" spans="1:4" ht="15" customHeight="1" x14ac:dyDescent="0.2">
      <c r="A5637" s="40" t="s">
        <v>24526</v>
      </c>
      <c r="B5637" s="40" t="s">
        <v>24527</v>
      </c>
      <c r="C5637" s="40" t="s">
        <v>24528</v>
      </c>
      <c r="D5637" s="44" t="s">
        <v>24529</v>
      </c>
    </row>
    <row r="5638" spans="1:4" ht="15" customHeight="1" x14ac:dyDescent="0.2">
      <c r="A5638" s="40" t="s">
        <v>24530</v>
      </c>
      <c r="B5638" s="40" t="s">
        <v>24531</v>
      </c>
      <c r="C5638" s="40" t="s">
        <v>24532</v>
      </c>
      <c r="D5638" s="44" t="s">
        <v>24533</v>
      </c>
    </row>
    <row r="5639" spans="1:4" ht="15" customHeight="1" x14ac:dyDescent="0.2">
      <c r="A5639" s="40" t="s">
        <v>24534</v>
      </c>
      <c r="B5639" s="40" t="s">
        <v>24535</v>
      </c>
      <c r="C5639" s="40" t="s">
        <v>24536</v>
      </c>
      <c r="D5639" s="44" t="s">
        <v>24537</v>
      </c>
    </row>
    <row r="5640" spans="1:4" ht="15" customHeight="1" x14ac:dyDescent="0.2">
      <c r="A5640" s="40" t="s">
        <v>24538</v>
      </c>
      <c r="B5640" s="40" t="s">
        <v>24539</v>
      </c>
      <c r="C5640" s="40" t="s">
        <v>24540</v>
      </c>
      <c r="D5640" s="44" t="s">
        <v>24541</v>
      </c>
    </row>
    <row r="5641" spans="1:4" ht="15" customHeight="1" x14ac:dyDescent="0.2">
      <c r="A5641" s="40" t="s">
        <v>24542</v>
      </c>
      <c r="B5641" s="40" t="s">
        <v>24543</v>
      </c>
      <c r="C5641" s="40" t="s">
        <v>24544</v>
      </c>
      <c r="D5641" s="44" t="s">
        <v>24545</v>
      </c>
    </row>
    <row r="5642" spans="1:4" ht="15" customHeight="1" x14ac:dyDescent="0.2">
      <c r="A5642" s="40" t="s">
        <v>24546</v>
      </c>
      <c r="B5642" s="40" t="s">
        <v>24547</v>
      </c>
      <c r="C5642" s="40" t="s">
        <v>24548</v>
      </c>
      <c r="D5642" s="44" t="s">
        <v>24549</v>
      </c>
    </row>
    <row r="5643" spans="1:4" ht="15" customHeight="1" x14ac:dyDescent="0.2">
      <c r="A5643" s="40" t="s">
        <v>24550</v>
      </c>
      <c r="B5643" s="40" t="s">
        <v>24551</v>
      </c>
      <c r="C5643" s="40" t="s">
        <v>24552</v>
      </c>
      <c r="D5643" s="44" t="s">
        <v>24553</v>
      </c>
    </row>
    <row r="5644" spans="1:4" ht="15" customHeight="1" x14ac:dyDescent="0.2">
      <c r="A5644" s="40" t="s">
        <v>24554</v>
      </c>
      <c r="B5644" s="40" t="s">
        <v>24555</v>
      </c>
      <c r="C5644" s="40" t="s">
        <v>24556</v>
      </c>
      <c r="D5644" s="44" t="s">
        <v>24557</v>
      </c>
    </row>
    <row r="5645" spans="1:4" ht="15" customHeight="1" x14ac:dyDescent="0.2">
      <c r="A5645" s="40" t="s">
        <v>24558</v>
      </c>
      <c r="B5645" s="40" t="s">
        <v>24559</v>
      </c>
      <c r="C5645" s="40" t="s">
        <v>24560</v>
      </c>
      <c r="D5645" s="44" t="s">
        <v>24561</v>
      </c>
    </row>
    <row r="5646" spans="1:4" ht="15" customHeight="1" x14ac:dyDescent="0.2">
      <c r="A5646" s="40" t="s">
        <v>24562</v>
      </c>
      <c r="B5646" s="40" t="s">
        <v>24563</v>
      </c>
      <c r="C5646" s="40" t="s">
        <v>24564</v>
      </c>
      <c r="D5646" s="44" t="s">
        <v>24565</v>
      </c>
    </row>
    <row r="5647" spans="1:4" ht="15" customHeight="1" x14ac:dyDescent="0.2">
      <c r="A5647" s="40" t="s">
        <v>24566</v>
      </c>
      <c r="B5647" s="40" t="s">
        <v>24567</v>
      </c>
      <c r="C5647" s="40" t="s">
        <v>24568</v>
      </c>
      <c r="D5647" s="44" t="s">
        <v>24569</v>
      </c>
    </row>
    <row r="5648" spans="1:4" ht="15" customHeight="1" x14ac:dyDescent="0.2">
      <c r="A5648" s="40" t="s">
        <v>24570</v>
      </c>
      <c r="B5648" s="40" t="s">
        <v>24571</v>
      </c>
      <c r="C5648" s="40" t="s">
        <v>24572</v>
      </c>
      <c r="D5648" s="44" t="s">
        <v>24573</v>
      </c>
    </row>
    <row r="5649" spans="1:4" ht="15" customHeight="1" x14ac:dyDescent="0.2">
      <c r="A5649" s="40" t="s">
        <v>24574</v>
      </c>
      <c r="B5649" s="40" t="s">
        <v>24575</v>
      </c>
      <c r="C5649" s="40" t="s">
        <v>24576</v>
      </c>
      <c r="D5649" s="44" t="s">
        <v>24577</v>
      </c>
    </row>
    <row r="5650" spans="1:4" ht="15" customHeight="1" x14ac:dyDescent="0.2">
      <c r="A5650" s="40" t="s">
        <v>24578</v>
      </c>
      <c r="B5650" s="40" t="s">
        <v>24579</v>
      </c>
      <c r="C5650" s="40" t="s">
        <v>24580</v>
      </c>
      <c r="D5650" s="44" t="s">
        <v>24581</v>
      </c>
    </row>
    <row r="5651" spans="1:4" ht="15" customHeight="1" x14ac:dyDescent="0.2">
      <c r="A5651" s="40" t="s">
        <v>24582</v>
      </c>
      <c r="B5651" s="40" t="s">
        <v>24583</v>
      </c>
      <c r="C5651" s="40" t="s">
        <v>24584</v>
      </c>
      <c r="D5651" s="44" t="s">
        <v>24585</v>
      </c>
    </row>
    <row r="5652" spans="1:4" ht="15" customHeight="1" x14ac:dyDescent="0.2">
      <c r="A5652" s="40" t="s">
        <v>24586</v>
      </c>
      <c r="B5652" s="40" t="s">
        <v>24587</v>
      </c>
      <c r="C5652" s="40" t="s">
        <v>24588</v>
      </c>
      <c r="D5652" s="44" t="s">
        <v>24589</v>
      </c>
    </row>
    <row r="5653" spans="1:4" ht="15" customHeight="1" x14ac:dyDescent="0.2">
      <c r="A5653" s="40" t="s">
        <v>24590</v>
      </c>
      <c r="B5653" s="40" t="s">
        <v>24591</v>
      </c>
      <c r="C5653" s="40" t="s">
        <v>24592</v>
      </c>
      <c r="D5653" s="44" t="s">
        <v>24593</v>
      </c>
    </row>
    <row r="5654" spans="1:4" ht="15" customHeight="1" x14ac:dyDescent="0.2">
      <c r="A5654" s="40" t="s">
        <v>24594</v>
      </c>
      <c r="B5654" s="40" t="s">
        <v>24595</v>
      </c>
      <c r="C5654" s="40" t="s">
        <v>24596</v>
      </c>
      <c r="D5654" s="44" t="s">
        <v>24597</v>
      </c>
    </row>
    <row r="5655" spans="1:4" ht="15" customHeight="1" x14ac:dyDescent="0.2">
      <c r="A5655" s="40" t="s">
        <v>24598</v>
      </c>
      <c r="B5655" s="40" t="s">
        <v>24599</v>
      </c>
      <c r="C5655" s="40" t="s">
        <v>24600</v>
      </c>
      <c r="D5655" s="44" t="s">
        <v>24601</v>
      </c>
    </row>
    <row r="5656" spans="1:4" ht="15" customHeight="1" x14ac:dyDescent="0.2">
      <c r="A5656" s="40" t="s">
        <v>24602</v>
      </c>
      <c r="B5656" s="40" t="s">
        <v>24603</v>
      </c>
      <c r="C5656" s="40" t="s">
        <v>24604</v>
      </c>
      <c r="D5656" s="44" t="s">
        <v>24605</v>
      </c>
    </row>
    <row r="5657" spans="1:4" ht="15" customHeight="1" x14ac:dyDescent="0.2">
      <c r="A5657" s="40" t="s">
        <v>24606</v>
      </c>
      <c r="B5657" s="40" t="s">
        <v>24607</v>
      </c>
      <c r="C5657" s="40" t="s">
        <v>24608</v>
      </c>
      <c r="D5657" s="44" t="s">
        <v>24609</v>
      </c>
    </row>
    <row r="5658" spans="1:4" ht="15" customHeight="1" x14ac:dyDescent="0.2">
      <c r="A5658" s="40" t="s">
        <v>24610</v>
      </c>
      <c r="B5658" s="40" t="s">
        <v>24611</v>
      </c>
      <c r="C5658" s="40" t="s">
        <v>24612</v>
      </c>
      <c r="D5658" s="44" t="s">
        <v>24613</v>
      </c>
    </row>
    <row r="5659" spans="1:4" ht="15" customHeight="1" x14ac:dyDescent="0.2">
      <c r="A5659" s="40" t="s">
        <v>24614</v>
      </c>
      <c r="B5659" s="40" t="s">
        <v>24615</v>
      </c>
      <c r="C5659" s="40" t="s">
        <v>24616</v>
      </c>
      <c r="D5659" s="44" t="s">
        <v>24617</v>
      </c>
    </row>
    <row r="5660" spans="1:4" ht="15" customHeight="1" x14ac:dyDescent="0.2">
      <c r="A5660" s="40" t="s">
        <v>24618</v>
      </c>
      <c r="B5660" s="40" t="s">
        <v>24619</v>
      </c>
      <c r="C5660" s="40" t="s">
        <v>24620</v>
      </c>
      <c r="D5660" s="44" t="s">
        <v>24621</v>
      </c>
    </row>
    <row r="5661" spans="1:4" ht="15" customHeight="1" x14ac:dyDescent="0.2">
      <c r="A5661" s="40" t="s">
        <v>24622</v>
      </c>
      <c r="B5661" s="40" t="s">
        <v>24623</v>
      </c>
      <c r="C5661" s="40" t="s">
        <v>24624</v>
      </c>
      <c r="D5661" s="44" t="s">
        <v>24625</v>
      </c>
    </row>
    <row r="5662" spans="1:4" ht="15" customHeight="1" x14ac:dyDescent="0.2">
      <c r="A5662" s="40" t="s">
        <v>24626</v>
      </c>
      <c r="B5662" s="40" t="s">
        <v>24627</v>
      </c>
      <c r="C5662" s="40" t="s">
        <v>24628</v>
      </c>
      <c r="D5662" s="44" t="s">
        <v>24629</v>
      </c>
    </row>
    <row r="5663" spans="1:4" ht="15" customHeight="1" x14ac:dyDescent="0.2">
      <c r="A5663" s="40" t="s">
        <v>24630</v>
      </c>
      <c r="B5663" s="40" t="s">
        <v>24631</v>
      </c>
      <c r="C5663" s="40" t="s">
        <v>24632</v>
      </c>
      <c r="D5663" s="44" t="s">
        <v>24633</v>
      </c>
    </row>
    <row r="5664" spans="1:4" ht="15" customHeight="1" x14ac:dyDescent="0.2">
      <c r="A5664" s="40" t="s">
        <v>24634</v>
      </c>
      <c r="B5664" s="40" t="s">
        <v>24635</v>
      </c>
      <c r="C5664" s="40" t="s">
        <v>24636</v>
      </c>
      <c r="D5664" s="44" t="s">
        <v>24637</v>
      </c>
    </row>
    <row r="5665" spans="1:4" ht="15" customHeight="1" x14ac:dyDescent="0.2">
      <c r="A5665" s="40" t="s">
        <v>24638</v>
      </c>
      <c r="B5665" s="40" t="s">
        <v>24639</v>
      </c>
      <c r="C5665" s="40" t="s">
        <v>24640</v>
      </c>
      <c r="D5665" s="44" t="s">
        <v>24641</v>
      </c>
    </row>
    <row r="5666" spans="1:4" ht="15" customHeight="1" x14ac:dyDescent="0.2">
      <c r="A5666" s="40" t="s">
        <v>24642</v>
      </c>
      <c r="B5666" s="40" t="s">
        <v>24643</v>
      </c>
      <c r="C5666" s="40" t="s">
        <v>24644</v>
      </c>
      <c r="D5666" s="44" t="s">
        <v>24645</v>
      </c>
    </row>
    <row r="5667" spans="1:4" ht="15" customHeight="1" x14ac:dyDescent="0.2">
      <c r="A5667" s="40" t="s">
        <v>24646</v>
      </c>
      <c r="B5667" s="40" t="s">
        <v>24647</v>
      </c>
      <c r="C5667" s="40" t="s">
        <v>24648</v>
      </c>
      <c r="D5667" s="44" t="s">
        <v>24649</v>
      </c>
    </row>
    <row r="5668" spans="1:4" ht="15" customHeight="1" x14ac:dyDescent="0.2">
      <c r="A5668" s="40" t="s">
        <v>24650</v>
      </c>
      <c r="B5668" s="40" t="s">
        <v>24651</v>
      </c>
      <c r="C5668" s="40" t="s">
        <v>24652</v>
      </c>
      <c r="D5668" s="44" t="s">
        <v>24653</v>
      </c>
    </row>
    <row r="5669" spans="1:4" ht="15" customHeight="1" x14ac:dyDescent="0.2">
      <c r="A5669" s="40" t="s">
        <v>24654</v>
      </c>
      <c r="B5669" s="40" t="s">
        <v>24655</v>
      </c>
      <c r="C5669" s="40" t="s">
        <v>24656</v>
      </c>
      <c r="D5669" s="44" t="s">
        <v>24657</v>
      </c>
    </row>
    <row r="5670" spans="1:4" ht="15" customHeight="1" x14ac:dyDescent="0.2">
      <c r="A5670" s="40" t="s">
        <v>24658</v>
      </c>
      <c r="B5670" s="40" t="s">
        <v>24659</v>
      </c>
      <c r="C5670" s="40" t="s">
        <v>24660</v>
      </c>
      <c r="D5670" s="44" t="s">
        <v>24661</v>
      </c>
    </row>
    <row r="5671" spans="1:4" ht="15" customHeight="1" x14ac:dyDescent="0.2">
      <c r="A5671" s="40" t="s">
        <v>24662</v>
      </c>
      <c r="B5671" s="40" t="s">
        <v>24663</v>
      </c>
      <c r="C5671" s="40" t="s">
        <v>24664</v>
      </c>
      <c r="D5671" s="44" t="s">
        <v>24665</v>
      </c>
    </row>
    <row r="5672" spans="1:4" ht="15" customHeight="1" x14ac:dyDescent="0.2">
      <c r="A5672" s="40" t="s">
        <v>24666</v>
      </c>
      <c r="B5672" s="40" t="s">
        <v>24667</v>
      </c>
      <c r="C5672" s="40" t="s">
        <v>24668</v>
      </c>
      <c r="D5672" s="44" t="s">
        <v>24669</v>
      </c>
    </row>
    <row r="5673" spans="1:4" ht="15" customHeight="1" x14ac:dyDescent="0.2">
      <c r="A5673" s="40" t="s">
        <v>24670</v>
      </c>
      <c r="B5673" s="40" t="s">
        <v>24671</v>
      </c>
      <c r="C5673" s="40" t="s">
        <v>24672</v>
      </c>
      <c r="D5673" s="44" t="s">
        <v>24673</v>
      </c>
    </row>
    <row r="5674" spans="1:4" ht="15" customHeight="1" x14ac:dyDescent="0.2">
      <c r="A5674" s="40" t="s">
        <v>24674</v>
      </c>
      <c r="B5674" s="40" t="s">
        <v>24675</v>
      </c>
      <c r="C5674" s="40" t="s">
        <v>24676</v>
      </c>
      <c r="D5674" s="44" t="s">
        <v>24677</v>
      </c>
    </row>
    <row r="5675" spans="1:4" ht="15" customHeight="1" x14ac:dyDescent="0.2">
      <c r="A5675" s="40" t="s">
        <v>24678</v>
      </c>
      <c r="B5675" s="40" t="s">
        <v>24679</v>
      </c>
      <c r="C5675" s="40" t="s">
        <v>24680</v>
      </c>
      <c r="D5675" s="44" t="s">
        <v>24681</v>
      </c>
    </row>
    <row r="5676" spans="1:4" ht="15" customHeight="1" x14ac:dyDescent="0.2">
      <c r="A5676" s="40" t="s">
        <v>24682</v>
      </c>
      <c r="B5676" s="40" t="s">
        <v>24683</v>
      </c>
      <c r="C5676" s="40" t="s">
        <v>24684</v>
      </c>
      <c r="D5676" s="44" t="s">
        <v>24685</v>
      </c>
    </row>
    <row r="5677" spans="1:4" ht="15" customHeight="1" x14ac:dyDescent="0.2">
      <c r="A5677" s="40" t="s">
        <v>24686</v>
      </c>
      <c r="B5677" s="40" t="s">
        <v>24687</v>
      </c>
      <c r="C5677" s="40" t="s">
        <v>24688</v>
      </c>
      <c r="D5677" s="44" t="s">
        <v>24689</v>
      </c>
    </row>
    <row r="5678" spans="1:4" ht="15" customHeight="1" x14ac:dyDescent="0.2">
      <c r="A5678" s="40" t="s">
        <v>24690</v>
      </c>
      <c r="B5678" s="40" t="s">
        <v>24691</v>
      </c>
      <c r="C5678" s="40" t="s">
        <v>24692</v>
      </c>
      <c r="D5678" s="44" t="s">
        <v>24693</v>
      </c>
    </row>
    <row r="5679" spans="1:4" ht="15" customHeight="1" x14ac:dyDescent="0.2">
      <c r="A5679" s="40" t="s">
        <v>24694</v>
      </c>
      <c r="B5679" s="40" t="s">
        <v>24695</v>
      </c>
      <c r="C5679" s="40" t="s">
        <v>24696</v>
      </c>
      <c r="D5679" s="44" t="s">
        <v>24697</v>
      </c>
    </row>
    <row r="5680" spans="1:4" ht="15" customHeight="1" x14ac:dyDescent="0.2">
      <c r="A5680" s="40" t="s">
        <v>24698</v>
      </c>
      <c r="B5680" s="40" t="s">
        <v>24699</v>
      </c>
      <c r="C5680" s="40" t="s">
        <v>24700</v>
      </c>
      <c r="D5680" s="44" t="s">
        <v>24701</v>
      </c>
    </row>
    <row r="5681" spans="1:4" ht="15" customHeight="1" x14ac:dyDescent="0.2">
      <c r="A5681" s="40" t="s">
        <v>24702</v>
      </c>
      <c r="B5681" s="40" t="s">
        <v>24703</v>
      </c>
      <c r="C5681" s="40" t="s">
        <v>24704</v>
      </c>
      <c r="D5681" s="44" t="s">
        <v>24705</v>
      </c>
    </row>
    <row r="5682" spans="1:4" ht="15" customHeight="1" x14ac:dyDescent="0.2">
      <c r="A5682" s="40" t="s">
        <v>24706</v>
      </c>
      <c r="B5682" s="40" t="s">
        <v>24707</v>
      </c>
      <c r="C5682" s="40" t="s">
        <v>24708</v>
      </c>
      <c r="D5682" s="44" t="s">
        <v>24705</v>
      </c>
    </row>
    <row r="5683" spans="1:4" ht="15" customHeight="1" x14ac:dyDescent="0.2">
      <c r="A5683" s="40" t="s">
        <v>24709</v>
      </c>
      <c r="B5683" s="40" t="s">
        <v>24710</v>
      </c>
      <c r="C5683" s="40" t="s">
        <v>24711</v>
      </c>
      <c r="D5683" s="44" t="s">
        <v>24712</v>
      </c>
    </row>
    <row r="5684" spans="1:4" ht="15" customHeight="1" x14ac:dyDescent="0.2">
      <c r="A5684" s="40" t="s">
        <v>24713</v>
      </c>
      <c r="B5684" s="40" t="s">
        <v>24714</v>
      </c>
      <c r="C5684" s="40" t="s">
        <v>24715</v>
      </c>
      <c r="D5684" s="44" t="s">
        <v>24716</v>
      </c>
    </row>
    <row r="5685" spans="1:4" ht="15" customHeight="1" x14ac:dyDescent="0.2">
      <c r="A5685" s="40" t="s">
        <v>24717</v>
      </c>
      <c r="B5685" s="40" t="s">
        <v>24718</v>
      </c>
      <c r="C5685" s="40" t="s">
        <v>24719</v>
      </c>
      <c r="D5685" s="44" t="s">
        <v>24720</v>
      </c>
    </row>
    <row r="5686" spans="1:4" ht="15" customHeight="1" x14ac:dyDescent="0.2">
      <c r="A5686" s="40" t="s">
        <v>24721</v>
      </c>
      <c r="B5686" s="40" t="s">
        <v>24722</v>
      </c>
      <c r="C5686" s="40" t="s">
        <v>24723</v>
      </c>
      <c r="D5686" s="44" t="s">
        <v>24724</v>
      </c>
    </row>
    <row r="5687" spans="1:4" ht="15" customHeight="1" x14ac:dyDescent="0.2">
      <c r="A5687" s="40" t="s">
        <v>24725</v>
      </c>
      <c r="B5687" s="40" t="s">
        <v>24726</v>
      </c>
      <c r="C5687" s="40" t="s">
        <v>24727</v>
      </c>
      <c r="D5687" s="44" t="s">
        <v>24728</v>
      </c>
    </row>
    <row r="5688" spans="1:4" ht="15" customHeight="1" x14ac:dyDescent="0.2">
      <c r="A5688" s="40" t="s">
        <v>24729</v>
      </c>
      <c r="B5688" s="40" t="s">
        <v>24730</v>
      </c>
      <c r="C5688" s="40" t="s">
        <v>24731</v>
      </c>
      <c r="D5688" s="44" t="s">
        <v>24732</v>
      </c>
    </row>
    <row r="5689" spans="1:4" ht="15" customHeight="1" x14ac:dyDescent="0.2">
      <c r="A5689" s="40" t="s">
        <v>24733</v>
      </c>
      <c r="B5689" s="40" t="s">
        <v>24734</v>
      </c>
      <c r="C5689" s="40" t="s">
        <v>24735</v>
      </c>
      <c r="D5689" s="44" t="s">
        <v>24736</v>
      </c>
    </row>
    <row r="5690" spans="1:4" ht="15" customHeight="1" x14ac:dyDescent="0.2">
      <c r="A5690" s="40" t="s">
        <v>24737</v>
      </c>
      <c r="B5690" s="40" t="s">
        <v>24738</v>
      </c>
      <c r="C5690" s="40" t="s">
        <v>24739</v>
      </c>
      <c r="D5690" s="44" t="s">
        <v>24740</v>
      </c>
    </row>
    <row r="5691" spans="1:4" ht="15" customHeight="1" x14ac:dyDescent="0.2">
      <c r="A5691" s="40" t="s">
        <v>24741</v>
      </c>
      <c r="B5691" s="40" t="s">
        <v>24742</v>
      </c>
      <c r="C5691" s="40" t="s">
        <v>24743</v>
      </c>
      <c r="D5691" s="44" t="s">
        <v>24744</v>
      </c>
    </row>
    <row r="5692" spans="1:4" ht="15" customHeight="1" x14ac:dyDescent="0.2">
      <c r="A5692" s="40" t="s">
        <v>24745</v>
      </c>
      <c r="B5692" s="40" t="s">
        <v>24746</v>
      </c>
      <c r="C5692" s="40" t="s">
        <v>24747</v>
      </c>
      <c r="D5692" s="44" t="s">
        <v>24748</v>
      </c>
    </row>
    <row r="5693" spans="1:4" ht="15" customHeight="1" x14ac:dyDescent="0.2">
      <c r="A5693" s="40" t="s">
        <v>24749</v>
      </c>
      <c r="B5693" s="40" t="s">
        <v>24750</v>
      </c>
      <c r="C5693" s="40" t="s">
        <v>24751</v>
      </c>
      <c r="D5693" s="44" t="s">
        <v>24752</v>
      </c>
    </row>
    <row r="5694" spans="1:4" ht="15" customHeight="1" x14ac:dyDescent="0.2">
      <c r="A5694" s="40" t="s">
        <v>24753</v>
      </c>
      <c r="B5694" s="40" t="s">
        <v>24754</v>
      </c>
      <c r="C5694" s="40" t="s">
        <v>24755</v>
      </c>
      <c r="D5694" s="44" t="s">
        <v>24756</v>
      </c>
    </row>
    <row r="5695" spans="1:4" ht="15" customHeight="1" x14ac:dyDescent="0.2">
      <c r="A5695" s="40" t="s">
        <v>24757</v>
      </c>
      <c r="B5695" s="40" t="s">
        <v>24758</v>
      </c>
      <c r="C5695" s="40" t="s">
        <v>24759</v>
      </c>
      <c r="D5695" s="44" t="s">
        <v>24760</v>
      </c>
    </row>
    <row r="5696" spans="1:4" ht="15" customHeight="1" x14ac:dyDescent="0.2">
      <c r="A5696" s="40" t="s">
        <v>24761</v>
      </c>
      <c r="B5696" s="40" t="s">
        <v>24762</v>
      </c>
      <c r="C5696" s="40" t="s">
        <v>24763</v>
      </c>
      <c r="D5696" s="44" t="s">
        <v>24764</v>
      </c>
    </row>
    <row r="5697" spans="1:4" ht="15" customHeight="1" x14ac:dyDescent="0.2">
      <c r="A5697" s="40" t="s">
        <v>24765</v>
      </c>
      <c r="B5697" s="40" t="s">
        <v>24766</v>
      </c>
      <c r="C5697" s="40" t="s">
        <v>24767</v>
      </c>
      <c r="D5697" s="44" t="s">
        <v>24768</v>
      </c>
    </row>
    <row r="5698" spans="1:4" ht="15" customHeight="1" x14ac:dyDescent="0.2">
      <c r="A5698" s="40" t="s">
        <v>24769</v>
      </c>
      <c r="B5698" s="40" t="s">
        <v>24770</v>
      </c>
      <c r="C5698" s="40" t="s">
        <v>24771</v>
      </c>
      <c r="D5698" s="44" t="s">
        <v>24768</v>
      </c>
    </row>
    <row r="5699" spans="1:4" ht="15" customHeight="1" x14ac:dyDescent="0.2">
      <c r="A5699" s="40" t="s">
        <v>24772</v>
      </c>
      <c r="B5699" s="40" t="s">
        <v>24773</v>
      </c>
      <c r="C5699" s="40" t="s">
        <v>24774</v>
      </c>
      <c r="D5699" s="44" t="s">
        <v>24775</v>
      </c>
    </row>
    <row r="5700" spans="1:4" ht="15" customHeight="1" x14ac:dyDescent="0.2">
      <c r="A5700" s="40" t="s">
        <v>24776</v>
      </c>
      <c r="B5700" s="40" t="s">
        <v>24777</v>
      </c>
      <c r="C5700" s="40" t="s">
        <v>24778</v>
      </c>
      <c r="D5700" s="44" t="s">
        <v>24779</v>
      </c>
    </row>
    <row r="5701" spans="1:4" ht="15" customHeight="1" x14ac:dyDescent="0.2">
      <c r="A5701" s="40" t="s">
        <v>24780</v>
      </c>
      <c r="B5701" s="40" t="s">
        <v>24781</v>
      </c>
      <c r="C5701" s="40" t="s">
        <v>24782</v>
      </c>
      <c r="D5701" s="44" t="s">
        <v>24783</v>
      </c>
    </row>
    <row r="5702" spans="1:4" ht="15" customHeight="1" x14ac:dyDescent="0.2">
      <c r="A5702" s="40" t="s">
        <v>24784</v>
      </c>
      <c r="B5702" s="40" t="s">
        <v>24785</v>
      </c>
      <c r="C5702" s="40" t="s">
        <v>24786</v>
      </c>
      <c r="D5702" s="44" t="s">
        <v>24787</v>
      </c>
    </row>
    <row r="5703" spans="1:4" ht="15" customHeight="1" x14ac:dyDescent="0.2">
      <c r="A5703" s="40" t="s">
        <v>24788</v>
      </c>
      <c r="B5703" s="40" t="s">
        <v>24789</v>
      </c>
      <c r="C5703" s="40" t="s">
        <v>24790</v>
      </c>
      <c r="D5703" s="44" t="s">
        <v>24791</v>
      </c>
    </row>
    <row r="5704" spans="1:4" ht="15" customHeight="1" x14ac:dyDescent="0.2">
      <c r="A5704" s="40" t="s">
        <v>24792</v>
      </c>
      <c r="B5704" s="40" t="s">
        <v>24793</v>
      </c>
      <c r="C5704" s="40" t="s">
        <v>24794</v>
      </c>
      <c r="D5704" s="44" t="s">
        <v>24795</v>
      </c>
    </row>
    <row r="5705" spans="1:4" ht="15" customHeight="1" x14ac:dyDescent="0.2">
      <c r="A5705" s="40" t="s">
        <v>24796</v>
      </c>
      <c r="B5705" s="40" t="s">
        <v>24797</v>
      </c>
      <c r="C5705" s="40" t="s">
        <v>24798</v>
      </c>
      <c r="D5705" s="44" t="s">
        <v>24799</v>
      </c>
    </row>
    <row r="5706" spans="1:4" ht="15" customHeight="1" x14ac:dyDescent="0.2">
      <c r="A5706" s="40" t="s">
        <v>24800</v>
      </c>
      <c r="B5706" s="40" t="s">
        <v>24801</v>
      </c>
      <c r="C5706" s="40" t="s">
        <v>24802</v>
      </c>
      <c r="D5706" s="44" t="s">
        <v>24795</v>
      </c>
    </row>
    <row r="5707" spans="1:4" ht="15" customHeight="1" x14ac:dyDescent="0.2">
      <c r="A5707" s="40" t="s">
        <v>24803</v>
      </c>
      <c r="B5707" s="40" t="s">
        <v>24804</v>
      </c>
      <c r="C5707" s="40" t="s">
        <v>24805</v>
      </c>
      <c r="D5707" s="44" t="s">
        <v>24795</v>
      </c>
    </row>
    <row r="5708" spans="1:4" ht="15" customHeight="1" x14ac:dyDescent="0.2">
      <c r="A5708" s="40" t="s">
        <v>24806</v>
      </c>
      <c r="B5708" s="40" t="s">
        <v>24807</v>
      </c>
      <c r="C5708" s="40" t="s">
        <v>24808</v>
      </c>
      <c r="D5708" s="44" t="s">
        <v>24809</v>
      </c>
    </row>
    <row r="5709" spans="1:4" ht="15" customHeight="1" x14ac:dyDescent="0.2">
      <c r="A5709" s="40" t="s">
        <v>24810</v>
      </c>
      <c r="B5709" s="40" t="s">
        <v>24811</v>
      </c>
      <c r="C5709" s="40" t="s">
        <v>24812</v>
      </c>
      <c r="D5709" s="44" t="s">
        <v>24813</v>
      </c>
    </row>
    <row r="5710" spans="1:4" ht="15" customHeight="1" x14ac:dyDescent="0.2">
      <c r="A5710" s="40" t="s">
        <v>24814</v>
      </c>
      <c r="B5710" s="40" t="s">
        <v>24815</v>
      </c>
      <c r="C5710" s="40" t="s">
        <v>24816</v>
      </c>
      <c r="D5710" s="44" t="s">
        <v>24817</v>
      </c>
    </row>
    <row r="5711" spans="1:4" ht="15" customHeight="1" x14ac:dyDescent="0.2">
      <c r="A5711" s="40" t="s">
        <v>24818</v>
      </c>
      <c r="B5711" s="40" t="s">
        <v>24819</v>
      </c>
      <c r="C5711" s="40" t="s">
        <v>24820</v>
      </c>
      <c r="D5711" s="44" t="s">
        <v>24821</v>
      </c>
    </row>
    <row r="5712" spans="1:4" ht="15" customHeight="1" x14ac:dyDescent="0.2">
      <c r="A5712" s="40" t="s">
        <v>24822</v>
      </c>
      <c r="B5712" s="40" t="s">
        <v>24823</v>
      </c>
      <c r="C5712" s="40" t="s">
        <v>24824</v>
      </c>
      <c r="D5712" s="44" t="s">
        <v>24825</v>
      </c>
    </row>
    <row r="5713" spans="1:4" ht="15" customHeight="1" x14ac:dyDescent="0.2">
      <c r="A5713" s="40" t="s">
        <v>24826</v>
      </c>
      <c r="B5713" s="40" t="s">
        <v>24827</v>
      </c>
      <c r="C5713" s="40" t="s">
        <v>24828</v>
      </c>
      <c r="D5713" s="44" t="s">
        <v>24829</v>
      </c>
    </row>
    <row r="5714" spans="1:4" ht="15" customHeight="1" x14ac:dyDescent="0.2">
      <c r="A5714" s="40" t="s">
        <v>24830</v>
      </c>
      <c r="B5714" s="40" t="s">
        <v>24831</v>
      </c>
      <c r="C5714" s="40" t="s">
        <v>24832</v>
      </c>
      <c r="D5714" s="44" t="s">
        <v>24833</v>
      </c>
    </row>
    <row r="5715" spans="1:4" ht="15" customHeight="1" x14ac:dyDescent="0.2">
      <c r="A5715" s="40" t="s">
        <v>24834</v>
      </c>
      <c r="B5715" s="40" t="s">
        <v>24835</v>
      </c>
      <c r="C5715" s="40" t="s">
        <v>24836</v>
      </c>
      <c r="D5715" s="44" t="s">
        <v>24837</v>
      </c>
    </row>
    <row r="5716" spans="1:4" ht="15" customHeight="1" x14ac:dyDescent="0.2">
      <c r="A5716" s="40" t="s">
        <v>24838</v>
      </c>
      <c r="B5716" s="40" t="s">
        <v>24839</v>
      </c>
      <c r="C5716" s="40" t="s">
        <v>24840</v>
      </c>
      <c r="D5716" s="44" t="s">
        <v>24841</v>
      </c>
    </row>
    <row r="5717" spans="1:4" ht="15" customHeight="1" x14ac:dyDescent="0.2">
      <c r="A5717" s="40" t="s">
        <v>24842</v>
      </c>
      <c r="B5717" s="40" t="s">
        <v>24843</v>
      </c>
      <c r="C5717" s="40" t="s">
        <v>24844</v>
      </c>
      <c r="D5717" s="44" t="s">
        <v>24845</v>
      </c>
    </row>
    <row r="5718" spans="1:4" ht="15" customHeight="1" x14ac:dyDescent="0.2">
      <c r="A5718" s="40" t="s">
        <v>24846</v>
      </c>
      <c r="B5718" s="40" t="s">
        <v>24847</v>
      </c>
      <c r="C5718" s="40" t="s">
        <v>24848</v>
      </c>
      <c r="D5718" s="44" t="s">
        <v>24849</v>
      </c>
    </row>
    <row r="5719" spans="1:4" ht="15" customHeight="1" x14ac:dyDescent="0.2">
      <c r="A5719" s="40" t="s">
        <v>24850</v>
      </c>
      <c r="B5719" s="40" t="s">
        <v>24851</v>
      </c>
      <c r="C5719" s="40" t="s">
        <v>24852</v>
      </c>
      <c r="D5719" s="44" t="s">
        <v>24853</v>
      </c>
    </row>
    <row r="5720" spans="1:4" ht="15" customHeight="1" x14ac:dyDescent="0.2">
      <c r="A5720" s="40" t="s">
        <v>24854</v>
      </c>
      <c r="B5720" s="40" t="s">
        <v>24855</v>
      </c>
      <c r="C5720" s="40" t="s">
        <v>24856</v>
      </c>
      <c r="D5720" s="44" t="s">
        <v>24857</v>
      </c>
    </row>
    <row r="5721" spans="1:4" ht="15" customHeight="1" x14ac:dyDescent="0.2">
      <c r="A5721" s="40" t="s">
        <v>24858</v>
      </c>
      <c r="B5721" s="40" t="s">
        <v>24859</v>
      </c>
      <c r="C5721" s="40" t="s">
        <v>24860</v>
      </c>
      <c r="D5721" s="44" t="s">
        <v>24861</v>
      </c>
    </row>
    <row r="5722" spans="1:4" ht="15" customHeight="1" x14ac:dyDescent="0.2">
      <c r="A5722" s="40" t="s">
        <v>24862</v>
      </c>
      <c r="B5722" s="40" t="s">
        <v>24863</v>
      </c>
      <c r="C5722" s="40" t="s">
        <v>24864</v>
      </c>
      <c r="D5722" s="44" t="s">
        <v>24865</v>
      </c>
    </row>
    <row r="5723" spans="1:4" ht="15" customHeight="1" x14ac:dyDescent="0.2">
      <c r="A5723" s="40" t="s">
        <v>24866</v>
      </c>
      <c r="B5723" s="40" t="s">
        <v>24867</v>
      </c>
      <c r="C5723" s="40" t="s">
        <v>24868</v>
      </c>
      <c r="D5723" s="44" t="s">
        <v>24869</v>
      </c>
    </row>
    <row r="5724" spans="1:4" ht="15" customHeight="1" x14ac:dyDescent="0.2">
      <c r="A5724" s="40" t="s">
        <v>24870</v>
      </c>
      <c r="B5724" s="40" t="s">
        <v>24871</v>
      </c>
      <c r="C5724" s="40" t="s">
        <v>24872</v>
      </c>
      <c r="D5724" s="44" t="s">
        <v>24873</v>
      </c>
    </row>
    <row r="5725" spans="1:4" ht="15" customHeight="1" x14ac:dyDescent="0.2">
      <c r="A5725" s="40" t="s">
        <v>24874</v>
      </c>
      <c r="B5725" s="40" t="s">
        <v>24875</v>
      </c>
      <c r="C5725" s="40" t="s">
        <v>24876</v>
      </c>
      <c r="D5725" s="44" t="s">
        <v>24877</v>
      </c>
    </row>
    <row r="5726" spans="1:4" ht="15" customHeight="1" x14ac:dyDescent="0.2">
      <c r="A5726" s="40" t="s">
        <v>24878</v>
      </c>
      <c r="B5726" s="40" t="s">
        <v>24879</v>
      </c>
      <c r="C5726" s="40" t="s">
        <v>24880</v>
      </c>
      <c r="D5726" s="44" t="s">
        <v>24881</v>
      </c>
    </row>
    <row r="5727" spans="1:4" ht="15" customHeight="1" x14ac:dyDescent="0.2">
      <c r="A5727" s="40" t="s">
        <v>24882</v>
      </c>
      <c r="B5727" s="40" t="s">
        <v>24883</v>
      </c>
      <c r="C5727" s="40" t="s">
        <v>24884</v>
      </c>
      <c r="D5727" s="44" t="s">
        <v>24885</v>
      </c>
    </row>
    <row r="5728" spans="1:4" ht="15" customHeight="1" x14ac:dyDescent="0.2">
      <c r="A5728" s="40" t="s">
        <v>24886</v>
      </c>
      <c r="B5728" s="40" t="s">
        <v>24887</v>
      </c>
      <c r="C5728" s="40" t="s">
        <v>24888</v>
      </c>
      <c r="D5728" s="44" t="s">
        <v>24889</v>
      </c>
    </row>
    <row r="5729" spans="1:4" ht="15" customHeight="1" x14ac:dyDescent="0.2">
      <c r="A5729" s="40" t="s">
        <v>24890</v>
      </c>
      <c r="B5729" s="40" t="s">
        <v>24891</v>
      </c>
      <c r="C5729" s="40" t="s">
        <v>24892</v>
      </c>
      <c r="D5729" s="44" t="s">
        <v>24893</v>
      </c>
    </row>
    <row r="5730" spans="1:4" ht="15" customHeight="1" x14ac:dyDescent="0.2">
      <c r="A5730" s="40" t="s">
        <v>24894</v>
      </c>
      <c r="B5730" s="40" t="s">
        <v>24895</v>
      </c>
      <c r="C5730" s="40" t="s">
        <v>24896</v>
      </c>
      <c r="D5730" s="44" t="s">
        <v>24897</v>
      </c>
    </row>
    <row r="5731" spans="1:4" ht="15" customHeight="1" x14ac:dyDescent="0.2">
      <c r="A5731" s="40" t="s">
        <v>24898</v>
      </c>
      <c r="B5731" s="40" t="s">
        <v>24899</v>
      </c>
      <c r="C5731" s="40" t="s">
        <v>24900</v>
      </c>
      <c r="D5731" s="44" t="s">
        <v>24901</v>
      </c>
    </row>
    <row r="5732" spans="1:4" ht="15" customHeight="1" x14ac:dyDescent="0.2">
      <c r="A5732" s="40" t="s">
        <v>24902</v>
      </c>
      <c r="B5732" s="40" t="s">
        <v>24903</v>
      </c>
      <c r="C5732" s="40" t="s">
        <v>24904</v>
      </c>
      <c r="D5732" s="44" t="s">
        <v>24905</v>
      </c>
    </row>
    <row r="5733" spans="1:4" ht="15" customHeight="1" x14ac:dyDescent="0.2">
      <c r="A5733" s="40" t="s">
        <v>24906</v>
      </c>
      <c r="B5733" s="40" t="s">
        <v>24907</v>
      </c>
      <c r="C5733" s="40" t="s">
        <v>24908</v>
      </c>
      <c r="D5733" s="44" t="s">
        <v>24909</v>
      </c>
    </row>
    <row r="5734" spans="1:4" ht="15" customHeight="1" x14ac:dyDescent="0.2">
      <c r="A5734" s="40" t="s">
        <v>24910</v>
      </c>
      <c r="B5734" s="40" t="s">
        <v>24911</v>
      </c>
      <c r="C5734" s="40" t="s">
        <v>24912</v>
      </c>
      <c r="D5734" s="44" t="s">
        <v>24913</v>
      </c>
    </row>
    <row r="5735" spans="1:4" ht="15" customHeight="1" x14ac:dyDescent="0.2">
      <c r="A5735" s="40" t="s">
        <v>24914</v>
      </c>
      <c r="B5735" s="40" t="s">
        <v>24915</v>
      </c>
      <c r="C5735" s="40" t="s">
        <v>24916</v>
      </c>
      <c r="D5735" s="44" t="s">
        <v>24917</v>
      </c>
    </row>
    <row r="5736" spans="1:4" ht="15" customHeight="1" x14ac:dyDescent="0.2">
      <c r="A5736" s="40" t="s">
        <v>24918</v>
      </c>
      <c r="B5736" s="40" t="s">
        <v>24919</v>
      </c>
      <c r="C5736" s="40" t="s">
        <v>24920</v>
      </c>
      <c r="D5736" s="44" t="s">
        <v>24921</v>
      </c>
    </row>
    <row r="5737" spans="1:4" ht="15" customHeight="1" x14ac:dyDescent="0.2">
      <c r="A5737" s="40" t="s">
        <v>24922</v>
      </c>
      <c r="B5737" s="40" t="s">
        <v>24923</v>
      </c>
      <c r="C5737" s="40" t="s">
        <v>24924</v>
      </c>
      <c r="D5737" s="44" t="s">
        <v>24925</v>
      </c>
    </row>
    <row r="5738" spans="1:4" ht="15" customHeight="1" x14ac:dyDescent="0.2">
      <c r="A5738" s="40" t="s">
        <v>24926</v>
      </c>
      <c r="B5738" s="40" t="s">
        <v>24927</v>
      </c>
      <c r="C5738" s="40" t="s">
        <v>24928</v>
      </c>
      <c r="D5738" s="44" t="s">
        <v>24929</v>
      </c>
    </row>
    <row r="5739" spans="1:4" ht="15" customHeight="1" x14ac:dyDescent="0.2">
      <c r="A5739" s="40" t="s">
        <v>24930</v>
      </c>
      <c r="B5739" s="40" t="s">
        <v>24931</v>
      </c>
      <c r="C5739" s="40" t="s">
        <v>24932</v>
      </c>
      <c r="D5739" s="44" t="s">
        <v>24933</v>
      </c>
    </row>
    <row r="5740" spans="1:4" ht="15" customHeight="1" x14ac:dyDescent="0.2">
      <c r="A5740" s="40" t="s">
        <v>24934</v>
      </c>
      <c r="B5740" s="40" t="s">
        <v>24935</v>
      </c>
      <c r="C5740" s="40" t="s">
        <v>24936</v>
      </c>
      <c r="D5740" s="44" t="s">
        <v>24937</v>
      </c>
    </row>
    <row r="5741" spans="1:4" ht="15" customHeight="1" x14ac:dyDescent="0.2">
      <c r="A5741" s="40" t="s">
        <v>24938</v>
      </c>
      <c r="B5741" s="40" t="s">
        <v>24939</v>
      </c>
      <c r="C5741" s="40" t="s">
        <v>24940</v>
      </c>
      <c r="D5741" s="44" t="s">
        <v>24941</v>
      </c>
    </row>
    <row r="5742" spans="1:4" ht="15" customHeight="1" x14ac:dyDescent="0.2">
      <c r="A5742" s="40" t="s">
        <v>24942</v>
      </c>
      <c r="B5742" s="40" t="s">
        <v>24943</v>
      </c>
      <c r="C5742" s="40" t="s">
        <v>24944</v>
      </c>
      <c r="D5742" s="44" t="s">
        <v>24945</v>
      </c>
    </row>
    <row r="5743" spans="1:4" ht="15" customHeight="1" x14ac:dyDescent="0.2">
      <c r="A5743" s="40" t="s">
        <v>24946</v>
      </c>
      <c r="B5743" s="40" t="s">
        <v>24947</v>
      </c>
      <c r="C5743" s="40" t="s">
        <v>24948</v>
      </c>
      <c r="D5743" s="44" t="s">
        <v>24949</v>
      </c>
    </row>
    <row r="5744" spans="1:4" ht="15" customHeight="1" x14ac:dyDescent="0.2">
      <c r="A5744" s="40" t="s">
        <v>24950</v>
      </c>
      <c r="B5744" s="40" t="s">
        <v>24951</v>
      </c>
      <c r="C5744" s="40" t="s">
        <v>24952</v>
      </c>
      <c r="D5744" s="44" t="s">
        <v>24953</v>
      </c>
    </row>
    <row r="5745" spans="1:4" ht="15" customHeight="1" x14ac:dyDescent="0.2">
      <c r="A5745" s="40" t="s">
        <v>24954</v>
      </c>
      <c r="B5745" s="40" t="s">
        <v>24955</v>
      </c>
      <c r="C5745" s="40" t="s">
        <v>24956</v>
      </c>
      <c r="D5745" s="44" t="s">
        <v>24957</v>
      </c>
    </row>
    <row r="5746" spans="1:4" ht="15" customHeight="1" x14ac:dyDescent="0.2">
      <c r="A5746" s="40" t="s">
        <v>24958</v>
      </c>
      <c r="B5746" s="40" t="s">
        <v>24959</v>
      </c>
      <c r="C5746" s="40" t="s">
        <v>24960</v>
      </c>
      <c r="D5746" s="44" t="s">
        <v>24961</v>
      </c>
    </row>
    <row r="5747" spans="1:4" ht="15" customHeight="1" x14ac:dyDescent="0.2">
      <c r="A5747" s="40" t="s">
        <v>24962</v>
      </c>
      <c r="B5747" s="40" t="s">
        <v>24963</v>
      </c>
      <c r="C5747" s="40" t="s">
        <v>24964</v>
      </c>
      <c r="D5747" s="44" t="s">
        <v>24965</v>
      </c>
    </row>
    <row r="5748" spans="1:4" ht="15" customHeight="1" x14ac:dyDescent="0.2">
      <c r="A5748" s="40" t="s">
        <v>24966</v>
      </c>
      <c r="B5748" s="40" t="s">
        <v>24967</v>
      </c>
      <c r="C5748" s="40" t="s">
        <v>24968</v>
      </c>
      <c r="D5748" s="44" t="s">
        <v>24969</v>
      </c>
    </row>
    <row r="5749" spans="1:4" ht="15" customHeight="1" x14ac:dyDescent="0.2">
      <c r="A5749" s="40" t="s">
        <v>24970</v>
      </c>
      <c r="B5749" s="40" t="s">
        <v>24971</v>
      </c>
      <c r="C5749" s="40" t="s">
        <v>24972</v>
      </c>
      <c r="D5749" s="44" t="s">
        <v>24973</v>
      </c>
    </row>
    <row r="5750" spans="1:4" ht="15" customHeight="1" x14ac:dyDescent="0.2">
      <c r="A5750" s="40" t="s">
        <v>24974</v>
      </c>
      <c r="B5750" s="40" t="s">
        <v>24975</v>
      </c>
      <c r="C5750" s="40" t="s">
        <v>24976</v>
      </c>
      <c r="D5750" s="44" t="s">
        <v>24977</v>
      </c>
    </row>
    <row r="5751" spans="1:4" ht="15" customHeight="1" x14ac:dyDescent="0.2">
      <c r="A5751" s="40" t="s">
        <v>24978</v>
      </c>
      <c r="B5751" s="40" t="s">
        <v>24979</v>
      </c>
      <c r="C5751" s="40" t="s">
        <v>24980</v>
      </c>
      <c r="D5751" s="44" t="s">
        <v>24981</v>
      </c>
    </row>
    <row r="5752" spans="1:4" ht="15" customHeight="1" x14ac:dyDescent="0.2">
      <c r="A5752" s="40" t="s">
        <v>24982</v>
      </c>
      <c r="B5752" s="40" t="s">
        <v>24983</v>
      </c>
      <c r="C5752" s="40" t="s">
        <v>24984</v>
      </c>
      <c r="D5752" s="44" t="s">
        <v>24985</v>
      </c>
    </row>
    <row r="5753" spans="1:4" ht="15" customHeight="1" x14ac:dyDescent="0.2">
      <c r="A5753" s="40" t="s">
        <v>24986</v>
      </c>
      <c r="B5753" s="40" t="s">
        <v>24987</v>
      </c>
      <c r="C5753" s="40" t="s">
        <v>24988</v>
      </c>
      <c r="D5753" s="44" t="s">
        <v>24989</v>
      </c>
    </row>
    <row r="5754" spans="1:4" ht="15" customHeight="1" x14ac:dyDescent="0.2">
      <c r="A5754" s="40" t="s">
        <v>24990</v>
      </c>
      <c r="B5754" s="40" t="s">
        <v>24991</v>
      </c>
      <c r="C5754" s="40" t="s">
        <v>24992</v>
      </c>
      <c r="D5754" s="44" t="s">
        <v>24993</v>
      </c>
    </row>
    <row r="5755" spans="1:4" ht="15" customHeight="1" x14ac:dyDescent="0.2">
      <c r="A5755" s="40" t="s">
        <v>24994</v>
      </c>
      <c r="B5755" s="40" t="s">
        <v>24995</v>
      </c>
      <c r="C5755" s="40" t="s">
        <v>24996</v>
      </c>
      <c r="D5755" s="44" t="s">
        <v>24997</v>
      </c>
    </row>
    <row r="5756" spans="1:4" ht="15" customHeight="1" x14ac:dyDescent="0.2">
      <c r="A5756" s="40" t="s">
        <v>24998</v>
      </c>
      <c r="B5756" s="40" t="s">
        <v>24999</v>
      </c>
      <c r="C5756" s="40" t="s">
        <v>25000</v>
      </c>
      <c r="D5756" s="44" t="s">
        <v>25001</v>
      </c>
    </row>
    <row r="5757" spans="1:4" ht="15" customHeight="1" x14ac:dyDescent="0.2">
      <c r="A5757" s="40" t="s">
        <v>25002</v>
      </c>
      <c r="B5757" s="40" t="s">
        <v>25003</v>
      </c>
      <c r="C5757" s="40" t="s">
        <v>25004</v>
      </c>
      <c r="D5757" s="44" t="s">
        <v>25005</v>
      </c>
    </row>
    <row r="5758" spans="1:4" ht="15" customHeight="1" x14ac:dyDescent="0.2">
      <c r="A5758" s="40" t="s">
        <v>25006</v>
      </c>
      <c r="B5758" s="42" t="s">
        <v>25007</v>
      </c>
      <c r="C5758" s="40" t="s">
        <v>25008</v>
      </c>
      <c r="D5758" s="44" t="s">
        <v>25009</v>
      </c>
    </row>
    <row r="5759" spans="1:4" ht="15" customHeight="1" x14ac:dyDescent="0.2">
      <c r="A5759" s="40" t="s">
        <v>25010</v>
      </c>
      <c r="B5759" s="40" t="s">
        <v>25011</v>
      </c>
      <c r="C5759" s="40" t="s">
        <v>25012</v>
      </c>
      <c r="D5759" s="44" t="s">
        <v>25009</v>
      </c>
    </row>
    <row r="5760" spans="1:4" ht="15" customHeight="1" x14ac:dyDescent="0.2">
      <c r="A5760" s="40" t="s">
        <v>25013</v>
      </c>
      <c r="B5760" s="40" t="s">
        <v>25014</v>
      </c>
      <c r="C5760" s="40" t="s">
        <v>25015</v>
      </c>
      <c r="D5760" s="44" t="s">
        <v>25016</v>
      </c>
    </row>
    <row r="5761" spans="1:4" ht="15" customHeight="1" x14ac:dyDescent="0.2">
      <c r="A5761" s="40" t="s">
        <v>25017</v>
      </c>
      <c r="B5761" s="40" t="s">
        <v>25018</v>
      </c>
      <c r="C5761" s="40" t="s">
        <v>25019</v>
      </c>
      <c r="D5761" s="44" t="s">
        <v>25020</v>
      </c>
    </row>
    <row r="5762" spans="1:4" ht="15" customHeight="1" x14ac:dyDescent="0.2">
      <c r="A5762" s="40" t="s">
        <v>25021</v>
      </c>
      <c r="B5762" s="40" t="s">
        <v>25022</v>
      </c>
      <c r="C5762" s="40" t="s">
        <v>178</v>
      </c>
      <c r="D5762" s="44" t="s">
        <v>25023</v>
      </c>
    </row>
    <row r="5763" spans="1:4" ht="15" customHeight="1" x14ac:dyDescent="0.2">
      <c r="A5763" s="40" t="s">
        <v>25024</v>
      </c>
      <c r="B5763" s="40" t="s">
        <v>25025</v>
      </c>
      <c r="C5763" s="40" t="s">
        <v>25026</v>
      </c>
      <c r="D5763" s="44" t="s">
        <v>25027</v>
      </c>
    </row>
    <row r="5764" spans="1:4" ht="15" customHeight="1" x14ac:dyDescent="0.2">
      <c r="A5764" s="40" t="s">
        <v>25028</v>
      </c>
      <c r="B5764" s="40" t="s">
        <v>25029</v>
      </c>
      <c r="C5764" s="40" t="s">
        <v>25030</v>
      </c>
      <c r="D5764" s="44" t="s">
        <v>25031</v>
      </c>
    </row>
    <row r="5765" spans="1:4" ht="15" customHeight="1" x14ac:dyDescent="0.2">
      <c r="A5765" s="40" t="s">
        <v>25032</v>
      </c>
      <c r="B5765" s="40" t="s">
        <v>25033</v>
      </c>
      <c r="C5765" s="40" t="s">
        <v>25034</v>
      </c>
      <c r="D5765" s="44" t="s">
        <v>25035</v>
      </c>
    </row>
    <row r="5766" spans="1:4" ht="15" customHeight="1" x14ac:dyDescent="0.2">
      <c r="A5766" s="40" t="s">
        <v>25036</v>
      </c>
      <c r="B5766" s="40" t="s">
        <v>25037</v>
      </c>
      <c r="C5766" s="40" t="s">
        <v>25038</v>
      </c>
      <c r="D5766" s="44" t="s">
        <v>25039</v>
      </c>
    </row>
    <row r="5767" spans="1:4" ht="15" customHeight="1" x14ac:dyDescent="0.2">
      <c r="A5767" s="40" t="s">
        <v>25040</v>
      </c>
      <c r="B5767" s="40" t="s">
        <v>25041</v>
      </c>
      <c r="C5767" s="40" t="s">
        <v>25042</v>
      </c>
      <c r="D5767" s="44" t="s">
        <v>25043</v>
      </c>
    </row>
    <row r="5768" spans="1:4" ht="15" customHeight="1" x14ac:dyDescent="0.2">
      <c r="A5768" s="40" t="s">
        <v>25044</v>
      </c>
      <c r="B5768" s="40" t="s">
        <v>25045</v>
      </c>
      <c r="C5768" s="40" t="s">
        <v>25046</v>
      </c>
      <c r="D5768" s="44" t="s">
        <v>25047</v>
      </c>
    </row>
    <row r="5769" spans="1:4" ht="15" customHeight="1" x14ac:dyDescent="0.2">
      <c r="A5769" s="40" t="s">
        <v>25048</v>
      </c>
      <c r="B5769" s="40" t="s">
        <v>25049</v>
      </c>
      <c r="C5769" s="40" t="s">
        <v>25050</v>
      </c>
      <c r="D5769" s="44" t="s">
        <v>25051</v>
      </c>
    </row>
    <row r="5770" spans="1:4" ht="15" customHeight="1" x14ac:dyDescent="0.2">
      <c r="A5770" s="40" t="s">
        <v>25052</v>
      </c>
      <c r="B5770" s="40" t="s">
        <v>25053</v>
      </c>
      <c r="C5770" s="40" t="s">
        <v>25054</v>
      </c>
      <c r="D5770" s="44" t="s">
        <v>25055</v>
      </c>
    </row>
    <row r="5771" spans="1:4" ht="15" customHeight="1" x14ac:dyDescent="0.2">
      <c r="A5771" s="40" t="s">
        <v>25056</v>
      </c>
      <c r="B5771" s="40" t="s">
        <v>25057</v>
      </c>
      <c r="C5771" s="40" t="s">
        <v>25058</v>
      </c>
      <c r="D5771" s="44" t="s">
        <v>25059</v>
      </c>
    </row>
    <row r="5772" spans="1:4" ht="15" customHeight="1" x14ac:dyDescent="0.2">
      <c r="A5772" s="40" t="s">
        <v>25060</v>
      </c>
      <c r="B5772" s="40" t="s">
        <v>25061</v>
      </c>
      <c r="C5772" s="40" t="s">
        <v>25062</v>
      </c>
      <c r="D5772" s="44" t="s">
        <v>25063</v>
      </c>
    </row>
    <row r="5773" spans="1:4" ht="15" customHeight="1" x14ac:dyDescent="0.2">
      <c r="A5773" s="40" t="s">
        <v>25064</v>
      </c>
      <c r="B5773" s="40" t="s">
        <v>25065</v>
      </c>
      <c r="C5773" s="40" t="s">
        <v>25066</v>
      </c>
      <c r="D5773" s="44" t="s">
        <v>25067</v>
      </c>
    </row>
    <row r="5774" spans="1:4" ht="15" customHeight="1" x14ac:dyDescent="0.2">
      <c r="A5774" s="40" t="s">
        <v>25068</v>
      </c>
      <c r="B5774" s="40" t="s">
        <v>25069</v>
      </c>
      <c r="C5774" s="40" t="s">
        <v>25070</v>
      </c>
      <c r="D5774" s="44" t="s">
        <v>25071</v>
      </c>
    </row>
    <row r="5775" spans="1:4" ht="15" customHeight="1" x14ac:dyDescent="0.2">
      <c r="A5775" s="40" t="s">
        <v>25072</v>
      </c>
      <c r="B5775" s="40" t="s">
        <v>25073</v>
      </c>
      <c r="C5775" s="40" t="s">
        <v>25074</v>
      </c>
      <c r="D5775" s="44" t="s">
        <v>25075</v>
      </c>
    </row>
    <row r="5776" spans="1:4" ht="15" customHeight="1" x14ac:dyDescent="0.2">
      <c r="A5776" s="40" t="s">
        <v>25076</v>
      </c>
      <c r="B5776" s="40" t="s">
        <v>25077</v>
      </c>
      <c r="C5776" s="40" t="s">
        <v>25078</v>
      </c>
      <c r="D5776" s="44" t="s">
        <v>25079</v>
      </c>
    </row>
    <row r="5777" spans="1:4" ht="15" customHeight="1" x14ac:dyDescent="0.2">
      <c r="A5777" s="40" t="s">
        <v>25080</v>
      </c>
      <c r="B5777" s="40" t="s">
        <v>25081</v>
      </c>
      <c r="C5777" s="40" t="s">
        <v>25082</v>
      </c>
      <c r="D5777" s="44" t="s">
        <v>25083</v>
      </c>
    </row>
    <row r="5778" spans="1:4" ht="15" customHeight="1" x14ac:dyDescent="0.2">
      <c r="A5778" s="40" t="s">
        <v>25084</v>
      </c>
      <c r="B5778" s="40" t="s">
        <v>25085</v>
      </c>
      <c r="C5778" s="40" t="s">
        <v>25086</v>
      </c>
      <c r="D5778" s="44" t="s">
        <v>25087</v>
      </c>
    </row>
    <row r="5779" spans="1:4" ht="15" customHeight="1" x14ac:dyDescent="0.2">
      <c r="A5779" s="40" t="s">
        <v>25088</v>
      </c>
      <c r="B5779" s="40" t="s">
        <v>25089</v>
      </c>
      <c r="C5779" s="40" t="s">
        <v>25090</v>
      </c>
      <c r="D5779" s="44" t="s">
        <v>25091</v>
      </c>
    </row>
    <row r="5780" spans="1:4" ht="15" customHeight="1" x14ac:dyDescent="0.2">
      <c r="A5780" s="40" t="s">
        <v>25092</v>
      </c>
      <c r="B5780" s="40" t="s">
        <v>25093</v>
      </c>
      <c r="C5780" s="40" t="s">
        <v>25094</v>
      </c>
      <c r="D5780" s="44" t="s">
        <v>25095</v>
      </c>
    </row>
    <row r="5781" spans="1:4" ht="15" customHeight="1" x14ac:dyDescent="0.2">
      <c r="A5781" s="40" t="s">
        <v>25096</v>
      </c>
      <c r="B5781" s="40" t="s">
        <v>25097</v>
      </c>
      <c r="C5781" s="40" t="s">
        <v>25098</v>
      </c>
      <c r="D5781" s="44" t="s">
        <v>25099</v>
      </c>
    </row>
    <row r="5782" spans="1:4" ht="15" customHeight="1" x14ac:dyDescent="0.2">
      <c r="A5782" s="40" t="s">
        <v>25100</v>
      </c>
      <c r="B5782" s="40" t="s">
        <v>25101</v>
      </c>
      <c r="C5782" s="40" t="s">
        <v>25102</v>
      </c>
      <c r="D5782" s="44" t="s">
        <v>25103</v>
      </c>
    </row>
    <row r="5783" spans="1:4" ht="15" customHeight="1" x14ac:dyDescent="0.2">
      <c r="A5783" s="40" t="s">
        <v>25104</v>
      </c>
      <c r="B5783" s="40" t="s">
        <v>25105</v>
      </c>
      <c r="C5783" s="40" t="s">
        <v>25106</v>
      </c>
      <c r="D5783" s="44" t="s">
        <v>25107</v>
      </c>
    </row>
    <row r="5784" spans="1:4" ht="15" customHeight="1" x14ac:dyDescent="0.2">
      <c r="A5784" s="40" t="s">
        <v>25108</v>
      </c>
      <c r="B5784" s="40" t="s">
        <v>25109</v>
      </c>
      <c r="C5784" s="40" t="s">
        <v>25110</v>
      </c>
      <c r="D5784" s="44" t="s">
        <v>25111</v>
      </c>
    </row>
    <row r="5785" spans="1:4" ht="15" customHeight="1" x14ac:dyDescent="0.2">
      <c r="A5785" s="40" t="s">
        <v>25112</v>
      </c>
      <c r="B5785" s="40" t="s">
        <v>25113</v>
      </c>
      <c r="C5785" s="40" t="s">
        <v>25114</v>
      </c>
      <c r="D5785" s="44" t="s">
        <v>25115</v>
      </c>
    </row>
    <row r="5786" spans="1:4" ht="15" customHeight="1" x14ac:dyDescent="0.2">
      <c r="A5786" s="40" t="s">
        <v>25116</v>
      </c>
      <c r="B5786" s="40" t="s">
        <v>25117</v>
      </c>
      <c r="C5786" s="40" t="s">
        <v>25118</v>
      </c>
      <c r="D5786" s="44" t="s">
        <v>25119</v>
      </c>
    </row>
    <row r="5787" spans="1:4" ht="15" customHeight="1" x14ac:dyDescent="0.2">
      <c r="A5787" s="40" t="s">
        <v>25120</v>
      </c>
      <c r="B5787" s="40" t="s">
        <v>25121</v>
      </c>
      <c r="C5787" s="40" t="s">
        <v>25122</v>
      </c>
      <c r="D5787" s="44" t="s">
        <v>25123</v>
      </c>
    </row>
    <row r="5788" spans="1:4" ht="15" customHeight="1" x14ac:dyDescent="0.2">
      <c r="A5788" s="40" t="s">
        <v>25124</v>
      </c>
      <c r="B5788" s="40" t="s">
        <v>25125</v>
      </c>
      <c r="C5788" s="40" t="s">
        <v>25126</v>
      </c>
      <c r="D5788" s="44" t="s">
        <v>25127</v>
      </c>
    </row>
    <row r="5789" spans="1:4" ht="15" customHeight="1" x14ac:dyDescent="0.2">
      <c r="A5789" s="40" t="s">
        <v>25128</v>
      </c>
      <c r="B5789" s="40" t="s">
        <v>25129</v>
      </c>
      <c r="C5789" s="40" t="s">
        <v>25130</v>
      </c>
      <c r="D5789" s="44" t="s">
        <v>25131</v>
      </c>
    </row>
    <row r="5790" spans="1:4" ht="15" customHeight="1" x14ac:dyDescent="0.2">
      <c r="A5790" s="40" t="s">
        <v>25132</v>
      </c>
      <c r="B5790" s="40" t="s">
        <v>25133</v>
      </c>
      <c r="C5790" s="40" t="s">
        <v>25134</v>
      </c>
      <c r="D5790" s="44" t="s">
        <v>25135</v>
      </c>
    </row>
    <row r="5791" spans="1:4" ht="15" customHeight="1" x14ac:dyDescent="0.2">
      <c r="A5791" s="40" t="s">
        <v>25136</v>
      </c>
      <c r="B5791" s="40" t="s">
        <v>25137</v>
      </c>
      <c r="C5791" s="40" t="s">
        <v>25138</v>
      </c>
      <c r="D5791" s="44" t="s">
        <v>25139</v>
      </c>
    </row>
    <row r="5792" spans="1:4" ht="15" customHeight="1" x14ac:dyDescent="0.2">
      <c r="A5792" s="40" t="s">
        <v>25140</v>
      </c>
      <c r="B5792" s="40" t="s">
        <v>25141</v>
      </c>
      <c r="C5792" s="40" t="s">
        <v>25142</v>
      </c>
      <c r="D5792" s="44" t="s">
        <v>25143</v>
      </c>
    </row>
    <row r="5793" spans="1:4" ht="15" customHeight="1" x14ac:dyDescent="0.2">
      <c r="A5793" s="40" t="s">
        <v>25144</v>
      </c>
      <c r="B5793" s="40" t="s">
        <v>25145</v>
      </c>
      <c r="C5793" s="40" t="s">
        <v>25146</v>
      </c>
      <c r="D5793" s="44" t="s">
        <v>25147</v>
      </c>
    </row>
    <row r="5794" spans="1:4" ht="15" customHeight="1" x14ac:dyDescent="0.2">
      <c r="A5794" s="40" t="s">
        <v>25148</v>
      </c>
      <c r="B5794" s="40" t="s">
        <v>25149</v>
      </c>
      <c r="C5794" s="40" t="s">
        <v>25150</v>
      </c>
      <c r="D5794" s="44" t="s">
        <v>25151</v>
      </c>
    </row>
    <row r="5795" spans="1:4" ht="15" customHeight="1" x14ac:dyDescent="0.2">
      <c r="A5795" s="40" t="s">
        <v>25152</v>
      </c>
      <c r="B5795" s="40" t="s">
        <v>25153</v>
      </c>
      <c r="C5795" s="40" t="s">
        <v>25154</v>
      </c>
      <c r="D5795" s="44" t="s">
        <v>25155</v>
      </c>
    </row>
    <row r="5796" spans="1:4" ht="15" customHeight="1" x14ac:dyDescent="0.2">
      <c r="A5796" s="40" t="s">
        <v>25156</v>
      </c>
      <c r="B5796" s="40" t="s">
        <v>25157</v>
      </c>
      <c r="C5796" s="40" t="s">
        <v>25158</v>
      </c>
      <c r="D5796" s="44" t="s">
        <v>25159</v>
      </c>
    </row>
    <row r="5797" spans="1:4" ht="15" customHeight="1" x14ac:dyDescent="0.2">
      <c r="A5797" s="40" t="s">
        <v>25160</v>
      </c>
      <c r="B5797" s="40" t="s">
        <v>25161</v>
      </c>
      <c r="C5797" s="40" t="s">
        <v>25162</v>
      </c>
      <c r="D5797" s="44" t="s">
        <v>25163</v>
      </c>
    </row>
    <row r="5798" spans="1:4" ht="15" customHeight="1" x14ac:dyDescent="0.2">
      <c r="A5798" s="40" t="s">
        <v>25164</v>
      </c>
      <c r="B5798" s="40" t="s">
        <v>25165</v>
      </c>
      <c r="C5798" s="40" t="s">
        <v>25166</v>
      </c>
      <c r="D5798" s="44" t="s">
        <v>25167</v>
      </c>
    </row>
    <row r="5799" spans="1:4" ht="15" customHeight="1" x14ac:dyDescent="0.2">
      <c r="A5799" s="40" t="s">
        <v>25168</v>
      </c>
      <c r="B5799" s="40" t="s">
        <v>25169</v>
      </c>
      <c r="C5799" s="40" t="s">
        <v>25170</v>
      </c>
      <c r="D5799" s="44" t="s">
        <v>25171</v>
      </c>
    </row>
    <row r="5800" spans="1:4" ht="15" customHeight="1" x14ac:dyDescent="0.2">
      <c r="A5800" s="40" t="s">
        <v>25172</v>
      </c>
      <c r="B5800" s="40" t="s">
        <v>25173</v>
      </c>
      <c r="C5800" s="40" t="s">
        <v>25174</v>
      </c>
      <c r="D5800" s="44" t="s">
        <v>25175</v>
      </c>
    </row>
    <row r="5801" spans="1:4" ht="15" customHeight="1" x14ac:dyDescent="0.2">
      <c r="A5801" s="40" t="s">
        <v>25176</v>
      </c>
      <c r="B5801" s="40" t="s">
        <v>25177</v>
      </c>
      <c r="C5801" s="40" t="s">
        <v>25178</v>
      </c>
      <c r="D5801" s="44" t="s">
        <v>25175</v>
      </c>
    </row>
    <row r="5802" spans="1:4" ht="15" customHeight="1" x14ac:dyDescent="0.2">
      <c r="A5802" s="40" t="s">
        <v>25179</v>
      </c>
      <c r="B5802" s="40" t="s">
        <v>25180</v>
      </c>
      <c r="C5802" s="40" t="s">
        <v>25181</v>
      </c>
      <c r="D5802" s="44" t="s">
        <v>25182</v>
      </c>
    </row>
    <row r="5803" spans="1:4" ht="15" customHeight="1" x14ac:dyDescent="0.2">
      <c r="A5803" s="40" t="s">
        <v>25183</v>
      </c>
      <c r="B5803" s="40" t="s">
        <v>25184</v>
      </c>
      <c r="C5803" s="40" t="s">
        <v>25185</v>
      </c>
      <c r="D5803" s="44" t="s">
        <v>25186</v>
      </c>
    </row>
    <row r="5804" spans="1:4" ht="15" customHeight="1" x14ac:dyDescent="0.2">
      <c r="A5804" s="40" t="s">
        <v>25187</v>
      </c>
      <c r="B5804" s="40" t="s">
        <v>25188</v>
      </c>
      <c r="C5804" s="40" t="s">
        <v>25189</v>
      </c>
      <c r="D5804" s="44" t="s">
        <v>25186</v>
      </c>
    </row>
    <row r="5805" spans="1:4" ht="15" customHeight="1" x14ac:dyDescent="0.2">
      <c r="A5805" s="40" t="s">
        <v>25190</v>
      </c>
      <c r="B5805" s="40" t="s">
        <v>25191</v>
      </c>
      <c r="C5805" s="40" t="s">
        <v>25192</v>
      </c>
      <c r="D5805" s="44" t="s">
        <v>25193</v>
      </c>
    </row>
    <row r="5806" spans="1:4" ht="15" customHeight="1" x14ac:dyDescent="0.2">
      <c r="A5806" s="40" t="s">
        <v>25194</v>
      </c>
      <c r="B5806" s="40" t="s">
        <v>25195</v>
      </c>
      <c r="C5806" s="40" t="s">
        <v>25196</v>
      </c>
      <c r="D5806" s="44" t="s">
        <v>25197</v>
      </c>
    </row>
    <row r="5807" spans="1:4" ht="15" customHeight="1" x14ac:dyDescent="0.2">
      <c r="A5807" s="40" t="s">
        <v>25198</v>
      </c>
      <c r="B5807" s="40" t="s">
        <v>25199</v>
      </c>
      <c r="C5807" s="40" t="s">
        <v>25200</v>
      </c>
      <c r="D5807" s="44" t="s">
        <v>25201</v>
      </c>
    </row>
    <row r="5808" spans="1:4" ht="15" customHeight="1" x14ac:dyDescent="0.2">
      <c r="A5808" s="40" t="s">
        <v>25202</v>
      </c>
      <c r="B5808" s="40" t="s">
        <v>25203</v>
      </c>
      <c r="C5808" s="40" t="s">
        <v>25204</v>
      </c>
      <c r="D5808" s="44" t="s">
        <v>25197</v>
      </c>
    </row>
    <row r="5809" spans="1:4" ht="15" customHeight="1" x14ac:dyDescent="0.2">
      <c r="A5809" s="40" t="s">
        <v>25205</v>
      </c>
      <c r="B5809" s="40" t="s">
        <v>25206</v>
      </c>
      <c r="C5809" s="40" t="s">
        <v>25207</v>
      </c>
      <c r="D5809" s="44" t="s">
        <v>25208</v>
      </c>
    </row>
    <row r="5810" spans="1:4" ht="15" customHeight="1" x14ac:dyDescent="0.2">
      <c r="A5810" s="40" t="s">
        <v>25209</v>
      </c>
      <c r="B5810" s="40" t="s">
        <v>25210</v>
      </c>
      <c r="C5810" s="40" t="s">
        <v>25211</v>
      </c>
      <c r="D5810" s="44" t="s">
        <v>25212</v>
      </c>
    </row>
    <row r="5811" spans="1:4" ht="15" customHeight="1" x14ac:dyDescent="0.2">
      <c r="A5811" s="40" t="s">
        <v>25213</v>
      </c>
      <c r="B5811" s="40" t="s">
        <v>25214</v>
      </c>
      <c r="C5811" s="40" t="s">
        <v>25215</v>
      </c>
      <c r="D5811" s="44" t="s">
        <v>25216</v>
      </c>
    </row>
    <row r="5812" spans="1:4" ht="15" customHeight="1" x14ac:dyDescent="0.2">
      <c r="A5812" s="40" t="s">
        <v>25217</v>
      </c>
      <c r="B5812" s="40" t="s">
        <v>25218</v>
      </c>
      <c r="C5812" s="40" t="s">
        <v>25219</v>
      </c>
      <c r="D5812" s="44" t="s">
        <v>25220</v>
      </c>
    </row>
    <row r="5813" spans="1:4" ht="15" customHeight="1" x14ac:dyDescent="0.2">
      <c r="A5813" s="40" t="s">
        <v>25221</v>
      </c>
      <c r="B5813" s="40" t="s">
        <v>25222</v>
      </c>
      <c r="C5813" s="40" t="s">
        <v>25223</v>
      </c>
      <c r="D5813" s="44" t="s">
        <v>25224</v>
      </c>
    </row>
    <row r="5814" spans="1:4" ht="15" customHeight="1" x14ac:dyDescent="0.2">
      <c r="A5814" s="40" t="s">
        <v>25225</v>
      </c>
      <c r="B5814" s="40" t="s">
        <v>25226</v>
      </c>
      <c r="C5814" s="40" t="s">
        <v>25227</v>
      </c>
      <c r="D5814" s="44" t="s">
        <v>25228</v>
      </c>
    </row>
    <row r="5815" spans="1:4" ht="15" customHeight="1" x14ac:dyDescent="0.2">
      <c r="A5815" s="40" t="s">
        <v>25229</v>
      </c>
      <c r="B5815" s="40" t="s">
        <v>25230</v>
      </c>
      <c r="C5815" s="40" t="s">
        <v>25231</v>
      </c>
      <c r="D5815" s="44" t="s">
        <v>25232</v>
      </c>
    </row>
    <row r="5816" spans="1:4" ht="15" customHeight="1" x14ac:dyDescent="0.2">
      <c r="A5816" s="40" t="s">
        <v>25233</v>
      </c>
      <c r="B5816" s="40" t="s">
        <v>25234</v>
      </c>
      <c r="C5816" s="40" t="s">
        <v>25235</v>
      </c>
      <c r="D5816" s="44" t="s">
        <v>25232</v>
      </c>
    </row>
    <row r="5817" spans="1:4" ht="15" customHeight="1" x14ac:dyDescent="0.2">
      <c r="A5817" s="40" t="s">
        <v>25236</v>
      </c>
      <c r="B5817" s="40" t="s">
        <v>25237</v>
      </c>
      <c r="C5817" s="40" t="s">
        <v>25238</v>
      </c>
      <c r="D5817" s="44" t="s">
        <v>25239</v>
      </c>
    </row>
    <row r="5818" spans="1:4" ht="15" customHeight="1" x14ac:dyDescent="0.2">
      <c r="A5818" s="40" t="s">
        <v>25240</v>
      </c>
      <c r="B5818" s="40" t="s">
        <v>25241</v>
      </c>
      <c r="C5818" s="40" t="s">
        <v>25242</v>
      </c>
      <c r="D5818" s="44" t="s">
        <v>25243</v>
      </c>
    </row>
    <row r="5819" spans="1:4" ht="15" customHeight="1" x14ac:dyDescent="0.2">
      <c r="A5819" s="40" t="s">
        <v>25244</v>
      </c>
      <c r="B5819" s="40" t="s">
        <v>25245</v>
      </c>
      <c r="C5819" s="40" t="s">
        <v>25246</v>
      </c>
      <c r="D5819" s="44" t="s">
        <v>25247</v>
      </c>
    </row>
    <row r="5820" spans="1:4" ht="15" customHeight="1" x14ac:dyDescent="0.2">
      <c r="A5820" s="40" t="s">
        <v>25248</v>
      </c>
      <c r="B5820" s="40" t="s">
        <v>25249</v>
      </c>
      <c r="C5820" s="40" t="s">
        <v>25250</v>
      </c>
      <c r="D5820" s="44" t="s">
        <v>25251</v>
      </c>
    </row>
    <row r="5821" spans="1:4" ht="15" customHeight="1" x14ac:dyDescent="0.2">
      <c r="A5821" s="40" t="s">
        <v>25252</v>
      </c>
      <c r="B5821" s="40" t="s">
        <v>25253</v>
      </c>
      <c r="C5821" s="40" t="s">
        <v>25254</v>
      </c>
      <c r="D5821" s="44" t="s">
        <v>25255</v>
      </c>
    </row>
    <row r="5822" spans="1:4" ht="15" customHeight="1" x14ac:dyDescent="0.2">
      <c r="A5822" s="40" t="s">
        <v>25256</v>
      </c>
      <c r="B5822" s="40" t="s">
        <v>25257</v>
      </c>
      <c r="C5822" s="40" t="s">
        <v>25258</v>
      </c>
      <c r="D5822" s="44" t="s">
        <v>25259</v>
      </c>
    </row>
    <row r="5823" spans="1:4" ht="15" customHeight="1" x14ac:dyDescent="0.2">
      <c r="A5823" s="40" t="s">
        <v>25260</v>
      </c>
      <c r="B5823" s="40" t="s">
        <v>25261</v>
      </c>
      <c r="C5823" s="40" t="s">
        <v>25262</v>
      </c>
      <c r="D5823" s="44" t="s">
        <v>25263</v>
      </c>
    </row>
    <row r="5824" spans="1:4" ht="15" customHeight="1" x14ac:dyDescent="0.2">
      <c r="A5824" s="40" t="s">
        <v>25264</v>
      </c>
      <c r="B5824" s="40" t="s">
        <v>25265</v>
      </c>
      <c r="C5824" s="40" t="s">
        <v>25266</v>
      </c>
      <c r="D5824" s="44" t="s">
        <v>25267</v>
      </c>
    </row>
    <row r="5825" spans="1:4" ht="15" customHeight="1" x14ac:dyDescent="0.2">
      <c r="A5825" s="40" t="s">
        <v>25268</v>
      </c>
      <c r="B5825" s="40" t="s">
        <v>25269</v>
      </c>
      <c r="C5825" s="40" t="s">
        <v>25270</v>
      </c>
      <c r="D5825" s="44" t="s">
        <v>25271</v>
      </c>
    </row>
    <row r="5826" spans="1:4" ht="15" customHeight="1" x14ac:dyDescent="0.2">
      <c r="A5826" s="40" t="s">
        <v>25272</v>
      </c>
      <c r="B5826" s="40" t="s">
        <v>25273</v>
      </c>
      <c r="C5826" s="40" t="s">
        <v>25274</v>
      </c>
      <c r="D5826" s="44" t="s">
        <v>25275</v>
      </c>
    </row>
    <row r="5827" spans="1:4" ht="15" customHeight="1" x14ac:dyDescent="0.2">
      <c r="A5827" s="40" t="s">
        <v>25276</v>
      </c>
      <c r="B5827" s="40" t="s">
        <v>25277</v>
      </c>
      <c r="C5827" s="40" t="s">
        <v>25278</v>
      </c>
      <c r="D5827" s="44" t="s">
        <v>25279</v>
      </c>
    </row>
    <row r="5828" spans="1:4" ht="15" customHeight="1" x14ac:dyDescent="0.2">
      <c r="A5828" s="40" t="s">
        <v>25280</v>
      </c>
      <c r="B5828" s="40" t="s">
        <v>25281</v>
      </c>
      <c r="C5828" s="40" t="s">
        <v>25282</v>
      </c>
      <c r="D5828" s="44" t="s">
        <v>25283</v>
      </c>
    </row>
    <row r="5829" spans="1:4" ht="15" customHeight="1" x14ac:dyDescent="0.2">
      <c r="A5829" s="40" t="s">
        <v>25284</v>
      </c>
      <c r="B5829" s="40" t="s">
        <v>25285</v>
      </c>
      <c r="C5829" s="40" t="s">
        <v>25286</v>
      </c>
      <c r="D5829" s="44" t="s">
        <v>25287</v>
      </c>
    </row>
    <row r="5830" spans="1:4" ht="15" customHeight="1" x14ac:dyDescent="0.2">
      <c r="A5830" s="40" t="s">
        <v>25288</v>
      </c>
      <c r="B5830" s="40" t="s">
        <v>25289</v>
      </c>
      <c r="C5830" s="40" t="s">
        <v>25290</v>
      </c>
      <c r="D5830" s="44" t="s">
        <v>25291</v>
      </c>
    </row>
    <row r="5831" spans="1:4" ht="15" customHeight="1" x14ac:dyDescent="0.2">
      <c r="A5831" s="40" t="s">
        <v>25292</v>
      </c>
      <c r="B5831" s="40" t="s">
        <v>25293</v>
      </c>
      <c r="C5831" s="40" t="s">
        <v>25294</v>
      </c>
      <c r="D5831" s="44" t="s">
        <v>25295</v>
      </c>
    </row>
    <row r="5832" spans="1:4" ht="15" customHeight="1" x14ac:dyDescent="0.2">
      <c r="A5832" s="40" t="s">
        <v>25296</v>
      </c>
      <c r="B5832" s="40" t="s">
        <v>25297</v>
      </c>
      <c r="C5832" s="40" t="s">
        <v>25298</v>
      </c>
      <c r="D5832" s="44" t="s">
        <v>25299</v>
      </c>
    </row>
    <row r="5833" spans="1:4" ht="15" customHeight="1" x14ac:dyDescent="0.2">
      <c r="A5833" s="40" t="s">
        <v>25300</v>
      </c>
      <c r="B5833" s="40" t="s">
        <v>25301</v>
      </c>
      <c r="C5833" s="40" t="s">
        <v>25302</v>
      </c>
      <c r="D5833" s="44" t="s">
        <v>25303</v>
      </c>
    </row>
    <row r="5834" spans="1:4" ht="15" customHeight="1" x14ac:dyDescent="0.2">
      <c r="A5834" s="40" t="s">
        <v>25304</v>
      </c>
      <c r="B5834" s="40" t="s">
        <v>25305</v>
      </c>
      <c r="C5834" s="40" t="s">
        <v>25306</v>
      </c>
      <c r="D5834" s="44" t="s">
        <v>25307</v>
      </c>
    </row>
    <row r="5835" spans="1:4" ht="15" customHeight="1" x14ac:dyDescent="0.2">
      <c r="A5835" s="40" t="s">
        <v>25308</v>
      </c>
      <c r="B5835" s="40" t="s">
        <v>25309</v>
      </c>
      <c r="C5835" s="40" t="s">
        <v>25310</v>
      </c>
      <c r="D5835" s="44" t="s">
        <v>25311</v>
      </c>
    </row>
    <row r="5836" spans="1:4" ht="15" customHeight="1" x14ac:dyDescent="0.2">
      <c r="A5836" s="40" t="s">
        <v>25312</v>
      </c>
      <c r="B5836" s="40" t="s">
        <v>25313</v>
      </c>
      <c r="C5836" s="40" t="s">
        <v>25314</v>
      </c>
      <c r="D5836" s="44" t="s">
        <v>25315</v>
      </c>
    </row>
    <row r="5837" spans="1:4" ht="15" customHeight="1" x14ac:dyDescent="0.2">
      <c r="A5837" s="40" t="s">
        <v>25316</v>
      </c>
      <c r="B5837" s="40" t="s">
        <v>25317</v>
      </c>
      <c r="C5837" s="40" t="s">
        <v>25318</v>
      </c>
      <c r="D5837" s="44" t="s">
        <v>25319</v>
      </c>
    </row>
    <row r="5838" spans="1:4" ht="15" customHeight="1" x14ac:dyDescent="0.2">
      <c r="A5838" s="40" t="s">
        <v>25320</v>
      </c>
      <c r="B5838" s="40" t="s">
        <v>25321</v>
      </c>
      <c r="C5838" s="40" t="s">
        <v>25322</v>
      </c>
      <c r="D5838" s="44" t="s">
        <v>25323</v>
      </c>
    </row>
    <row r="5839" spans="1:4" ht="15" customHeight="1" x14ac:dyDescent="0.2">
      <c r="A5839" s="40" t="s">
        <v>25324</v>
      </c>
      <c r="B5839" s="40" t="s">
        <v>25325</v>
      </c>
      <c r="C5839" s="40" t="s">
        <v>25326</v>
      </c>
      <c r="D5839" s="44" t="s">
        <v>25327</v>
      </c>
    </row>
    <row r="5840" spans="1:4" ht="15" customHeight="1" x14ac:dyDescent="0.2">
      <c r="A5840" s="40" t="s">
        <v>25328</v>
      </c>
      <c r="B5840" s="40" t="s">
        <v>25329</v>
      </c>
      <c r="C5840" s="40" t="s">
        <v>25330</v>
      </c>
      <c r="D5840" s="44" t="s">
        <v>25331</v>
      </c>
    </row>
    <row r="5841" spans="1:4" ht="15" customHeight="1" x14ac:dyDescent="0.2">
      <c r="A5841" s="40" t="s">
        <v>25332</v>
      </c>
      <c r="B5841" s="40" t="s">
        <v>25333</v>
      </c>
      <c r="C5841" s="40" t="s">
        <v>25334</v>
      </c>
      <c r="D5841" s="44" t="s">
        <v>25335</v>
      </c>
    </row>
    <row r="5842" spans="1:4" ht="15" customHeight="1" x14ac:dyDescent="0.2">
      <c r="A5842" s="40" t="s">
        <v>25336</v>
      </c>
      <c r="B5842" s="40" t="s">
        <v>25337</v>
      </c>
      <c r="C5842" s="40" t="s">
        <v>25338</v>
      </c>
      <c r="D5842" s="44" t="s">
        <v>25339</v>
      </c>
    </row>
    <row r="5843" spans="1:4" ht="15" customHeight="1" x14ac:dyDescent="0.2">
      <c r="A5843" s="40" t="s">
        <v>25340</v>
      </c>
      <c r="B5843" s="40" t="s">
        <v>25341</v>
      </c>
      <c r="C5843" s="40" t="s">
        <v>25342</v>
      </c>
      <c r="D5843" s="44" t="s">
        <v>25343</v>
      </c>
    </row>
    <row r="5844" spans="1:4" ht="15" customHeight="1" x14ac:dyDescent="0.2">
      <c r="A5844" s="40" t="s">
        <v>25344</v>
      </c>
      <c r="B5844" s="40" t="s">
        <v>25345</v>
      </c>
      <c r="C5844" s="40" t="s">
        <v>25346</v>
      </c>
      <c r="D5844" s="44" t="s">
        <v>25347</v>
      </c>
    </row>
    <row r="5845" spans="1:4" ht="15" customHeight="1" x14ac:dyDescent="0.2">
      <c r="A5845" s="40" t="s">
        <v>25348</v>
      </c>
      <c r="B5845" s="40" t="s">
        <v>25349</v>
      </c>
      <c r="C5845" s="40" t="s">
        <v>25350</v>
      </c>
      <c r="D5845" s="44" t="s">
        <v>25351</v>
      </c>
    </row>
    <row r="5846" spans="1:4" ht="15" customHeight="1" x14ac:dyDescent="0.2">
      <c r="A5846" s="40" t="s">
        <v>25352</v>
      </c>
      <c r="B5846" s="40" t="s">
        <v>25353</v>
      </c>
      <c r="C5846" s="40" t="s">
        <v>25354</v>
      </c>
      <c r="D5846" s="44" t="s">
        <v>25355</v>
      </c>
    </row>
    <row r="5847" spans="1:4" ht="15" customHeight="1" x14ac:dyDescent="0.2">
      <c r="A5847" s="40" t="s">
        <v>25356</v>
      </c>
      <c r="B5847" s="40" t="s">
        <v>25357</v>
      </c>
      <c r="C5847" s="40" t="s">
        <v>25358</v>
      </c>
      <c r="D5847" s="44" t="s">
        <v>25359</v>
      </c>
    </row>
    <row r="5848" spans="1:4" ht="15" customHeight="1" x14ac:dyDescent="0.2">
      <c r="A5848" s="40" t="s">
        <v>25360</v>
      </c>
      <c r="B5848" s="40" t="s">
        <v>25361</v>
      </c>
      <c r="C5848" s="40" t="s">
        <v>25362</v>
      </c>
      <c r="D5848" s="44" t="s">
        <v>25363</v>
      </c>
    </row>
    <row r="5849" spans="1:4" ht="15" customHeight="1" x14ac:dyDescent="0.2">
      <c r="A5849" s="40" t="s">
        <v>25364</v>
      </c>
      <c r="B5849" s="40" t="s">
        <v>25365</v>
      </c>
      <c r="C5849" s="40" t="s">
        <v>25366</v>
      </c>
      <c r="D5849" s="44" t="s">
        <v>25367</v>
      </c>
    </row>
    <row r="5850" spans="1:4" ht="15" customHeight="1" x14ac:dyDescent="0.2">
      <c r="A5850" s="40" t="s">
        <v>25368</v>
      </c>
      <c r="B5850" s="40" t="s">
        <v>25369</v>
      </c>
      <c r="C5850" s="40" t="s">
        <v>25370</v>
      </c>
      <c r="D5850" s="44" t="s">
        <v>25371</v>
      </c>
    </row>
    <row r="5851" spans="1:4" ht="15" customHeight="1" x14ac:dyDescent="0.2">
      <c r="A5851" s="40" t="s">
        <v>25372</v>
      </c>
      <c r="B5851" s="40" t="s">
        <v>25373</v>
      </c>
      <c r="C5851" s="40" t="s">
        <v>25374</v>
      </c>
      <c r="D5851" s="44" t="s">
        <v>25375</v>
      </c>
    </row>
    <row r="5852" spans="1:4" ht="15" customHeight="1" x14ac:dyDescent="0.2">
      <c r="A5852" s="40" t="s">
        <v>25376</v>
      </c>
      <c r="B5852" s="40" t="s">
        <v>25377</v>
      </c>
      <c r="C5852" s="40" t="s">
        <v>25378</v>
      </c>
      <c r="D5852" s="44" t="s">
        <v>25379</v>
      </c>
    </row>
    <row r="5853" spans="1:4" ht="15" customHeight="1" x14ac:dyDescent="0.2">
      <c r="A5853" s="40" t="s">
        <v>25380</v>
      </c>
      <c r="B5853" s="40" t="s">
        <v>25381</v>
      </c>
      <c r="C5853" s="40" t="s">
        <v>25382</v>
      </c>
      <c r="D5853" s="44" t="s">
        <v>25383</v>
      </c>
    </row>
    <row r="5854" spans="1:4" ht="15" customHeight="1" x14ac:dyDescent="0.2">
      <c r="A5854" s="40" t="s">
        <v>25384</v>
      </c>
      <c r="B5854" s="40" t="s">
        <v>25385</v>
      </c>
      <c r="C5854" s="40" t="s">
        <v>25386</v>
      </c>
      <c r="D5854" s="44" t="s">
        <v>25387</v>
      </c>
    </row>
    <row r="5855" spans="1:4" ht="15" customHeight="1" x14ac:dyDescent="0.2">
      <c r="A5855" s="40" t="s">
        <v>25388</v>
      </c>
      <c r="B5855" s="40" t="s">
        <v>25389</v>
      </c>
      <c r="C5855" s="40" t="s">
        <v>25390</v>
      </c>
      <c r="D5855" s="44" t="s">
        <v>25387</v>
      </c>
    </row>
    <row r="5856" spans="1:4" ht="15" customHeight="1" x14ac:dyDescent="0.2">
      <c r="A5856" s="40" t="s">
        <v>25391</v>
      </c>
      <c r="B5856" s="40" t="s">
        <v>25392</v>
      </c>
      <c r="C5856" s="40" t="s">
        <v>25393</v>
      </c>
      <c r="D5856" s="44" t="s">
        <v>25387</v>
      </c>
    </row>
    <row r="5857" spans="1:4" ht="15" customHeight="1" x14ac:dyDescent="0.2">
      <c r="A5857" s="40" t="s">
        <v>25394</v>
      </c>
      <c r="B5857" s="40" t="s">
        <v>25395</v>
      </c>
      <c r="C5857" s="40" t="s">
        <v>178</v>
      </c>
      <c r="D5857" s="44" t="s">
        <v>25396</v>
      </c>
    </row>
    <row r="5858" spans="1:4" ht="15" customHeight="1" x14ac:dyDescent="0.2">
      <c r="A5858" s="40" t="s">
        <v>25397</v>
      </c>
      <c r="B5858" s="40" t="s">
        <v>25398</v>
      </c>
      <c r="C5858" s="40" t="s">
        <v>25399</v>
      </c>
      <c r="D5858" s="44" t="s">
        <v>25400</v>
      </c>
    </row>
    <row r="5859" spans="1:4" ht="15" customHeight="1" x14ac:dyDescent="0.2">
      <c r="A5859" s="40" t="s">
        <v>25401</v>
      </c>
      <c r="B5859" s="40" t="s">
        <v>25402</v>
      </c>
      <c r="C5859" s="40" t="s">
        <v>25403</v>
      </c>
      <c r="D5859" s="44" t="s">
        <v>25404</v>
      </c>
    </row>
    <row r="5860" spans="1:4" ht="15" customHeight="1" x14ac:dyDescent="0.2">
      <c r="A5860" s="40" t="s">
        <v>25405</v>
      </c>
      <c r="B5860" s="40" t="s">
        <v>25406</v>
      </c>
      <c r="C5860" s="40" t="s">
        <v>25407</v>
      </c>
      <c r="D5860" s="44" t="s">
        <v>25408</v>
      </c>
    </row>
    <row r="5861" spans="1:4" ht="15" customHeight="1" x14ac:dyDescent="0.2">
      <c r="A5861" s="40" t="s">
        <v>25409</v>
      </c>
      <c r="B5861" s="40" t="s">
        <v>25410</v>
      </c>
      <c r="C5861" s="40" t="s">
        <v>25411</v>
      </c>
      <c r="D5861" s="44" t="s">
        <v>25408</v>
      </c>
    </row>
    <row r="5862" spans="1:4" ht="15" customHeight="1" x14ac:dyDescent="0.2">
      <c r="A5862" s="40" t="s">
        <v>25412</v>
      </c>
      <c r="B5862" s="40" t="s">
        <v>25413</v>
      </c>
      <c r="C5862" s="40" t="s">
        <v>25414</v>
      </c>
      <c r="D5862" s="44" t="s">
        <v>25415</v>
      </c>
    </row>
    <row r="5863" spans="1:4" ht="15" customHeight="1" x14ac:dyDescent="0.2">
      <c r="A5863" s="40" t="s">
        <v>25416</v>
      </c>
      <c r="B5863" s="40" t="s">
        <v>25417</v>
      </c>
      <c r="C5863" s="40" t="s">
        <v>25418</v>
      </c>
      <c r="D5863" s="44" t="s">
        <v>25419</v>
      </c>
    </row>
    <row r="5864" spans="1:4" ht="15" customHeight="1" x14ac:dyDescent="0.2">
      <c r="A5864" s="40" t="s">
        <v>25420</v>
      </c>
      <c r="B5864" s="40" t="s">
        <v>25421</v>
      </c>
      <c r="C5864" s="40" t="s">
        <v>25422</v>
      </c>
      <c r="D5864" s="44" t="s">
        <v>25419</v>
      </c>
    </row>
    <row r="5865" spans="1:4" ht="15" customHeight="1" x14ac:dyDescent="0.2">
      <c r="A5865" s="40" t="s">
        <v>25423</v>
      </c>
      <c r="B5865" s="40" t="s">
        <v>25424</v>
      </c>
      <c r="C5865" s="40" t="s">
        <v>25425</v>
      </c>
      <c r="D5865" s="44" t="s">
        <v>25419</v>
      </c>
    </row>
    <row r="5866" spans="1:4" ht="15" customHeight="1" x14ac:dyDescent="0.2">
      <c r="A5866" s="40" t="s">
        <v>25426</v>
      </c>
      <c r="B5866" s="40" t="s">
        <v>25427</v>
      </c>
      <c r="C5866" s="40" t="s">
        <v>25428</v>
      </c>
      <c r="D5866" s="44" t="s">
        <v>25429</v>
      </c>
    </row>
    <row r="5867" spans="1:4" ht="15" customHeight="1" x14ac:dyDescent="0.2">
      <c r="A5867" s="40" t="s">
        <v>25430</v>
      </c>
      <c r="B5867" s="40" t="s">
        <v>25431</v>
      </c>
      <c r="C5867" s="40" t="s">
        <v>25432</v>
      </c>
      <c r="D5867" s="44" t="s">
        <v>25433</v>
      </c>
    </row>
    <row r="5868" spans="1:4" ht="15" customHeight="1" x14ac:dyDescent="0.2">
      <c r="A5868" s="40" t="s">
        <v>25434</v>
      </c>
      <c r="B5868" s="40" t="s">
        <v>25435</v>
      </c>
      <c r="C5868" s="40" t="s">
        <v>25436</v>
      </c>
      <c r="D5868" s="44" t="s">
        <v>25437</v>
      </c>
    </row>
    <row r="5869" spans="1:4" ht="15" customHeight="1" x14ac:dyDescent="0.2">
      <c r="A5869" s="40" t="s">
        <v>25438</v>
      </c>
      <c r="B5869" s="40" t="s">
        <v>25439</v>
      </c>
      <c r="C5869" s="40" t="s">
        <v>25440</v>
      </c>
      <c r="D5869" s="44" t="s">
        <v>25441</v>
      </c>
    </row>
    <row r="5870" spans="1:4" ht="15" customHeight="1" x14ac:dyDescent="0.2">
      <c r="A5870" s="40" t="s">
        <v>25442</v>
      </c>
      <c r="B5870" s="40" t="s">
        <v>25443</v>
      </c>
      <c r="C5870" s="40" t="s">
        <v>25444</v>
      </c>
      <c r="D5870" s="44" t="s">
        <v>25445</v>
      </c>
    </row>
    <row r="5871" spans="1:4" ht="15" customHeight="1" x14ac:dyDescent="0.2">
      <c r="A5871" s="40" t="s">
        <v>25446</v>
      </c>
      <c r="B5871" s="40" t="s">
        <v>25447</v>
      </c>
      <c r="C5871" s="40" t="s">
        <v>25448</v>
      </c>
      <c r="D5871" s="44" t="s">
        <v>25449</v>
      </c>
    </row>
    <row r="5872" spans="1:4" ht="15" customHeight="1" x14ac:dyDescent="0.2">
      <c r="A5872" s="40" t="s">
        <v>25450</v>
      </c>
      <c r="B5872" s="40" t="s">
        <v>25451</v>
      </c>
      <c r="C5872" s="40" t="s">
        <v>25452</v>
      </c>
      <c r="D5872" s="44" t="s">
        <v>25453</v>
      </c>
    </row>
    <row r="5873" spans="1:4" ht="15" customHeight="1" x14ac:dyDescent="0.2">
      <c r="A5873" s="40" t="s">
        <v>25454</v>
      </c>
      <c r="B5873" s="40" t="s">
        <v>25455</v>
      </c>
      <c r="C5873" s="40" t="s">
        <v>25456</v>
      </c>
      <c r="D5873" s="44" t="s">
        <v>25457</v>
      </c>
    </row>
    <row r="5874" spans="1:4" ht="15" customHeight="1" x14ac:dyDescent="0.2">
      <c r="A5874" s="40" t="s">
        <v>25458</v>
      </c>
      <c r="B5874" s="40" t="s">
        <v>25459</v>
      </c>
      <c r="C5874" s="40" t="s">
        <v>25460</v>
      </c>
      <c r="D5874" s="44" t="s">
        <v>25461</v>
      </c>
    </row>
    <row r="5875" spans="1:4" ht="15" customHeight="1" x14ac:dyDescent="0.2">
      <c r="A5875" s="40" t="s">
        <v>25462</v>
      </c>
      <c r="B5875" s="40" t="s">
        <v>25463</v>
      </c>
      <c r="C5875" s="40" t="s">
        <v>25464</v>
      </c>
      <c r="D5875" s="44" t="s">
        <v>25465</v>
      </c>
    </row>
    <row r="5876" spans="1:4" ht="15" customHeight="1" x14ac:dyDescent="0.2">
      <c r="A5876" s="40" t="s">
        <v>25466</v>
      </c>
      <c r="B5876" s="40" t="s">
        <v>25467</v>
      </c>
      <c r="C5876" s="40" t="s">
        <v>25468</v>
      </c>
      <c r="D5876" s="44" t="s">
        <v>25469</v>
      </c>
    </row>
    <row r="5877" spans="1:4" ht="15" customHeight="1" x14ac:dyDescent="0.2">
      <c r="A5877" s="40" t="s">
        <v>25470</v>
      </c>
      <c r="B5877" s="40" t="s">
        <v>25471</v>
      </c>
      <c r="C5877" s="40" t="s">
        <v>25472</v>
      </c>
      <c r="D5877" s="44" t="s">
        <v>25473</v>
      </c>
    </row>
    <row r="5878" spans="1:4" ht="15" customHeight="1" x14ac:dyDescent="0.2">
      <c r="A5878" s="40" t="s">
        <v>25474</v>
      </c>
      <c r="B5878" s="40" t="s">
        <v>25475</v>
      </c>
      <c r="C5878" s="40" t="s">
        <v>25476</v>
      </c>
      <c r="D5878" s="44" t="s">
        <v>25477</v>
      </c>
    </row>
    <row r="5879" spans="1:4" ht="15" customHeight="1" x14ac:dyDescent="0.2">
      <c r="A5879" s="40" t="s">
        <v>25478</v>
      </c>
      <c r="B5879" s="40" t="s">
        <v>25479</v>
      </c>
      <c r="C5879" s="40" t="s">
        <v>25480</v>
      </c>
      <c r="D5879" s="44" t="s">
        <v>25481</v>
      </c>
    </row>
    <row r="5880" spans="1:4" ht="15" customHeight="1" x14ac:dyDescent="0.2">
      <c r="A5880" s="40" t="s">
        <v>25482</v>
      </c>
      <c r="B5880" s="40" t="s">
        <v>25483</v>
      </c>
      <c r="C5880" s="40" t="s">
        <v>25484</v>
      </c>
      <c r="D5880" s="44" t="s">
        <v>25485</v>
      </c>
    </row>
    <row r="5881" spans="1:4" ht="15" customHeight="1" x14ac:dyDescent="0.2">
      <c r="A5881" s="40" t="s">
        <v>25486</v>
      </c>
      <c r="B5881" s="40" t="s">
        <v>25487</v>
      </c>
      <c r="C5881" s="40" t="s">
        <v>25488</v>
      </c>
      <c r="D5881" s="44" t="s">
        <v>25489</v>
      </c>
    </row>
    <row r="5882" spans="1:4" ht="15" customHeight="1" x14ac:dyDescent="0.2">
      <c r="A5882" s="40" t="s">
        <v>25490</v>
      </c>
      <c r="B5882" s="40" t="s">
        <v>25491</v>
      </c>
      <c r="C5882" s="40" t="s">
        <v>25492</v>
      </c>
      <c r="D5882" s="44" t="s">
        <v>25493</v>
      </c>
    </row>
    <row r="5883" spans="1:4" ht="15" customHeight="1" x14ac:dyDescent="0.2">
      <c r="A5883" s="40" t="s">
        <v>25494</v>
      </c>
      <c r="B5883" s="40" t="s">
        <v>25495</v>
      </c>
      <c r="C5883" s="40" t="s">
        <v>25496</v>
      </c>
      <c r="D5883" s="44" t="s">
        <v>25497</v>
      </c>
    </row>
    <row r="5884" spans="1:4" ht="15" customHeight="1" x14ac:dyDescent="0.2">
      <c r="A5884" s="40" t="s">
        <v>25498</v>
      </c>
      <c r="B5884" s="40" t="s">
        <v>25499</v>
      </c>
      <c r="C5884" s="40" t="s">
        <v>25500</v>
      </c>
      <c r="D5884" s="44" t="s">
        <v>25501</v>
      </c>
    </row>
    <row r="5885" spans="1:4" ht="15" customHeight="1" x14ac:dyDescent="0.2">
      <c r="A5885" s="40" t="s">
        <v>25502</v>
      </c>
      <c r="B5885" s="40" t="s">
        <v>25503</v>
      </c>
      <c r="C5885" s="40" t="s">
        <v>25504</v>
      </c>
      <c r="D5885" s="44" t="s">
        <v>25505</v>
      </c>
    </row>
    <row r="5886" spans="1:4" ht="15" customHeight="1" x14ac:dyDescent="0.2">
      <c r="A5886" s="40" t="s">
        <v>25506</v>
      </c>
      <c r="B5886" s="40" t="s">
        <v>25507</v>
      </c>
      <c r="C5886" s="40" t="s">
        <v>25508</v>
      </c>
      <c r="D5886" s="44" t="s">
        <v>25509</v>
      </c>
    </row>
    <row r="5887" spans="1:4" ht="15" customHeight="1" x14ac:dyDescent="0.2">
      <c r="A5887" s="40" t="s">
        <v>25510</v>
      </c>
      <c r="B5887" s="40" t="s">
        <v>25511</v>
      </c>
      <c r="C5887" s="40" t="s">
        <v>25512</v>
      </c>
      <c r="D5887" s="44" t="s">
        <v>25513</v>
      </c>
    </row>
    <row r="5888" spans="1:4" ht="15" customHeight="1" x14ac:dyDescent="0.2">
      <c r="A5888" s="40" t="s">
        <v>25514</v>
      </c>
      <c r="B5888" s="40" t="s">
        <v>25515</v>
      </c>
      <c r="C5888" s="40" t="s">
        <v>25516</v>
      </c>
      <c r="D5888" s="44" t="s">
        <v>25517</v>
      </c>
    </row>
    <row r="5889" spans="1:4" ht="15" customHeight="1" x14ac:dyDescent="0.2">
      <c r="A5889" s="40" t="s">
        <v>25518</v>
      </c>
      <c r="B5889" s="40" t="s">
        <v>25519</v>
      </c>
      <c r="C5889" s="40" t="s">
        <v>25520</v>
      </c>
      <c r="D5889" s="44" t="s">
        <v>25521</v>
      </c>
    </row>
    <row r="5890" spans="1:4" ht="15" customHeight="1" x14ac:dyDescent="0.2">
      <c r="A5890" s="40" t="s">
        <v>25522</v>
      </c>
      <c r="B5890" s="40" t="s">
        <v>25523</v>
      </c>
      <c r="C5890" s="40" t="s">
        <v>25524</v>
      </c>
      <c r="D5890" s="44" t="s">
        <v>25525</v>
      </c>
    </row>
    <row r="5891" spans="1:4" ht="15" customHeight="1" x14ac:dyDescent="0.2">
      <c r="A5891" s="40" t="s">
        <v>25526</v>
      </c>
      <c r="B5891" s="40" t="s">
        <v>25527</v>
      </c>
      <c r="C5891" s="40" t="s">
        <v>25528</v>
      </c>
      <c r="D5891" s="44" t="s">
        <v>25529</v>
      </c>
    </row>
    <row r="5892" spans="1:4" ht="15" customHeight="1" x14ac:dyDescent="0.2">
      <c r="A5892" s="40" t="s">
        <v>25530</v>
      </c>
      <c r="B5892" s="40" t="s">
        <v>25531</v>
      </c>
      <c r="C5892" s="40" t="s">
        <v>25532</v>
      </c>
      <c r="D5892" s="44" t="s">
        <v>25533</v>
      </c>
    </row>
    <row r="5893" spans="1:4" ht="15" customHeight="1" x14ac:dyDescent="0.2">
      <c r="A5893" s="40" t="s">
        <v>25534</v>
      </c>
      <c r="B5893" s="40" t="s">
        <v>25535</v>
      </c>
      <c r="C5893" s="40" t="s">
        <v>25536</v>
      </c>
      <c r="D5893" s="44" t="s">
        <v>25537</v>
      </c>
    </row>
    <row r="5894" spans="1:4" ht="15" customHeight="1" x14ac:dyDescent="0.2">
      <c r="A5894" s="40" t="s">
        <v>25538</v>
      </c>
      <c r="B5894" s="40" t="s">
        <v>25539</v>
      </c>
      <c r="C5894" s="40" t="s">
        <v>25540</v>
      </c>
      <c r="D5894" s="44" t="s">
        <v>25537</v>
      </c>
    </row>
    <row r="5895" spans="1:4" ht="15" customHeight="1" x14ac:dyDescent="0.2">
      <c r="A5895" s="40" t="s">
        <v>25541</v>
      </c>
      <c r="B5895" s="40" t="s">
        <v>25542</v>
      </c>
      <c r="C5895" s="40" t="s">
        <v>25543</v>
      </c>
      <c r="D5895" s="44" t="s">
        <v>25537</v>
      </c>
    </row>
    <row r="5896" spans="1:4" ht="15" customHeight="1" x14ac:dyDescent="0.2">
      <c r="A5896" s="40" t="s">
        <v>25544</v>
      </c>
      <c r="B5896" s="40" t="s">
        <v>25545</v>
      </c>
      <c r="C5896" s="40" t="s">
        <v>25546</v>
      </c>
      <c r="D5896" s="44" t="s">
        <v>25547</v>
      </c>
    </row>
    <row r="5897" spans="1:4" ht="15" customHeight="1" x14ac:dyDescent="0.2">
      <c r="A5897" s="40" t="s">
        <v>25548</v>
      </c>
      <c r="B5897" s="40" t="s">
        <v>25549</v>
      </c>
      <c r="C5897" s="40" t="s">
        <v>25550</v>
      </c>
      <c r="D5897" s="44" t="s">
        <v>25551</v>
      </c>
    </row>
    <row r="5898" spans="1:4" ht="15" customHeight="1" x14ac:dyDescent="0.2">
      <c r="A5898" s="40" t="s">
        <v>25552</v>
      </c>
      <c r="B5898" s="40" t="s">
        <v>25553</v>
      </c>
      <c r="C5898" s="40" t="s">
        <v>25554</v>
      </c>
      <c r="D5898" s="44" t="s">
        <v>25555</v>
      </c>
    </row>
    <row r="5899" spans="1:4" ht="15" customHeight="1" x14ac:dyDescent="0.2">
      <c r="A5899" s="40" t="s">
        <v>25556</v>
      </c>
      <c r="B5899" s="40" t="s">
        <v>25557</v>
      </c>
      <c r="C5899" s="40" t="s">
        <v>25558</v>
      </c>
      <c r="D5899" s="44" t="s">
        <v>25559</v>
      </c>
    </row>
    <row r="5900" spans="1:4" ht="15" customHeight="1" x14ac:dyDescent="0.2">
      <c r="A5900" s="40" t="s">
        <v>25560</v>
      </c>
      <c r="B5900" s="40" t="s">
        <v>25561</v>
      </c>
      <c r="C5900" s="40" t="s">
        <v>25562</v>
      </c>
      <c r="D5900" s="44" t="s">
        <v>25563</v>
      </c>
    </row>
    <row r="5901" spans="1:4" ht="15" customHeight="1" x14ac:dyDescent="0.2">
      <c r="A5901" s="40" t="s">
        <v>25564</v>
      </c>
      <c r="B5901" s="40" t="s">
        <v>25565</v>
      </c>
      <c r="C5901" s="40" t="s">
        <v>25566</v>
      </c>
      <c r="D5901" s="44" t="s">
        <v>25567</v>
      </c>
    </row>
    <row r="5902" spans="1:4" ht="15" customHeight="1" x14ac:dyDescent="0.2">
      <c r="A5902" s="40" t="s">
        <v>25568</v>
      </c>
      <c r="B5902" s="40" t="s">
        <v>25569</v>
      </c>
      <c r="C5902" s="40" t="s">
        <v>25570</v>
      </c>
      <c r="D5902" s="44" t="s">
        <v>25571</v>
      </c>
    </row>
    <row r="5903" spans="1:4" ht="15" customHeight="1" x14ac:dyDescent="0.2">
      <c r="A5903" s="40" t="s">
        <v>25572</v>
      </c>
      <c r="B5903" s="40" t="s">
        <v>25573</v>
      </c>
      <c r="C5903" s="40" t="s">
        <v>25574</v>
      </c>
      <c r="D5903" s="44" t="s">
        <v>25575</v>
      </c>
    </row>
    <row r="5904" spans="1:4" ht="15" customHeight="1" x14ac:dyDescent="0.2">
      <c r="A5904" s="40" t="s">
        <v>25576</v>
      </c>
      <c r="B5904" s="40" t="s">
        <v>25577</v>
      </c>
      <c r="C5904" s="40" t="s">
        <v>25578</v>
      </c>
      <c r="D5904" s="44" t="s">
        <v>25579</v>
      </c>
    </row>
    <row r="5905" spans="1:4" ht="15" customHeight="1" x14ac:dyDescent="0.2">
      <c r="A5905" s="40" t="s">
        <v>25580</v>
      </c>
      <c r="B5905" s="40" t="s">
        <v>25581</v>
      </c>
      <c r="C5905" s="40" t="s">
        <v>25582</v>
      </c>
      <c r="D5905" s="44" t="s">
        <v>25583</v>
      </c>
    </row>
    <row r="5906" spans="1:4" ht="15" customHeight="1" x14ac:dyDescent="0.2">
      <c r="A5906" s="40" t="s">
        <v>25584</v>
      </c>
      <c r="B5906" s="40" t="s">
        <v>25585</v>
      </c>
      <c r="C5906" s="40" t="s">
        <v>178</v>
      </c>
      <c r="D5906" s="44" t="s">
        <v>25586</v>
      </c>
    </row>
    <row r="5907" spans="1:4" ht="15" customHeight="1" x14ac:dyDescent="0.2">
      <c r="A5907" s="40" t="s">
        <v>25587</v>
      </c>
      <c r="B5907" s="40" t="s">
        <v>25588</v>
      </c>
      <c r="C5907" s="40" t="s">
        <v>25589</v>
      </c>
      <c r="D5907" s="44" t="s">
        <v>25590</v>
      </c>
    </row>
    <row r="5908" spans="1:4" ht="15" customHeight="1" x14ac:dyDescent="0.2">
      <c r="A5908" s="40" t="s">
        <v>25591</v>
      </c>
      <c r="B5908" s="40" t="s">
        <v>25592</v>
      </c>
      <c r="C5908" s="40" t="s">
        <v>25593</v>
      </c>
      <c r="D5908" s="44" t="s">
        <v>25594</v>
      </c>
    </row>
    <row r="5909" spans="1:4" ht="15" customHeight="1" x14ac:dyDescent="0.2">
      <c r="A5909" s="40" t="s">
        <v>25595</v>
      </c>
      <c r="B5909" s="40" t="s">
        <v>25596</v>
      </c>
      <c r="C5909" s="40" t="s">
        <v>25597</v>
      </c>
      <c r="D5909" s="44" t="s">
        <v>25598</v>
      </c>
    </row>
    <row r="5910" spans="1:4" ht="15" customHeight="1" x14ac:dyDescent="0.2">
      <c r="A5910" s="40" t="s">
        <v>25599</v>
      </c>
      <c r="B5910" s="40" t="s">
        <v>25600</v>
      </c>
      <c r="C5910" s="40" t="s">
        <v>25601</v>
      </c>
      <c r="D5910" s="44" t="s">
        <v>25602</v>
      </c>
    </row>
    <row r="5911" spans="1:4" ht="15" customHeight="1" x14ac:dyDescent="0.2">
      <c r="A5911" s="40" t="s">
        <v>25603</v>
      </c>
      <c r="B5911" s="40" t="s">
        <v>25604</v>
      </c>
      <c r="C5911" s="40" t="s">
        <v>25605</v>
      </c>
      <c r="D5911" s="44" t="s">
        <v>25606</v>
      </c>
    </row>
    <row r="5912" spans="1:4" ht="15" customHeight="1" x14ac:dyDescent="0.2">
      <c r="A5912" s="40" t="s">
        <v>25607</v>
      </c>
      <c r="B5912" s="40" t="s">
        <v>25608</v>
      </c>
      <c r="C5912" s="40" t="s">
        <v>25609</v>
      </c>
      <c r="D5912" s="44" t="s">
        <v>25610</v>
      </c>
    </row>
    <row r="5913" spans="1:4" ht="15" customHeight="1" x14ac:dyDescent="0.2">
      <c r="A5913" s="40" t="s">
        <v>25611</v>
      </c>
      <c r="B5913" s="40" t="s">
        <v>25612</v>
      </c>
      <c r="C5913" s="40" t="s">
        <v>25613</v>
      </c>
      <c r="D5913" s="44" t="s">
        <v>25614</v>
      </c>
    </row>
    <row r="5914" spans="1:4" ht="15" customHeight="1" x14ac:dyDescent="0.2">
      <c r="A5914" s="40" t="s">
        <v>25615</v>
      </c>
      <c r="B5914" s="40" t="s">
        <v>25616</v>
      </c>
      <c r="C5914" s="40" t="s">
        <v>25617</v>
      </c>
      <c r="D5914" s="44" t="s">
        <v>25618</v>
      </c>
    </row>
    <row r="5915" spans="1:4" ht="15" customHeight="1" x14ac:dyDescent="0.2">
      <c r="A5915" s="40" t="s">
        <v>25619</v>
      </c>
      <c r="B5915" s="40" t="s">
        <v>25620</v>
      </c>
      <c r="C5915" s="40" t="s">
        <v>25621</v>
      </c>
      <c r="D5915" s="44" t="s">
        <v>25622</v>
      </c>
    </row>
    <row r="5916" spans="1:4" ht="15" customHeight="1" x14ac:dyDescent="0.2">
      <c r="A5916" s="40" t="s">
        <v>25623</v>
      </c>
      <c r="B5916" s="40" t="s">
        <v>25624</v>
      </c>
      <c r="C5916" s="40" t="s">
        <v>25625</v>
      </c>
      <c r="D5916" s="44" t="s">
        <v>25626</v>
      </c>
    </row>
    <row r="5917" spans="1:4" ht="15" customHeight="1" x14ac:dyDescent="0.2">
      <c r="A5917" s="40" t="s">
        <v>25627</v>
      </c>
      <c r="B5917" s="40" t="s">
        <v>25628</v>
      </c>
      <c r="C5917" s="40" t="s">
        <v>25629</v>
      </c>
      <c r="D5917" s="44" t="s">
        <v>25630</v>
      </c>
    </row>
    <row r="5918" spans="1:4" ht="15" customHeight="1" x14ac:dyDescent="0.2">
      <c r="A5918" s="40" t="s">
        <v>25631</v>
      </c>
      <c r="B5918" s="40" t="s">
        <v>25632</v>
      </c>
      <c r="C5918" s="40" t="s">
        <v>25633</v>
      </c>
      <c r="D5918" s="44" t="s">
        <v>25634</v>
      </c>
    </row>
    <row r="5919" spans="1:4" ht="15" customHeight="1" x14ac:dyDescent="0.2">
      <c r="A5919" s="40" t="s">
        <v>25635</v>
      </c>
      <c r="B5919" s="40" t="s">
        <v>25636</v>
      </c>
      <c r="C5919" s="40" t="s">
        <v>25637</v>
      </c>
      <c r="D5919" s="44" t="s">
        <v>25638</v>
      </c>
    </row>
    <row r="5920" spans="1:4" ht="15" customHeight="1" x14ac:dyDescent="0.2">
      <c r="A5920" s="40" t="s">
        <v>25639</v>
      </c>
      <c r="B5920" s="40" t="s">
        <v>25640</v>
      </c>
      <c r="C5920" s="40" t="s">
        <v>25641</v>
      </c>
      <c r="D5920" s="44" t="s">
        <v>25642</v>
      </c>
    </row>
    <row r="5921" spans="1:4" ht="15" customHeight="1" x14ac:dyDescent="0.2">
      <c r="A5921" s="40" t="s">
        <v>25643</v>
      </c>
      <c r="B5921" s="40" t="s">
        <v>25644</v>
      </c>
      <c r="C5921" s="40" t="s">
        <v>25645</v>
      </c>
      <c r="D5921" s="44" t="s">
        <v>25646</v>
      </c>
    </row>
    <row r="5922" spans="1:4" ht="15" customHeight="1" x14ac:dyDescent="0.2">
      <c r="A5922" s="40" t="s">
        <v>25647</v>
      </c>
      <c r="B5922" s="40" t="s">
        <v>25648</v>
      </c>
      <c r="C5922" s="40" t="s">
        <v>25649</v>
      </c>
      <c r="D5922" s="44" t="s">
        <v>25650</v>
      </c>
    </row>
    <row r="5923" spans="1:4" ht="15" customHeight="1" x14ac:dyDescent="0.2">
      <c r="A5923" s="40" t="s">
        <v>25651</v>
      </c>
      <c r="B5923" s="40" t="s">
        <v>25652</v>
      </c>
      <c r="C5923" s="40" t="s">
        <v>25653</v>
      </c>
      <c r="D5923" s="44" t="s">
        <v>25654</v>
      </c>
    </row>
    <row r="5924" spans="1:4" ht="15" customHeight="1" x14ac:dyDescent="0.2">
      <c r="A5924" s="40" t="s">
        <v>25655</v>
      </c>
      <c r="B5924" s="40" t="s">
        <v>25656</v>
      </c>
      <c r="C5924" s="40" t="s">
        <v>25657</v>
      </c>
      <c r="D5924" s="44" t="s">
        <v>25658</v>
      </c>
    </row>
    <row r="5925" spans="1:4" ht="15" customHeight="1" x14ac:dyDescent="0.2">
      <c r="A5925" s="40" t="s">
        <v>25659</v>
      </c>
      <c r="B5925" s="40" t="s">
        <v>25660</v>
      </c>
      <c r="C5925" s="40" t="s">
        <v>25661</v>
      </c>
      <c r="D5925" s="44" t="s">
        <v>25662</v>
      </c>
    </row>
    <row r="5926" spans="1:4" ht="15" customHeight="1" x14ac:dyDescent="0.2">
      <c r="A5926" s="40" t="s">
        <v>25663</v>
      </c>
      <c r="B5926" s="40" t="s">
        <v>25664</v>
      </c>
      <c r="C5926" s="40" t="s">
        <v>25665</v>
      </c>
      <c r="D5926" s="44" t="s">
        <v>25666</v>
      </c>
    </row>
    <row r="5927" spans="1:4" ht="15" customHeight="1" x14ac:dyDescent="0.2">
      <c r="A5927" s="40" t="s">
        <v>25667</v>
      </c>
      <c r="B5927" s="40" t="s">
        <v>25668</v>
      </c>
      <c r="C5927" s="40" t="s">
        <v>25669</v>
      </c>
      <c r="D5927" s="44" t="s">
        <v>25670</v>
      </c>
    </row>
    <row r="5928" spans="1:4" ht="15" customHeight="1" x14ac:dyDescent="0.2">
      <c r="A5928" s="40" t="s">
        <v>25671</v>
      </c>
      <c r="B5928" s="40" t="s">
        <v>25672</v>
      </c>
      <c r="C5928" s="40" t="s">
        <v>25673</v>
      </c>
      <c r="D5928" s="44" t="s">
        <v>25674</v>
      </c>
    </row>
    <row r="5929" spans="1:4" ht="15" customHeight="1" x14ac:dyDescent="0.2">
      <c r="A5929" s="40" t="s">
        <v>25675</v>
      </c>
      <c r="B5929" s="40" t="s">
        <v>25676</v>
      </c>
      <c r="C5929" s="40" t="s">
        <v>25677</v>
      </c>
      <c r="D5929" s="44" t="s">
        <v>25674</v>
      </c>
    </row>
    <row r="5930" spans="1:4" ht="15" customHeight="1" x14ac:dyDescent="0.2">
      <c r="A5930" s="40" t="s">
        <v>25678</v>
      </c>
      <c r="B5930" s="40" t="s">
        <v>25679</v>
      </c>
      <c r="C5930" s="40" t="s">
        <v>25680</v>
      </c>
      <c r="D5930" s="44" t="s">
        <v>25674</v>
      </c>
    </row>
    <row r="5931" spans="1:4" ht="15" customHeight="1" x14ac:dyDescent="0.2">
      <c r="A5931" s="40" t="s">
        <v>25681</v>
      </c>
      <c r="B5931" s="40" t="s">
        <v>25682</v>
      </c>
      <c r="C5931" s="40" t="s">
        <v>25683</v>
      </c>
      <c r="D5931" s="44" t="s">
        <v>25674</v>
      </c>
    </row>
    <row r="5932" spans="1:4" ht="15" customHeight="1" x14ac:dyDescent="0.2">
      <c r="A5932" s="40" t="s">
        <v>25684</v>
      </c>
      <c r="B5932" s="40" t="s">
        <v>25685</v>
      </c>
      <c r="C5932" s="40" t="s">
        <v>25686</v>
      </c>
      <c r="D5932" s="44" t="s">
        <v>25687</v>
      </c>
    </row>
    <row r="5933" spans="1:4" ht="15" customHeight="1" x14ac:dyDescent="0.2">
      <c r="A5933" s="40" t="s">
        <v>25688</v>
      </c>
      <c r="B5933" s="40" t="s">
        <v>25689</v>
      </c>
      <c r="C5933" s="40" t="s">
        <v>25690</v>
      </c>
      <c r="D5933" s="44" t="s">
        <v>25691</v>
      </c>
    </row>
    <row r="5934" spans="1:4" ht="15" customHeight="1" x14ac:dyDescent="0.2">
      <c r="A5934" s="40" t="s">
        <v>25692</v>
      </c>
      <c r="B5934" s="40" t="s">
        <v>25693</v>
      </c>
      <c r="C5934" s="40" t="s">
        <v>25694</v>
      </c>
      <c r="D5934" s="44" t="s">
        <v>25695</v>
      </c>
    </row>
    <row r="5935" spans="1:4" ht="15" customHeight="1" x14ac:dyDescent="0.2">
      <c r="A5935" s="40" t="s">
        <v>25696</v>
      </c>
      <c r="B5935" s="40" t="s">
        <v>25697</v>
      </c>
      <c r="C5935" s="40" t="s">
        <v>25698</v>
      </c>
      <c r="D5935" s="44" t="s">
        <v>25695</v>
      </c>
    </row>
    <row r="5936" spans="1:4" ht="15" customHeight="1" x14ac:dyDescent="0.2">
      <c r="A5936" s="40" t="s">
        <v>25699</v>
      </c>
      <c r="B5936" s="40" t="s">
        <v>25700</v>
      </c>
      <c r="C5936" s="40" t="s">
        <v>25701</v>
      </c>
      <c r="D5936" s="44" t="s">
        <v>25702</v>
      </c>
    </row>
    <row r="5937" spans="1:4" ht="15" customHeight="1" x14ac:dyDescent="0.2">
      <c r="A5937" s="40" t="s">
        <v>25703</v>
      </c>
      <c r="B5937" s="40" t="s">
        <v>25704</v>
      </c>
      <c r="C5937" s="40" t="s">
        <v>25705</v>
      </c>
      <c r="D5937" s="44" t="s">
        <v>25706</v>
      </c>
    </row>
    <row r="5938" spans="1:4" ht="15" customHeight="1" x14ac:dyDescent="0.2">
      <c r="A5938" s="40" t="s">
        <v>25707</v>
      </c>
      <c r="B5938" s="40" t="s">
        <v>25708</v>
      </c>
      <c r="C5938" s="40" t="s">
        <v>25709</v>
      </c>
      <c r="D5938" s="44" t="s">
        <v>25710</v>
      </c>
    </row>
    <row r="5939" spans="1:4" ht="15" customHeight="1" x14ac:dyDescent="0.2">
      <c r="A5939" s="40" t="s">
        <v>25711</v>
      </c>
      <c r="B5939" s="40" t="s">
        <v>25712</v>
      </c>
      <c r="C5939" s="40" t="s">
        <v>25713</v>
      </c>
      <c r="D5939" s="44" t="s">
        <v>25714</v>
      </c>
    </row>
    <row r="5940" spans="1:4" ht="15" customHeight="1" x14ac:dyDescent="0.2">
      <c r="A5940" s="40" t="s">
        <v>25715</v>
      </c>
      <c r="B5940" s="40" t="s">
        <v>25716</v>
      </c>
      <c r="C5940" s="40" t="s">
        <v>25717</v>
      </c>
      <c r="D5940" s="44" t="s">
        <v>25718</v>
      </c>
    </row>
    <row r="5941" spans="1:4" ht="15" customHeight="1" x14ac:dyDescent="0.2">
      <c r="A5941" s="40" t="s">
        <v>25719</v>
      </c>
      <c r="B5941" s="40" t="s">
        <v>25720</v>
      </c>
      <c r="C5941" s="40" t="s">
        <v>25721</v>
      </c>
      <c r="D5941" s="44" t="s">
        <v>25722</v>
      </c>
    </row>
    <row r="5942" spans="1:4" ht="15" customHeight="1" x14ac:dyDescent="0.2">
      <c r="A5942" s="40" t="s">
        <v>25723</v>
      </c>
      <c r="B5942" s="40" t="s">
        <v>25724</v>
      </c>
      <c r="C5942" s="40" t="s">
        <v>25725</v>
      </c>
      <c r="D5942" s="44" t="s">
        <v>25726</v>
      </c>
    </row>
    <row r="5943" spans="1:4" ht="15" customHeight="1" x14ac:dyDescent="0.2">
      <c r="A5943" s="40" t="s">
        <v>25727</v>
      </c>
      <c r="B5943" s="40" t="s">
        <v>25728</v>
      </c>
      <c r="C5943" s="40" t="s">
        <v>25729</v>
      </c>
      <c r="D5943" s="44" t="s">
        <v>25730</v>
      </c>
    </row>
    <row r="5944" spans="1:4" ht="15" customHeight="1" x14ac:dyDescent="0.2">
      <c r="A5944" s="40" t="s">
        <v>25731</v>
      </c>
      <c r="B5944" s="40" t="s">
        <v>25732</v>
      </c>
      <c r="C5944" s="40" t="s">
        <v>25733</v>
      </c>
      <c r="D5944" s="44" t="s">
        <v>25734</v>
      </c>
    </row>
    <row r="5945" spans="1:4" ht="15" customHeight="1" x14ac:dyDescent="0.2">
      <c r="A5945" s="40" t="s">
        <v>25735</v>
      </c>
      <c r="B5945" s="40" t="s">
        <v>25736</v>
      </c>
      <c r="C5945" s="40" t="s">
        <v>25737</v>
      </c>
      <c r="D5945" s="44" t="s">
        <v>25738</v>
      </c>
    </row>
    <row r="5946" spans="1:4" ht="15" customHeight="1" x14ac:dyDescent="0.2">
      <c r="A5946" s="40" t="s">
        <v>25739</v>
      </c>
      <c r="B5946" s="40" t="s">
        <v>25740</v>
      </c>
      <c r="C5946" s="40" t="s">
        <v>25741</v>
      </c>
      <c r="D5946" s="44" t="s">
        <v>25742</v>
      </c>
    </row>
    <row r="5947" spans="1:4" ht="15" customHeight="1" x14ac:dyDescent="0.2">
      <c r="A5947" s="40" t="s">
        <v>25743</v>
      </c>
      <c r="B5947" s="40" t="s">
        <v>25744</v>
      </c>
      <c r="C5947" s="40" t="s">
        <v>25745</v>
      </c>
      <c r="D5947" s="44" t="s">
        <v>25746</v>
      </c>
    </row>
    <row r="5948" spans="1:4" ht="15" customHeight="1" x14ac:dyDescent="0.2">
      <c r="A5948" s="40" t="s">
        <v>25747</v>
      </c>
      <c r="B5948" s="40" t="s">
        <v>25748</v>
      </c>
      <c r="C5948" s="40" t="s">
        <v>25749</v>
      </c>
      <c r="D5948" s="44" t="s">
        <v>25750</v>
      </c>
    </row>
    <row r="5949" spans="1:4" ht="15" customHeight="1" x14ac:dyDescent="0.2">
      <c r="A5949" s="40" t="s">
        <v>25751</v>
      </c>
      <c r="B5949" s="40" t="s">
        <v>25752</v>
      </c>
      <c r="C5949" s="40" t="s">
        <v>25753</v>
      </c>
      <c r="D5949" s="44" t="s">
        <v>25754</v>
      </c>
    </row>
    <row r="5950" spans="1:4" ht="15" customHeight="1" x14ac:dyDescent="0.2">
      <c r="A5950" s="40" t="s">
        <v>25755</v>
      </c>
      <c r="B5950" s="40" t="s">
        <v>25756</v>
      </c>
      <c r="C5950" s="40" t="s">
        <v>25757</v>
      </c>
      <c r="D5950" s="44" t="s">
        <v>25758</v>
      </c>
    </row>
    <row r="5951" spans="1:4" ht="15" customHeight="1" x14ac:dyDescent="0.2">
      <c r="A5951" s="40" t="s">
        <v>25759</v>
      </c>
      <c r="B5951" s="40" t="s">
        <v>25760</v>
      </c>
      <c r="C5951" s="40" t="s">
        <v>25761</v>
      </c>
      <c r="D5951" s="44" t="s">
        <v>25762</v>
      </c>
    </row>
    <row r="5952" spans="1:4" ht="15" customHeight="1" x14ac:dyDescent="0.2">
      <c r="A5952" s="40" t="s">
        <v>25763</v>
      </c>
      <c r="B5952" s="40" t="s">
        <v>25764</v>
      </c>
      <c r="C5952" s="40" t="s">
        <v>25765</v>
      </c>
      <c r="D5952" s="44" t="s">
        <v>25766</v>
      </c>
    </row>
    <row r="5953" spans="1:4" ht="15" customHeight="1" x14ac:dyDescent="0.2">
      <c r="A5953" s="40" t="s">
        <v>25767</v>
      </c>
      <c r="B5953" s="40" t="s">
        <v>25768</v>
      </c>
      <c r="C5953" s="40" t="s">
        <v>25769</v>
      </c>
      <c r="D5953" s="44" t="s">
        <v>25770</v>
      </c>
    </row>
    <row r="5954" spans="1:4" ht="15" customHeight="1" x14ac:dyDescent="0.2">
      <c r="A5954" s="40" t="s">
        <v>25771</v>
      </c>
      <c r="B5954" s="40" t="s">
        <v>25772</v>
      </c>
      <c r="C5954" s="40" t="s">
        <v>25773</v>
      </c>
      <c r="D5954" s="44" t="s">
        <v>25774</v>
      </c>
    </row>
    <row r="5955" spans="1:4" ht="15" customHeight="1" x14ac:dyDescent="0.2">
      <c r="A5955" s="40" t="s">
        <v>25775</v>
      </c>
      <c r="B5955" s="40" t="s">
        <v>25776</v>
      </c>
      <c r="C5955" s="40" t="s">
        <v>25777</v>
      </c>
      <c r="D5955" s="44" t="s">
        <v>25774</v>
      </c>
    </row>
    <row r="5956" spans="1:4" ht="15" customHeight="1" x14ac:dyDescent="0.2">
      <c r="A5956" s="40" t="s">
        <v>25778</v>
      </c>
      <c r="B5956" s="40" t="s">
        <v>25779</v>
      </c>
      <c r="C5956" s="40" t="s">
        <v>25780</v>
      </c>
      <c r="D5956" s="44" t="s">
        <v>25774</v>
      </c>
    </row>
    <row r="5957" spans="1:4" ht="15" customHeight="1" x14ac:dyDescent="0.2">
      <c r="A5957" s="40" t="s">
        <v>25781</v>
      </c>
      <c r="B5957" s="40" t="s">
        <v>25782</v>
      </c>
      <c r="C5957" s="40" t="s">
        <v>25783</v>
      </c>
      <c r="D5957" s="44" t="s">
        <v>25774</v>
      </c>
    </row>
    <row r="5958" spans="1:4" ht="15" customHeight="1" x14ac:dyDescent="0.2">
      <c r="A5958" s="40" t="s">
        <v>25784</v>
      </c>
      <c r="B5958" s="40" t="s">
        <v>25785</v>
      </c>
      <c r="C5958" s="40" t="s">
        <v>25786</v>
      </c>
      <c r="D5958" s="44" t="s">
        <v>25787</v>
      </c>
    </row>
    <row r="5959" spans="1:4" ht="15" customHeight="1" x14ac:dyDescent="0.2">
      <c r="A5959" s="40" t="s">
        <v>25788</v>
      </c>
      <c r="B5959" s="40" t="s">
        <v>25789</v>
      </c>
      <c r="C5959" s="40" t="s">
        <v>25790</v>
      </c>
      <c r="D5959" s="44" t="s">
        <v>25787</v>
      </c>
    </row>
    <row r="5960" spans="1:4" ht="15" customHeight="1" x14ac:dyDescent="0.2">
      <c r="A5960" s="41" t="s">
        <v>25791</v>
      </c>
      <c r="B5960" s="40" t="s">
        <v>25792</v>
      </c>
      <c r="C5960" s="40" t="s">
        <v>25793</v>
      </c>
      <c r="D5960" s="44" t="s">
        <v>25794</v>
      </c>
    </row>
    <row r="5961" spans="1:4" ht="15" customHeight="1" x14ac:dyDescent="0.2">
      <c r="A5961" s="40" t="s">
        <v>25795</v>
      </c>
      <c r="B5961" s="40" t="s">
        <v>25796</v>
      </c>
      <c r="C5961" s="40" t="s">
        <v>25797</v>
      </c>
      <c r="D5961" s="44" t="s">
        <v>25798</v>
      </c>
    </row>
    <row r="5962" spans="1:4" ht="15" customHeight="1" x14ac:dyDescent="0.2">
      <c r="A5962" s="40" t="s">
        <v>25799</v>
      </c>
      <c r="B5962" s="40" t="s">
        <v>25800</v>
      </c>
      <c r="C5962" s="40" t="s">
        <v>25801</v>
      </c>
      <c r="D5962" s="44" t="s">
        <v>25802</v>
      </c>
    </row>
    <row r="5963" spans="1:4" ht="15" customHeight="1" x14ac:dyDescent="0.2">
      <c r="A5963" s="40" t="s">
        <v>25803</v>
      </c>
      <c r="B5963" s="40" t="s">
        <v>25804</v>
      </c>
      <c r="C5963" s="40" t="s">
        <v>25805</v>
      </c>
      <c r="D5963" s="44" t="s">
        <v>25806</v>
      </c>
    </row>
    <row r="5964" spans="1:4" ht="15" customHeight="1" x14ac:dyDescent="0.2">
      <c r="A5964" s="40" t="s">
        <v>25807</v>
      </c>
      <c r="B5964" s="40" t="s">
        <v>25808</v>
      </c>
      <c r="C5964" s="40" t="s">
        <v>25809</v>
      </c>
      <c r="D5964" s="44" t="s">
        <v>25810</v>
      </c>
    </row>
    <row r="5965" spans="1:4" ht="15" customHeight="1" x14ac:dyDescent="0.2">
      <c r="A5965" s="40" t="s">
        <v>25811</v>
      </c>
      <c r="B5965" s="40" t="s">
        <v>25812</v>
      </c>
      <c r="C5965" s="40" t="s">
        <v>25813</v>
      </c>
      <c r="D5965" s="44" t="s">
        <v>25814</v>
      </c>
    </row>
    <row r="5966" spans="1:4" ht="15" customHeight="1" x14ac:dyDescent="0.2">
      <c r="A5966" s="40" t="s">
        <v>25815</v>
      </c>
      <c r="B5966" s="40" t="s">
        <v>25816</v>
      </c>
      <c r="C5966" s="40" t="s">
        <v>25817</v>
      </c>
      <c r="D5966" s="44" t="s">
        <v>25818</v>
      </c>
    </row>
    <row r="5967" spans="1:4" ht="15" customHeight="1" x14ac:dyDescent="0.2">
      <c r="A5967" s="40" t="s">
        <v>25819</v>
      </c>
      <c r="B5967" s="40" t="s">
        <v>25820</v>
      </c>
      <c r="C5967" s="40" t="s">
        <v>25821</v>
      </c>
      <c r="D5967" s="44" t="s">
        <v>25822</v>
      </c>
    </row>
    <row r="5968" spans="1:4" ht="15" customHeight="1" x14ac:dyDescent="0.2">
      <c r="A5968" s="40" t="s">
        <v>25823</v>
      </c>
      <c r="B5968" s="40" t="s">
        <v>25824</v>
      </c>
      <c r="C5968" s="40" t="s">
        <v>25825</v>
      </c>
      <c r="D5968" s="44" t="s">
        <v>25826</v>
      </c>
    </row>
    <row r="5969" spans="1:4" ht="15" customHeight="1" x14ac:dyDescent="0.2">
      <c r="A5969" s="40" t="s">
        <v>25827</v>
      </c>
      <c r="B5969" s="40" t="s">
        <v>25828</v>
      </c>
      <c r="C5969" s="40" t="s">
        <v>25829</v>
      </c>
      <c r="D5969" s="44" t="s">
        <v>25830</v>
      </c>
    </row>
    <row r="5970" spans="1:4" ht="15" customHeight="1" x14ac:dyDescent="0.2">
      <c r="A5970" s="40" t="s">
        <v>25831</v>
      </c>
      <c r="B5970" s="40" t="s">
        <v>25832</v>
      </c>
      <c r="C5970" s="40" t="s">
        <v>25833</v>
      </c>
      <c r="D5970" s="44" t="s">
        <v>25834</v>
      </c>
    </row>
    <row r="5971" spans="1:4" ht="15" customHeight="1" x14ac:dyDescent="0.2">
      <c r="A5971" s="40" t="s">
        <v>25835</v>
      </c>
      <c r="B5971" s="40" t="s">
        <v>25836</v>
      </c>
      <c r="C5971" s="40" t="s">
        <v>25837</v>
      </c>
      <c r="D5971" s="44" t="s">
        <v>25838</v>
      </c>
    </row>
    <row r="5972" spans="1:4" ht="15" customHeight="1" x14ac:dyDescent="0.2">
      <c r="A5972" s="40" t="s">
        <v>25839</v>
      </c>
      <c r="B5972" s="40" t="s">
        <v>25840</v>
      </c>
      <c r="C5972" s="40" t="s">
        <v>25841</v>
      </c>
      <c r="D5972" s="44" t="s">
        <v>25842</v>
      </c>
    </row>
    <row r="5973" spans="1:4" ht="15" customHeight="1" x14ac:dyDescent="0.2">
      <c r="A5973" s="40" t="s">
        <v>25843</v>
      </c>
      <c r="B5973" s="40" t="s">
        <v>25844</v>
      </c>
      <c r="C5973" s="40" t="s">
        <v>25845</v>
      </c>
      <c r="D5973" s="44" t="s">
        <v>25846</v>
      </c>
    </row>
    <row r="5974" spans="1:4" ht="15" customHeight="1" x14ac:dyDescent="0.2">
      <c r="A5974" s="40" t="s">
        <v>25847</v>
      </c>
      <c r="B5974" s="40" t="s">
        <v>25848</v>
      </c>
      <c r="C5974" s="40" t="s">
        <v>25849</v>
      </c>
      <c r="D5974" s="44" t="s">
        <v>25850</v>
      </c>
    </row>
    <row r="5975" spans="1:4" ht="15" customHeight="1" x14ac:dyDescent="0.2">
      <c r="A5975" s="40" t="s">
        <v>25851</v>
      </c>
      <c r="B5975" s="40" t="s">
        <v>25852</v>
      </c>
      <c r="C5975" s="40" t="s">
        <v>25853</v>
      </c>
      <c r="D5975" s="44" t="s">
        <v>25854</v>
      </c>
    </row>
    <row r="5976" spans="1:4" ht="15" customHeight="1" x14ac:dyDescent="0.2">
      <c r="A5976" s="40" t="s">
        <v>25855</v>
      </c>
      <c r="B5976" s="40" t="s">
        <v>25856</v>
      </c>
      <c r="C5976" s="40" t="s">
        <v>25857</v>
      </c>
      <c r="D5976" s="44" t="s">
        <v>25858</v>
      </c>
    </row>
    <row r="5977" spans="1:4" ht="15" customHeight="1" x14ac:dyDescent="0.2">
      <c r="A5977" s="40" t="s">
        <v>25859</v>
      </c>
      <c r="B5977" s="40" t="s">
        <v>25860</v>
      </c>
      <c r="C5977" s="40" t="s">
        <v>25861</v>
      </c>
      <c r="D5977" s="44" t="s">
        <v>25862</v>
      </c>
    </row>
    <row r="5978" spans="1:4" ht="15" customHeight="1" x14ac:dyDescent="0.2">
      <c r="A5978" s="40" t="s">
        <v>25863</v>
      </c>
      <c r="B5978" s="40" t="s">
        <v>25864</v>
      </c>
      <c r="C5978" s="40" t="s">
        <v>25865</v>
      </c>
      <c r="D5978" s="44" t="s">
        <v>25866</v>
      </c>
    </row>
    <row r="5979" spans="1:4" ht="15" customHeight="1" x14ac:dyDescent="0.2">
      <c r="A5979" s="40" t="s">
        <v>25867</v>
      </c>
      <c r="B5979" s="40" t="s">
        <v>25868</v>
      </c>
      <c r="C5979" s="40" t="s">
        <v>25869</v>
      </c>
      <c r="D5979" s="44" t="s">
        <v>25870</v>
      </c>
    </row>
    <row r="5980" spans="1:4" ht="15" customHeight="1" x14ac:dyDescent="0.2">
      <c r="A5980" s="40" t="s">
        <v>25871</v>
      </c>
      <c r="B5980" s="40" t="s">
        <v>25872</v>
      </c>
      <c r="C5980" s="40" t="s">
        <v>25873</v>
      </c>
      <c r="D5980" s="44" t="s">
        <v>25874</v>
      </c>
    </row>
    <row r="5981" spans="1:4" ht="15" customHeight="1" x14ac:dyDescent="0.2">
      <c r="A5981" s="40" t="s">
        <v>25875</v>
      </c>
      <c r="B5981" s="40" t="s">
        <v>25876</v>
      </c>
      <c r="C5981" s="40" t="s">
        <v>25877</v>
      </c>
      <c r="D5981" s="44" t="s">
        <v>25878</v>
      </c>
    </row>
    <row r="5982" spans="1:4" ht="15" customHeight="1" x14ac:dyDescent="0.2">
      <c r="A5982" s="40" t="s">
        <v>25879</v>
      </c>
      <c r="B5982" s="40" t="s">
        <v>25880</v>
      </c>
      <c r="C5982" s="40" t="s">
        <v>25881</v>
      </c>
      <c r="D5982" s="44" t="s">
        <v>25882</v>
      </c>
    </row>
    <row r="5983" spans="1:4" ht="15" customHeight="1" x14ac:dyDescent="0.2">
      <c r="A5983" s="40" t="s">
        <v>25883</v>
      </c>
      <c r="B5983" s="40" t="s">
        <v>25884</v>
      </c>
      <c r="C5983" s="40" t="s">
        <v>25885</v>
      </c>
      <c r="D5983" s="44" t="s">
        <v>25886</v>
      </c>
    </row>
    <row r="5984" spans="1:4" ht="15" customHeight="1" x14ac:dyDescent="0.2">
      <c r="A5984" s="40" t="s">
        <v>25887</v>
      </c>
      <c r="B5984" s="40" t="s">
        <v>25888</v>
      </c>
      <c r="C5984" s="40" t="s">
        <v>25889</v>
      </c>
      <c r="D5984" s="44" t="s">
        <v>25890</v>
      </c>
    </row>
    <row r="5985" spans="1:4" ht="15" customHeight="1" x14ac:dyDescent="0.2">
      <c r="A5985" s="40" t="s">
        <v>25891</v>
      </c>
      <c r="B5985" s="40" t="s">
        <v>25892</v>
      </c>
      <c r="C5985" s="40" t="s">
        <v>25893</v>
      </c>
      <c r="D5985" s="44" t="s">
        <v>25894</v>
      </c>
    </row>
    <row r="5986" spans="1:4" ht="15" customHeight="1" x14ac:dyDescent="0.2">
      <c r="A5986" s="40" t="s">
        <v>25895</v>
      </c>
      <c r="B5986" s="40" t="s">
        <v>25896</v>
      </c>
      <c r="C5986" s="40" t="s">
        <v>25897</v>
      </c>
      <c r="D5986" s="44" t="s">
        <v>25898</v>
      </c>
    </row>
    <row r="5987" spans="1:4" ht="15" customHeight="1" x14ac:dyDescent="0.2">
      <c r="A5987" s="40" t="s">
        <v>25899</v>
      </c>
      <c r="B5987" s="40" t="s">
        <v>25900</v>
      </c>
      <c r="C5987" s="40" t="s">
        <v>25901</v>
      </c>
      <c r="D5987" s="44" t="s">
        <v>25902</v>
      </c>
    </row>
    <row r="5988" spans="1:4" ht="15" customHeight="1" x14ac:dyDescent="0.2">
      <c r="A5988" s="40" t="s">
        <v>25903</v>
      </c>
      <c r="B5988" s="40" t="s">
        <v>25904</v>
      </c>
      <c r="C5988" s="40" t="s">
        <v>25905</v>
      </c>
      <c r="D5988" s="44" t="s">
        <v>25906</v>
      </c>
    </row>
    <row r="5989" spans="1:4" ht="15" customHeight="1" x14ac:dyDescent="0.2">
      <c r="A5989" s="40" t="s">
        <v>25907</v>
      </c>
      <c r="B5989" s="40" t="s">
        <v>25908</v>
      </c>
      <c r="C5989" s="40" t="s">
        <v>25909</v>
      </c>
      <c r="D5989" s="44" t="s">
        <v>25910</v>
      </c>
    </row>
    <row r="5990" spans="1:4" ht="15" customHeight="1" x14ac:dyDescent="0.2">
      <c r="A5990" s="40" t="s">
        <v>25911</v>
      </c>
      <c r="B5990" s="40" t="s">
        <v>25912</v>
      </c>
      <c r="C5990" s="40" t="s">
        <v>25913</v>
      </c>
      <c r="D5990" s="44" t="s">
        <v>25914</v>
      </c>
    </row>
    <row r="5991" spans="1:4" ht="15" customHeight="1" x14ac:dyDescent="0.2">
      <c r="A5991" s="40" t="s">
        <v>25915</v>
      </c>
      <c r="B5991" s="40" t="s">
        <v>25916</v>
      </c>
      <c r="C5991" s="40" t="s">
        <v>25917</v>
      </c>
      <c r="D5991" s="44" t="s">
        <v>25918</v>
      </c>
    </row>
    <row r="5992" spans="1:4" ht="15" customHeight="1" x14ac:dyDescent="0.2">
      <c r="A5992" s="40" t="s">
        <v>25919</v>
      </c>
      <c r="B5992" s="40" t="s">
        <v>25920</v>
      </c>
      <c r="C5992" s="40" t="s">
        <v>25921</v>
      </c>
      <c r="D5992" s="44" t="s">
        <v>25922</v>
      </c>
    </row>
    <row r="5993" spans="1:4" ht="15" customHeight="1" x14ac:dyDescent="0.2">
      <c r="A5993" s="40" t="s">
        <v>25923</v>
      </c>
      <c r="B5993" s="40" t="s">
        <v>25924</v>
      </c>
      <c r="C5993" s="40" t="s">
        <v>25925</v>
      </c>
      <c r="D5993" s="44" t="s">
        <v>25926</v>
      </c>
    </row>
    <row r="5994" spans="1:4" ht="15" customHeight="1" x14ac:dyDescent="0.2">
      <c r="A5994" s="40" t="s">
        <v>25927</v>
      </c>
      <c r="B5994" s="40" t="s">
        <v>25928</v>
      </c>
      <c r="C5994" s="40" t="s">
        <v>25929</v>
      </c>
      <c r="D5994" s="44" t="s">
        <v>25930</v>
      </c>
    </row>
    <row r="5995" spans="1:4" ht="15" customHeight="1" x14ac:dyDescent="0.2">
      <c r="A5995" s="40" t="s">
        <v>25931</v>
      </c>
      <c r="B5995" s="40" t="s">
        <v>25932</v>
      </c>
      <c r="C5995" s="40" t="s">
        <v>25933</v>
      </c>
      <c r="D5995" s="44" t="s">
        <v>25934</v>
      </c>
    </row>
    <row r="5996" spans="1:4" ht="15" customHeight="1" x14ac:dyDescent="0.2">
      <c r="A5996" s="40" t="s">
        <v>25935</v>
      </c>
      <c r="B5996" s="40" t="s">
        <v>25936</v>
      </c>
      <c r="C5996" s="40" t="s">
        <v>25937</v>
      </c>
      <c r="D5996" s="44" t="s">
        <v>25938</v>
      </c>
    </row>
    <row r="5997" spans="1:4" ht="15" customHeight="1" x14ac:dyDescent="0.2">
      <c r="A5997" s="40" t="s">
        <v>25939</v>
      </c>
      <c r="B5997" s="40" t="s">
        <v>25940</v>
      </c>
      <c r="C5997" s="40" t="s">
        <v>25941</v>
      </c>
      <c r="D5997" s="44" t="s">
        <v>25942</v>
      </c>
    </row>
    <row r="5998" spans="1:4" ht="15" customHeight="1" x14ac:dyDescent="0.2">
      <c r="A5998" s="40" t="s">
        <v>25943</v>
      </c>
      <c r="B5998" s="40" t="s">
        <v>25944</v>
      </c>
      <c r="C5998" s="40" t="s">
        <v>25945</v>
      </c>
      <c r="D5998" s="44" t="s">
        <v>25946</v>
      </c>
    </row>
    <row r="5999" spans="1:4" ht="15" customHeight="1" x14ac:dyDescent="0.2">
      <c r="A5999" s="40" t="s">
        <v>25947</v>
      </c>
      <c r="B5999" s="40" t="s">
        <v>25948</v>
      </c>
      <c r="C5999" s="40" t="s">
        <v>25949</v>
      </c>
      <c r="D5999" s="44" t="s">
        <v>25950</v>
      </c>
    </row>
    <row r="6000" spans="1:4" ht="15" customHeight="1" x14ac:dyDescent="0.2">
      <c r="A6000" s="40" t="s">
        <v>25951</v>
      </c>
      <c r="B6000" s="40" t="s">
        <v>25952</v>
      </c>
      <c r="C6000" s="40" t="s">
        <v>25953</v>
      </c>
      <c r="D6000" s="44" t="s">
        <v>25954</v>
      </c>
    </row>
    <row r="6001" spans="1:4" ht="15" customHeight="1" x14ac:dyDescent="0.2">
      <c r="A6001" s="40" t="s">
        <v>25955</v>
      </c>
      <c r="B6001" s="40" t="s">
        <v>25956</v>
      </c>
      <c r="C6001" s="40" t="s">
        <v>25957</v>
      </c>
      <c r="D6001" s="44" t="s">
        <v>25958</v>
      </c>
    </row>
    <row r="6002" spans="1:4" ht="15" customHeight="1" x14ac:dyDescent="0.2">
      <c r="A6002" s="40" t="s">
        <v>25959</v>
      </c>
      <c r="B6002" s="40" t="s">
        <v>25960</v>
      </c>
      <c r="C6002" s="40" t="s">
        <v>25961</v>
      </c>
      <c r="D6002" s="44" t="s">
        <v>25962</v>
      </c>
    </row>
    <row r="6003" spans="1:4" ht="15" customHeight="1" x14ac:dyDescent="0.2">
      <c r="A6003" s="40" t="s">
        <v>25963</v>
      </c>
      <c r="B6003" s="40" t="s">
        <v>25964</v>
      </c>
      <c r="C6003" s="40" t="s">
        <v>25965</v>
      </c>
      <c r="D6003" s="44" t="s">
        <v>25966</v>
      </c>
    </row>
    <row r="6004" spans="1:4" ht="15" customHeight="1" x14ac:dyDescent="0.2">
      <c r="A6004" s="40" t="s">
        <v>25967</v>
      </c>
      <c r="B6004" s="40" t="s">
        <v>25968</v>
      </c>
      <c r="C6004" s="40" t="s">
        <v>25969</v>
      </c>
      <c r="D6004" s="44" t="s">
        <v>25970</v>
      </c>
    </row>
    <row r="6005" spans="1:4" ht="15" customHeight="1" x14ac:dyDescent="0.2">
      <c r="A6005" s="40" t="s">
        <v>25971</v>
      </c>
      <c r="B6005" s="40" t="s">
        <v>25972</v>
      </c>
      <c r="C6005" s="40" t="s">
        <v>25973</v>
      </c>
      <c r="D6005" s="44" t="s">
        <v>25974</v>
      </c>
    </row>
    <row r="6006" spans="1:4" ht="15" customHeight="1" x14ac:dyDescent="0.2">
      <c r="A6006" s="40" t="s">
        <v>25975</v>
      </c>
      <c r="B6006" s="40" t="s">
        <v>25976</v>
      </c>
      <c r="C6006" s="40" t="s">
        <v>25977</v>
      </c>
      <c r="D6006" s="44" t="s">
        <v>25978</v>
      </c>
    </row>
    <row r="6007" spans="1:4" ht="15" customHeight="1" x14ac:dyDescent="0.2">
      <c r="A6007" s="40" t="s">
        <v>25979</v>
      </c>
      <c r="B6007" s="40" t="s">
        <v>25980</v>
      </c>
      <c r="C6007" s="40" t="s">
        <v>25981</v>
      </c>
      <c r="D6007" s="44" t="s">
        <v>25982</v>
      </c>
    </row>
    <row r="6008" spans="1:4" ht="15" customHeight="1" x14ac:dyDescent="0.2">
      <c r="A6008" s="40" t="s">
        <v>25983</v>
      </c>
      <c r="B6008" s="40" t="s">
        <v>25984</v>
      </c>
      <c r="C6008" s="40" t="s">
        <v>25985</v>
      </c>
      <c r="D6008" s="44" t="s">
        <v>25986</v>
      </c>
    </row>
    <row r="6009" spans="1:4" ht="15" customHeight="1" x14ac:dyDescent="0.2">
      <c r="A6009" s="40" t="s">
        <v>25987</v>
      </c>
      <c r="B6009" s="40" t="s">
        <v>25988</v>
      </c>
      <c r="C6009" s="40" t="s">
        <v>25989</v>
      </c>
      <c r="D6009" s="44" t="s">
        <v>25990</v>
      </c>
    </row>
    <row r="6010" spans="1:4" ht="15" customHeight="1" x14ac:dyDescent="0.2">
      <c r="A6010" s="40" t="s">
        <v>25991</v>
      </c>
      <c r="B6010" s="40" t="s">
        <v>25992</v>
      </c>
      <c r="C6010" s="40" t="s">
        <v>25993</v>
      </c>
      <c r="D6010" s="44" t="s">
        <v>25994</v>
      </c>
    </row>
    <row r="6011" spans="1:4" ht="15" customHeight="1" x14ac:dyDescent="0.2">
      <c r="A6011" s="40" t="s">
        <v>25995</v>
      </c>
      <c r="B6011" s="40" t="s">
        <v>25996</v>
      </c>
      <c r="C6011" s="40" t="s">
        <v>25997</v>
      </c>
      <c r="D6011" s="44" t="s">
        <v>25998</v>
      </c>
    </row>
    <row r="6012" spans="1:4" ht="15" customHeight="1" x14ac:dyDescent="0.2">
      <c r="A6012" s="40" t="s">
        <v>25999</v>
      </c>
      <c r="B6012" s="40" t="s">
        <v>26000</v>
      </c>
      <c r="C6012" s="40" t="s">
        <v>26001</v>
      </c>
      <c r="D6012" s="44" t="s">
        <v>26002</v>
      </c>
    </row>
    <row r="6013" spans="1:4" ht="15" customHeight="1" x14ac:dyDescent="0.2">
      <c r="A6013" s="40" t="s">
        <v>26003</v>
      </c>
      <c r="B6013" s="40" t="s">
        <v>26004</v>
      </c>
      <c r="C6013" s="40" t="s">
        <v>26005</v>
      </c>
      <c r="D6013" s="44" t="s">
        <v>26006</v>
      </c>
    </row>
    <row r="6014" spans="1:4" ht="15" customHeight="1" x14ac:dyDescent="0.2">
      <c r="A6014" s="40" t="s">
        <v>26007</v>
      </c>
      <c r="B6014" s="40" t="s">
        <v>26008</v>
      </c>
      <c r="C6014" s="40" t="s">
        <v>26009</v>
      </c>
      <c r="D6014" s="44" t="s">
        <v>26010</v>
      </c>
    </row>
    <row r="6015" spans="1:4" ht="15" customHeight="1" x14ac:dyDescent="0.2">
      <c r="A6015" s="40" t="s">
        <v>26011</v>
      </c>
      <c r="B6015" s="40" t="s">
        <v>26012</v>
      </c>
      <c r="C6015" s="40" t="s">
        <v>26013</v>
      </c>
      <c r="D6015" s="44" t="s">
        <v>26014</v>
      </c>
    </row>
    <row r="6016" spans="1:4" ht="15" customHeight="1" x14ac:dyDescent="0.2">
      <c r="A6016" s="40" t="s">
        <v>26015</v>
      </c>
      <c r="B6016" s="40" t="s">
        <v>26016</v>
      </c>
      <c r="C6016" s="40" t="s">
        <v>26017</v>
      </c>
      <c r="D6016" s="44" t="s">
        <v>26018</v>
      </c>
    </row>
    <row r="6017" spans="1:4" ht="15" customHeight="1" x14ac:dyDescent="0.2">
      <c r="A6017" s="40" t="s">
        <v>26019</v>
      </c>
      <c r="B6017" s="40" t="s">
        <v>26020</v>
      </c>
      <c r="C6017" s="40" t="s">
        <v>26021</v>
      </c>
      <c r="D6017" s="44" t="s">
        <v>26022</v>
      </c>
    </row>
    <row r="6018" spans="1:4" ht="15" customHeight="1" x14ac:dyDescent="0.2">
      <c r="A6018" s="40" t="s">
        <v>26023</v>
      </c>
      <c r="B6018" s="40" t="s">
        <v>26024</v>
      </c>
      <c r="C6018" s="40" t="s">
        <v>26025</v>
      </c>
      <c r="D6018" s="44" t="s">
        <v>26026</v>
      </c>
    </row>
    <row r="6019" spans="1:4" ht="15" customHeight="1" x14ac:dyDescent="0.2">
      <c r="A6019" s="40" t="s">
        <v>26027</v>
      </c>
      <c r="B6019" s="40" t="s">
        <v>26028</v>
      </c>
      <c r="C6019" s="40" t="s">
        <v>26029</v>
      </c>
      <c r="D6019" s="44" t="s">
        <v>26030</v>
      </c>
    </row>
    <row r="6020" spans="1:4" ht="15" customHeight="1" x14ac:dyDescent="0.2">
      <c r="A6020" s="40" t="s">
        <v>26031</v>
      </c>
      <c r="B6020" s="40" t="s">
        <v>26032</v>
      </c>
      <c r="C6020" s="40" t="s">
        <v>26033</v>
      </c>
      <c r="D6020" s="44" t="s">
        <v>26034</v>
      </c>
    </row>
    <row r="6021" spans="1:4" ht="15" customHeight="1" x14ac:dyDescent="0.2">
      <c r="A6021" s="40" t="s">
        <v>26035</v>
      </c>
      <c r="B6021" s="40" t="s">
        <v>26036</v>
      </c>
      <c r="C6021" s="40" t="s">
        <v>26037</v>
      </c>
      <c r="D6021" s="44" t="s">
        <v>26038</v>
      </c>
    </row>
    <row r="6022" spans="1:4" ht="15" customHeight="1" x14ac:dyDescent="0.2">
      <c r="A6022" s="40" t="s">
        <v>26039</v>
      </c>
      <c r="B6022" s="40" t="s">
        <v>26040</v>
      </c>
      <c r="C6022" s="40" t="s">
        <v>26041</v>
      </c>
      <c r="D6022" s="44" t="s">
        <v>26042</v>
      </c>
    </row>
    <row r="6023" spans="1:4" ht="15" customHeight="1" x14ac:dyDescent="0.2">
      <c r="A6023" s="40" t="s">
        <v>26043</v>
      </c>
      <c r="B6023" s="40" t="s">
        <v>26044</v>
      </c>
      <c r="C6023" s="40" t="s">
        <v>26045</v>
      </c>
      <c r="D6023" s="44" t="s">
        <v>26046</v>
      </c>
    </row>
    <row r="6024" spans="1:4" ht="15" customHeight="1" x14ac:dyDescent="0.2">
      <c r="A6024" s="40" t="s">
        <v>26047</v>
      </c>
      <c r="B6024" s="40" t="s">
        <v>26048</v>
      </c>
      <c r="C6024" s="40" t="s">
        <v>26049</v>
      </c>
      <c r="D6024" s="44" t="s">
        <v>26050</v>
      </c>
    </row>
    <row r="6025" spans="1:4" ht="15" customHeight="1" x14ac:dyDescent="0.2">
      <c r="A6025" s="40" t="s">
        <v>26051</v>
      </c>
      <c r="B6025" s="40" t="s">
        <v>26052</v>
      </c>
      <c r="C6025" s="40" t="s">
        <v>26053</v>
      </c>
      <c r="D6025" s="44" t="s">
        <v>26054</v>
      </c>
    </row>
    <row r="6026" spans="1:4" ht="15" customHeight="1" x14ac:dyDescent="0.2">
      <c r="A6026" s="40" t="s">
        <v>26055</v>
      </c>
      <c r="B6026" s="40" t="s">
        <v>26056</v>
      </c>
      <c r="C6026" s="40" t="s">
        <v>26057</v>
      </c>
      <c r="D6026" s="44" t="s">
        <v>26058</v>
      </c>
    </row>
    <row r="6027" spans="1:4" ht="15" customHeight="1" x14ac:dyDescent="0.2">
      <c r="A6027" s="40" t="s">
        <v>26059</v>
      </c>
      <c r="B6027" s="40" t="s">
        <v>26060</v>
      </c>
      <c r="C6027" s="40" t="s">
        <v>26061</v>
      </c>
      <c r="D6027" s="44" t="s">
        <v>26062</v>
      </c>
    </row>
    <row r="6028" spans="1:4" ht="15" customHeight="1" x14ac:dyDescent="0.2">
      <c r="A6028" s="40" t="s">
        <v>26063</v>
      </c>
      <c r="B6028" s="40" t="s">
        <v>26064</v>
      </c>
      <c r="C6028" s="40" t="s">
        <v>26065</v>
      </c>
      <c r="D6028" s="44" t="s">
        <v>26066</v>
      </c>
    </row>
    <row r="6029" spans="1:4" ht="15" customHeight="1" x14ac:dyDescent="0.2">
      <c r="A6029" s="40" t="s">
        <v>26067</v>
      </c>
      <c r="B6029" s="40" t="s">
        <v>26068</v>
      </c>
      <c r="C6029" s="40" t="s">
        <v>26069</v>
      </c>
      <c r="D6029" s="44" t="s">
        <v>26070</v>
      </c>
    </row>
    <row r="6030" spans="1:4" ht="15" customHeight="1" x14ac:dyDescent="0.2">
      <c r="A6030" s="40" t="s">
        <v>26071</v>
      </c>
      <c r="B6030" s="40" t="s">
        <v>26072</v>
      </c>
      <c r="C6030" s="40" t="s">
        <v>26073</v>
      </c>
      <c r="D6030" s="44" t="s">
        <v>26074</v>
      </c>
    </row>
    <row r="6031" spans="1:4" ht="15" customHeight="1" x14ac:dyDescent="0.2">
      <c r="A6031" s="40" t="s">
        <v>26075</v>
      </c>
      <c r="B6031" s="40" t="s">
        <v>26076</v>
      </c>
      <c r="C6031" s="40" t="s">
        <v>26077</v>
      </c>
      <c r="D6031" s="44" t="s">
        <v>26078</v>
      </c>
    </row>
    <row r="6032" spans="1:4" ht="15" customHeight="1" x14ac:dyDescent="0.2">
      <c r="A6032" s="40" t="s">
        <v>26079</v>
      </c>
      <c r="B6032" s="40" t="s">
        <v>26080</v>
      </c>
      <c r="C6032" s="40" t="s">
        <v>26081</v>
      </c>
      <c r="D6032" s="44" t="s">
        <v>26082</v>
      </c>
    </row>
    <row r="6033" spans="1:4" ht="15" customHeight="1" x14ac:dyDescent="0.2">
      <c r="A6033" s="40" t="s">
        <v>26083</v>
      </c>
      <c r="B6033" s="40" t="s">
        <v>26084</v>
      </c>
      <c r="C6033" s="40" t="s">
        <v>26085</v>
      </c>
      <c r="D6033" s="44" t="s">
        <v>26086</v>
      </c>
    </row>
    <row r="6034" spans="1:4" ht="15" customHeight="1" x14ac:dyDescent="0.2">
      <c r="A6034" s="40" t="s">
        <v>26087</v>
      </c>
      <c r="B6034" s="40" t="s">
        <v>26088</v>
      </c>
      <c r="C6034" s="40" t="s">
        <v>26089</v>
      </c>
      <c r="D6034" s="44" t="s">
        <v>26090</v>
      </c>
    </row>
    <row r="6035" spans="1:4" ht="15" customHeight="1" x14ac:dyDescent="0.2">
      <c r="A6035" s="40" t="s">
        <v>26091</v>
      </c>
      <c r="B6035" s="40" t="s">
        <v>26092</v>
      </c>
      <c r="C6035" s="40" t="s">
        <v>26093</v>
      </c>
      <c r="D6035" s="44" t="s">
        <v>26094</v>
      </c>
    </row>
    <row r="6036" spans="1:4" ht="15" customHeight="1" x14ac:dyDescent="0.2">
      <c r="A6036" s="40" t="s">
        <v>26095</v>
      </c>
      <c r="B6036" s="40" t="s">
        <v>26096</v>
      </c>
      <c r="C6036" s="40" t="s">
        <v>26097</v>
      </c>
      <c r="D6036" s="44" t="s">
        <v>26098</v>
      </c>
    </row>
    <row r="6037" spans="1:4" ht="15" customHeight="1" x14ac:dyDescent="0.2">
      <c r="A6037" s="40" t="s">
        <v>26099</v>
      </c>
      <c r="B6037" s="40" t="s">
        <v>26100</v>
      </c>
      <c r="C6037" s="40" t="s">
        <v>26101</v>
      </c>
      <c r="D6037" s="44" t="s">
        <v>26102</v>
      </c>
    </row>
    <row r="6038" spans="1:4" ht="15" customHeight="1" x14ac:dyDescent="0.2">
      <c r="A6038" s="40" t="s">
        <v>26103</v>
      </c>
      <c r="B6038" s="40" t="s">
        <v>26104</v>
      </c>
      <c r="C6038" s="40" t="s">
        <v>26105</v>
      </c>
      <c r="D6038" s="44" t="s">
        <v>26106</v>
      </c>
    </row>
    <row r="6039" spans="1:4" ht="15" customHeight="1" x14ac:dyDescent="0.2">
      <c r="A6039" s="40" t="s">
        <v>26107</v>
      </c>
      <c r="B6039" s="40" t="s">
        <v>26108</v>
      </c>
      <c r="C6039" s="40" t="s">
        <v>26109</v>
      </c>
      <c r="D6039" s="44" t="s">
        <v>26110</v>
      </c>
    </row>
    <row r="6040" spans="1:4" ht="15" customHeight="1" x14ac:dyDescent="0.2">
      <c r="A6040" s="40" t="s">
        <v>26111</v>
      </c>
      <c r="B6040" s="40" t="s">
        <v>26112</v>
      </c>
      <c r="C6040" s="40" t="s">
        <v>26113</v>
      </c>
      <c r="D6040" s="44" t="s">
        <v>26114</v>
      </c>
    </row>
    <row r="6041" spans="1:4" ht="15" customHeight="1" x14ac:dyDescent="0.2">
      <c r="A6041" s="40" t="s">
        <v>26115</v>
      </c>
      <c r="B6041" s="40" t="s">
        <v>26116</v>
      </c>
      <c r="C6041" s="40" t="s">
        <v>26117</v>
      </c>
      <c r="D6041" s="44" t="s">
        <v>26118</v>
      </c>
    </row>
    <row r="6042" spans="1:4" ht="15" customHeight="1" x14ac:dyDescent="0.2">
      <c r="A6042" s="40" t="s">
        <v>26119</v>
      </c>
      <c r="B6042" s="40" t="s">
        <v>26120</v>
      </c>
      <c r="C6042" s="40" t="s">
        <v>26121</v>
      </c>
      <c r="D6042" s="44" t="s">
        <v>26122</v>
      </c>
    </row>
    <row r="6043" spans="1:4" ht="15" customHeight="1" x14ac:dyDescent="0.2">
      <c r="A6043" s="40" t="s">
        <v>26123</v>
      </c>
      <c r="B6043" s="40" t="s">
        <v>26124</v>
      </c>
      <c r="C6043" s="40" t="s">
        <v>26125</v>
      </c>
      <c r="D6043" s="44" t="s">
        <v>26126</v>
      </c>
    </row>
    <row r="6044" spans="1:4" ht="15" customHeight="1" x14ac:dyDescent="0.2">
      <c r="A6044" s="40" t="s">
        <v>26127</v>
      </c>
      <c r="B6044" s="40" t="s">
        <v>26128</v>
      </c>
      <c r="C6044" s="40" t="s">
        <v>26129</v>
      </c>
      <c r="D6044" s="44" t="s">
        <v>26130</v>
      </c>
    </row>
    <row r="6045" spans="1:4" ht="15" customHeight="1" x14ac:dyDescent="0.2">
      <c r="A6045" s="40" t="s">
        <v>26131</v>
      </c>
      <c r="B6045" s="40" t="s">
        <v>26132</v>
      </c>
      <c r="C6045" s="40" t="s">
        <v>26133</v>
      </c>
      <c r="D6045" s="44" t="s">
        <v>26134</v>
      </c>
    </row>
    <row r="6046" spans="1:4" ht="15" customHeight="1" x14ac:dyDescent="0.2">
      <c r="A6046" s="40" t="s">
        <v>26135</v>
      </c>
      <c r="B6046" s="40" t="s">
        <v>26136</v>
      </c>
      <c r="C6046" s="40" t="s">
        <v>26137</v>
      </c>
      <c r="D6046" s="44" t="s">
        <v>26138</v>
      </c>
    </row>
    <row r="6047" spans="1:4" ht="15" customHeight="1" x14ac:dyDescent="0.2">
      <c r="A6047" s="40" t="s">
        <v>26139</v>
      </c>
      <c r="B6047" s="40" t="s">
        <v>26140</v>
      </c>
      <c r="C6047" s="40" t="s">
        <v>26141</v>
      </c>
      <c r="D6047" s="44" t="s">
        <v>26142</v>
      </c>
    </row>
    <row r="6048" spans="1:4" ht="15" customHeight="1" x14ac:dyDescent="0.2">
      <c r="A6048" s="40" t="s">
        <v>26143</v>
      </c>
      <c r="B6048" s="40" t="s">
        <v>26144</v>
      </c>
      <c r="C6048" s="40" t="s">
        <v>26145</v>
      </c>
      <c r="D6048" s="44" t="s">
        <v>26146</v>
      </c>
    </row>
    <row r="6049" spans="1:4" ht="15" customHeight="1" x14ac:dyDescent="0.2">
      <c r="A6049" s="40" t="s">
        <v>26147</v>
      </c>
      <c r="B6049" s="40" t="s">
        <v>26148</v>
      </c>
      <c r="C6049" s="40" t="s">
        <v>26149</v>
      </c>
      <c r="D6049" s="44" t="s">
        <v>26150</v>
      </c>
    </row>
    <row r="6050" spans="1:4" ht="15" customHeight="1" x14ac:dyDescent="0.2">
      <c r="A6050" s="40" t="s">
        <v>26151</v>
      </c>
      <c r="B6050" s="40" t="s">
        <v>26152</v>
      </c>
      <c r="C6050" s="40" t="s">
        <v>26153</v>
      </c>
      <c r="D6050" s="44" t="s">
        <v>26154</v>
      </c>
    </row>
    <row r="6051" spans="1:4" ht="15" customHeight="1" x14ac:dyDescent="0.2">
      <c r="A6051" s="40" t="s">
        <v>26155</v>
      </c>
      <c r="B6051" s="40" t="s">
        <v>26156</v>
      </c>
      <c r="C6051" s="40" t="s">
        <v>26157</v>
      </c>
      <c r="D6051" s="44" t="s">
        <v>26158</v>
      </c>
    </row>
    <row r="6052" spans="1:4" ht="15" customHeight="1" x14ac:dyDescent="0.2">
      <c r="A6052" s="40" t="s">
        <v>26159</v>
      </c>
      <c r="B6052" s="40" t="s">
        <v>26160</v>
      </c>
      <c r="C6052" s="40" t="s">
        <v>26161</v>
      </c>
      <c r="D6052" s="44" t="s">
        <v>26162</v>
      </c>
    </row>
    <row r="6053" spans="1:4" ht="15" customHeight="1" x14ac:dyDescent="0.2">
      <c r="A6053" s="40" t="s">
        <v>26163</v>
      </c>
      <c r="B6053" s="40" t="s">
        <v>26164</v>
      </c>
      <c r="C6053" s="40" t="s">
        <v>26165</v>
      </c>
      <c r="D6053" s="44" t="s">
        <v>26166</v>
      </c>
    </row>
    <row r="6054" spans="1:4" ht="15" customHeight="1" x14ac:dyDescent="0.2">
      <c r="A6054" s="40" t="s">
        <v>26167</v>
      </c>
      <c r="B6054" s="40" t="s">
        <v>26168</v>
      </c>
      <c r="C6054" s="40" t="s">
        <v>26169</v>
      </c>
      <c r="D6054" s="44" t="s">
        <v>26170</v>
      </c>
    </row>
    <row r="6055" spans="1:4" ht="15" customHeight="1" x14ac:dyDescent="0.2">
      <c r="A6055" s="40" t="s">
        <v>26171</v>
      </c>
      <c r="B6055" s="40" t="s">
        <v>26172</v>
      </c>
      <c r="C6055" s="40" t="s">
        <v>26173</v>
      </c>
      <c r="D6055" s="44" t="s">
        <v>26174</v>
      </c>
    </row>
    <row r="6056" spans="1:4" ht="15" customHeight="1" x14ac:dyDescent="0.2">
      <c r="A6056" s="40" t="s">
        <v>26175</v>
      </c>
      <c r="B6056" s="40" t="s">
        <v>26176</v>
      </c>
      <c r="C6056" s="40" t="s">
        <v>26177</v>
      </c>
      <c r="D6056" s="44" t="s">
        <v>26178</v>
      </c>
    </row>
    <row r="6057" spans="1:4" ht="15" customHeight="1" x14ac:dyDescent="0.2">
      <c r="A6057" s="40" t="s">
        <v>26179</v>
      </c>
      <c r="B6057" s="40" t="s">
        <v>26180</v>
      </c>
      <c r="C6057" s="40" t="s">
        <v>26181</v>
      </c>
      <c r="D6057" s="44" t="s">
        <v>26182</v>
      </c>
    </row>
    <row r="6058" spans="1:4" ht="15" customHeight="1" x14ac:dyDescent="0.2">
      <c r="A6058" s="40" t="s">
        <v>26183</v>
      </c>
      <c r="B6058" s="40" t="s">
        <v>26184</v>
      </c>
      <c r="C6058" s="40" t="s">
        <v>26185</v>
      </c>
      <c r="D6058" s="44" t="s">
        <v>26186</v>
      </c>
    </row>
    <row r="6059" spans="1:4" ht="15" customHeight="1" x14ac:dyDescent="0.2">
      <c r="A6059" s="40" t="s">
        <v>26187</v>
      </c>
      <c r="B6059" s="40" t="s">
        <v>26188</v>
      </c>
      <c r="C6059" s="40" t="s">
        <v>26189</v>
      </c>
      <c r="D6059" s="44" t="s">
        <v>26190</v>
      </c>
    </row>
    <row r="6060" spans="1:4" ht="15" customHeight="1" x14ac:dyDescent="0.2">
      <c r="A6060" s="40" t="s">
        <v>26191</v>
      </c>
      <c r="B6060" s="40" t="s">
        <v>26192</v>
      </c>
      <c r="C6060" s="40" t="s">
        <v>26193</v>
      </c>
      <c r="D6060" s="44" t="s">
        <v>26194</v>
      </c>
    </row>
    <row r="6061" spans="1:4" ht="15" customHeight="1" x14ac:dyDescent="0.2">
      <c r="A6061" s="40" t="s">
        <v>26195</v>
      </c>
      <c r="B6061" s="40" t="s">
        <v>26196</v>
      </c>
      <c r="C6061" s="40" t="s">
        <v>26197</v>
      </c>
      <c r="D6061" s="44" t="s">
        <v>26198</v>
      </c>
    </row>
    <row r="6062" spans="1:4" ht="15" customHeight="1" x14ac:dyDescent="0.2">
      <c r="A6062" s="40" t="s">
        <v>26199</v>
      </c>
      <c r="B6062" s="40" t="s">
        <v>26200</v>
      </c>
      <c r="C6062" s="40" t="s">
        <v>26201</v>
      </c>
      <c r="D6062" s="44" t="s">
        <v>26202</v>
      </c>
    </row>
    <row r="6063" spans="1:4" ht="15" customHeight="1" x14ac:dyDescent="0.2">
      <c r="A6063" s="40" t="s">
        <v>26203</v>
      </c>
      <c r="B6063" s="40" t="s">
        <v>26204</v>
      </c>
      <c r="C6063" s="40" t="s">
        <v>26205</v>
      </c>
      <c r="D6063" s="44" t="s">
        <v>26206</v>
      </c>
    </row>
    <row r="6064" spans="1:4" ht="15" customHeight="1" x14ac:dyDescent="0.2">
      <c r="A6064" s="40" t="s">
        <v>26207</v>
      </c>
      <c r="B6064" s="40" t="s">
        <v>26208</v>
      </c>
      <c r="C6064" s="40" t="s">
        <v>26209</v>
      </c>
      <c r="D6064" s="44" t="s">
        <v>26210</v>
      </c>
    </row>
    <row r="6065" spans="1:4" ht="15" customHeight="1" x14ac:dyDescent="0.2">
      <c r="A6065" s="40" t="s">
        <v>26211</v>
      </c>
      <c r="B6065" s="40" t="s">
        <v>26212</v>
      </c>
      <c r="C6065" s="40" t="s">
        <v>26213</v>
      </c>
      <c r="D6065" s="44" t="s">
        <v>26214</v>
      </c>
    </row>
    <row r="6066" spans="1:4" ht="15" customHeight="1" x14ac:dyDescent="0.2">
      <c r="A6066" s="40" t="s">
        <v>26215</v>
      </c>
      <c r="B6066" s="40" t="s">
        <v>26216</v>
      </c>
      <c r="C6066" s="40" t="s">
        <v>26217</v>
      </c>
      <c r="D6066" s="44" t="s">
        <v>26218</v>
      </c>
    </row>
    <row r="6067" spans="1:4" ht="15" customHeight="1" x14ac:dyDescent="0.2">
      <c r="A6067" s="40" t="s">
        <v>26219</v>
      </c>
      <c r="B6067" s="40" t="s">
        <v>26220</v>
      </c>
      <c r="C6067" s="40" t="s">
        <v>26221</v>
      </c>
      <c r="D6067" s="44" t="s">
        <v>26222</v>
      </c>
    </row>
    <row r="6068" spans="1:4" ht="15" customHeight="1" x14ac:dyDescent="0.2">
      <c r="A6068" s="40" t="s">
        <v>26223</v>
      </c>
      <c r="B6068" s="40" t="s">
        <v>26224</v>
      </c>
      <c r="C6068" s="40" t="s">
        <v>26225</v>
      </c>
      <c r="D6068" s="44" t="s">
        <v>26226</v>
      </c>
    </row>
    <row r="6069" spans="1:4" ht="15" customHeight="1" x14ac:dyDescent="0.2">
      <c r="A6069" s="40" t="s">
        <v>26227</v>
      </c>
      <c r="B6069" s="40" t="s">
        <v>26228</v>
      </c>
      <c r="C6069" s="40" t="s">
        <v>26229</v>
      </c>
      <c r="D6069" s="44" t="s">
        <v>26230</v>
      </c>
    </row>
    <row r="6070" spans="1:4" ht="15" customHeight="1" x14ac:dyDescent="0.2">
      <c r="A6070" s="40" t="s">
        <v>26231</v>
      </c>
      <c r="B6070" s="40" t="s">
        <v>26232</v>
      </c>
      <c r="C6070" s="40" t="s">
        <v>26233</v>
      </c>
      <c r="D6070" s="44" t="s">
        <v>26234</v>
      </c>
    </row>
    <row r="6071" spans="1:4" ht="15" customHeight="1" x14ac:dyDescent="0.2">
      <c r="A6071" s="40" t="s">
        <v>26235</v>
      </c>
      <c r="B6071" s="40" t="s">
        <v>26236</v>
      </c>
      <c r="C6071" s="40" t="s">
        <v>26237</v>
      </c>
      <c r="D6071" s="44" t="s">
        <v>26238</v>
      </c>
    </row>
    <row r="6072" spans="1:4" ht="15" customHeight="1" x14ac:dyDescent="0.2">
      <c r="A6072" s="40" t="s">
        <v>26239</v>
      </c>
      <c r="B6072" s="40" t="s">
        <v>26240</v>
      </c>
      <c r="C6072" s="40" t="s">
        <v>26241</v>
      </c>
      <c r="D6072" s="44" t="s">
        <v>26242</v>
      </c>
    </row>
    <row r="6073" spans="1:4" ht="15" customHeight="1" x14ac:dyDescent="0.2">
      <c r="A6073" s="40" t="s">
        <v>26243</v>
      </c>
      <c r="B6073" s="40" t="s">
        <v>26244</v>
      </c>
      <c r="C6073" s="40" t="s">
        <v>26245</v>
      </c>
      <c r="D6073" s="44" t="s">
        <v>26246</v>
      </c>
    </row>
    <row r="6074" spans="1:4" ht="15" customHeight="1" x14ac:dyDescent="0.2">
      <c r="A6074" s="40" t="s">
        <v>26247</v>
      </c>
      <c r="B6074" s="40" t="s">
        <v>26248</v>
      </c>
      <c r="C6074" s="40" t="s">
        <v>26249</v>
      </c>
      <c r="D6074" s="44" t="s">
        <v>26250</v>
      </c>
    </row>
    <row r="6075" spans="1:4" ht="15" customHeight="1" x14ac:dyDescent="0.2">
      <c r="A6075" s="40" t="s">
        <v>26251</v>
      </c>
      <c r="B6075" s="40" t="s">
        <v>26252</v>
      </c>
      <c r="C6075" s="40" t="s">
        <v>26253</v>
      </c>
      <c r="D6075" s="44" t="s">
        <v>26254</v>
      </c>
    </row>
    <row r="6076" spans="1:4" ht="15" customHeight="1" x14ac:dyDescent="0.2">
      <c r="A6076" s="40" t="s">
        <v>26255</v>
      </c>
      <c r="B6076" s="40" t="s">
        <v>26256</v>
      </c>
      <c r="C6076" s="40" t="s">
        <v>26257</v>
      </c>
      <c r="D6076" s="44" t="s">
        <v>26258</v>
      </c>
    </row>
    <row r="6077" spans="1:4" ht="15" customHeight="1" x14ac:dyDescent="0.2">
      <c r="A6077" s="40" t="s">
        <v>26259</v>
      </c>
      <c r="B6077" s="40" t="s">
        <v>26260</v>
      </c>
      <c r="C6077" s="40" t="s">
        <v>26261</v>
      </c>
      <c r="D6077" s="44" t="s">
        <v>26262</v>
      </c>
    </row>
    <row r="6078" spans="1:4" ht="15" customHeight="1" x14ac:dyDescent="0.2">
      <c r="A6078" s="40" t="s">
        <v>26263</v>
      </c>
      <c r="B6078" s="40" t="s">
        <v>26264</v>
      </c>
      <c r="C6078" s="40" t="s">
        <v>26265</v>
      </c>
      <c r="D6078" s="44" t="s">
        <v>26266</v>
      </c>
    </row>
    <row r="6079" spans="1:4" ht="15" customHeight="1" x14ac:dyDescent="0.2">
      <c r="A6079" s="40" t="s">
        <v>26267</v>
      </c>
      <c r="B6079" s="40" t="s">
        <v>26268</v>
      </c>
      <c r="C6079" s="40" t="s">
        <v>26269</v>
      </c>
      <c r="D6079" s="44" t="s">
        <v>26270</v>
      </c>
    </row>
    <row r="6080" spans="1:4" ht="15" customHeight="1" x14ac:dyDescent="0.2">
      <c r="A6080" s="40" t="s">
        <v>26271</v>
      </c>
      <c r="B6080" s="40" t="s">
        <v>26272</v>
      </c>
      <c r="C6080" s="40" t="s">
        <v>26273</v>
      </c>
      <c r="D6080" s="44" t="s">
        <v>26274</v>
      </c>
    </row>
    <row r="6081" spans="1:4" ht="15" customHeight="1" x14ac:dyDescent="0.2">
      <c r="A6081" s="40" t="s">
        <v>26275</v>
      </c>
      <c r="B6081" s="40" t="s">
        <v>26276</v>
      </c>
      <c r="C6081" s="40" t="s">
        <v>26277</v>
      </c>
      <c r="D6081" s="44" t="s">
        <v>26278</v>
      </c>
    </row>
    <row r="6082" spans="1:4" ht="15" customHeight="1" x14ac:dyDescent="0.2">
      <c r="A6082" s="40" t="s">
        <v>26279</v>
      </c>
      <c r="B6082" s="40" t="s">
        <v>26280</v>
      </c>
      <c r="C6082" s="40" t="s">
        <v>26281</v>
      </c>
      <c r="D6082" s="44" t="s">
        <v>26282</v>
      </c>
    </row>
    <row r="6083" spans="1:4" ht="15" customHeight="1" x14ac:dyDescent="0.2">
      <c r="A6083" s="40" t="s">
        <v>26283</v>
      </c>
      <c r="B6083" s="40" t="s">
        <v>26284</v>
      </c>
      <c r="C6083" s="40" t="s">
        <v>26285</v>
      </c>
      <c r="D6083" s="44" t="s">
        <v>26286</v>
      </c>
    </row>
    <row r="6084" spans="1:4" ht="15" customHeight="1" x14ac:dyDescent="0.2">
      <c r="A6084" s="40" t="s">
        <v>26287</v>
      </c>
      <c r="B6084" s="40" t="s">
        <v>26288</v>
      </c>
      <c r="C6084" s="40" t="s">
        <v>26289</v>
      </c>
      <c r="D6084" s="44" t="s">
        <v>26290</v>
      </c>
    </row>
    <row r="6085" spans="1:4" ht="15" customHeight="1" x14ac:dyDescent="0.2">
      <c r="A6085" s="40" t="s">
        <v>26291</v>
      </c>
      <c r="B6085" s="40" t="s">
        <v>26292</v>
      </c>
      <c r="C6085" s="40" t="s">
        <v>26293</v>
      </c>
      <c r="D6085" s="44" t="s">
        <v>26294</v>
      </c>
    </row>
    <row r="6086" spans="1:4" ht="15" customHeight="1" x14ac:dyDescent="0.2">
      <c r="A6086" s="40" t="s">
        <v>26295</v>
      </c>
      <c r="B6086" s="40" t="s">
        <v>26296</v>
      </c>
      <c r="C6086" s="40" t="s">
        <v>26297</v>
      </c>
      <c r="D6086" s="44" t="s">
        <v>26298</v>
      </c>
    </row>
    <row r="6087" spans="1:4" ht="15" customHeight="1" x14ac:dyDescent="0.2">
      <c r="A6087" s="40" t="s">
        <v>26299</v>
      </c>
      <c r="B6087" s="40" t="s">
        <v>26300</v>
      </c>
      <c r="C6087" s="40" t="s">
        <v>26301</v>
      </c>
      <c r="D6087" s="44" t="s">
        <v>26302</v>
      </c>
    </row>
    <row r="6088" spans="1:4" ht="15" customHeight="1" x14ac:dyDescent="0.2">
      <c r="A6088" s="40" t="s">
        <v>26303</v>
      </c>
      <c r="B6088" s="40" t="s">
        <v>26304</v>
      </c>
      <c r="C6088" s="40" t="s">
        <v>26305</v>
      </c>
      <c r="D6088" s="44" t="s">
        <v>26306</v>
      </c>
    </row>
    <row r="6089" spans="1:4" ht="15" customHeight="1" x14ac:dyDescent="0.2">
      <c r="A6089" s="40" t="s">
        <v>26307</v>
      </c>
      <c r="B6089" s="40" t="s">
        <v>26308</v>
      </c>
      <c r="C6089" s="40" t="s">
        <v>26309</v>
      </c>
      <c r="D6089" s="44" t="s">
        <v>26310</v>
      </c>
    </row>
    <row r="6090" spans="1:4" ht="15" customHeight="1" x14ac:dyDescent="0.2">
      <c r="A6090" s="40" t="s">
        <v>26311</v>
      </c>
      <c r="B6090" s="40" t="s">
        <v>26312</v>
      </c>
      <c r="C6090" s="40" t="s">
        <v>26313</v>
      </c>
      <c r="D6090" s="44" t="s">
        <v>26314</v>
      </c>
    </row>
    <row r="6091" spans="1:4" ht="15" customHeight="1" x14ac:dyDescent="0.2">
      <c r="A6091" s="40" t="s">
        <v>26315</v>
      </c>
      <c r="B6091" s="40" t="s">
        <v>26316</v>
      </c>
      <c r="C6091" s="40" t="s">
        <v>26317</v>
      </c>
      <c r="D6091" s="44" t="s">
        <v>26318</v>
      </c>
    </row>
    <row r="6092" spans="1:4" ht="15" customHeight="1" x14ac:dyDescent="0.2">
      <c r="A6092" s="40" t="s">
        <v>26319</v>
      </c>
      <c r="B6092" s="40" t="s">
        <v>26320</v>
      </c>
      <c r="C6092" s="40" t="s">
        <v>26321</v>
      </c>
      <c r="D6092" s="44" t="s">
        <v>26322</v>
      </c>
    </row>
    <row r="6093" spans="1:4" ht="15" customHeight="1" x14ac:dyDescent="0.2">
      <c r="A6093" s="40" t="s">
        <v>26323</v>
      </c>
      <c r="B6093" s="40" t="s">
        <v>26324</v>
      </c>
      <c r="C6093" s="40" t="s">
        <v>26325</v>
      </c>
      <c r="D6093" s="44" t="s">
        <v>26326</v>
      </c>
    </row>
    <row r="6094" spans="1:4" ht="15" customHeight="1" x14ac:dyDescent="0.2">
      <c r="A6094" s="40" t="s">
        <v>26327</v>
      </c>
      <c r="B6094" s="40" t="s">
        <v>26328</v>
      </c>
      <c r="C6094" s="40" t="s">
        <v>26329</v>
      </c>
      <c r="D6094" s="44" t="s">
        <v>26330</v>
      </c>
    </row>
    <row r="6095" spans="1:4" ht="15" customHeight="1" x14ac:dyDescent="0.2">
      <c r="A6095" s="40" t="s">
        <v>26331</v>
      </c>
      <c r="B6095" s="40" t="s">
        <v>26332</v>
      </c>
      <c r="C6095" s="40" t="s">
        <v>26333</v>
      </c>
      <c r="D6095" s="44" t="s">
        <v>26334</v>
      </c>
    </row>
    <row r="6096" spans="1:4" ht="15" customHeight="1" x14ac:dyDescent="0.2">
      <c r="A6096" s="40" t="s">
        <v>26335</v>
      </c>
      <c r="B6096" s="40" t="s">
        <v>26336</v>
      </c>
      <c r="C6096" s="40" t="s">
        <v>26337</v>
      </c>
      <c r="D6096" s="44" t="s">
        <v>26338</v>
      </c>
    </row>
    <row r="6097" spans="1:4" ht="15" customHeight="1" x14ac:dyDescent="0.2">
      <c r="A6097" s="40" t="s">
        <v>26339</v>
      </c>
      <c r="B6097" s="40" t="s">
        <v>26340</v>
      </c>
      <c r="C6097" s="40" t="s">
        <v>26341</v>
      </c>
      <c r="D6097" s="44" t="s">
        <v>26342</v>
      </c>
    </row>
    <row r="6098" spans="1:4" ht="15" customHeight="1" x14ac:dyDescent="0.2">
      <c r="A6098" s="40" t="s">
        <v>26343</v>
      </c>
      <c r="B6098" s="40" t="s">
        <v>26344</v>
      </c>
      <c r="C6098" s="40" t="s">
        <v>26345</v>
      </c>
      <c r="D6098" s="44" t="s">
        <v>26346</v>
      </c>
    </row>
    <row r="6099" spans="1:4" ht="15" customHeight="1" x14ac:dyDescent="0.2">
      <c r="A6099" s="40" t="s">
        <v>26347</v>
      </c>
      <c r="B6099" s="40" t="s">
        <v>26348</v>
      </c>
      <c r="C6099" s="40" t="s">
        <v>26349</v>
      </c>
      <c r="D6099" s="44" t="s">
        <v>26350</v>
      </c>
    </row>
    <row r="6100" spans="1:4" ht="15" customHeight="1" x14ac:dyDescent="0.2">
      <c r="A6100" s="40" t="s">
        <v>26351</v>
      </c>
      <c r="B6100" s="40" t="s">
        <v>26352</v>
      </c>
      <c r="C6100" s="40" t="s">
        <v>26353</v>
      </c>
      <c r="D6100" s="44" t="s">
        <v>26354</v>
      </c>
    </row>
    <row r="6101" spans="1:4" ht="15" customHeight="1" x14ac:dyDescent="0.2">
      <c r="A6101" s="40" t="s">
        <v>26355</v>
      </c>
      <c r="B6101" s="40" t="s">
        <v>26356</v>
      </c>
      <c r="C6101" s="40" t="s">
        <v>26357</v>
      </c>
      <c r="D6101" s="44" t="s">
        <v>26358</v>
      </c>
    </row>
    <row r="6102" spans="1:4" ht="15" customHeight="1" x14ac:dyDescent="0.2">
      <c r="A6102" s="40" t="s">
        <v>26359</v>
      </c>
      <c r="B6102" s="40" t="s">
        <v>26360</v>
      </c>
      <c r="C6102" s="40" t="s">
        <v>26361</v>
      </c>
      <c r="D6102" s="44" t="s">
        <v>26362</v>
      </c>
    </row>
    <row r="6103" spans="1:4" ht="15" customHeight="1" x14ac:dyDescent="0.2">
      <c r="A6103" s="40" t="s">
        <v>26363</v>
      </c>
      <c r="B6103" s="40" t="s">
        <v>26364</v>
      </c>
      <c r="C6103" s="40" t="s">
        <v>26365</v>
      </c>
      <c r="D6103" s="44" t="s">
        <v>26366</v>
      </c>
    </row>
    <row r="6104" spans="1:4" ht="15" customHeight="1" x14ac:dyDescent="0.2">
      <c r="A6104" s="40" t="s">
        <v>26367</v>
      </c>
      <c r="B6104" s="40" t="s">
        <v>26368</v>
      </c>
      <c r="C6104" s="40" t="s">
        <v>26369</v>
      </c>
      <c r="D6104" s="44" t="s">
        <v>26370</v>
      </c>
    </row>
    <row r="6105" spans="1:4" ht="15" customHeight="1" x14ac:dyDescent="0.2">
      <c r="A6105" s="40" t="s">
        <v>26371</v>
      </c>
      <c r="B6105" s="40" t="s">
        <v>26372</v>
      </c>
      <c r="C6105" s="40" t="s">
        <v>26373</v>
      </c>
      <c r="D6105" s="44" t="s">
        <v>26374</v>
      </c>
    </row>
    <row r="6106" spans="1:4" ht="15" customHeight="1" x14ac:dyDescent="0.2">
      <c r="A6106" s="40" t="s">
        <v>26375</v>
      </c>
      <c r="B6106" s="40" t="s">
        <v>26376</v>
      </c>
      <c r="C6106" s="40" t="s">
        <v>26377</v>
      </c>
      <c r="D6106" s="44" t="s">
        <v>26378</v>
      </c>
    </row>
    <row r="6107" spans="1:4" ht="15" customHeight="1" x14ac:dyDescent="0.2">
      <c r="A6107" s="40" t="s">
        <v>26379</v>
      </c>
      <c r="B6107" s="40" t="s">
        <v>26380</v>
      </c>
      <c r="C6107" s="40" t="s">
        <v>26381</v>
      </c>
      <c r="D6107" s="44" t="s">
        <v>26382</v>
      </c>
    </row>
    <row r="6108" spans="1:4" ht="15" customHeight="1" x14ac:dyDescent="0.2">
      <c r="A6108" s="40" t="s">
        <v>26383</v>
      </c>
      <c r="B6108" s="40" t="s">
        <v>26384</v>
      </c>
      <c r="C6108" s="40" t="s">
        <v>26385</v>
      </c>
      <c r="D6108" s="44" t="s">
        <v>26386</v>
      </c>
    </row>
    <row r="6109" spans="1:4" ht="15" customHeight="1" x14ac:dyDescent="0.2">
      <c r="A6109" s="40" t="s">
        <v>26387</v>
      </c>
      <c r="B6109" s="40" t="s">
        <v>26388</v>
      </c>
      <c r="C6109" s="40" t="s">
        <v>26389</v>
      </c>
      <c r="D6109" s="44" t="s">
        <v>26390</v>
      </c>
    </row>
    <row r="6110" spans="1:4" ht="15" customHeight="1" x14ac:dyDescent="0.2">
      <c r="A6110" s="40" t="s">
        <v>26391</v>
      </c>
      <c r="B6110" s="40" t="s">
        <v>26392</v>
      </c>
      <c r="C6110" s="40" t="s">
        <v>26393</v>
      </c>
      <c r="D6110" s="44" t="s">
        <v>26394</v>
      </c>
    </row>
    <row r="6111" spans="1:4" ht="15" customHeight="1" x14ac:dyDescent="0.2">
      <c r="A6111" s="40" t="s">
        <v>26395</v>
      </c>
      <c r="B6111" s="40" t="s">
        <v>26396</v>
      </c>
      <c r="C6111" s="40" t="s">
        <v>26397</v>
      </c>
      <c r="D6111" s="44" t="s">
        <v>26398</v>
      </c>
    </row>
    <row r="6112" spans="1:4" ht="15" customHeight="1" x14ac:dyDescent="0.2">
      <c r="A6112" s="40" t="s">
        <v>26399</v>
      </c>
      <c r="B6112" s="40" t="s">
        <v>26400</v>
      </c>
      <c r="C6112" s="40" t="s">
        <v>26401</v>
      </c>
      <c r="D6112" s="44" t="s">
        <v>26402</v>
      </c>
    </row>
    <row r="6113" spans="1:4" ht="15" customHeight="1" x14ac:dyDescent="0.2">
      <c r="A6113" s="40" t="s">
        <v>26403</v>
      </c>
      <c r="B6113" s="40" t="s">
        <v>26404</v>
      </c>
      <c r="C6113" s="40" t="s">
        <v>26405</v>
      </c>
      <c r="D6113" s="44" t="s">
        <v>26406</v>
      </c>
    </row>
    <row r="6114" spans="1:4" ht="15" customHeight="1" x14ac:dyDescent="0.2">
      <c r="A6114" s="40" t="s">
        <v>26407</v>
      </c>
      <c r="B6114" s="40" t="s">
        <v>26408</v>
      </c>
      <c r="C6114" s="40" t="s">
        <v>26409</v>
      </c>
      <c r="D6114" s="44" t="s">
        <v>26410</v>
      </c>
    </row>
    <row r="6115" spans="1:4" ht="15" customHeight="1" x14ac:dyDescent="0.2">
      <c r="A6115" s="40" t="s">
        <v>26411</v>
      </c>
      <c r="B6115" s="40" t="s">
        <v>26412</v>
      </c>
      <c r="C6115" s="40" t="s">
        <v>26413</v>
      </c>
      <c r="D6115" s="44" t="s">
        <v>26414</v>
      </c>
    </row>
    <row r="6116" spans="1:4" ht="15" customHeight="1" x14ac:dyDescent="0.2">
      <c r="A6116" s="40" t="s">
        <v>26415</v>
      </c>
      <c r="B6116" s="40" t="s">
        <v>26416</v>
      </c>
      <c r="C6116" s="40" t="s">
        <v>26417</v>
      </c>
      <c r="D6116" s="44" t="s">
        <v>26418</v>
      </c>
    </row>
    <row r="6117" spans="1:4" ht="15" customHeight="1" x14ac:dyDescent="0.2">
      <c r="A6117" s="40" t="s">
        <v>26419</v>
      </c>
      <c r="B6117" s="40" t="s">
        <v>26420</v>
      </c>
      <c r="C6117" s="40" t="s">
        <v>26421</v>
      </c>
      <c r="D6117" s="44" t="s">
        <v>26422</v>
      </c>
    </row>
    <row r="6118" spans="1:4" ht="15" customHeight="1" x14ac:dyDescent="0.2">
      <c r="A6118" s="40" t="s">
        <v>26423</v>
      </c>
      <c r="B6118" s="40" t="s">
        <v>26424</v>
      </c>
      <c r="C6118" s="40" t="s">
        <v>26425</v>
      </c>
      <c r="D6118" s="44" t="s">
        <v>26426</v>
      </c>
    </row>
    <row r="6119" spans="1:4" ht="15" customHeight="1" x14ac:dyDescent="0.2">
      <c r="A6119" s="40" t="s">
        <v>26427</v>
      </c>
      <c r="B6119" s="40" t="s">
        <v>26428</v>
      </c>
      <c r="C6119" s="40" t="s">
        <v>26429</v>
      </c>
      <c r="D6119" s="44" t="s">
        <v>26430</v>
      </c>
    </row>
    <row r="6120" spans="1:4" ht="15" customHeight="1" x14ac:dyDescent="0.2">
      <c r="A6120" s="40" t="s">
        <v>26431</v>
      </c>
      <c r="B6120" s="40" t="s">
        <v>26432</v>
      </c>
      <c r="C6120" s="40" t="s">
        <v>26433</v>
      </c>
      <c r="D6120" s="44" t="s">
        <v>26434</v>
      </c>
    </row>
    <row r="6121" spans="1:4" ht="15" customHeight="1" x14ac:dyDescent="0.2">
      <c r="A6121" s="40" t="s">
        <v>26435</v>
      </c>
      <c r="B6121" s="40" t="s">
        <v>26436</v>
      </c>
      <c r="C6121" s="40" t="s">
        <v>26437</v>
      </c>
      <c r="D6121" s="44" t="s">
        <v>26438</v>
      </c>
    </row>
    <row r="6122" spans="1:4" ht="15" customHeight="1" x14ac:dyDescent="0.2">
      <c r="A6122" s="40" t="s">
        <v>26439</v>
      </c>
      <c r="B6122" s="40" t="s">
        <v>26440</v>
      </c>
      <c r="C6122" s="40" t="s">
        <v>26441</v>
      </c>
      <c r="D6122" s="44" t="s">
        <v>26442</v>
      </c>
    </row>
    <row r="6123" spans="1:4" ht="15" customHeight="1" x14ac:dyDescent="0.2">
      <c r="A6123" s="40" t="s">
        <v>26443</v>
      </c>
      <c r="B6123" s="40" t="s">
        <v>26444</v>
      </c>
      <c r="C6123" s="40" t="s">
        <v>26445</v>
      </c>
      <c r="D6123" s="44" t="s">
        <v>26446</v>
      </c>
    </row>
    <row r="6124" spans="1:4" ht="15" customHeight="1" x14ac:dyDescent="0.2">
      <c r="A6124" s="40" t="s">
        <v>26447</v>
      </c>
      <c r="B6124" s="40" t="s">
        <v>26448</v>
      </c>
      <c r="C6124" s="40" t="s">
        <v>26449</v>
      </c>
      <c r="D6124" s="44" t="s">
        <v>26450</v>
      </c>
    </row>
    <row r="6125" spans="1:4" ht="15" customHeight="1" x14ac:dyDescent="0.2">
      <c r="A6125" s="40" t="s">
        <v>26451</v>
      </c>
      <c r="B6125" s="40" t="s">
        <v>26452</v>
      </c>
      <c r="C6125" s="40" t="s">
        <v>26453</v>
      </c>
      <c r="D6125" s="44" t="s">
        <v>26454</v>
      </c>
    </row>
    <row r="6126" spans="1:4" ht="15" customHeight="1" x14ac:dyDescent="0.2">
      <c r="A6126" s="40" t="s">
        <v>26455</v>
      </c>
      <c r="B6126" s="40" t="s">
        <v>26456</v>
      </c>
      <c r="C6126" s="40" t="s">
        <v>26457</v>
      </c>
      <c r="D6126" s="44" t="s">
        <v>26458</v>
      </c>
    </row>
    <row r="6127" spans="1:4" ht="15" customHeight="1" x14ac:dyDescent="0.2">
      <c r="A6127" s="40" t="s">
        <v>26459</v>
      </c>
      <c r="B6127" s="40" t="s">
        <v>26460</v>
      </c>
      <c r="C6127" s="40" t="s">
        <v>26461</v>
      </c>
      <c r="D6127" s="44" t="s">
        <v>26462</v>
      </c>
    </row>
    <row r="6128" spans="1:4" ht="15" customHeight="1" x14ac:dyDescent="0.2">
      <c r="A6128" s="40" t="s">
        <v>26463</v>
      </c>
      <c r="B6128" s="40" t="s">
        <v>26464</v>
      </c>
      <c r="C6128" s="40" t="s">
        <v>26465</v>
      </c>
      <c r="D6128" s="44" t="s">
        <v>26466</v>
      </c>
    </row>
    <row r="6129" spans="1:4" ht="15" customHeight="1" x14ac:dyDescent="0.2">
      <c r="A6129" s="40" t="s">
        <v>26467</v>
      </c>
      <c r="B6129" s="40" t="s">
        <v>26468</v>
      </c>
      <c r="C6129" s="40" t="s">
        <v>26469</v>
      </c>
      <c r="D6129" s="44" t="s">
        <v>26470</v>
      </c>
    </row>
    <row r="6130" spans="1:4" ht="15" customHeight="1" x14ac:dyDescent="0.2">
      <c r="A6130" s="40" t="s">
        <v>26471</v>
      </c>
      <c r="B6130" s="40" t="s">
        <v>26472</v>
      </c>
      <c r="C6130" s="40" t="s">
        <v>26473</v>
      </c>
      <c r="D6130" s="44" t="s">
        <v>26474</v>
      </c>
    </row>
    <row r="6131" spans="1:4" ht="15" customHeight="1" x14ac:dyDescent="0.2">
      <c r="A6131" s="40" t="s">
        <v>26475</v>
      </c>
      <c r="B6131" s="40" t="s">
        <v>26476</v>
      </c>
      <c r="C6131" s="40" t="s">
        <v>26477</v>
      </c>
      <c r="D6131" s="44" t="s">
        <v>26478</v>
      </c>
    </row>
    <row r="6132" spans="1:4" ht="15" customHeight="1" x14ac:dyDescent="0.2">
      <c r="A6132" s="40" t="s">
        <v>26479</v>
      </c>
      <c r="B6132" s="40" t="s">
        <v>26480</v>
      </c>
      <c r="C6132" s="40" t="s">
        <v>26481</v>
      </c>
      <c r="D6132" s="44" t="s">
        <v>26482</v>
      </c>
    </row>
    <row r="6133" spans="1:4" ht="15" customHeight="1" x14ac:dyDescent="0.2">
      <c r="A6133" s="40" t="s">
        <v>26483</v>
      </c>
      <c r="B6133" s="40" t="s">
        <v>26484</v>
      </c>
      <c r="C6133" s="40" t="s">
        <v>26485</v>
      </c>
      <c r="D6133" s="44" t="s">
        <v>26486</v>
      </c>
    </row>
    <row r="6134" spans="1:4" ht="15" customHeight="1" x14ac:dyDescent="0.2">
      <c r="A6134" s="40" t="s">
        <v>26487</v>
      </c>
      <c r="B6134" s="40" t="s">
        <v>26488</v>
      </c>
      <c r="C6134" s="40" t="s">
        <v>26489</v>
      </c>
      <c r="D6134" s="44" t="s">
        <v>26490</v>
      </c>
    </row>
    <row r="6135" spans="1:4" ht="15" customHeight="1" x14ac:dyDescent="0.2">
      <c r="A6135" s="40" t="s">
        <v>26491</v>
      </c>
      <c r="B6135" s="40" t="s">
        <v>26492</v>
      </c>
      <c r="C6135" s="40" t="s">
        <v>26493</v>
      </c>
      <c r="D6135" s="44" t="s">
        <v>26494</v>
      </c>
    </row>
    <row r="6136" spans="1:4" ht="15" customHeight="1" x14ac:dyDescent="0.2">
      <c r="A6136" s="40" t="s">
        <v>26495</v>
      </c>
      <c r="B6136" s="40" t="s">
        <v>26496</v>
      </c>
      <c r="C6136" s="40" t="s">
        <v>26497</v>
      </c>
      <c r="D6136" s="44" t="s">
        <v>26498</v>
      </c>
    </row>
    <row r="6137" spans="1:4" ht="15" customHeight="1" x14ac:dyDescent="0.2">
      <c r="A6137" s="40" t="s">
        <v>26499</v>
      </c>
      <c r="B6137" s="40" t="s">
        <v>26500</v>
      </c>
      <c r="C6137" s="40" t="s">
        <v>26501</v>
      </c>
      <c r="D6137" s="44" t="s">
        <v>26502</v>
      </c>
    </row>
    <row r="6138" spans="1:4" ht="15" customHeight="1" x14ac:dyDescent="0.2">
      <c r="A6138" s="40" t="s">
        <v>26503</v>
      </c>
      <c r="B6138" s="40" t="s">
        <v>26504</v>
      </c>
      <c r="C6138" s="40" t="s">
        <v>26505</v>
      </c>
      <c r="D6138" s="44" t="s">
        <v>26506</v>
      </c>
    </row>
    <row r="6139" spans="1:4" ht="15" customHeight="1" x14ac:dyDescent="0.2">
      <c r="A6139" s="40" t="s">
        <v>26507</v>
      </c>
      <c r="B6139" s="40" t="s">
        <v>26508</v>
      </c>
      <c r="C6139" s="40" t="s">
        <v>26509</v>
      </c>
      <c r="D6139" s="44" t="s">
        <v>26510</v>
      </c>
    </row>
    <row r="6140" spans="1:4" ht="15" customHeight="1" x14ac:dyDescent="0.2">
      <c r="A6140" s="40" t="s">
        <v>26511</v>
      </c>
      <c r="B6140" s="40" t="s">
        <v>26512</v>
      </c>
      <c r="C6140" s="40" t="s">
        <v>26513</v>
      </c>
      <c r="D6140" s="44" t="s">
        <v>26514</v>
      </c>
    </row>
    <row r="6141" spans="1:4" ht="15" customHeight="1" x14ac:dyDescent="0.2">
      <c r="A6141" s="40" t="s">
        <v>26515</v>
      </c>
      <c r="B6141" s="40" t="s">
        <v>26516</v>
      </c>
      <c r="C6141" s="40" t="s">
        <v>26517</v>
      </c>
      <c r="D6141" s="44" t="s">
        <v>26518</v>
      </c>
    </row>
    <row r="6142" spans="1:4" ht="15" customHeight="1" x14ac:dyDescent="0.2">
      <c r="A6142" s="40" t="s">
        <v>26519</v>
      </c>
      <c r="B6142" s="40" t="s">
        <v>26520</v>
      </c>
      <c r="C6142" s="40" t="s">
        <v>26521</v>
      </c>
      <c r="D6142" s="44" t="s">
        <v>26522</v>
      </c>
    </row>
    <row r="6143" spans="1:4" ht="15" customHeight="1" x14ac:dyDescent="0.2">
      <c r="A6143" s="40" t="s">
        <v>26523</v>
      </c>
      <c r="B6143" s="40" t="s">
        <v>26524</v>
      </c>
      <c r="C6143" s="40" t="s">
        <v>26525</v>
      </c>
      <c r="D6143" s="44" t="s">
        <v>26526</v>
      </c>
    </row>
    <row r="6144" spans="1:4" ht="15" customHeight="1" x14ac:dyDescent="0.2">
      <c r="A6144" s="40" t="s">
        <v>26527</v>
      </c>
      <c r="B6144" s="40" t="s">
        <v>26528</v>
      </c>
      <c r="C6144" s="40" t="s">
        <v>26529</v>
      </c>
      <c r="D6144" s="44" t="s">
        <v>26530</v>
      </c>
    </row>
    <row r="6145" spans="1:4" ht="15" customHeight="1" x14ac:dyDescent="0.2">
      <c r="A6145" s="40" t="s">
        <v>26531</v>
      </c>
      <c r="B6145" s="40" t="s">
        <v>26532</v>
      </c>
      <c r="C6145" s="40" t="s">
        <v>26533</v>
      </c>
      <c r="D6145" s="44" t="s">
        <v>26534</v>
      </c>
    </row>
    <row r="6146" spans="1:4" ht="15" customHeight="1" x14ac:dyDescent="0.2">
      <c r="A6146" s="40" t="s">
        <v>26535</v>
      </c>
      <c r="B6146" s="40" t="s">
        <v>26536</v>
      </c>
      <c r="C6146" s="40" t="s">
        <v>26537</v>
      </c>
      <c r="D6146" s="44" t="s">
        <v>26538</v>
      </c>
    </row>
    <row r="6147" spans="1:4" ht="15" customHeight="1" x14ac:dyDescent="0.2">
      <c r="A6147" s="40" t="s">
        <v>26539</v>
      </c>
      <c r="B6147" s="40" t="s">
        <v>26540</v>
      </c>
      <c r="C6147" s="40" t="s">
        <v>26541</v>
      </c>
      <c r="D6147" s="44" t="s">
        <v>26542</v>
      </c>
    </row>
    <row r="6148" spans="1:4" ht="15" customHeight="1" x14ac:dyDescent="0.2">
      <c r="A6148" s="40" t="s">
        <v>26543</v>
      </c>
      <c r="B6148" s="40" t="s">
        <v>26544</v>
      </c>
      <c r="C6148" s="40" t="s">
        <v>26545</v>
      </c>
      <c r="D6148" s="44" t="s">
        <v>26546</v>
      </c>
    </row>
    <row r="6149" spans="1:4" ht="15" customHeight="1" x14ac:dyDescent="0.2">
      <c r="A6149" s="40" t="s">
        <v>26547</v>
      </c>
      <c r="B6149" s="40" t="s">
        <v>26548</v>
      </c>
      <c r="C6149" s="40" t="s">
        <v>26549</v>
      </c>
      <c r="D6149" s="44" t="s">
        <v>26550</v>
      </c>
    </row>
    <row r="6150" spans="1:4" ht="15" customHeight="1" x14ac:dyDescent="0.2">
      <c r="A6150" s="40" t="s">
        <v>26551</v>
      </c>
      <c r="B6150" s="40" t="s">
        <v>26552</v>
      </c>
      <c r="C6150" s="40" t="s">
        <v>26553</v>
      </c>
      <c r="D6150" s="44" t="s">
        <v>26554</v>
      </c>
    </row>
    <row r="6151" spans="1:4" ht="15" customHeight="1" x14ac:dyDescent="0.2">
      <c r="A6151" s="40" t="s">
        <v>26555</v>
      </c>
      <c r="B6151" s="40" t="s">
        <v>26556</v>
      </c>
      <c r="C6151" s="40" t="s">
        <v>26557</v>
      </c>
      <c r="D6151" s="44" t="s">
        <v>26558</v>
      </c>
    </row>
    <row r="6152" spans="1:4" ht="15" customHeight="1" x14ac:dyDescent="0.2">
      <c r="A6152" s="40" t="s">
        <v>26559</v>
      </c>
      <c r="B6152" s="40" t="s">
        <v>26560</v>
      </c>
      <c r="C6152" s="40" t="s">
        <v>26561</v>
      </c>
      <c r="D6152" s="44" t="s">
        <v>26562</v>
      </c>
    </row>
    <row r="6153" spans="1:4" ht="15" customHeight="1" x14ac:dyDescent="0.2">
      <c r="A6153" s="40" t="s">
        <v>26563</v>
      </c>
      <c r="B6153" s="40" t="s">
        <v>26564</v>
      </c>
      <c r="C6153" s="40" t="s">
        <v>26565</v>
      </c>
      <c r="D6153" s="44" t="s">
        <v>26566</v>
      </c>
    </row>
    <row r="6154" spans="1:4" ht="15" customHeight="1" x14ac:dyDescent="0.2">
      <c r="A6154" s="40" t="s">
        <v>26567</v>
      </c>
      <c r="B6154" s="40" t="s">
        <v>26568</v>
      </c>
      <c r="C6154" s="40" t="s">
        <v>26569</v>
      </c>
      <c r="D6154" s="44" t="s">
        <v>26570</v>
      </c>
    </row>
    <row r="6155" spans="1:4" ht="15" customHeight="1" x14ac:dyDescent="0.2">
      <c r="A6155" s="40" t="s">
        <v>26571</v>
      </c>
      <c r="B6155" s="40" t="s">
        <v>26572</v>
      </c>
      <c r="C6155" s="40" t="s">
        <v>26573</v>
      </c>
      <c r="D6155" s="44" t="s">
        <v>26574</v>
      </c>
    </row>
    <row r="6156" spans="1:4" ht="15" customHeight="1" x14ac:dyDescent="0.2">
      <c r="A6156" s="40" t="s">
        <v>26575</v>
      </c>
      <c r="B6156" s="40" t="s">
        <v>26576</v>
      </c>
      <c r="C6156" s="40" t="s">
        <v>26577</v>
      </c>
      <c r="D6156" s="44" t="s">
        <v>26578</v>
      </c>
    </row>
    <row r="6157" spans="1:4" ht="15" customHeight="1" x14ac:dyDescent="0.2">
      <c r="A6157" s="40" t="s">
        <v>26579</v>
      </c>
      <c r="B6157" s="40" t="s">
        <v>26580</v>
      </c>
      <c r="C6157" s="40" t="s">
        <v>26581</v>
      </c>
      <c r="D6157" s="44" t="s">
        <v>26582</v>
      </c>
    </row>
    <row r="6158" spans="1:4" ht="15" customHeight="1" x14ac:dyDescent="0.2">
      <c r="A6158" s="40" t="s">
        <v>26583</v>
      </c>
      <c r="B6158" s="40" t="s">
        <v>26584</v>
      </c>
      <c r="C6158" s="40" t="s">
        <v>26585</v>
      </c>
      <c r="D6158" s="44" t="s">
        <v>26586</v>
      </c>
    </row>
    <row r="6159" spans="1:4" ht="15" customHeight="1" x14ac:dyDescent="0.2">
      <c r="A6159" s="40" t="s">
        <v>26587</v>
      </c>
      <c r="B6159" s="40" t="s">
        <v>26588</v>
      </c>
      <c r="C6159" s="40" t="s">
        <v>26589</v>
      </c>
      <c r="D6159" s="44" t="s">
        <v>26590</v>
      </c>
    </row>
    <row r="6160" spans="1:4" ht="15" customHeight="1" x14ac:dyDescent="0.2">
      <c r="A6160" s="40" t="s">
        <v>26591</v>
      </c>
      <c r="B6160" s="40" t="s">
        <v>26592</v>
      </c>
      <c r="C6160" s="40" t="s">
        <v>26593</v>
      </c>
      <c r="D6160" s="44" t="s">
        <v>26594</v>
      </c>
    </row>
    <row r="6161" spans="1:4" ht="15" customHeight="1" x14ac:dyDescent="0.2">
      <c r="A6161" s="40" t="s">
        <v>26595</v>
      </c>
      <c r="B6161" s="40" t="s">
        <v>26596</v>
      </c>
      <c r="C6161" s="40" t="s">
        <v>26597</v>
      </c>
      <c r="D6161" s="44" t="s">
        <v>26598</v>
      </c>
    </row>
    <row r="6162" spans="1:4" ht="15" customHeight="1" x14ac:dyDescent="0.2">
      <c r="A6162" s="40" t="s">
        <v>26599</v>
      </c>
      <c r="B6162" s="40" t="s">
        <v>26600</v>
      </c>
      <c r="C6162" s="40" t="s">
        <v>26601</v>
      </c>
      <c r="D6162" s="44" t="s">
        <v>26602</v>
      </c>
    </row>
    <row r="6163" spans="1:4" ht="15" customHeight="1" x14ac:dyDescent="0.2">
      <c r="A6163" s="40" t="s">
        <v>26603</v>
      </c>
      <c r="B6163" s="40" t="s">
        <v>26604</v>
      </c>
      <c r="C6163" s="40" t="s">
        <v>26605</v>
      </c>
      <c r="D6163" s="44" t="s">
        <v>26606</v>
      </c>
    </row>
    <row r="6164" spans="1:4" ht="15" customHeight="1" x14ac:dyDescent="0.2">
      <c r="A6164" s="40" t="s">
        <v>26607</v>
      </c>
      <c r="B6164" s="40" t="s">
        <v>26608</v>
      </c>
      <c r="C6164" s="40" t="s">
        <v>26609</v>
      </c>
      <c r="D6164" s="44" t="s">
        <v>26610</v>
      </c>
    </row>
    <row r="6165" spans="1:4" ht="15" customHeight="1" x14ac:dyDescent="0.2">
      <c r="A6165" s="40" t="s">
        <v>26611</v>
      </c>
      <c r="B6165" s="40" t="s">
        <v>26612</v>
      </c>
      <c r="C6165" s="40" t="s">
        <v>26613</v>
      </c>
      <c r="D6165" s="44" t="s">
        <v>26614</v>
      </c>
    </row>
    <row r="6166" spans="1:4" ht="15" customHeight="1" x14ac:dyDescent="0.2">
      <c r="A6166" s="40" t="s">
        <v>26615</v>
      </c>
      <c r="B6166" s="40" t="s">
        <v>26616</v>
      </c>
      <c r="C6166" s="40" t="s">
        <v>26617</v>
      </c>
      <c r="D6166" s="44" t="s">
        <v>26618</v>
      </c>
    </row>
    <row r="6167" spans="1:4" ht="15" customHeight="1" x14ac:dyDescent="0.2">
      <c r="A6167" s="40" t="s">
        <v>26619</v>
      </c>
      <c r="B6167" s="40" t="s">
        <v>26620</v>
      </c>
      <c r="C6167" s="40" t="s">
        <v>26621</v>
      </c>
      <c r="D6167" s="44" t="s">
        <v>26622</v>
      </c>
    </row>
    <row r="6168" spans="1:4" ht="15" customHeight="1" x14ac:dyDescent="0.2">
      <c r="A6168" s="40" t="s">
        <v>26623</v>
      </c>
      <c r="B6168" s="40" t="s">
        <v>26624</v>
      </c>
      <c r="C6168" s="40" t="s">
        <v>26625</v>
      </c>
      <c r="D6168" s="44" t="s">
        <v>26626</v>
      </c>
    </row>
    <row r="6169" spans="1:4" ht="15" customHeight="1" x14ac:dyDescent="0.2">
      <c r="A6169" s="40" t="s">
        <v>26627</v>
      </c>
      <c r="B6169" s="40" t="s">
        <v>26628</v>
      </c>
      <c r="C6169" s="40" t="s">
        <v>26629</v>
      </c>
      <c r="D6169" s="44" t="s">
        <v>26630</v>
      </c>
    </row>
    <row r="6170" spans="1:4" ht="15" customHeight="1" x14ac:dyDescent="0.2">
      <c r="A6170" s="40" t="s">
        <v>26631</v>
      </c>
      <c r="B6170" s="40" t="s">
        <v>26632</v>
      </c>
      <c r="C6170" s="40" t="s">
        <v>26633</v>
      </c>
      <c r="D6170" s="44" t="s">
        <v>26634</v>
      </c>
    </row>
    <row r="6171" spans="1:4" ht="15" customHeight="1" x14ac:dyDescent="0.2">
      <c r="A6171" s="40" t="s">
        <v>26635</v>
      </c>
      <c r="B6171" s="40" t="s">
        <v>26636</v>
      </c>
      <c r="C6171" s="40" t="s">
        <v>26637</v>
      </c>
      <c r="D6171" s="44" t="s">
        <v>26638</v>
      </c>
    </row>
    <row r="6172" spans="1:4" ht="15" customHeight="1" x14ac:dyDescent="0.2">
      <c r="A6172" s="40" t="s">
        <v>26639</v>
      </c>
      <c r="B6172" s="40" t="s">
        <v>26640</v>
      </c>
      <c r="C6172" s="40" t="s">
        <v>26641</v>
      </c>
      <c r="D6172" s="44" t="s">
        <v>26642</v>
      </c>
    </row>
    <row r="6173" spans="1:4" ht="15" customHeight="1" x14ac:dyDescent="0.2">
      <c r="A6173" s="40" t="s">
        <v>26643</v>
      </c>
      <c r="B6173" s="40" t="s">
        <v>26644</v>
      </c>
      <c r="C6173" s="40" t="s">
        <v>26645</v>
      </c>
      <c r="D6173" s="44" t="s">
        <v>26646</v>
      </c>
    </row>
    <row r="6174" spans="1:4" ht="15" customHeight="1" x14ac:dyDescent="0.2">
      <c r="A6174" s="40" t="s">
        <v>26647</v>
      </c>
      <c r="B6174" s="40" t="s">
        <v>26648</v>
      </c>
      <c r="C6174" s="40" t="s">
        <v>26649</v>
      </c>
      <c r="D6174" s="44" t="s">
        <v>26650</v>
      </c>
    </row>
    <row r="6175" spans="1:4" ht="15" customHeight="1" x14ac:dyDescent="0.2">
      <c r="A6175" s="40" t="s">
        <v>26651</v>
      </c>
      <c r="B6175" s="40" t="s">
        <v>26652</v>
      </c>
      <c r="C6175" s="40" t="s">
        <v>26653</v>
      </c>
      <c r="D6175" s="44" t="s">
        <v>26654</v>
      </c>
    </row>
    <row r="6176" spans="1:4" ht="15" customHeight="1" x14ac:dyDescent="0.2">
      <c r="A6176" s="40" t="s">
        <v>26655</v>
      </c>
      <c r="B6176" s="40" t="s">
        <v>26656</v>
      </c>
      <c r="C6176" s="40" t="s">
        <v>26657</v>
      </c>
      <c r="D6176" s="44" t="s">
        <v>26658</v>
      </c>
    </row>
    <row r="6177" spans="1:4" ht="15" customHeight="1" x14ac:dyDescent="0.2">
      <c r="A6177" s="40" t="s">
        <v>26659</v>
      </c>
      <c r="B6177" s="40" t="s">
        <v>26660</v>
      </c>
      <c r="C6177" s="40" t="s">
        <v>26661</v>
      </c>
      <c r="D6177" s="44" t="s">
        <v>26662</v>
      </c>
    </row>
    <row r="6178" spans="1:4" ht="15" customHeight="1" x14ac:dyDescent="0.2">
      <c r="A6178" s="40" t="s">
        <v>26663</v>
      </c>
      <c r="B6178" s="40" t="s">
        <v>26664</v>
      </c>
      <c r="C6178" s="40" t="s">
        <v>26665</v>
      </c>
      <c r="D6178" s="44" t="s">
        <v>26666</v>
      </c>
    </row>
    <row r="6179" spans="1:4" ht="15" customHeight="1" x14ac:dyDescent="0.2">
      <c r="A6179" s="40" t="s">
        <v>26667</v>
      </c>
      <c r="B6179" s="40" t="s">
        <v>26668</v>
      </c>
      <c r="C6179" s="40" t="s">
        <v>26669</v>
      </c>
      <c r="D6179" s="44" t="s">
        <v>26670</v>
      </c>
    </row>
    <row r="6180" spans="1:4" ht="15" customHeight="1" x14ac:dyDescent="0.2">
      <c r="A6180" s="40" t="s">
        <v>26671</v>
      </c>
      <c r="B6180" s="40" t="s">
        <v>26672</v>
      </c>
      <c r="C6180" s="40" t="s">
        <v>26673</v>
      </c>
      <c r="D6180" s="44" t="s">
        <v>26674</v>
      </c>
    </row>
    <row r="6181" spans="1:4" ht="15" customHeight="1" x14ac:dyDescent="0.2">
      <c r="A6181" s="40" t="s">
        <v>26675</v>
      </c>
      <c r="B6181" s="40" t="s">
        <v>26676</v>
      </c>
      <c r="C6181" s="40" t="s">
        <v>26677</v>
      </c>
      <c r="D6181" s="44" t="s">
        <v>26678</v>
      </c>
    </row>
    <row r="6182" spans="1:4" ht="15" customHeight="1" x14ac:dyDescent="0.2">
      <c r="A6182" s="40" t="s">
        <v>26679</v>
      </c>
      <c r="B6182" s="40" t="s">
        <v>26680</v>
      </c>
      <c r="C6182" s="40" t="s">
        <v>26681</v>
      </c>
      <c r="D6182" s="44" t="s">
        <v>26682</v>
      </c>
    </row>
    <row r="6183" spans="1:4" ht="15" customHeight="1" x14ac:dyDescent="0.2">
      <c r="A6183" s="40" t="s">
        <v>26683</v>
      </c>
      <c r="B6183" s="40" t="s">
        <v>26684</v>
      </c>
      <c r="C6183" s="40" t="s">
        <v>26685</v>
      </c>
      <c r="D6183" s="44" t="s">
        <v>26686</v>
      </c>
    </row>
    <row r="6184" spans="1:4" ht="15" customHeight="1" x14ac:dyDescent="0.2">
      <c r="A6184" s="40" t="s">
        <v>26687</v>
      </c>
      <c r="B6184" s="40" t="s">
        <v>26688</v>
      </c>
      <c r="C6184" s="40" t="s">
        <v>26689</v>
      </c>
      <c r="D6184" s="44" t="s">
        <v>26690</v>
      </c>
    </row>
    <row r="6185" spans="1:4" ht="15" customHeight="1" x14ac:dyDescent="0.2">
      <c r="A6185" s="40" t="s">
        <v>26691</v>
      </c>
      <c r="B6185" s="40" t="s">
        <v>26692</v>
      </c>
      <c r="C6185" s="40" t="s">
        <v>26693</v>
      </c>
      <c r="D6185" s="44" t="s">
        <v>26694</v>
      </c>
    </row>
    <row r="6186" spans="1:4" ht="15" customHeight="1" x14ac:dyDescent="0.2">
      <c r="A6186" s="40" t="s">
        <v>26695</v>
      </c>
      <c r="B6186" s="40" t="s">
        <v>26696</v>
      </c>
      <c r="C6186" s="40" t="s">
        <v>26697</v>
      </c>
      <c r="D6186" s="44" t="s">
        <v>26698</v>
      </c>
    </row>
    <row r="6187" spans="1:4" ht="15" customHeight="1" x14ac:dyDescent="0.2">
      <c r="A6187" s="40" t="s">
        <v>26699</v>
      </c>
      <c r="B6187" s="40" t="s">
        <v>26700</v>
      </c>
      <c r="C6187" s="40" t="s">
        <v>26701</v>
      </c>
      <c r="D6187" s="44" t="s">
        <v>26702</v>
      </c>
    </row>
    <row r="6188" spans="1:4" ht="15" customHeight="1" x14ac:dyDescent="0.2">
      <c r="A6188" s="40" t="s">
        <v>26703</v>
      </c>
      <c r="B6188" s="40" t="s">
        <v>26704</v>
      </c>
      <c r="C6188" s="40" t="s">
        <v>26705</v>
      </c>
      <c r="D6188" s="44" t="s">
        <v>26706</v>
      </c>
    </row>
    <row r="6189" spans="1:4" ht="15" customHeight="1" x14ac:dyDescent="0.2">
      <c r="A6189" s="40" t="s">
        <v>26707</v>
      </c>
      <c r="B6189" s="40" t="s">
        <v>26708</v>
      </c>
      <c r="C6189" s="40" t="s">
        <v>26709</v>
      </c>
      <c r="D6189" s="44" t="s">
        <v>26710</v>
      </c>
    </row>
    <row r="6190" spans="1:4" ht="15" customHeight="1" x14ac:dyDescent="0.2">
      <c r="A6190" s="40" t="s">
        <v>26711</v>
      </c>
      <c r="B6190" s="40" t="s">
        <v>26712</v>
      </c>
      <c r="C6190" s="40" t="s">
        <v>26713</v>
      </c>
      <c r="D6190" s="44" t="s">
        <v>26714</v>
      </c>
    </row>
    <row r="6191" spans="1:4" ht="15" customHeight="1" x14ac:dyDescent="0.2">
      <c r="A6191" s="40" t="s">
        <v>26715</v>
      </c>
      <c r="B6191" s="40" t="s">
        <v>26716</v>
      </c>
      <c r="C6191" s="40" t="s">
        <v>26717</v>
      </c>
      <c r="D6191" s="44" t="s">
        <v>26718</v>
      </c>
    </row>
    <row r="6192" spans="1:4" ht="15" customHeight="1" x14ac:dyDescent="0.2">
      <c r="A6192" s="40" t="s">
        <v>26719</v>
      </c>
      <c r="B6192" s="40" t="s">
        <v>26720</v>
      </c>
      <c r="C6192" s="40" t="s">
        <v>26721</v>
      </c>
      <c r="D6192" s="44" t="s">
        <v>26722</v>
      </c>
    </row>
    <row r="6193" spans="1:4" ht="15" customHeight="1" x14ac:dyDescent="0.2">
      <c r="A6193" s="40" t="s">
        <v>26723</v>
      </c>
      <c r="B6193" s="40" t="s">
        <v>26724</v>
      </c>
      <c r="C6193" s="40" t="s">
        <v>26725</v>
      </c>
      <c r="D6193" s="44" t="s">
        <v>26726</v>
      </c>
    </row>
    <row r="6194" spans="1:4" ht="15" customHeight="1" x14ac:dyDescent="0.2">
      <c r="A6194" s="40" t="s">
        <v>26727</v>
      </c>
      <c r="B6194" s="40" t="s">
        <v>26728</v>
      </c>
      <c r="C6194" s="40" t="s">
        <v>26729</v>
      </c>
      <c r="D6194" s="44" t="s">
        <v>26730</v>
      </c>
    </row>
    <row r="6195" spans="1:4" ht="15" customHeight="1" x14ac:dyDescent="0.2">
      <c r="A6195" s="40" t="s">
        <v>26731</v>
      </c>
      <c r="B6195" s="40" t="s">
        <v>26732</v>
      </c>
      <c r="C6195" s="40" t="s">
        <v>26733</v>
      </c>
      <c r="D6195" s="44" t="s">
        <v>26734</v>
      </c>
    </row>
    <row r="6196" spans="1:4" ht="15" customHeight="1" x14ac:dyDescent="0.2">
      <c r="A6196" s="40" t="s">
        <v>26735</v>
      </c>
      <c r="B6196" s="40" t="s">
        <v>26736</v>
      </c>
      <c r="C6196" s="40" t="s">
        <v>26737</v>
      </c>
      <c r="D6196" s="44" t="s">
        <v>26738</v>
      </c>
    </row>
    <row r="6197" spans="1:4" ht="15" customHeight="1" x14ac:dyDescent="0.2">
      <c r="A6197" s="40" t="s">
        <v>26739</v>
      </c>
      <c r="B6197" s="40" t="s">
        <v>26740</v>
      </c>
      <c r="C6197" s="40" t="s">
        <v>26741</v>
      </c>
      <c r="D6197" s="44" t="s">
        <v>26742</v>
      </c>
    </row>
    <row r="6198" spans="1:4" ht="15" customHeight="1" x14ac:dyDescent="0.2">
      <c r="A6198" s="40" t="s">
        <v>26743</v>
      </c>
      <c r="B6198" s="40" t="s">
        <v>26744</v>
      </c>
      <c r="C6198" s="40" t="s">
        <v>26745</v>
      </c>
      <c r="D6198" s="44" t="s">
        <v>26746</v>
      </c>
    </row>
    <row r="6199" spans="1:4" ht="15" customHeight="1" x14ac:dyDescent="0.2">
      <c r="A6199" s="40" t="s">
        <v>26747</v>
      </c>
      <c r="B6199" s="40" t="s">
        <v>26748</v>
      </c>
      <c r="C6199" s="40" t="s">
        <v>26749</v>
      </c>
      <c r="D6199" s="44" t="s">
        <v>26750</v>
      </c>
    </row>
    <row r="6200" spans="1:4" ht="15" customHeight="1" x14ac:dyDescent="0.2">
      <c r="A6200" s="40" t="s">
        <v>26751</v>
      </c>
      <c r="B6200" s="40" t="s">
        <v>26752</v>
      </c>
      <c r="C6200" s="40" t="s">
        <v>26753</v>
      </c>
      <c r="D6200" s="44" t="s">
        <v>26754</v>
      </c>
    </row>
    <row r="6201" spans="1:4" ht="15" customHeight="1" x14ac:dyDescent="0.2">
      <c r="A6201" s="40" t="s">
        <v>26755</v>
      </c>
      <c r="B6201" s="40" t="s">
        <v>26756</v>
      </c>
      <c r="C6201" s="40" t="s">
        <v>26757</v>
      </c>
      <c r="D6201" s="44" t="s">
        <v>26758</v>
      </c>
    </row>
    <row r="6202" spans="1:4" ht="15" customHeight="1" x14ac:dyDescent="0.2">
      <c r="A6202" s="40" t="s">
        <v>26759</v>
      </c>
      <c r="B6202" s="40" t="s">
        <v>26760</v>
      </c>
      <c r="C6202" s="40" t="s">
        <v>26761</v>
      </c>
      <c r="D6202" s="44" t="s">
        <v>26762</v>
      </c>
    </row>
    <row r="6203" spans="1:4" ht="15" customHeight="1" x14ac:dyDescent="0.2">
      <c r="A6203" s="40" t="s">
        <v>26763</v>
      </c>
      <c r="B6203" s="40" t="s">
        <v>26764</v>
      </c>
      <c r="C6203" s="40" t="s">
        <v>26765</v>
      </c>
      <c r="D6203" s="44" t="s">
        <v>26766</v>
      </c>
    </row>
    <row r="6204" spans="1:4" ht="15" customHeight="1" x14ac:dyDescent="0.2">
      <c r="A6204" s="40" t="s">
        <v>26767</v>
      </c>
      <c r="B6204" s="40" t="s">
        <v>26768</v>
      </c>
      <c r="C6204" s="40" t="s">
        <v>26769</v>
      </c>
      <c r="D6204" s="44" t="s">
        <v>26770</v>
      </c>
    </row>
    <row r="6205" spans="1:4" ht="15" customHeight="1" x14ac:dyDescent="0.2">
      <c r="A6205" s="40" t="s">
        <v>26771</v>
      </c>
      <c r="B6205" s="40" t="s">
        <v>26772</v>
      </c>
      <c r="C6205" s="40" t="s">
        <v>26773</v>
      </c>
      <c r="D6205" s="44" t="s">
        <v>26774</v>
      </c>
    </row>
    <row r="6206" spans="1:4" ht="15" customHeight="1" x14ac:dyDescent="0.2">
      <c r="A6206" s="40" t="s">
        <v>26775</v>
      </c>
      <c r="B6206" s="40" t="s">
        <v>26776</v>
      </c>
      <c r="C6206" s="40" t="s">
        <v>26777</v>
      </c>
      <c r="D6206" s="44" t="s">
        <v>26778</v>
      </c>
    </row>
    <row r="6207" spans="1:4" ht="15" customHeight="1" x14ac:dyDescent="0.2">
      <c r="A6207" s="40" t="s">
        <v>26779</v>
      </c>
      <c r="B6207" s="40" t="s">
        <v>26780</v>
      </c>
      <c r="C6207" s="40" t="s">
        <v>26781</v>
      </c>
      <c r="D6207" s="44" t="s">
        <v>26782</v>
      </c>
    </row>
    <row r="6208" spans="1:4" ht="15" customHeight="1" x14ac:dyDescent="0.2">
      <c r="A6208" s="40" t="s">
        <v>26783</v>
      </c>
      <c r="B6208" s="40" t="s">
        <v>26784</v>
      </c>
      <c r="C6208" s="40" t="s">
        <v>26785</v>
      </c>
      <c r="D6208" s="44" t="s">
        <v>26786</v>
      </c>
    </row>
    <row r="6209" spans="1:4" ht="15" customHeight="1" x14ac:dyDescent="0.2">
      <c r="A6209" s="40" t="s">
        <v>26787</v>
      </c>
      <c r="B6209" s="40" t="s">
        <v>26788</v>
      </c>
      <c r="C6209" s="40" t="s">
        <v>26789</v>
      </c>
      <c r="D6209" s="44" t="s">
        <v>26790</v>
      </c>
    </row>
    <row r="6210" spans="1:4" ht="15" customHeight="1" x14ac:dyDescent="0.2">
      <c r="A6210" s="40" t="s">
        <v>26791</v>
      </c>
      <c r="B6210" s="40" t="s">
        <v>26792</v>
      </c>
      <c r="C6210" s="40" t="s">
        <v>26793</v>
      </c>
      <c r="D6210" s="44" t="s">
        <v>26794</v>
      </c>
    </row>
    <row r="6211" spans="1:4" ht="15" customHeight="1" x14ac:dyDescent="0.2">
      <c r="A6211" s="40" t="s">
        <v>26795</v>
      </c>
      <c r="B6211" s="40" t="s">
        <v>26796</v>
      </c>
      <c r="C6211" s="40" t="s">
        <v>26797</v>
      </c>
      <c r="D6211" s="44" t="s">
        <v>26798</v>
      </c>
    </row>
    <row r="6212" spans="1:4" ht="15" customHeight="1" x14ac:dyDescent="0.2">
      <c r="A6212" s="40" t="s">
        <v>26799</v>
      </c>
      <c r="B6212" s="40" t="s">
        <v>26800</v>
      </c>
      <c r="C6212" s="40" t="s">
        <v>26801</v>
      </c>
      <c r="D6212" s="44" t="s">
        <v>26802</v>
      </c>
    </row>
    <row r="6213" spans="1:4" ht="15" customHeight="1" x14ac:dyDescent="0.2">
      <c r="A6213" s="40" t="s">
        <v>26803</v>
      </c>
      <c r="B6213" s="40" t="s">
        <v>26804</v>
      </c>
      <c r="C6213" s="40" t="s">
        <v>26805</v>
      </c>
      <c r="D6213" s="44" t="s">
        <v>26806</v>
      </c>
    </row>
    <row r="6214" spans="1:4" ht="15" customHeight="1" x14ac:dyDescent="0.2">
      <c r="A6214" s="40" t="s">
        <v>26807</v>
      </c>
      <c r="B6214" s="40" t="s">
        <v>26808</v>
      </c>
      <c r="C6214" s="40" t="s">
        <v>26809</v>
      </c>
      <c r="D6214" s="44" t="s">
        <v>26810</v>
      </c>
    </row>
    <row r="6215" spans="1:4" ht="15" customHeight="1" x14ac:dyDescent="0.2">
      <c r="A6215" s="40" t="s">
        <v>26811</v>
      </c>
      <c r="B6215" s="40" t="s">
        <v>26812</v>
      </c>
      <c r="C6215" s="40" t="s">
        <v>26813</v>
      </c>
      <c r="D6215" s="44" t="s">
        <v>26814</v>
      </c>
    </row>
    <row r="6216" spans="1:4" ht="15" customHeight="1" x14ac:dyDescent="0.2">
      <c r="A6216" s="40" t="s">
        <v>26815</v>
      </c>
      <c r="B6216" s="40" t="s">
        <v>26816</v>
      </c>
      <c r="C6216" s="40" t="s">
        <v>26817</v>
      </c>
      <c r="D6216" s="44" t="s">
        <v>26818</v>
      </c>
    </row>
    <row r="6217" spans="1:4" ht="15" customHeight="1" x14ac:dyDescent="0.2">
      <c r="A6217" s="40" t="s">
        <v>26819</v>
      </c>
      <c r="B6217" s="40" t="s">
        <v>26820</v>
      </c>
      <c r="C6217" s="40" t="s">
        <v>26821</v>
      </c>
      <c r="D6217" s="44" t="s">
        <v>26822</v>
      </c>
    </row>
    <row r="6218" spans="1:4" ht="15" customHeight="1" x14ac:dyDescent="0.2">
      <c r="A6218" s="40" t="s">
        <v>26823</v>
      </c>
      <c r="B6218" s="40" t="s">
        <v>26824</v>
      </c>
      <c r="C6218" s="40" t="s">
        <v>26825</v>
      </c>
      <c r="D6218" s="44" t="s">
        <v>26826</v>
      </c>
    </row>
    <row r="6219" spans="1:4" ht="15" customHeight="1" x14ac:dyDescent="0.2">
      <c r="A6219" s="40" t="s">
        <v>26827</v>
      </c>
      <c r="B6219" s="40" t="s">
        <v>26828</v>
      </c>
      <c r="C6219" s="40" t="s">
        <v>26829</v>
      </c>
      <c r="D6219" s="44" t="s">
        <v>26830</v>
      </c>
    </row>
    <row r="6220" spans="1:4" ht="15" customHeight="1" x14ac:dyDescent="0.2">
      <c r="A6220" s="40" t="s">
        <v>26831</v>
      </c>
      <c r="B6220" s="40" t="s">
        <v>26832</v>
      </c>
      <c r="C6220" s="40" t="s">
        <v>26833</v>
      </c>
      <c r="D6220" s="44" t="s">
        <v>26834</v>
      </c>
    </row>
    <row r="6221" spans="1:4" ht="15" customHeight="1" x14ac:dyDescent="0.2">
      <c r="A6221" s="40" t="s">
        <v>26835</v>
      </c>
      <c r="B6221" s="40" t="s">
        <v>26836</v>
      </c>
      <c r="C6221" s="40" t="s">
        <v>26837</v>
      </c>
      <c r="D6221" s="44" t="s">
        <v>26838</v>
      </c>
    </row>
    <row r="6222" spans="1:4" ht="15" customHeight="1" x14ac:dyDescent="0.2">
      <c r="A6222" s="40" t="s">
        <v>26839</v>
      </c>
      <c r="B6222" s="40" t="s">
        <v>26840</v>
      </c>
      <c r="C6222" s="40" t="s">
        <v>26841</v>
      </c>
      <c r="D6222" s="44" t="s">
        <v>26842</v>
      </c>
    </row>
    <row r="6223" spans="1:4" ht="15" customHeight="1" x14ac:dyDescent="0.2">
      <c r="A6223" s="40" t="s">
        <v>26843</v>
      </c>
      <c r="B6223" s="40" t="s">
        <v>26844</v>
      </c>
      <c r="C6223" s="40" t="s">
        <v>26845</v>
      </c>
      <c r="D6223" s="44" t="s">
        <v>26846</v>
      </c>
    </row>
    <row r="6224" spans="1:4" ht="15" customHeight="1" x14ac:dyDescent="0.2">
      <c r="A6224" s="40" t="s">
        <v>26847</v>
      </c>
      <c r="B6224" s="40" t="s">
        <v>26848</v>
      </c>
      <c r="C6224" s="40" t="s">
        <v>26849</v>
      </c>
      <c r="D6224" s="44" t="s">
        <v>26850</v>
      </c>
    </row>
    <row r="6225" spans="1:4" ht="15" customHeight="1" x14ac:dyDescent="0.2">
      <c r="A6225" s="40" t="s">
        <v>26851</v>
      </c>
      <c r="B6225" s="40" t="s">
        <v>26852</v>
      </c>
      <c r="C6225" s="40" t="s">
        <v>26853</v>
      </c>
      <c r="D6225" s="44" t="s">
        <v>26854</v>
      </c>
    </row>
    <row r="6226" spans="1:4" ht="15" customHeight="1" x14ac:dyDescent="0.2">
      <c r="A6226" s="40" t="s">
        <v>26855</v>
      </c>
      <c r="B6226" s="40" t="s">
        <v>26856</v>
      </c>
      <c r="C6226" s="40" t="s">
        <v>26857</v>
      </c>
      <c r="D6226" s="44" t="s">
        <v>26858</v>
      </c>
    </row>
    <row r="6227" spans="1:4" ht="15" customHeight="1" x14ac:dyDescent="0.2">
      <c r="A6227" s="40" t="s">
        <v>26859</v>
      </c>
      <c r="B6227" s="40" t="s">
        <v>26860</v>
      </c>
      <c r="C6227" s="40" t="s">
        <v>26861</v>
      </c>
      <c r="D6227" s="44" t="s">
        <v>26862</v>
      </c>
    </row>
    <row r="6228" spans="1:4" ht="15" customHeight="1" x14ac:dyDescent="0.2">
      <c r="A6228" s="40" t="s">
        <v>26863</v>
      </c>
      <c r="B6228" s="40" t="s">
        <v>26864</v>
      </c>
      <c r="C6228" s="40" t="s">
        <v>26865</v>
      </c>
      <c r="D6228" s="44" t="s">
        <v>26866</v>
      </c>
    </row>
    <row r="6229" spans="1:4" ht="15" customHeight="1" x14ac:dyDescent="0.2">
      <c r="A6229" s="40" t="s">
        <v>26867</v>
      </c>
      <c r="B6229" s="40" t="s">
        <v>26868</v>
      </c>
      <c r="C6229" s="40" t="s">
        <v>26869</v>
      </c>
      <c r="D6229" s="44" t="s">
        <v>26870</v>
      </c>
    </row>
    <row r="6230" spans="1:4" ht="15" customHeight="1" x14ac:dyDescent="0.2">
      <c r="A6230" s="40" t="s">
        <v>26871</v>
      </c>
      <c r="B6230" s="40" t="s">
        <v>26872</v>
      </c>
      <c r="C6230" s="40" t="s">
        <v>26873</v>
      </c>
      <c r="D6230" s="44" t="s">
        <v>26874</v>
      </c>
    </row>
    <row r="6231" spans="1:4" ht="15" customHeight="1" x14ac:dyDescent="0.2">
      <c r="A6231" s="40" t="s">
        <v>26875</v>
      </c>
      <c r="B6231" s="40" t="s">
        <v>26876</v>
      </c>
      <c r="C6231" s="40" t="s">
        <v>26877</v>
      </c>
      <c r="D6231" s="44" t="s">
        <v>26878</v>
      </c>
    </row>
    <row r="6232" spans="1:4" ht="15" customHeight="1" x14ac:dyDescent="0.2">
      <c r="A6232" s="40" t="s">
        <v>26879</v>
      </c>
      <c r="B6232" s="40" t="s">
        <v>26880</v>
      </c>
      <c r="C6232" s="40" t="s">
        <v>26881</v>
      </c>
      <c r="D6232" s="44" t="s">
        <v>26882</v>
      </c>
    </row>
    <row r="6233" spans="1:4" ht="15" customHeight="1" x14ac:dyDescent="0.2">
      <c r="A6233" s="40" t="s">
        <v>26883</v>
      </c>
      <c r="B6233" s="40" t="s">
        <v>26884</v>
      </c>
      <c r="C6233" s="40" t="s">
        <v>26885</v>
      </c>
      <c r="D6233" s="44" t="s">
        <v>26886</v>
      </c>
    </row>
    <row r="6234" spans="1:4" ht="15" customHeight="1" x14ac:dyDescent="0.2">
      <c r="A6234" s="40" t="s">
        <v>26887</v>
      </c>
      <c r="B6234" s="40" t="s">
        <v>26888</v>
      </c>
      <c r="C6234" s="40" t="s">
        <v>26889</v>
      </c>
      <c r="D6234" s="44" t="s">
        <v>26890</v>
      </c>
    </row>
    <row r="6235" spans="1:4" ht="15" customHeight="1" x14ac:dyDescent="0.2">
      <c r="A6235" s="40" t="s">
        <v>26891</v>
      </c>
      <c r="B6235" s="40" t="s">
        <v>26892</v>
      </c>
      <c r="C6235" s="40" t="s">
        <v>26893</v>
      </c>
      <c r="D6235" s="44" t="s">
        <v>26894</v>
      </c>
    </row>
    <row r="6236" spans="1:4" ht="15" customHeight="1" x14ac:dyDescent="0.2">
      <c r="A6236" s="40" t="s">
        <v>26895</v>
      </c>
      <c r="B6236" s="40" t="s">
        <v>26896</v>
      </c>
      <c r="C6236" s="40" t="s">
        <v>26897</v>
      </c>
      <c r="D6236" s="44" t="s">
        <v>26898</v>
      </c>
    </row>
    <row r="6237" spans="1:4" ht="15" customHeight="1" x14ac:dyDescent="0.2">
      <c r="A6237" s="40" t="s">
        <v>26899</v>
      </c>
      <c r="B6237" s="40" t="s">
        <v>26900</v>
      </c>
      <c r="C6237" s="40" t="s">
        <v>26901</v>
      </c>
      <c r="D6237" s="44" t="s">
        <v>26902</v>
      </c>
    </row>
    <row r="6238" spans="1:4" ht="15" customHeight="1" x14ac:dyDescent="0.2">
      <c r="A6238" s="40" t="s">
        <v>26903</v>
      </c>
      <c r="B6238" s="40" t="s">
        <v>26904</v>
      </c>
      <c r="C6238" s="40" t="s">
        <v>26905</v>
      </c>
      <c r="D6238" s="44" t="s">
        <v>26906</v>
      </c>
    </row>
    <row r="6239" spans="1:4" ht="15" customHeight="1" x14ac:dyDescent="0.2">
      <c r="A6239" s="40" t="s">
        <v>26907</v>
      </c>
      <c r="B6239" s="40" t="s">
        <v>26908</v>
      </c>
      <c r="C6239" s="40" t="s">
        <v>26909</v>
      </c>
      <c r="D6239" s="44" t="s">
        <v>26910</v>
      </c>
    </row>
    <row r="6240" spans="1:4" ht="15" customHeight="1" x14ac:dyDescent="0.2">
      <c r="A6240" s="40" t="s">
        <v>26911</v>
      </c>
      <c r="B6240" s="40" t="s">
        <v>26912</v>
      </c>
      <c r="C6240" s="40" t="s">
        <v>26913</v>
      </c>
      <c r="D6240" s="44" t="s">
        <v>26914</v>
      </c>
    </row>
    <row r="6241" spans="1:4" ht="15" customHeight="1" x14ac:dyDescent="0.2">
      <c r="A6241" s="40" t="s">
        <v>26915</v>
      </c>
      <c r="B6241" s="40" t="s">
        <v>26916</v>
      </c>
      <c r="C6241" s="40" t="s">
        <v>26917</v>
      </c>
      <c r="D6241" s="44" t="s">
        <v>26918</v>
      </c>
    </row>
    <row r="6242" spans="1:4" ht="15" customHeight="1" x14ac:dyDescent="0.2">
      <c r="A6242" s="40" t="s">
        <v>26919</v>
      </c>
      <c r="B6242" s="40" t="s">
        <v>26920</v>
      </c>
      <c r="C6242" s="40" t="s">
        <v>26921</v>
      </c>
      <c r="D6242" s="44" t="s">
        <v>26922</v>
      </c>
    </row>
    <row r="6243" spans="1:4" ht="15" customHeight="1" x14ac:dyDescent="0.2">
      <c r="A6243" s="40" t="s">
        <v>26923</v>
      </c>
      <c r="B6243" s="40" t="s">
        <v>26924</v>
      </c>
      <c r="C6243" s="40" t="s">
        <v>26925</v>
      </c>
      <c r="D6243" s="44" t="s">
        <v>26926</v>
      </c>
    </row>
    <row r="6244" spans="1:4" ht="15" customHeight="1" x14ac:dyDescent="0.2">
      <c r="A6244" s="40" t="s">
        <v>26927</v>
      </c>
      <c r="B6244" s="40" t="s">
        <v>26928</v>
      </c>
      <c r="C6244" s="40" t="s">
        <v>26929</v>
      </c>
      <c r="D6244" s="44" t="s">
        <v>26930</v>
      </c>
    </row>
    <row r="6245" spans="1:4" ht="15" customHeight="1" x14ac:dyDescent="0.2">
      <c r="A6245" s="40" t="s">
        <v>26931</v>
      </c>
      <c r="B6245" s="40" t="s">
        <v>26932</v>
      </c>
      <c r="C6245" s="40" t="s">
        <v>26933</v>
      </c>
      <c r="D6245" s="44" t="s">
        <v>26934</v>
      </c>
    </row>
    <row r="6246" spans="1:4" ht="15" customHeight="1" x14ac:dyDescent="0.2">
      <c r="A6246" s="40" t="s">
        <v>26935</v>
      </c>
      <c r="B6246" s="40" t="s">
        <v>26936</v>
      </c>
      <c r="C6246" s="40" t="s">
        <v>26937</v>
      </c>
      <c r="D6246" s="44" t="s">
        <v>26938</v>
      </c>
    </row>
    <row r="6247" spans="1:4" ht="15" customHeight="1" x14ac:dyDescent="0.2">
      <c r="A6247" s="40" t="s">
        <v>26939</v>
      </c>
      <c r="B6247" s="40" t="s">
        <v>26940</v>
      </c>
      <c r="C6247" s="40" t="s">
        <v>26941</v>
      </c>
      <c r="D6247" s="44" t="s">
        <v>26942</v>
      </c>
    </row>
    <row r="6248" spans="1:4" ht="15" customHeight="1" x14ac:dyDescent="0.2">
      <c r="A6248" s="40" t="s">
        <v>26943</v>
      </c>
      <c r="B6248" s="40" t="s">
        <v>26944</v>
      </c>
      <c r="C6248" s="40" t="s">
        <v>26945</v>
      </c>
      <c r="D6248" s="44" t="s">
        <v>26946</v>
      </c>
    </row>
    <row r="6249" spans="1:4" ht="15" customHeight="1" x14ac:dyDescent="0.2">
      <c r="A6249" s="40" t="s">
        <v>26947</v>
      </c>
      <c r="B6249" s="40" t="s">
        <v>26948</v>
      </c>
      <c r="C6249" s="40" t="s">
        <v>26949</v>
      </c>
      <c r="D6249" s="44" t="s">
        <v>26950</v>
      </c>
    </row>
    <row r="6250" spans="1:4" ht="15" customHeight="1" x14ac:dyDescent="0.2">
      <c r="A6250" s="40" t="s">
        <v>26951</v>
      </c>
      <c r="B6250" s="40" t="s">
        <v>26952</v>
      </c>
      <c r="C6250" s="40" t="s">
        <v>26953</v>
      </c>
      <c r="D6250" s="44" t="s">
        <v>26954</v>
      </c>
    </row>
    <row r="6251" spans="1:4" ht="15" customHeight="1" x14ac:dyDescent="0.2">
      <c r="A6251" s="40" t="s">
        <v>26955</v>
      </c>
      <c r="B6251" s="40" t="s">
        <v>26956</v>
      </c>
      <c r="C6251" s="40" t="s">
        <v>26957</v>
      </c>
      <c r="D6251" s="44" t="s">
        <v>26958</v>
      </c>
    </row>
    <row r="6252" spans="1:4" ht="15" customHeight="1" x14ac:dyDescent="0.2">
      <c r="A6252" s="40" t="s">
        <v>26959</v>
      </c>
      <c r="B6252" s="40" t="s">
        <v>26960</v>
      </c>
      <c r="C6252" s="40" t="s">
        <v>26961</v>
      </c>
      <c r="D6252" s="44" t="s">
        <v>26962</v>
      </c>
    </row>
    <row r="6253" spans="1:4" ht="15" customHeight="1" x14ac:dyDescent="0.2">
      <c r="A6253" s="40" t="s">
        <v>26963</v>
      </c>
      <c r="B6253" s="40" t="s">
        <v>26964</v>
      </c>
      <c r="C6253" s="40" t="s">
        <v>26965</v>
      </c>
      <c r="D6253" s="44" t="s">
        <v>26966</v>
      </c>
    </row>
    <row r="6254" spans="1:4" ht="15" customHeight="1" x14ac:dyDescent="0.2">
      <c r="A6254" s="40" t="s">
        <v>26967</v>
      </c>
      <c r="B6254" s="40" t="s">
        <v>26968</v>
      </c>
      <c r="C6254" s="40" t="s">
        <v>26969</v>
      </c>
      <c r="D6254" s="44" t="s">
        <v>26970</v>
      </c>
    </row>
    <row r="6255" spans="1:4" ht="15" customHeight="1" x14ac:dyDescent="0.2">
      <c r="A6255" s="40" t="s">
        <v>26971</v>
      </c>
      <c r="B6255" s="40" t="s">
        <v>26972</v>
      </c>
      <c r="C6255" s="40" t="s">
        <v>26973</v>
      </c>
      <c r="D6255" s="44" t="s">
        <v>26974</v>
      </c>
    </row>
    <row r="6256" spans="1:4" ht="15" customHeight="1" x14ac:dyDescent="0.2">
      <c r="A6256" s="40" t="s">
        <v>26975</v>
      </c>
      <c r="B6256" s="40" t="s">
        <v>26976</v>
      </c>
      <c r="C6256" s="40" t="s">
        <v>26977</v>
      </c>
      <c r="D6256" s="44" t="s">
        <v>26978</v>
      </c>
    </row>
    <row r="6257" spans="1:4" ht="15" customHeight="1" x14ac:dyDescent="0.2">
      <c r="A6257" s="40" t="s">
        <v>26979</v>
      </c>
      <c r="B6257" s="40" t="s">
        <v>26980</v>
      </c>
      <c r="C6257" s="40" t="s">
        <v>26981</v>
      </c>
      <c r="D6257" s="44" t="s">
        <v>26978</v>
      </c>
    </row>
    <row r="6258" spans="1:4" ht="15" customHeight="1" x14ac:dyDescent="0.2">
      <c r="A6258" s="40" t="s">
        <v>26982</v>
      </c>
      <c r="B6258" s="40" t="s">
        <v>26983</v>
      </c>
      <c r="C6258" s="40" t="s">
        <v>26984</v>
      </c>
      <c r="D6258" s="44" t="s">
        <v>26985</v>
      </c>
    </row>
    <row r="6259" spans="1:4" ht="15" customHeight="1" x14ac:dyDescent="0.2">
      <c r="A6259" s="40" t="s">
        <v>26986</v>
      </c>
      <c r="B6259" s="40" t="s">
        <v>26987</v>
      </c>
      <c r="C6259" s="40" t="s">
        <v>26988</v>
      </c>
      <c r="D6259" s="44" t="s">
        <v>26989</v>
      </c>
    </row>
    <row r="6260" spans="1:4" ht="15" customHeight="1" x14ac:dyDescent="0.2">
      <c r="A6260" s="40" t="s">
        <v>26990</v>
      </c>
      <c r="B6260" s="40" t="s">
        <v>26991</v>
      </c>
      <c r="C6260" s="40" t="s">
        <v>26992</v>
      </c>
      <c r="D6260" s="44" t="s">
        <v>26993</v>
      </c>
    </row>
    <row r="6261" spans="1:4" ht="15" customHeight="1" x14ac:dyDescent="0.2">
      <c r="A6261" s="40" t="s">
        <v>26994</v>
      </c>
      <c r="B6261" s="40" t="s">
        <v>26995</v>
      </c>
      <c r="C6261" s="40" t="s">
        <v>26996</v>
      </c>
      <c r="D6261" s="44" t="s">
        <v>26997</v>
      </c>
    </row>
    <row r="6262" spans="1:4" ht="15" customHeight="1" x14ac:dyDescent="0.2">
      <c r="A6262" s="40" t="s">
        <v>26998</v>
      </c>
      <c r="B6262" s="40" t="s">
        <v>26999</v>
      </c>
      <c r="C6262" s="40" t="s">
        <v>27000</v>
      </c>
      <c r="D6262" s="44" t="s">
        <v>27001</v>
      </c>
    </row>
    <row r="6263" spans="1:4" ht="15" customHeight="1" x14ac:dyDescent="0.2">
      <c r="A6263" s="40" t="s">
        <v>27002</v>
      </c>
      <c r="B6263" s="40" t="s">
        <v>27003</v>
      </c>
      <c r="C6263" s="40" t="s">
        <v>27004</v>
      </c>
      <c r="D6263" s="44" t="s">
        <v>27005</v>
      </c>
    </row>
    <row r="6264" spans="1:4" ht="15" customHeight="1" x14ac:dyDescent="0.2">
      <c r="A6264" s="40" t="s">
        <v>27006</v>
      </c>
      <c r="B6264" s="40" t="s">
        <v>27007</v>
      </c>
      <c r="C6264" s="40" t="s">
        <v>27008</v>
      </c>
      <c r="D6264" s="44" t="s">
        <v>27009</v>
      </c>
    </row>
    <row r="6265" spans="1:4" ht="15" customHeight="1" x14ac:dyDescent="0.2">
      <c r="A6265" s="40" t="s">
        <v>27010</v>
      </c>
      <c r="B6265" s="40" t="s">
        <v>27011</v>
      </c>
      <c r="C6265" s="40" t="s">
        <v>27012</v>
      </c>
      <c r="D6265" s="44" t="s">
        <v>27013</v>
      </c>
    </row>
    <row r="6266" spans="1:4" ht="15" customHeight="1" x14ac:dyDescent="0.2">
      <c r="A6266" s="40" t="s">
        <v>27014</v>
      </c>
      <c r="B6266" s="40" t="s">
        <v>27015</v>
      </c>
      <c r="C6266" s="40" t="s">
        <v>27016</v>
      </c>
      <c r="D6266" s="44" t="s">
        <v>27017</v>
      </c>
    </row>
    <row r="6267" spans="1:4" ht="15" customHeight="1" x14ac:dyDescent="0.2">
      <c r="A6267" s="40" t="s">
        <v>27018</v>
      </c>
      <c r="B6267" s="40" t="s">
        <v>27019</v>
      </c>
      <c r="C6267" s="40" t="s">
        <v>27020</v>
      </c>
      <c r="D6267" s="44" t="s">
        <v>27021</v>
      </c>
    </row>
    <row r="6268" spans="1:4" ht="15" customHeight="1" x14ac:dyDescent="0.2">
      <c r="A6268" s="40" t="s">
        <v>27022</v>
      </c>
      <c r="B6268" s="40" t="s">
        <v>27023</v>
      </c>
      <c r="C6268" s="40" t="s">
        <v>27024</v>
      </c>
      <c r="D6268" s="44" t="s">
        <v>27025</v>
      </c>
    </row>
    <row r="6269" spans="1:4" ht="15" customHeight="1" x14ac:dyDescent="0.2">
      <c r="A6269" s="40" t="s">
        <v>27026</v>
      </c>
      <c r="B6269" s="40" t="s">
        <v>27027</v>
      </c>
      <c r="C6269" s="40" t="s">
        <v>27028</v>
      </c>
      <c r="D6269" s="44" t="s">
        <v>27029</v>
      </c>
    </row>
    <row r="6270" spans="1:4" ht="15" customHeight="1" x14ac:dyDescent="0.2">
      <c r="A6270" s="40" t="s">
        <v>27030</v>
      </c>
      <c r="B6270" s="40" t="s">
        <v>27031</v>
      </c>
      <c r="C6270" s="40" t="s">
        <v>27032</v>
      </c>
      <c r="D6270" s="44" t="s">
        <v>27033</v>
      </c>
    </row>
    <row r="6271" spans="1:4" ht="15" customHeight="1" x14ac:dyDescent="0.2">
      <c r="A6271" s="40" t="s">
        <v>27034</v>
      </c>
      <c r="B6271" s="40" t="s">
        <v>27035</v>
      </c>
      <c r="C6271" s="40" t="s">
        <v>27036</v>
      </c>
      <c r="D6271" s="44" t="s">
        <v>27037</v>
      </c>
    </row>
    <row r="6272" spans="1:4" ht="15" customHeight="1" x14ac:dyDescent="0.2">
      <c r="A6272" s="40" t="s">
        <v>27038</v>
      </c>
      <c r="B6272" s="40" t="s">
        <v>27039</v>
      </c>
      <c r="C6272" s="40" t="s">
        <v>27040</v>
      </c>
      <c r="D6272" s="44" t="s">
        <v>27041</v>
      </c>
    </row>
    <row r="6273" spans="1:4" ht="15" customHeight="1" x14ac:dyDescent="0.2">
      <c r="A6273" s="40" t="s">
        <v>27042</v>
      </c>
      <c r="B6273" s="40" t="s">
        <v>27043</v>
      </c>
      <c r="C6273" s="40" t="s">
        <v>27044</v>
      </c>
      <c r="D6273" s="44" t="s">
        <v>27045</v>
      </c>
    </row>
    <row r="6274" spans="1:4" ht="15" customHeight="1" x14ac:dyDescent="0.2">
      <c r="A6274" s="40" t="s">
        <v>27046</v>
      </c>
      <c r="B6274" s="40" t="s">
        <v>27047</v>
      </c>
      <c r="C6274" s="40" t="s">
        <v>27048</v>
      </c>
      <c r="D6274" s="44" t="s">
        <v>27049</v>
      </c>
    </row>
    <row r="6275" spans="1:4" ht="15" customHeight="1" x14ac:dyDescent="0.2">
      <c r="A6275" s="40" t="s">
        <v>27050</v>
      </c>
      <c r="B6275" s="40" t="s">
        <v>27051</v>
      </c>
      <c r="C6275" s="40" t="s">
        <v>27052</v>
      </c>
      <c r="D6275" s="44" t="s">
        <v>27053</v>
      </c>
    </row>
    <row r="6276" spans="1:4" ht="15" customHeight="1" x14ac:dyDescent="0.2">
      <c r="A6276" s="40" t="s">
        <v>27054</v>
      </c>
      <c r="B6276" s="40" t="s">
        <v>27055</v>
      </c>
      <c r="C6276" s="40" t="s">
        <v>27056</v>
      </c>
      <c r="D6276" s="44" t="s">
        <v>27057</v>
      </c>
    </row>
    <row r="6277" spans="1:4" ht="15" customHeight="1" x14ac:dyDescent="0.2">
      <c r="A6277" s="40" t="s">
        <v>27058</v>
      </c>
      <c r="B6277" s="40" t="s">
        <v>27059</v>
      </c>
      <c r="C6277" s="40" t="s">
        <v>27060</v>
      </c>
      <c r="D6277" s="44" t="s">
        <v>27061</v>
      </c>
    </row>
    <row r="6278" spans="1:4" ht="15" customHeight="1" x14ac:dyDescent="0.2">
      <c r="A6278" s="40" t="s">
        <v>27062</v>
      </c>
      <c r="B6278" s="40" t="s">
        <v>27063</v>
      </c>
      <c r="C6278" s="40" t="s">
        <v>27064</v>
      </c>
      <c r="D6278" s="44" t="s">
        <v>27065</v>
      </c>
    </row>
    <row r="6279" spans="1:4" ht="15" customHeight="1" x14ac:dyDescent="0.2">
      <c r="A6279" s="40" t="s">
        <v>27066</v>
      </c>
      <c r="B6279" s="40" t="s">
        <v>27067</v>
      </c>
      <c r="C6279" s="40" t="s">
        <v>27068</v>
      </c>
      <c r="D6279" s="44" t="s">
        <v>27069</v>
      </c>
    </row>
    <row r="6280" spans="1:4" ht="15" customHeight="1" x14ac:dyDescent="0.2">
      <c r="A6280" s="40" t="s">
        <v>27070</v>
      </c>
      <c r="B6280" s="40" t="s">
        <v>27071</v>
      </c>
      <c r="C6280" s="40" t="s">
        <v>27072</v>
      </c>
      <c r="D6280" s="44" t="s">
        <v>27073</v>
      </c>
    </row>
    <row r="6281" spans="1:4" ht="15" customHeight="1" x14ac:dyDescent="0.2">
      <c r="A6281" s="40" t="s">
        <v>27074</v>
      </c>
      <c r="B6281" s="40" t="s">
        <v>27075</v>
      </c>
      <c r="C6281" s="40" t="s">
        <v>27076</v>
      </c>
      <c r="D6281" s="44" t="s">
        <v>27077</v>
      </c>
    </row>
    <row r="6282" spans="1:4" ht="15" customHeight="1" x14ac:dyDescent="0.2">
      <c r="A6282" s="40" t="s">
        <v>27078</v>
      </c>
      <c r="B6282" s="40" t="s">
        <v>27079</v>
      </c>
      <c r="C6282" s="40" t="s">
        <v>27080</v>
      </c>
      <c r="D6282" s="44" t="s">
        <v>27081</v>
      </c>
    </row>
    <row r="6283" spans="1:4" ht="15" customHeight="1" x14ac:dyDescent="0.2">
      <c r="A6283" s="40" t="s">
        <v>27082</v>
      </c>
      <c r="B6283" s="40" t="s">
        <v>27083</v>
      </c>
      <c r="C6283" s="40" t="s">
        <v>27084</v>
      </c>
      <c r="D6283" s="44" t="s">
        <v>27085</v>
      </c>
    </row>
    <row r="6284" spans="1:4" ht="15" customHeight="1" x14ac:dyDescent="0.2">
      <c r="A6284" s="40" t="s">
        <v>27086</v>
      </c>
      <c r="B6284" s="40" t="s">
        <v>27087</v>
      </c>
      <c r="C6284" s="40" t="s">
        <v>27088</v>
      </c>
      <c r="D6284" s="44" t="s">
        <v>27089</v>
      </c>
    </row>
    <row r="6285" spans="1:4" ht="15" customHeight="1" x14ac:dyDescent="0.2">
      <c r="A6285" s="40" t="s">
        <v>27090</v>
      </c>
      <c r="B6285" s="40" t="s">
        <v>27091</v>
      </c>
      <c r="C6285" s="40" t="s">
        <v>27092</v>
      </c>
      <c r="D6285" s="44" t="s">
        <v>27093</v>
      </c>
    </row>
    <row r="6286" spans="1:4" ht="15" customHeight="1" x14ac:dyDescent="0.2">
      <c r="A6286" s="40" t="s">
        <v>27094</v>
      </c>
      <c r="B6286" s="40" t="s">
        <v>27095</v>
      </c>
      <c r="C6286" s="40" t="s">
        <v>27096</v>
      </c>
      <c r="D6286" s="44" t="s">
        <v>27097</v>
      </c>
    </row>
    <row r="6287" spans="1:4" ht="15" customHeight="1" x14ac:dyDescent="0.2">
      <c r="A6287" s="40" t="s">
        <v>27098</v>
      </c>
      <c r="B6287" s="40" t="s">
        <v>27099</v>
      </c>
      <c r="C6287" s="40" t="s">
        <v>27100</v>
      </c>
      <c r="D6287" s="44" t="s">
        <v>27101</v>
      </c>
    </row>
    <row r="6288" spans="1:4" ht="15" customHeight="1" x14ac:dyDescent="0.2">
      <c r="A6288" s="40" t="s">
        <v>27102</v>
      </c>
      <c r="B6288" s="40" t="s">
        <v>27103</v>
      </c>
      <c r="C6288" s="40" t="s">
        <v>27104</v>
      </c>
      <c r="D6288" s="44" t="s">
        <v>27105</v>
      </c>
    </row>
    <row r="6289" spans="1:4" ht="15" customHeight="1" x14ac:dyDescent="0.2">
      <c r="A6289" s="40" t="s">
        <v>27106</v>
      </c>
      <c r="B6289" s="40" t="s">
        <v>27107</v>
      </c>
      <c r="C6289" s="40" t="s">
        <v>27108</v>
      </c>
      <c r="D6289" s="44" t="s">
        <v>27109</v>
      </c>
    </row>
    <row r="6290" spans="1:4" ht="15" customHeight="1" x14ac:dyDescent="0.2">
      <c r="A6290" s="40" t="s">
        <v>27110</v>
      </c>
      <c r="B6290" s="40" t="s">
        <v>27111</v>
      </c>
      <c r="C6290" s="40" t="s">
        <v>27112</v>
      </c>
      <c r="D6290" s="44" t="s">
        <v>27113</v>
      </c>
    </row>
    <row r="6291" spans="1:4" ht="15" customHeight="1" x14ac:dyDescent="0.2">
      <c r="A6291" s="40" t="s">
        <v>27114</v>
      </c>
      <c r="B6291" s="40" t="s">
        <v>27115</v>
      </c>
      <c r="C6291" s="40" t="s">
        <v>27116</v>
      </c>
      <c r="D6291" s="44" t="s">
        <v>27117</v>
      </c>
    </row>
    <row r="6292" spans="1:4" ht="15" customHeight="1" x14ac:dyDescent="0.2">
      <c r="A6292" s="40" t="s">
        <v>27118</v>
      </c>
      <c r="B6292" s="40" t="s">
        <v>27119</v>
      </c>
      <c r="C6292" s="40" t="s">
        <v>27120</v>
      </c>
      <c r="D6292" s="44" t="s">
        <v>27121</v>
      </c>
    </row>
    <row r="6293" spans="1:4" ht="15" customHeight="1" x14ac:dyDescent="0.2">
      <c r="A6293" s="40" t="s">
        <v>27122</v>
      </c>
      <c r="B6293" s="40" t="s">
        <v>27123</v>
      </c>
      <c r="C6293" s="40" t="s">
        <v>27124</v>
      </c>
      <c r="D6293" s="44" t="s">
        <v>27125</v>
      </c>
    </row>
    <row r="6294" spans="1:4" ht="15" customHeight="1" x14ac:dyDescent="0.2">
      <c r="A6294" s="40" t="s">
        <v>27126</v>
      </c>
      <c r="B6294" s="40" t="s">
        <v>27127</v>
      </c>
      <c r="C6294" s="40" t="s">
        <v>27128</v>
      </c>
      <c r="D6294" s="44" t="s">
        <v>27129</v>
      </c>
    </row>
    <row r="6295" spans="1:4" ht="15" customHeight="1" x14ac:dyDescent="0.2">
      <c r="A6295" s="40" t="s">
        <v>27130</v>
      </c>
      <c r="B6295" s="40" t="s">
        <v>27131</v>
      </c>
      <c r="C6295" s="40" t="s">
        <v>27132</v>
      </c>
      <c r="D6295" s="44" t="s">
        <v>27133</v>
      </c>
    </row>
    <row r="6296" spans="1:4" ht="15" customHeight="1" x14ac:dyDescent="0.2">
      <c r="A6296" s="40" t="s">
        <v>27134</v>
      </c>
      <c r="B6296" s="40" t="s">
        <v>27135</v>
      </c>
      <c r="C6296" s="40" t="s">
        <v>27136</v>
      </c>
      <c r="D6296" s="44" t="s">
        <v>27137</v>
      </c>
    </row>
    <row r="6297" spans="1:4" ht="15" customHeight="1" x14ac:dyDescent="0.2">
      <c r="A6297" s="40" t="s">
        <v>27138</v>
      </c>
      <c r="B6297" s="40" t="s">
        <v>27139</v>
      </c>
      <c r="C6297" s="40" t="s">
        <v>27140</v>
      </c>
      <c r="D6297" s="44" t="s">
        <v>27141</v>
      </c>
    </row>
    <row r="6298" spans="1:4" ht="15" customHeight="1" x14ac:dyDescent="0.2">
      <c r="A6298" s="40" t="s">
        <v>27142</v>
      </c>
      <c r="B6298" s="40" t="s">
        <v>27143</v>
      </c>
      <c r="C6298" s="40" t="s">
        <v>27144</v>
      </c>
      <c r="D6298" s="44" t="s">
        <v>27145</v>
      </c>
    </row>
    <row r="6299" spans="1:4" ht="15" customHeight="1" x14ac:dyDescent="0.2">
      <c r="A6299" s="40" t="s">
        <v>27146</v>
      </c>
      <c r="B6299" s="40" t="s">
        <v>27147</v>
      </c>
      <c r="C6299" s="40" t="s">
        <v>27148</v>
      </c>
      <c r="D6299" s="44" t="s">
        <v>27149</v>
      </c>
    </row>
    <row r="6300" spans="1:4" ht="15" customHeight="1" x14ac:dyDescent="0.2">
      <c r="A6300" s="40" t="s">
        <v>27150</v>
      </c>
      <c r="B6300" s="40" t="s">
        <v>27151</v>
      </c>
      <c r="C6300" s="40" t="s">
        <v>27152</v>
      </c>
      <c r="D6300" s="44" t="s">
        <v>27153</v>
      </c>
    </row>
    <row r="6301" spans="1:4" ht="15" customHeight="1" x14ac:dyDescent="0.2">
      <c r="A6301" s="40" t="s">
        <v>27154</v>
      </c>
      <c r="B6301" s="40" t="s">
        <v>27155</v>
      </c>
      <c r="C6301" s="40" t="s">
        <v>27156</v>
      </c>
      <c r="D6301" s="44" t="s">
        <v>27157</v>
      </c>
    </row>
    <row r="6302" spans="1:4" ht="15" customHeight="1" x14ac:dyDescent="0.2">
      <c r="A6302" s="40" t="s">
        <v>27158</v>
      </c>
      <c r="B6302" s="40" t="s">
        <v>27159</v>
      </c>
      <c r="C6302" s="40" t="s">
        <v>27160</v>
      </c>
      <c r="D6302" s="44" t="s">
        <v>27157</v>
      </c>
    </row>
    <row r="6303" spans="1:4" ht="15" customHeight="1" x14ac:dyDescent="0.2">
      <c r="A6303" s="40" t="s">
        <v>27161</v>
      </c>
      <c r="B6303" s="40" t="s">
        <v>27162</v>
      </c>
      <c r="C6303" s="40" t="s">
        <v>27163</v>
      </c>
      <c r="D6303" s="44" t="s">
        <v>27164</v>
      </c>
    </row>
    <row r="6304" spans="1:4" ht="15" customHeight="1" x14ac:dyDescent="0.2">
      <c r="A6304" s="40" t="s">
        <v>27165</v>
      </c>
      <c r="B6304" s="40" t="s">
        <v>27166</v>
      </c>
      <c r="C6304" s="40" t="s">
        <v>27167</v>
      </c>
      <c r="D6304" s="44" t="s">
        <v>27168</v>
      </c>
    </row>
    <row r="6305" spans="1:4" ht="15" customHeight="1" x14ac:dyDescent="0.2">
      <c r="A6305" s="40" t="s">
        <v>27169</v>
      </c>
      <c r="B6305" s="40" t="s">
        <v>27170</v>
      </c>
      <c r="C6305" s="40" t="s">
        <v>27171</v>
      </c>
      <c r="D6305" s="44" t="s">
        <v>27172</v>
      </c>
    </row>
    <row r="6306" spans="1:4" ht="15" customHeight="1" x14ac:dyDescent="0.2">
      <c r="A6306" s="40" t="s">
        <v>27173</v>
      </c>
      <c r="B6306" s="40" t="s">
        <v>27174</v>
      </c>
      <c r="C6306" s="40" t="s">
        <v>27175</v>
      </c>
      <c r="D6306" s="44" t="s">
        <v>27176</v>
      </c>
    </row>
    <row r="6307" spans="1:4" ht="15" customHeight="1" x14ac:dyDescent="0.2">
      <c r="A6307" s="40" t="s">
        <v>27177</v>
      </c>
      <c r="B6307" s="40" t="s">
        <v>27178</v>
      </c>
      <c r="C6307" s="40" t="s">
        <v>27179</v>
      </c>
      <c r="D6307" s="44" t="s">
        <v>27180</v>
      </c>
    </row>
    <row r="6308" spans="1:4" ht="15" customHeight="1" x14ac:dyDescent="0.2">
      <c r="A6308" s="40" t="s">
        <v>27181</v>
      </c>
      <c r="B6308" s="40" t="s">
        <v>27182</v>
      </c>
      <c r="C6308" s="40" t="s">
        <v>27183</v>
      </c>
      <c r="D6308" s="44" t="s">
        <v>27184</v>
      </c>
    </row>
    <row r="6309" spans="1:4" ht="15" customHeight="1" x14ac:dyDescent="0.2">
      <c r="A6309" s="40" t="s">
        <v>27185</v>
      </c>
      <c r="B6309" s="40" t="s">
        <v>27186</v>
      </c>
      <c r="C6309" s="40" t="s">
        <v>27187</v>
      </c>
      <c r="D6309" s="44" t="s">
        <v>27188</v>
      </c>
    </row>
    <row r="6310" spans="1:4" ht="15" customHeight="1" x14ac:dyDescent="0.2">
      <c r="A6310" s="40" t="s">
        <v>27189</v>
      </c>
      <c r="B6310" s="40" t="s">
        <v>27190</v>
      </c>
      <c r="C6310" s="40" t="s">
        <v>27191</v>
      </c>
      <c r="D6310" s="44" t="s">
        <v>27192</v>
      </c>
    </row>
    <row r="6311" spans="1:4" ht="15" customHeight="1" x14ac:dyDescent="0.2">
      <c r="A6311" s="40" t="s">
        <v>27193</v>
      </c>
      <c r="B6311" s="40" t="s">
        <v>27194</v>
      </c>
      <c r="C6311" s="40" t="s">
        <v>27195</v>
      </c>
      <c r="D6311" s="44" t="s">
        <v>27196</v>
      </c>
    </row>
    <row r="6312" spans="1:4" ht="15" customHeight="1" x14ac:dyDescent="0.2">
      <c r="A6312" s="40" t="s">
        <v>27197</v>
      </c>
      <c r="B6312" s="40" t="s">
        <v>27198</v>
      </c>
      <c r="C6312" s="40" t="s">
        <v>27199</v>
      </c>
      <c r="D6312" s="44" t="s">
        <v>27200</v>
      </c>
    </row>
    <row r="6313" spans="1:4" ht="15" customHeight="1" x14ac:dyDescent="0.2">
      <c r="A6313" s="40" t="s">
        <v>27201</v>
      </c>
      <c r="B6313" s="40" t="s">
        <v>27202</v>
      </c>
      <c r="C6313" s="40" t="s">
        <v>27203</v>
      </c>
      <c r="D6313" s="44" t="s">
        <v>27204</v>
      </c>
    </row>
    <row r="6314" spans="1:4" ht="15" customHeight="1" x14ac:dyDescent="0.2">
      <c r="A6314" s="40" t="s">
        <v>27205</v>
      </c>
      <c r="B6314" s="40" t="s">
        <v>27206</v>
      </c>
      <c r="C6314" s="40" t="s">
        <v>27207</v>
      </c>
      <c r="D6314" s="44" t="s">
        <v>27208</v>
      </c>
    </row>
    <row r="6315" spans="1:4" ht="15" customHeight="1" x14ac:dyDescent="0.2">
      <c r="A6315" s="40" t="s">
        <v>27209</v>
      </c>
      <c r="B6315" s="40" t="s">
        <v>27210</v>
      </c>
      <c r="C6315" s="40" t="s">
        <v>27211</v>
      </c>
      <c r="D6315" s="44" t="s">
        <v>27212</v>
      </c>
    </row>
    <row r="6316" spans="1:4" ht="15" customHeight="1" x14ac:dyDescent="0.2">
      <c r="A6316" s="40" t="s">
        <v>27213</v>
      </c>
      <c r="B6316" s="40" t="s">
        <v>27214</v>
      </c>
      <c r="C6316" s="40" t="s">
        <v>27215</v>
      </c>
      <c r="D6316" s="44" t="s">
        <v>27216</v>
      </c>
    </row>
    <row r="6317" spans="1:4" ht="15" customHeight="1" x14ac:dyDescent="0.2">
      <c r="A6317" s="40" t="s">
        <v>27217</v>
      </c>
      <c r="B6317" s="40" t="s">
        <v>27218</v>
      </c>
      <c r="C6317" s="40" t="s">
        <v>27219</v>
      </c>
      <c r="D6317" s="44" t="s">
        <v>27220</v>
      </c>
    </row>
    <row r="6318" spans="1:4" ht="15" customHeight="1" x14ac:dyDescent="0.2">
      <c r="A6318" s="40" t="s">
        <v>27221</v>
      </c>
      <c r="B6318" s="40" t="s">
        <v>27222</v>
      </c>
      <c r="C6318" s="40" t="s">
        <v>27223</v>
      </c>
      <c r="D6318" s="44" t="s">
        <v>27224</v>
      </c>
    </row>
    <row r="6319" spans="1:4" ht="15" customHeight="1" x14ac:dyDescent="0.2">
      <c r="A6319" s="40" t="s">
        <v>27225</v>
      </c>
      <c r="B6319" s="40" t="s">
        <v>27226</v>
      </c>
      <c r="C6319" s="40" t="s">
        <v>27227</v>
      </c>
      <c r="D6319" s="44" t="s">
        <v>27228</v>
      </c>
    </row>
    <row r="6320" spans="1:4" ht="15" customHeight="1" x14ac:dyDescent="0.2">
      <c r="A6320" s="40" t="s">
        <v>27229</v>
      </c>
      <c r="B6320" s="40" t="s">
        <v>27230</v>
      </c>
      <c r="C6320" s="40" t="s">
        <v>27231</v>
      </c>
      <c r="D6320" s="44" t="s">
        <v>27232</v>
      </c>
    </row>
    <row r="6321" spans="1:4" ht="15" customHeight="1" x14ac:dyDescent="0.2">
      <c r="A6321" s="40" t="s">
        <v>27233</v>
      </c>
      <c r="B6321" s="40" t="s">
        <v>27234</v>
      </c>
      <c r="C6321" s="40" t="s">
        <v>27235</v>
      </c>
      <c r="D6321" s="44" t="s">
        <v>27236</v>
      </c>
    </row>
    <row r="6322" spans="1:4" ht="15" customHeight="1" x14ac:dyDescent="0.2">
      <c r="A6322" s="40" t="s">
        <v>27237</v>
      </c>
      <c r="B6322" s="40" t="s">
        <v>27238</v>
      </c>
      <c r="C6322" s="40" t="s">
        <v>27239</v>
      </c>
      <c r="D6322" s="44" t="s">
        <v>27240</v>
      </c>
    </row>
    <row r="6323" spans="1:4" ht="15" customHeight="1" x14ac:dyDescent="0.2">
      <c r="A6323" s="40" t="s">
        <v>27241</v>
      </c>
      <c r="B6323" s="40" t="s">
        <v>27242</v>
      </c>
      <c r="C6323" s="40" t="s">
        <v>27243</v>
      </c>
      <c r="D6323" s="44" t="s">
        <v>27244</v>
      </c>
    </row>
    <row r="6324" spans="1:4" ht="15" customHeight="1" x14ac:dyDescent="0.2">
      <c r="A6324" s="40" t="s">
        <v>27245</v>
      </c>
      <c r="B6324" s="40" t="s">
        <v>27246</v>
      </c>
      <c r="C6324" s="40" t="s">
        <v>27247</v>
      </c>
      <c r="D6324" s="44" t="s">
        <v>27248</v>
      </c>
    </row>
    <row r="6325" spans="1:4" ht="15" customHeight="1" x14ac:dyDescent="0.2">
      <c r="A6325" s="40" t="s">
        <v>27249</v>
      </c>
      <c r="B6325" s="40" t="s">
        <v>27250</v>
      </c>
      <c r="C6325" s="40" t="s">
        <v>27251</v>
      </c>
      <c r="D6325" s="44" t="s">
        <v>27252</v>
      </c>
    </row>
    <row r="6326" spans="1:4" ht="15" customHeight="1" x14ac:dyDescent="0.2">
      <c r="A6326" s="40" t="s">
        <v>27253</v>
      </c>
      <c r="B6326" s="40" t="s">
        <v>27254</v>
      </c>
      <c r="C6326" s="40" t="s">
        <v>27255</v>
      </c>
      <c r="D6326" s="44" t="s">
        <v>27256</v>
      </c>
    </row>
    <row r="6327" spans="1:4" ht="15" customHeight="1" x14ac:dyDescent="0.2">
      <c r="A6327" s="40" t="s">
        <v>27257</v>
      </c>
      <c r="B6327" s="40" t="s">
        <v>27258</v>
      </c>
      <c r="C6327" s="40" t="s">
        <v>27259</v>
      </c>
      <c r="D6327" s="44" t="s">
        <v>27260</v>
      </c>
    </row>
    <row r="6328" spans="1:4" ht="15" customHeight="1" x14ac:dyDescent="0.2">
      <c r="A6328" s="40" t="s">
        <v>27261</v>
      </c>
      <c r="B6328" s="40" t="s">
        <v>27262</v>
      </c>
      <c r="C6328" s="40" t="s">
        <v>27263</v>
      </c>
      <c r="D6328" s="44" t="s">
        <v>27264</v>
      </c>
    </row>
    <row r="6329" spans="1:4" ht="15" customHeight="1" x14ac:dyDescent="0.2">
      <c r="A6329" s="40" t="s">
        <v>27265</v>
      </c>
      <c r="B6329" s="40" t="s">
        <v>27266</v>
      </c>
      <c r="C6329" s="40" t="s">
        <v>27267</v>
      </c>
      <c r="D6329" s="44" t="s">
        <v>27268</v>
      </c>
    </row>
    <row r="6330" spans="1:4" ht="15" customHeight="1" x14ac:dyDescent="0.2">
      <c r="A6330" s="40" t="s">
        <v>27269</v>
      </c>
      <c r="B6330" s="40" t="s">
        <v>27270</v>
      </c>
      <c r="C6330" s="40" t="s">
        <v>27271</v>
      </c>
      <c r="D6330" s="44" t="s">
        <v>27272</v>
      </c>
    </row>
    <row r="6331" spans="1:4" ht="15" customHeight="1" x14ac:dyDescent="0.2">
      <c r="A6331" s="40" t="s">
        <v>27273</v>
      </c>
      <c r="B6331" s="40" t="s">
        <v>27274</v>
      </c>
      <c r="C6331" s="40" t="s">
        <v>27275</v>
      </c>
      <c r="D6331" s="44" t="s">
        <v>27276</v>
      </c>
    </row>
    <row r="6332" spans="1:4" ht="15" customHeight="1" x14ac:dyDescent="0.2">
      <c r="A6332" s="40" t="s">
        <v>27277</v>
      </c>
      <c r="B6332" s="40" t="s">
        <v>27278</v>
      </c>
      <c r="C6332" s="40" t="s">
        <v>27279</v>
      </c>
      <c r="D6332" s="44" t="s">
        <v>27280</v>
      </c>
    </row>
    <row r="6333" spans="1:4" ht="15" customHeight="1" x14ac:dyDescent="0.2">
      <c r="A6333" s="40" t="s">
        <v>27281</v>
      </c>
      <c r="B6333" s="40" t="s">
        <v>27282</v>
      </c>
      <c r="C6333" s="40" t="s">
        <v>27283</v>
      </c>
      <c r="D6333" s="44" t="s">
        <v>27284</v>
      </c>
    </row>
    <row r="6334" spans="1:4" ht="15" customHeight="1" x14ac:dyDescent="0.2">
      <c r="A6334" s="40" t="s">
        <v>27285</v>
      </c>
      <c r="B6334" s="40" t="s">
        <v>27286</v>
      </c>
      <c r="C6334" s="40" t="s">
        <v>27287</v>
      </c>
      <c r="D6334" s="44" t="s">
        <v>27288</v>
      </c>
    </row>
    <row r="6335" spans="1:4" ht="15" customHeight="1" x14ac:dyDescent="0.2">
      <c r="A6335" s="40" t="s">
        <v>27289</v>
      </c>
      <c r="B6335" s="40" t="s">
        <v>27290</v>
      </c>
      <c r="C6335" s="40" t="s">
        <v>27291</v>
      </c>
      <c r="D6335" s="44" t="s">
        <v>27292</v>
      </c>
    </row>
    <row r="6336" spans="1:4" ht="15" customHeight="1" x14ac:dyDescent="0.2">
      <c r="A6336" s="40" t="s">
        <v>27293</v>
      </c>
      <c r="B6336" s="40" t="s">
        <v>27294</v>
      </c>
      <c r="C6336" s="40" t="s">
        <v>27295</v>
      </c>
      <c r="D6336" s="44" t="s">
        <v>27296</v>
      </c>
    </row>
    <row r="6337" spans="1:4" ht="15" customHeight="1" x14ac:dyDescent="0.2">
      <c r="A6337" s="40" t="s">
        <v>27297</v>
      </c>
      <c r="B6337" s="40" t="s">
        <v>27298</v>
      </c>
      <c r="C6337" s="40" t="s">
        <v>27299</v>
      </c>
      <c r="D6337" s="44" t="s">
        <v>27300</v>
      </c>
    </row>
    <row r="6338" spans="1:4" ht="15" customHeight="1" x14ac:dyDescent="0.2">
      <c r="A6338" s="40" t="s">
        <v>27301</v>
      </c>
      <c r="B6338" s="40" t="s">
        <v>27302</v>
      </c>
      <c r="C6338" s="40" t="s">
        <v>27303</v>
      </c>
      <c r="D6338" s="44" t="s">
        <v>27304</v>
      </c>
    </row>
    <row r="6339" spans="1:4" ht="15" customHeight="1" x14ac:dyDescent="0.2">
      <c r="A6339" s="40" t="s">
        <v>27305</v>
      </c>
      <c r="B6339" s="40" t="s">
        <v>27306</v>
      </c>
      <c r="C6339" s="40" t="s">
        <v>27307</v>
      </c>
      <c r="D6339" s="44" t="s">
        <v>27308</v>
      </c>
    </row>
    <row r="6340" spans="1:4" ht="15" customHeight="1" x14ac:dyDescent="0.2">
      <c r="A6340" s="40" t="s">
        <v>27309</v>
      </c>
      <c r="B6340" s="40" t="s">
        <v>27310</v>
      </c>
      <c r="C6340" s="40" t="s">
        <v>27311</v>
      </c>
      <c r="D6340" s="44" t="s">
        <v>27312</v>
      </c>
    </row>
    <row r="6341" spans="1:4" ht="15" customHeight="1" x14ac:dyDescent="0.2">
      <c r="A6341" s="40" t="s">
        <v>27313</v>
      </c>
      <c r="B6341" s="40" t="s">
        <v>27314</v>
      </c>
      <c r="C6341" s="40" t="s">
        <v>27315</v>
      </c>
      <c r="D6341" s="44" t="s">
        <v>27316</v>
      </c>
    </row>
    <row r="6342" spans="1:4" ht="15" customHeight="1" x14ac:dyDescent="0.2">
      <c r="A6342" s="40" t="s">
        <v>27317</v>
      </c>
      <c r="B6342" s="40" t="s">
        <v>27318</v>
      </c>
      <c r="C6342" s="40" t="s">
        <v>27319</v>
      </c>
      <c r="D6342" s="44" t="s">
        <v>27320</v>
      </c>
    </row>
    <row r="6343" spans="1:4" ht="15" customHeight="1" x14ac:dyDescent="0.2">
      <c r="A6343" s="40" t="s">
        <v>27321</v>
      </c>
      <c r="B6343" s="40" t="s">
        <v>27322</v>
      </c>
      <c r="C6343" s="40" t="s">
        <v>27323</v>
      </c>
      <c r="D6343" s="44" t="s">
        <v>27324</v>
      </c>
    </row>
    <row r="6344" spans="1:4" ht="15" customHeight="1" x14ac:dyDescent="0.2">
      <c r="A6344" s="40" t="s">
        <v>27325</v>
      </c>
      <c r="B6344" s="40" t="s">
        <v>27326</v>
      </c>
      <c r="C6344" s="40" t="s">
        <v>27327</v>
      </c>
      <c r="D6344" s="44" t="s">
        <v>27328</v>
      </c>
    </row>
    <row r="6345" spans="1:4" ht="15" customHeight="1" x14ac:dyDescent="0.2">
      <c r="A6345" s="40" t="s">
        <v>27329</v>
      </c>
      <c r="B6345" s="40" t="s">
        <v>27330</v>
      </c>
      <c r="C6345" s="40" t="s">
        <v>27331</v>
      </c>
      <c r="D6345" s="44" t="s">
        <v>27332</v>
      </c>
    </row>
    <row r="6346" spans="1:4" ht="15" customHeight="1" x14ac:dyDescent="0.2">
      <c r="A6346" s="40" t="s">
        <v>27333</v>
      </c>
      <c r="B6346" s="40" t="s">
        <v>27334</v>
      </c>
      <c r="C6346" s="40" t="s">
        <v>27335</v>
      </c>
      <c r="D6346" s="44" t="s">
        <v>27336</v>
      </c>
    </row>
    <row r="6347" spans="1:4" ht="15" customHeight="1" x14ac:dyDescent="0.2">
      <c r="A6347" s="40" t="s">
        <v>27337</v>
      </c>
      <c r="B6347" s="40" t="s">
        <v>27338</v>
      </c>
      <c r="C6347" s="40" t="s">
        <v>27339</v>
      </c>
      <c r="D6347" s="44" t="s">
        <v>27340</v>
      </c>
    </row>
    <row r="6348" spans="1:4" ht="15" customHeight="1" x14ac:dyDescent="0.2">
      <c r="A6348" s="40" t="s">
        <v>27341</v>
      </c>
      <c r="B6348" s="40" t="s">
        <v>27342</v>
      </c>
      <c r="C6348" s="40" t="s">
        <v>27343</v>
      </c>
      <c r="D6348" s="44" t="s">
        <v>27344</v>
      </c>
    </row>
    <row r="6349" spans="1:4" ht="15" customHeight="1" x14ac:dyDescent="0.2">
      <c r="A6349" s="40" t="s">
        <v>27345</v>
      </c>
      <c r="B6349" s="40" t="s">
        <v>27346</v>
      </c>
      <c r="C6349" s="40" t="s">
        <v>27347</v>
      </c>
      <c r="D6349" s="44" t="s">
        <v>27348</v>
      </c>
    </row>
    <row r="6350" spans="1:4" ht="15" customHeight="1" x14ac:dyDescent="0.2">
      <c r="A6350" s="40" t="s">
        <v>27349</v>
      </c>
      <c r="B6350" s="40" t="s">
        <v>27350</v>
      </c>
      <c r="C6350" s="40" t="s">
        <v>27351</v>
      </c>
      <c r="D6350" s="44" t="s">
        <v>27352</v>
      </c>
    </row>
    <row r="6351" spans="1:4" ht="15" customHeight="1" x14ac:dyDescent="0.2">
      <c r="A6351" s="40" t="s">
        <v>27353</v>
      </c>
      <c r="B6351" s="40" t="s">
        <v>27354</v>
      </c>
      <c r="C6351" s="40" t="s">
        <v>27355</v>
      </c>
      <c r="D6351" s="44" t="s">
        <v>27356</v>
      </c>
    </row>
    <row r="6352" spans="1:4" ht="15" customHeight="1" x14ac:dyDescent="0.2">
      <c r="A6352" s="40" t="s">
        <v>27357</v>
      </c>
      <c r="B6352" s="40" t="s">
        <v>27358</v>
      </c>
      <c r="C6352" s="40" t="s">
        <v>27359</v>
      </c>
      <c r="D6352" s="44" t="s">
        <v>27360</v>
      </c>
    </row>
    <row r="6353" spans="1:4" ht="15" customHeight="1" x14ac:dyDescent="0.2">
      <c r="A6353" s="40" t="s">
        <v>27361</v>
      </c>
      <c r="B6353" s="40" t="s">
        <v>27362</v>
      </c>
      <c r="C6353" s="40" t="s">
        <v>27363</v>
      </c>
      <c r="D6353" s="44" t="s">
        <v>27364</v>
      </c>
    </row>
    <row r="6354" spans="1:4" ht="15" customHeight="1" x14ac:dyDescent="0.2">
      <c r="A6354" s="40" t="s">
        <v>27365</v>
      </c>
      <c r="B6354" s="40" t="s">
        <v>27366</v>
      </c>
      <c r="C6354" s="40" t="s">
        <v>27367</v>
      </c>
      <c r="D6354" s="44" t="s">
        <v>27368</v>
      </c>
    </row>
    <row r="6355" spans="1:4" ht="15" customHeight="1" x14ac:dyDescent="0.2">
      <c r="A6355" s="40" t="s">
        <v>27369</v>
      </c>
      <c r="B6355" s="40" t="s">
        <v>27370</v>
      </c>
      <c r="C6355" s="40" t="s">
        <v>27371</v>
      </c>
      <c r="D6355" s="44" t="s">
        <v>27372</v>
      </c>
    </row>
    <row r="6356" spans="1:4" ht="15" customHeight="1" x14ac:dyDescent="0.2">
      <c r="A6356" s="40" t="s">
        <v>27373</v>
      </c>
      <c r="B6356" s="40" t="s">
        <v>27374</v>
      </c>
      <c r="C6356" s="40" t="s">
        <v>27375</v>
      </c>
      <c r="D6356" s="44" t="s">
        <v>27376</v>
      </c>
    </row>
    <row r="6357" spans="1:4" ht="15" customHeight="1" x14ac:dyDescent="0.2">
      <c r="A6357" s="40" t="s">
        <v>27377</v>
      </c>
      <c r="B6357" s="40" t="s">
        <v>27378</v>
      </c>
      <c r="C6357" s="40" t="s">
        <v>27379</v>
      </c>
      <c r="D6357" s="44" t="s">
        <v>27380</v>
      </c>
    </row>
    <row r="6358" spans="1:4" ht="15" customHeight="1" x14ac:dyDescent="0.2">
      <c r="A6358" s="40" t="s">
        <v>27381</v>
      </c>
      <c r="B6358" s="40" t="s">
        <v>27382</v>
      </c>
      <c r="C6358" s="40" t="s">
        <v>27383</v>
      </c>
      <c r="D6358" s="44" t="s">
        <v>27384</v>
      </c>
    </row>
    <row r="6359" spans="1:4" ht="15" customHeight="1" x14ac:dyDescent="0.2">
      <c r="A6359" s="40" t="s">
        <v>27385</v>
      </c>
      <c r="B6359" s="40" t="s">
        <v>27386</v>
      </c>
      <c r="C6359" s="40" t="s">
        <v>27387</v>
      </c>
      <c r="D6359" s="44" t="s">
        <v>27388</v>
      </c>
    </row>
    <row r="6360" spans="1:4" ht="15" customHeight="1" x14ac:dyDescent="0.2">
      <c r="A6360" s="40" t="s">
        <v>27389</v>
      </c>
      <c r="B6360" s="40" t="s">
        <v>27390</v>
      </c>
      <c r="C6360" s="40" t="s">
        <v>27391</v>
      </c>
      <c r="D6360" s="44" t="s">
        <v>27392</v>
      </c>
    </row>
    <row r="6361" spans="1:4" ht="15" customHeight="1" x14ac:dyDescent="0.2">
      <c r="A6361" s="40" t="s">
        <v>27393</v>
      </c>
      <c r="B6361" s="40" t="s">
        <v>27394</v>
      </c>
      <c r="C6361" s="40" t="s">
        <v>27395</v>
      </c>
      <c r="D6361" s="44" t="s">
        <v>27396</v>
      </c>
    </row>
    <row r="6362" spans="1:4" ht="15" customHeight="1" x14ac:dyDescent="0.2">
      <c r="A6362" s="40" t="s">
        <v>27397</v>
      </c>
      <c r="B6362" s="40" t="s">
        <v>27398</v>
      </c>
      <c r="C6362" s="40" t="s">
        <v>27399</v>
      </c>
      <c r="D6362" s="44" t="s">
        <v>27400</v>
      </c>
    </row>
    <row r="6363" spans="1:4" ht="15" customHeight="1" x14ac:dyDescent="0.2">
      <c r="A6363" s="40" t="s">
        <v>27401</v>
      </c>
      <c r="B6363" s="40" t="s">
        <v>27402</v>
      </c>
      <c r="C6363" s="40" t="s">
        <v>27403</v>
      </c>
      <c r="D6363" s="44" t="s">
        <v>27404</v>
      </c>
    </row>
    <row r="6364" spans="1:4" ht="15" customHeight="1" x14ac:dyDescent="0.2">
      <c r="A6364" s="40" t="s">
        <v>27405</v>
      </c>
      <c r="B6364" s="40" t="s">
        <v>27406</v>
      </c>
      <c r="C6364" s="40" t="s">
        <v>27407</v>
      </c>
      <c r="D6364" s="44" t="s">
        <v>27408</v>
      </c>
    </row>
    <row r="6365" spans="1:4" ht="15" customHeight="1" x14ac:dyDescent="0.2">
      <c r="A6365" s="40" t="s">
        <v>27409</v>
      </c>
      <c r="B6365" s="40" t="s">
        <v>27410</v>
      </c>
      <c r="C6365" s="40" t="s">
        <v>27411</v>
      </c>
      <c r="D6365" s="44" t="s">
        <v>27412</v>
      </c>
    </row>
    <row r="6366" spans="1:4" ht="15" customHeight="1" x14ac:dyDescent="0.2">
      <c r="A6366" s="40" t="s">
        <v>27413</v>
      </c>
      <c r="B6366" s="40" t="s">
        <v>27414</v>
      </c>
      <c r="C6366" s="40" t="s">
        <v>27415</v>
      </c>
      <c r="D6366" s="44" t="s">
        <v>27416</v>
      </c>
    </row>
    <row r="6367" spans="1:4" ht="15" customHeight="1" x14ac:dyDescent="0.2">
      <c r="A6367" s="40" t="s">
        <v>27417</v>
      </c>
      <c r="B6367" s="40" t="s">
        <v>27418</v>
      </c>
      <c r="C6367" s="40" t="s">
        <v>27419</v>
      </c>
      <c r="D6367" s="44" t="s">
        <v>27420</v>
      </c>
    </row>
    <row r="6368" spans="1:4" ht="15" customHeight="1" x14ac:dyDescent="0.2">
      <c r="A6368" s="40" t="s">
        <v>27421</v>
      </c>
      <c r="B6368" s="40" t="s">
        <v>27422</v>
      </c>
      <c r="C6368" s="40" t="s">
        <v>27423</v>
      </c>
      <c r="D6368" s="44" t="s">
        <v>27424</v>
      </c>
    </row>
    <row r="6369" spans="1:4" ht="15" customHeight="1" x14ac:dyDescent="0.2">
      <c r="A6369" s="40" t="s">
        <v>27425</v>
      </c>
      <c r="B6369" s="40" t="s">
        <v>27426</v>
      </c>
      <c r="C6369" s="40" t="s">
        <v>27427</v>
      </c>
      <c r="D6369" s="44" t="s">
        <v>27428</v>
      </c>
    </row>
    <row r="6370" spans="1:4" ht="15" customHeight="1" x14ac:dyDescent="0.2">
      <c r="A6370" s="40" t="s">
        <v>27429</v>
      </c>
      <c r="B6370" s="40" t="s">
        <v>27430</v>
      </c>
      <c r="C6370" s="40" t="s">
        <v>27431</v>
      </c>
      <c r="D6370" s="44" t="s">
        <v>27432</v>
      </c>
    </row>
    <row r="6371" spans="1:4" ht="15" customHeight="1" x14ac:dyDescent="0.2">
      <c r="A6371" s="40" t="s">
        <v>27433</v>
      </c>
      <c r="B6371" s="40" t="s">
        <v>27434</v>
      </c>
      <c r="C6371" s="40" t="s">
        <v>27435</v>
      </c>
      <c r="D6371" s="44" t="s">
        <v>27436</v>
      </c>
    </row>
    <row r="6372" spans="1:4" ht="15" customHeight="1" x14ac:dyDescent="0.2">
      <c r="A6372" s="40" t="s">
        <v>27437</v>
      </c>
      <c r="B6372" s="40" t="s">
        <v>27438</v>
      </c>
      <c r="C6372" s="40" t="s">
        <v>27439</v>
      </c>
      <c r="D6372" s="44" t="s">
        <v>27440</v>
      </c>
    </row>
    <row r="6373" spans="1:4" ht="15" customHeight="1" x14ac:dyDescent="0.2">
      <c r="A6373" s="40" t="s">
        <v>27441</v>
      </c>
      <c r="B6373" s="40" t="s">
        <v>27442</v>
      </c>
      <c r="C6373" s="40" t="s">
        <v>27443</v>
      </c>
      <c r="D6373" s="44" t="s">
        <v>27444</v>
      </c>
    </row>
    <row r="6374" spans="1:4" ht="15" customHeight="1" x14ac:dyDescent="0.2">
      <c r="A6374" s="40" t="s">
        <v>27445</v>
      </c>
      <c r="B6374" s="40" t="s">
        <v>27446</v>
      </c>
      <c r="C6374" s="40" t="s">
        <v>27447</v>
      </c>
      <c r="D6374" s="44" t="s">
        <v>27448</v>
      </c>
    </row>
    <row r="6375" spans="1:4" ht="15" customHeight="1" x14ac:dyDescent="0.2">
      <c r="A6375" s="40" t="s">
        <v>27449</v>
      </c>
      <c r="B6375" s="40" t="s">
        <v>27450</v>
      </c>
      <c r="C6375" s="40" t="s">
        <v>27451</v>
      </c>
      <c r="D6375" s="44" t="s">
        <v>27452</v>
      </c>
    </row>
    <row r="6376" spans="1:4" ht="15" customHeight="1" x14ac:dyDescent="0.2">
      <c r="A6376" s="40" t="s">
        <v>27453</v>
      </c>
      <c r="B6376" s="40" t="s">
        <v>27454</v>
      </c>
      <c r="C6376" s="40" t="s">
        <v>27455</v>
      </c>
      <c r="D6376" s="44" t="s">
        <v>27456</v>
      </c>
    </row>
    <row r="6377" spans="1:4" ht="15" customHeight="1" x14ac:dyDescent="0.2">
      <c r="A6377" s="40" t="s">
        <v>27457</v>
      </c>
      <c r="B6377" s="40" t="s">
        <v>27458</v>
      </c>
      <c r="C6377" s="40" t="s">
        <v>27459</v>
      </c>
      <c r="D6377" s="44" t="s">
        <v>27460</v>
      </c>
    </row>
    <row r="6378" spans="1:4" ht="15" customHeight="1" x14ac:dyDescent="0.2">
      <c r="A6378" s="40" t="s">
        <v>27461</v>
      </c>
      <c r="B6378" s="40" t="s">
        <v>27462</v>
      </c>
      <c r="C6378" s="40" t="s">
        <v>27463</v>
      </c>
      <c r="D6378" s="44" t="s">
        <v>27464</v>
      </c>
    </row>
    <row r="6379" spans="1:4" ht="15" customHeight="1" x14ac:dyDescent="0.2">
      <c r="A6379" s="40" t="s">
        <v>27465</v>
      </c>
      <c r="B6379" s="40" t="s">
        <v>27466</v>
      </c>
      <c r="C6379" s="40" t="s">
        <v>27467</v>
      </c>
      <c r="D6379" s="44" t="s">
        <v>27468</v>
      </c>
    </row>
    <row r="6380" spans="1:4" ht="15" customHeight="1" x14ac:dyDescent="0.2">
      <c r="A6380" s="40" t="s">
        <v>27469</v>
      </c>
      <c r="B6380" s="40" t="s">
        <v>27470</v>
      </c>
      <c r="C6380" s="40" t="s">
        <v>27471</v>
      </c>
      <c r="D6380" s="44" t="s">
        <v>27472</v>
      </c>
    </row>
    <row r="6381" spans="1:4" ht="15" customHeight="1" x14ac:dyDescent="0.2">
      <c r="A6381" s="40" t="s">
        <v>27473</v>
      </c>
      <c r="B6381" s="40" t="s">
        <v>27474</v>
      </c>
      <c r="C6381" s="40" t="s">
        <v>27475</v>
      </c>
      <c r="D6381" s="44" t="s">
        <v>27476</v>
      </c>
    </row>
    <row r="6382" spans="1:4" ht="15" customHeight="1" x14ac:dyDescent="0.2">
      <c r="A6382" s="40" t="s">
        <v>27477</v>
      </c>
      <c r="B6382" s="40" t="s">
        <v>27478</v>
      </c>
      <c r="C6382" s="40" t="s">
        <v>27479</v>
      </c>
      <c r="D6382" s="44" t="s">
        <v>27480</v>
      </c>
    </row>
    <row r="6383" spans="1:4" ht="15" customHeight="1" x14ac:dyDescent="0.2">
      <c r="A6383" s="40" t="s">
        <v>27481</v>
      </c>
      <c r="B6383" s="40" t="s">
        <v>27482</v>
      </c>
      <c r="C6383" s="40" t="s">
        <v>27483</v>
      </c>
      <c r="D6383" s="44" t="s">
        <v>27484</v>
      </c>
    </row>
    <row r="6384" spans="1:4" ht="15" customHeight="1" x14ac:dyDescent="0.2">
      <c r="A6384" s="40" t="s">
        <v>27485</v>
      </c>
      <c r="B6384" s="40" t="s">
        <v>27486</v>
      </c>
      <c r="C6384" s="40" t="s">
        <v>27487</v>
      </c>
      <c r="D6384" s="44" t="s">
        <v>27488</v>
      </c>
    </row>
    <row r="6385" spans="1:4" ht="15" customHeight="1" x14ac:dyDescent="0.2">
      <c r="A6385" s="40" t="s">
        <v>27489</v>
      </c>
      <c r="B6385" s="40" t="s">
        <v>27490</v>
      </c>
      <c r="C6385" s="40" t="s">
        <v>27491</v>
      </c>
      <c r="D6385" s="44" t="s">
        <v>27492</v>
      </c>
    </row>
    <row r="6386" spans="1:4" ht="15" customHeight="1" x14ac:dyDescent="0.2">
      <c r="A6386" s="40" t="s">
        <v>27493</v>
      </c>
      <c r="B6386" s="40" t="s">
        <v>27494</v>
      </c>
      <c r="C6386" s="40" t="s">
        <v>27495</v>
      </c>
      <c r="D6386" s="44" t="s">
        <v>27496</v>
      </c>
    </row>
    <row r="6387" spans="1:4" ht="15" customHeight="1" x14ac:dyDescent="0.2">
      <c r="A6387" s="40" t="s">
        <v>27497</v>
      </c>
      <c r="B6387" s="40" t="s">
        <v>27498</v>
      </c>
      <c r="C6387" s="40" t="s">
        <v>27499</v>
      </c>
      <c r="D6387" s="44" t="s">
        <v>27500</v>
      </c>
    </row>
    <row r="6388" spans="1:4" ht="15" customHeight="1" x14ac:dyDescent="0.2">
      <c r="A6388" s="40" t="s">
        <v>27501</v>
      </c>
      <c r="B6388" s="40" t="s">
        <v>27502</v>
      </c>
      <c r="C6388" s="40" t="s">
        <v>27503</v>
      </c>
      <c r="D6388" s="44" t="s">
        <v>27504</v>
      </c>
    </row>
    <row r="6389" spans="1:4" ht="15" customHeight="1" x14ac:dyDescent="0.2">
      <c r="A6389" s="40" t="s">
        <v>27505</v>
      </c>
      <c r="B6389" s="40" t="s">
        <v>27506</v>
      </c>
      <c r="C6389" s="40" t="s">
        <v>27507</v>
      </c>
      <c r="D6389" s="44" t="s">
        <v>27508</v>
      </c>
    </row>
    <row r="6390" spans="1:4" ht="15" customHeight="1" x14ac:dyDescent="0.2">
      <c r="A6390" s="40" t="s">
        <v>27509</v>
      </c>
      <c r="B6390" s="40" t="s">
        <v>27510</v>
      </c>
      <c r="C6390" s="40" t="s">
        <v>27511</v>
      </c>
      <c r="D6390" s="44" t="s">
        <v>27512</v>
      </c>
    </row>
    <row r="6391" spans="1:4" ht="15" customHeight="1" x14ac:dyDescent="0.2">
      <c r="A6391" s="40" t="s">
        <v>27513</v>
      </c>
      <c r="B6391" s="40" t="s">
        <v>27514</v>
      </c>
      <c r="C6391" s="40" t="s">
        <v>27515</v>
      </c>
      <c r="D6391" s="44" t="s">
        <v>27516</v>
      </c>
    </row>
    <row r="6392" spans="1:4" ht="15" customHeight="1" x14ac:dyDescent="0.2">
      <c r="A6392" s="40" t="s">
        <v>27517</v>
      </c>
      <c r="B6392" s="40" t="s">
        <v>27518</v>
      </c>
      <c r="C6392" s="40" t="s">
        <v>27519</v>
      </c>
      <c r="D6392" s="44" t="s">
        <v>27520</v>
      </c>
    </row>
    <row r="6393" spans="1:4" ht="15" customHeight="1" x14ac:dyDescent="0.2">
      <c r="A6393" s="40" t="s">
        <v>27521</v>
      </c>
      <c r="B6393" s="40" t="s">
        <v>27522</v>
      </c>
      <c r="C6393" s="40" t="s">
        <v>27523</v>
      </c>
      <c r="D6393" s="44" t="s">
        <v>27524</v>
      </c>
    </row>
    <row r="6394" spans="1:4" ht="15" customHeight="1" x14ac:dyDescent="0.2">
      <c r="A6394" s="40" t="s">
        <v>27525</v>
      </c>
      <c r="B6394" s="40" t="s">
        <v>27526</v>
      </c>
      <c r="C6394" s="40" t="s">
        <v>27527</v>
      </c>
      <c r="D6394" s="44" t="s">
        <v>27528</v>
      </c>
    </row>
    <row r="6395" spans="1:4" ht="15" customHeight="1" x14ac:dyDescent="0.2">
      <c r="A6395" s="40" t="s">
        <v>27529</v>
      </c>
      <c r="B6395" s="40" t="s">
        <v>27530</v>
      </c>
      <c r="C6395" s="40" t="s">
        <v>27531</v>
      </c>
      <c r="D6395" s="44" t="s">
        <v>27532</v>
      </c>
    </row>
    <row r="6396" spans="1:4" ht="15" customHeight="1" x14ac:dyDescent="0.2">
      <c r="A6396" s="40" t="s">
        <v>27533</v>
      </c>
      <c r="B6396" s="40" t="s">
        <v>27534</v>
      </c>
      <c r="C6396" s="40" t="s">
        <v>27535</v>
      </c>
      <c r="D6396" s="44" t="s">
        <v>27536</v>
      </c>
    </row>
    <row r="6397" spans="1:4" ht="15" customHeight="1" x14ac:dyDescent="0.2">
      <c r="A6397" s="40" t="s">
        <v>27537</v>
      </c>
      <c r="B6397" s="40" t="s">
        <v>27538</v>
      </c>
      <c r="C6397" s="40" t="s">
        <v>27539</v>
      </c>
      <c r="D6397" s="44" t="s">
        <v>27540</v>
      </c>
    </row>
    <row r="6398" spans="1:4" ht="15" customHeight="1" x14ac:dyDescent="0.2">
      <c r="A6398" s="40" t="s">
        <v>27541</v>
      </c>
      <c r="B6398" s="40" t="s">
        <v>27542</v>
      </c>
      <c r="C6398" s="40" t="s">
        <v>27543</v>
      </c>
      <c r="D6398" s="44" t="s">
        <v>27544</v>
      </c>
    </row>
    <row r="6399" spans="1:4" ht="15" customHeight="1" x14ac:dyDescent="0.2">
      <c r="A6399" s="40" t="s">
        <v>27545</v>
      </c>
      <c r="B6399" s="40" t="s">
        <v>27546</v>
      </c>
      <c r="C6399" s="40" t="s">
        <v>27547</v>
      </c>
      <c r="D6399" s="44" t="s">
        <v>27548</v>
      </c>
    </row>
    <row r="6400" spans="1:4" ht="15" customHeight="1" x14ac:dyDescent="0.2">
      <c r="A6400" s="40" t="s">
        <v>27549</v>
      </c>
      <c r="B6400" s="40" t="s">
        <v>27550</v>
      </c>
      <c r="C6400" s="40" t="s">
        <v>27551</v>
      </c>
      <c r="D6400" s="44" t="s">
        <v>27552</v>
      </c>
    </row>
    <row r="6401" spans="1:4" ht="15" customHeight="1" x14ac:dyDescent="0.2">
      <c r="A6401" s="40" t="s">
        <v>27553</v>
      </c>
      <c r="B6401" s="40" t="s">
        <v>27554</v>
      </c>
      <c r="C6401" s="40" t="s">
        <v>27555</v>
      </c>
      <c r="D6401" s="44" t="s">
        <v>27556</v>
      </c>
    </row>
    <row r="6402" spans="1:4" ht="15" customHeight="1" x14ac:dyDescent="0.2">
      <c r="A6402" s="40" t="s">
        <v>27557</v>
      </c>
      <c r="B6402" s="40" t="s">
        <v>27558</v>
      </c>
      <c r="C6402" s="40" t="s">
        <v>27559</v>
      </c>
      <c r="D6402" s="44" t="s">
        <v>27560</v>
      </c>
    </row>
    <row r="6403" spans="1:4" ht="15" customHeight="1" x14ac:dyDescent="0.2">
      <c r="A6403" s="40" t="s">
        <v>27561</v>
      </c>
      <c r="B6403" s="40" t="s">
        <v>27562</v>
      </c>
      <c r="C6403" s="40" t="s">
        <v>27563</v>
      </c>
      <c r="D6403" s="44" t="s">
        <v>27564</v>
      </c>
    </row>
    <row r="6404" spans="1:4" ht="15" customHeight="1" x14ac:dyDescent="0.2">
      <c r="A6404" s="40" t="s">
        <v>27565</v>
      </c>
      <c r="B6404" s="40" t="s">
        <v>27566</v>
      </c>
      <c r="C6404" s="40" t="s">
        <v>27567</v>
      </c>
      <c r="D6404" s="44" t="s">
        <v>27568</v>
      </c>
    </row>
    <row r="6405" spans="1:4" ht="15" customHeight="1" x14ac:dyDescent="0.2">
      <c r="A6405" s="40" t="s">
        <v>27569</v>
      </c>
      <c r="B6405" s="40" t="s">
        <v>27570</v>
      </c>
      <c r="C6405" s="40" t="s">
        <v>27571</v>
      </c>
      <c r="D6405" s="44" t="s">
        <v>27572</v>
      </c>
    </row>
    <row r="6406" spans="1:4" ht="15" customHeight="1" x14ac:dyDescent="0.2">
      <c r="A6406" s="40" t="s">
        <v>27573</v>
      </c>
      <c r="B6406" s="40" t="s">
        <v>27574</v>
      </c>
      <c r="C6406" s="40" t="s">
        <v>27575</v>
      </c>
      <c r="D6406" s="44" t="s">
        <v>27576</v>
      </c>
    </row>
    <row r="6407" spans="1:4" ht="15" customHeight="1" x14ac:dyDescent="0.2">
      <c r="A6407" s="40" t="s">
        <v>27577</v>
      </c>
      <c r="B6407" s="40" t="s">
        <v>27578</v>
      </c>
      <c r="C6407" s="40" t="s">
        <v>27579</v>
      </c>
      <c r="D6407" s="44" t="s">
        <v>27580</v>
      </c>
    </row>
    <row r="6408" spans="1:4" ht="15" customHeight="1" x14ac:dyDescent="0.2">
      <c r="A6408" s="40" t="s">
        <v>27581</v>
      </c>
      <c r="B6408" s="40" t="s">
        <v>27582</v>
      </c>
      <c r="C6408" s="40" t="s">
        <v>27583</v>
      </c>
      <c r="D6408" s="44" t="s">
        <v>27584</v>
      </c>
    </row>
    <row r="6409" spans="1:4" ht="15" customHeight="1" x14ac:dyDescent="0.2">
      <c r="A6409" s="40" t="s">
        <v>27585</v>
      </c>
      <c r="B6409" s="40" t="s">
        <v>27586</v>
      </c>
      <c r="C6409" s="40" t="s">
        <v>27587</v>
      </c>
      <c r="D6409" s="44" t="s">
        <v>27588</v>
      </c>
    </row>
    <row r="6410" spans="1:4" ht="15" customHeight="1" x14ac:dyDescent="0.2">
      <c r="A6410" s="40" t="s">
        <v>27589</v>
      </c>
      <c r="B6410" s="40" t="s">
        <v>27590</v>
      </c>
      <c r="C6410" s="40" t="s">
        <v>27591</v>
      </c>
      <c r="D6410" s="44" t="s">
        <v>27592</v>
      </c>
    </row>
    <row r="6411" spans="1:4" ht="15" customHeight="1" x14ac:dyDescent="0.2">
      <c r="A6411" s="40" t="s">
        <v>27593</v>
      </c>
      <c r="B6411" s="40" t="s">
        <v>27594</v>
      </c>
      <c r="C6411" s="40" t="s">
        <v>27595</v>
      </c>
      <c r="D6411" s="44" t="s">
        <v>27596</v>
      </c>
    </row>
    <row r="6412" spans="1:4" ht="15" customHeight="1" x14ac:dyDescent="0.2">
      <c r="A6412" s="40" t="s">
        <v>27597</v>
      </c>
      <c r="B6412" s="40" t="s">
        <v>27598</v>
      </c>
      <c r="C6412" s="40" t="s">
        <v>27599</v>
      </c>
      <c r="D6412" s="44" t="s">
        <v>27600</v>
      </c>
    </row>
    <row r="6413" spans="1:4" ht="15" customHeight="1" x14ac:dyDescent="0.2">
      <c r="A6413" s="40" t="s">
        <v>27601</v>
      </c>
      <c r="B6413" s="40" t="s">
        <v>27602</v>
      </c>
      <c r="C6413" s="40" t="s">
        <v>27603</v>
      </c>
      <c r="D6413" s="44" t="s">
        <v>27604</v>
      </c>
    </row>
    <row r="6414" spans="1:4" ht="15" customHeight="1" x14ac:dyDescent="0.2">
      <c r="A6414" s="40" t="s">
        <v>27605</v>
      </c>
      <c r="B6414" s="40" t="s">
        <v>27606</v>
      </c>
      <c r="C6414" s="40" t="s">
        <v>27607</v>
      </c>
      <c r="D6414" s="44" t="s">
        <v>27608</v>
      </c>
    </row>
    <row r="6415" spans="1:4" ht="15" customHeight="1" x14ac:dyDescent="0.2">
      <c r="A6415" s="40" t="s">
        <v>27609</v>
      </c>
      <c r="B6415" s="40" t="s">
        <v>27610</v>
      </c>
      <c r="C6415" s="40" t="s">
        <v>27611</v>
      </c>
      <c r="D6415" s="44" t="s">
        <v>27612</v>
      </c>
    </row>
    <row r="6416" spans="1:4" ht="15" customHeight="1" x14ac:dyDescent="0.2">
      <c r="A6416" s="40" t="s">
        <v>27613</v>
      </c>
      <c r="B6416" s="40" t="s">
        <v>27614</v>
      </c>
      <c r="C6416" s="40" t="s">
        <v>27615</v>
      </c>
      <c r="D6416" s="44" t="s">
        <v>27616</v>
      </c>
    </row>
    <row r="6417" spans="1:4" ht="15" customHeight="1" x14ac:dyDescent="0.2">
      <c r="A6417" s="40" t="s">
        <v>27617</v>
      </c>
      <c r="B6417" s="40" t="s">
        <v>27618</v>
      </c>
      <c r="C6417" s="40" t="s">
        <v>27619</v>
      </c>
      <c r="D6417" s="44" t="s">
        <v>27620</v>
      </c>
    </row>
    <row r="6418" spans="1:4" ht="15" customHeight="1" x14ac:dyDescent="0.2">
      <c r="A6418" s="40" t="s">
        <v>27621</v>
      </c>
      <c r="B6418" s="40" t="s">
        <v>27622</v>
      </c>
      <c r="C6418" s="40" t="s">
        <v>27623</v>
      </c>
      <c r="D6418" s="44" t="s">
        <v>27624</v>
      </c>
    </row>
    <row r="6419" spans="1:4" ht="15" customHeight="1" x14ac:dyDescent="0.2">
      <c r="A6419" s="40" t="s">
        <v>27625</v>
      </c>
      <c r="B6419" s="40" t="s">
        <v>27626</v>
      </c>
      <c r="C6419" s="40" t="s">
        <v>27627</v>
      </c>
      <c r="D6419" s="44" t="s">
        <v>27628</v>
      </c>
    </row>
    <row r="6420" spans="1:4" ht="15" customHeight="1" x14ac:dyDescent="0.2">
      <c r="A6420" s="40" t="s">
        <v>27629</v>
      </c>
      <c r="B6420" s="40" t="s">
        <v>27630</v>
      </c>
      <c r="C6420" s="40" t="s">
        <v>27631</v>
      </c>
      <c r="D6420" s="44" t="s">
        <v>27632</v>
      </c>
    </row>
    <row r="6421" spans="1:4" ht="15" customHeight="1" x14ac:dyDescent="0.2">
      <c r="A6421" s="40" t="s">
        <v>27633</v>
      </c>
      <c r="B6421" s="40" t="s">
        <v>27634</v>
      </c>
      <c r="C6421" s="40" t="s">
        <v>27635</v>
      </c>
      <c r="D6421" s="44" t="s">
        <v>27636</v>
      </c>
    </row>
    <row r="6422" spans="1:4" ht="15" customHeight="1" x14ac:dyDescent="0.2">
      <c r="A6422" s="40" t="s">
        <v>27637</v>
      </c>
      <c r="B6422" s="40" t="s">
        <v>27638</v>
      </c>
      <c r="C6422" s="40" t="s">
        <v>27639</v>
      </c>
      <c r="D6422" s="44" t="s">
        <v>27640</v>
      </c>
    </row>
    <row r="6423" spans="1:4" ht="15" customHeight="1" x14ac:dyDescent="0.2">
      <c r="A6423" s="40" t="s">
        <v>27641</v>
      </c>
      <c r="B6423" s="40" t="s">
        <v>27642</v>
      </c>
      <c r="C6423" s="40" t="s">
        <v>27643</v>
      </c>
      <c r="D6423" s="44" t="s">
        <v>27644</v>
      </c>
    </row>
    <row r="6424" spans="1:4" ht="15" customHeight="1" x14ac:dyDescent="0.2">
      <c r="A6424" s="40" t="s">
        <v>27645</v>
      </c>
      <c r="B6424" s="40" t="s">
        <v>27646</v>
      </c>
      <c r="C6424" s="40" t="s">
        <v>27647</v>
      </c>
      <c r="D6424" s="44" t="s">
        <v>27648</v>
      </c>
    </row>
    <row r="6425" spans="1:4" ht="15" customHeight="1" x14ac:dyDescent="0.2">
      <c r="A6425" s="40" t="s">
        <v>27649</v>
      </c>
      <c r="B6425" s="40" t="s">
        <v>27650</v>
      </c>
      <c r="C6425" s="40" t="s">
        <v>27651</v>
      </c>
      <c r="D6425" s="44" t="s">
        <v>27652</v>
      </c>
    </row>
    <row r="6426" spans="1:4" ht="15" customHeight="1" x14ac:dyDescent="0.2">
      <c r="A6426" s="40" t="s">
        <v>27653</v>
      </c>
      <c r="B6426" s="40" t="s">
        <v>27654</v>
      </c>
      <c r="C6426" s="40" t="s">
        <v>27655</v>
      </c>
      <c r="D6426" s="44" t="s">
        <v>27656</v>
      </c>
    </row>
    <row r="6427" spans="1:4" ht="15" customHeight="1" x14ac:dyDescent="0.2">
      <c r="A6427" s="40" t="s">
        <v>27657</v>
      </c>
      <c r="B6427" s="40" t="s">
        <v>27658</v>
      </c>
      <c r="C6427" s="40" t="s">
        <v>27659</v>
      </c>
      <c r="D6427" s="44" t="s">
        <v>27660</v>
      </c>
    </row>
    <row r="6428" spans="1:4" ht="15" customHeight="1" x14ac:dyDescent="0.2">
      <c r="A6428" s="40" t="s">
        <v>27661</v>
      </c>
      <c r="B6428" s="40" t="s">
        <v>27662</v>
      </c>
      <c r="C6428" s="40" t="s">
        <v>27663</v>
      </c>
      <c r="D6428" s="44" t="s">
        <v>27664</v>
      </c>
    </row>
    <row r="6429" spans="1:4" ht="15" customHeight="1" x14ac:dyDescent="0.2">
      <c r="A6429" s="40" t="s">
        <v>27665</v>
      </c>
      <c r="B6429" s="40" t="s">
        <v>27666</v>
      </c>
      <c r="C6429" s="40" t="s">
        <v>27667</v>
      </c>
      <c r="D6429" s="44" t="s">
        <v>27668</v>
      </c>
    </row>
    <row r="6430" spans="1:4" ht="15" customHeight="1" x14ac:dyDescent="0.2">
      <c r="A6430" s="40" t="s">
        <v>27669</v>
      </c>
      <c r="B6430" s="40" t="s">
        <v>27670</v>
      </c>
      <c r="C6430" s="40" t="s">
        <v>27671</v>
      </c>
      <c r="D6430" s="44" t="s">
        <v>27672</v>
      </c>
    </row>
    <row r="6431" spans="1:4" ht="15" customHeight="1" x14ac:dyDescent="0.2">
      <c r="A6431" s="40" t="s">
        <v>27673</v>
      </c>
      <c r="B6431" s="40" t="s">
        <v>27674</v>
      </c>
      <c r="C6431" s="40" t="s">
        <v>27675</v>
      </c>
      <c r="D6431" s="44" t="s">
        <v>27676</v>
      </c>
    </row>
    <row r="6432" spans="1:4" ht="15" customHeight="1" x14ac:dyDescent="0.2">
      <c r="A6432" s="40" t="s">
        <v>27677</v>
      </c>
      <c r="B6432" s="40" t="s">
        <v>27678</v>
      </c>
      <c r="C6432" s="40" t="s">
        <v>27679</v>
      </c>
      <c r="D6432" s="44" t="s">
        <v>27680</v>
      </c>
    </row>
    <row r="6433" spans="1:4" ht="15" customHeight="1" x14ac:dyDescent="0.2">
      <c r="A6433" s="40" t="s">
        <v>27681</v>
      </c>
      <c r="B6433" s="40" t="s">
        <v>27682</v>
      </c>
      <c r="C6433" s="40" t="s">
        <v>27683</v>
      </c>
      <c r="D6433" s="44" t="s">
        <v>27684</v>
      </c>
    </row>
    <row r="6434" spans="1:4" ht="15" customHeight="1" x14ac:dyDescent="0.2">
      <c r="A6434" s="40" t="s">
        <v>27685</v>
      </c>
      <c r="B6434" s="40" t="s">
        <v>27686</v>
      </c>
      <c r="C6434" s="40" t="s">
        <v>27687</v>
      </c>
      <c r="D6434" s="44" t="s">
        <v>27688</v>
      </c>
    </row>
    <row r="6435" spans="1:4" ht="15" customHeight="1" x14ac:dyDescent="0.2">
      <c r="A6435" s="40" t="s">
        <v>27689</v>
      </c>
      <c r="B6435" s="40" t="s">
        <v>27690</v>
      </c>
      <c r="C6435" s="40" t="s">
        <v>27691</v>
      </c>
      <c r="D6435" s="44" t="s">
        <v>27692</v>
      </c>
    </row>
    <row r="6436" spans="1:4" ht="15" customHeight="1" x14ac:dyDescent="0.2">
      <c r="A6436" s="40" t="s">
        <v>27693</v>
      </c>
      <c r="B6436" s="40" t="s">
        <v>27694</v>
      </c>
      <c r="C6436" s="40" t="s">
        <v>27695</v>
      </c>
      <c r="D6436" s="44" t="s">
        <v>27696</v>
      </c>
    </row>
    <row r="6437" spans="1:4" ht="15" customHeight="1" x14ac:dyDescent="0.2">
      <c r="A6437" s="40" t="s">
        <v>27697</v>
      </c>
      <c r="B6437" s="40" t="s">
        <v>27698</v>
      </c>
      <c r="C6437" s="40" t="s">
        <v>27699</v>
      </c>
      <c r="D6437" s="44" t="s">
        <v>27700</v>
      </c>
    </row>
    <row r="6438" spans="1:4" ht="15" customHeight="1" x14ac:dyDescent="0.2">
      <c r="A6438" s="40" t="s">
        <v>27701</v>
      </c>
      <c r="B6438" s="40" t="s">
        <v>27702</v>
      </c>
      <c r="C6438" s="40" t="s">
        <v>27703</v>
      </c>
      <c r="D6438" s="44" t="s">
        <v>27704</v>
      </c>
    </row>
    <row r="6439" spans="1:4" ht="15" customHeight="1" x14ac:dyDescent="0.2">
      <c r="A6439" s="40" t="s">
        <v>27705</v>
      </c>
      <c r="B6439" s="40" t="s">
        <v>27706</v>
      </c>
      <c r="C6439" s="40" t="s">
        <v>27707</v>
      </c>
      <c r="D6439" s="44" t="s">
        <v>27708</v>
      </c>
    </row>
    <row r="6440" spans="1:4" ht="15" customHeight="1" x14ac:dyDescent="0.2">
      <c r="A6440" s="40" t="s">
        <v>27709</v>
      </c>
      <c r="B6440" s="40" t="s">
        <v>27710</v>
      </c>
      <c r="C6440" s="40" t="s">
        <v>27711</v>
      </c>
      <c r="D6440" s="44" t="s">
        <v>27712</v>
      </c>
    </row>
    <row r="6441" spans="1:4" ht="15" customHeight="1" x14ac:dyDescent="0.2">
      <c r="A6441" s="40" t="s">
        <v>27713</v>
      </c>
      <c r="B6441" s="40" t="s">
        <v>27714</v>
      </c>
      <c r="C6441" s="40" t="s">
        <v>27715</v>
      </c>
      <c r="D6441" s="44" t="s">
        <v>27716</v>
      </c>
    </row>
    <row r="6442" spans="1:4" ht="15" customHeight="1" x14ac:dyDescent="0.2">
      <c r="A6442" s="40" t="s">
        <v>27717</v>
      </c>
      <c r="B6442" s="40" t="s">
        <v>27718</v>
      </c>
      <c r="C6442" s="40" t="s">
        <v>27719</v>
      </c>
      <c r="D6442" s="44" t="s">
        <v>27720</v>
      </c>
    </row>
    <row r="6443" spans="1:4" ht="15" customHeight="1" x14ac:dyDescent="0.2">
      <c r="A6443" s="40" t="s">
        <v>27721</v>
      </c>
      <c r="B6443" s="40" t="s">
        <v>27722</v>
      </c>
      <c r="C6443" s="40" t="s">
        <v>27723</v>
      </c>
      <c r="D6443" s="44" t="s">
        <v>27724</v>
      </c>
    </row>
    <row r="6444" spans="1:4" ht="15" customHeight="1" x14ac:dyDescent="0.2">
      <c r="A6444" s="40" t="s">
        <v>27725</v>
      </c>
      <c r="B6444" s="40" t="s">
        <v>27726</v>
      </c>
      <c r="C6444" s="40" t="s">
        <v>27727</v>
      </c>
      <c r="D6444" s="44" t="s">
        <v>27728</v>
      </c>
    </row>
    <row r="6445" spans="1:4" ht="15" customHeight="1" x14ac:dyDescent="0.2">
      <c r="A6445" s="40" t="s">
        <v>27729</v>
      </c>
      <c r="B6445" s="40" t="s">
        <v>27730</v>
      </c>
      <c r="C6445" s="40" t="s">
        <v>27731</v>
      </c>
      <c r="D6445" s="44" t="s">
        <v>27732</v>
      </c>
    </row>
    <row r="6446" spans="1:4" ht="15" customHeight="1" x14ac:dyDescent="0.2">
      <c r="A6446" s="40" t="s">
        <v>27733</v>
      </c>
      <c r="B6446" s="40" t="s">
        <v>27734</v>
      </c>
      <c r="C6446" s="40" t="s">
        <v>27735</v>
      </c>
      <c r="D6446" s="44" t="s">
        <v>27736</v>
      </c>
    </row>
    <row r="6447" spans="1:4" ht="15" customHeight="1" x14ac:dyDescent="0.2">
      <c r="A6447" s="40" t="s">
        <v>27737</v>
      </c>
      <c r="B6447" s="40" t="s">
        <v>27738</v>
      </c>
      <c r="C6447" s="40" t="s">
        <v>27739</v>
      </c>
      <c r="D6447" s="44" t="s">
        <v>27740</v>
      </c>
    </row>
    <row r="6448" spans="1:4" ht="15" customHeight="1" x14ac:dyDescent="0.2">
      <c r="A6448" s="40" t="s">
        <v>27741</v>
      </c>
      <c r="B6448" s="40" t="s">
        <v>27742</v>
      </c>
      <c r="C6448" s="40" t="s">
        <v>27743</v>
      </c>
      <c r="D6448" s="44" t="s">
        <v>27744</v>
      </c>
    </row>
    <row r="6449" spans="1:4" ht="15" customHeight="1" x14ac:dyDescent="0.2">
      <c r="A6449" s="40" t="s">
        <v>27745</v>
      </c>
      <c r="B6449" s="40" t="s">
        <v>27746</v>
      </c>
      <c r="C6449" s="40" t="s">
        <v>27747</v>
      </c>
      <c r="D6449" s="44" t="s">
        <v>27748</v>
      </c>
    </row>
    <row r="6450" spans="1:4" ht="15" customHeight="1" x14ac:dyDescent="0.2">
      <c r="A6450" s="40" t="s">
        <v>27749</v>
      </c>
      <c r="B6450" s="40" t="s">
        <v>27750</v>
      </c>
      <c r="C6450" s="40" t="s">
        <v>27751</v>
      </c>
      <c r="D6450" s="44" t="s">
        <v>27752</v>
      </c>
    </row>
    <row r="6451" spans="1:4" ht="15" customHeight="1" x14ac:dyDescent="0.2">
      <c r="A6451" s="40" t="s">
        <v>27753</v>
      </c>
      <c r="B6451" s="40" t="s">
        <v>27754</v>
      </c>
      <c r="C6451" s="40" t="s">
        <v>27755</v>
      </c>
      <c r="D6451" s="44" t="s">
        <v>27756</v>
      </c>
    </row>
    <row r="6452" spans="1:4" ht="15" customHeight="1" x14ac:dyDescent="0.2">
      <c r="A6452" s="40" t="s">
        <v>27757</v>
      </c>
      <c r="B6452" s="40" t="s">
        <v>27758</v>
      </c>
      <c r="C6452" s="40" t="s">
        <v>27759</v>
      </c>
      <c r="D6452" s="44" t="s">
        <v>27760</v>
      </c>
    </row>
    <row r="6453" spans="1:4" ht="15" customHeight="1" x14ac:dyDescent="0.2">
      <c r="A6453" s="40" t="s">
        <v>27761</v>
      </c>
      <c r="B6453" s="40" t="s">
        <v>27762</v>
      </c>
      <c r="C6453" s="40" t="s">
        <v>27763</v>
      </c>
      <c r="D6453" s="44" t="s">
        <v>27764</v>
      </c>
    </row>
    <row r="6454" spans="1:4" ht="15" customHeight="1" x14ac:dyDescent="0.2">
      <c r="A6454" s="40" t="s">
        <v>27765</v>
      </c>
      <c r="B6454" s="40" t="s">
        <v>27766</v>
      </c>
      <c r="C6454" s="40" t="s">
        <v>27767</v>
      </c>
      <c r="D6454" s="44" t="s">
        <v>27768</v>
      </c>
    </row>
    <row r="6455" spans="1:4" ht="15" customHeight="1" x14ac:dyDescent="0.2">
      <c r="A6455" s="40" t="s">
        <v>27769</v>
      </c>
      <c r="B6455" s="40" t="s">
        <v>27770</v>
      </c>
      <c r="C6455" s="40" t="s">
        <v>27771</v>
      </c>
      <c r="D6455" s="44" t="s">
        <v>27772</v>
      </c>
    </row>
    <row r="6456" spans="1:4" ht="15" customHeight="1" x14ac:dyDescent="0.2">
      <c r="A6456" s="40" t="s">
        <v>27773</v>
      </c>
      <c r="B6456" s="40" t="s">
        <v>27774</v>
      </c>
      <c r="C6456" s="40" t="s">
        <v>27775</v>
      </c>
      <c r="D6456" s="44" t="s">
        <v>27776</v>
      </c>
    </row>
    <row r="6457" spans="1:4" ht="15" customHeight="1" x14ac:dyDescent="0.2">
      <c r="A6457" s="40" t="s">
        <v>27777</v>
      </c>
      <c r="B6457" s="40" t="s">
        <v>27778</v>
      </c>
      <c r="C6457" s="40" t="s">
        <v>27779</v>
      </c>
      <c r="D6457" s="44" t="s">
        <v>27780</v>
      </c>
    </row>
    <row r="6458" spans="1:4" ht="15" customHeight="1" x14ac:dyDescent="0.2">
      <c r="A6458" s="40" t="s">
        <v>27781</v>
      </c>
      <c r="B6458" s="40" t="s">
        <v>27782</v>
      </c>
      <c r="C6458" s="40" t="s">
        <v>27783</v>
      </c>
      <c r="D6458" s="44" t="s">
        <v>27784</v>
      </c>
    </row>
    <row r="6459" spans="1:4" ht="15" customHeight="1" x14ac:dyDescent="0.2">
      <c r="A6459" s="40" t="s">
        <v>27785</v>
      </c>
      <c r="B6459" s="40" t="s">
        <v>27786</v>
      </c>
      <c r="C6459" s="40" t="s">
        <v>27787</v>
      </c>
      <c r="D6459" s="44" t="s">
        <v>27788</v>
      </c>
    </row>
    <row r="6460" spans="1:4" ht="15" customHeight="1" x14ac:dyDescent="0.2">
      <c r="A6460" s="40" t="s">
        <v>27789</v>
      </c>
      <c r="B6460" s="40" t="s">
        <v>27790</v>
      </c>
      <c r="C6460" s="40" t="s">
        <v>27791</v>
      </c>
      <c r="D6460" s="44" t="s">
        <v>27792</v>
      </c>
    </row>
    <row r="6461" spans="1:4" ht="15" customHeight="1" x14ac:dyDescent="0.2">
      <c r="A6461" s="40" t="s">
        <v>27793</v>
      </c>
      <c r="B6461" s="40" t="s">
        <v>27794</v>
      </c>
      <c r="C6461" s="40" t="s">
        <v>27795</v>
      </c>
      <c r="D6461" s="44" t="s">
        <v>27796</v>
      </c>
    </row>
    <row r="6462" spans="1:4" ht="15" customHeight="1" x14ac:dyDescent="0.2">
      <c r="A6462" s="40" t="s">
        <v>27797</v>
      </c>
      <c r="B6462" s="40" t="s">
        <v>27798</v>
      </c>
      <c r="C6462" s="40" t="s">
        <v>27799</v>
      </c>
      <c r="D6462" s="44" t="s">
        <v>27796</v>
      </c>
    </row>
    <row r="6463" spans="1:4" ht="15" customHeight="1" x14ac:dyDescent="0.2">
      <c r="A6463" s="40" t="s">
        <v>27800</v>
      </c>
      <c r="B6463" s="40" t="s">
        <v>27801</v>
      </c>
      <c r="C6463" s="40" t="s">
        <v>27802</v>
      </c>
      <c r="D6463" s="44" t="s">
        <v>27803</v>
      </c>
    </row>
    <row r="6464" spans="1:4" ht="15" customHeight="1" x14ac:dyDescent="0.2">
      <c r="A6464" s="40" t="s">
        <v>27804</v>
      </c>
      <c r="B6464" s="40" t="s">
        <v>27805</v>
      </c>
      <c r="C6464" s="40" t="s">
        <v>27806</v>
      </c>
      <c r="D6464" s="44" t="s">
        <v>27807</v>
      </c>
    </row>
    <row r="6465" spans="1:4" ht="15" customHeight="1" x14ac:dyDescent="0.2">
      <c r="A6465" s="40" t="s">
        <v>27808</v>
      </c>
      <c r="B6465" s="40" t="s">
        <v>27809</v>
      </c>
      <c r="C6465" s="40" t="s">
        <v>27810</v>
      </c>
      <c r="D6465" s="44" t="s">
        <v>27811</v>
      </c>
    </row>
    <row r="6466" spans="1:4" ht="15" customHeight="1" x14ac:dyDescent="0.2">
      <c r="A6466" s="40" t="s">
        <v>27812</v>
      </c>
      <c r="B6466" s="40" t="s">
        <v>27813</v>
      </c>
      <c r="C6466" s="40" t="s">
        <v>27814</v>
      </c>
      <c r="D6466" s="44" t="s">
        <v>27815</v>
      </c>
    </row>
    <row r="6467" spans="1:4" ht="15" customHeight="1" x14ac:dyDescent="0.2">
      <c r="A6467" s="40" t="s">
        <v>27816</v>
      </c>
      <c r="B6467" s="40" t="s">
        <v>27817</v>
      </c>
      <c r="C6467" s="40" t="s">
        <v>27818</v>
      </c>
      <c r="D6467" s="44" t="s">
        <v>27819</v>
      </c>
    </row>
    <row r="6468" spans="1:4" ht="15" customHeight="1" x14ac:dyDescent="0.2">
      <c r="A6468" s="40" t="s">
        <v>27820</v>
      </c>
      <c r="B6468" s="40" t="s">
        <v>27821</v>
      </c>
      <c r="C6468" s="40" t="s">
        <v>27822</v>
      </c>
      <c r="D6468" s="44" t="s">
        <v>27823</v>
      </c>
    </row>
    <row r="6469" spans="1:4" ht="15" customHeight="1" x14ac:dyDescent="0.2">
      <c r="A6469" s="40" t="s">
        <v>27824</v>
      </c>
      <c r="B6469" s="40" t="s">
        <v>27825</v>
      </c>
      <c r="C6469" s="40" t="s">
        <v>27826</v>
      </c>
      <c r="D6469" s="44" t="s">
        <v>27827</v>
      </c>
    </row>
    <row r="6470" spans="1:4" ht="15" customHeight="1" x14ac:dyDescent="0.2">
      <c r="A6470" s="40" t="s">
        <v>27828</v>
      </c>
      <c r="B6470" s="40" t="s">
        <v>27829</v>
      </c>
      <c r="C6470" s="40" t="s">
        <v>27830</v>
      </c>
      <c r="D6470" s="44" t="s">
        <v>27831</v>
      </c>
    </row>
    <row r="6471" spans="1:4" ht="15" customHeight="1" x14ac:dyDescent="0.2">
      <c r="A6471" s="40" t="s">
        <v>27832</v>
      </c>
      <c r="B6471" s="40" t="s">
        <v>27833</v>
      </c>
      <c r="C6471" s="40" t="s">
        <v>27834</v>
      </c>
      <c r="D6471" s="44" t="s">
        <v>27835</v>
      </c>
    </row>
    <row r="6472" spans="1:4" ht="15" customHeight="1" x14ac:dyDescent="0.2">
      <c r="A6472" s="40" t="s">
        <v>27836</v>
      </c>
      <c r="B6472" s="40" t="s">
        <v>27837</v>
      </c>
      <c r="C6472" s="40" t="s">
        <v>27838</v>
      </c>
      <c r="D6472" s="44" t="s">
        <v>27839</v>
      </c>
    </row>
    <row r="6473" spans="1:4" ht="15" customHeight="1" x14ac:dyDescent="0.2">
      <c r="A6473" s="40" t="s">
        <v>27840</v>
      </c>
      <c r="B6473" s="40" t="s">
        <v>27841</v>
      </c>
      <c r="C6473" s="40" t="s">
        <v>27842</v>
      </c>
      <c r="D6473" s="44" t="s">
        <v>27843</v>
      </c>
    </row>
    <row r="6474" spans="1:4" ht="15" customHeight="1" x14ac:dyDescent="0.2">
      <c r="A6474" s="40" t="s">
        <v>27844</v>
      </c>
      <c r="B6474" s="40" t="s">
        <v>27845</v>
      </c>
      <c r="C6474" s="40" t="s">
        <v>27846</v>
      </c>
      <c r="D6474" s="44" t="s">
        <v>27847</v>
      </c>
    </row>
    <row r="6475" spans="1:4" ht="15" customHeight="1" x14ac:dyDescent="0.2">
      <c r="A6475" s="40" t="s">
        <v>27848</v>
      </c>
      <c r="B6475" s="40" t="s">
        <v>27849</v>
      </c>
      <c r="C6475" s="40" t="s">
        <v>27850</v>
      </c>
      <c r="D6475" s="44" t="s">
        <v>27851</v>
      </c>
    </row>
    <row r="6476" spans="1:4" ht="15" customHeight="1" x14ac:dyDescent="0.2">
      <c r="A6476" s="40" t="s">
        <v>27852</v>
      </c>
      <c r="B6476" s="40" t="s">
        <v>27853</v>
      </c>
      <c r="C6476" s="40" t="s">
        <v>27854</v>
      </c>
      <c r="D6476" s="44" t="s">
        <v>27855</v>
      </c>
    </row>
    <row r="6477" spans="1:4" ht="15" customHeight="1" x14ac:dyDescent="0.2">
      <c r="A6477" s="40" t="s">
        <v>27856</v>
      </c>
      <c r="B6477" s="40" t="s">
        <v>27857</v>
      </c>
      <c r="C6477" s="40" t="s">
        <v>27858</v>
      </c>
      <c r="D6477" s="44" t="s">
        <v>27859</v>
      </c>
    </row>
    <row r="6478" spans="1:4" ht="15" customHeight="1" x14ac:dyDescent="0.2">
      <c r="A6478" s="40" t="s">
        <v>27860</v>
      </c>
      <c r="B6478" s="40" t="s">
        <v>27861</v>
      </c>
      <c r="C6478" s="40" t="s">
        <v>27862</v>
      </c>
      <c r="D6478" s="44" t="s">
        <v>27863</v>
      </c>
    </row>
    <row r="6479" spans="1:4" ht="15" customHeight="1" x14ac:dyDescent="0.2">
      <c r="A6479" s="40" t="s">
        <v>27864</v>
      </c>
      <c r="B6479" s="40" t="s">
        <v>27865</v>
      </c>
      <c r="C6479" s="40" t="s">
        <v>27866</v>
      </c>
      <c r="D6479" s="44" t="s">
        <v>27867</v>
      </c>
    </row>
    <row r="6480" spans="1:4" ht="15" customHeight="1" x14ac:dyDescent="0.2">
      <c r="A6480" s="40" t="s">
        <v>27868</v>
      </c>
      <c r="B6480" s="40" t="s">
        <v>27869</v>
      </c>
      <c r="C6480" s="40" t="s">
        <v>27870</v>
      </c>
      <c r="D6480" s="44" t="s">
        <v>27871</v>
      </c>
    </row>
    <row r="6481" spans="1:4" ht="15" customHeight="1" x14ac:dyDescent="0.2">
      <c r="A6481" s="40" t="s">
        <v>27872</v>
      </c>
      <c r="B6481" s="40" t="s">
        <v>27873</v>
      </c>
      <c r="C6481" s="40" t="s">
        <v>27874</v>
      </c>
      <c r="D6481" s="44" t="s">
        <v>27875</v>
      </c>
    </row>
    <row r="6482" spans="1:4" ht="15" customHeight="1" x14ac:dyDescent="0.2">
      <c r="A6482" s="40" t="s">
        <v>27876</v>
      </c>
      <c r="B6482" s="40" t="s">
        <v>27877</v>
      </c>
      <c r="C6482" s="40" t="s">
        <v>27878</v>
      </c>
      <c r="D6482" s="44" t="s">
        <v>27879</v>
      </c>
    </row>
    <row r="6483" spans="1:4" ht="15" customHeight="1" x14ac:dyDescent="0.2">
      <c r="A6483" s="40" t="s">
        <v>27880</v>
      </c>
      <c r="B6483" s="40" t="s">
        <v>27881</v>
      </c>
      <c r="C6483" s="40" t="s">
        <v>27882</v>
      </c>
      <c r="D6483" s="44" t="s">
        <v>27883</v>
      </c>
    </row>
    <row r="6484" spans="1:4" ht="15" customHeight="1" x14ac:dyDescent="0.2">
      <c r="A6484" s="40" t="s">
        <v>27884</v>
      </c>
      <c r="B6484" s="40" t="s">
        <v>27885</v>
      </c>
      <c r="C6484" s="40" t="s">
        <v>27886</v>
      </c>
      <c r="D6484" s="44" t="s">
        <v>27887</v>
      </c>
    </row>
    <row r="6485" spans="1:4" ht="15" customHeight="1" x14ac:dyDescent="0.2">
      <c r="A6485" s="40" t="s">
        <v>27888</v>
      </c>
      <c r="B6485" s="40" t="s">
        <v>27889</v>
      </c>
      <c r="C6485" s="40" t="s">
        <v>27890</v>
      </c>
      <c r="D6485" s="44" t="s">
        <v>27891</v>
      </c>
    </row>
    <row r="6486" spans="1:4" ht="15" customHeight="1" x14ac:dyDescent="0.2">
      <c r="A6486" s="40" t="s">
        <v>27892</v>
      </c>
      <c r="B6486" s="40" t="s">
        <v>27893</v>
      </c>
      <c r="C6486" s="40" t="s">
        <v>27894</v>
      </c>
      <c r="D6486" s="44" t="s">
        <v>27895</v>
      </c>
    </row>
    <row r="6487" spans="1:4" ht="15" customHeight="1" x14ac:dyDescent="0.2">
      <c r="A6487" s="40" t="s">
        <v>27896</v>
      </c>
      <c r="B6487" s="40" t="s">
        <v>27897</v>
      </c>
      <c r="C6487" s="40" t="s">
        <v>27898</v>
      </c>
      <c r="D6487" s="44" t="s">
        <v>27899</v>
      </c>
    </row>
    <row r="6488" spans="1:4" ht="15" customHeight="1" x14ac:dyDescent="0.2">
      <c r="A6488" s="40" t="s">
        <v>27900</v>
      </c>
      <c r="B6488" s="40" t="s">
        <v>27901</v>
      </c>
      <c r="C6488" s="40" t="s">
        <v>27902</v>
      </c>
      <c r="D6488" s="44" t="s">
        <v>27903</v>
      </c>
    </row>
    <row r="6489" spans="1:4" ht="15" customHeight="1" x14ac:dyDescent="0.2">
      <c r="A6489" s="40" t="s">
        <v>27904</v>
      </c>
      <c r="B6489" s="40" t="s">
        <v>27905</v>
      </c>
      <c r="C6489" s="40" t="s">
        <v>27906</v>
      </c>
      <c r="D6489" s="44" t="s">
        <v>27907</v>
      </c>
    </row>
    <row r="6490" spans="1:4" ht="15" customHeight="1" x14ac:dyDescent="0.2">
      <c r="A6490" s="40" t="s">
        <v>27908</v>
      </c>
      <c r="B6490" s="40" t="s">
        <v>27909</v>
      </c>
      <c r="C6490" s="40" t="s">
        <v>27910</v>
      </c>
      <c r="D6490" s="44" t="s">
        <v>27911</v>
      </c>
    </row>
    <row r="6491" spans="1:4" ht="15" customHeight="1" x14ac:dyDescent="0.2">
      <c r="A6491" s="40" t="s">
        <v>27912</v>
      </c>
      <c r="B6491" s="40" t="s">
        <v>27913</v>
      </c>
      <c r="C6491" s="40" t="s">
        <v>27914</v>
      </c>
      <c r="D6491" s="44" t="s">
        <v>27915</v>
      </c>
    </row>
    <row r="6492" spans="1:4" ht="15" customHeight="1" x14ac:dyDescent="0.2">
      <c r="A6492" s="40" t="s">
        <v>27916</v>
      </c>
      <c r="B6492" s="40" t="s">
        <v>27917</v>
      </c>
      <c r="C6492" s="40" t="s">
        <v>27918</v>
      </c>
      <c r="D6492" s="44" t="s">
        <v>27919</v>
      </c>
    </row>
    <row r="6493" spans="1:4" ht="15" customHeight="1" x14ac:dyDescent="0.2">
      <c r="A6493" s="40" t="s">
        <v>27920</v>
      </c>
      <c r="B6493" s="40" t="s">
        <v>27921</v>
      </c>
      <c r="C6493" s="40" t="s">
        <v>27922</v>
      </c>
      <c r="D6493" s="44" t="s">
        <v>27923</v>
      </c>
    </row>
    <row r="6494" spans="1:4" ht="15" customHeight="1" x14ac:dyDescent="0.2">
      <c r="A6494" s="40" t="s">
        <v>27924</v>
      </c>
      <c r="B6494" s="40" t="s">
        <v>27925</v>
      </c>
      <c r="C6494" s="40" t="s">
        <v>27926</v>
      </c>
      <c r="D6494" s="44" t="s">
        <v>27927</v>
      </c>
    </row>
    <row r="6495" spans="1:4" ht="15" customHeight="1" x14ac:dyDescent="0.2">
      <c r="A6495" s="40" t="s">
        <v>27928</v>
      </c>
      <c r="B6495" s="40" t="s">
        <v>27929</v>
      </c>
      <c r="C6495" s="40" t="s">
        <v>27930</v>
      </c>
      <c r="D6495" s="44" t="s">
        <v>27931</v>
      </c>
    </row>
    <row r="6496" spans="1:4" ht="15" customHeight="1" x14ac:dyDescent="0.2">
      <c r="A6496" s="40" t="s">
        <v>27932</v>
      </c>
      <c r="B6496" s="40" t="s">
        <v>27933</v>
      </c>
      <c r="C6496" s="40" t="s">
        <v>27934</v>
      </c>
      <c r="D6496" s="44" t="s">
        <v>27935</v>
      </c>
    </row>
    <row r="6497" spans="1:4" ht="15" customHeight="1" x14ac:dyDescent="0.2">
      <c r="A6497" s="40" t="s">
        <v>27936</v>
      </c>
      <c r="B6497" s="40" t="s">
        <v>27937</v>
      </c>
      <c r="C6497" s="40" t="s">
        <v>27938</v>
      </c>
      <c r="D6497" s="44" t="s">
        <v>27939</v>
      </c>
    </row>
    <row r="6498" spans="1:4" ht="15" customHeight="1" x14ac:dyDescent="0.2">
      <c r="A6498" s="40" t="s">
        <v>27940</v>
      </c>
      <c r="B6498" s="40" t="s">
        <v>27941</v>
      </c>
      <c r="C6498" s="40" t="s">
        <v>27942</v>
      </c>
      <c r="D6498" s="44" t="s">
        <v>27943</v>
      </c>
    </row>
    <row r="6499" spans="1:4" ht="15" customHeight="1" x14ac:dyDescent="0.2">
      <c r="A6499" s="40" t="s">
        <v>27944</v>
      </c>
      <c r="B6499" s="40" t="s">
        <v>27945</v>
      </c>
      <c r="C6499" s="40" t="s">
        <v>27946</v>
      </c>
      <c r="D6499" s="44" t="s">
        <v>27947</v>
      </c>
    </row>
    <row r="6500" spans="1:4" ht="15" customHeight="1" x14ac:dyDescent="0.2">
      <c r="A6500" s="40" t="s">
        <v>27948</v>
      </c>
      <c r="B6500" s="40" t="s">
        <v>27949</v>
      </c>
      <c r="C6500" s="40" t="s">
        <v>27950</v>
      </c>
      <c r="D6500" s="44" t="s">
        <v>27951</v>
      </c>
    </row>
    <row r="6501" spans="1:4" ht="15" customHeight="1" x14ac:dyDescent="0.2">
      <c r="A6501" s="40" t="s">
        <v>27952</v>
      </c>
      <c r="B6501" s="40" t="s">
        <v>27953</v>
      </c>
      <c r="C6501" s="40" t="s">
        <v>27954</v>
      </c>
      <c r="D6501" s="44" t="s">
        <v>27955</v>
      </c>
    </row>
    <row r="6502" spans="1:4" ht="15" customHeight="1" x14ac:dyDescent="0.2">
      <c r="A6502" s="40" t="s">
        <v>27956</v>
      </c>
      <c r="B6502" s="40" t="s">
        <v>27957</v>
      </c>
      <c r="C6502" s="40" t="s">
        <v>27958</v>
      </c>
      <c r="D6502" s="44" t="s">
        <v>27959</v>
      </c>
    </row>
    <row r="6503" spans="1:4" ht="15" customHeight="1" x14ac:dyDescent="0.2">
      <c r="A6503" s="40" t="s">
        <v>27960</v>
      </c>
      <c r="B6503" s="40" t="s">
        <v>27961</v>
      </c>
      <c r="C6503" s="40" t="s">
        <v>27962</v>
      </c>
      <c r="D6503" s="44" t="s">
        <v>27963</v>
      </c>
    </row>
    <row r="6504" spans="1:4" ht="15" customHeight="1" x14ac:dyDescent="0.2">
      <c r="A6504" s="40" t="s">
        <v>27964</v>
      </c>
      <c r="B6504" s="40" t="s">
        <v>27965</v>
      </c>
      <c r="C6504" s="40" t="s">
        <v>27966</v>
      </c>
      <c r="D6504" s="44" t="s">
        <v>27967</v>
      </c>
    </row>
    <row r="6505" spans="1:4" ht="15" customHeight="1" x14ac:dyDescent="0.2">
      <c r="A6505" s="40" t="s">
        <v>27968</v>
      </c>
      <c r="B6505" s="40" t="s">
        <v>27969</v>
      </c>
      <c r="C6505" s="40" t="s">
        <v>27970</v>
      </c>
      <c r="D6505" s="44" t="s">
        <v>27971</v>
      </c>
    </row>
    <row r="6506" spans="1:4" ht="15" customHeight="1" x14ac:dyDescent="0.2">
      <c r="A6506" s="40" t="s">
        <v>27972</v>
      </c>
      <c r="B6506" s="40" t="s">
        <v>27973</v>
      </c>
      <c r="C6506" s="40" t="s">
        <v>27974</v>
      </c>
      <c r="D6506" s="44" t="s">
        <v>27975</v>
      </c>
    </row>
    <row r="6507" spans="1:4" ht="15" customHeight="1" x14ac:dyDescent="0.2">
      <c r="A6507" s="40" t="s">
        <v>27976</v>
      </c>
      <c r="B6507" s="40" t="s">
        <v>27977</v>
      </c>
      <c r="C6507" s="40" t="s">
        <v>27978</v>
      </c>
      <c r="D6507" s="44" t="s">
        <v>27979</v>
      </c>
    </row>
    <row r="6508" spans="1:4" ht="15" customHeight="1" x14ac:dyDescent="0.2">
      <c r="A6508" s="40" t="s">
        <v>27980</v>
      </c>
      <c r="B6508" s="40" t="s">
        <v>27981</v>
      </c>
      <c r="C6508" s="40" t="s">
        <v>27982</v>
      </c>
      <c r="D6508" s="44" t="s">
        <v>27983</v>
      </c>
    </row>
    <row r="6509" spans="1:4" ht="15" customHeight="1" x14ac:dyDescent="0.2">
      <c r="A6509" s="40" t="s">
        <v>27984</v>
      </c>
      <c r="B6509" s="40" t="s">
        <v>27985</v>
      </c>
      <c r="C6509" s="40" t="s">
        <v>27986</v>
      </c>
      <c r="D6509" s="44" t="s">
        <v>27987</v>
      </c>
    </row>
    <row r="6510" spans="1:4" ht="15" customHeight="1" x14ac:dyDescent="0.2">
      <c r="A6510" s="40" t="s">
        <v>27988</v>
      </c>
      <c r="B6510" s="40" t="s">
        <v>27989</v>
      </c>
      <c r="C6510" s="40" t="s">
        <v>27990</v>
      </c>
      <c r="D6510" s="44" t="s">
        <v>27991</v>
      </c>
    </row>
    <row r="6511" spans="1:4" ht="15" customHeight="1" x14ac:dyDescent="0.2">
      <c r="A6511" s="40" t="s">
        <v>27992</v>
      </c>
      <c r="B6511" s="40" t="s">
        <v>27993</v>
      </c>
      <c r="C6511" s="40" t="s">
        <v>27994</v>
      </c>
      <c r="D6511" s="44" t="s">
        <v>27995</v>
      </c>
    </row>
    <row r="6512" spans="1:4" ht="15" customHeight="1" x14ac:dyDescent="0.2">
      <c r="A6512" s="40" t="s">
        <v>27996</v>
      </c>
      <c r="B6512" s="40" t="s">
        <v>27997</v>
      </c>
      <c r="C6512" s="40" t="s">
        <v>27998</v>
      </c>
      <c r="D6512" s="44" t="s">
        <v>27999</v>
      </c>
    </row>
    <row r="6513" spans="1:4" ht="15" customHeight="1" x14ac:dyDescent="0.2">
      <c r="A6513" s="40" t="s">
        <v>28000</v>
      </c>
      <c r="B6513" s="40" t="s">
        <v>28001</v>
      </c>
      <c r="C6513" s="40" t="s">
        <v>28002</v>
      </c>
      <c r="D6513" s="44" t="s">
        <v>28003</v>
      </c>
    </row>
    <row r="6514" spans="1:4" ht="15" customHeight="1" x14ac:dyDescent="0.2">
      <c r="A6514" s="40" t="s">
        <v>28004</v>
      </c>
      <c r="B6514" s="40" t="s">
        <v>28005</v>
      </c>
      <c r="C6514" s="40" t="s">
        <v>28006</v>
      </c>
      <c r="D6514" s="44" t="s">
        <v>28007</v>
      </c>
    </row>
    <row r="6515" spans="1:4" ht="15" customHeight="1" x14ac:dyDescent="0.2">
      <c r="A6515" s="40" t="s">
        <v>28008</v>
      </c>
      <c r="B6515" s="40" t="s">
        <v>28009</v>
      </c>
      <c r="C6515" s="40" t="s">
        <v>28010</v>
      </c>
      <c r="D6515" s="44" t="s">
        <v>28011</v>
      </c>
    </row>
    <row r="6516" spans="1:4" ht="15" customHeight="1" x14ac:dyDescent="0.2">
      <c r="A6516" s="40" t="s">
        <v>28012</v>
      </c>
      <c r="B6516" s="40" t="s">
        <v>28013</v>
      </c>
      <c r="C6516" s="40" t="s">
        <v>28014</v>
      </c>
      <c r="D6516" s="44" t="s">
        <v>28015</v>
      </c>
    </row>
    <row r="6517" spans="1:4" ht="15" customHeight="1" x14ac:dyDescent="0.2">
      <c r="A6517" s="40" t="s">
        <v>28016</v>
      </c>
      <c r="B6517" s="40" t="s">
        <v>28017</v>
      </c>
      <c r="C6517" s="40" t="s">
        <v>28018</v>
      </c>
      <c r="D6517" s="44" t="s">
        <v>28019</v>
      </c>
    </row>
    <row r="6518" spans="1:4" ht="15" customHeight="1" x14ac:dyDescent="0.2">
      <c r="A6518" s="40" t="s">
        <v>28020</v>
      </c>
      <c r="B6518" s="40" t="s">
        <v>28021</v>
      </c>
      <c r="C6518" s="40" t="s">
        <v>28022</v>
      </c>
      <c r="D6518" s="44" t="s">
        <v>28023</v>
      </c>
    </row>
    <row r="6519" spans="1:4" ht="15" customHeight="1" x14ac:dyDescent="0.2">
      <c r="A6519" s="40" t="s">
        <v>28024</v>
      </c>
      <c r="B6519" s="40" t="s">
        <v>28025</v>
      </c>
      <c r="C6519" s="40" t="s">
        <v>28026</v>
      </c>
      <c r="D6519" s="44" t="s">
        <v>28027</v>
      </c>
    </row>
    <row r="6520" spans="1:4" ht="15" customHeight="1" x14ac:dyDescent="0.2">
      <c r="A6520" s="40" t="s">
        <v>28028</v>
      </c>
      <c r="B6520" s="40" t="s">
        <v>28029</v>
      </c>
      <c r="C6520" s="40" t="s">
        <v>28030</v>
      </c>
      <c r="D6520" s="44" t="s">
        <v>28031</v>
      </c>
    </row>
    <row r="6521" spans="1:4" ht="15" customHeight="1" x14ac:dyDescent="0.2">
      <c r="A6521" s="40" t="s">
        <v>28032</v>
      </c>
      <c r="B6521" s="40" t="s">
        <v>28033</v>
      </c>
      <c r="C6521" s="40" t="s">
        <v>28034</v>
      </c>
      <c r="D6521" s="44" t="s">
        <v>28035</v>
      </c>
    </row>
    <row r="6522" spans="1:4" ht="15" customHeight="1" x14ac:dyDescent="0.2">
      <c r="A6522" s="40" t="s">
        <v>28036</v>
      </c>
      <c r="B6522" s="40" t="s">
        <v>28037</v>
      </c>
      <c r="C6522" s="40" t="s">
        <v>28038</v>
      </c>
      <c r="D6522" s="44" t="s">
        <v>28039</v>
      </c>
    </row>
    <row r="6523" spans="1:4" ht="15" customHeight="1" x14ac:dyDescent="0.2">
      <c r="A6523" s="40" t="s">
        <v>28040</v>
      </c>
      <c r="B6523" s="40" t="s">
        <v>28041</v>
      </c>
      <c r="C6523" s="40" t="s">
        <v>28042</v>
      </c>
      <c r="D6523" s="44" t="s">
        <v>28043</v>
      </c>
    </row>
    <row r="6524" spans="1:4" ht="15" customHeight="1" x14ac:dyDescent="0.2">
      <c r="A6524" s="40" t="s">
        <v>28044</v>
      </c>
      <c r="B6524" s="40" t="s">
        <v>28045</v>
      </c>
      <c r="C6524" s="40" t="s">
        <v>28046</v>
      </c>
      <c r="D6524" s="44" t="s">
        <v>28047</v>
      </c>
    </row>
    <row r="6525" spans="1:4" ht="15" customHeight="1" x14ac:dyDescent="0.2">
      <c r="A6525" s="40" t="s">
        <v>28048</v>
      </c>
      <c r="B6525" s="40" t="s">
        <v>28049</v>
      </c>
      <c r="C6525" s="40" t="s">
        <v>28050</v>
      </c>
      <c r="D6525" s="44" t="s">
        <v>28051</v>
      </c>
    </row>
    <row r="6526" spans="1:4" ht="15" customHeight="1" x14ac:dyDescent="0.2">
      <c r="A6526" s="40" t="s">
        <v>28052</v>
      </c>
      <c r="B6526" s="40" t="s">
        <v>28053</v>
      </c>
      <c r="C6526" s="40" t="s">
        <v>28054</v>
      </c>
      <c r="D6526" s="44" t="s">
        <v>28055</v>
      </c>
    </row>
    <row r="6527" spans="1:4" ht="15" customHeight="1" x14ac:dyDescent="0.2">
      <c r="A6527" s="40" t="s">
        <v>28056</v>
      </c>
      <c r="B6527" s="40" t="s">
        <v>28057</v>
      </c>
      <c r="C6527" s="40" t="s">
        <v>28058</v>
      </c>
      <c r="D6527" s="44" t="s">
        <v>28059</v>
      </c>
    </row>
    <row r="6528" spans="1:4" ht="15" customHeight="1" x14ac:dyDescent="0.2">
      <c r="A6528" s="40" t="s">
        <v>28060</v>
      </c>
      <c r="B6528" s="40" t="s">
        <v>28061</v>
      </c>
      <c r="C6528" s="40" t="s">
        <v>28062</v>
      </c>
      <c r="D6528" s="44" t="s">
        <v>28063</v>
      </c>
    </row>
    <row r="6529" spans="1:4" ht="15" customHeight="1" x14ac:dyDescent="0.2">
      <c r="A6529" s="40" t="s">
        <v>28064</v>
      </c>
      <c r="B6529" s="40" t="s">
        <v>28065</v>
      </c>
      <c r="C6529" s="40" t="s">
        <v>28066</v>
      </c>
      <c r="D6529" s="44" t="s">
        <v>28067</v>
      </c>
    </row>
    <row r="6530" spans="1:4" ht="15" customHeight="1" x14ac:dyDescent="0.2">
      <c r="A6530" s="40" t="s">
        <v>28068</v>
      </c>
      <c r="B6530" s="40" t="s">
        <v>28069</v>
      </c>
      <c r="C6530" s="40" t="s">
        <v>28070</v>
      </c>
      <c r="D6530" s="44" t="s">
        <v>28071</v>
      </c>
    </row>
    <row r="6531" spans="1:4" ht="15" customHeight="1" x14ac:dyDescent="0.2">
      <c r="A6531" s="40" t="s">
        <v>28072</v>
      </c>
      <c r="B6531" s="40" t="s">
        <v>28073</v>
      </c>
      <c r="C6531" s="40" t="s">
        <v>28074</v>
      </c>
      <c r="D6531" s="44" t="s">
        <v>28075</v>
      </c>
    </row>
    <row r="6532" spans="1:4" ht="15" customHeight="1" x14ac:dyDescent="0.2">
      <c r="A6532" s="40" t="s">
        <v>28076</v>
      </c>
      <c r="B6532" s="40" t="s">
        <v>28077</v>
      </c>
      <c r="C6532" s="40" t="s">
        <v>28078</v>
      </c>
      <c r="D6532" s="44" t="s">
        <v>28079</v>
      </c>
    </row>
    <row r="6533" spans="1:4" ht="15" customHeight="1" x14ac:dyDescent="0.2">
      <c r="A6533" s="40" t="s">
        <v>28080</v>
      </c>
      <c r="B6533" s="40" t="s">
        <v>28081</v>
      </c>
      <c r="C6533" s="40" t="s">
        <v>28082</v>
      </c>
      <c r="D6533" s="44" t="s">
        <v>28083</v>
      </c>
    </row>
    <row r="6534" spans="1:4" ht="15" customHeight="1" x14ac:dyDescent="0.2">
      <c r="A6534" s="40" t="s">
        <v>28084</v>
      </c>
      <c r="B6534" s="40" t="s">
        <v>28085</v>
      </c>
      <c r="C6534" s="40" t="s">
        <v>28086</v>
      </c>
      <c r="D6534" s="44" t="s">
        <v>28087</v>
      </c>
    </row>
    <row r="6535" spans="1:4" ht="15" customHeight="1" x14ac:dyDescent="0.2">
      <c r="A6535" s="40" t="s">
        <v>28088</v>
      </c>
      <c r="B6535" s="40" t="s">
        <v>28089</v>
      </c>
      <c r="C6535" s="40" t="s">
        <v>28090</v>
      </c>
      <c r="D6535" s="44" t="s">
        <v>28091</v>
      </c>
    </row>
    <row r="6536" spans="1:4" ht="15" customHeight="1" x14ac:dyDescent="0.2">
      <c r="A6536" s="40" t="s">
        <v>28092</v>
      </c>
      <c r="B6536" s="40" t="s">
        <v>28093</v>
      </c>
      <c r="C6536" s="40" t="s">
        <v>28094</v>
      </c>
      <c r="D6536" s="44" t="s">
        <v>28095</v>
      </c>
    </row>
    <row r="6537" spans="1:4" ht="15" customHeight="1" x14ac:dyDescent="0.2">
      <c r="A6537" s="40" t="s">
        <v>28096</v>
      </c>
      <c r="B6537" s="40" t="s">
        <v>28097</v>
      </c>
      <c r="C6537" s="40" t="s">
        <v>28098</v>
      </c>
      <c r="D6537" s="44" t="s">
        <v>28099</v>
      </c>
    </row>
    <row r="6538" spans="1:4" ht="15" customHeight="1" x14ac:dyDescent="0.2">
      <c r="A6538" s="40" t="s">
        <v>28100</v>
      </c>
      <c r="B6538" s="40" t="s">
        <v>28101</v>
      </c>
      <c r="C6538" s="40" t="s">
        <v>28102</v>
      </c>
      <c r="D6538" s="44" t="s">
        <v>28103</v>
      </c>
    </row>
    <row r="6539" spans="1:4" ht="15" customHeight="1" x14ac:dyDescent="0.2">
      <c r="A6539" s="40" t="s">
        <v>28104</v>
      </c>
      <c r="B6539" s="40" t="s">
        <v>28105</v>
      </c>
      <c r="C6539" s="40" t="s">
        <v>28106</v>
      </c>
      <c r="D6539" s="44" t="s">
        <v>28107</v>
      </c>
    </row>
    <row r="6540" spans="1:4" ht="15" customHeight="1" x14ac:dyDescent="0.2">
      <c r="A6540" s="40" t="s">
        <v>28108</v>
      </c>
      <c r="B6540" s="40" t="s">
        <v>28109</v>
      </c>
      <c r="C6540" s="40" t="s">
        <v>28110</v>
      </c>
      <c r="D6540" s="44" t="s">
        <v>28111</v>
      </c>
    </row>
    <row r="6541" spans="1:4" ht="15" customHeight="1" x14ac:dyDescent="0.2">
      <c r="A6541" s="40" t="s">
        <v>28112</v>
      </c>
      <c r="B6541" s="40" t="s">
        <v>28113</v>
      </c>
      <c r="C6541" s="40" t="s">
        <v>28114</v>
      </c>
      <c r="D6541" s="44" t="s">
        <v>28115</v>
      </c>
    </row>
    <row r="6542" spans="1:4" ht="15" customHeight="1" x14ac:dyDescent="0.2">
      <c r="A6542" s="40" t="s">
        <v>28116</v>
      </c>
      <c r="B6542" s="40" t="s">
        <v>28117</v>
      </c>
      <c r="C6542" s="40" t="s">
        <v>28118</v>
      </c>
      <c r="D6542" s="44" t="s">
        <v>28119</v>
      </c>
    </row>
    <row r="6543" spans="1:4" ht="15" customHeight="1" x14ac:dyDescent="0.2">
      <c r="A6543" s="40" t="s">
        <v>28120</v>
      </c>
      <c r="B6543" s="40" t="s">
        <v>28121</v>
      </c>
      <c r="C6543" s="40" t="s">
        <v>28122</v>
      </c>
      <c r="D6543" s="44" t="s">
        <v>28123</v>
      </c>
    </row>
    <row r="6544" spans="1:4" ht="15" customHeight="1" x14ac:dyDescent="0.2">
      <c r="A6544" s="40" t="s">
        <v>28124</v>
      </c>
      <c r="B6544" s="40" t="s">
        <v>28125</v>
      </c>
      <c r="C6544" s="40" t="s">
        <v>28126</v>
      </c>
      <c r="D6544" s="44" t="s">
        <v>28123</v>
      </c>
    </row>
    <row r="6545" spans="1:4" ht="15" customHeight="1" x14ac:dyDescent="0.2">
      <c r="A6545" s="40" t="s">
        <v>28127</v>
      </c>
      <c r="B6545" s="40" t="s">
        <v>28128</v>
      </c>
      <c r="C6545" s="40" t="s">
        <v>28129</v>
      </c>
      <c r="D6545" s="44" t="s">
        <v>28130</v>
      </c>
    </row>
    <row r="6546" spans="1:4" ht="15" customHeight="1" x14ac:dyDescent="0.2">
      <c r="A6546" s="40" t="s">
        <v>28131</v>
      </c>
      <c r="B6546" s="40" t="s">
        <v>28132</v>
      </c>
      <c r="C6546" s="40" t="s">
        <v>28133</v>
      </c>
      <c r="D6546" s="44" t="s">
        <v>28134</v>
      </c>
    </row>
    <row r="6547" spans="1:4" ht="15" customHeight="1" x14ac:dyDescent="0.2">
      <c r="A6547" s="40" t="s">
        <v>28135</v>
      </c>
      <c r="B6547" s="40" t="s">
        <v>28136</v>
      </c>
      <c r="C6547" s="40" t="s">
        <v>28137</v>
      </c>
      <c r="D6547" s="44" t="s">
        <v>28138</v>
      </c>
    </row>
    <row r="6548" spans="1:4" ht="15" customHeight="1" x14ac:dyDescent="0.2">
      <c r="A6548" s="40" t="s">
        <v>28139</v>
      </c>
      <c r="B6548" s="40" t="s">
        <v>28140</v>
      </c>
      <c r="C6548" s="40" t="s">
        <v>28141</v>
      </c>
      <c r="D6548" s="44" t="s">
        <v>28142</v>
      </c>
    </row>
    <row r="6549" spans="1:4" ht="15" customHeight="1" x14ac:dyDescent="0.2">
      <c r="A6549" s="40" t="s">
        <v>28143</v>
      </c>
      <c r="B6549" s="40" t="s">
        <v>28144</v>
      </c>
      <c r="C6549" s="40" t="s">
        <v>28145</v>
      </c>
      <c r="D6549" s="44" t="s">
        <v>28146</v>
      </c>
    </row>
    <row r="6550" spans="1:4" ht="15" customHeight="1" x14ac:dyDescent="0.2">
      <c r="A6550" s="40" t="s">
        <v>28147</v>
      </c>
      <c r="B6550" s="40" t="s">
        <v>28148</v>
      </c>
      <c r="C6550" s="40" t="s">
        <v>28149</v>
      </c>
      <c r="D6550" s="44" t="s">
        <v>28150</v>
      </c>
    </row>
    <row r="6551" spans="1:4" ht="15" customHeight="1" x14ac:dyDescent="0.2">
      <c r="A6551" s="40" t="s">
        <v>28151</v>
      </c>
      <c r="B6551" s="40" t="s">
        <v>28152</v>
      </c>
      <c r="C6551" s="40" t="s">
        <v>28153</v>
      </c>
      <c r="D6551" s="44" t="s">
        <v>28154</v>
      </c>
    </row>
    <row r="6552" spans="1:4" ht="15" customHeight="1" x14ac:dyDescent="0.2">
      <c r="A6552" s="40" t="s">
        <v>28155</v>
      </c>
      <c r="B6552" s="40" t="s">
        <v>28156</v>
      </c>
      <c r="C6552" s="40" t="s">
        <v>28157</v>
      </c>
      <c r="D6552" s="44" t="s">
        <v>28158</v>
      </c>
    </row>
    <row r="6553" spans="1:4" ht="15" customHeight="1" x14ac:dyDescent="0.2">
      <c r="A6553" s="40" t="s">
        <v>28159</v>
      </c>
      <c r="B6553" s="40" t="s">
        <v>28160</v>
      </c>
      <c r="C6553" s="40" t="s">
        <v>28161</v>
      </c>
      <c r="D6553" s="44" t="s">
        <v>28162</v>
      </c>
    </row>
    <row r="6554" spans="1:4" ht="15" customHeight="1" x14ac:dyDescent="0.2">
      <c r="A6554" s="40" t="s">
        <v>28163</v>
      </c>
      <c r="B6554" s="40" t="s">
        <v>28164</v>
      </c>
      <c r="C6554" s="40" t="s">
        <v>28165</v>
      </c>
      <c r="D6554" s="44" t="s">
        <v>28166</v>
      </c>
    </row>
    <row r="6555" spans="1:4" ht="15" customHeight="1" x14ac:dyDescent="0.2">
      <c r="A6555" s="40" t="s">
        <v>28167</v>
      </c>
      <c r="B6555" s="40" t="s">
        <v>28168</v>
      </c>
      <c r="C6555" s="40" t="s">
        <v>28169</v>
      </c>
      <c r="D6555" s="44" t="s">
        <v>28170</v>
      </c>
    </row>
    <row r="6556" spans="1:4" ht="15" customHeight="1" x14ac:dyDescent="0.2">
      <c r="A6556" s="40" t="s">
        <v>28171</v>
      </c>
      <c r="B6556" s="40" t="s">
        <v>28172</v>
      </c>
      <c r="C6556" s="40" t="s">
        <v>28173</v>
      </c>
      <c r="D6556" s="44" t="s">
        <v>28174</v>
      </c>
    </row>
    <row r="6557" spans="1:4" ht="15" customHeight="1" x14ac:dyDescent="0.2">
      <c r="A6557" s="40" t="s">
        <v>28175</v>
      </c>
      <c r="B6557" s="40" t="s">
        <v>28176</v>
      </c>
      <c r="C6557" s="40" t="s">
        <v>28177</v>
      </c>
      <c r="D6557" s="44" t="s">
        <v>28178</v>
      </c>
    </row>
    <row r="6558" spans="1:4" ht="15" customHeight="1" x14ac:dyDescent="0.2">
      <c r="A6558" s="40" t="s">
        <v>28179</v>
      </c>
      <c r="B6558" s="40" t="s">
        <v>28180</v>
      </c>
      <c r="C6558" s="40" t="s">
        <v>28181</v>
      </c>
      <c r="D6558" s="44" t="s">
        <v>28182</v>
      </c>
    </row>
    <row r="6559" spans="1:4" ht="15" customHeight="1" x14ac:dyDescent="0.2">
      <c r="A6559" s="40" t="s">
        <v>28183</v>
      </c>
      <c r="B6559" s="40" t="s">
        <v>28184</v>
      </c>
      <c r="C6559" s="40" t="s">
        <v>28185</v>
      </c>
      <c r="D6559" s="44" t="s">
        <v>28186</v>
      </c>
    </row>
    <row r="6560" spans="1:4" ht="15" customHeight="1" x14ac:dyDescent="0.2">
      <c r="A6560" s="40" t="s">
        <v>28187</v>
      </c>
      <c r="B6560" s="40" t="s">
        <v>28188</v>
      </c>
      <c r="C6560" s="40" t="s">
        <v>28189</v>
      </c>
      <c r="D6560" s="44" t="s">
        <v>28190</v>
      </c>
    </row>
    <row r="6561" spans="1:4" ht="15" customHeight="1" x14ac:dyDescent="0.2">
      <c r="A6561" s="40" t="s">
        <v>28191</v>
      </c>
      <c r="B6561" s="40" t="s">
        <v>28192</v>
      </c>
      <c r="C6561" s="40" t="s">
        <v>28193</v>
      </c>
      <c r="D6561" s="44" t="s">
        <v>28194</v>
      </c>
    </row>
    <row r="6562" spans="1:4" ht="15" customHeight="1" x14ac:dyDescent="0.2">
      <c r="A6562" s="40" t="s">
        <v>28195</v>
      </c>
      <c r="B6562" s="40" t="s">
        <v>28196</v>
      </c>
      <c r="C6562" s="40" t="s">
        <v>28197</v>
      </c>
      <c r="D6562" s="44" t="s">
        <v>28198</v>
      </c>
    </row>
    <row r="6563" spans="1:4" ht="15" customHeight="1" x14ac:dyDescent="0.2">
      <c r="A6563" s="40" t="s">
        <v>28199</v>
      </c>
      <c r="B6563" s="40" t="s">
        <v>28200</v>
      </c>
      <c r="C6563" s="40" t="s">
        <v>28201</v>
      </c>
      <c r="D6563" s="44" t="s">
        <v>28202</v>
      </c>
    </row>
    <row r="6564" spans="1:4" ht="15" customHeight="1" x14ac:dyDescent="0.2">
      <c r="A6564" s="40" t="s">
        <v>28203</v>
      </c>
      <c r="B6564" s="40" t="s">
        <v>28204</v>
      </c>
      <c r="C6564" s="40" t="s">
        <v>28205</v>
      </c>
      <c r="D6564" s="44" t="s">
        <v>28206</v>
      </c>
    </row>
    <row r="6565" spans="1:4" ht="15" customHeight="1" x14ac:dyDescent="0.2">
      <c r="A6565" s="40" t="s">
        <v>28207</v>
      </c>
      <c r="B6565" s="40" t="s">
        <v>28208</v>
      </c>
      <c r="C6565" s="40" t="s">
        <v>28209</v>
      </c>
      <c r="D6565" s="44" t="s">
        <v>28210</v>
      </c>
    </row>
    <row r="6566" spans="1:4" ht="15" customHeight="1" x14ac:dyDescent="0.2">
      <c r="A6566" s="40" t="s">
        <v>28211</v>
      </c>
      <c r="B6566" s="40" t="s">
        <v>28212</v>
      </c>
      <c r="C6566" s="40" t="s">
        <v>28213</v>
      </c>
      <c r="D6566" s="44" t="s">
        <v>28214</v>
      </c>
    </row>
    <row r="6567" spans="1:4" ht="15" customHeight="1" x14ac:dyDescent="0.2">
      <c r="A6567" s="40" t="s">
        <v>28215</v>
      </c>
      <c r="B6567" s="40" t="s">
        <v>28216</v>
      </c>
      <c r="C6567" s="40" t="s">
        <v>28217</v>
      </c>
      <c r="D6567" s="44" t="s">
        <v>28218</v>
      </c>
    </row>
    <row r="6568" spans="1:4" ht="15" customHeight="1" x14ac:dyDescent="0.2">
      <c r="A6568" s="40" t="s">
        <v>28219</v>
      </c>
      <c r="B6568" s="40" t="s">
        <v>28220</v>
      </c>
      <c r="C6568" s="40" t="s">
        <v>28221</v>
      </c>
      <c r="D6568" s="44" t="s">
        <v>28222</v>
      </c>
    </row>
    <row r="6569" spans="1:4" ht="15" customHeight="1" x14ac:dyDescent="0.2">
      <c r="A6569" s="40" t="s">
        <v>28223</v>
      </c>
      <c r="B6569" s="40" t="s">
        <v>28224</v>
      </c>
      <c r="C6569" s="40" t="s">
        <v>28225</v>
      </c>
      <c r="D6569" s="44" t="s">
        <v>28226</v>
      </c>
    </row>
    <row r="6570" spans="1:4" ht="15" customHeight="1" x14ac:dyDescent="0.2">
      <c r="A6570" s="40" t="s">
        <v>28227</v>
      </c>
      <c r="B6570" s="40" t="s">
        <v>28228</v>
      </c>
      <c r="C6570" s="40" t="s">
        <v>28229</v>
      </c>
      <c r="D6570" s="44" t="s">
        <v>28230</v>
      </c>
    </row>
    <row r="6571" spans="1:4" ht="15" customHeight="1" x14ac:dyDescent="0.2">
      <c r="A6571" s="40" t="s">
        <v>28231</v>
      </c>
      <c r="B6571" s="40" t="s">
        <v>28232</v>
      </c>
      <c r="C6571" s="40" t="s">
        <v>28233</v>
      </c>
      <c r="D6571" s="44" t="s">
        <v>28234</v>
      </c>
    </row>
    <row r="6572" spans="1:4" ht="15" customHeight="1" x14ac:dyDescent="0.2">
      <c r="A6572" s="40" t="s">
        <v>28235</v>
      </c>
      <c r="B6572" s="40" t="s">
        <v>28236</v>
      </c>
      <c r="C6572" s="40" t="s">
        <v>28237</v>
      </c>
      <c r="D6572" s="44" t="s">
        <v>28238</v>
      </c>
    </row>
    <row r="6573" spans="1:4" ht="15" customHeight="1" x14ac:dyDescent="0.2">
      <c r="A6573" s="40" t="s">
        <v>28239</v>
      </c>
      <c r="B6573" s="40" t="s">
        <v>28240</v>
      </c>
      <c r="C6573" s="40" t="s">
        <v>28241</v>
      </c>
      <c r="D6573" s="44" t="s">
        <v>28242</v>
      </c>
    </row>
    <row r="6574" spans="1:4" ht="15" customHeight="1" x14ac:dyDescent="0.2">
      <c r="A6574" s="40" t="s">
        <v>28243</v>
      </c>
      <c r="B6574" s="40" t="s">
        <v>28244</v>
      </c>
      <c r="C6574" s="40" t="s">
        <v>28245</v>
      </c>
      <c r="D6574" s="44" t="s">
        <v>28246</v>
      </c>
    </row>
    <row r="6575" spans="1:4" ht="15" customHeight="1" x14ac:dyDescent="0.2">
      <c r="A6575" s="40" t="s">
        <v>28247</v>
      </c>
      <c r="B6575" s="40" t="s">
        <v>28248</v>
      </c>
      <c r="C6575" s="40" t="s">
        <v>28249</v>
      </c>
      <c r="D6575" s="44" t="s">
        <v>28250</v>
      </c>
    </row>
    <row r="6576" spans="1:4" ht="15" customHeight="1" x14ac:dyDescent="0.2">
      <c r="A6576" s="40" t="s">
        <v>28251</v>
      </c>
      <c r="B6576" s="40" t="s">
        <v>28252</v>
      </c>
      <c r="C6576" s="40" t="s">
        <v>28253</v>
      </c>
      <c r="D6576" s="44" t="s">
        <v>28254</v>
      </c>
    </row>
    <row r="6577" spans="1:4" ht="15" customHeight="1" x14ac:dyDescent="0.2">
      <c r="A6577" s="40" t="s">
        <v>28255</v>
      </c>
      <c r="B6577" s="40" t="s">
        <v>28256</v>
      </c>
      <c r="C6577" s="40" t="s">
        <v>28257</v>
      </c>
      <c r="D6577" s="44" t="s">
        <v>28258</v>
      </c>
    </row>
    <row r="6578" spans="1:4" ht="15" customHeight="1" x14ac:dyDescent="0.2">
      <c r="A6578" s="40" t="s">
        <v>28259</v>
      </c>
      <c r="B6578" s="40" t="s">
        <v>28260</v>
      </c>
      <c r="C6578" s="40" t="s">
        <v>28261</v>
      </c>
      <c r="D6578" s="44" t="s">
        <v>28262</v>
      </c>
    </row>
    <row r="6579" spans="1:4" ht="15" customHeight="1" x14ac:dyDescent="0.2">
      <c r="A6579" s="40" t="s">
        <v>28263</v>
      </c>
      <c r="B6579" s="40" t="s">
        <v>28264</v>
      </c>
      <c r="C6579" s="40" t="s">
        <v>28265</v>
      </c>
      <c r="D6579" s="44" t="s">
        <v>28266</v>
      </c>
    </row>
    <row r="6580" spans="1:4" ht="15" customHeight="1" x14ac:dyDescent="0.2">
      <c r="A6580" s="40" t="s">
        <v>28267</v>
      </c>
      <c r="B6580" s="40" t="s">
        <v>28268</v>
      </c>
      <c r="C6580" s="40" t="s">
        <v>28269</v>
      </c>
      <c r="D6580" s="44" t="s">
        <v>28270</v>
      </c>
    </row>
    <row r="6581" spans="1:4" ht="15" customHeight="1" x14ac:dyDescent="0.2">
      <c r="A6581" s="40" t="s">
        <v>28271</v>
      </c>
      <c r="B6581" s="40" t="s">
        <v>28272</v>
      </c>
      <c r="C6581" s="40" t="s">
        <v>28273</v>
      </c>
      <c r="D6581" s="44" t="s">
        <v>28274</v>
      </c>
    </row>
    <row r="6582" spans="1:4" ht="15" customHeight="1" x14ac:dyDescent="0.2">
      <c r="A6582" s="40" t="s">
        <v>28275</v>
      </c>
      <c r="B6582" s="40" t="s">
        <v>28276</v>
      </c>
      <c r="C6582" s="40" t="s">
        <v>28277</v>
      </c>
      <c r="D6582" s="44" t="s">
        <v>28278</v>
      </c>
    </row>
    <row r="6583" spans="1:4" ht="15" customHeight="1" x14ac:dyDescent="0.2">
      <c r="A6583" s="40" t="s">
        <v>28279</v>
      </c>
      <c r="B6583" s="40" t="s">
        <v>28280</v>
      </c>
      <c r="C6583" s="40" t="s">
        <v>28281</v>
      </c>
      <c r="D6583" s="44" t="s">
        <v>28282</v>
      </c>
    </row>
    <row r="6584" spans="1:4" ht="15" customHeight="1" x14ac:dyDescent="0.2">
      <c r="A6584" s="40" t="s">
        <v>28283</v>
      </c>
      <c r="B6584" s="40" t="s">
        <v>28284</v>
      </c>
      <c r="C6584" s="40" t="s">
        <v>28285</v>
      </c>
      <c r="D6584" s="44" t="s">
        <v>28286</v>
      </c>
    </row>
    <row r="6585" spans="1:4" ht="15" customHeight="1" x14ac:dyDescent="0.2">
      <c r="A6585" s="40" t="s">
        <v>28287</v>
      </c>
      <c r="B6585" s="40" t="s">
        <v>28288</v>
      </c>
      <c r="C6585" s="40" t="s">
        <v>28289</v>
      </c>
      <c r="D6585" s="44" t="s">
        <v>28290</v>
      </c>
    </row>
    <row r="6586" spans="1:4" ht="15" customHeight="1" x14ac:dyDescent="0.2">
      <c r="A6586" s="40" t="s">
        <v>28291</v>
      </c>
      <c r="B6586" s="40" t="s">
        <v>28292</v>
      </c>
      <c r="C6586" s="40" t="s">
        <v>28293</v>
      </c>
      <c r="D6586" s="44" t="s">
        <v>28294</v>
      </c>
    </row>
    <row r="6587" spans="1:4" ht="15" customHeight="1" x14ac:dyDescent="0.2">
      <c r="A6587" s="40" t="s">
        <v>28295</v>
      </c>
      <c r="B6587" s="40" t="s">
        <v>28296</v>
      </c>
      <c r="C6587" s="40" t="s">
        <v>28297</v>
      </c>
      <c r="D6587" s="44" t="s">
        <v>28298</v>
      </c>
    </row>
    <row r="6588" spans="1:4" ht="15" customHeight="1" x14ac:dyDescent="0.2">
      <c r="A6588" s="40" t="s">
        <v>28299</v>
      </c>
      <c r="B6588" s="40" t="s">
        <v>28300</v>
      </c>
      <c r="C6588" s="40" t="s">
        <v>28301</v>
      </c>
      <c r="D6588" s="44" t="s">
        <v>28302</v>
      </c>
    </row>
    <row r="6589" spans="1:4" ht="15" customHeight="1" x14ac:dyDescent="0.2">
      <c r="A6589" s="40" t="s">
        <v>28303</v>
      </c>
      <c r="B6589" s="40" t="s">
        <v>28304</v>
      </c>
      <c r="C6589" s="40" t="s">
        <v>28305</v>
      </c>
      <c r="D6589" s="44" t="s">
        <v>28306</v>
      </c>
    </row>
    <row r="6590" spans="1:4" ht="15" customHeight="1" x14ac:dyDescent="0.2">
      <c r="A6590" s="40" t="s">
        <v>28307</v>
      </c>
      <c r="B6590" s="40" t="s">
        <v>28308</v>
      </c>
      <c r="C6590" s="40" t="s">
        <v>28309</v>
      </c>
      <c r="D6590" s="44" t="s">
        <v>28310</v>
      </c>
    </row>
    <row r="6591" spans="1:4" ht="15" customHeight="1" x14ac:dyDescent="0.2">
      <c r="A6591" s="40" t="s">
        <v>28311</v>
      </c>
      <c r="B6591" s="40" t="s">
        <v>28312</v>
      </c>
      <c r="C6591" s="40" t="s">
        <v>28313</v>
      </c>
      <c r="D6591" s="44" t="s">
        <v>28314</v>
      </c>
    </row>
    <row r="6592" spans="1:4" ht="15" customHeight="1" x14ac:dyDescent="0.2">
      <c r="A6592" s="40" t="s">
        <v>28315</v>
      </c>
      <c r="B6592" s="40" t="s">
        <v>28316</v>
      </c>
      <c r="C6592" s="40" t="s">
        <v>28317</v>
      </c>
      <c r="D6592" s="44" t="s">
        <v>28318</v>
      </c>
    </row>
    <row r="6593" spans="1:4" ht="15" customHeight="1" x14ac:dyDescent="0.2">
      <c r="A6593" s="40" t="s">
        <v>28319</v>
      </c>
      <c r="B6593" s="40" t="s">
        <v>28320</v>
      </c>
      <c r="C6593" s="40" t="s">
        <v>28321</v>
      </c>
      <c r="D6593" s="44" t="s">
        <v>28322</v>
      </c>
    </row>
    <row r="6594" spans="1:4" ht="15" customHeight="1" x14ac:dyDescent="0.2">
      <c r="A6594" s="40" t="s">
        <v>28323</v>
      </c>
      <c r="B6594" s="40" t="s">
        <v>28324</v>
      </c>
      <c r="C6594" s="40" t="s">
        <v>28325</v>
      </c>
      <c r="D6594" s="44" t="s">
        <v>28326</v>
      </c>
    </row>
    <row r="6595" spans="1:4" ht="15" customHeight="1" x14ac:dyDescent="0.2">
      <c r="A6595" s="40" t="s">
        <v>28327</v>
      </c>
      <c r="B6595" s="40" t="s">
        <v>28328</v>
      </c>
      <c r="C6595" s="40" t="s">
        <v>28329</v>
      </c>
      <c r="D6595" s="44" t="s">
        <v>28330</v>
      </c>
    </row>
    <row r="6596" spans="1:4" ht="15" customHeight="1" x14ac:dyDescent="0.2">
      <c r="A6596" s="40" t="s">
        <v>28331</v>
      </c>
      <c r="B6596" s="40" t="s">
        <v>28332</v>
      </c>
      <c r="C6596" s="40" t="s">
        <v>28333</v>
      </c>
      <c r="D6596" s="44" t="s">
        <v>28334</v>
      </c>
    </row>
    <row r="6597" spans="1:4" ht="15" customHeight="1" x14ac:dyDescent="0.2">
      <c r="A6597" s="40" t="s">
        <v>28335</v>
      </c>
      <c r="B6597" s="40" t="s">
        <v>28336</v>
      </c>
      <c r="C6597" s="40" t="s">
        <v>28337</v>
      </c>
      <c r="D6597" s="44" t="s">
        <v>28338</v>
      </c>
    </row>
    <row r="6598" spans="1:4" ht="15" customHeight="1" x14ac:dyDescent="0.2">
      <c r="A6598" s="40" t="s">
        <v>28339</v>
      </c>
      <c r="B6598" s="40" t="s">
        <v>28340</v>
      </c>
      <c r="C6598" s="40" t="s">
        <v>28341</v>
      </c>
      <c r="D6598" s="44" t="s">
        <v>28342</v>
      </c>
    </row>
    <row r="6599" spans="1:4" ht="15" customHeight="1" x14ac:dyDescent="0.2">
      <c r="A6599" s="40" t="s">
        <v>28343</v>
      </c>
      <c r="B6599" s="40" t="s">
        <v>28344</v>
      </c>
      <c r="C6599" s="40" t="s">
        <v>28345</v>
      </c>
      <c r="D6599" s="44" t="s">
        <v>28346</v>
      </c>
    </row>
    <row r="6600" spans="1:4" ht="15" customHeight="1" x14ac:dyDescent="0.2">
      <c r="A6600" s="40" t="s">
        <v>28347</v>
      </c>
      <c r="B6600" s="40" t="s">
        <v>28348</v>
      </c>
      <c r="C6600" s="40" t="s">
        <v>28349</v>
      </c>
      <c r="D6600" s="44" t="s">
        <v>28350</v>
      </c>
    </row>
    <row r="6601" spans="1:4" ht="15" customHeight="1" x14ac:dyDescent="0.2">
      <c r="A6601" s="40" t="s">
        <v>28351</v>
      </c>
      <c r="B6601" s="40" t="s">
        <v>28352</v>
      </c>
      <c r="C6601" s="40" t="s">
        <v>28353</v>
      </c>
      <c r="D6601" s="44" t="s">
        <v>28354</v>
      </c>
    </row>
    <row r="6602" spans="1:4" ht="15" customHeight="1" x14ac:dyDescent="0.2">
      <c r="A6602" s="40" t="s">
        <v>28355</v>
      </c>
      <c r="B6602" s="40" t="s">
        <v>28356</v>
      </c>
      <c r="C6602" s="40" t="s">
        <v>28357</v>
      </c>
      <c r="D6602" s="44" t="s">
        <v>28358</v>
      </c>
    </row>
    <row r="6603" spans="1:4" ht="15" customHeight="1" x14ac:dyDescent="0.2">
      <c r="A6603" s="40" t="s">
        <v>28359</v>
      </c>
      <c r="B6603" s="40" t="s">
        <v>28360</v>
      </c>
      <c r="C6603" s="40" t="s">
        <v>28361</v>
      </c>
      <c r="D6603" s="44" t="s">
        <v>28362</v>
      </c>
    </row>
    <row r="6604" spans="1:4" ht="15" customHeight="1" x14ac:dyDescent="0.2">
      <c r="A6604" s="40" t="s">
        <v>28363</v>
      </c>
      <c r="B6604" s="40" t="s">
        <v>28364</v>
      </c>
      <c r="C6604" s="40" t="s">
        <v>28365</v>
      </c>
      <c r="D6604" s="44" t="s">
        <v>28366</v>
      </c>
    </row>
    <row r="6605" spans="1:4" ht="15" customHeight="1" x14ac:dyDescent="0.2">
      <c r="A6605" s="40" t="s">
        <v>28367</v>
      </c>
      <c r="B6605" s="40" t="s">
        <v>28368</v>
      </c>
      <c r="C6605" s="40" t="s">
        <v>28369</v>
      </c>
      <c r="D6605" s="44" t="s">
        <v>28370</v>
      </c>
    </row>
    <row r="6606" spans="1:4" ht="15" customHeight="1" x14ac:dyDescent="0.2">
      <c r="A6606" s="40" t="s">
        <v>28371</v>
      </c>
      <c r="B6606" s="40" t="s">
        <v>28372</v>
      </c>
      <c r="C6606" s="40" t="s">
        <v>28373</v>
      </c>
      <c r="D6606" s="44" t="s">
        <v>28374</v>
      </c>
    </row>
    <row r="6607" spans="1:4" ht="15" customHeight="1" x14ac:dyDescent="0.2">
      <c r="A6607" s="40" t="s">
        <v>28375</v>
      </c>
      <c r="B6607" s="40" t="s">
        <v>28376</v>
      </c>
      <c r="C6607" s="40" t="s">
        <v>28377</v>
      </c>
      <c r="D6607" s="44" t="s">
        <v>28378</v>
      </c>
    </row>
    <row r="6608" spans="1:4" ht="15" customHeight="1" x14ac:dyDescent="0.2">
      <c r="A6608" s="40" t="s">
        <v>28379</v>
      </c>
      <c r="B6608" s="40" t="s">
        <v>28380</v>
      </c>
      <c r="C6608" s="40" t="s">
        <v>28381</v>
      </c>
      <c r="D6608" s="44" t="s">
        <v>28382</v>
      </c>
    </row>
    <row r="6609" spans="1:4" ht="15" customHeight="1" x14ac:dyDescent="0.2">
      <c r="A6609" s="40" t="s">
        <v>28383</v>
      </c>
      <c r="B6609" s="40" t="s">
        <v>28384</v>
      </c>
      <c r="C6609" s="40" t="s">
        <v>28385</v>
      </c>
      <c r="D6609" s="44" t="s">
        <v>28386</v>
      </c>
    </row>
    <row r="6610" spans="1:4" ht="15" customHeight="1" x14ac:dyDescent="0.2">
      <c r="A6610" s="40" t="s">
        <v>28387</v>
      </c>
      <c r="B6610" s="40" t="s">
        <v>28388</v>
      </c>
      <c r="C6610" s="40" t="s">
        <v>28389</v>
      </c>
      <c r="D6610" s="44" t="s">
        <v>28390</v>
      </c>
    </row>
    <row r="6611" spans="1:4" ht="15" customHeight="1" x14ac:dyDescent="0.2">
      <c r="A6611" s="40" t="s">
        <v>28391</v>
      </c>
      <c r="B6611" s="40" t="s">
        <v>28392</v>
      </c>
      <c r="C6611" s="40" t="s">
        <v>28393</v>
      </c>
      <c r="D6611" s="44" t="s">
        <v>28394</v>
      </c>
    </row>
    <row r="6612" spans="1:4" ht="15" customHeight="1" x14ac:dyDescent="0.2">
      <c r="A6612" s="40" t="s">
        <v>28395</v>
      </c>
      <c r="B6612" s="40" t="s">
        <v>28396</v>
      </c>
      <c r="C6612" s="40" t="s">
        <v>28397</v>
      </c>
      <c r="D6612" s="44" t="s">
        <v>28398</v>
      </c>
    </row>
    <row r="6613" spans="1:4" ht="15" customHeight="1" x14ac:dyDescent="0.2">
      <c r="A6613" s="40" t="s">
        <v>28399</v>
      </c>
      <c r="B6613" s="40" t="s">
        <v>28400</v>
      </c>
      <c r="C6613" s="40" t="s">
        <v>28401</v>
      </c>
      <c r="D6613" s="44" t="s">
        <v>28402</v>
      </c>
    </row>
    <row r="6614" spans="1:4" ht="15" customHeight="1" x14ac:dyDescent="0.2">
      <c r="A6614" s="40" t="s">
        <v>28403</v>
      </c>
      <c r="B6614" s="40" t="s">
        <v>28404</v>
      </c>
      <c r="C6614" s="40" t="s">
        <v>28405</v>
      </c>
      <c r="D6614" s="44" t="s">
        <v>28406</v>
      </c>
    </row>
    <row r="6615" spans="1:4" ht="15" customHeight="1" x14ac:dyDescent="0.2">
      <c r="A6615" s="40" t="s">
        <v>28407</v>
      </c>
      <c r="B6615" s="40" t="s">
        <v>28408</v>
      </c>
      <c r="C6615" s="40" t="s">
        <v>28409</v>
      </c>
      <c r="D6615" s="44" t="s">
        <v>28410</v>
      </c>
    </row>
    <row r="6616" spans="1:4" ht="15" customHeight="1" x14ac:dyDescent="0.2">
      <c r="A6616" s="40" t="s">
        <v>28411</v>
      </c>
      <c r="B6616" s="40" t="s">
        <v>28412</v>
      </c>
      <c r="C6616" s="40" t="s">
        <v>28413</v>
      </c>
      <c r="D6616" s="44" t="s">
        <v>28414</v>
      </c>
    </row>
    <row r="6617" spans="1:4" ht="15" customHeight="1" x14ac:dyDescent="0.2">
      <c r="A6617" s="40" t="s">
        <v>28415</v>
      </c>
      <c r="B6617" s="40" t="s">
        <v>28416</v>
      </c>
      <c r="C6617" s="40" t="s">
        <v>28417</v>
      </c>
      <c r="D6617" s="44" t="s">
        <v>28418</v>
      </c>
    </row>
    <row r="6618" spans="1:4" ht="15" customHeight="1" x14ac:dyDescent="0.2">
      <c r="A6618" s="40" t="s">
        <v>28419</v>
      </c>
      <c r="B6618" s="40" t="s">
        <v>28420</v>
      </c>
      <c r="C6618" s="40" t="s">
        <v>28421</v>
      </c>
      <c r="D6618" s="44" t="s">
        <v>28422</v>
      </c>
    </row>
    <row r="6619" spans="1:4" ht="15" customHeight="1" x14ac:dyDescent="0.2">
      <c r="A6619" s="40" t="s">
        <v>28423</v>
      </c>
      <c r="B6619" s="40" t="s">
        <v>28424</v>
      </c>
      <c r="C6619" s="40" t="s">
        <v>28425</v>
      </c>
      <c r="D6619" s="44" t="s">
        <v>28426</v>
      </c>
    </row>
    <row r="6620" spans="1:4" ht="15" customHeight="1" x14ac:dyDescent="0.2">
      <c r="A6620" s="40" t="s">
        <v>28427</v>
      </c>
      <c r="B6620" s="40" t="s">
        <v>28428</v>
      </c>
      <c r="C6620" s="40" t="s">
        <v>28429</v>
      </c>
      <c r="D6620" s="44" t="s">
        <v>28430</v>
      </c>
    </row>
    <row r="6621" spans="1:4" ht="15" customHeight="1" x14ac:dyDescent="0.2">
      <c r="A6621" s="40" t="s">
        <v>28431</v>
      </c>
      <c r="B6621" s="40" t="s">
        <v>28432</v>
      </c>
      <c r="C6621" s="40" t="s">
        <v>28433</v>
      </c>
      <c r="D6621" s="44" t="s">
        <v>28434</v>
      </c>
    </row>
    <row r="6622" spans="1:4" ht="15" customHeight="1" x14ac:dyDescent="0.2">
      <c r="A6622" s="40" t="s">
        <v>28435</v>
      </c>
      <c r="B6622" s="40" t="s">
        <v>28436</v>
      </c>
      <c r="C6622" s="40" t="s">
        <v>28437</v>
      </c>
      <c r="D6622" s="44" t="s">
        <v>28438</v>
      </c>
    </row>
    <row r="6623" spans="1:4" ht="15" customHeight="1" x14ac:dyDescent="0.2">
      <c r="A6623" s="40" t="s">
        <v>28439</v>
      </c>
      <c r="B6623" s="40" t="s">
        <v>28440</v>
      </c>
      <c r="C6623" s="40" t="s">
        <v>28441</v>
      </c>
      <c r="D6623" s="44" t="s">
        <v>28442</v>
      </c>
    </row>
    <row r="6624" spans="1:4" ht="15" customHeight="1" x14ac:dyDescent="0.2">
      <c r="A6624" s="40" t="s">
        <v>28443</v>
      </c>
      <c r="B6624" s="40" t="s">
        <v>28444</v>
      </c>
      <c r="C6624" s="40" t="s">
        <v>178</v>
      </c>
      <c r="D6624" s="44" t="s">
        <v>28445</v>
      </c>
    </row>
    <row r="6625" spans="1:4" ht="15" customHeight="1" x14ac:dyDescent="0.2">
      <c r="A6625" s="40" t="s">
        <v>28446</v>
      </c>
      <c r="B6625" s="40" t="s">
        <v>28447</v>
      </c>
      <c r="C6625" s="40" t="s">
        <v>28448</v>
      </c>
      <c r="D6625" s="44" t="s">
        <v>28449</v>
      </c>
    </row>
    <row r="6626" spans="1:4" ht="15" customHeight="1" x14ac:dyDescent="0.2">
      <c r="A6626" s="40" t="s">
        <v>28450</v>
      </c>
      <c r="B6626" s="40" t="s">
        <v>28451</v>
      </c>
      <c r="C6626" s="40" t="s">
        <v>28452</v>
      </c>
      <c r="D6626" s="44" t="s">
        <v>28453</v>
      </c>
    </row>
    <row r="6627" spans="1:4" ht="15" customHeight="1" x14ac:dyDescent="0.2">
      <c r="A6627" s="40" t="s">
        <v>28454</v>
      </c>
      <c r="B6627" s="40" t="s">
        <v>28455</v>
      </c>
      <c r="C6627" s="40" t="s">
        <v>28456</v>
      </c>
      <c r="D6627" s="44" t="s">
        <v>28457</v>
      </c>
    </row>
    <row r="6628" spans="1:4" ht="15" customHeight="1" x14ac:dyDescent="0.2">
      <c r="A6628" s="40" t="s">
        <v>28458</v>
      </c>
      <c r="B6628" s="40" t="s">
        <v>28459</v>
      </c>
      <c r="C6628" s="40" t="s">
        <v>28460</v>
      </c>
      <c r="D6628" s="44" t="s">
        <v>28461</v>
      </c>
    </row>
    <row r="6629" spans="1:4" ht="15" customHeight="1" x14ac:dyDescent="0.2">
      <c r="A6629" s="40" t="s">
        <v>28462</v>
      </c>
      <c r="B6629" s="40" t="s">
        <v>28463</v>
      </c>
      <c r="C6629" s="40" t="s">
        <v>28464</v>
      </c>
      <c r="D6629" s="44" t="s">
        <v>28465</v>
      </c>
    </row>
    <row r="6630" spans="1:4" ht="15" customHeight="1" x14ac:dyDescent="0.2">
      <c r="A6630" s="40" t="s">
        <v>28466</v>
      </c>
      <c r="B6630" s="40" t="s">
        <v>28467</v>
      </c>
      <c r="C6630" s="40" t="s">
        <v>28468</v>
      </c>
      <c r="D6630" s="44" t="s">
        <v>28469</v>
      </c>
    </row>
    <row r="6631" spans="1:4" ht="15" customHeight="1" x14ac:dyDescent="0.2">
      <c r="A6631" s="40" t="s">
        <v>28470</v>
      </c>
      <c r="B6631" s="40" t="s">
        <v>28471</v>
      </c>
      <c r="C6631" s="40" t="s">
        <v>28472</v>
      </c>
      <c r="D6631" s="44" t="s">
        <v>28473</v>
      </c>
    </row>
    <row r="6632" spans="1:4" ht="15" customHeight="1" x14ac:dyDescent="0.2">
      <c r="A6632" s="40" t="s">
        <v>28474</v>
      </c>
      <c r="B6632" s="40" t="s">
        <v>28475</v>
      </c>
      <c r="C6632" s="40" t="s">
        <v>28476</v>
      </c>
      <c r="D6632" s="44" t="s">
        <v>28477</v>
      </c>
    </row>
    <row r="6633" spans="1:4" ht="15" customHeight="1" x14ac:dyDescent="0.2">
      <c r="A6633" s="40" t="s">
        <v>28478</v>
      </c>
      <c r="B6633" s="40" t="s">
        <v>28479</v>
      </c>
      <c r="C6633" s="40" t="s">
        <v>28480</v>
      </c>
      <c r="D6633" s="44" t="s">
        <v>28481</v>
      </c>
    </row>
    <row r="6634" spans="1:4" ht="15" customHeight="1" x14ac:dyDescent="0.2">
      <c r="A6634" s="40" t="s">
        <v>28482</v>
      </c>
      <c r="B6634" s="40" t="s">
        <v>28483</v>
      </c>
      <c r="C6634" s="40" t="s">
        <v>28484</v>
      </c>
      <c r="D6634" s="44" t="s">
        <v>28485</v>
      </c>
    </row>
    <row r="6635" spans="1:4" ht="15" customHeight="1" x14ac:dyDescent="0.2">
      <c r="A6635" s="40" t="s">
        <v>28486</v>
      </c>
      <c r="B6635" s="40" t="s">
        <v>28487</v>
      </c>
      <c r="C6635" s="40" t="s">
        <v>28488</v>
      </c>
      <c r="D6635" s="44" t="s">
        <v>28489</v>
      </c>
    </row>
    <row r="6636" spans="1:4" ht="15" customHeight="1" x14ac:dyDescent="0.2">
      <c r="A6636" s="40" t="s">
        <v>28490</v>
      </c>
      <c r="B6636" s="40" t="s">
        <v>28491</v>
      </c>
      <c r="C6636" s="40" t="s">
        <v>28492</v>
      </c>
      <c r="D6636" s="44" t="s">
        <v>28493</v>
      </c>
    </row>
    <row r="6637" spans="1:4" ht="15" customHeight="1" x14ac:dyDescent="0.2">
      <c r="A6637" s="40" t="s">
        <v>28494</v>
      </c>
      <c r="B6637" s="40" t="s">
        <v>28495</v>
      </c>
      <c r="C6637" s="40" t="s">
        <v>28496</v>
      </c>
      <c r="D6637" s="44" t="s">
        <v>28497</v>
      </c>
    </row>
    <row r="6638" spans="1:4" ht="15" customHeight="1" x14ac:dyDescent="0.2">
      <c r="A6638" s="40" t="s">
        <v>28498</v>
      </c>
      <c r="B6638" s="40" t="s">
        <v>28499</v>
      </c>
      <c r="C6638" s="40" t="s">
        <v>28500</v>
      </c>
      <c r="D6638" s="44" t="s">
        <v>28501</v>
      </c>
    </row>
    <row r="6639" spans="1:4" ht="15" customHeight="1" x14ac:dyDescent="0.2">
      <c r="A6639" s="40" t="s">
        <v>28502</v>
      </c>
      <c r="B6639" s="40" t="s">
        <v>28503</v>
      </c>
      <c r="C6639" s="40" t="s">
        <v>28504</v>
      </c>
      <c r="D6639" s="44" t="s">
        <v>28505</v>
      </c>
    </row>
    <row r="6640" spans="1:4" ht="15" customHeight="1" x14ac:dyDescent="0.2">
      <c r="A6640" s="40" t="s">
        <v>28506</v>
      </c>
      <c r="B6640" s="40" t="s">
        <v>28507</v>
      </c>
      <c r="C6640" s="40" t="s">
        <v>28508</v>
      </c>
      <c r="D6640" s="44" t="s">
        <v>28509</v>
      </c>
    </row>
    <row r="6641" spans="1:4" ht="15" customHeight="1" x14ac:dyDescent="0.2">
      <c r="A6641" s="40" t="s">
        <v>28510</v>
      </c>
      <c r="B6641" s="40" t="s">
        <v>28511</v>
      </c>
      <c r="C6641" s="40" t="s">
        <v>28512</v>
      </c>
      <c r="D6641" s="44" t="s">
        <v>28513</v>
      </c>
    </row>
    <row r="6642" spans="1:4" ht="15" customHeight="1" x14ac:dyDescent="0.2">
      <c r="A6642" s="40" t="s">
        <v>28514</v>
      </c>
      <c r="B6642" s="40" t="s">
        <v>28515</v>
      </c>
      <c r="C6642" s="40" t="s">
        <v>28516</v>
      </c>
      <c r="D6642" s="44" t="s">
        <v>28517</v>
      </c>
    </row>
    <row r="6643" spans="1:4" ht="15" customHeight="1" x14ac:dyDescent="0.2">
      <c r="A6643" s="40" t="s">
        <v>28518</v>
      </c>
      <c r="B6643" s="40" t="s">
        <v>28519</v>
      </c>
      <c r="C6643" s="40" t="s">
        <v>28520</v>
      </c>
      <c r="D6643" s="44" t="s">
        <v>28521</v>
      </c>
    </row>
    <row r="6644" spans="1:4" ht="15" customHeight="1" x14ac:dyDescent="0.2">
      <c r="A6644" s="40" t="s">
        <v>28522</v>
      </c>
      <c r="B6644" s="40" t="s">
        <v>28523</v>
      </c>
      <c r="C6644" s="40" t="s">
        <v>28524</v>
      </c>
      <c r="D6644" s="44" t="s">
        <v>28525</v>
      </c>
    </row>
    <row r="6645" spans="1:4" ht="15" customHeight="1" x14ac:dyDescent="0.2">
      <c r="A6645" s="40" t="s">
        <v>28526</v>
      </c>
      <c r="B6645" s="40" t="s">
        <v>28527</v>
      </c>
      <c r="C6645" s="40" t="s">
        <v>28528</v>
      </c>
      <c r="D6645" s="44" t="s">
        <v>28529</v>
      </c>
    </row>
    <row r="6646" spans="1:4" ht="15" customHeight="1" x14ac:dyDescent="0.2">
      <c r="A6646" s="40" t="s">
        <v>28530</v>
      </c>
      <c r="B6646" s="40" t="s">
        <v>28531</v>
      </c>
      <c r="C6646" s="40" t="s">
        <v>28532</v>
      </c>
      <c r="D6646" s="44" t="s">
        <v>28533</v>
      </c>
    </row>
    <row r="6647" spans="1:4" ht="15" customHeight="1" x14ac:dyDescent="0.2">
      <c r="A6647" s="40" t="s">
        <v>28534</v>
      </c>
      <c r="B6647" s="40" t="s">
        <v>28535</v>
      </c>
      <c r="C6647" s="40" t="s">
        <v>28536</v>
      </c>
      <c r="D6647" s="44" t="s">
        <v>28537</v>
      </c>
    </row>
    <row r="6648" spans="1:4" ht="15" customHeight="1" x14ac:dyDescent="0.2">
      <c r="A6648" s="40" t="s">
        <v>28538</v>
      </c>
      <c r="B6648" s="40" t="s">
        <v>28539</v>
      </c>
      <c r="C6648" s="40" t="s">
        <v>28540</v>
      </c>
      <c r="D6648" s="44" t="s">
        <v>28541</v>
      </c>
    </row>
    <row r="6649" spans="1:4" ht="15" customHeight="1" x14ac:dyDescent="0.2">
      <c r="A6649" s="40" t="s">
        <v>28542</v>
      </c>
      <c r="B6649" s="40" t="s">
        <v>28543</v>
      </c>
      <c r="C6649" s="40" t="s">
        <v>28544</v>
      </c>
      <c r="D6649" s="44" t="s">
        <v>28545</v>
      </c>
    </row>
    <row r="6650" spans="1:4" ht="15" customHeight="1" x14ac:dyDescent="0.2">
      <c r="A6650" s="40" t="s">
        <v>28546</v>
      </c>
      <c r="B6650" s="40" t="s">
        <v>28547</v>
      </c>
      <c r="C6650" s="40" t="s">
        <v>28548</v>
      </c>
      <c r="D6650" s="44" t="s">
        <v>28549</v>
      </c>
    </row>
    <row r="6651" spans="1:4" ht="15" customHeight="1" x14ac:dyDescent="0.2">
      <c r="A6651" s="40" t="s">
        <v>28550</v>
      </c>
      <c r="B6651" s="40" t="s">
        <v>28551</v>
      </c>
      <c r="C6651" s="40" t="s">
        <v>28552</v>
      </c>
      <c r="D6651" s="44" t="s">
        <v>28553</v>
      </c>
    </row>
    <row r="6652" spans="1:4" ht="15" customHeight="1" x14ac:dyDescent="0.2">
      <c r="A6652" s="40" t="s">
        <v>28554</v>
      </c>
      <c r="B6652" s="40" t="s">
        <v>28555</v>
      </c>
      <c r="C6652" s="40" t="s">
        <v>28556</v>
      </c>
      <c r="D6652" s="44" t="s">
        <v>28557</v>
      </c>
    </row>
    <row r="6653" spans="1:4" ht="15" customHeight="1" x14ac:dyDescent="0.2">
      <c r="A6653" s="40" t="s">
        <v>28558</v>
      </c>
      <c r="B6653" s="40" t="s">
        <v>28559</v>
      </c>
      <c r="C6653" s="40" t="s">
        <v>28560</v>
      </c>
      <c r="D6653" s="44" t="s">
        <v>28561</v>
      </c>
    </row>
    <row r="6654" spans="1:4" ht="15" customHeight="1" x14ac:dyDescent="0.2">
      <c r="A6654" s="40" t="s">
        <v>28562</v>
      </c>
      <c r="B6654" s="40" t="s">
        <v>28563</v>
      </c>
      <c r="C6654" s="40" t="s">
        <v>28564</v>
      </c>
      <c r="D6654" s="44" t="s">
        <v>28565</v>
      </c>
    </row>
    <row r="6655" spans="1:4" ht="15" customHeight="1" x14ac:dyDescent="0.2">
      <c r="A6655" s="40" t="s">
        <v>28566</v>
      </c>
      <c r="B6655" s="40" t="s">
        <v>28567</v>
      </c>
      <c r="C6655" s="40" t="s">
        <v>28568</v>
      </c>
      <c r="D6655" s="44" t="s">
        <v>28569</v>
      </c>
    </row>
    <row r="6656" spans="1:4" ht="15" customHeight="1" x14ac:dyDescent="0.2">
      <c r="A6656" s="40" t="s">
        <v>28570</v>
      </c>
      <c r="B6656" s="40" t="s">
        <v>28571</v>
      </c>
      <c r="C6656" s="40" t="s">
        <v>28572</v>
      </c>
      <c r="D6656" s="44" t="s">
        <v>28573</v>
      </c>
    </row>
    <row r="6657" spans="1:4" ht="15" customHeight="1" x14ac:dyDescent="0.2">
      <c r="A6657" s="40" t="s">
        <v>28574</v>
      </c>
      <c r="B6657" s="40" t="s">
        <v>28575</v>
      </c>
      <c r="C6657" s="40" t="s">
        <v>28576</v>
      </c>
      <c r="D6657" s="44" t="s">
        <v>28577</v>
      </c>
    </row>
    <row r="6658" spans="1:4" ht="15" customHeight="1" x14ac:dyDescent="0.2">
      <c r="A6658" s="40" t="s">
        <v>28578</v>
      </c>
      <c r="B6658" s="40" t="s">
        <v>28579</v>
      </c>
      <c r="C6658" s="40" t="s">
        <v>28580</v>
      </c>
      <c r="D6658" s="44" t="s">
        <v>28581</v>
      </c>
    </row>
    <row r="6659" spans="1:4" ht="15" customHeight="1" x14ac:dyDescent="0.2">
      <c r="A6659" s="40" t="s">
        <v>28582</v>
      </c>
      <c r="B6659" s="40" t="s">
        <v>28583</v>
      </c>
      <c r="C6659" s="40" t="s">
        <v>28584</v>
      </c>
      <c r="D6659" s="44" t="s">
        <v>28585</v>
      </c>
    </row>
    <row r="6660" spans="1:4" ht="15" customHeight="1" x14ac:dyDescent="0.2">
      <c r="A6660" s="40" t="s">
        <v>28586</v>
      </c>
      <c r="B6660" s="40" t="s">
        <v>28587</v>
      </c>
      <c r="C6660" s="40" t="s">
        <v>28588</v>
      </c>
      <c r="D6660" s="44" t="s">
        <v>28589</v>
      </c>
    </row>
    <row r="6661" spans="1:4" ht="15" customHeight="1" x14ac:dyDescent="0.2">
      <c r="A6661" s="40" t="s">
        <v>28590</v>
      </c>
      <c r="B6661" s="40" t="s">
        <v>28591</v>
      </c>
      <c r="C6661" s="40" t="s">
        <v>28592</v>
      </c>
      <c r="D6661" s="44" t="s">
        <v>28593</v>
      </c>
    </row>
    <row r="6662" spans="1:4" ht="15" customHeight="1" x14ac:dyDescent="0.2">
      <c r="A6662" s="40" t="s">
        <v>28594</v>
      </c>
      <c r="B6662" s="40" t="s">
        <v>28595</v>
      </c>
      <c r="C6662" s="40" t="s">
        <v>28596</v>
      </c>
      <c r="D6662" s="44" t="s">
        <v>28597</v>
      </c>
    </row>
    <row r="6663" spans="1:4" ht="15" customHeight="1" x14ac:dyDescent="0.2">
      <c r="A6663" s="40" t="s">
        <v>28598</v>
      </c>
      <c r="B6663" s="40" t="s">
        <v>28599</v>
      </c>
      <c r="C6663" s="40" t="s">
        <v>28600</v>
      </c>
      <c r="D6663" s="44" t="s">
        <v>28601</v>
      </c>
    </row>
    <row r="6664" spans="1:4" ht="15" customHeight="1" x14ac:dyDescent="0.2">
      <c r="A6664" s="40" t="s">
        <v>28602</v>
      </c>
      <c r="B6664" s="40" t="s">
        <v>28603</v>
      </c>
      <c r="C6664" s="40" t="s">
        <v>28604</v>
      </c>
      <c r="D6664" s="44" t="s">
        <v>28605</v>
      </c>
    </row>
    <row r="6665" spans="1:4" ht="15" customHeight="1" x14ac:dyDescent="0.2">
      <c r="A6665" s="40" t="s">
        <v>28606</v>
      </c>
      <c r="B6665" s="40" t="s">
        <v>28607</v>
      </c>
      <c r="C6665" s="40" t="s">
        <v>28608</v>
      </c>
      <c r="D6665" s="44" t="s">
        <v>28609</v>
      </c>
    </row>
    <row r="6666" spans="1:4" ht="15" customHeight="1" x14ac:dyDescent="0.2">
      <c r="A6666" s="40" t="s">
        <v>28610</v>
      </c>
      <c r="B6666" s="40" t="s">
        <v>28611</v>
      </c>
      <c r="C6666" s="40" t="s">
        <v>28612</v>
      </c>
      <c r="D6666" s="44" t="s">
        <v>28613</v>
      </c>
    </row>
    <row r="6667" spans="1:4" ht="15" customHeight="1" x14ac:dyDescent="0.2">
      <c r="A6667" s="40" t="s">
        <v>28614</v>
      </c>
      <c r="B6667" s="40" t="s">
        <v>28615</v>
      </c>
      <c r="C6667" s="40" t="s">
        <v>28616</v>
      </c>
      <c r="D6667" s="44" t="s">
        <v>28617</v>
      </c>
    </row>
    <row r="6668" spans="1:4" ht="15" customHeight="1" x14ac:dyDescent="0.2">
      <c r="A6668" s="40" t="s">
        <v>28618</v>
      </c>
      <c r="B6668" s="40" t="s">
        <v>28619</v>
      </c>
      <c r="C6668" s="40" t="s">
        <v>28620</v>
      </c>
      <c r="D6668" s="44" t="s">
        <v>28621</v>
      </c>
    </row>
    <row r="6669" spans="1:4" ht="15" customHeight="1" x14ac:dyDescent="0.2">
      <c r="A6669" s="40" t="s">
        <v>28622</v>
      </c>
      <c r="B6669" s="40" t="s">
        <v>28623</v>
      </c>
      <c r="C6669" s="40" t="s">
        <v>28624</v>
      </c>
      <c r="D6669" s="44" t="s">
        <v>28625</v>
      </c>
    </row>
    <row r="6670" spans="1:4" ht="15" customHeight="1" x14ac:dyDescent="0.2">
      <c r="A6670" s="40" t="s">
        <v>28626</v>
      </c>
      <c r="B6670" s="40" t="s">
        <v>28627</v>
      </c>
      <c r="C6670" s="40" t="s">
        <v>28628</v>
      </c>
      <c r="D6670" s="44" t="s">
        <v>28629</v>
      </c>
    </row>
    <row r="6671" spans="1:4" ht="15" customHeight="1" x14ac:dyDescent="0.2">
      <c r="A6671" s="40" t="s">
        <v>28630</v>
      </c>
      <c r="B6671" s="40" t="s">
        <v>28631</v>
      </c>
      <c r="C6671" s="40" t="s">
        <v>28632</v>
      </c>
      <c r="D6671" s="44" t="s">
        <v>28633</v>
      </c>
    </row>
    <row r="6672" spans="1:4" ht="15" customHeight="1" x14ac:dyDescent="0.2">
      <c r="A6672" s="40" t="s">
        <v>28634</v>
      </c>
      <c r="B6672" s="40" t="s">
        <v>28635</v>
      </c>
      <c r="C6672" s="40" t="s">
        <v>28636</v>
      </c>
      <c r="D6672" s="44" t="s">
        <v>28637</v>
      </c>
    </row>
    <row r="6673" spans="1:4" ht="15" customHeight="1" x14ac:dyDescent="0.2">
      <c r="A6673" s="40" t="s">
        <v>28638</v>
      </c>
      <c r="B6673" s="40" t="s">
        <v>28639</v>
      </c>
      <c r="C6673" s="40" t="s">
        <v>28640</v>
      </c>
      <c r="D6673" s="44" t="s">
        <v>28641</v>
      </c>
    </row>
    <row r="6674" spans="1:4" ht="15" customHeight="1" x14ac:dyDescent="0.2">
      <c r="A6674" s="40" t="s">
        <v>28642</v>
      </c>
      <c r="B6674" s="40" t="s">
        <v>28643</v>
      </c>
      <c r="C6674" s="40" t="s">
        <v>28644</v>
      </c>
      <c r="D6674" s="44" t="s">
        <v>28645</v>
      </c>
    </row>
    <row r="6675" spans="1:4" ht="15" customHeight="1" x14ac:dyDescent="0.2">
      <c r="A6675" s="40" t="s">
        <v>28646</v>
      </c>
      <c r="B6675" s="40" t="s">
        <v>28647</v>
      </c>
      <c r="C6675" s="40" t="s">
        <v>28648</v>
      </c>
      <c r="D6675" s="44" t="s">
        <v>28649</v>
      </c>
    </row>
    <row r="6676" spans="1:4" ht="15" customHeight="1" x14ac:dyDescent="0.2">
      <c r="A6676" s="40" t="s">
        <v>28650</v>
      </c>
      <c r="B6676" s="40" t="s">
        <v>28651</v>
      </c>
      <c r="C6676" s="40" t="s">
        <v>28652</v>
      </c>
      <c r="D6676" s="44" t="s">
        <v>28653</v>
      </c>
    </row>
    <row r="6677" spans="1:4" ht="15" customHeight="1" x14ac:dyDescent="0.2">
      <c r="A6677" s="40" t="s">
        <v>28654</v>
      </c>
      <c r="B6677" s="40" t="s">
        <v>28655</v>
      </c>
      <c r="C6677" s="40" t="s">
        <v>28656</v>
      </c>
      <c r="D6677" s="44" t="s">
        <v>28657</v>
      </c>
    </row>
    <row r="6678" spans="1:4" ht="15" customHeight="1" x14ac:dyDescent="0.2">
      <c r="A6678" s="40" t="s">
        <v>28658</v>
      </c>
      <c r="B6678" s="40" t="s">
        <v>28659</v>
      </c>
      <c r="C6678" s="40" t="s">
        <v>28660</v>
      </c>
      <c r="D6678" s="44" t="s">
        <v>28661</v>
      </c>
    </row>
    <row r="6679" spans="1:4" ht="15" customHeight="1" x14ac:dyDescent="0.2">
      <c r="A6679" s="40" t="s">
        <v>28662</v>
      </c>
      <c r="B6679" s="40" t="s">
        <v>28663</v>
      </c>
      <c r="C6679" s="40" t="s">
        <v>28664</v>
      </c>
      <c r="D6679" s="44" t="s">
        <v>28665</v>
      </c>
    </row>
    <row r="6680" spans="1:4" ht="15" customHeight="1" x14ac:dyDescent="0.2">
      <c r="A6680" s="40" t="s">
        <v>28666</v>
      </c>
      <c r="B6680" s="40" t="s">
        <v>28667</v>
      </c>
      <c r="C6680" s="40" t="s">
        <v>28668</v>
      </c>
      <c r="D6680" s="44" t="s">
        <v>28669</v>
      </c>
    </row>
    <row r="6681" spans="1:4" ht="15" customHeight="1" x14ac:dyDescent="0.2">
      <c r="A6681" s="40" t="s">
        <v>28670</v>
      </c>
      <c r="B6681" s="40" t="s">
        <v>28671</v>
      </c>
      <c r="C6681" s="40" t="s">
        <v>28672</v>
      </c>
      <c r="D6681" s="44" t="s">
        <v>28673</v>
      </c>
    </row>
    <row r="6682" spans="1:4" ht="15" customHeight="1" x14ac:dyDescent="0.2">
      <c r="A6682" s="40" t="s">
        <v>28674</v>
      </c>
      <c r="B6682" s="40" t="s">
        <v>28675</v>
      </c>
      <c r="C6682" s="40" t="s">
        <v>28676</v>
      </c>
      <c r="D6682" s="44" t="s">
        <v>28677</v>
      </c>
    </row>
    <row r="6683" spans="1:4" ht="15" customHeight="1" x14ac:dyDescent="0.2">
      <c r="A6683" s="40" t="s">
        <v>28678</v>
      </c>
      <c r="B6683" s="40" t="s">
        <v>28679</v>
      </c>
      <c r="C6683" s="40" t="s">
        <v>28680</v>
      </c>
      <c r="D6683" s="44" t="s">
        <v>28681</v>
      </c>
    </row>
    <row r="6684" spans="1:4" ht="15" customHeight="1" x14ac:dyDescent="0.2">
      <c r="A6684" s="40" t="s">
        <v>28682</v>
      </c>
      <c r="B6684" s="40" t="s">
        <v>28683</v>
      </c>
      <c r="C6684" s="40" t="s">
        <v>28684</v>
      </c>
      <c r="D6684" s="44" t="s">
        <v>28685</v>
      </c>
    </row>
    <row r="6685" spans="1:4" ht="15" customHeight="1" x14ac:dyDescent="0.2">
      <c r="A6685" s="40" t="s">
        <v>28686</v>
      </c>
      <c r="B6685" s="40" t="s">
        <v>28687</v>
      </c>
      <c r="C6685" s="40" t="s">
        <v>28688</v>
      </c>
      <c r="D6685" s="44" t="s">
        <v>28689</v>
      </c>
    </row>
    <row r="6686" spans="1:4" ht="15" customHeight="1" x14ac:dyDescent="0.2">
      <c r="A6686" s="40" t="s">
        <v>28690</v>
      </c>
      <c r="B6686" s="40" t="s">
        <v>28691</v>
      </c>
      <c r="C6686" s="40" t="s">
        <v>28692</v>
      </c>
      <c r="D6686" s="44" t="s">
        <v>28693</v>
      </c>
    </row>
    <row r="6687" spans="1:4" ht="15" customHeight="1" x14ac:dyDescent="0.2">
      <c r="A6687" s="40" t="s">
        <v>28694</v>
      </c>
      <c r="B6687" s="40" t="s">
        <v>28695</v>
      </c>
      <c r="C6687" s="40" t="s">
        <v>28696</v>
      </c>
      <c r="D6687" s="44" t="s">
        <v>28697</v>
      </c>
    </row>
    <row r="6688" spans="1:4" ht="15" customHeight="1" x14ac:dyDescent="0.2">
      <c r="A6688" s="40" t="s">
        <v>28698</v>
      </c>
      <c r="B6688" s="40" t="s">
        <v>28699</v>
      </c>
      <c r="C6688" s="40" t="s">
        <v>28700</v>
      </c>
      <c r="D6688" s="44" t="s">
        <v>28701</v>
      </c>
    </row>
    <row r="6689" spans="1:4" ht="15" customHeight="1" x14ac:dyDescent="0.2">
      <c r="A6689" s="40" t="s">
        <v>28702</v>
      </c>
      <c r="B6689" s="40" t="s">
        <v>28703</v>
      </c>
      <c r="C6689" s="40" t="s">
        <v>28704</v>
      </c>
      <c r="D6689" s="44" t="s">
        <v>28705</v>
      </c>
    </row>
    <row r="6690" spans="1:4" ht="15" customHeight="1" x14ac:dyDescent="0.2">
      <c r="A6690" s="40" t="s">
        <v>28706</v>
      </c>
      <c r="B6690" s="40" t="s">
        <v>28707</v>
      </c>
      <c r="C6690" s="40" t="s">
        <v>28708</v>
      </c>
      <c r="D6690" s="44" t="s">
        <v>28709</v>
      </c>
    </row>
    <row r="6691" spans="1:4" ht="15" customHeight="1" x14ac:dyDescent="0.2">
      <c r="A6691" s="40" t="s">
        <v>28710</v>
      </c>
      <c r="B6691" s="40" t="s">
        <v>28711</v>
      </c>
      <c r="C6691" s="40" t="s">
        <v>28712</v>
      </c>
      <c r="D6691" s="44" t="s">
        <v>28713</v>
      </c>
    </row>
    <row r="6692" spans="1:4" ht="15" customHeight="1" x14ac:dyDescent="0.2">
      <c r="A6692" s="40" t="s">
        <v>28714</v>
      </c>
      <c r="B6692" s="40" t="s">
        <v>28715</v>
      </c>
      <c r="C6692" s="40" t="s">
        <v>28716</v>
      </c>
      <c r="D6692" s="44" t="s">
        <v>28717</v>
      </c>
    </row>
    <row r="6693" spans="1:4" ht="15" customHeight="1" x14ac:dyDescent="0.2">
      <c r="A6693" s="40" t="s">
        <v>28718</v>
      </c>
      <c r="B6693" s="40" t="s">
        <v>28719</v>
      </c>
      <c r="C6693" s="40" t="s">
        <v>28720</v>
      </c>
      <c r="D6693" s="44" t="s">
        <v>28721</v>
      </c>
    </row>
    <row r="6694" spans="1:4" ht="15" customHeight="1" x14ac:dyDescent="0.2">
      <c r="A6694" s="40" t="s">
        <v>28722</v>
      </c>
      <c r="B6694" s="40" t="s">
        <v>28723</v>
      </c>
      <c r="C6694" s="40" t="s">
        <v>28724</v>
      </c>
      <c r="D6694" s="44" t="s">
        <v>28725</v>
      </c>
    </row>
    <row r="6695" spans="1:4" ht="15" customHeight="1" x14ac:dyDescent="0.2">
      <c r="A6695" s="40" t="s">
        <v>28726</v>
      </c>
      <c r="B6695" s="40" t="s">
        <v>28727</v>
      </c>
      <c r="C6695" s="40" t="s">
        <v>28728</v>
      </c>
      <c r="D6695" s="44" t="s">
        <v>28729</v>
      </c>
    </row>
    <row r="6696" spans="1:4" ht="15" customHeight="1" x14ac:dyDescent="0.2">
      <c r="A6696" s="40" t="s">
        <v>28730</v>
      </c>
      <c r="B6696" s="40" t="s">
        <v>28731</v>
      </c>
      <c r="C6696" s="40" t="s">
        <v>28732</v>
      </c>
      <c r="D6696" s="44" t="s">
        <v>28733</v>
      </c>
    </row>
    <row r="6697" spans="1:4" ht="15" customHeight="1" x14ac:dyDescent="0.2">
      <c r="A6697" s="40" t="s">
        <v>28734</v>
      </c>
      <c r="B6697" s="40" t="s">
        <v>28735</v>
      </c>
      <c r="C6697" s="40" t="s">
        <v>28736</v>
      </c>
      <c r="D6697" s="44" t="s">
        <v>28737</v>
      </c>
    </row>
    <row r="6698" spans="1:4" ht="15" customHeight="1" x14ac:dyDescent="0.2">
      <c r="A6698" s="40" t="s">
        <v>28738</v>
      </c>
      <c r="B6698" s="40" t="s">
        <v>28739</v>
      </c>
      <c r="C6698" s="40" t="s">
        <v>28740</v>
      </c>
      <c r="D6698" s="44" t="s">
        <v>28737</v>
      </c>
    </row>
    <row r="6699" spans="1:4" ht="15" customHeight="1" x14ac:dyDescent="0.2">
      <c r="A6699" s="40" t="s">
        <v>28741</v>
      </c>
      <c r="B6699" s="40" t="s">
        <v>28742</v>
      </c>
      <c r="C6699" s="40" t="s">
        <v>28743</v>
      </c>
      <c r="D6699" s="44" t="s">
        <v>28744</v>
      </c>
    </row>
    <row r="6700" spans="1:4" ht="15" customHeight="1" x14ac:dyDescent="0.2">
      <c r="A6700" s="40" t="s">
        <v>28745</v>
      </c>
      <c r="B6700" s="40" t="s">
        <v>28746</v>
      </c>
      <c r="C6700" s="40" t="s">
        <v>28747</v>
      </c>
      <c r="D6700" s="44" t="s">
        <v>28748</v>
      </c>
    </row>
    <row r="6701" spans="1:4" ht="15" customHeight="1" x14ac:dyDescent="0.2">
      <c r="A6701" s="40" t="s">
        <v>28749</v>
      </c>
      <c r="B6701" s="40" t="s">
        <v>28750</v>
      </c>
      <c r="C6701" s="40" t="s">
        <v>28751</v>
      </c>
      <c r="D6701" s="44" t="s">
        <v>28752</v>
      </c>
    </row>
    <row r="6702" spans="1:4" ht="15" customHeight="1" x14ac:dyDescent="0.2">
      <c r="A6702" s="40" t="s">
        <v>28753</v>
      </c>
      <c r="B6702" s="40" t="s">
        <v>28754</v>
      </c>
      <c r="C6702" s="40" t="s">
        <v>28755</v>
      </c>
      <c r="D6702" s="44" t="s">
        <v>28756</v>
      </c>
    </row>
    <row r="6703" spans="1:4" ht="15" customHeight="1" x14ac:dyDescent="0.2">
      <c r="A6703" s="40" t="s">
        <v>28757</v>
      </c>
      <c r="B6703" s="40" t="s">
        <v>28758</v>
      </c>
      <c r="C6703" s="40" t="s">
        <v>28759</v>
      </c>
      <c r="D6703" s="44" t="s">
        <v>28760</v>
      </c>
    </row>
    <row r="6704" spans="1:4" ht="15" customHeight="1" x14ac:dyDescent="0.2">
      <c r="A6704" s="40" t="s">
        <v>28761</v>
      </c>
      <c r="B6704" s="40" t="s">
        <v>28762</v>
      </c>
      <c r="C6704" s="40" t="s">
        <v>28763</v>
      </c>
      <c r="D6704" s="44" t="s">
        <v>28764</v>
      </c>
    </row>
    <row r="6705" spans="1:4" ht="15" customHeight="1" x14ac:dyDescent="0.2">
      <c r="A6705" s="40" t="s">
        <v>28765</v>
      </c>
      <c r="B6705" s="40" t="s">
        <v>28766</v>
      </c>
      <c r="C6705" s="40" t="s">
        <v>28767</v>
      </c>
      <c r="D6705" s="44" t="s">
        <v>28768</v>
      </c>
    </row>
    <row r="6706" spans="1:4" ht="15" customHeight="1" x14ac:dyDescent="0.2">
      <c r="A6706" s="40" t="s">
        <v>28769</v>
      </c>
      <c r="B6706" s="40" t="s">
        <v>28770</v>
      </c>
      <c r="C6706" s="40" t="s">
        <v>28771</v>
      </c>
      <c r="D6706" s="44" t="s">
        <v>28772</v>
      </c>
    </row>
    <row r="6707" spans="1:4" ht="15" customHeight="1" x14ac:dyDescent="0.2">
      <c r="A6707" s="40" t="s">
        <v>28773</v>
      </c>
      <c r="B6707" s="40" t="s">
        <v>28774</v>
      </c>
      <c r="C6707" s="40" t="s">
        <v>28775</v>
      </c>
      <c r="D6707" s="44" t="s">
        <v>28776</v>
      </c>
    </row>
    <row r="6708" spans="1:4" ht="15" customHeight="1" x14ac:dyDescent="0.2">
      <c r="A6708" s="40" t="s">
        <v>28777</v>
      </c>
      <c r="B6708" s="40" t="s">
        <v>28778</v>
      </c>
      <c r="C6708" s="40" t="s">
        <v>28779</v>
      </c>
      <c r="D6708" s="44" t="s">
        <v>28780</v>
      </c>
    </row>
    <row r="6709" spans="1:4" ht="15" customHeight="1" x14ac:dyDescent="0.2">
      <c r="A6709" s="40" t="s">
        <v>28781</v>
      </c>
      <c r="B6709" s="40" t="s">
        <v>28782</v>
      </c>
      <c r="C6709" s="40" t="s">
        <v>28783</v>
      </c>
      <c r="D6709" s="44" t="s">
        <v>28784</v>
      </c>
    </row>
    <row r="6710" spans="1:4" ht="15" customHeight="1" x14ac:dyDescent="0.2">
      <c r="A6710" s="40" t="s">
        <v>28785</v>
      </c>
      <c r="B6710" s="40" t="s">
        <v>28786</v>
      </c>
      <c r="C6710" s="40" t="s">
        <v>28787</v>
      </c>
      <c r="D6710" s="44" t="s">
        <v>28788</v>
      </c>
    </row>
    <row r="6711" spans="1:4" ht="15" customHeight="1" x14ac:dyDescent="0.2">
      <c r="A6711" s="40" t="s">
        <v>28789</v>
      </c>
      <c r="B6711" s="40" t="s">
        <v>28790</v>
      </c>
      <c r="C6711" s="40" t="s">
        <v>28791</v>
      </c>
      <c r="D6711" s="44" t="s">
        <v>28788</v>
      </c>
    </row>
    <row r="6712" spans="1:4" ht="15" customHeight="1" x14ac:dyDescent="0.2">
      <c r="A6712" s="40" t="s">
        <v>28792</v>
      </c>
      <c r="B6712" s="40" t="s">
        <v>28793</v>
      </c>
      <c r="C6712" s="40" t="s">
        <v>28794</v>
      </c>
      <c r="D6712" s="44" t="s">
        <v>28795</v>
      </c>
    </row>
    <row r="6713" spans="1:4" ht="15" customHeight="1" x14ac:dyDescent="0.2">
      <c r="A6713" s="40" t="s">
        <v>28796</v>
      </c>
      <c r="B6713" s="40" t="s">
        <v>28797</v>
      </c>
      <c r="C6713" s="40" t="s">
        <v>28798</v>
      </c>
      <c r="D6713" s="44" t="s">
        <v>28799</v>
      </c>
    </row>
    <row r="6714" spans="1:4" ht="15" customHeight="1" x14ac:dyDescent="0.2">
      <c r="A6714" s="40" t="s">
        <v>28800</v>
      </c>
      <c r="B6714" s="40" t="s">
        <v>28801</v>
      </c>
      <c r="C6714" s="40" t="s">
        <v>28802</v>
      </c>
      <c r="D6714" s="44" t="s">
        <v>28803</v>
      </c>
    </row>
    <row r="6715" spans="1:4" ht="15" customHeight="1" x14ac:dyDescent="0.2">
      <c r="A6715" s="40" t="s">
        <v>28804</v>
      </c>
      <c r="B6715" s="40" t="s">
        <v>28805</v>
      </c>
      <c r="C6715" s="40" t="s">
        <v>28806</v>
      </c>
      <c r="D6715" s="44" t="s">
        <v>28807</v>
      </c>
    </row>
    <row r="6716" spans="1:4" ht="15" customHeight="1" x14ac:dyDescent="0.2">
      <c r="A6716" s="40" t="s">
        <v>28808</v>
      </c>
      <c r="B6716" s="40" t="s">
        <v>28809</v>
      </c>
      <c r="C6716" s="40" t="s">
        <v>28810</v>
      </c>
      <c r="D6716" s="44" t="s">
        <v>28811</v>
      </c>
    </row>
    <row r="6717" spans="1:4" ht="15" customHeight="1" x14ac:dyDescent="0.2">
      <c r="A6717" s="40" t="s">
        <v>28812</v>
      </c>
      <c r="B6717" s="40" t="s">
        <v>28813</v>
      </c>
      <c r="C6717" s="40" t="s">
        <v>28814</v>
      </c>
      <c r="D6717" s="44" t="s">
        <v>28815</v>
      </c>
    </row>
    <row r="6718" spans="1:4" ht="15" customHeight="1" x14ac:dyDescent="0.2">
      <c r="A6718" s="40" t="s">
        <v>28816</v>
      </c>
      <c r="B6718" s="40" t="s">
        <v>28817</v>
      </c>
      <c r="C6718" s="40" t="s">
        <v>28818</v>
      </c>
      <c r="D6718" s="44" t="s">
        <v>28819</v>
      </c>
    </row>
    <row r="6719" spans="1:4" ht="15" customHeight="1" x14ac:dyDescent="0.2">
      <c r="A6719" s="40" t="s">
        <v>28820</v>
      </c>
      <c r="B6719" s="40" t="s">
        <v>28821</v>
      </c>
      <c r="C6719" s="40" t="s">
        <v>28822</v>
      </c>
      <c r="D6719" s="44" t="s">
        <v>28823</v>
      </c>
    </row>
    <row r="6720" spans="1:4" ht="15" customHeight="1" x14ac:dyDescent="0.2">
      <c r="A6720" s="40" t="s">
        <v>28824</v>
      </c>
      <c r="B6720" s="40" t="s">
        <v>28825</v>
      </c>
      <c r="C6720" s="40" t="s">
        <v>28826</v>
      </c>
      <c r="D6720" s="44" t="s">
        <v>28827</v>
      </c>
    </row>
    <row r="6721" spans="1:4" ht="15" customHeight="1" x14ac:dyDescent="0.2">
      <c r="A6721" s="40" t="s">
        <v>28828</v>
      </c>
      <c r="B6721" s="40" t="s">
        <v>28829</v>
      </c>
      <c r="C6721" s="40" t="s">
        <v>28830</v>
      </c>
      <c r="D6721" s="44" t="s">
        <v>28831</v>
      </c>
    </row>
    <row r="6722" spans="1:4" ht="15" customHeight="1" x14ac:dyDescent="0.2">
      <c r="A6722" s="40" t="s">
        <v>28832</v>
      </c>
      <c r="B6722" s="40" t="s">
        <v>28833</v>
      </c>
      <c r="C6722" s="40" t="s">
        <v>28834</v>
      </c>
      <c r="D6722" s="44" t="s">
        <v>28835</v>
      </c>
    </row>
    <row r="6723" spans="1:4" ht="15" customHeight="1" x14ac:dyDescent="0.2">
      <c r="A6723" s="40" t="s">
        <v>28836</v>
      </c>
      <c r="B6723" s="40" t="s">
        <v>28837</v>
      </c>
      <c r="C6723" s="40" t="s">
        <v>28838</v>
      </c>
      <c r="D6723" s="44" t="s">
        <v>28839</v>
      </c>
    </row>
    <row r="6724" spans="1:4" ht="15" customHeight="1" x14ac:dyDescent="0.2">
      <c r="A6724" s="40" t="s">
        <v>28840</v>
      </c>
      <c r="B6724" s="40" t="s">
        <v>28841</v>
      </c>
      <c r="C6724" s="40" t="s">
        <v>28842</v>
      </c>
      <c r="D6724" s="44" t="s">
        <v>28843</v>
      </c>
    </row>
    <row r="6725" spans="1:4" ht="15" customHeight="1" x14ac:dyDescent="0.2">
      <c r="A6725" s="40" t="s">
        <v>28844</v>
      </c>
      <c r="B6725" s="40" t="s">
        <v>28845</v>
      </c>
      <c r="C6725" s="40" t="s">
        <v>28846</v>
      </c>
      <c r="D6725" s="44" t="s">
        <v>28847</v>
      </c>
    </row>
    <row r="6726" spans="1:4" ht="15" customHeight="1" x14ac:dyDescent="0.2">
      <c r="A6726" s="40" t="s">
        <v>28848</v>
      </c>
      <c r="B6726" s="40" t="s">
        <v>28849</v>
      </c>
      <c r="C6726" s="40" t="s">
        <v>28850</v>
      </c>
      <c r="D6726" s="44" t="s">
        <v>28851</v>
      </c>
    </row>
    <row r="6727" spans="1:4" ht="15" customHeight="1" x14ac:dyDescent="0.2">
      <c r="A6727" s="40" t="s">
        <v>28852</v>
      </c>
      <c r="B6727" s="40" t="s">
        <v>28853</v>
      </c>
      <c r="C6727" s="40" t="s">
        <v>28854</v>
      </c>
      <c r="D6727" s="44" t="s">
        <v>28855</v>
      </c>
    </row>
    <row r="6728" spans="1:4" ht="15" customHeight="1" x14ac:dyDescent="0.2">
      <c r="A6728" s="40" t="s">
        <v>28856</v>
      </c>
      <c r="B6728" s="40" t="s">
        <v>28857</v>
      </c>
      <c r="C6728" s="40" t="s">
        <v>28858</v>
      </c>
      <c r="D6728" s="44" t="s">
        <v>28859</v>
      </c>
    </row>
    <row r="6729" spans="1:4" ht="15" customHeight="1" x14ac:dyDescent="0.2">
      <c r="A6729" s="40" t="s">
        <v>28860</v>
      </c>
      <c r="B6729" s="40" t="s">
        <v>28861</v>
      </c>
      <c r="C6729" s="40" t="s">
        <v>28862</v>
      </c>
      <c r="D6729" s="44" t="s">
        <v>28863</v>
      </c>
    </row>
    <row r="6730" spans="1:4" ht="15" customHeight="1" x14ac:dyDescent="0.2">
      <c r="A6730" s="40" t="s">
        <v>28864</v>
      </c>
      <c r="B6730" s="40" t="s">
        <v>28865</v>
      </c>
      <c r="C6730" s="40" t="s">
        <v>28866</v>
      </c>
      <c r="D6730" s="44" t="s">
        <v>28867</v>
      </c>
    </row>
    <row r="6731" spans="1:4" ht="15" customHeight="1" x14ac:dyDescent="0.2">
      <c r="A6731" s="40" t="s">
        <v>28868</v>
      </c>
      <c r="B6731" s="40" t="s">
        <v>28869</v>
      </c>
      <c r="C6731" s="40" t="s">
        <v>28870</v>
      </c>
      <c r="D6731" s="44" t="s">
        <v>28871</v>
      </c>
    </row>
    <row r="6732" spans="1:4" ht="15" customHeight="1" x14ac:dyDescent="0.2">
      <c r="A6732" s="40" t="s">
        <v>28872</v>
      </c>
      <c r="B6732" s="40" t="s">
        <v>28873</v>
      </c>
      <c r="C6732" s="40" t="s">
        <v>28874</v>
      </c>
      <c r="D6732" s="44" t="s">
        <v>28875</v>
      </c>
    </row>
    <row r="6733" spans="1:4" ht="15" customHeight="1" x14ac:dyDescent="0.2">
      <c r="A6733" s="40" t="s">
        <v>28876</v>
      </c>
      <c r="B6733" s="40" t="s">
        <v>28877</v>
      </c>
      <c r="C6733" s="40" t="s">
        <v>28878</v>
      </c>
      <c r="D6733" s="44" t="s">
        <v>28879</v>
      </c>
    </row>
    <row r="6734" spans="1:4" ht="15" customHeight="1" x14ac:dyDescent="0.2">
      <c r="A6734" s="40" t="s">
        <v>28880</v>
      </c>
      <c r="B6734" s="40" t="s">
        <v>28881</v>
      </c>
      <c r="C6734" s="40" t="s">
        <v>28882</v>
      </c>
      <c r="D6734" s="44" t="s">
        <v>28883</v>
      </c>
    </row>
    <row r="6735" spans="1:4" ht="15" customHeight="1" x14ac:dyDescent="0.2">
      <c r="A6735" s="40" t="s">
        <v>28884</v>
      </c>
      <c r="B6735" s="40" t="s">
        <v>28885</v>
      </c>
      <c r="C6735" s="40" t="s">
        <v>28886</v>
      </c>
      <c r="D6735" s="44" t="s">
        <v>28887</v>
      </c>
    </row>
    <row r="6736" spans="1:4" ht="15" customHeight="1" x14ac:dyDescent="0.2">
      <c r="A6736" s="40" t="s">
        <v>28888</v>
      </c>
      <c r="B6736" s="40" t="s">
        <v>28889</v>
      </c>
      <c r="C6736" s="40" t="s">
        <v>28890</v>
      </c>
      <c r="D6736" s="44" t="s">
        <v>28891</v>
      </c>
    </row>
    <row r="6737" spans="1:4" ht="15" customHeight="1" x14ac:dyDescent="0.2">
      <c r="A6737" s="40" t="s">
        <v>28892</v>
      </c>
      <c r="B6737" s="40" t="s">
        <v>28893</v>
      </c>
      <c r="C6737" s="40" t="s">
        <v>28894</v>
      </c>
      <c r="D6737" s="44" t="s">
        <v>28895</v>
      </c>
    </row>
    <row r="6738" spans="1:4" ht="15" customHeight="1" x14ac:dyDescent="0.2">
      <c r="A6738" s="40" t="s">
        <v>28896</v>
      </c>
      <c r="B6738" s="40" t="s">
        <v>28897</v>
      </c>
      <c r="C6738" s="40" t="s">
        <v>28898</v>
      </c>
      <c r="D6738" s="44" t="s">
        <v>28899</v>
      </c>
    </row>
    <row r="6739" spans="1:4" ht="15" customHeight="1" x14ac:dyDescent="0.2">
      <c r="A6739" s="40" t="s">
        <v>28900</v>
      </c>
      <c r="B6739" s="40" t="s">
        <v>28901</v>
      </c>
      <c r="C6739" s="40" t="s">
        <v>28902</v>
      </c>
      <c r="D6739" s="44" t="s">
        <v>28903</v>
      </c>
    </row>
    <row r="6740" spans="1:4" ht="15" customHeight="1" x14ac:dyDescent="0.2">
      <c r="A6740" s="40" t="s">
        <v>28904</v>
      </c>
      <c r="B6740" s="40" t="s">
        <v>28905</v>
      </c>
      <c r="C6740" s="40" t="s">
        <v>28906</v>
      </c>
      <c r="D6740" s="44" t="s">
        <v>28907</v>
      </c>
    </row>
    <row r="6741" spans="1:4" ht="15" customHeight="1" x14ac:dyDescent="0.2">
      <c r="A6741" s="40" t="s">
        <v>28908</v>
      </c>
      <c r="B6741" s="40" t="s">
        <v>28909</v>
      </c>
      <c r="C6741" s="40" t="s">
        <v>28910</v>
      </c>
      <c r="D6741" s="44" t="s">
        <v>28911</v>
      </c>
    </row>
    <row r="6742" spans="1:4" ht="15" customHeight="1" x14ac:dyDescent="0.2">
      <c r="A6742" s="40" t="s">
        <v>28912</v>
      </c>
      <c r="B6742" s="40" t="s">
        <v>28913</v>
      </c>
      <c r="C6742" s="40" t="s">
        <v>28914</v>
      </c>
      <c r="D6742" s="44" t="s">
        <v>28915</v>
      </c>
    </row>
    <row r="6743" spans="1:4" ht="15" customHeight="1" x14ac:dyDescent="0.2">
      <c r="A6743" s="40" t="s">
        <v>28916</v>
      </c>
      <c r="B6743" s="40" t="s">
        <v>28917</v>
      </c>
      <c r="C6743" s="40" t="s">
        <v>28918</v>
      </c>
      <c r="D6743" s="44" t="s">
        <v>28919</v>
      </c>
    </row>
    <row r="6744" spans="1:4" ht="15" customHeight="1" x14ac:dyDescent="0.2">
      <c r="A6744" s="40" t="s">
        <v>28920</v>
      </c>
      <c r="B6744" s="40" t="s">
        <v>28921</v>
      </c>
      <c r="C6744" s="40" t="s">
        <v>28922</v>
      </c>
      <c r="D6744" s="44" t="s">
        <v>28923</v>
      </c>
    </row>
    <row r="6745" spans="1:4" ht="15" customHeight="1" x14ac:dyDescent="0.2">
      <c r="A6745" s="40" t="s">
        <v>28924</v>
      </c>
      <c r="B6745" s="40" t="s">
        <v>28925</v>
      </c>
      <c r="C6745" s="40" t="s">
        <v>28926</v>
      </c>
      <c r="D6745" s="44" t="s">
        <v>28927</v>
      </c>
    </row>
    <row r="6746" spans="1:4" ht="15" customHeight="1" x14ac:dyDescent="0.2">
      <c r="A6746" s="40" t="s">
        <v>28928</v>
      </c>
      <c r="B6746" s="40" t="s">
        <v>28929</v>
      </c>
      <c r="C6746" s="40" t="s">
        <v>28930</v>
      </c>
      <c r="D6746" s="44" t="s">
        <v>28931</v>
      </c>
    </row>
    <row r="6747" spans="1:4" ht="15" customHeight="1" x14ac:dyDescent="0.2">
      <c r="A6747" s="40" t="s">
        <v>28932</v>
      </c>
      <c r="B6747" s="40" t="s">
        <v>28933</v>
      </c>
      <c r="C6747" s="40" t="s">
        <v>28934</v>
      </c>
      <c r="D6747" s="44" t="s">
        <v>28935</v>
      </c>
    </row>
    <row r="6748" spans="1:4" ht="15" customHeight="1" x14ac:dyDescent="0.2">
      <c r="A6748" s="40" t="s">
        <v>28936</v>
      </c>
      <c r="B6748" s="40" t="s">
        <v>28937</v>
      </c>
      <c r="C6748" s="40" t="s">
        <v>28938</v>
      </c>
      <c r="D6748" s="44" t="s">
        <v>28939</v>
      </c>
    </row>
    <row r="6749" spans="1:4" ht="15" customHeight="1" x14ac:dyDescent="0.2">
      <c r="A6749" s="40" t="s">
        <v>28940</v>
      </c>
      <c r="B6749" s="40" t="s">
        <v>28941</v>
      </c>
      <c r="C6749" s="40" t="s">
        <v>28942</v>
      </c>
      <c r="D6749" s="44" t="s">
        <v>28943</v>
      </c>
    </row>
    <row r="6750" spans="1:4" ht="15" customHeight="1" x14ac:dyDescent="0.2">
      <c r="A6750" s="40" t="s">
        <v>28944</v>
      </c>
      <c r="B6750" s="40" t="s">
        <v>28945</v>
      </c>
      <c r="C6750" s="40" t="s">
        <v>28946</v>
      </c>
      <c r="D6750" s="44" t="s">
        <v>28947</v>
      </c>
    </row>
    <row r="6751" spans="1:4" ht="15" customHeight="1" x14ac:dyDescent="0.2">
      <c r="A6751" s="40" t="s">
        <v>28948</v>
      </c>
      <c r="B6751" s="40" t="s">
        <v>28949</v>
      </c>
      <c r="C6751" s="40" t="s">
        <v>28950</v>
      </c>
      <c r="D6751" s="44" t="s">
        <v>28951</v>
      </c>
    </row>
    <row r="6752" spans="1:4" ht="15" customHeight="1" x14ac:dyDescent="0.2">
      <c r="A6752" s="40" t="s">
        <v>28952</v>
      </c>
      <c r="B6752" s="40" t="s">
        <v>28953</v>
      </c>
      <c r="C6752" s="40" t="s">
        <v>28954</v>
      </c>
      <c r="D6752" s="44" t="s">
        <v>28955</v>
      </c>
    </row>
    <row r="6753" spans="1:4" ht="15" customHeight="1" x14ac:dyDescent="0.2">
      <c r="A6753" s="40" t="s">
        <v>28956</v>
      </c>
      <c r="B6753" s="40" t="s">
        <v>28957</v>
      </c>
      <c r="C6753" s="40" t="s">
        <v>28958</v>
      </c>
      <c r="D6753" s="44" t="s">
        <v>28959</v>
      </c>
    </row>
    <row r="6754" spans="1:4" ht="15" customHeight="1" x14ac:dyDescent="0.2">
      <c r="A6754" s="40" t="s">
        <v>28960</v>
      </c>
      <c r="B6754" s="40" t="s">
        <v>28961</v>
      </c>
      <c r="C6754" s="40" t="s">
        <v>28962</v>
      </c>
      <c r="D6754" s="44" t="s">
        <v>28963</v>
      </c>
    </row>
    <row r="6755" spans="1:4" ht="15" customHeight="1" x14ac:dyDescent="0.2">
      <c r="A6755" s="40" t="s">
        <v>28964</v>
      </c>
      <c r="B6755" s="40" t="s">
        <v>28965</v>
      </c>
      <c r="C6755" s="40" t="s">
        <v>28966</v>
      </c>
      <c r="D6755" s="44" t="s">
        <v>28967</v>
      </c>
    </row>
    <row r="6756" spans="1:4" ht="15" customHeight="1" x14ac:dyDescent="0.2">
      <c r="A6756" s="40" t="s">
        <v>28968</v>
      </c>
      <c r="B6756" s="40" t="s">
        <v>28969</v>
      </c>
      <c r="C6756" s="40" t="s">
        <v>28970</v>
      </c>
      <c r="D6756" s="44" t="s">
        <v>28971</v>
      </c>
    </row>
    <row r="6757" spans="1:4" ht="15" customHeight="1" x14ac:dyDescent="0.2">
      <c r="A6757" s="40" t="s">
        <v>28972</v>
      </c>
      <c r="B6757" s="40" t="s">
        <v>28973</v>
      </c>
      <c r="C6757" s="40" t="s">
        <v>28974</v>
      </c>
      <c r="D6757" s="44" t="s">
        <v>28975</v>
      </c>
    </row>
    <row r="6758" spans="1:4" ht="15" customHeight="1" x14ac:dyDescent="0.2">
      <c r="A6758" s="40" t="s">
        <v>28976</v>
      </c>
      <c r="B6758" s="40" t="s">
        <v>28977</v>
      </c>
      <c r="C6758" s="40" t="s">
        <v>28978</v>
      </c>
      <c r="D6758" s="44" t="s">
        <v>28979</v>
      </c>
    </row>
    <row r="6759" spans="1:4" ht="15" customHeight="1" x14ac:dyDescent="0.2">
      <c r="A6759" s="40" t="s">
        <v>28980</v>
      </c>
      <c r="B6759" s="40" t="s">
        <v>28981</v>
      </c>
      <c r="C6759" s="40" t="s">
        <v>28982</v>
      </c>
      <c r="D6759" s="44" t="s">
        <v>28983</v>
      </c>
    </row>
    <row r="6760" spans="1:4" ht="15" customHeight="1" x14ac:dyDescent="0.2">
      <c r="A6760" s="40" t="s">
        <v>28984</v>
      </c>
      <c r="B6760" s="40" t="s">
        <v>28985</v>
      </c>
      <c r="C6760" s="40" t="s">
        <v>28986</v>
      </c>
      <c r="D6760" s="44" t="s">
        <v>28979</v>
      </c>
    </row>
    <row r="6761" spans="1:4" ht="15" customHeight="1" x14ac:dyDescent="0.2">
      <c r="A6761" s="40" t="s">
        <v>28987</v>
      </c>
      <c r="B6761" s="40" t="s">
        <v>28988</v>
      </c>
      <c r="C6761" s="40" t="s">
        <v>28989</v>
      </c>
      <c r="D6761" s="44" t="s">
        <v>28990</v>
      </c>
    </row>
    <row r="6762" spans="1:4" ht="15" customHeight="1" x14ac:dyDescent="0.2">
      <c r="A6762" s="40" t="s">
        <v>28991</v>
      </c>
      <c r="B6762" s="40" t="s">
        <v>28992</v>
      </c>
      <c r="C6762" s="40" t="s">
        <v>28993</v>
      </c>
      <c r="D6762" s="44" t="s">
        <v>28994</v>
      </c>
    </row>
    <row r="6763" spans="1:4" ht="15" customHeight="1" x14ac:dyDescent="0.2">
      <c r="A6763" s="40" t="s">
        <v>28995</v>
      </c>
      <c r="B6763" s="40" t="s">
        <v>28996</v>
      </c>
      <c r="C6763" s="40" t="s">
        <v>28997</v>
      </c>
      <c r="D6763" s="44" t="s">
        <v>28998</v>
      </c>
    </row>
    <row r="6764" spans="1:4" ht="15" customHeight="1" x14ac:dyDescent="0.2">
      <c r="A6764" s="40" t="s">
        <v>28999</v>
      </c>
      <c r="B6764" s="40" t="s">
        <v>29000</v>
      </c>
      <c r="C6764" s="40" t="s">
        <v>29001</v>
      </c>
      <c r="D6764" s="44" t="s">
        <v>29002</v>
      </c>
    </row>
    <row r="6765" spans="1:4" ht="15" customHeight="1" x14ac:dyDescent="0.2">
      <c r="A6765" s="40" t="s">
        <v>29003</v>
      </c>
      <c r="B6765" s="40" t="s">
        <v>29004</v>
      </c>
      <c r="C6765" s="40" t="s">
        <v>29005</v>
      </c>
      <c r="D6765" s="44" t="s">
        <v>29006</v>
      </c>
    </row>
    <row r="6766" spans="1:4" ht="15" customHeight="1" x14ac:dyDescent="0.2">
      <c r="A6766" s="40" t="s">
        <v>29007</v>
      </c>
      <c r="B6766" s="40" t="s">
        <v>29008</v>
      </c>
      <c r="C6766" s="40" t="s">
        <v>29009</v>
      </c>
      <c r="D6766" s="44" t="s">
        <v>29010</v>
      </c>
    </row>
    <row r="6767" spans="1:4" ht="15" customHeight="1" x14ac:dyDescent="0.2">
      <c r="A6767" s="40" t="s">
        <v>29011</v>
      </c>
      <c r="B6767" s="40" t="s">
        <v>29012</v>
      </c>
      <c r="C6767" s="40" t="s">
        <v>29013</v>
      </c>
      <c r="D6767" s="44" t="s">
        <v>29014</v>
      </c>
    </row>
    <row r="6768" spans="1:4" ht="15" customHeight="1" x14ac:dyDescent="0.2">
      <c r="A6768" s="40" t="s">
        <v>29015</v>
      </c>
      <c r="B6768" s="40" t="s">
        <v>29016</v>
      </c>
      <c r="C6768" s="40" t="s">
        <v>29017</v>
      </c>
      <c r="D6768" s="44" t="s">
        <v>29018</v>
      </c>
    </row>
    <row r="6769" spans="1:4" ht="15" customHeight="1" x14ac:dyDescent="0.2">
      <c r="A6769" s="40" t="s">
        <v>29019</v>
      </c>
      <c r="B6769" s="40" t="s">
        <v>29020</v>
      </c>
      <c r="C6769" s="40" t="s">
        <v>29021</v>
      </c>
      <c r="D6769" s="44" t="s">
        <v>29022</v>
      </c>
    </row>
    <row r="6770" spans="1:4" ht="15" customHeight="1" x14ac:dyDescent="0.2">
      <c r="A6770" s="40" t="s">
        <v>29023</v>
      </c>
      <c r="B6770" s="40" t="s">
        <v>29024</v>
      </c>
      <c r="C6770" s="40" t="s">
        <v>29025</v>
      </c>
      <c r="D6770" s="44" t="s">
        <v>29026</v>
      </c>
    </row>
    <row r="6771" spans="1:4" ht="15" customHeight="1" x14ac:dyDescent="0.2">
      <c r="A6771" s="40" t="s">
        <v>29027</v>
      </c>
      <c r="B6771" s="40" t="s">
        <v>29028</v>
      </c>
      <c r="C6771" s="40" t="s">
        <v>29029</v>
      </c>
      <c r="D6771" s="44" t="s">
        <v>29030</v>
      </c>
    </row>
    <row r="6772" spans="1:4" ht="15" customHeight="1" x14ac:dyDescent="0.2">
      <c r="A6772" s="40" t="s">
        <v>29031</v>
      </c>
      <c r="B6772" s="40" t="s">
        <v>29032</v>
      </c>
      <c r="C6772" s="40" t="s">
        <v>29033</v>
      </c>
      <c r="D6772" s="44" t="s">
        <v>29034</v>
      </c>
    </row>
    <row r="6773" spans="1:4" ht="15" customHeight="1" x14ac:dyDescent="0.2">
      <c r="A6773" s="40" t="s">
        <v>29035</v>
      </c>
      <c r="B6773" s="40" t="s">
        <v>29036</v>
      </c>
      <c r="C6773" s="40" t="s">
        <v>29037</v>
      </c>
      <c r="D6773" s="44" t="s">
        <v>29038</v>
      </c>
    </row>
    <row r="6774" spans="1:4" ht="15" customHeight="1" x14ac:dyDescent="0.2">
      <c r="A6774" s="40" t="s">
        <v>29039</v>
      </c>
      <c r="B6774" s="40" t="s">
        <v>29040</v>
      </c>
      <c r="C6774" s="40" t="s">
        <v>29041</v>
      </c>
      <c r="D6774" s="44" t="s">
        <v>29042</v>
      </c>
    </row>
    <row r="6775" spans="1:4" ht="15" customHeight="1" x14ac:dyDescent="0.2">
      <c r="A6775" s="40" t="s">
        <v>29043</v>
      </c>
      <c r="B6775" s="40" t="s">
        <v>29044</v>
      </c>
      <c r="C6775" s="40" t="s">
        <v>29045</v>
      </c>
      <c r="D6775" s="44" t="s">
        <v>29046</v>
      </c>
    </row>
    <row r="6776" spans="1:4" ht="15" customHeight="1" x14ac:dyDescent="0.2">
      <c r="A6776" s="40" t="s">
        <v>29047</v>
      </c>
      <c r="B6776" s="40" t="s">
        <v>29048</v>
      </c>
      <c r="C6776" s="40" t="s">
        <v>29049</v>
      </c>
      <c r="D6776" s="44" t="s">
        <v>29050</v>
      </c>
    </row>
    <row r="6777" spans="1:4" ht="15" customHeight="1" x14ac:dyDescent="0.2">
      <c r="A6777" s="40" t="s">
        <v>29051</v>
      </c>
      <c r="B6777" s="40" t="s">
        <v>29052</v>
      </c>
      <c r="C6777" s="40" t="s">
        <v>29053</v>
      </c>
      <c r="D6777" s="44" t="s">
        <v>29054</v>
      </c>
    </row>
    <row r="6778" spans="1:4" ht="15" customHeight="1" x14ac:dyDescent="0.2">
      <c r="A6778" s="40" t="s">
        <v>29055</v>
      </c>
      <c r="B6778" s="40" t="s">
        <v>29056</v>
      </c>
      <c r="C6778" s="40" t="s">
        <v>29057</v>
      </c>
      <c r="D6778" s="44" t="s">
        <v>29058</v>
      </c>
    </row>
    <row r="6779" spans="1:4" ht="15" customHeight="1" x14ac:dyDescent="0.2">
      <c r="A6779" s="40" t="s">
        <v>29059</v>
      </c>
      <c r="B6779" s="40" t="s">
        <v>29060</v>
      </c>
      <c r="C6779" s="40" t="s">
        <v>29061</v>
      </c>
      <c r="D6779" s="44" t="s">
        <v>29062</v>
      </c>
    </row>
    <row r="6780" spans="1:4" ht="15" customHeight="1" x14ac:dyDescent="0.2">
      <c r="A6780" s="40" t="s">
        <v>29063</v>
      </c>
      <c r="B6780" s="40" t="s">
        <v>29064</v>
      </c>
      <c r="C6780" s="40" t="s">
        <v>29065</v>
      </c>
      <c r="D6780" s="44" t="s">
        <v>29066</v>
      </c>
    </row>
    <row r="6781" spans="1:4" ht="15" customHeight="1" x14ac:dyDescent="0.2">
      <c r="A6781" s="40" t="s">
        <v>29067</v>
      </c>
      <c r="B6781" s="40" t="s">
        <v>29068</v>
      </c>
      <c r="C6781" s="40" t="s">
        <v>29069</v>
      </c>
      <c r="D6781" s="44" t="s">
        <v>29070</v>
      </c>
    </row>
    <row r="6782" spans="1:4" ht="15" customHeight="1" x14ac:dyDescent="0.2">
      <c r="A6782" s="40" t="s">
        <v>29071</v>
      </c>
      <c r="B6782" s="40" t="s">
        <v>29072</v>
      </c>
      <c r="C6782" s="40" t="s">
        <v>29073</v>
      </c>
      <c r="D6782" s="44" t="s">
        <v>29074</v>
      </c>
    </row>
    <row r="6783" spans="1:4" ht="15" customHeight="1" x14ac:dyDescent="0.2">
      <c r="A6783" s="40" t="s">
        <v>29075</v>
      </c>
      <c r="B6783" s="40" t="s">
        <v>29076</v>
      </c>
      <c r="C6783" s="40" t="s">
        <v>29077</v>
      </c>
      <c r="D6783" s="44" t="s">
        <v>29078</v>
      </c>
    </row>
    <row r="6784" spans="1:4" ht="15" customHeight="1" x14ac:dyDescent="0.2">
      <c r="A6784" s="40" t="s">
        <v>29079</v>
      </c>
      <c r="B6784" s="40" t="s">
        <v>29080</v>
      </c>
      <c r="C6784" s="40" t="s">
        <v>29081</v>
      </c>
      <c r="D6784" s="44" t="s">
        <v>29082</v>
      </c>
    </row>
    <row r="6785" spans="1:4" ht="15" customHeight="1" x14ac:dyDescent="0.2">
      <c r="A6785" s="40" t="s">
        <v>29083</v>
      </c>
      <c r="B6785" s="40" t="s">
        <v>29084</v>
      </c>
      <c r="C6785" s="40" t="s">
        <v>29085</v>
      </c>
      <c r="D6785" s="44" t="s">
        <v>29086</v>
      </c>
    </row>
    <row r="6786" spans="1:4" ht="15" customHeight="1" x14ac:dyDescent="0.2">
      <c r="A6786" s="40" t="s">
        <v>29087</v>
      </c>
      <c r="B6786" s="40" t="s">
        <v>29088</v>
      </c>
      <c r="C6786" s="40" t="s">
        <v>29089</v>
      </c>
      <c r="D6786" s="44" t="s">
        <v>29090</v>
      </c>
    </row>
    <row r="6787" spans="1:4" ht="15" customHeight="1" x14ac:dyDescent="0.2">
      <c r="A6787" s="40" t="s">
        <v>29091</v>
      </c>
      <c r="B6787" s="40" t="s">
        <v>29092</v>
      </c>
      <c r="C6787" s="40" t="s">
        <v>29093</v>
      </c>
      <c r="D6787" s="44" t="s">
        <v>29094</v>
      </c>
    </row>
    <row r="6788" spans="1:4" ht="15" customHeight="1" x14ac:dyDescent="0.2">
      <c r="A6788" s="40" t="s">
        <v>29095</v>
      </c>
      <c r="B6788" s="40" t="s">
        <v>29096</v>
      </c>
      <c r="C6788" s="40" t="s">
        <v>29097</v>
      </c>
      <c r="D6788" s="44" t="s">
        <v>29098</v>
      </c>
    </row>
    <row r="6789" spans="1:4" ht="15" customHeight="1" x14ac:dyDescent="0.2">
      <c r="A6789" s="40" t="s">
        <v>29099</v>
      </c>
      <c r="B6789" s="40" t="s">
        <v>29100</v>
      </c>
      <c r="C6789" s="40" t="s">
        <v>29101</v>
      </c>
      <c r="D6789" s="44" t="s">
        <v>29102</v>
      </c>
    </row>
    <row r="6790" spans="1:4" ht="15" customHeight="1" x14ac:dyDescent="0.2">
      <c r="A6790" s="40" t="s">
        <v>29103</v>
      </c>
      <c r="B6790" s="40" t="s">
        <v>29104</v>
      </c>
      <c r="C6790" s="40" t="s">
        <v>29105</v>
      </c>
      <c r="D6790" s="44" t="s">
        <v>29106</v>
      </c>
    </row>
    <row r="6791" spans="1:4" ht="15" customHeight="1" x14ac:dyDescent="0.2">
      <c r="A6791" s="40" t="s">
        <v>29107</v>
      </c>
      <c r="B6791" s="40" t="s">
        <v>29108</v>
      </c>
      <c r="C6791" s="40" t="s">
        <v>29109</v>
      </c>
      <c r="D6791" s="44" t="s">
        <v>29110</v>
      </c>
    </row>
    <row r="6792" spans="1:4" ht="15" customHeight="1" x14ac:dyDescent="0.2">
      <c r="A6792" s="40" t="s">
        <v>29111</v>
      </c>
      <c r="B6792" s="40" t="s">
        <v>29112</v>
      </c>
      <c r="C6792" s="40" t="s">
        <v>29113</v>
      </c>
      <c r="D6792" s="44" t="s">
        <v>29114</v>
      </c>
    </row>
    <row r="6793" spans="1:4" ht="15" customHeight="1" x14ac:dyDescent="0.2">
      <c r="A6793" s="40" t="s">
        <v>29115</v>
      </c>
      <c r="B6793" s="40" t="s">
        <v>29116</v>
      </c>
      <c r="C6793" s="40" t="s">
        <v>29117</v>
      </c>
      <c r="D6793" s="44" t="s">
        <v>29118</v>
      </c>
    </row>
    <row r="6794" spans="1:4" ht="15" customHeight="1" x14ac:dyDescent="0.2">
      <c r="A6794" s="40" t="s">
        <v>29119</v>
      </c>
      <c r="B6794" s="40" t="s">
        <v>29120</v>
      </c>
      <c r="C6794" s="40" t="s">
        <v>29121</v>
      </c>
      <c r="D6794" s="44" t="s">
        <v>29122</v>
      </c>
    </row>
    <row r="6795" spans="1:4" ht="15" customHeight="1" x14ac:dyDescent="0.2">
      <c r="A6795" s="40" t="s">
        <v>29123</v>
      </c>
      <c r="B6795" s="40" t="s">
        <v>29124</v>
      </c>
      <c r="C6795" s="40" t="s">
        <v>29125</v>
      </c>
      <c r="D6795" s="44" t="s">
        <v>29126</v>
      </c>
    </row>
    <row r="6796" spans="1:4" ht="15" customHeight="1" x14ac:dyDescent="0.2">
      <c r="A6796" s="40" t="s">
        <v>29127</v>
      </c>
      <c r="B6796" s="40" t="s">
        <v>29128</v>
      </c>
      <c r="C6796" s="40" t="s">
        <v>29129</v>
      </c>
      <c r="D6796" s="44" t="s">
        <v>29130</v>
      </c>
    </row>
    <row r="6797" spans="1:4" ht="15" customHeight="1" x14ac:dyDescent="0.2">
      <c r="A6797" s="40" t="s">
        <v>29131</v>
      </c>
      <c r="B6797" s="40" t="s">
        <v>29132</v>
      </c>
      <c r="C6797" s="40" t="s">
        <v>29133</v>
      </c>
      <c r="D6797" s="44" t="s">
        <v>29134</v>
      </c>
    </row>
    <row r="6798" spans="1:4" ht="15" customHeight="1" x14ac:dyDescent="0.2">
      <c r="A6798" s="40" t="s">
        <v>29135</v>
      </c>
      <c r="B6798" s="40" t="s">
        <v>29136</v>
      </c>
      <c r="C6798" s="40" t="s">
        <v>29137</v>
      </c>
      <c r="D6798" s="44" t="s">
        <v>29138</v>
      </c>
    </row>
    <row r="6799" spans="1:4" ht="15" customHeight="1" x14ac:dyDescent="0.2">
      <c r="A6799" s="40" t="s">
        <v>29139</v>
      </c>
      <c r="B6799" s="40" t="s">
        <v>29140</v>
      </c>
      <c r="C6799" s="40" t="s">
        <v>29141</v>
      </c>
      <c r="D6799" s="44" t="s">
        <v>29142</v>
      </c>
    </row>
    <row r="6800" spans="1:4" ht="15" customHeight="1" x14ac:dyDescent="0.2">
      <c r="A6800" s="40" t="s">
        <v>29143</v>
      </c>
      <c r="B6800" s="40" t="s">
        <v>29144</v>
      </c>
      <c r="C6800" s="40" t="s">
        <v>29145</v>
      </c>
      <c r="D6800" s="44" t="s">
        <v>29146</v>
      </c>
    </row>
    <row r="6801" spans="1:4" ht="15" customHeight="1" x14ac:dyDescent="0.2">
      <c r="A6801" s="40" t="s">
        <v>29147</v>
      </c>
      <c r="B6801" s="40" t="s">
        <v>29148</v>
      </c>
      <c r="C6801" s="40" t="s">
        <v>29149</v>
      </c>
      <c r="D6801" s="44" t="s">
        <v>29150</v>
      </c>
    </row>
    <row r="6802" spans="1:4" ht="15" customHeight="1" x14ac:dyDescent="0.2">
      <c r="A6802" s="40" t="s">
        <v>29151</v>
      </c>
      <c r="B6802" s="40" t="s">
        <v>29152</v>
      </c>
      <c r="C6802" s="40" t="s">
        <v>29153</v>
      </c>
      <c r="D6802" s="44" t="s">
        <v>29154</v>
      </c>
    </row>
    <row r="6803" spans="1:4" ht="15" customHeight="1" x14ac:dyDescent="0.2">
      <c r="A6803" s="40" t="s">
        <v>29155</v>
      </c>
      <c r="B6803" s="40" t="s">
        <v>29156</v>
      </c>
      <c r="C6803" s="40" t="s">
        <v>29157</v>
      </c>
      <c r="D6803" s="44" t="s">
        <v>29158</v>
      </c>
    </row>
    <row r="6804" spans="1:4" ht="15" customHeight="1" x14ac:dyDescent="0.2">
      <c r="A6804" s="40" t="s">
        <v>29159</v>
      </c>
      <c r="B6804" s="40" t="s">
        <v>29160</v>
      </c>
      <c r="C6804" s="40" t="s">
        <v>29161</v>
      </c>
      <c r="D6804" s="44" t="s">
        <v>29162</v>
      </c>
    </row>
    <row r="6805" spans="1:4" ht="15" customHeight="1" x14ac:dyDescent="0.2">
      <c r="A6805" s="40" t="s">
        <v>29163</v>
      </c>
      <c r="B6805" s="40" t="s">
        <v>29164</v>
      </c>
      <c r="C6805" s="40" t="s">
        <v>29165</v>
      </c>
      <c r="D6805" s="44" t="s">
        <v>29166</v>
      </c>
    </row>
    <row r="6806" spans="1:4" ht="15" customHeight="1" x14ac:dyDescent="0.2">
      <c r="A6806" s="40" t="s">
        <v>29167</v>
      </c>
      <c r="B6806" s="40" t="s">
        <v>29168</v>
      </c>
      <c r="C6806" s="40" t="s">
        <v>29169</v>
      </c>
      <c r="D6806" s="44" t="s">
        <v>29170</v>
      </c>
    </row>
    <row r="6807" spans="1:4" ht="15" customHeight="1" x14ac:dyDescent="0.2">
      <c r="A6807" s="40" t="s">
        <v>29171</v>
      </c>
      <c r="B6807" s="40" t="s">
        <v>29172</v>
      </c>
      <c r="C6807" s="40" t="s">
        <v>29173</v>
      </c>
      <c r="D6807" s="44" t="s">
        <v>29174</v>
      </c>
    </row>
    <row r="6808" spans="1:4" ht="15" customHeight="1" x14ac:dyDescent="0.2">
      <c r="A6808" s="40" t="s">
        <v>29175</v>
      </c>
      <c r="B6808" s="40" t="s">
        <v>29176</v>
      </c>
      <c r="C6808" s="40" t="s">
        <v>29177</v>
      </c>
      <c r="D6808" s="44" t="s">
        <v>29178</v>
      </c>
    </row>
    <row r="6809" spans="1:4" ht="15" customHeight="1" x14ac:dyDescent="0.2">
      <c r="A6809" s="40" t="s">
        <v>29179</v>
      </c>
      <c r="B6809" s="40" t="s">
        <v>29180</v>
      </c>
      <c r="C6809" s="40" t="s">
        <v>29181</v>
      </c>
      <c r="D6809" s="44" t="s">
        <v>29182</v>
      </c>
    </row>
    <row r="6810" spans="1:4" ht="15" customHeight="1" x14ac:dyDescent="0.2">
      <c r="A6810" s="40" t="s">
        <v>29183</v>
      </c>
      <c r="B6810" s="40" t="s">
        <v>29184</v>
      </c>
      <c r="C6810" s="40" t="s">
        <v>29185</v>
      </c>
      <c r="D6810" s="44" t="s">
        <v>29186</v>
      </c>
    </row>
    <row r="6811" spans="1:4" ht="15" customHeight="1" x14ac:dyDescent="0.2">
      <c r="A6811" s="40" t="s">
        <v>29187</v>
      </c>
      <c r="B6811" s="40" t="s">
        <v>29188</v>
      </c>
      <c r="C6811" s="40" t="s">
        <v>29189</v>
      </c>
      <c r="D6811" s="44" t="s">
        <v>29190</v>
      </c>
    </row>
    <row r="6812" spans="1:4" ht="15" customHeight="1" x14ac:dyDescent="0.2">
      <c r="A6812" s="40" t="s">
        <v>29191</v>
      </c>
      <c r="B6812" s="40" t="s">
        <v>29192</v>
      </c>
      <c r="C6812" s="40" t="s">
        <v>29193</v>
      </c>
      <c r="D6812" s="44" t="s">
        <v>29194</v>
      </c>
    </row>
    <row r="6813" spans="1:4" ht="15" customHeight="1" x14ac:dyDescent="0.2">
      <c r="A6813" s="40" t="s">
        <v>29195</v>
      </c>
      <c r="B6813" s="40" t="s">
        <v>29196</v>
      </c>
      <c r="C6813" s="40" t="s">
        <v>29197</v>
      </c>
      <c r="D6813" s="44" t="s">
        <v>29198</v>
      </c>
    </row>
    <row r="6814" spans="1:4" ht="15" customHeight="1" x14ac:dyDescent="0.2">
      <c r="A6814" s="40" t="s">
        <v>29199</v>
      </c>
      <c r="B6814" s="40" t="s">
        <v>29200</v>
      </c>
      <c r="C6814" s="40" t="s">
        <v>29201</v>
      </c>
      <c r="D6814" s="44" t="s">
        <v>29202</v>
      </c>
    </row>
    <row r="6815" spans="1:4" ht="15" customHeight="1" x14ac:dyDescent="0.2">
      <c r="A6815" s="40" t="s">
        <v>29203</v>
      </c>
      <c r="B6815" s="40" t="s">
        <v>29204</v>
      </c>
      <c r="C6815" s="40" t="s">
        <v>29205</v>
      </c>
      <c r="D6815" s="44" t="s">
        <v>29206</v>
      </c>
    </row>
    <row r="6816" spans="1:4" ht="15" customHeight="1" x14ac:dyDescent="0.2">
      <c r="A6816" s="40" t="s">
        <v>29207</v>
      </c>
      <c r="B6816" s="40" t="s">
        <v>29208</v>
      </c>
      <c r="C6816" s="40" t="s">
        <v>29209</v>
      </c>
      <c r="D6816" s="44" t="s">
        <v>29210</v>
      </c>
    </row>
    <row r="6817" spans="1:4" ht="15" customHeight="1" x14ac:dyDescent="0.2">
      <c r="A6817" s="40" t="s">
        <v>29211</v>
      </c>
      <c r="B6817" s="40" t="s">
        <v>29212</v>
      </c>
      <c r="C6817" s="40" t="s">
        <v>29213</v>
      </c>
      <c r="D6817" s="44" t="s">
        <v>29214</v>
      </c>
    </row>
    <row r="6818" spans="1:4" ht="15" customHeight="1" x14ac:dyDescent="0.2">
      <c r="A6818" s="40" t="s">
        <v>29215</v>
      </c>
      <c r="B6818" s="40" t="s">
        <v>29216</v>
      </c>
      <c r="C6818" s="40" t="s">
        <v>29217</v>
      </c>
      <c r="D6818" s="44" t="s">
        <v>29218</v>
      </c>
    </row>
    <row r="6819" spans="1:4" ht="15" customHeight="1" x14ac:dyDescent="0.2">
      <c r="A6819" s="40" t="s">
        <v>29219</v>
      </c>
      <c r="B6819" s="40" t="s">
        <v>29220</v>
      </c>
      <c r="C6819" s="40" t="s">
        <v>29221</v>
      </c>
      <c r="D6819" s="44" t="s">
        <v>29222</v>
      </c>
    </row>
    <row r="6820" spans="1:4" ht="15" customHeight="1" x14ac:dyDescent="0.2">
      <c r="A6820" s="40" t="s">
        <v>29223</v>
      </c>
      <c r="B6820" s="40" t="s">
        <v>29224</v>
      </c>
      <c r="C6820" s="40" t="s">
        <v>29225</v>
      </c>
      <c r="D6820" s="44" t="s">
        <v>29226</v>
      </c>
    </row>
    <row r="6821" spans="1:4" ht="15" customHeight="1" x14ac:dyDescent="0.2">
      <c r="A6821" s="40" t="s">
        <v>29227</v>
      </c>
      <c r="B6821" s="40" t="s">
        <v>29228</v>
      </c>
      <c r="C6821" s="40" t="s">
        <v>29229</v>
      </c>
      <c r="D6821" s="44" t="s">
        <v>29230</v>
      </c>
    </row>
    <row r="6822" spans="1:4" ht="15" customHeight="1" x14ac:dyDescent="0.2">
      <c r="A6822" s="40" t="s">
        <v>29231</v>
      </c>
      <c r="B6822" s="40" t="s">
        <v>29232</v>
      </c>
      <c r="C6822" s="40" t="s">
        <v>29233</v>
      </c>
      <c r="D6822" s="44" t="s">
        <v>29234</v>
      </c>
    </row>
    <row r="6823" spans="1:4" ht="15" customHeight="1" x14ac:dyDescent="0.2">
      <c r="A6823" s="40" t="s">
        <v>29235</v>
      </c>
      <c r="B6823" s="40" t="s">
        <v>29236</v>
      </c>
      <c r="C6823" s="40" t="s">
        <v>29237</v>
      </c>
      <c r="D6823" s="44" t="s">
        <v>29238</v>
      </c>
    </row>
    <row r="6824" spans="1:4" ht="15" customHeight="1" x14ac:dyDescent="0.2">
      <c r="A6824" s="40" t="s">
        <v>29239</v>
      </c>
      <c r="B6824" s="40" t="s">
        <v>29240</v>
      </c>
      <c r="C6824" s="40" t="s">
        <v>29241</v>
      </c>
      <c r="D6824" s="44" t="s">
        <v>29242</v>
      </c>
    </row>
    <row r="6825" spans="1:4" ht="15" customHeight="1" x14ac:dyDescent="0.2">
      <c r="A6825" s="40" t="s">
        <v>29243</v>
      </c>
      <c r="B6825" s="40" t="s">
        <v>29244</v>
      </c>
      <c r="C6825" s="40" t="s">
        <v>29245</v>
      </c>
      <c r="D6825" s="44" t="s">
        <v>29246</v>
      </c>
    </row>
    <row r="6826" spans="1:4" ht="15" customHeight="1" x14ac:dyDescent="0.2">
      <c r="A6826" s="40" t="s">
        <v>29247</v>
      </c>
      <c r="B6826" s="40" t="s">
        <v>29248</v>
      </c>
      <c r="C6826" s="40" t="s">
        <v>29249</v>
      </c>
      <c r="D6826" s="44" t="s">
        <v>29250</v>
      </c>
    </row>
    <row r="6827" spans="1:4" ht="15" customHeight="1" x14ac:dyDescent="0.2">
      <c r="A6827" s="40" t="s">
        <v>29251</v>
      </c>
      <c r="B6827" s="40" t="s">
        <v>29252</v>
      </c>
      <c r="C6827" s="40" t="s">
        <v>29253</v>
      </c>
      <c r="D6827" s="44" t="s">
        <v>29254</v>
      </c>
    </row>
    <row r="6828" spans="1:4" ht="15" customHeight="1" x14ac:dyDescent="0.2">
      <c r="A6828" s="40" t="s">
        <v>29255</v>
      </c>
      <c r="B6828" s="40" t="s">
        <v>29256</v>
      </c>
      <c r="C6828" s="40" t="s">
        <v>29257</v>
      </c>
      <c r="D6828" s="44" t="s">
        <v>29258</v>
      </c>
    </row>
    <row r="6829" spans="1:4" ht="15" customHeight="1" x14ac:dyDescent="0.2">
      <c r="A6829" s="40" t="s">
        <v>29259</v>
      </c>
      <c r="B6829" s="40" t="s">
        <v>29260</v>
      </c>
      <c r="C6829" s="40" t="s">
        <v>29261</v>
      </c>
      <c r="D6829" s="44" t="s">
        <v>29262</v>
      </c>
    </row>
    <row r="6830" spans="1:4" ht="15" customHeight="1" x14ac:dyDescent="0.2">
      <c r="A6830" s="40" t="s">
        <v>29263</v>
      </c>
      <c r="B6830" s="40" t="s">
        <v>29264</v>
      </c>
      <c r="C6830" s="40" t="s">
        <v>29265</v>
      </c>
      <c r="D6830" s="44" t="s">
        <v>29266</v>
      </c>
    </row>
    <row r="6831" spans="1:4" ht="15" customHeight="1" x14ac:dyDescent="0.2">
      <c r="A6831" s="40" t="s">
        <v>29267</v>
      </c>
      <c r="B6831" s="40" t="s">
        <v>29268</v>
      </c>
      <c r="C6831" s="40" t="s">
        <v>29269</v>
      </c>
      <c r="D6831" s="44" t="s">
        <v>29266</v>
      </c>
    </row>
    <row r="6832" spans="1:4" ht="15" customHeight="1" x14ac:dyDescent="0.2">
      <c r="A6832" s="40" t="s">
        <v>29270</v>
      </c>
      <c r="B6832" s="40" t="s">
        <v>29271</v>
      </c>
      <c r="C6832" s="40" t="s">
        <v>29272</v>
      </c>
      <c r="D6832" s="44" t="s">
        <v>29273</v>
      </c>
    </row>
    <row r="6833" spans="1:4" ht="15" customHeight="1" x14ac:dyDescent="0.2">
      <c r="A6833" s="40" t="s">
        <v>29274</v>
      </c>
      <c r="B6833" s="40" t="s">
        <v>29275</v>
      </c>
      <c r="C6833" s="40" t="s">
        <v>29276</v>
      </c>
      <c r="D6833" s="44" t="s">
        <v>29277</v>
      </c>
    </row>
    <row r="6834" spans="1:4" ht="15" customHeight="1" x14ac:dyDescent="0.2">
      <c r="A6834" s="40" t="s">
        <v>29278</v>
      </c>
      <c r="B6834" s="40" t="s">
        <v>29279</v>
      </c>
      <c r="C6834" s="40" t="s">
        <v>29280</v>
      </c>
      <c r="D6834" s="44" t="s">
        <v>29281</v>
      </c>
    </row>
    <row r="6835" spans="1:4" ht="15" customHeight="1" x14ac:dyDescent="0.2">
      <c r="A6835" s="40" t="s">
        <v>29282</v>
      </c>
      <c r="B6835" s="40" t="s">
        <v>29283</v>
      </c>
      <c r="C6835" s="40" t="s">
        <v>29284</v>
      </c>
      <c r="D6835" s="44" t="s">
        <v>29281</v>
      </c>
    </row>
    <row r="6836" spans="1:4" ht="15" customHeight="1" x14ac:dyDescent="0.2">
      <c r="A6836" s="40" t="s">
        <v>29285</v>
      </c>
      <c r="B6836" s="40" t="s">
        <v>29286</v>
      </c>
      <c r="C6836" s="40" t="s">
        <v>29287</v>
      </c>
      <c r="D6836" s="44" t="s">
        <v>29288</v>
      </c>
    </row>
    <row r="6837" spans="1:4" ht="15" customHeight="1" x14ac:dyDescent="0.2">
      <c r="A6837" s="40" t="s">
        <v>29289</v>
      </c>
      <c r="B6837" s="40" t="s">
        <v>29290</v>
      </c>
      <c r="C6837" s="40" t="s">
        <v>29291</v>
      </c>
      <c r="D6837" s="44" t="s">
        <v>29292</v>
      </c>
    </row>
    <row r="6838" spans="1:4" ht="15" customHeight="1" x14ac:dyDescent="0.2">
      <c r="A6838" s="40" t="s">
        <v>29293</v>
      </c>
      <c r="B6838" s="40" t="s">
        <v>29294</v>
      </c>
      <c r="C6838" s="40" t="s">
        <v>29295</v>
      </c>
      <c r="D6838" s="44" t="s">
        <v>29296</v>
      </c>
    </row>
    <row r="6839" spans="1:4" ht="15" customHeight="1" x14ac:dyDescent="0.2">
      <c r="A6839" s="40" t="s">
        <v>29297</v>
      </c>
      <c r="B6839" s="40" t="s">
        <v>29298</v>
      </c>
      <c r="C6839" s="40" t="s">
        <v>29299</v>
      </c>
      <c r="D6839" s="44" t="s">
        <v>29300</v>
      </c>
    </row>
    <row r="6840" spans="1:4" ht="15" customHeight="1" x14ac:dyDescent="0.2">
      <c r="A6840" s="40" t="s">
        <v>29301</v>
      </c>
      <c r="B6840" s="40" t="s">
        <v>29302</v>
      </c>
      <c r="C6840" s="40" t="s">
        <v>29303</v>
      </c>
      <c r="D6840" s="44" t="s">
        <v>29304</v>
      </c>
    </row>
    <row r="6841" spans="1:4" ht="15" customHeight="1" x14ac:dyDescent="0.2">
      <c r="A6841" s="40" t="s">
        <v>29305</v>
      </c>
      <c r="B6841" s="40" t="s">
        <v>29306</v>
      </c>
      <c r="C6841" s="40" t="s">
        <v>29307</v>
      </c>
      <c r="D6841" s="44" t="s">
        <v>29308</v>
      </c>
    </row>
    <row r="6842" spans="1:4" ht="15" customHeight="1" x14ac:dyDescent="0.2">
      <c r="A6842" s="40" t="s">
        <v>29309</v>
      </c>
      <c r="B6842" s="40" t="s">
        <v>29310</v>
      </c>
      <c r="C6842" s="40" t="s">
        <v>29311</v>
      </c>
      <c r="D6842" s="44" t="s">
        <v>29312</v>
      </c>
    </row>
    <row r="6843" spans="1:4" ht="15" customHeight="1" x14ac:dyDescent="0.2">
      <c r="A6843" s="40" t="s">
        <v>29313</v>
      </c>
      <c r="B6843" s="40" t="s">
        <v>29314</v>
      </c>
      <c r="C6843" s="40" t="s">
        <v>29315</v>
      </c>
      <c r="D6843" s="44" t="s">
        <v>29316</v>
      </c>
    </row>
    <row r="6844" spans="1:4" ht="15" customHeight="1" x14ac:dyDescent="0.2">
      <c r="A6844" s="40" t="s">
        <v>29317</v>
      </c>
      <c r="B6844" s="40" t="s">
        <v>29318</v>
      </c>
      <c r="C6844" s="40" t="s">
        <v>29319</v>
      </c>
      <c r="D6844" s="44" t="s">
        <v>29320</v>
      </c>
    </row>
    <row r="6845" spans="1:4" ht="15" customHeight="1" x14ac:dyDescent="0.2">
      <c r="A6845" s="40" t="s">
        <v>29321</v>
      </c>
      <c r="B6845" s="40" t="s">
        <v>29322</v>
      </c>
      <c r="C6845" s="40" t="s">
        <v>29323</v>
      </c>
      <c r="D6845" s="44" t="s">
        <v>29324</v>
      </c>
    </row>
    <row r="6846" spans="1:4" ht="15" customHeight="1" x14ac:dyDescent="0.2">
      <c r="A6846" s="40" t="s">
        <v>29325</v>
      </c>
      <c r="B6846" s="40" t="s">
        <v>29326</v>
      </c>
      <c r="C6846" s="40" t="s">
        <v>29327</v>
      </c>
      <c r="D6846" s="44" t="s">
        <v>29328</v>
      </c>
    </row>
    <row r="6847" spans="1:4" ht="15" customHeight="1" x14ac:dyDescent="0.2">
      <c r="A6847" s="40" t="s">
        <v>29329</v>
      </c>
      <c r="B6847" s="40" t="s">
        <v>29330</v>
      </c>
      <c r="C6847" s="40" t="s">
        <v>29331</v>
      </c>
      <c r="D6847" s="44" t="s">
        <v>29332</v>
      </c>
    </row>
    <row r="6848" spans="1:4" ht="15" customHeight="1" x14ac:dyDescent="0.2">
      <c r="A6848" s="40" t="s">
        <v>29333</v>
      </c>
      <c r="B6848" s="40" t="s">
        <v>29334</v>
      </c>
      <c r="C6848" s="40" t="s">
        <v>29335</v>
      </c>
      <c r="D6848" s="44" t="s">
        <v>29336</v>
      </c>
    </row>
    <row r="6849" spans="1:4" ht="15" customHeight="1" x14ac:dyDescent="0.2">
      <c r="A6849" s="40" t="s">
        <v>29337</v>
      </c>
      <c r="B6849" s="40" t="s">
        <v>29338</v>
      </c>
      <c r="C6849" s="40" t="s">
        <v>29339</v>
      </c>
      <c r="D6849" s="44" t="s">
        <v>29340</v>
      </c>
    </row>
    <row r="6850" spans="1:4" ht="15" customHeight="1" x14ac:dyDescent="0.2">
      <c r="A6850" s="40" t="s">
        <v>29341</v>
      </c>
      <c r="B6850" s="40" t="s">
        <v>29342</v>
      </c>
      <c r="C6850" s="40" t="s">
        <v>29343</v>
      </c>
      <c r="D6850" s="44" t="s">
        <v>29344</v>
      </c>
    </row>
    <row r="6851" spans="1:4" ht="15" customHeight="1" x14ac:dyDescent="0.2">
      <c r="A6851" s="40" t="s">
        <v>29345</v>
      </c>
      <c r="B6851" s="40" t="s">
        <v>29346</v>
      </c>
      <c r="C6851" s="40" t="s">
        <v>29347</v>
      </c>
      <c r="D6851" s="44" t="s">
        <v>29348</v>
      </c>
    </row>
    <row r="6852" spans="1:4" ht="15" customHeight="1" x14ac:dyDescent="0.2">
      <c r="A6852" s="40" t="s">
        <v>29349</v>
      </c>
      <c r="B6852" s="40" t="s">
        <v>29350</v>
      </c>
      <c r="C6852" s="40" t="s">
        <v>29351</v>
      </c>
      <c r="D6852" s="44" t="s">
        <v>29352</v>
      </c>
    </row>
    <row r="6853" spans="1:4" ht="15" customHeight="1" x14ac:dyDescent="0.2">
      <c r="A6853" s="40" t="s">
        <v>29353</v>
      </c>
      <c r="B6853" s="40" t="s">
        <v>29354</v>
      </c>
      <c r="C6853" s="40" t="s">
        <v>29355</v>
      </c>
      <c r="D6853" s="44" t="s">
        <v>29356</v>
      </c>
    </row>
    <row r="6854" spans="1:4" ht="15" customHeight="1" x14ac:dyDescent="0.2">
      <c r="A6854" s="40" t="s">
        <v>29357</v>
      </c>
      <c r="B6854" s="40" t="s">
        <v>29358</v>
      </c>
      <c r="C6854" s="40" t="s">
        <v>29359</v>
      </c>
      <c r="D6854" s="44" t="s">
        <v>29360</v>
      </c>
    </row>
    <row r="6855" spans="1:4" ht="15" customHeight="1" x14ac:dyDescent="0.2">
      <c r="A6855" s="40" t="s">
        <v>29361</v>
      </c>
      <c r="B6855" s="40" t="s">
        <v>29362</v>
      </c>
      <c r="C6855" s="40" t="s">
        <v>29363</v>
      </c>
      <c r="D6855" s="44" t="s">
        <v>29364</v>
      </c>
    </row>
    <row r="6856" spans="1:4" ht="15" customHeight="1" x14ac:dyDescent="0.2">
      <c r="A6856" s="40" t="s">
        <v>29365</v>
      </c>
      <c r="B6856" s="40" t="s">
        <v>29366</v>
      </c>
      <c r="C6856" s="40" t="s">
        <v>29367</v>
      </c>
      <c r="D6856" s="44" t="s">
        <v>29368</v>
      </c>
    </row>
    <row r="6857" spans="1:4" ht="15" customHeight="1" x14ac:dyDescent="0.2">
      <c r="A6857" s="40" t="s">
        <v>29369</v>
      </c>
      <c r="B6857" s="40" t="s">
        <v>29370</v>
      </c>
      <c r="C6857" s="40" t="s">
        <v>29371</v>
      </c>
      <c r="D6857" s="44" t="s">
        <v>29372</v>
      </c>
    </row>
    <row r="6858" spans="1:4" ht="15" customHeight="1" x14ac:dyDescent="0.2">
      <c r="A6858" s="40" t="s">
        <v>29373</v>
      </c>
      <c r="B6858" s="40" t="s">
        <v>29374</v>
      </c>
      <c r="C6858" s="40" t="s">
        <v>29375</v>
      </c>
      <c r="D6858" s="44" t="s">
        <v>29376</v>
      </c>
    </row>
    <row r="6859" spans="1:4" ht="15" customHeight="1" x14ac:dyDescent="0.2">
      <c r="A6859" s="40" t="s">
        <v>29377</v>
      </c>
      <c r="B6859" s="40" t="s">
        <v>29378</v>
      </c>
      <c r="C6859" s="40" t="s">
        <v>29379</v>
      </c>
      <c r="D6859" s="44" t="s">
        <v>29380</v>
      </c>
    </row>
    <row r="6860" spans="1:4" ht="15" customHeight="1" x14ac:dyDescent="0.2">
      <c r="A6860" s="40" t="s">
        <v>29381</v>
      </c>
      <c r="B6860" s="40" t="s">
        <v>29382</v>
      </c>
      <c r="C6860" s="40" t="s">
        <v>29383</v>
      </c>
      <c r="D6860" s="44" t="s">
        <v>29384</v>
      </c>
    </row>
    <row r="6861" spans="1:4" ht="15" customHeight="1" x14ac:dyDescent="0.2">
      <c r="A6861" s="40" t="s">
        <v>29385</v>
      </c>
      <c r="B6861" s="40" t="s">
        <v>29386</v>
      </c>
      <c r="C6861" s="40" t="s">
        <v>29387</v>
      </c>
      <c r="D6861" s="44" t="s">
        <v>29388</v>
      </c>
    </row>
    <row r="6862" spans="1:4" ht="15" customHeight="1" x14ac:dyDescent="0.2">
      <c r="A6862" s="40" t="s">
        <v>29389</v>
      </c>
      <c r="B6862" s="40" t="s">
        <v>29390</v>
      </c>
      <c r="C6862" s="40" t="s">
        <v>29391</v>
      </c>
      <c r="D6862" s="44" t="s">
        <v>29392</v>
      </c>
    </row>
    <row r="6863" spans="1:4" ht="15" customHeight="1" x14ac:dyDescent="0.2">
      <c r="A6863" s="40" t="s">
        <v>29393</v>
      </c>
      <c r="B6863" s="40" t="s">
        <v>29394</v>
      </c>
      <c r="C6863" s="40" t="s">
        <v>29395</v>
      </c>
      <c r="D6863" s="44" t="s">
        <v>29396</v>
      </c>
    </row>
    <row r="6864" spans="1:4" ht="15" customHeight="1" x14ac:dyDescent="0.2">
      <c r="A6864" s="40" t="s">
        <v>29397</v>
      </c>
      <c r="B6864" s="40" t="s">
        <v>29398</v>
      </c>
      <c r="C6864" s="40" t="s">
        <v>29399</v>
      </c>
      <c r="D6864" s="44" t="s">
        <v>29400</v>
      </c>
    </row>
    <row r="6865" spans="1:4" ht="15" customHeight="1" x14ac:dyDescent="0.2">
      <c r="A6865" s="40" t="s">
        <v>29401</v>
      </c>
      <c r="B6865" s="40" t="s">
        <v>29402</v>
      </c>
      <c r="C6865" s="40" t="s">
        <v>29403</v>
      </c>
      <c r="D6865" s="44" t="s">
        <v>29404</v>
      </c>
    </row>
    <row r="6866" spans="1:4" ht="15" customHeight="1" x14ac:dyDescent="0.2">
      <c r="A6866" s="40" t="s">
        <v>29405</v>
      </c>
      <c r="B6866" s="40" t="s">
        <v>29406</v>
      </c>
      <c r="C6866" s="40" t="s">
        <v>29407</v>
      </c>
      <c r="D6866" s="44" t="s">
        <v>29408</v>
      </c>
    </row>
    <row r="6867" spans="1:4" ht="15" customHeight="1" x14ac:dyDescent="0.2">
      <c r="A6867" s="40" t="s">
        <v>29409</v>
      </c>
      <c r="B6867" s="40" t="s">
        <v>29410</v>
      </c>
      <c r="C6867" s="40" t="s">
        <v>29411</v>
      </c>
      <c r="D6867" s="44" t="s">
        <v>29412</v>
      </c>
    </row>
    <row r="6868" spans="1:4" ht="15" customHeight="1" x14ac:dyDescent="0.2">
      <c r="A6868" s="40" t="s">
        <v>29413</v>
      </c>
      <c r="B6868" s="40" t="s">
        <v>29414</v>
      </c>
      <c r="C6868" s="40" t="s">
        <v>29415</v>
      </c>
      <c r="D6868" s="44" t="s">
        <v>29416</v>
      </c>
    </row>
    <row r="6869" spans="1:4" ht="15" customHeight="1" x14ac:dyDescent="0.2">
      <c r="A6869" s="40" t="s">
        <v>29417</v>
      </c>
      <c r="B6869" s="40" t="s">
        <v>29418</v>
      </c>
      <c r="C6869" s="40" t="s">
        <v>29419</v>
      </c>
      <c r="D6869" s="44" t="s">
        <v>29420</v>
      </c>
    </row>
    <row r="6870" spans="1:4" ht="15" customHeight="1" x14ac:dyDescent="0.2">
      <c r="A6870" s="40" t="s">
        <v>29421</v>
      </c>
      <c r="B6870" s="40" t="s">
        <v>29422</v>
      </c>
      <c r="C6870" s="40" t="s">
        <v>29423</v>
      </c>
      <c r="D6870" s="44" t="s">
        <v>29424</v>
      </c>
    </row>
    <row r="6871" spans="1:4" ht="15" customHeight="1" x14ac:dyDescent="0.2">
      <c r="A6871" s="40" t="s">
        <v>29425</v>
      </c>
      <c r="B6871" s="40" t="s">
        <v>29426</v>
      </c>
      <c r="C6871" s="40" t="s">
        <v>29427</v>
      </c>
      <c r="D6871" s="44" t="s">
        <v>29424</v>
      </c>
    </row>
    <row r="6872" spans="1:4" ht="15" customHeight="1" x14ac:dyDescent="0.2">
      <c r="A6872" s="40" t="s">
        <v>29428</v>
      </c>
      <c r="B6872" s="40" t="s">
        <v>29429</v>
      </c>
      <c r="C6872" s="40" t="s">
        <v>29430</v>
      </c>
      <c r="D6872" s="44" t="s">
        <v>29424</v>
      </c>
    </row>
    <row r="6873" spans="1:4" ht="15" customHeight="1" x14ac:dyDescent="0.2">
      <c r="A6873" s="40" t="s">
        <v>29431</v>
      </c>
      <c r="B6873" s="40" t="s">
        <v>29432</v>
      </c>
      <c r="C6873" s="40" t="s">
        <v>29433</v>
      </c>
      <c r="D6873" s="44" t="s">
        <v>29434</v>
      </c>
    </row>
    <row r="6874" spans="1:4" ht="15" customHeight="1" x14ac:dyDescent="0.2">
      <c r="A6874" s="40" t="s">
        <v>29435</v>
      </c>
      <c r="B6874" s="40" t="s">
        <v>29436</v>
      </c>
      <c r="C6874" s="40" t="s">
        <v>29437</v>
      </c>
      <c r="D6874" s="44" t="s">
        <v>29438</v>
      </c>
    </row>
    <row r="6875" spans="1:4" ht="15" customHeight="1" x14ac:dyDescent="0.2">
      <c r="A6875" s="40" t="s">
        <v>29439</v>
      </c>
      <c r="B6875" s="40" t="s">
        <v>29440</v>
      </c>
      <c r="C6875" s="40" t="s">
        <v>29441</v>
      </c>
      <c r="D6875" s="44" t="s">
        <v>29442</v>
      </c>
    </row>
    <row r="6876" spans="1:4" ht="15" customHeight="1" x14ac:dyDescent="0.2">
      <c r="A6876" s="40" t="s">
        <v>29443</v>
      </c>
      <c r="B6876" s="40" t="s">
        <v>29444</v>
      </c>
      <c r="C6876" s="40" t="s">
        <v>29445</v>
      </c>
      <c r="D6876" s="44" t="s">
        <v>29446</v>
      </c>
    </row>
    <row r="6877" spans="1:4" ht="15" customHeight="1" x14ac:dyDescent="0.2">
      <c r="A6877" s="40" t="s">
        <v>29447</v>
      </c>
      <c r="B6877" s="40" t="s">
        <v>29448</v>
      </c>
      <c r="C6877" s="40" t="s">
        <v>178</v>
      </c>
      <c r="D6877" s="44" t="s">
        <v>29449</v>
      </c>
    </row>
    <row r="6878" spans="1:4" ht="15" customHeight="1" x14ac:dyDescent="0.2">
      <c r="A6878" s="40" t="s">
        <v>29450</v>
      </c>
      <c r="B6878" s="40" t="s">
        <v>29451</v>
      </c>
      <c r="C6878" s="40" t="s">
        <v>29452</v>
      </c>
      <c r="D6878" s="44" t="s">
        <v>29453</v>
      </c>
    </row>
    <row r="6879" spans="1:4" ht="15" customHeight="1" x14ac:dyDescent="0.2">
      <c r="A6879" s="40" t="s">
        <v>29454</v>
      </c>
      <c r="B6879" s="40" t="s">
        <v>29455</v>
      </c>
      <c r="C6879" s="40" t="s">
        <v>29456</v>
      </c>
      <c r="D6879" s="44" t="s">
        <v>29457</v>
      </c>
    </row>
    <row r="6880" spans="1:4" ht="15" customHeight="1" x14ac:dyDescent="0.2">
      <c r="A6880" s="40" t="s">
        <v>29458</v>
      </c>
      <c r="B6880" s="40" t="s">
        <v>29459</v>
      </c>
      <c r="C6880" s="40" t="s">
        <v>29460</v>
      </c>
      <c r="D6880" s="44" t="s">
        <v>29461</v>
      </c>
    </row>
    <row r="6881" spans="1:4" ht="15" customHeight="1" x14ac:dyDescent="0.2">
      <c r="A6881" s="40" t="s">
        <v>29462</v>
      </c>
      <c r="B6881" s="40" t="s">
        <v>29463</v>
      </c>
      <c r="C6881" s="40" t="s">
        <v>29464</v>
      </c>
      <c r="D6881" s="44" t="s">
        <v>29465</v>
      </c>
    </row>
    <row r="6882" spans="1:4" ht="15" customHeight="1" x14ac:dyDescent="0.2">
      <c r="A6882" s="40" t="s">
        <v>29466</v>
      </c>
      <c r="B6882" s="40" t="s">
        <v>29467</v>
      </c>
      <c r="C6882" s="40" t="s">
        <v>29468</v>
      </c>
      <c r="D6882" s="44" t="s">
        <v>29469</v>
      </c>
    </row>
    <row r="6883" spans="1:4" ht="15" customHeight="1" x14ac:dyDescent="0.2">
      <c r="A6883" s="40" t="s">
        <v>29470</v>
      </c>
      <c r="B6883" s="40" t="s">
        <v>29471</v>
      </c>
      <c r="C6883" s="40" t="s">
        <v>29472</v>
      </c>
      <c r="D6883" s="44" t="s">
        <v>29473</v>
      </c>
    </row>
    <row r="6884" spans="1:4" ht="15" customHeight="1" x14ac:dyDescent="0.2">
      <c r="A6884" s="40" t="s">
        <v>29474</v>
      </c>
      <c r="B6884" s="40" t="s">
        <v>29475</v>
      </c>
      <c r="C6884" s="40" t="s">
        <v>29476</v>
      </c>
      <c r="D6884" s="44" t="s">
        <v>29477</v>
      </c>
    </row>
    <row r="6885" spans="1:4" ht="15" customHeight="1" x14ac:dyDescent="0.2">
      <c r="A6885" s="40" t="s">
        <v>29478</v>
      </c>
      <c r="B6885" s="40" t="s">
        <v>29479</v>
      </c>
      <c r="C6885" s="40" t="s">
        <v>29480</v>
      </c>
      <c r="D6885" s="44" t="s">
        <v>29481</v>
      </c>
    </row>
    <row r="6886" spans="1:4" ht="15" customHeight="1" x14ac:dyDescent="0.2">
      <c r="A6886" s="40" t="s">
        <v>29482</v>
      </c>
      <c r="B6886" s="40" t="s">
        <v>29483</v>
      </c>
      <c r="C6886" s="40" t="s">
        <v>29484</v>
      </c>
      <c r="D6886" s="44" t="s">
        <v>29485</v>
      </c>
    </row>
    <row r="6887" spans="1:4" ht="15" customHeight="1" x14ac:dyDescent="0.2">
      <c r="A6887" s="40" t="s">
        <v>29486</v>
      </c>
      <c r="B6887" s="40" t="s">
        <v>29487</v>
      </c>
      <c r="C6887" s="40" t="s">
        <v>29488</v>
      </c>
      <c r="D6887" s="44" t="s">
        <v>29489</v>
      </c>
    </row>
    <row r="6888" spans="1:4" ht="15" customHeight="1" x14ac:dyDescent="0.2">
      <c r="A6888" s="40" t="s">
        <v>29490</v>
      </c>
      <c r="B6888" s="40" t="s">
        <v>29491</v>
      </c>
      <c r="C6888" s="40" t="s">
        <v>29492</v>
      </c>
      <c r="D6888" s="44" t="s">
        <v>29493</v>
      </c>
    </row>
    <row r="6889" spans="1:4" ht="15" customHeight="1" x14ac:dyDescent="0.2">
      <c r="A6889" s="40" t="s">
        <v>29494</v>
      </c>
      <c r="B6889" s="40" t="s">
        <v>29495</v>
      </c>
      <c r="C6889" s="40" t="s">
        <v>29496</v>
      </c>
      <c r="D6889" s="44" t="s">
        <v>29497</v>
      </c>
    </row>
    <row r="6890" spans="1:4" ht="15" customHeight="1" x14ac:dyDescent="0.2">
      <c r="A6890" s="40" t="s">
        <v>29498</v>
      </c>
      <c r="B6890" s="40" t="s">
        <v>29499</v>
      </c>
      <c r="C6890" s="40" t="s">
        <v>29500</v>
      </c>
      <c r="D6890" s="44" t="s">
        <v>29501</v>
      </c>
    </row>
    <row r="6891" spans="1:4" ht="15" customHeight="1" x14ac:dyDescent="0.2">
      <c r="A6891" s="40" t="s">
        <v>29502</v>
      </c>
      <c r="B6891" s="40" t="s">
        <v>29503</v>
      </c>
      <c r="C6891" s="40" t="s">
        <v>29504</v>
      </c>
      <c r="D6891" s="44" t="s">
        <v>29505</v>
      </c>
    </row>
    <row r="6892" spans="1:4" ht="15" customHeight="1" x14ac:dyDescent="0.2">
      <c r="A6892" s="40" t="s">
        <v>29506</v>
      </c>
      <c r="B6892" s="40" t="s">
        <v>29507</v>
      </c>
      <c r="C6892" s="40" t="s">
        <v>29508</v>
      </c>
      <c r="D6892" s="44" t="s">
        <v>29509</v>
      </c>
    </row>
    <row r="6893" spans="1:4" ht="15" customHeight="1" x14ac:dyDescent="0.2">
      <c r="A6893" s="40" t="s">
        <v>29510</v>
      </c>
      <c r="B6893" s="40" t="s">
        <v>29511</v>
      </c>
      <c r="C6893" s="40" t="s">
        <v>29512</v>
      </c>
      <c r="D6893" s="44" t="s">
        <v>29513</v>
      </c>
    </row>
    <row r="6894" spans="1:4" ht="15" customHeight="1" x14ac:dyDescent="0.2">
      <c r="A6894" s="40" t="s">
        <v>29514</v>
      </c>
      <c r="B6894" s="40" t="s">
        <v>29515</v>
      </c>
      <c r="C6894" s="40" t="s">
        <v>29516</v>
      </c>
      <c r="D6894" s="44" t="s">
        <v>29517</v>
      </c>
    </row>
    <row r="6895" spans="1:4" ht="15" customHeight="1" x14ac:dyDescent="0.2">
      <c r="A6895" s="40" t="s">
        <v>29518</v>
      </c>
      <c r="B6895" s="40" t="s">
        <v>29519</v>
      </c>
      <c r="C6895" s="40" t="s">
        <v>29520</v>
      </c>
      <c r="D6895" s="44" t="s">
        <v>29521</v>
      </c>
    </row>
    <row r="6896" spans="1:4" ht="15" customHeight="1" x14ac:dyDescent="0.2">
      <c r="A6896" s="40" t="s">
        <v>29522</v>
      </c>
      <c r="B6896" s="40" t="s">
        <v>29523</v>
      </c>
      <c r="C6896" s="40" t="s">
        <v>29524</v>
      </c>
      <c r="D6896" s="44" t="s">
        <v>29525</v>
      </c>
    </row>
    <row r="6897" spans="1:4" ht="15" customHeight="1" x14ac:dyDescent="0.2">
      <c r="A6897" s="40" t="s">
        <v>29526</v>
      </c>
      <c r="B6897" s="40" t="s">
        <v>29527</v>
      </c>
      <c r="C6897" s="40" t="s">
        <v>29528</v>
      </c>
      <c r="D6897" s="44" t="s">
        <v>29529</v>
      </c>
    </row>
    <row r="6898" spans="1:4" ht="15" customHeight="1" x14ac:dyDescent="0.2">
      <c r="A6898" s="40" t="s">
        <v>29530</v>
      </c>
      <c r="B6898" s="40" t="s">
        <v>29531</v>
      </c>
      <c r="C6898" s="40" t="s">
        <v>29532</v>
      </c>
      <c r="D6898" s="44" t="s">
        <v>29533</v>
      </c>
    </row>
    <row r="6899" spans="1:4" ht="15" customHeight="1" x14ac:dyDescent="0.2">
      <c r="A6899" s="40" t="s">
        <v>29534</v>
      </c>
      <c r="B6899" s="40" t="s">
        <v>29535</v>
      </c>
      <c r="C6899" s="40" t="s">
        <v>29536</v>
      </c>
      <c r="D6899" s="44" t="s">
        <v>29537</v>
      </c>
    </row>
    <row r="6900" spans="1:4" ht="15" customHeight="1" x14ac:dyDescent="0.2">
      <c r="A6900" s="40" t="s">
        <v>29538</v>
      </c>
      <c r="B6900" s="40" t="s">
        <v>29539</v>
      </c>
      <c r="C6900" s="40" t="s">
        <v>29540</v>
      </c>
      <c r="D6900" s="44" t="s">
        <v>29541</v>
      </c>
    </row>
    <row r="6901" spans="1:4" ht="15" customHeight="1" x14ac:dyDescent="0.2">
      <c r="A6901" s="40" t="s">
        <v>29542</v>
      </c>
      <c r="B6901" s="40" t="s">
        <v>29543</v>
      </c>
      <c r="C6901" s="40" t="s">
        <v>29544</v>
      </c>
      <c r="D6901" s="44" t="s">
        <v>29545</v>
      </c>
    </row>
    <row r="6902" spans="1:4" ht="15" customHeight="1" x14ac:dyDescent="0.2">
      <c r="A6902" s="40" t="s">
        <v>29546</v>
      </c>
      <c r="B6902" s="40" t="s">
        <v>29547</v>
      </c>
      <c r="C6902" s="40" t="s">
        <v>29548</v>
      </c>
      <c r="D6902" s="44" t="s">
        <v>29549</v>
      </c>
    </row>
    <row r="6903" spans="1:4" ht="15" customHeight="1" x14ac:dyDescent="0.2">
      <c r="A6903" s="40" t="s">
        <v>29550</v>
      </c>
      <c r="B6903" s="40" t="s">
        <v>29551</v>
      </c>
      <c r="C6903" s="40" t="s">
        <v>29552</v>
      </c>
      <c r="D6903" s="44" t="s">
        <v>29553</v>
      </c>
    </row>
    <row r="6904" spans="1:4" ht="15" customHeight="1" x14ac:dyDescent="0.2">
      <c r="A6904" s="40" t="s">
        <v>29554</v>
      </c>
      <c r="B6904" s="40" t="s">
        <v>29555</v>
      </c>
      <c r="C6904" s="40" t="s">
        <v>29556</v>
      </c>
      <c r="D6904" s="44" t="s">
        <v>29557</v>
      </c>
    </row>
    <row r="6905" spans="1:4" ht="15" customHeight="1" x14ac:dyDescent="0.2">
      <c r="A6905" s="40" t="s">
        <v>29558</v>
      </c>
      <c r="B6905" s="40" t="s">
        <v>29559</v>
      </c>
      <c r="C6905" s="40" t="s">
        <v>29560</v>
      </c>
      <c r="D6905" s="44" t="s">
        <v>29561</v>
      </c>
    </row>
    <row r="6906" spans="1:4" ht="15" customHeight="1" x14ac:dyDescent="0.2">
      <c r="A6906" s="40" t="s">
        <v>29562</v>
      </c>
      <c r="B6906" s="40" t="s">
        <v>29563</v>
      </c>
      <c r="C6906" s="40" t="s">
        <v>29564</v>
      </c>
      <c r="D6906" s="44" t="s">
        <v>29565</v>
      </c>
    </row>
    <row r="6907" spans="1:4" ht="15" customHeight="1" x14ac:dyDescent="0.2">
      <c r="A6907" s="40" t="s">
        <v>29566</v>
      </c>
      <c r="B6907" s="40" t="s">
        <v>29567</v>
      </c>
      <c r="C6907" s="40" t="s">
        <v>29568</v>
      </c>
      <c r="D6907" s="44" t="s">
        <v>29569</v>
      </c>
    </row>
    <row r="6908" spans="1:4" ht="15" customHeight="1" x14ac:dyDescent="0.2">
      <c r="A6908" s="40" t="s">
        <v>29570</v>
      </c>
      <c r="B6908" s="40" t="s">
        <v>29571</v>
      </c>
      <c r="C6908" s="40" t="s">
        <v>29572</v>
      </c>
      <c r="D6908" s="44" t="s">
        <v>29573</v>
      </c>
    </row>
    <row r="6909" spans="1:4" ht="15" customHeight="1" x14ac:dyDescent="0.2">
      <c r="A6909" s="40" t="s">
        <v>29574</v>
      </c>
      <c r="B6909" s="40" t="s">
        <v>29575</v>
      </c>
      <c r="C6909" s="40" t="s">
        <v>29576</v>
      </c>
      <c r="D6909" s="44" t="s">
        <v>29577</v>
      </c>
    </row>
    <row r="6910" spans="1:4" ht="15" customHeight="1" x14ac:dyDescent="0.2">
      <c r="A6910" s="40" t="s">
        <v>29578</v>
      </c>
      <c r="B6910" s="40" t="s">
        <v>29579</v>
      </c>
      <c r="C6910" s="40" t="s">
        <v>29580</v>
      </c>
      <c r="D6910" s="44" t="s">
        <v>29581</v>
      </c>
    </row>
    <row r="6911" spans="1:4" ht="15" customHeight="1" x14ac:dyDescent="0.2">
      <c r="A6911" s="40" t="s">
        <v>29582</v>
      </c>
      <c r="B6911" s="40" t="s">
        <v>29583</v>
      </c>
      <c r="C6911" s="40" t="s">
        <v>29584</v>
      </c>
      <c r="D6911" s="44" t="s">
        <v>29585</v>
      </c>
    </row>
    <row r="6912" spans="1:4" ht="15" customHeight="1" x14ac:dyDescent="0.2">
      <c r="A6912" s="40" t="s">
        <v>29586</v>
      </c>
      <c r="B6912" s="40" t="s">
        <v>29587</v>
      </c>
      <c r="C6912" s="40" t="s">
        <v>29588</v>
      </c>
      <c r="D6912" s="44" t="s">
        <v>29589</v>
      </c>
    </row>
    <row r="6913" spans="1:4" ht="15" customHeight="1" x14ac:dyDescent="0.2">
      <c r="A6913" s="40" t="s">
        <v>29590</v>
      </c>
      <c r="B6913" s="40" t="s">
        <v>29591</v>
      </c>
      <c r="C6913" s="40" t="s">
        <v>29592</v>
      </c>
      <c r="D6913" s="44" t="s">
        <v>29593</v>
      </c>
    </row>
    <row r="6914" spans="1:4" ht="15" customHeight="1" x14ac:dyDescent="0.2">
      <c r="A6914" s="40" t="s">
        <v>29594</v>
      </c>
      <c r="B6914" s="40" t="s">
        <v>29595</v>
      </c>
      <c r="C6914" s="40" t="s">
        <v>29596</v>
      </c>
      <c r="D6914" s="44" t="s">
        <v>29597</v>
      </c>
    </row>
    <row r="6915" spans="1:4" ht="15" customHeight="1" x14ac:dyDescent="0.2">
      <c r="A6915" s="40" t="s">
        <v>29598</v>
      </c>
      <c r="B6915" s="40" t="s">
        <v>29599</v>
      </c>
      <c r="C6915" s="40" t="s">
        <v>29600</v>
      </c>
      <c r="D6915" s="44" t="s">
        <v>29601</v>
      </c>
    </row>
    <row r="6916" spans="1:4" ht="15" customHeight="1" x14ac:dyDescent="0.2">
      <c r="A6916" s="40" t="s">
        <v>29602</v>
      </c>
      <c r="B6916" s="40" t="s">
        <v>29603</v>
      </c>
      <c r="C6916" s="40" t="s">
        <v>29604</v>
      </c>
      <c r="D6916" s="44" t="s">
        <v>29605</v>
      </c>
    </row>
    <row r="6917" spans="1:4" ht="15" customHeight="1" x14ac:dyDescent="0.2">
      <c r="A6917" s="40" t="s">
        <v>29606</v>
      </c>
      <c r="B6917" s="40" t="s">
        <v>29607</v>
      </c>
      <c r="C6917" s="40" t="s">
        <v>29608</v>
      </c>
      <c r="D6917" s="44" t="s">
        <v>29609</v>
      </c>
    </row>
    <row r="6918" spans="1:4" ht="15" customHeight="1" x14ac:dyDescent="0.2">
      <c r="A6918" s="40" t="s">
        <v>29610</v>
      </c>
      <c r="B6918" s="40" t="s">
        <v>29611</v>
      </c>
      <c r="C6918" s="40" t="s">
        <v>29612</v>
      </c>
      <c r="D6918" s="44" t="s">
        <v>29613</v>
      </c>
    </row>
    <row r="6919" spans="1:4" ht="15" customHeight="1" x14ac:dyDescent="0.2">
      <c r="A6919" s="40" t="s">
        <v>29614</v>
      </c>
      <c r="B6919" s="40" t="s">
        <v>29615</v>
      </c>
      <c r="C6919" s="40" t="s">
        <v>29616</v>
      </c>
      <c r="D6919" s="44" t="s">
        <v>29617</v>
      </c>
    </row>
    <row r="6920" spans="1:4" ht="15" customHeight="1" x14ac:dyDescent="0.2">
      <c r="A6920" s="40" t="s">
        <v>29618</v>
      </c>
      <c r="B6920" s="40" t="s">
        <v>29619</v>
      </c>
      <c r="C6920" s="40" t="s">
        <v>29620</v>
      </c>
      <c r="D6920" s="44" t="s">
        <v>29621</v>
      </c>
    </row>
    <row r="6921" spans="1:4" ht="15" customHeight="1" x14ac:dyDescent="0.2">
      <c r="A6921" s="40" t="s">
        <v>29622</v>
      </c>
      <c r="B6921" s="40" t="s">
        <v>29623</v>
      </c>
      <c r="C6921" s="40" t="s">
        <v>29624</v>
      </c>
      <c r="D6921" s="44" t="s">
        <v>29625</v>
      </c>
    </row>
    <row r="6922" spans="1:4" ht="15" customHeight="1" x14ac:dyDescent="0.2">
      <c r="A6922" s="40" t="s">
        <v>29626</v>
      </c>
      <c r="B6922" s="40" t="s">
        <v>29627</v>
      </c>
      <c r="C6922" s="40" t="s">
        <v>29628</v>
      </c>
      <c r="D6922" s="44" t="s">
        <v>29621</v>
      </c>
    </row>
    <row r="6923" spans="1:4" ht="15" customHeight="1" x14ac:dyDescent="0.2">
      <c r="A6923" s="40" t="s">
        <v>29629</v>
      </c>
      <c r="B6923" s="40" t="s">
        <v>29630</v>
      </c>
      <c r="C6923" s="40" t="s">
        <v>29631</v>
      </c>
      <c r="D6923" s="44" t="s">
        <v>29632</v>
      </c>
    </row>
    <row r="6924" spans="1:4" ht="15" customHeight="1" x14ac:dyDescent="0.2">
      <c r="A6924" s="40" t="s">
        <v>29633</v>
      </c>
      <c r="B6924" s="40" t="s">
        <v>29634</v>
      </c>
      <c r="C6924" s="40" t="s">
        <v>29635</v>
      </c>
      <c r="D6924" s="44" t="s">
        <v>29636</v>
      </c>
    </row>
    <row r="6925" spans="1:4" ht="15" customHeight="1" x14ac:dyDescent="0.2">
      <c r="A6925" s="40" t="s">
        <v>29637</v>
      </c>
      <c r="B6925" s="40" t="s">
        <v>29638</v>
      </c>
      <c r="C6925" s="40" t="s">
        <v>29639</v>
      </c>
      <c r="D6925" s="44" t="s">
        <v>29636</v>
      </c>
    </row>
    <row r="6926" spans="1:4" ht="15" customHeight="1" x14ac:dyDescent="0.2">
      <c r="A6926" s="40" t="s">
        <v>29640</v>
      </c>
      <c r="B6926" s="40" t="s">
        <v>29641</v>
      </c>
      <c r="C6926" s="40" t="s">
        <v>29642</v>
      </c>
      <c r="D6926" s="44" t="s">
        <v>29643</v>
      </c>
    </row>
    <row r="6927" spans="1:4" ht="15" customHeight="1" x14ac:dyDescent="0.2">
      <c r="A6927" s="40" t="s">
        <v>29644</v>
      </c>
      <c r="B6927" s="40" t="s">
        <v>29645</v>
      </c>
      <c r="C6927" s="40" t="s">
        <v>29646</v>
      </c>
      <c r="D6927" s="44" t="s">
        <v>29647</v>
      </c>
    </row>
    <row r="6928" spans="1:4" ht="15" customHeight="1" x14ac:dyDescent="0.2">
      <c r="A6928" s="40" t="s">
        <v>29648</v>
      </c>
      <c r="B6928" s="40" t="s">
        <v>29649</v>
      </c>
      <c r="C6928" s="40" t="s">
        <v>29650</v>
      </c>
      <c r="D6928" s="44" t="s">
        <v>29651</v>
      </c>
    </row>
    <row r="6929" spans="1:4" ht="15" customHeight="1" x14ac:dyDescent="0.2">
      <c r="A6929" s="40" t="s">
        <v>29652</v>
      </c>
      <c r="B6929" s="40" t="s">
        <v>29653</v>
      </c>
      <c r="C6929" s="40" t="s">
        <v>29654</v>
      </c>
      <c r="D6929" s="44" t="s">
        <v>29655</v>
      </c>
    </row>
    <row r="6930" spans="1:4" ht="15" customHeight="1" x14ac:dyDescent="0.2">
      <c r="A6930" s="40" t="s">
        <v>29656</v>
      </c>
      <c r="B6930" s="40" t="s">
        <v>29657</v>
      </c>
      <c r="C6930" s="40" t="s">
        <v>29658</v>
      </c>
      <c r="D6930" s="44" t="s">
        <v>29659</v>
      </c>
    </row>
    <row r="6931" spans="1:4" ht="15" customHeight="1" x14ac:dyDescent="0.2">
      <c r="A6931" s="40" t="s">
        <v>29660</v>
      </c>
      <c r="B6931" s="40" t="s">
        <v>29661</v>
      </c>
      <c r="C6931" s="40" t="s">
        <v>29662</v>
      </c>
      <c r="D6931" s="44" t="s">
        <v>29663</v>
      </c>
    </row>
    <row r="6932" spans="1:4" ht="15" customHeight="1" x14ac:dyDescent="0.2">
      <c r="A6932" s="40" t="s">
        <v>29664</v>
      </c>
      <c r="B6932" s="40" t="s">
        <v>29665</v>
      </c>
      <c r="C6932" s="40" t="s">
        <v>29666</v>
      </c>
      <c r="D6932" s="44" t="s">
        <v>29667</v>
      </c>
    </row>
    <row r="6933" spans="1:4" ht="15" customHeight="1" x14ac:dyDescent="0.2">
      <c r="A6933" s="40" t="s">
        <v>29668</v>
      </c>
      <c r="B6933" s="40" t="s">
        <v>29669</v>
      </c>
      <c r="C6933" s="40" t="s">
        <v>29670</v>
      </c>
      <c r="D6933" s="44" t="s">
        <v>29671</v>
      </c>
    </row>
    <row r="6934" spans="1:4" ht="15" customHeight="1" x14ac:dyDescent="0.2">
      <c r="A6934" s="40" t="s">
        <v>29672</v>
      </c>
      <c r="B6934" s="40" t="s">
        <v>29673</v>
      </c>
      <c r="C6934" s="40" t="s">
        <v>29674</v>
      </c>
      <c r="D6934" s="44" t="s">
        <v>29675</v>
      </c>
    </row>
    <row r="6935" spans="1:4" ht="15" customHeight="1" x14ac:dyDescent="0.2">
      <c r="A6935" s="40" t="s">
        <v>29676</v>
      </c>
      <c r="B6935" s="40" t="s">
        <v>29677</v>
      </c>
      <c r="C6935" s="40" t="s">
        <v>29678</v>
      </c>
      <c r="D6935" s="44" t="s">
        <v>29679</v>
      </c>
    </row>
    <row r="6936" spans="1:4" ht="15" customHeight="1" x14ac:dyDescent="0.2">
      <c r="A6936" s="40" t="s">
        <v>29680</v>
      </c>
      <c r="B6936" s="40" t="s">
        <v>29681</v>
      </c>
      <c r="C6936" s="40" t="s">
        <v>29682</v>
      </c>
      <c r="D6936" s="44" t="s">
        <v>29683</v>
      </c>
    </row>
    <row r="6937" spans="1:4" ht="15" customHeight="1" x14ac:dyDescent="0.2">
      <c r="A6937" s="40" t="s">
        <v>29684</v>
      </c>
      <c r="B6937" s="40" t="s">
        <v>29685</v>
      </c>
      <c r="C6937" s="40" t="s">
        <v>29686</v>
      </c>
      <c r="D6937" s="44" t="s">
        <v>29687</v>
      </c>
    </row>
    <row r="6938" spans="1:4" ht="15" customHeight="1" x14ac:dyDescent="0.2">
      <c r="A6938" s="40" t="s">
        <v>29688</v>
      </c>
      <c r="B6938" s="40" t="s">
        <v>29689</v>
      </c>
      <c r="C6938" s="40" t="s">
        <v>29690</v>
      </c>
      <c r="D6938" s="44" t="s">
        <v>29691</v>
      </c>
    </row>
    <row r="6939" spans="1:4" ht="15" customHeight="1" x14ac:dyDescent="0.2">
      <c r="A6939" s="40" t="s">
        <v>29692</v>
      </c>
      <c r="B6939" s="40" t="s">
        <v>29693</v>
      </c>
      <c r="C6939" s="40" t="s">
        <v>29694</v>
      </c>
      <c r="D6939" s="44" t="s">
        <v>29695</v>
      </c>
    </row>
    <row r="6940" spans="1:4" ht="15" customHeight="1" x14ac:dyDescent="0.2">
      <c r="A6940" s="40" t="s">
        <v>29696</v>
      </c>
      <c r="B6940" s="40" t="s">
        <v>29697</v>
      </c>
      <c r="C6940" s="40" t="s">
        <v>29698</v>
      </c>
      <c r="D6940" s="44" t="s">
        <v>29695</v>
      </c>
    </row>
    <row r="6941" spans="1:4" ht="15" customHeight="1" x14ac:dyDescent="0.2">
      <c r="A6941" s="40" t="s">
        <v>29699</v>
      </c>
      <c r="B6941" s="40" t="s">
        <v>29700</v>
      </c>
      <c r="C6941" s="40" t="s">
        <v>29701</v>
      </c>
      <c r="D6941" s="44" t="s">
        <v>29695</v>
      </c>
    </row>
    <row r="6942" spans="1:4" ht="15" customHeight="1" x14ac:dyDescent="0.2">
      <c r="A6942" s="40" t="s">
        <v>29702</v>
      </c>
      <c r="B6942" s="40" t="s">
        <v>29703</v>
      </c>
      <c r="C6942" s="40" t="s">
        <v>29704</v>
      </c>
      <c r="D6942" s="44" t="s">
        <v>29695</v>
      </c>
    </row>
    <row r="6943" spans="1:4" ht="15" customHeight="1" x14ac:dyDescent="0.2">
      <c r="A6943" s="40" t="s">
        <v>29705</v>
      </c>
      <c r="B6943" s="40" t="s">
        <v>29706</v>
      </c>
      <c r="C6943" s="40" t="s">
        <v>29707</v>
      </c>
      <c r="D6943" s="44" t="s">
        <v>29708</v>
      </c>
    </row>
    <row r="6944" spans="1:4" ht="15" customHeight="1" x14ac:dyDescent="0.2">
      <c r="A6944" s="40" t="s">
        <v>29709</v>
      </c>
      <c r="B6944" s="40" t="s">
        <v>29710</v>
      </c>
      <c r="C6944" s="40" t="s">
        <v>29711</v>
      </c>
      <c r="D6944" s="44" t="s">
        <v>29712</v>
      </c>
    </row>
    <row r="6945" spans="1:4" ht="15" customHeight="1" x14ac:dyDescent="0.2">
      <c r="A6945" s="40" t="s">
        <v>29713</v>
      </c>
      <c r="B6945" s="40" t="s">
        <v>29714</v>
      </c>
      <c r="C6945" s="40" t="s">
        <v>29715</v>
      </c>
      <c r="D6945" s="44" t="s">
        <v>29716</v>
      </c>
    </row>
    <row r="6946" spans="1:4" ht="15" customHeight="1" x14ac:dyDescent="0.2">
      <c r="A6946" s="40" t="s">
        <v>29717</v>
      </c>
      <c r="B6946" s="40" t="s">
        <v>29718</v>
      </c>
      <c r="C6946" s="40" t="s">
        <v>29719</v>
      </c>
      <c r="D6946" s="44" t="s">
        <v>29720</v>
      </c>
    </row>
    <row r="6947" spans="1:4" ht="15" customHeight="1" x14ac:dyDescent="0.2">
      <c r="A6947" s="40" t="s">
        <v>29721</v>
      </c>
      <c r="B6947" s="40" t="s">
        <v>29722</v>
      </c>
      <c r="C6947" s="40" t="s">
        <v>29723</v>
      </c>
      <c r="D6947" s="44" t="s">
        <v>29724</v>
      </c>
    </row>
    <row r="6948" spans="1:4" ht="15" customHeight="1" x14ac:dyDescent="0.2">
      <c r="A6948" s="40" t="s">
        <v>29725</v>
      </c>
      <c r="B6948" s="40" t="s">
        <v>29726</v>
      </c>
      <c r="C6948" s="40" t="s">
        <v>29727</v>
      </c>
      <c r="D6948" s="44" t="s">
        <v>29728</v>
      </c>
    </row>
    <row r="6949" spans="1:4" ht="15" customHeight="1" x14ac:dyDescent="0.2">
      <c r="A6949" s="40" t="s">
        <v>29729</v>
      </c>
      <c r="B6949" s="40" t="s">
        <v>29730</v>
      </c>
      <c r="C6949" s="40" t="s">
        <v>29731</v>
      </c>
      <c r="D6949" s="44" t="s">
        <v>29732</v>
      </c>
    </row>
    <row r="6950" spans="1:4" ht="15" customHeight="1" x14ac:dyDescent="0.2">
      <c r="A6950" s="40" t="s">
        <v>29733</v>
      </c>
      <c r="B6950" s="40" t="s">
        <v>29734</v>
      </c>
      <c r="C6950" s="40" t="s">
        <v>29735</v>
      </c>
      <c r="D6950" s="44" t="s">
        <v>29736</v>
      </c>
    </row>
    <row r="6951" spans="1:4" ht="15" customHeight="1" x14ac:dyDescent="0.2">
      <c r="A6951" s="40" t="s">
        <v>29737</v>
      </c>
      <c r="B6951" s="40" t="s">
        <v>29738</v>
      </c>
      <c r="C6951" s="40" t="s">
        <v>29739</v>
      </c>
      <c r="D6951" s="44" t="s">
        <v>29740</v>
      </c>
    </row>
    <row r="6952" spans="1:4" ht="15" customHeight="1" x14ac:dyDescent="0.2">
      <c r="A6952" s="40" t="s">
        <v>29741</v>
      </c>
      <c r="B6952" s="40" t="s">
        <v>29742</v>
      </c>
      <c r="C6952" s="40" t="s">
        <v>29743</v>
      </c>
      <c r="D6952" s="44" t="s">
        <v>29744</v>
      </c>
    </row>
    <row r="6953" spans="1:4" ht="15" customHeight="1" x14ac:dyDescent="0.2">
      <c r="A6953" s="40" t="s">
        <v>29745</v>
      </c>
      <c r="B6953" s="40" t="s">
        <v>29746</v>
      </c>
      <c r="C6953" s="40" t="s">
        <v>29747</v>
      </c>
      <c r="D6953" s="44" t="s">
        <v>29748</v>
      </c>
    </row>
    <row r="6954" spans="1:4" ht="15" customHeight="1" x14ac:dyDescent="0.2">
      <c r="A6954" s="40" t="s">
        <v>29749</v>
      </c>
      <c r="B6954" s="40" t="s">
        <v>29750</v>
      </c>
      <c r="C6954" s="40" t="s">
        <v>29751</v>
      </c>
      <c r="D6954" s="44" t="s">
        <v>29752</v>
      </c>
    </row>
    <row r="6955" spans="1:4" ht="15" customHeight="1" x14ac:dyDescent="0.2">
      <c r="A6955" s="40" t="s">
        <v>29753</v>
      </c>
      <c r="B6955" s="40" t="s">
        <v>29754</v>
      </c>
      <c r="C6955" s="40" t="s">
        <v>29755</v>
      </c>
      <c r="D6955" s="44" t="s">
        <v>29756</v>
      </c>
    </row>
    <row r="6956" spans="1:4" ht="15" customHeight="1" x14ac:dyDescent="0.2">
      <c r="A6956" s="40" t="s">
        <v>29757</v>
      </c>
      <c r="B6956" s="40" t="s">
        <v>29758</v>
      </c>
      <c r="C6956" s="40" t="s">
        <v>29759</v>
      </c>
      <c r="D6956" s="44" t="s">
        <v>29760</v>
      </c>
    </row>
    <row r="6957" spans="1:4" ht="15" customHeight="1" x14ac:dyDescent="0.2">
      <c r="A6957" s="40" t="s">
        <v>29761</v>
      </c>
      <c r="B6957" s="40" t="s">
        <v>29762</v>
      </c>
      <c r="C6957" s="40" t="s">
        <v>29763</v>
      </c>
      <c r="D6957" s="44" t="s">
        <v>29764</v>
      </c>
    </row>
    <row r="6958" spans="1:4" ht="15" customHeight="1" x14ac:dyDescent="0.2">
      <c r="A6958" s="40" t="s">
        <v>29765</v>
      </c>
      <c r="B6958" s="40" t="s">
        <v>29766</v>
      </c>
      <c r="C6958" s="40" t="s">
        <v>29767</v>
      </c>
      <c r="D6958" s="44" t="s">
        <v>29768</v>
      </c>
    </row>
    <row r="6959" spans="1:4" ht="15" customHeight="1" x14ac:dyDescent="0.2">
      <c r="A6959" s="40" t="s">
        <v>29769</v>
      </c>
      <c r="B6959" s="40" t="s">
        <v>29770</v>
      </c>
      <c r="C6959" s="40" t="s">
        <v>29771</v>
      </c>
      <c r="D6959" s="44" t="s">
        <v>29772</v>
      </c>
    </row>
    <row r="6960" spans="1:4" ht="15" customHeight="1" x14ac:dyDescent="0.2">
      <c r="A6960" s="40" t="s">
        <v>29773</v>
      </c>
      <c r="B6960" s="40" t="s">
        <v>29774</v>
      </c>
      <c r="C6960" s="40" t="s">
        <v>29775</v>
      </c>
      <c r="D6960" s="44" t="s">
        <v>29776</v>
      </c>
    </row>
    <row r="6961" spans="1:4" ht="15" customHeight="1" x14ac:dyDescent="0.2">
      <c r="A6961" s="40" t="s">
        <v>29777</v>
      </c>
      <c r="B6961" s="40" t="s">
        <v>29778</v>
      </c>
      <c r="C6961" s="40" t="s">
        <v>29779</v>
      </c>
      <c r="D6961" s="44" t="s">
        <v>29780</v>
      </c>
    </row>
    <row r="6962" spans="1:4" ht="15" customHeight="1" x14ac:dyDescent="0.2">
      <c r="A6962" s="40" t="s">
        <v>29781</v>
      </c>
      <c r="B6962" s="40" t="s">
        <v>29782</v>
      </c>
      <c r="C6962" s="40" t="s">
        <v>29783</v>
      </c>
      <c r="D6962" s="44" t="s">
        <v>29784</v>
      </c>
    </row>
    <row r="6963" spans="1:4" ht="15" customHeight="1" x14ac:dyDescent="0.2">
      <c r="A6963" s="40" t="s">
        <v>29785</v>
      </c>
      <c r="B6963" s="40" t="s">
        <v>29786</v>
      </c>
      <c r="C6963" s="40" t="s">
        <v>29787</v>
      </c>
      <c r="D6963" s="44" t="s">
        <v>29788</v>
      </c>
    </row>
    <row r="6964" spans="1:4" ht="15" customHeight="1" x14ac:dyDescent="0.2">
      <c r="A6964" s="40" t="s">
        <v>29789</v>
      </c>
      <c r="B6964" s="40" t="s">
        <v>29790</v>
      </c>
      <c r="C6964" s="40" t="s">
        <v>29791</v>
      </c>
      <c r="D6964" s="44" t="s">
        <v>29792</v>
      </c>
    </row>
    <row r="6965" spans="1:4" ht="15" customHeight="1" x14ac:dyDescent="0.2">
      <c r="A6965" s="40" t="s">
        <v>29793</v>
      </c>
      <c r="B6965" s="40" t="s">
        <v>29794</v>
      </c>
      <c r="C6965" s="40" t="s">
        <v>29795</v>
      </c>
      <c r="D6965" s="44" t="s">
        <v>29796</v>
      </c>
    </row>
    <row r="6966" spans="1:4" ht="15" customHeight="1" x14ac:dyDescent="0.2">
      <c r="A6966" s="40" t="s">
        <v>29797</v>
      </c>
      <c r="B6966" s="40" t="s">
        <v>29798</v>
      </c>
      <c r="C6966" s="40" t="s">
        <v>29799</v>
      </c>
      <c r="D6966" s="44" t="s">
        <v>29800</v>
      </c>
    </row>
    <row r="6967" spans="1:4" ht="15" customHeight="1" x14ac:dyDescent="0.2">
      <c r="A6967" s="40" t="s">
        <v>29801</v>
      </c>
      <c r="B6967" s="40" t="s">
        <v>29802</v>
      </c>
      <c r="C6967" s="40" t="s">
        <v>29803</v>
      </c>
      <c r="D6967" s="44" t="s">
        <v>29804</v>
      </c>
    </row>
    <row r="6968" spans="1:4" ht="15" customHeight="1" x14ac:dyDescent="0.2">
      <c r="A6968" s="40" t="s">
        <v>29805</v>
      </c>
      <c r="B6968" s="40" t="s">
        <v>29806</v>
      </c>
      <c r="C6968" s="40" t="s">
        <v>29807</v>
      </c>
      <c r="D6968" s="44" t="s">
        <v>29808</v>
      </c>
    </row>
    <row r="6969" spans="1:4" ht="15" customHeight="1" x14ac:dyDescent="0.2">
      <c r="A6969" s="40" t="s">
        <v>29809</v>
      </c>
      <c r="B6969" s="40" t="s">
        <v>29810</v>
      </c>
      <c r="C6969" s="40" t="s">
        <v>29811</v>
      </c>
      <c r="D6969" s="44" t="s">
        <v>29812</v>
      </c>
    </row>
    <row r="6970" spans="1:4" ht="15" customHeight="1" x14ac:dyDescent="0.2">
      <c r="A6970" s="40" t="s">
        <v>29813</v>
      </c>
      <c r="B6970" s="40" t="s">
        <v>29814</v>
      </c>
      <c r="C6970" s="40" t="s">
        <v>29815</v>
      </c>
      <c r="D6970" s="44" t="s">
        <v>29816</v>
      </c>
    </row>
    <row r="6971" spans="1:4" ht="15" customHeight="1" x14ac:dyDescent="0.2">
      <c r="A6971" s="40" t="s">
        <v>29817</v>
      </c>
      <c r="B6971" s="40" t="s">
        <v>29818</v>
      </c>
      <c r="C6971" s="40" t="s">
        <v>29819</v>
      </c>
      <c r="D6971" s="44" t="s">
        <v>29820</v>
      </c>
    </row>
    <row r="6972" spans="1:4" ht="15" customHeight="1" x14ac:dyDescent="0.2">
      <c r="A6972" s="40" t="s">
        <v>29821</v>
      </c>
      <c r="B6972" s="40" t="s">
        <v>29822</v>
      </c>
      <c r="C6972" s="40" t="s">
        <v>29823</v>
      </c>
      <c r="D6972" s="44" t="s">
        <v>29820</v>
      </c>
    </row>
    <row r="6973" spans="1:4" ht="15" customHeight="1" x14ac:dyDescent="0.2">
      <c r="A6973" s="40" t="s">
        <v>29824</v>
      </c>
      <c r="B6973" s="40" t="s">
        <v>29825</v>
      </c>
      <c r="C6973" s="40" t="s">
        <v>29826</v>
      </c>
      <c r="D6973" s="44" t="s">
        <v>29820</v>
      </c>
    </row>
    <row r="6974" spans="1:4" ht="15" customHeight="1" x14ac:dyDescent="0.2">
      <c r="A6974" s="40" t="s">
        <v>29827</v>
      </c>
      <c r="B6974" s="40" t="s">
        <v>29828</v>
      </c>
      <c r="C6974" s="40" t="s">
        <v>29829</v>
      </c>
      <c r="D6974" s="44" t="s">
        <v>29830</v>
      </c>
    </row>
    <row r="6975" spans="1:4" ht="15" customHeight="1" x14ac:dyDescent="0.2">
      <c r="A6975" s="40" t="s">
        <v>29831</v>
      </c>
      <c r="B6975" s="40" t="s">
        <v>29832</v>
      </c>
      <c r="C6975" s="40" t="s">
        <v>29833</v>
      </c>
      <c r="D6975" s="44" t="s">
        <v>29834</v>
      </c>
    </row>
    <row r="6976" spans="1:4" ht="15" customHeight="1" x14ac:dyDescent="0.2">
      <c r="A6976" s="40" t="s">
        <v>29835</v>
      </c>
      <c r="B6976" s="40" t="s">
        <v>29836</v>
      </c>
      <c r="C6976" s="40" t="s">
        <v>29837</v>
      </c>
      <c r="D6976" s="44" t="s">
        <v>29838</v>
      </c>
    </row>
    <row r="6977" spans="1:4" ht="15" customHeight="1" x14ac:dyDescent="0.2">
      <c r="A6977" s="40" t="s">
        <v>29839</v>
      </c>
      <c r="B6977" s="40" t="s">
        <v>29840</v>
      </c>
      <c r="C6977" s="40" t="s">
        <v>29841</v>
      </c>
      <c r="D6977" s="44" t="s">
        <v>29842</v>
      </c>
    </row>
    <row r="6978" spans="1:4" ht="15" customHeight="1" x14ac:dyDescent="0.2">
      <c r="A6978" s="40" t="s">
        <v>29843</v>
      </c>
      <c r="B6978" s="40" t="s">
        <v>29844</v>
      </c>
      <c r="C6978" s="40" t="s">
        <v>29845</v>
      </c>
      <c r="D6978" s="44" t="s">
        <v>29846</v>
      </c>
    </row>
    <row r="6979" spans="1:4" ht="15" customHeight="1" x14ac:dyDescent="0.2">
      <c r="A6979" s="40" t="s">
        <v>29847</v>
      </c>
      <c r="B6979" s="40" t="s">
        <v>29848</v>
      </c>
      <c r="C6979" s="40" t="s">
        <v>29849</v>
      </c>
      <c r="D6979" s="44" t="s">
        <v>29850</v>
      </c>
    </row>
    <row r="6980" spans="1:4" ht="15" customHeight="1" x14ac:dyDescent="0.2">
      <c r="A6980" s="40" t="s">
        <v>29851</v>
      </c>
      <c r="B6980" s="40" t="s">
        <v>29852</v>
      </c>
      <c r="C6980" s="40" t="s">
        <v>29853</v>
      </c>
      <c r="D6980" s="44" t="s">
        <v>29854</v>
      </c>
    </row>
    <row r="6981" spans="1:4" ht="15" customHeight="1" x14ac:dyDescent="0.2">
      <c r="A6981" s="40" t="s">
        <v>29855</v>
      </c>
      <c r="B6981" s="40" t="s">
        <v>29856</v>
      </c>
      <c r="C6981" s="40" t="s">
        <v>29857</v>
      </c>
      <c r="D6981" s="44" t="s">
        <v>29858</v>
      </c>
    </row>
    <row r="6982" spans="1:4" ht="15" customHeight="1" x14ac:dyDescent="0.2">
      <c r="A6982" s="40" t="s">
        <v>29859</v>
      </c>
      <c r="B6982" s="40" t="s">
        <v>29860</v>
      </c>
      <c r="C6982" s="40" t="s">
        <v>29861</v>
      </c>
      <c r="D6982" s="44" t="s">
        <v>29862</v>
      </c>
    </row>
    <row r="6983" spans="1:4" ht="15" customHeight="1" x14ac:dyDescent="0.2">
      <c r="A6983" s="40" t="s">
        <v>29863</v>
      </c>
      <c r="B6983" s="40" t="s">
        <v>29864</v>
      </c>
      <c r="C6983" s="40" t="s">
        <v>29865</v>
      </c>
      <c r="D6983" s="44" t="s">
        <v>29866</v>
      </c>
    </row>
    <row r="6984" spans="1:4" ht="15" customHeight="1" x14ac:dyDescent="0.2">
      <c r="A6984" s="40" t="s">
        <v>29867</v>
      </c>
      <c r="B6984" s="40" t="s">
        <v>29868</v>
      </c>
      <c r="C6984" s="40" t="s">
        <v>29869</v>
      </c>
      <c r="D6984" s="44" t="s">
        <v>29870</v>
      </c>
    </row>
    <row r="6985" spans="1:4" ht="15" customHeight="1" x14ac:dyDescent="0.2">
      <c r="A6985" s="40" t="s">
        <v>29871</v>
      </c>
      <c r="B6985" s="40" t="s">
        <v>29872</v>
      </c>
      <c r="C6985" s="40" t="s">
        <v>29873</v>
      </c>
      <c r="D6985" s="44" t="s">
        <v>29874</v>
      </c>
    </row>
    <row r="6986" spans="1:4" ht="15" customHeight="1" x14ac:dyDescent="0.2">
      <c r="A6986" s="40" t="s">
        <v>29875</v>
      </c>
      <c r="B6986" s="40" t="s">
        <v>29876</v>
      </c>
      <c r="C6986" s="40" t="s">
        <v>29877</v>
      </c>
      <c r="D6986" s="44" t="s">
        <v>29878</v>
      </c>
    </row>
    <row r="6987" spans="1:4" ht="15" customHeight="1" x14ac:dyDescent="0.2">
      <c r="A6987" s="40" t="s">
        <v>29879</v>
      </c>
      <c r="B6987" s="40" t="s">
        <v>29880</v>
      </c>
      <c r="C6987" s="40" t="s">
        <v>29881</v>
      </c>
      <c r="D6987" s="44" t="s">
        <v>29882</v>
      </c>
    </row>
    <row r="6988" spans="1:4" ht="15" customHeight="1" x14ac:dyDescent="0.2">
      <c r="A6988" s="40" t="s">
        <v>29883</v>
      </c>
      <c r="B6988" s="40" t="s">
        <v>29884</v>
      </c>
      <c r="C6988" s="40" t="s">
        <v>29885</v>
      </c>
      <c r="D6988" s="44" t="s">
        <v>29886</v>
      </c>
    </row>
    <row r="6989" spans="1:4" ht="15" customHeight="1" x14ac:dyDescent="0.2">
      <c r="A6989" s="40" t="s">
        <v>29887</v>
      </c>
      <c r="B6989" s="40" t="s">
        <v>29888</v>
      </c>
      <c r="C6989" s="40" t="s">
        <v>29889</v>
      </c>
      <c r="D6989" s="44" t="s">
        <v>29890</v>
      </c>
    </row>
    <row r="6990" spans="1:4" ht="15" customHeight="1" x14ac:dyDescent="0.2">
      <c r="A6990" s="40" t="s">
        <v>29891</v>
      </c>
      <c r="B6990" s="40" t="s">
        <v>29892</v>
      </c>
      <c r="C6990" s="40" t="s">
        <v>29893</v>
      </c>
      <c r="D6990" s="44" t="s">
        <v>29894</v>
      </c>
    </row>
    <row r="6991" spans="1:4" ht="15" customHeight="1" x14ac:dyDescent="0.2">
      <c r="A6991" s="40" t="s">
        <v>29895</v>
      </c>
      <c r="B6991" s="40" t="s">
        <v>29896</v>
      </c>
      <c r="C6991" s="40" t="s">
        <v>29897</v>
      </c>
      <c r="D6991" s="44" t="s">
        <v>29898</v>
      </c>
    </row>
    <row r="6992" spans="1:4" ht="15" customHeight="1" x14ac:dyDescent="0.2">
      <c r="A6992" s="40" t="s">
        <v>29899</v>
      </c>
      <c r="B6992" s="40" t="s">
        <v>29900</v>
      </c>
      <c r="C6992" s="40" t="s">
        <v>29901</v>
      </c>
      <c r="D6992" s="44" t="s">
        <v>29902</v>
      </c>
    </row>
    <row r="6993" spans="1:4" ht="15" customHeight="1" x14ac:dyDescent="0.2">
      <c r="A6993" s="40" t="s">
        <v>29903</v>
      </c>
      <c r="B6993" s="40" t="s">
        <v>29904</v>
      </c>
      <c r="C6993" s="40" t="s">
        <v>29905</v>
      </c>
      <c r="D6993" s="44" t="s">
        <v>29906</v>
      </c>
    </row>
    <row r="6994" spans="1:4" ht="15" customHeight="1" x14ac:dyDescent="0.2">
      <c r="A6994" s="40" t="s">
        <v>29907</v>
      </c>
      <c r="B6994" s="40" t="s">
        <v>29908</v>
      </c>
      <c r="C6994" s="40" t="s">
        <v>29909</v>
      </c>
      <c r="D6994" s="44" t="s">
        <v>29910</v>
      </c>
    </row>
    <row r="6995" spans="1:4" ht="15" customHeight="1" x14ac:dyDescent="0.2">
      <c r="A6995" s="40" t="s">
        <v>29911</v>
      </c>
      <c r="B6995" s="40" t="s">
        <v>29912</v>
      </c>
      <c r="C6995" s="40" t="s">
        <v>29913</v>
      </c>
      <c r="D6995" s="44" t="s">
        <v>29914</v>
      </c>
    </row>
    <row r="6996" spans="1:4" ht="15" customHeight="1" x14ac:dyDescent="0.2">
      <c r="A6996" s="40" t="s">
        <v>29915</v>
      </c>
      <c r="B6996" s="40" t="s">
        <v>29916</v>
      </c>
      <c r="C6996" s="40" t="s">
        <v>29917</v>
      </c>
      <c r="D6996" s="44" t="s">
        <v>29918</v>
      </c>
    </row>
    <row r="6997" spans="1:4" ht="15" customHeight="1" x14ac:dyDescent="0.2">
      <c r="A6997" s="40" t="s">
        <v>29919</v>
      </c>
      <c r="B6997" s="40" t="s">
        <v>29920</v>
      </c>
      <c r="C6997" s="40" t="s">
        <v>29921</v>
      </c>
      <c r="D6997" s="44" t="s">
        <v>29922</v>
      </c>
    </row>
    <row r="6998" spans="1:4" ht="15" customHeight="1" x14ac:dyDescent="0.2">
      <c r="A6998" s="40" t="s">
        <v>29923</v>
      </c>
      <c r="B6998" s="40" t="s">
        <v>29924</v>
      </c>
      <c r="C6998" s="40" t="s">
        <v>29925</v>
      </c>
      <c r="D6998" s="44" t="s">
        <v>29926</v>
      </c>
    </row>
    <row r="6999" spans="1:4" ht="15" customHeight="1" x14ac:dyDescent="0.2">
      <c r="A6999" s="40" t="s">
        <v>29927</v>
      </c>
      <c r="B6999" s="40" t="s">
        <v>29928</v>
      </c>
      <c r="C6999" s="40" t="s">
        <v>29929</v>
      </c>
      <c r="D6999" s="44" t="s">
        <v>29930</v>
      </c>
    </row>
    <row r="7000" spans="1:4" ht="15" customHeight="1" x14ac:dyDescent="0.2">
      <c r="A7000" s="40" t="s">
        <v>29931</v>
      </c>
      <c r="B7000" s="40" t="s">
        <v>29932</v>
      </c>
      <c r="C7000" s="40" t="s">
        <v>29933</v>
      </c>
      <c r="D7000" s="44" t="s">
        <v>29934</v>
      </c>
    </row>
    <row r="7001" spans="1:4" ht="15" customHeight="1" x14ac:dyDescent="0.2">
      <c r="A7001" s="40" t="s">
        <v>29935</v>
      </c>
      <c r="B7001" s="40" t="s">
        <v>29936</v>
      </c>
      <c r="C7001" s="40" t="s">
        <v>29937</v>
      </c>
      <c r="D7001" s="44" t="s">
        <v>29938</v>
      </c>
    </row>
    <row r="7002" spans="1:4" ht="15" customHeight="1" x14ac:dyDescent="0.2">
      <c r="A7002" s="40" t="s">
        <v>29939</v>
      </c>
      <c r="B7002" s="40" t="s">
        <v>29940</v>
      </c>
      <c r="C7002" s="40" t="s">
        <v>29941</v>
      </c>
      <c r="D7002" s="44" t="s">
        <v>29942</v>
      </c>
    </row>
    <row r="7003" spans="1:4" ht="15" customHeight="1" x14ac:dyDescent="0.2">
      <c r="A7003" s="40" t="s">
        <v>29943</v>
      </c>
      <c r="B7003" s="40" t="s">
        <v>29944</v>
      </c>
      <c r="C7003" s="40" t="s">
        <v>29945</v>
      </c>
      <c r="D7003" s="44" t="s">
        <v>29946</v>
      </c>
    </row>
    <row r="7004" spans="1:4" ht="15" customHeight="1" x14ac:dyDescent="0.2">
      <c r="A7004" s="40" t="s">
        <v>29947</v>
      </c>
      <c r="B7004" s="40" t="s">
        <v>29948</v>
      </c>
      <c r="C7004" s="40" t="s">
        <v>29949</v>
      </c>
      <c r="D7004" s="44" t="s">
        <v>29950</v>
      </c>
    </row>
    <row r="7005" spans="1:4" ht="15" customHeight="1" x14ac:dyDescent="0.2">
      <c r="A7005" s="40" t="s">
        <v>29951</v>
      </c>
      <c r="B7005" s="40" t="s">
        <v>29952</v>
      </c>
      <c r="C7005" s="40" t="s">
        <v>29953</v>
      </c>
      <c r="D7005" s="44" t="s">
        <v>29954</v>
      </c>
    </row>
    <row r="7006" spans="1:4" ht="15" customHeight="1" x14ac:dyDescent="0.2">
      <c r="A7006" s="40" t="s">
        <v>29955</v>
      </c>
      <c r="B7006" s="40" t="s">
        <v>29956</v>
      </c>
      <c r="C7006" s="40" t="s">
        <v>29957</v>
      </c>
      <c r="D7006" s="44" t="s">
        <v>29958</v>
      </c>
    </row>
    <row r="7007" spans="1:4" ht="15" customHeight="1" x14ac:dyDescent="0.2">
      <c r="A7007" s="40" t="s">
        <v>29959</v>
      </c>
      <c r="B7007" s="40" t="s">
        <v>29960</v>
      </c>
      <c r="C7007" s="40" t="s">
        <v>29961</v>
      </c>
      <c r="D7007" s="44" t="s">
        <v>29962</v>
      </c>
    </row>
    <row r="7008" spans="1:4" ht="15" customHeight="1" x14ac:dyDescent="0.2">
      <c r="A7008" s="40" t="s">
        <v>29963</v>
      </c>
      <c r="B7008" s="40" t="s">
        <v>29964</v>
      </c>
      <c r="C7008" s="40" t="s">
        <v>29965</v>
      </c>
      <c r="D7008" s="44" t="s">
        <v>29966</v>
      </c>
    </row>
    <row r="7009" spans="1:4" ht="15" customHeight="1" x14ac:dyDescent="0.2">
      <c r="A7009" s="40" t="s">
        <v>29967</v>
      </c>
      <c r="B7009" s="40" t="s">
        <v>29968</v>
      </c>
      <c r="C7009" s="40" t="s">
        <v>29969</v>
      </c>
      <c r="D7009" s="44" t="s">
        <v>29970</v>
      </c>
    </row>
    <row r="7010" spans="1:4" ht="15" customHeight="1" x14ac:dyDescent="0.2">
      <c r="A7010" s="40" t="s">
        <v>29971</v>
      </c>
      <c r="B7010" s="40" t="s">
        <v>29972</v>
      </c>
      <c r="C7010" s="40" t="s">
        <v>29973</v>
      </c>
      <c r="D7010" s="44" t="s">
        <v>29974</v>
      </c>
    </row>
    <row r="7011" spans="1:4" ht="15" customHeight="1" x14ac:dyDescent="0.2">
      <c r="A7011" s="40" t="s">
        <v>29975</v>
      </c>
      <c r="B7011" s="40" t="s">
        <v>29976</v>
      </c>
      <c r="C7011" s="40" t="s">
        <v>29977</v>
      </c>
      <c r="D7011" s="44" t="s">
        <v>29978</v>
      </c>
    </row>
    <row r="7012" spans="1:4" ht="15" customHeight="1" x14ac:dyDescent="0.2">
      <c r="A7012" s="40" t="s">
        <v>29979</v>
      </c>
      <c r="B7012" s="40" t="s">
        <v>29980</v>
      </c>
      <c r="C7012" s="40" t="s">
        <v>29981</v>
      </c>
      <c r="D7012" s="44" t="s">
        <v>29982</v>
      </c>
    </row>
    <row r="7013" spans="1:4" ht="15" customHeight="1" x14ac:dyDescent="0.2">
      <c r="A7013" s="40" t="s">
        <v>29983</v>
      </c>
      <c r="B7013" s="40" t="s">
        <v>29984</v>
      </c>
      <c r="C7013" s="40" t="s">
        <v>29985</v>
      </c>
      <c r="D7013" s="44" t="s">
        <v>29986</v>
      </c>
    </row>
    <row r="7014" spans="1:4" ht="15" customHeight="1" x14ac:dyDescent="0.2">
      <c r="A7014" s="40" t="s">
        <v>29987</v>
      </c>
      <c r="B7014" s="40" t="s">
        <v>29988</v>
      </c>
      <c r="C7014" s="40" t="s">
        <v>29989</v>
      </c>
      <c r="D7014" s="44" t="s">
        <v>29990</v>
      </c>
    </row>
    <row r="7015" spans="1:4" ht="15" customHeight="1" x14ac:dyDescent="0.2">
      <c r="A7015" s="40" t="s">
        <v>29991</v>
      </c>
      <c r="B7015" s="40" t="s">
        <v>29992</v>
      </c>
      <c r="C7015" s="40" t="s">
        <v>29993</v>
      </c>
      <c r="D7015" s="44" t="s">
        <v>29994</v>
      </c>
    </row>
    <row r="7016" spans="1:4" ht="15" customHeight="1" x14ac:dyDescent="0.2">
      <c r="A7016" s="40" t="s">
        <v>29995</v>
      </c>
      <c r="B7016" s="40" t="s">
        <v>29996</v>
      </c>
      <c r="C7016" s="40" t="s">
        <v>29997</v>
      </c>
      <c r="D7016" s="44" t="s">
        <v>29998</v>
      </c>
    </row>
    <row r="7017" spans="1:4" ht="15" customHeight="1" x14ac:dyDescent="0.2">
      <c r="A7017" s="40" t="s">
        <v>29999</v>
      </c>
      <c r="B7017" s="40" t="s">
        <v>30000</v>
      </c>
      <c r="C7017" s="40" t="s">
        <v>30001</v>
      </c>
      <c r="D7017" s="44" t="s">
        <v>30002</v>
      </c>
    </row>
    <row r="7018" spans="1:4" ht="15" customHeight="1" x14ac:dyDescent="0.2">
      <c r="A7018" s="40" t="s">
        <v>30003</v>
      </c>
      <c r="B7018" s="40" t="s">
        <v>30004</v>
      </c>
      <c r="C7018" s="40" t="s">
        <v>30005</v>
      </c>
      <c r="D7018" s="44" t="s">
        <v>30006</v>
      </c>
    </row>
    <row r="7019" spans="1:4" ht="15" customHeight="1" x14ac:dyDescent="0.2">
      <c r="A7019" s="40" t="s">
        <v>30007</v>
      </c>
      <c r="B7019" s="40" t="s">
        <v>30008</v>
      </c>
      <c r="C7019" s="40" t="s">
        <v>30009</v>
      </c>
      <c r="D7019" s="44" t="s">
        <v>30010</v>
      </c>
    </row>
    <row r="7020" spans="1:4" ht="15" customHeight="1" x14ac:dyDescent="0.2">
      <c r="A7020" s="40" t="s">
        <v>30011</v>
      </c>
      <c r="B7020" s="40" t="s">
        <v>30012</v>
      </c>
      <c r="C7020" s="40" t="s">
        <v>30013</v>
      </c>
      <c r="D7020" s="44" t="s">
        <v>30014</v>
      </c>
    </row>
    <row r="7021" spans="1:4" ht="15" customHeight="1" x14ac:dyDescent="0.2">
      <c r="A7021" s="40" t="s">
        <v>30015</v>
      </c>
      <c r="B7021" s="40" t="s">
        <v>30016</v>
      </c>
      <c r="C7021" s="40" t="s">
        <v>30017</v>
      </c>
      <c r="D7021" s="44" t="s">
        <v>30018</v>
      </c>
    </row>
    <row r="7022" spans="1:4" ht="15" customHeight="1" x14ac:dyDescent="0.2">
      <c r="A7022" s="40" t="s">
        <v>30019</v>
      </c>
      <c r="B7022" s="40" t="s">
        <v>30020</v>
      </c>
      <c r="C7022" s="40" t="s">
        <v>30021</v>
      </c>
      <c r="D7022" s="44" t="s">
        <v>30022</v>
      </c>
    </row>
    <row r="7023" spans="1:4" ht="15" customHeight="1" x14ac:dyDescent="0.2">
      <c r="A7023" s="40" t="s">
        <v>30023</v>
      </c>
      <c r="B7023" s="40" t="s">
        <v>30024</v>
      </c>
      <c r="C7023" s="40" t="s">
        <v>30025</v>
      </c>
      <c r="D7023" s="44" t="s">
        <v>30026</v>
      </c>
    </row>
    <row r="7024" spans="1:4" ht="15" customHeight="1" x14ac:dyDescent="0.2">
      <c r="A7024" s="40" t="s">
        <v>30027</v>
      </c>
      <c r="B7024" s="40" t="s">
        <v>30028</v>
      </c>
      <c r="C7024" s="40" t="s">
        <v>30029</v>
      </c>
      <c r="D7024" s="44" t="s">
        <v>30030</v>
      </c>
    </row>
    <row r="7025" spans="1:4" ht="15" customHeight="1" x14ac:dyDescent="0.2">
      <c r="A7025" s="40" t="s">
        <v>30031</v>
      </c>
      <c r="B7025" s="40" t="s">
        <v>30032</v>
      </c>
      <c r="C7025" s="40" t="s">
        <v>30033</v>
      </c>
      <c r="D7025" s="44" t="s">
        <v>30034</v>
      </c>
    </row>
    <row r="7026" spans="1:4" ht="15" customHeight="1" x14ac:dyDescent="0.2">
      <c r="A7026" s="40" t="s">
        <v>30035</v>
      </c>
      <c r="B7026" s="40" t="s">
        <v>30036</v>
      </c>
      <c r="C7026" s="40" t="s">
        <v>30037</v>
      </c>
      <c r="D7026" s="44" t="s">
        <v>30038</v>
      </c>
    </row>
    <row r="7027" spans="1:4" ht="15" customHeight="1" x14ac:dyDescent="0.2">
      <c r="A7027" s="40" t="s">
        <v>30039</v>
      </c>
      <c r="B7027" s="40" t="s">
        <v>30040</v>
      </c>
      <c r="C7027" s="40" t="s">
        <v>30041</v>
      </c>
      <c r="D7027" s="44" t="s">
        <v>30042</v>
      </c>
    </row>
    <row r="7028" spans="1:4" ht="15" customHeight="1" x14ac:dyDescent="0.2">
      <c r="A7028" s="40" t="s">
        <v>30043</v>
      </c>
      <c r="B7028" s="40" t="s">
        <v>30044</v>
      </c>
      <c r="C7028" s="40" t="s">
        <v>30045</v>
      </c>
      <c r="D7028" s="44" t="s">
        <v>30046</v>
      </c>
    </row>
    <row r="7029" spans="1:4" ht="15" customHeight="1" x14ac:dyDescent="0.2">
      <c r="A7029" s="40" t="s">
        <v>30047</v>
      </c>
      <c r="B7029" s="40" t="s">
        <v>30048</v>
      </c>
      <c r="C7029" s="40" t="s">
        <v>30049</v>
      </c>
      <c r="D7029" s="44" t="s">
        <v>30050</v>
      </c>
    </row>
    <row r="7030" spans="1:4" ht="15" customHeight="1" x14ac:dyDescent="0.2">
      <c r="A7030" s="40" t="s">
        <v>30051</v>
      </c>
      <c r="B7030" s="40" t="s">
        <v>30052</v>
      </c>
      <c r="C7030" s="40" t="s">
        <v>30053</v>
      </c>
      <c r="D7030" s="44" t="s">
        <v>30054</v>
      </c>
    </row>
    <row r="7031" spans="1:4" ht="15" customHeight="1" x14ac:dyDescent="0.2">
      <c r="A7031" s="40" t="s">
        <v>30055</v>
      </c>
      <c r="B7031" s="40" t="s">
        <v>30056</v>
      </c>
      <c r="C7031" s="40" t="s">
        <v>30057</v>
      </c>
      <c r="D7031" s="44" t="s">
        <v>30058</v>
      </c>
    </row>
    <row r="7032" spans="1:4" ht="15" customHeight="1" x14ac:dyDescent="0.2">
      <c r="A7032" s="40" t="s">
        <v>30059</v>
      </c>
      <c r="B7032" s="40" t="s">
        <v>30060</v>
      </c>
      <c r="C7032" s="40" t="s">
        <v>30061</v>
      </c>
      <c r="D7032" s="44" t="s">
        <v>30062</v>
      </c>
    </row>
    <row r="7033" spans="1:4" ht="15" customHeight="1" x14ac:dyDescent="0.2">
      <c r="A7033" s="40" t="s">
        <v>30063</v>
      </c>
      <c r="B7033" s="40" t="s">
        <v>30064</v>
      </c>
      <c r="C7033" s="40" t="s">
        <v>30065</v>
      </c>
      <c r="D7033" s="44" t="s">
        <v>30066</v>
      </c>
    </row>
    <row r="7034" spans="1:4" ht="15" customHeight="1" x14ac:dyDescent="0.2">
      <c r="A7034" s="40" t="s">
        <v>30067</v>
      </c>
      <c r="B7034" s="40" t="s">
        <v>30068</v>
      </c>
      <c r="C7034" s="40" t="s">
        <v>30069</v>
      </c>
      <c r="D7034" s="44" t="s">
        <v>30070</v>
      </c>
    </row>
    <row r="7035" spans="1:4" ht="15" customHeight="1" x14ac:dyDescent="0.2">
      <c r="A7035" s="40" t="s">
        <v>30071</v>
      </c>
      <c r="B7035" s="40" t="s">
        <v>30072</v>
      </c>
      <c r="C7035" s="40" t="s">
        <v>30073</v>
      </c>
      <c r="D7035" s="44" t="s">
        <v>30074</v>
      </c>
    </row>
    <row r="7036" spans="1:4" ht="15" customHeight="1" x14ac:dyDescent="0.2">
      <c r="A7036" s="40" t="s">
        <v>30075</v>
      </c>
      <c r="B7036" s="40" t="s">
        <v>30076</v>
      </c>
      <c r="C7036" s="40" t="s">
        <v>30077</v>
      </c>
      <c r="D7036" s="44" t="s">
        <v>30078</v>
      </c>
    </row>
    <row r="7037" spans="1:4" ht="15" customHeight="1" x14ac:dyDescent="0.2">
      <c r="A7037" s="40" t="s">
        <v>30079</v>
      </c>
      <c r="B7037" s="40" t="s">
        <v>30080</v>
      </c>
      <c r="C7037" s="40" t="s">
        <v>30081</v>
      </c>
      <c r="D7037" s="44" t="s">
        <v>30082</v>
      </c>
    </row>
    <row r="7038" spans="1:4" ht="15" customHeight="1" x14ac:dyDescent="0.2">
      <c r="A7038" s="40" t="s">
        <v>30083</v>
      </c>
      <c r="B7038" s="40" t="s">
        <v>30084</v>
      </c>
      <c r="C7038" s="40" t="s">
        <v>30085</v>
      </c>
      <c r="D7038" s="44" t="s">
        <v>30086</v>
      </c>
    </row>
    <row r="7039" spans="1:4" ht="15" customHeight="1" x14ac:dyDescent="0.2">
      <c r="A7039" s="40" t="s">
        <v>30087</v>
      </c>
      <c r="B7039" s="40" t="s">
        <v>30088</v>
      </c>
      <c r="C7039" s="40" t="s">
        <v>30089</v>
      </c>
      <c r="D7039" s="44" t="s">
        <v>30090</v>
      </c>
    </row>
    <row r="7040" spans="1:4" ht="15" customHeight="1" x14ac:dyDescent="0.2">
      <c r="A7040" s="40" t="s">
        <v>30091</v>
      </c>
      <c r="B7040" s="40" t="s">
        <v>30092</v>
      </c>
      <c r="C7040" s="40" t="s">
        <v>30093</v>
      </c>
      <c r="D7040" s="44" t="s">
        <v>30094</v>
      </c>
    </row>
    <row r="7041" spans="1:4" ht="15" customHeight="1" x14ac:dyDescent="0.2">
      <c r="A7041" s="40" t="s">
        <v>30095</v>
      </c>
      <c r="B7041" s="40" t="s">
        <v>30096</v>
      </c>
      <c r="C7041" s="40" t="s">
        <v>30097</v>
      </c>
      <c r="D7041" s="44" t="s">
        <v>30098</v>
      </c>
    </row>
    <row r="7042" spans="1:4" ht="15" customHeight="1" x14ac:dyDescent="0.2">
      <c r="A7042" s="40" t="s">
        <v>30099</v>
      </c>
      <c r="B7042" s="40" t="s">
        <v>30100</v>
      </c>
      <c r="C7042" s="40" t="s">
        <v>30101</v>
      </c>
      <c r="D7042" s="44" t="s">
        <v>30102</v>
      </c>
    </row>
    <row r="7043" spans="1:4" ht="15" customHeight="1" x14ac:dyDescent="0.2">
      <c r="A7043" s="40" t="s">
        <v>30103</v>
      </c>
      <c r="B7043" s="40" t="s">
        <v>30104</v>
      </c>
      <c r="C7043" s="40" t="s">
        <v>30105</v>
      </c>
      <c r="D7043" s="44" t="s">
        <v>30106</v>
      </c>
    </row>
    <row r="7044" spans="1:4" ht="15" customHeight="1" x14ac:dyDescent="0.2">
      <c r="A7044" s="40" t="s">
        <v>30107</v>
      </c>
      <c r="B7044" s="40" t="s">
        <v>30108</v>
      </c>
      <c r="C7044" s="40" t="s">
        <v>30109</v>
      </c>
      <c r="D7044" s="44" t="s">
        <v>30110</v>
      </c>
    </row>
    <row r="7045" spans="1:4" ht="15" customHeight="1" x14ac:dyDescent="0.2">
      <c r="A7045" s="40" t="s">
        <v>30111</v>
      </c>
      <c r="B7045" s="40" t="s">
        <v>30112</v>
      </c>
      <c r="C7045" s="40" t="s">
        <v>30113</v>
      </c>
      <c r="D7045" s="44" t="s">
        <v>30114</v>
      </c>
    </row>
    <row r="7046" spans="1:4" ht="15" customHeight="1" x14ac:dyDescent="0.2">
      <c r="A7046" s="40" t="s">
        <v>30115</v>
      </c>
      <c r="B7046" s="40" t="s">
        <v>30116</v>
      </c>
      <c r="C7046" s="40" t="s">
        <v>30117</v>
      </c>
      <c r="D7046" s="44" t="s">
        <v>30118</v>
      </c>
    </row>
    <row r="7047" spans="1:4" ht="15" customHeight="1" x14ac:dyDescent="0.2">
      <c r="A7047" s="40" t="s">
        <v>30119</v>
      </c>
      <c r="B7047" s="40" t="s">
        <v>30120</v>
      </c>
      <c r="C7047" s="40" t="s">
        <v>30121</v>
      </c>
      <c r="D7047" s="44" t="s">
        <v>30122</v>
      </c>
    </row>
    <row r="7048" spans="1:4" ht="15" customHeight="1" x14ac:dyDescent="0.2">
      <c r="A7048" s="40" t="s">
        <v>30123</v>
      </c>
      <c r="B7048" s="40" t="s">
        <v>30124</v>
      </c>
      <c r="C7048" s="40" t="s">
        <v>30125</v>
      </c>
      <c r="D7048" s="44" t="s">
        <v>30126</v>
      </c>
    </row>
    <row r="7049" spans="1:4" ht="15" customHeight="1" x14ac:dyDescent="0.2">
      <c r="A7049" s="40" t="s">
        <v>30127</v>
      </c>
      <c r="B7049" s="40" t="s">
        <v>30128</v>
      </c>
      <c r="C7049" s="40" t="s">
        <v>30129</v>
      </c>
      <c r="D7049" s="44" t="s">
        <v>30130</v>
      </c>
    </row>
    <row r="7050" spans="1:4" ht="15" customHeight="1" x14ac:dyDescent="0.2">
      <c r="A7050" s="40" t="s">
        <v>30131</v>
      </c>
      <c r="B7050" s="40" t="s">
        <v>30132</v>
      </c>
      <c r="C7050" s="40" t="s">
        <v>30133</v>
      </c>
      <c r="D7050" s="44" t="s">
        <v>30134</v>
      </c>
    </row>
    <row r="7051" spans="1:4" ht="15" customHeight="1" x14ac:dyDescent="0.2">
      <c r="A7051" s="40" t="s">
        <v>30135</v>
      </c>
      <c r="B7051" s="40" t="s">
        <v>30136</v>
      </c>
      <c r="C7051" s="40" t="s">
        <v>30137</v>
      </c>
      <c r="D7051" s="44" t="s">
        <v>30134</v>
      </c>
    </row>
    <row r="7052" spans="1:4" ht="15" customHeight="1" x14ac:dyDescent="0.2">
      <c r="A7052" s="40" t="s">
        <v>30138</v>
      </c>
      <c r="B7052" s="40" t="s">
        <v>30139</v>
      </c>
      <c r="C7052" s="40" t="s">
        <v>30140</v>
      </c>
      <c r="D7052" s="44" t="s">
        <v>30141</v>
      </c>
    </row>
    <row r="7053" spans="1:4" ht="15" customHeight="1" x14ac:dyDescent="0.2">
      <c r="A7053" s="40" t="s">
        <v>30142</v>
      </c>
      <c r="B7053" s="40" t="s">
        <v>30143</v>
      </c>
      <c r="C7053" s="40" t="s">
        <v>30144</v>
      </c>
      <c r="D7053" s="44" t="s">
        <v>30145</v>
      </c>
    </row>
    <row r="7054" spans="1:4" ht="15" customHeight="1" x14ac:dyDescent="0.2">
      <c r="A7054" s="40" t="s">
        <v>30146</v>
      </c>
      <c r="B7054" s="40" t="s">
        <v>30147</v>
      </c>
      <c r="C7054" s="40" t="s">
        <v>30148</v>
      </c>
      <c r="D7054" s="44" t="s">
        <v>30149</v>
      </c>
    </row>
    <row r="7055" spans="1:4" ht="15" customHeight="1" x14ac:dyDescent="0.2">
      <c r="A7055" s="40" t="s">
        <v>30150</v>
      </c>
      <c r="B7055" s="40" t="s">
        <v>30151</v>
      </c>
      <c r="C7055" s="40" t="s">
        <v>30152</v>
      </c>
      <c r="D7055" s="44" t="s">
        <v>30153</v>
      </c>
    </row>
    <row r="7056" spans="1:4" ht="15" customHeight="1" x14ac:dyDescent="0.2">
      <c r="A7056" s="40" t="s">
        <v>30154</v>
      </c>
      <c r="B7056" s="40" t="s">
        <v>30155</v>
      </c>
      <c r="C7056" s="40" t="s">
        <v>30156</v>
      </c>
      <c r="D7056" s="44" t="s">
        <v>30157</v>
      </c>
    </row>
    <row r="7057" spans="1:4" ht="15" customHeight="1" x14ac:dyDescent="0.2">
      <c r="A7057" s="40" t="s">
        <v>30158</v>
      </c>
      <c r="B7057" s="40" t="s">
        <v>30159</v>
      </c>
      <c r="C7057" s="40" t="s">
        <v>30160</v>
      </c>
      <c r="D7057" s="44" t="s">
        <v>30161</v>
      </c>
    </row>
    <row r="7058" spans="1:4" ht="15" customHeight="1" x14ac:dyDescent="0.2">
      <c r="A7058" s="40" t="s">
        <v>30162</v>
      </c>
      <c r="B7058" s="40" t="s">
        <v>30163</v>
      </c>
      <c r="C7058" s="40" t="s">
        <v>30164</v>
      </c>
      <c r="D7058" s="44" t="s">
        <v>30165</v>
      </c>
    </row>
    <row r="7059" spans="1:4" ht="15" customHeight="1" x14ac:dyDescent="0.2">
      <c r="A7059" s="40" t="s">
        <v>30166</v>
      </c>
      <c r="B7059" s="40" t="s">
        <v>30167</v>
      </c>
      <c r="C7059" s="40" t="s">
        <v>30168</v>
      </c>
      <c r="D7059" s="44" t="s">
        <v>30169</v>
      </c>
    </row>
    <row r="7060" spans="1:4" ht="15" customHeight="1" x14ac:dyDescent="0.2">
      <c r="A7060" s="40" t="s">
        <v>30170</v>
      </c>
      <c r="B7060" s="40" t="s">
        <v>30171</v>
      </c>
      <c r="C7060" s="40" t="s">
        <v>30172</v>
      </c>
      <c r="D7060" s="44" t="s">
        <v>30173</v>
      </c>
    </row>
    <row r="7061" spans="1:4" ht="15" customHeight="1" x14ac:dyDescent="0.2">
      <c r="A7061" s="40" t="s">
        <v>30174</v>
      </c>
      <c r="B7061" s="40" t="s">
        <v>30175</v>
      </c>
      <c r="C7061" s="40" t="s">
        <v>30176</v>
      </c>
      <c r="D7061" s="44" t="s">
        <v>30177</v>
      </c>
    </row>
    <row r="7062" spans="1:4" ht="15" customHeight="1" x14ac:dyDescent="0.2">
      <c r="A7062" s="40" t="s">
        <v>30178</v>
      </c>
      <c r="B7062" s="40" t="s">
        <v>30179</v>
      </c>
      <c r="C7062" s="40" t="s">
        <v>30180</v>
      </c>
      <c r="D7062" s="44" t="s">
        <v>30181</v>
      </c>
    </row>
    <row r="7063" spans="1:4" ht="15" customHeight="1" x14ac:dyDescent="0.2">
      <c r="A7063" s="40" t="s">
        <v>30182</v>
      </c>
      <c r="B7063" s="40" t="s">
        <v>30183</v>
      </c>
      <c r="C7063" s="40" t="s">
        <v>30184</v>
      </c>
      <c r="D7063" s="44" t="s">
        <v>30185</v>
      </c>
    </row>
    <row r="7064" spans="1:4" ht="15" customHeight="1" x14ac:dyDescent="0.2">
      <c r="A7064" s="40" t="s">
        <v>30186</v>
      </c>
      <c r="B7064" s="40" t="s">
        <v>30187</v>
      </c>
      <c r="C7064" s="40" t="s">
        <v>30188</v>
      </c>
      <c r="D7064" s="44" t="s">
        <v>30189</v>
      </c>
    </row>
    <row r="7065" spans="1:4" ht="15" customHeight="1" x14ac:dyDescent="0.2">
      <c r="A7065" s="40" t="s">
        <v>30190</v>
      </c>
      <c r="B7065" s="40" t="s">
        <v>30191</v>
      </c>
      <c r="C7065" s="40" t="s">
        <v>30192</v>
      </c>
      <c r="D7065" s="44" t="s">
        <v>30193</v>
      </c>
    </row>
    <row r="7066" spans="1:4" ht="15" customHeight="1" x14ac:dyDescent="0.2">
      <c r="A7066" s="40" t="s">
        <v>30194</v>
      </c>
      <c r="B7066" s="40" t="s">
        <v>30195</v>
      </c>
      <c r="C7066" s="40" t="s">
        <v>30196</v>
      </c>
      <c r="D7066" s="44" t="s">
        <v>30197</v>
      </c>
    </row>
    <row r="7067" spans="1:4" ht="15" customHeight="1" x14ac:dyDescent="0.2">
      <c r="A7067" s="40" t="s">
        <v>30198</v>
      </c>
      <c r="B7067" s="40" t="s">
        <v>30199</v>
      </c>
      <c r="C7067" s="40" t="s">
        <v>30200</v>
      </c>
      <c r="D7067" s="44" t="s">
        <v>30201</v>
      </c>
    </row>
    <row r="7068" spans="1:4" ht="15" customHeight="1" x14ac:dyDescent="0.2">
      <c r="A7068" s="40" t="s">
        <v>30202</v>
      </c>
      <c r="B7068" s="40" t="s">
        <v>30203</v>
      </c>
      <c r="C7068" s="40" t="s">
        <v>30204</v>
      </c>
      <c r="D7068" s="44" t="s">
        <v>30201</v>
      </c>
    </row>
    <row r="7069" spans="1:4" ht="15" customHeight="1" x14ac:dyDescent="0.2">
      <c r="A7069" s="40" t="s">
        <v>30205</v>
      </c>
      <c r="B7069" s="40" t="s">
        <v>30206</v>
      </c>
      <c r="C7069" s="40" t="s">
        <v>30207</v>
      </c>
      <c r="D7069" s="44" t="s">
        <v>30201</v>
      </c>
    </row>
    <row r="7070" spans="1:4" ht="15" customHeight="1" x14ac:dyDescent="0.2">
      <c r="A7070" s="40" t="s">
        <v>30208</v>
      </c>
      <c r="B7070" s="40" t="s">
        <v>30209</v>
      </c>
      <c r="C7070" s="40" t="s">
        <v>30210</v>
      </c>
      <c r="D7070" s="44" t="s">
        <v>30201</v>
      </c>
    </row>
    <row r="7071" spans="1:4" ht="15" customHeight="1" x14ac:dyDescent="0.2">
      <c r="A7071" s="40" t="s">
        <v>30211</v>
      </c>
      <c r="B7071" s="40" t="s">
        <v>30212</v>
      </c>
      <c r="C7071" s="40" t="s">
        <v>30213</v>
      </c>
      <c r="D7071" s="44" t="s">
        <v>30201</v>
      </c>
    </row>
    <row r="7072" spans="1:4" ht="15" customHeight="1" x14ac:dyDescent="0.2">
      <c r="A7072" s="40" t="s">
        <v>30214</v>
      </c>
      <c r="B7072" s="40" t="s">
        <v>30215</v>
      </c>
      <c r="C7072" s="40" t="s">
        <v>30216</v>
      </c>
      <c r="D7072" s="44" t="s">
        <v>30217</v>
      </c>
    </row>
    <row r="7073" spans="1:4" ht="15" customHeight="1" x14ac:dyDescent="0.2">
      <c r="A7073" s="40" t="s">
        <v>30218</v>
      </c>
      <c r="B7073" s="40" t="s">
        <v>30219</v>
      </c>
      <c r="C7073" s="40" t="s">
        <v>30220</v>
      </c>
      <c r="D7073" s="44" t="s">
        <v>30221</v>
      </c>
    </row>
    <row r="7074" spans="1:4" ht="15" customHeight="1" x14ac:dyDescent="0.2">
      <c r="A7074" s="40" t="s">
        <v>30222</v>
      </c>
      <c r="B7074" s="40" t="s">
        <v>30223</v>
      </c>
      <c r="C7074" s="40" t="s">
        <v>30224</v>
      </c>
      <c r="D7074" s="44" t="s">
        <v>30225</v>
      </c>
    </row>
    <row r="7075" spans="1:4" ht="15" customHeight="1" x14ac:dyDescent="0.2">
      <c r="A7075" s="40" t="s">
        <v>30226</v>
      </c>
      <c r="B7075" s="40" t="s">
        <v>30227</v>
      </c>
      <c r="C7075" s="40" t="s">
        <v>30228</v>
      </c>
      <c r="D7075" s="44" t="s">
        <v>30229</v>
      </c>
    </row>
    <row r="7076" spans="1:4" ht="15" customHeight="1" x14ac:dyDescent="0.2">
      <c r="A7076" s="40" t="s">
        <v>30230</v>
      </c>
      <c r="B7076" s="40" t="s">
        <v>30231</v>
      </c>
      <c r="C7076" s="40" t="s">
        <v>30232</v>
      </c>
      <c r="D7076" s="44" t="s">
        <v>30233</v>
      </c>
    </row>
    <row r="7077" spans="1:4" ht="15" customHeight="1" x14ac:dyDescent="0.2">
      <c r="A7077" s="40" t="s">
        <v>30234</v>
      </c>
      <c r="B7077" s="40" t="s">
        <v>30235</v>
      </c>
      <c r="C7077" s="40" t="s">
        <v>30236</v>
      </c>
      <c r="D7077" s="44" t="s">
        <v>30237</v>
      </c>
    </row>
    <row r="7078" spans="1:4" ht="15" customHeight="1" x14ac:dyDescent="0.2">
      <c r="A7078" s="40" t="s">
        <v>30238</v>
      </c>
      <c r="B7078" s="40" t="s">
        <v>30239</v>
      </c>
      <c r="C7078" s="40" t="s">
        <v>30240</v>
      </c>
      <c r="D7078" s="44" t="s">
        <v>30241</v>
      </c>
    </row>
    <row r="7079" spans="1:4" ht="15" customHeight="1" x14ac:dyDescent="0.2">
      <c r="A7079" s="40" t="s">
        <v>30242</v>
      </c>
      <c r="B7079" s="40" t="s">
        <v>30243</v>
      </c>
      <c r="C7079" s="40" t="s">
        <v>30244</v>
      </c>
      <c r="D7079" s="44" t="s">
        <v>30245</v>
      </c>
    </row>
    <row r="7080" spans="1:4" ht="15" customHeight="1" x14ac:dyDescent="0.2">
      <c r="A7080" s="40" t="s">
        <v>30246</v>
      </c>
      <c r="B7080" s="40" t="s">
        <v>30247</v>
      </c>
      <c r="C7080" s="40" t="s">
        <v>30248</v>
      </c>
      <c r="D7080" s="44" t="s">
        <v>30249</v>
      </c>
    </row>
    <row r="7081" spans="1:4" ht="15" customHeight="1" x14ac:dyDescent="0.2">
      <c r="A7081" s="40" t="s">
        <v>30250</v>
      </c>
      <c r="B7081" s="40" t="s">
        <v>30251</v>
      </c>
      <c r="C7081" s="40" t="s">
        <v>30252</v>
      </c>
      <c r="D7081" s="44" t="s">
        <v>30253</v>
      </c>
    </row>
    <row r="7082" spans="1:4" ht="15" customHeight="1" x14ac:dyDescent="0.2">
      <c r="A7082" s="40" t="s">
        <v>30254</v>
      </c>
      <c r="B7082" s="40" t="s">
        <v>30255</v>
      </c>
      <c r="C7082" s="40" t="s">
        <v>30256</v>
      </c>
      <c r="D7082" s="44" t="s">
        <v>30257</v>
      </c>
    </row>
    <row r="7083" spans="1:4" ht="15" customHeight="1" x14ac:dyDescent="0.2">
      <c r="A7083" s="40" t="s">
        <v>30258</v>
      </c>
      <c r="B7083" s="40" t="s">
        <v>30259</v>
      </c>
      <c r="C7083" s="40" t="s">
        <v>30260</v>
      </c>
      <c r="D7083" s="44" t="s">
        <v>30261</v>
      </c>
    </row>
    <row r="7084" spans="1:4" ht="15" customHeight="1" x14ac:dyDescent="0.2">
      <c r="A7084" s="40" t="s">
        <v>30262</v>
      </c>
      <c r="B7084" s="40" t="s">
        <v>30263</v>
      </c>
      <c r="C7084" s="40" t="s">
        <v>30264</v>
      </c>
      <c r="D7084" s="44" t="s">
        <v>30265</v>
      </c>
    </row>
    <row r="7085" spans="1:4" ht="15" customHeight="1" x14ac:dyDescent="0.2">
      <c r="A7085" s="40" t="s">
        <v>30266</v>
      </c>
      <c r="B7085" s="40" t="s">
        <v>30267</v>
      </c>
      <c r="C7085" s="40" t="s">
        <v>30268</v>
      </c>
      <c r="D7085" s="44" t="s">
        <v>30269</v>
      </c>
    </row>
    <row r="7086" spans="1:4" ht="15" customHeight="1" x14ac:dyDescent="0.2">
      <c r="A7086" s="40" t="s">
        <v>30270</v>
      </c>
      <c r="B7086" s="40" t="s">
        <v>30271</v>
      </c>
      <c r="C7086" s="40" t="s">
        <v>30272</v>
      </c>
      <c r="D7086" s="44" t="s">
        <v>30273</v>
      </c>
    </row>
    <row r="7087" spans="1:4" ht="15" customHeight="1" x14ac:dyDescent="0.2">
      <c r="A7087" s="40" t="s">
        <v>30274</v>
      </c>
      <c r="B7087" s="40" t="s">
        <v>30275</v>
      </c>
      <c r="C7087" s="40" t="s">
        <v>30276</v>
      </c>
      <c r="D7087" s="44" t="s">
        <v>30277</v>
      </c>
    </row>
    <row r="7088" spans="1:4" ht="15" customHeight="1" x14ac:dyDescent="0.2">
      <c r="A7088" s="40" t="s">
        <v>30278</v>
      </c>
      <c r="B7088" s="40" t="s">
        <v>30279</v>
      </c>
      <c r="C7088" s="40" t="s">
        <v>30280</v>
      </c>
      <c r="D7088" s="44" t="s">
        <v>30281</v>
      </c>
    </row>
    <row r="7089" spans="1:4" ht="15" customHeight="1" x14ac:dyDescent="0.2">
      <c r="A7089" s="40" t="s">
        <v>30282</v>
      </c>
      <c r="B7089" s="40" t="s">
        <v>30283</v>
      </c>
      <c r="C7089" s="40" t="s">
        <v>30284</v>
      </c>
      <c r="D7089" s="44" t="s">
        <v>30285</v>
      </c>
    </row>
    <row r="7090" spans="1:4" ht="15" customHeight="1" x14ac:dyDescent="0.2">
      <c r="A7090" s="40" t="s">
        <v>30286</v>
      </c>
      <c r="B7090" s="40" t="s">
        <v>30287</v>
      </c>
      <c r="C7090" s="40" t="s">
        <v>30288</v>
      </c>
      <c r="D7090" s="44" t="s">
        <v>30289</v>
      </c>
    </row>
    <row r="7091" spans="1:4" ht="15" customHeight="1" x14ac:dyDescent="0.2">
      <c r="A7091" s="40" t="s">
        <v>30290</v>
      </c>
      <c r="B7091" s="40" t="s">
        <v>30291</v>
      </c>
      <c r="C7091" s="40" t="s">
        <v>30292</v>
      </c>
      <c r="D7091" s="44" t="s">
        <v>30293</v>
      </c>
    </row>
    <row r="7092" spans="1:4" ht="15" customHeight="1" x14ac:dyDescent="0.2">
      <c r="A7092" s="40" t="s">
        <v>30294</v>
      </c>
      <c r="B7092" s="40" t="s">
        <v>30295</v>
      </c>
      <c r="C7092" s="40" t="s">
        <v>30296</v>
      </c>
      <c r="D7092" s="44" t="s">
        <v>30297</v>
      </c>
    </row>
    <row r="7093" spans="1:4" ht="15" customHeight="1" x14ac:dyDescent="0.2">
      <c r="A7093" s="40" t="s">
        <v>30298</v>
      </c>
      <c r="B7093" s="40" t="s">
        <v>30299</v>
      </c>
      <c r="C7093" s="40" t="s">
        <v>30300</v>
      </c>
      <c r="D7093" s="44" t="s">
        <v>30301</v>
      </c>
    </row>
    <row r="7094" spans="1:4" ht="15" customHeight="1" x14ac:dyDescent="0.2">
      <c r="A7094" s="40" t="s">
        <v>30302</v>
      </c>
      <c r="B7094" s="40" t="s">
        <v>30303</v>
      </c>
      <c r="C7094" s="40" t="s">
        <v>30304</v>
      </c>
      <c r="D7094" s="44" t="s">
        <v>30305</v>
      </c>
    </row>
    <row r="7095" spans="1:4" ht="15" customHeight="1" x14ac:dyDescent="0.2">
      <c r="A7095" s="40" t="s">
        <v>30306</v>
      </c>
      <c r="B7095" s="40" t="s">
        <v>30307</v>
      </c>
      <c r="C7095" s="40" t="s">
        <v>30308</v>
      </c>
      <c r="D7095" s="44" t="s">
        <v>30309</v>
      </c>
    </row>
    <row r="7096" spans="1:4" ht="15" customHeight="1" x14ac:dyDescent="0.2">
      <c r="A7096" s="40" t="s">
        <v>30310</v>
      </c>
      <c r="B7096" s="40" t="s">
        <v>30311</v>
      </c>
      <c r="C7096" s="40" t="s">
        <v>30312</v>
      </c>
      <c r="D7096" s="44" t="s">
        <v>30313</v>
      </c>
    </row>
    <row r="7097" spans="1:4" ht="15" customHeight="1" x14ac:dyDescent="0.2">
      <c r="A7097" s="40" t="s">
        <v>30314</v>
      </c>
      <c r="B7097" s="40" t="s">
        <v>30315</v>
      </c>
      <c r="C7097" s="40" t="s">
        <v>30316</v>
      </c>
      <c r="D7097" s="44" t="s">
        <v>30317</v>
      </c>
    </row>
    <row r="7098" spans="1:4" ht="15" customHeight="1" x14ac:dyDescent="0.2">
      <c r="A7098" s="40" t="s">
        <v>30318</v>
      </c>
      <c r="B7098" s="40" t="s">
        <v>30319</v>
      </c>
      <c r="C7098" s="40" t="s">
        <v>30320</v>
      </c>
      <c r="D7098" s="44" t="s">
        <v>30321</v>
      </c>
    </row>
    <row r="7099" spans="1:4" ht="15" customHeight="1" x14ac:dyDescent="0.2">
      <c r="A7099" s="40" t="s">
        <v>30322</v>
      </c>
      <c r="B7099" s="40" t="s">
        <v>30323</v>
      </c>
      <c r="C7099" s="40" t="s">
        <v>30324</v>
      </c>
      <c r="D7099" s="44" t="s">
        <v>30325</v>
      </c>
    </row>
    <row r="7100" spans="1:4" ht="15" customHeight="1" x14ac:dyDescent="0.2">
      <c r="A7100" s="40" t="s">
        <v>30326</v>
      </c>
      <c r="B7100" s="40" t="s">
        <v>30327</v>
      </c>
      <c r="C7100" s="40" t="s">
        <v>30328</v>
      </c>
      <c r="D7100" s="44" t="s">
        <v>30329</v>
      </c>
    </row>
    <row r="7101" spans="1:4" ht="15" customHeight="1" x14ac:dyDescent="0.2">
      <c r="A7101" s="40" t="s">
        <v>30330</v>
      </c>
      <c r="B7101" s="40" t="s">
        <v>30331</v>
      </c>
      <c r="C7101" s="40" t="s">
        <v>30332</v>
      </c>
      <c r="D7101" s="44" t="s">
        <v>30333</v>
      </c>
    </row>
    <row r="7102" spans="1:4" ht="15" customHeight="1" x14ac:dyDescent="0.2">
      <c r="A7102" s="40" t="s">
        <v>30334</v>
      </c>
      <c r="B7102" s="40" t="s">
        <v>30335</v>
      </c>
      <c r="C7102" s="40" t="s">
        <v>30336</v>
      </c>
      <c r="D7102" s="44" t="s">
        <v>30337</v>
      </c>
    </row>
    <row r="7103" spans="1:4" ht="15" customHeight="1" x14ac:dyDescent="0.2">
      <c r="A7103" s="40" t="s">
        <v>30338</v>
      </c>
      <c r="B7103" s="40" t="s">
        <v>30339</v>
      </c>
      <c r="C7103" s="40" t="s">
        <v>30340</v>
      </c>
      <c r="D7103" s="44" t="s">
        <v>30341</v>
      </c>
    </row>
    <row r="7104" spans="1:4" ht="15" customHeight="1" x14ac:dyDescent="0.2">
      <c r="A7104" s="40" t="s">
        <v>30342</v>
      </c>
      <c r="B7104" s="40" t="s">
        <v>30343</v>
      </c>
      <c r="C7104" s="40" t="s">
        <v>30344</v>
      </c>
      <c r="D7104" s="44" t="s">
        <v>30345</v>
      </c>
    </row>
    <row r="7105" spans="1:4" ht="15" customHeight="1" x14ac:dyDescent="0.2">
      <c r="A7105" s="40" t="s">
        <v>30346</v>
      </c>
      <c r="B7105" s="40" t="s">
        <v>30347</v>
      </c>
      <c r="C7105" s="40" t="s">
        <v>30348</v>
      </c>
      <c r="D7105" s="44" t="s">
        <v>30349</v>
      </c>
    </row>
    <row r="7106" spans="1:4" ht="15" customHeight="1" x14ac:dyDescent="0.2">
      <c r="A7106" s="40" t="s">
        <v>30350</v>
      </c>
      <c r="B7106" s="40" t="s">
        <v>30351</v>
      </c>
      <c r="C7106" s="40" t="s">
        <v>30352</v>
      </c>
      <c r="D7106" s="44" t="s">
        <v>30353</v>
      </c>
    </row>
    <row r="7107" spans="1:4" ht="15" customHeight="1" x14ac:dyDescent="0.2">
      <c r="A7107" s="40" t="s">
        <v>30354</v>
      </c>
      <c r="B7107" s="40" t="s">
        <v>30355</v>
      </c>
      <c r="C7107" s="40" t="s">
        <v>30356</v>
      </c>
      <c r="D7107" s="44" t="s">
        <v>30357</v>
      </c>
    </row>
    <row r="7108" spans="1:4" ht="15" customHeight="1" x14ac:dyDescent="0.2">
      <c r="A7108" s="40" t="s">
        <v>30358</v>
      </c>
      <c r="B7108" s="40" t="s">
        <v>30359</v>
      </c>
      <c r="C7108" s="40" t="s">
        <v>30360</v>
      </c>
      <c r="D7108" s="44" t="s">
        <v>30361</v>
      </c>
    </row>
    <row r="7109" spans="1:4" ht="15" customHeight="1" x14ac:dyDescent="0.2">
      <c r="A7109" s="40" t="s">
        <v>30362</v>
      </c>
      <c r="B7109" s="40" t="s">
        <v>30363</v>
      </c>
      <c r="C7109" s="40" t="s">
        <v>30364</v>
      </c>
      <c r="D7109" s="44" t="s">
        <v>30365</v>
      </c>
    </row>
    <row r="7110" spans="1:4" ht="15" customHeight="1" x14ac:dyDescent="0.2">
      <c r="A7110" s="40" t="s">
        <v>30366</v>
      </c>
      <c r="B7110" s="40" t="s">
        <v>30367</v>
      </c>
      <c r="C7110" s="40" t="s">
        <v>30368</v>
      </c>
      <c r="D7110" s="44" t="s">
        <v>30369</v>
      </c>
    </row>
    <row r="7111" spans="1:4" ht="15" customHeight="1" x14ac:dyDescent="0.2">
      <c r="A7111" s="40" t="s">
        <v>30370</v>
      </c>
      <c r="B7111" s="40" t="s">
        <v>30371</v>
      </c>
      <c r="C7111" s="40" t="s">
        <v>30372</v>
      </c>
      <c r="D7111" s="44" t="s">
        <v>30373</v>
      </c>
    </row>
    <row r="7112" spans="1:4" ht="15" customHeight="1" x14ac:dyDescent="0.2">
      <c r="A7112" s="40" t="s">
        <v>30374</v>
      </c>
      <c r="B7112" s="40" t="s">
        <v>30375</v>
      </c>
      <c r="C7112" s="40" t="s">
        <v>30376</v>
      </c>
      <c r="D7112" s="44" t="s">
        <v>30377</v>
      </c>
    </row>
    <row r="7113" spans="1:4" ht="15" customHeight="1" x14ac:dyDescent="0.2">
      <c r="A7113" s="40" t="s">
        <v>30378</v>
      </c>
      <c r="B7113" s="40" t="s">
        <v>30379</v>
      </c>
      <c r="C7113" s="40" t="s">
        <v>30380</v>
      </c>
      <c r="D7113" s="44" t="s">
        <v>30381</v>
      </c>
    </row>
    <row r="7114" spans="1:4" ht="15" customHeight="1" x14ac:dyDescent="0.2">
      <c r="A7114" s="40" t="s">
        <v>30382</v>
      </c>
      <c r="B7114" s="40" t="s">
        <v>30383</v>
      </c>
      <c r="C7114" s="40" t="s">
        <v>30384</v>
      </c>
      <c r="D7114" s="44" t="s">
        <v>30385</v>
      </c>
    </row>
    <row r="7115" spans="1:4" ht="15" customHeight="1" x14ac:dyDescent="0.2">
      <c r="A7115" s="40" t="s">
        <v>30386</v>
      </c>
      <c r="B7115" s="40" t="s">
        <v>30387</v>
      </c>
      <c r="C7115" s="40" t="s">
        <v>30388</v>
      </c>
      <c r="D7115" s="44" t="s">
        <v>30389</v>
      </c>
    </row>
    <row r="7116" spans="1:4" ht="15" customHeight="1" x14ac:dyDescent="0.2">
      <c r="A7116" s="40" t="s">
        <v>30390</v>
      </c>
      <c r="B7116" s="40" t="s">
        <v>30391</v>
      </c>
      <c r="C7116" s="40" t="s">
        <v>30392</v>
      </c>
      <c r="D7116" s="44" t="s">
        <v>30393</v>
      </c>
    </row>
    <row r="7117" spans="1:4" ht="15" customHeight="1" x14ac:dyDescent="0.2">
      <c r="A7117" s="40" t="s">
        <v>30394</v>
      </c>
      <c r="B7117" s="40" t="s">
        <v>30395</v>
      </c>
      <c r="C7117" s="40" t="s">
        <v>30396</v>
      </c>
      <c r="D7117" s="44" t="s">
        <v>30397</v>
      </c>
    </row>
    <row r="7118" spans="1:4" ht="15" customHeight="1" x14ac:dyDescent="0.2">
      <c r="A7118" s="40" t="s">
        <v>30398</v>
      </c>
      <c r="B7118" s="40" t="s">
        <v>30399</v>
      </c>
      <c r="C7118" s="40" t="s">
        <v>30400</v>
      </c>
      <c r="D7118" s="44" t="s">
        <v>30401</v>
      </c>
    </row>
    <row r="7119" spans="1:4" ht="15" customHeight="1" x14ac:dyDescent="0.2">
      <c r="A7119" s="40" t="s">
        <v>30402</v>
      </c>
      <c r="B7119" s="40" t="s">
        <v>30403</v>
      </c>
      <c r="C7119" s="40" t="s">
        <v>30404</v>
      </c>
      <c r="D7119" s="44" t="s">
        <v>30405</v>
      </c>
    </row>
    <row r="7120" spans="1:4" ht="15" customHeight="1" x14ac:dyDescent="0.2">
      <c r="A7120" s="40" t="s">
        <v>30406</v>
      </c>
      <c r="B7120" s="40" t="s">
        <v>30407</v>
      </c>
      <c r="C7120" s="40" t="s">
        <v>30408</v>
      </c>
      <c r="D7120" s="44" t="s">
        <v>30409</v>
      </c>
    </row>
    <row r="7121" spans="1:4" ht="15" customHeight="1" x14ac:dyDescent="0.2">
      <c r="A7121" s="40" t="s">
        <v>30410</v>
      </c>
      <c r="B7121" s="40" t="s">
        <v>30411</v>
      </c>
      <c r="C7121" s="40" t="s">
        <v>30412</v>
      </c>
      <c r="D7121" s="44" t="s">
        <v>30413</v>
      </c>
    </row>
    <row r="7122" spans="1:4" ht="15" customHeight="1" x14ac:dyDescent="0.2">
      <c r="A7122" s="40" t="s">
        <v>30414</v>
      </c>
      <c r="B7122" s="40" t="s">
        <v>30415</v>
      </c>
      <c r="C7122" s="40" t="s">
        <v>30416</v>
      </c>
      <c r="D7122" s="44" t="s">
        <v>30417</v>
      </c>
    </row>
    <row r="7123" spans="1:4" ht="15" customHeight="1" x14ac:dyDescent="0.2">
      <c r="A7123" s="40" t="s">
        <v>30418</v>
      </c>
      <c r="B7123" s="40" t="s">
        <v>30419</v>
      </c>
      <c r="C7123" s="40" t="s">
        <v>30420</v>
      </c>
      <c r="D7123" s="44" t="s">
        <v>30421</v>
      </c>
    </row>
    <row r="7124" spans="1:4" ht="15" customHeight="1" x14ac:dyDescent="0.2">
      <c r="A7124" s="40" t="s">
        <v>30422</v>
      </c>
      <c r="B7124" s="40" t="s">
        <v>30423</v>
      </c>
      <c r="C7124" s="40" t="s">
        <v>30424</v>
      </c>
      <c r="D7124" s="44" t="s">
        <v>30425</v>
      </c>
    </row>
    <row r="7125" spans="1:4" ht="15" customHeight="1" x14ac:dyDescent="0.2">
      <c r="A7125" s="40" t="s">
        <v>30426</v>
      </c>
      <c r="B7125" s="40" t="s">
        <v>30427</v>
      </c>
      <c r="C7125" s="40" t="s">
        <v>30428</v>
      </c>
      <c r="D7125" s="44" t="s">
        <v>30429</v>
      </c>
    </row>
    <row r="7126" spans="1:4" ht="15" customHeight="1" x14ac:dyDescent="0.2">
      <c r="A7126" s="40" t="s">
        <v>30430</v>
      </c>
      <c r="B7126" s="40" t="s">
        <v>30431</v>
      </c>
      <c r="C7126" s="40" t="s">
        <v>30432</v>
      </c>
      <c r="D7126" s="44" t="s">
        <v>30433</v>
      </c>
    </row>
    <row r="7127" spans="1:4" ht="15" customHeight="1" x14ac:dyDescent="0.2">
      <c r="A7127" s="40" t="s">
        <v>30434</v>
      </c>
      <c r="B7127" s="40" t="s">
        <v>30435</v>
      </c>
      <c r="C7127" s="40" t="s">
        <v>30436</v>
      </c>
      <c r="D7127" s="44" t="s">
        <v>30437</v>
      </c>
    </row>
    <row r="7128" spans="1:4" ht="15" customHeight="1" x14ac:dyDescent="0.2">
      <c r="A7128" s="40" t="s">
        <v>30438</v>
      </c>
      <c r="B7128" s="40" t="s">
        <v>30439</v>
      </c>
      <c r="C7128" s="40" t="s">
        <v>30440</v>
      </c>
      <c r="D7128" s="44" t="s">
        <v>30441</v>
      </c>
    </row>
    <row r="7129" spans="1:4" ht="15" customHeight="1" x14ac:dyDescent="0.2">
      <c r="A7129" s="40" t="s">
        <v>30442</v>
      </c>
      <c r="B7129" s="40" t="s">
        <v>30443</v>
      </c>
      <c r="C7129" s="40" t="s">
        <v>30444</v>
      </c>
      <c r="D7129" s="44" t="s">
        <v>30445</v>
      </c>
    </row>
    <row r="7130" spans="1:4" ht="15" customHeight="1" x14ac:dyDescent="0.2">
      <c r="A7130" s="40" t="s">
        <v>30446</v>
      </c>
      <c r="B7130" s="40" t="s">
        <v>30447</v>
      </c>
      <c r="C7130" s="40" t="s">
        <v>30448</v>
      </c>
      <c r="D7130" s="44" t="s">
        <v>30449</v>
      </c>
    </row>
    <row r="7131" spans="1:4" ht="15" customHeight="1" x14ac:dyDescent="0.2">
      <c r="A7131" s="40" t="s">
        <v>30450</v>
      </c>
      <c r="B7131" s="40" t="s">
        <v>30451</v>
      </c>
      <c r="C7131" s="40" t="s">
        <v>30452</v>
      </c>
      <c r="D7131" s="44" t="s">
        <v>30453</v>
      </c>
    </row>
    <row r="7132" spans="1:4" ht="15" customHeight="1" x14ac:dyDescent="0.2">
      <c r="A7132" s="40" t="s">
        <v>30454</v>
      </c>
      <c r="B7132" s="40" t="s">
        <v>30455</v>
      </c>
      <c r="C7132" s="40" t="s">
        <v>30456</v>
      </c>
      <c r="D7132" s="44" t="s">
        <v>30457</v>
      </c>
    </row>
    <row r="7133" spans="1:4" ht="15" customHeight="1" x14ac:dyDescent="0.2">
      <c r="A7133" s="40" t="s">
        <v>30458</v>
      </c>
      <c r="B7133" s="40" t="s">
        <v>30459</v>
      </c>
      <c r="C7133" s="40" t="s">
        <v>30460</v>
      </c>
      <c r="D7133" s="44" t="s">
        <v>30461</v>
      </c>
    </row>
    <row r="7134" spans="1:4" ht="15" customHeight="1" x14ac:dyDescent="0.2">
      <c r="A7134" s="40" t="s">
        <v>30462</v>
      </c>
      <c r="B7134" s="40" t="s">
        <v>30463</v>
      </c>
      <c r="C7134" s="40" t="s">
        <v>30464</v>
      </c>
      <c r="D7134" s="44" t="s">
        <v>30465</v>
      </c>
    </row>
    <row r="7135" spans="1:4" ht="15" customHeight="1" x14ac:dyDescent="0.2">
      <c r="A7135" s="40" t="s">
        <v>30466</v>
      </c>
      <c r="B7135" s="40" t="s">
        <v>30467</v>
      </c>
      <c r="C7135" s="40" t="s">
        <v>30468</v>
      </c>
      <c r="D7135" s="44" t="s">
        <v>30469</v>
      </c>
    </row>
    <row r="7136" spans="1:4" ht="15" customHeight="1" x14ac:dyDescent="0.2">
      <c r="A7136" s="40" t="s">
        <v>30470</v>
      </c>
      <c r="B7136" s="40" t="s">
        <v>30471</v>
      </c>
      <c r="C7136" s="40" t="s">
        <v>30472</v>
      </c>
      <c r="D7136" s="44" t="s">
        <v>30473</v>
      </c>
    </row>
    <row r="7137" spans="1:4" ht="15" customHeight="1" x14ac:dyDescent="0.2">
      <c r="A7137" s="40" t="s">
        <v>30474</v>
      </c>
      <c r="B7137" s="40" t="s">
        <v>30475</v>
      </c>
      <c r="C7137" s="40" t="s">
        <v>30476</v>
      </c>
      <c r="D7137" s="44" t="s">
        <v>30477</v>
      </c>
    </row>
    <row r="7138" spans="1:4" ht="15" customHeight="1" x14ac:dyDescent="0.2">
      <c r="A7138" s="40" t="s">
        <v>30478</v>
      </c>
      <c r="B7138" s="40" t="s">
        <v>30479</v>
      </c>
      <c r="C7138" s="40" t="s">
        <v>30480</v>
      </c>
      <c r="D7138" s="44" t="s">
        <v>30481</v>
      </c>
    </row>
    <row r="7139" spans="1:4" ht="15" customHeight="1" x14ac:dyDescent="0.2">
      <c r="A7139" s="40" t="s">
        <v>30482</v>
      </c>
      <c r="B7139" s="40" t="s">
        <v>30483</v>
      </c>
      <c r="C7139" s="40" t="s">
        <v>30484</v>
      </c>
      <c r="D7139" s="44" t="s">
        <v>30485</v>
      </c>
    </row>
    <row r="7140" spans="1:4" ht="15" customHeight="1" x14ac:dyDescent="0.2">
      <c r="A7140" s="40" t="s">
        <v>30486</v>
      </c>
      <c r="B7140" s="40" t="s">
        <v>30487</v>
      </c>
      <c r="C7140" s="40" t="s">
        <v>30488</v>
      </c>
      <c r="D7140" s="44" t="s">
        <v>30489</v>
      </c>
    </row>
    <row r="7141" spans="1:4" ht="15" customHeight="1" x14ac:dyDescent="0.2">
      <c r="A7141" s="40" t="s">
        <v>30490</v>
      </c>
      <c r="B7141" s="40" t="s">
        <v>30491</v>
      </c>
      <c r="C7141" s="40" t="s">
        <v>30492</v>
      </c>
      <c r="D7141" s="44" t="s">
        <v>30493</v>
      </c>
    </row>
    <row r="7142" spans="1:4" ht="15" customHeight="1" x14ac:dyDescent="0.2">
      <c r="A7142" s="40" t="s">
        <v>30494</v>
      </c>
      <c r="B7142" s="40" t="s">
        <v>30495</v>
      </c>
      <c r="C7142" s="40" t="s">
        <v>30496</v>
      </c>
      <c r="D7142" s="44" t="s">
        <v>30493</v>
      </c>
    </row>
    <row r="7143" spans="1:4" ht="15" customHeight="1" x14ac:dyDescent="0.2">
      <c r="A7143" s="40" t="s">
        <v>30497</v>
      </c>
      <c r="B7143" s="40" t="s">
        <v>30498</v>
      </c>
      <c r="C7143" s="40" t="s">
        <v>30499</v>
      </c>
      <c r="D7143" s="44" t="s">
        <v>30493</v>
      </c>
    </row>
    <row r="7144" spans="1:4" ht="15" customHeight="1" x14ac:dyDescent="0.2">
      <c r="A7144" s="40" t="s">
        <v>30500</v>
      </c>
      <c r="B7144" s="40" t="s">
        <v>30501</v>
      </c>
      <c r="C7144" s="40" t="s">
        <v>30502</v>
      </c>
      <c r="D7144" s="44" t="s">
        <v>30503</v>
      </c>
    </row>
    <row r="7145" spans="1:4" ht="15" customHeight="1" x14ac:dyDescent="0.2">
      <c r="A7145" s="40" t="s">
        <v>30504</v>
      </c>
      <c r="B7145" s="40" t="s">
        <v>30505</v>
      </c>
      <c r="C7145" s="40" t="s">
        <v>30506</v>
      </c>
      <c r="D7145" s="44" t="s">
        <v>30507</v>
      </c>
    </row>
    <row r="7146" spans="1:4" ht="15" customHeight="1" x14ac:dyDescent="0.2">
      <c r="A7146" s="40" t="s">
        <v>30508</v>
      </c>
      <c r="B7146" s="40" t="s">
        <v>30509</v>
      </c>
      <c r="C7146" s="40" t="s">
        <v>30510</v>
      </c>
      <c r="D7146" s="44" t="s">
        <v>30511</v>
      </c>
    </row>
    <row r="7147" spans="1:4" ht="15" customHeight="1" x14ac:dyDescent="0.2">
      <c r="A7147" s="40" t="s">
        <v>30512</v>
      </c>
      <c r="B7147" s="40" t="s">
        <v>30513</v>
      </c>
      <c r="C7147" s="40" t="s">
        <v>30514</v>
      </c>
      <c r="D7147" s="44" t="s">
        <v>30515</v>
      </c>
    </row>
    <row r="7148" spans="1:4" ht="15" customHeight="1" x14ac:dyDescent="0.2">
      <c r="A7148" s="40" t="s">
        <v>30516</v>
      </c>
      <c r="B7148" s="40" t="s">
        <v>30517</v>
      </c>
      <c r="C7148" s="40" t="s">
        <v>30518</v>
      </c>
      <c r="D7148" s="44" t="s">
        <v>30519</v>
      </c>
    </row>
    <row r="7149" spans="1:4" ht="15" customHeight="1" x14ac:dyDescent="0.2">
      <c r="A7149" s="40" t="s">
        <v>30520</v>
      </c>
      <c r="B7149" s="40" t="s">
        <v>30521</v>
      </c>
      <c r="C7149" s="40" t="s">
        <v>30522</v>
      </c>
      <c r="D7149" s="44" t="s">
        <v>30523</v>
      </c>
    </row>
    <row r="7150" spans="1:4" ht="15" customHeight="1" x14ac:dyDescent="0.2">
      <c r="A7150" s="40" t="s">
        <v>30524</v>
      </c>
      <c r="B7150" s="40" t="s">
        <v>30525</v>
      </c>
      <c r="C7150" s="40" t="s">
        <v>30526</v>
      </c>
      <c r="D7150" s="44" t="s">
        <v>30527</v>
      </c>
    </row>
    <row r="7151" spans="1:4" ht="15" customHeight="1" x14ac:dyDescent="0.2">
      <c r="A7151" s="40" t="s">
        <v>30528</v>
      </c>
      <c r="B7151" s="40" t="s">
        <v>30529</v>
      </c>
      <c r="C7151" s="40" t="s">
        <v>30530</v>
      </c>
      <c r="D7151" s="44" t="s">
        <v>30531</v>
      </c>
    </row>
    <row r="7152" spans="1:4" ht="15" customHeight="1" x14ac:dyDescent="0.2">
      <c r="A7152" s="40" t="s">
        <v>30532</v>
      </c>
      <c r="B7152" s="40" t="s">
        <v>30533</v>
      </c>
      <c r="C7152" s="40" t="s">
        <v>30534</v>
      </c>
      <c r="D7152" s="44" t="s">
        <v>30535</v>
      </c>
    </row>
    <row r="7153" spans="1:4" ht="15" customHeight="1" x14ac:dyDescent="0.2">
      <c r="A7153" s="40" t="s">
        <v>30536</v>
      </c>
      <c r="B7153" s="40" t="s">
        <v>30537</v>
      </c>
      <c r="C7153" s="40" t="s">
        <v>30538</v>
      </c>
      <c r="D7153" s="44" t="s">
        <v>30539</v>
      </c>
    </row>
    <row r="7154" spans="1:4" ht="15" customHeight="1" x14ac:dyDescent="0.2">
      <c r="A7154" s="40" t="s">
        <v>30540</v>
      </c>
      <c r="B7154" s="40" t="s">
        <v>30541</v>
      </c>
      <c r="C7154" s="40" t="s">
        <v>30542</v>
      </c>
      <c r="D7154" s="44" t="s">
        <v>30543</v>
      </c>
    </row>
    <row r="7155" spans="1:4" ht="15" customHeight="1" x14ac:dyDescent="0.2">
      <c r="A7155" s="40" t="s">
        <v>30544</v>
      </c>
      <c r="B7155" s="40" t="s">
        <v>30545</v>
      </c>
      <c r="C7155" s="40" t="s">
        <v>30546</v>
      </c>
      <c r="D7155" s="44" t="s">
        <v>30547</v>
      </c>
    </row>
    <row r="7156" spans="1:4" ht="15" customHeight="1" x14ac:dyDescent="0.2">
      <c r="A7156" s="40" t="s">
        <v>30548</v>
      </c>
      <c r="B7156" s="40" t="s">
        <v>30549</v>
      </c>
      <c r="C7156" s="40" t="s">
        <v>30550</v>
      </c>
      <c r="D7156" s="44" t="s">
        <v>30551</v>
      </c>
    </row>
    <row r="7157" spans="1:4" ht="15" customHeight="1" x14ac:dyDescent="0.2">
      <c r="A7157" s="40" t="s">
        <v>30552</v>
      </c>
      <c r="B7157" s="40" t="s">
        <v>30553</v>
      </c>
      <c r="C7157" s="40" t="s">
        <v>30554</v>
      </c>
      <c r="D7157" s="44" t="s">
        <v>30555</v>
      </c>
    </row>
    <row r="7158" spans="1:4" ht="15" customHeight="1" x14ac:dyDescent="0.2">
      <c r="A7158" s="40" t="s">
        <v>30556</v>
      </c>
      <c r="B7158" s="40" t="s">
        <v>30557</v>
      </c>
      <c r="C7158" s="40" t="s">
        <v>30558</v>
      </c>
      <c r="D7158" s="44" t="s">
        <v>30559</v>
      </c>
    </row>
    <row r="7159" spans="1:4" ht="15" customHeight="1" x14ac:dyDescent="0.2">
      <c r="A7159" s="40" t="s">
        <v>30560</v>
      </c>
      <c r="B7159" s="40" t="s">
        <v>30561</v>
      </c>
      <c r="C7159" s="40" t="s">
        <v>30562</v>
      </c>
      <c r="D7159" s="44" t="s">
        <v>30563</v>
      </c>
    </row>
    <row r="7160" spans="1:4" ht="15" customHeight="1" x14ac:dyDescent="0.2">
      <c r="A7160" s="40" t="s">
        <v>30564</v>
      </c>
      <c r="B7160" s="40" t="s">
        <v>30565</v>
      </c>
      <c r="C7160" s="40" t="s">
        <v>30566</v>
      </c>
      <c r="D7160" s="44" t="s">
        <v>30567</v>
      </c>
    </row>
    <row r="7161" spans="1:4" ht="15" customHeight="1" x14ac:dyDescent="0.2">
      <c r="A7161" s="40" t="s">
        <v>30568</v>
      </c>
      <c r="B7161" s="40" t="s">
        <v>30569</v>
      </c>
      <c r="C7161" s="40" t="s">
        <v>30570</v>
      </c>
      <c r="D7161" s="44" t="s">
        <v>30571</v>
      </c>
    </row>
    <row r="7162" spans="1:4" ht="15" customHeight="1" x14ac:dyDescent="0.2">
      <c r="A7162" s="40" t="s">
        <v>30572</v>
      </c>
      <c r="B7162" s="40" t="s">
        <v>30573</v>
      </c>
      <c r="C7162" s="40" t="s">
        <v>30574</v>
      </c>
      <c r="D7162" s="44" t="s">
        <v>30575</v>
      </c>
    </row>
    <row r="7163" spans="1:4" ht="15" customHeight="1" x14ac:dyDescent="0.2">
      <c r="A7163" s="40" t="s">
        <v>30576</v>
      </c>
      <c r="B7163" s="40" t="s">
        <v>30577</v>
      </c>
      <c r="C7163" s="40" t="s">
        <v>30578</v>
      </c>
      <c r="D7163" s="44" t="s">
        <v>30579</v>
      </c>
    </row>
    <row r="7164" spans="1:4" ht="15" customHeight="1" x14ac:dyDescent="0.2">
      <c r="A7164" s="40" t="s">
        <v>30580</v>
      </c>
      <c r="B7164" s="40" t="s">
        <v>30581</v>
      </c>
      <c r="C7164" s="40" t="s">
        <v>30582</v>
      </c>
      <c r="D7164" s="44" t="s">
        <v>30583</v>
      </c>
    </row>
    <row r="7165" spans="1:4" ht="15" customHeight="1" x14ac:dyDescent="0.2">
      <c r="A7165" s="40" t="s">
        <v>30584</v>
      </c>
      <c r="B7165" s="40" t="s">
        <v>30585</v>
      </c>
      <c r="C7165" s="40" t="s">
        <v>30586</v>
      </c>
      <c r="D7165" s="44" t="s">
        <v>30587</v>
      </c>
    </row>
    <row r="7166" spans="1:4" ht="15" customHeight="1" x14ac:dyDescent="0.2">
      <c r="A7166" s="40" t="s">
        <v>30588</v>
      </c>
      <c r="B7166" s="40" t="s">
        <v>30589</v>
      </c>
      <c r="C7166" s="40" t="s">
        <v>30590</v>
      </c>
      <c r="D7166" s="44" t="s">
        <v>30591</v>
      </c>
    </row>
    <row r="7167" spans="1:4" ht="15" customHeight="1" x14ac:dyDescent="0.2">
      <c r="A7167" s="40" t="s">
        <v>30592</v>
      </c>
      <c r="B7167" s="40" t="s">
        <v>30593</v>
      </c>
      <c r="C7167" s="40" t="s">
        <v>30594</v>
      </c>
      <c r="D7167" s="44" t="s">
        <v>30595</v>
      </c>
    </row>
    <row r="7168" spans="1:4" ht="15" customHeight="1" x14ac:dyDescent="0.2">
      <c r="A7168" s="40" t="s">
        <v>30596</v>
      </c>
      <c r="B7168" s="40" t="s">
        <v>30597</v>
      </c>
      <c r="C7168" s="40" t="s">
        <v>30598</v>
      </c>
      <c r="D7168" s="44" t="s">
        <v>30599</v>
      </c>
    </row>
    <row r="7169" spans="1:4" ht="15" customHeight="1" x14ac:dyDescent="0.2">
      <c r="A7169" s="40" t="s">
        <v>30600</v>
      </c>
      <c r="B7169" s="40" t="s">
        <v>30601</v>
      </c>
      <c r="C7169" s="40" t="s">
        <v>30602</v>
      </c>
      <c r="D7169" s="44" t="s">
        <v>30603</v>
      </c>
    </row>
    <row r="7170" spans="1:4" ht="15" customHeight="1" x14ac:dyDescent="0.2">
      <c r="A7170" s="40" t="s">
        <v>30604</v>
      </c>
      <c r="B7170" s="40" t="s">
        <v>30605</v>
      </c>
      <c r="C7170" s="40" t="s">
        <v>30606</v>
      </c>
      <c r="D7170" s="44" t="s">
        <v>30607</v>
      </c>
    </row>
    <row r="7171" spans="1:4" ht="15" customHeight="1" x14ac:dyDescent="0.2">
      <c r="A7171" s="40" t="s">
        <v>30608</v>
      </c>
      <c r="B7171" s="40" t="s">
        <v>30609</v>
      </c>
      <c r="C7171" s="40" t="s">
        <v>30610</v>
      </c>
      <c r="D7171" s="44" t="s">
        <v>30611</v>
      </c>
    </row>
    <row r="7172" spans="1:4" ht="15" customHeight="1" x14ac:dyDescent="0.2">
      <c r="A7172" s="40" t="s">
        <v>30612</v>
      </c>
      <c r="B7172" s="40" t="s">
        <v>30613</v>
      </c>
      <c r="C7172" s="40" t="s">
        <v>30614</v>
      </c>
      <c r="D7172" s="44" t="s">
        <v>30615</v>
      </c>
    </row>
    <row r="7173" spans="1:4" ht="15" customHeight="1" x14ac:dyDescent="0.2">
      <c r="A7173" s="40" t="s">
        <v>30616</v>
      </c>
      <c r="B7173" s="40" t="s">
        <v>30617</v>
      </c>
      <c r="C7173" s="40" t="s">
        <v>30618</v>
      </c>
      <c r="D7173" s="44" t="s">
        <v>30619</v>
      </c>
    </row>
    <row r="7174" spans="1:4" ht="15" customHeight="1" x14ac:dyDescent="0.2">
      <c r="A7174" s="40" t="s">
        <v>30620</v>
      </c>
      <c r="B7174" s="40" t="s">
        <v>30621</v>
      </c>
      <c r="C7174" s="40" t="s">
        <v>30622</v>
      </c>
      <c r="D7174" s="44" t="s">
        <v>30623</v>
      </c>
    </row>
    <row r="7175" spans="1:4" ht="15" customHeight="1" x14ac:dyDescent="0.2">
      <c r="A7175" s="40" t="s">
        <v>30624</v>
      </c>
      <c r="B7175" s="40" t="s">
        <v>30625</v>
      </c>
      <c r="C7175" s="40" t="s">
        <v>30626</v>
      </c>
      <c r="D7175" s="44" t="s">
        <v>30627</v>
      </c>
    </row>
    <row r="7176" spans="1:4" ht="15" customHeight="1" x14ac:dyDescent="0.2">
      <c r="A7176" s="40" t="s">
        <v>30628</v>
      </c>
      <c r="B7176" s="40" t="s">
        <v>30629</v>
      </c>
      <c r="C7176" s="40" t="s">
        <v>30630</v>
      </c>
      <c r="D7176" s="44" t="s">
        <v>30631</v>
      </c>
    </row>
    <row r="7177" spans="1:4" ht="15" customHeight="1" x14ac:dyDescent="0.2">
      <c r="A7177" s="40" t="s">
        <v>30632</v>
      </c>
      <c r="B7177" s="40" t="s">
        <v>30633</v>
      </c>
      <c r="C7177" s="40" t="s">
        <v>30634</v>
      </c>
      <c r="D7177" s="44" t="s">
        <v>30635</v>
      </c>
    </row>
    <row r="7178" spans="1:4" ht="15" customHeight="1" x14ac:dyDescent="0.2">
      <c r="A7178" s="40" t="s">
        <v>30636</v>
      </c>
      <c r="B7178" s="40" t="s">
        <v>30637</v>
      </c>
      <c r="C7178" s="40" t="s">
        <v>30638</v>
      </c>
      <c r="D7178" s="44" t="s">
        <v>30639</v>
      </c>
    </row>
    <row r="7179" spans="1:4" ht="15" customHeight="1" x14ac:dyDescent="0.2">
      <c r="A7179" s="40" t="s">
        <v>30640</v>
      </c>
      <c r="B7179" s="40" t="s">
        <v>30641</v>
      </c>
      <c r="C7179" s="40" t="s">
        <v>30642</v>
      </c>
      <c r="D7179" s="44" t="s">
        <v>30643</v>
      </c>
    </row>
    <row r="7180" spans="1:4" ht="15" customHeight="1" x14ac:dyDescent="0.2">
      <c r="A7180" s="40" t="s">
        <v>30644</v>
      </c>
      <c r="B7180" s="40" t="s">
        <v>30645</v>
      </c>
      <c r="C7180" s="40" t="s">
        <v>30646</v>
      </c>
      <c r="D7180" s="44" t="s">
        <v>30647</v>
      </c>
    </row>
    <row r="7181" spans="1:4" ht="15" customHeight="1" x14ac:dyDescent="0.2">
      <c r="A7181" s="40" t="s">
        <v>30648</v>
      </c>
      <c r="B7181" s="40" t="s">
        <v>30649</v>
      </c>
      <c r="C7181" s="40" t="s">
        <v>30650</v>
      </c>
      <c r="D7181" s="44" t="s">
        <v>30651</v>
      </c>
    </row>
    <row r="7182" spans="1:4" ht="15" customHeight="1" x14ac:dyDescent="0.2">
      <c r="A7182" s="40" t="s">
        <v>30652</v>
      </c>
      <c r="B7182" s="40" t="s">
        <v>30653</v>
      </c>
      <c r="C7182" s="40" t="s">
        <v>30654</v>
      </c>
      <c r="D7182" s="44" t="s">
        <v>30655</v>
      </c>
    </row>
    <row r="7183" spans="1:4" ht="15" customHeight="1" x14ac:dyDescent="0.2">
      <c r="A7183" s="40" t="s">
        <v>30656</v>
      </c>
      <c r="B7183" s="40" t="s">
        <v>30657</v>
      </c>
      <c r="C7183" s="40" t="s">
        <v>30658</v>
      </c>
      <c r="D7183" s="44" t="s">
        <v>30659</v>
      </c>
    </row>
    <row r="7184" spans="1:4" ht="15" customHeight="1" x14ac:dyDescent="0.2">
      <c r="A7184" s="40" t="s">
        <v>30660</v>
      </c>
      <c r="B7184" s="40" t="s">
        <v>30661</v>
      </c>
      <c r="C7184" s="40" t="s">
        <v>30662</v>
      </c>
      <c r="D7184" s="44" t="s">
        <v>30663</v>
      </c>
    </row>
    <row r="7185" spans="1:4" ht="15" customHeight="1" x14ac:dyDescent="0.2">
      <c r="A7185" s="40" t="s">
        <v>30664</v>
      </c>
      <c r="B7185" s="40" t="s">
        <v>30665</v>
      </c>
      <c r="C7185" s="40" t="s">
        <v>30666</v>
      </c>
      <c r="D7185" s="44" t="s">
        <v>30667</v>
      </c>
    </row>
    <row r="7186" spans="1:4" ht="15" customHeight="1" x14ac:dyDescent="0.2">
      <c r="A7186" s="40" t="s">
        <v>30668</v>
      </c>
      <c r="B7186" s="40" t="s">
        <v>30669</v>
      </c>
      <c r="C7186" s="40" t="s">
        <v>30670</v>
      </c>
      <c r="D7186" s="44" t="s">
        <v>30671</v>
      </c>
    </row>
    <row r="7187" spans="1:4" ht="15" customHeight="1" x14ac:dyDescent="0.2">
      <c r="A7187" s="40" t="s">
        <v>30672</v>
      </c>
      <c r="B7187" s="40" t="s">
        <v>30673</v>
      </c>
      <c r="C7187" s="40" t="s">
        <v>30674</v>
      </c>
      <c r="D7187" s="44" t="s">
        <v>30675</v>
      </c>
    </row>
    <row r="7188" spans="1:4" ht="15" customHeight="1" x14ac:dyDescent="0.2">
      <c r="A7188" s="40" t="s">
        <v>30676</v>
      </c>
      <c r="B7188" s="40" t="s">
        <v>30677</v>
      </c>
      <c r="C7188" s="40" t="s">
        <v>30678</v>
      </c>
      <c r="D7188" s="44" t="s">
        <v>30679</v>
      </c>
    </row>
    <row r="7189" spans="1:4" ht="15" customHeight="1" x14ac:dyDescent="0.2">
      <c r="A7189" s="40" t="s">
        <v>30680</v>
      </c>
      <c r="B7189" s="40" t="s">
        <v>30681</v>
      </c>
      <c r="C7189" s="40" t="s">
        <v>30682</v>
      </c>
      <c r="D7189" s="44" t="s">
        <v>30683</v>
      </c>
    </row>
    <row r="7190" spans="1:4" ht="15" customHeight="1" x14ac:dyDescent="0.2">
      <c r="A7190" s="40" t="s">
        <v>30684</v>
      </c>
      <c r="B7190" s="40" t="s">
        <v>30685</v>
      </c>
      <c r="C7190" s="40" t="s">
        <v>30686</v>
      </c>
      <c r="D7190" s="44" t="s">
        <v>30687</v>
      </c>
    </row>
    <row r="7191" spans="1:4" ht="15" customHeight="1" x14ac:dyDescent="0.2">
      <c r="A7191" s="40" t="s">
        <v>30688</v>
      </c>
      <c r="B7191" s="40" t="s">
        <v>30689</v>
      </c>
      <c r="C7191" s="40" t="s">
        <v>30690</v>
      </c>
      <c r="D7191" s="44" t="s">
        <v>30691</v>
      </c>
    </row>
    <row r="7192" spans="1:4" ht="15" customHeight="1" x14ac:dyDescent="0.2">
      <c r="A7192" s="40" t="s">
        <v>30692</v>
      </c>
      <c r="B7192" s="40" t="s">
        <v>30693</v>
      </c>
      <c r="C7192" s="40" t="s">
        <v>30694</v>
      </c>
      <c r="D7192" s="44" t="s">
        <v>30695</v>
      </c>
    </row>
    <row r="7193" spans="1:4" ht="15" customHeight="1" x14ac:dyDescent="0.2">
      <c r="A7193" s="40" t="s">
        <v>30696</v>
      </c>
      <c r="B7193" s="40" t="s">
        <v>30697</v>
      </c>
      <c r="C7193" s="40" t="s">
        <v>30698</v>
      </c>
      <c r="D7193" s="44" t="s">
        <v>30699</v>
      </c>
    </row>
    <row r="7194" spans="1:4" ht="15" customHeight="1" x14ac:dyDescent="0.2">
      <c r="A7194" s="40" t="s">
        <v>30700</v>
      </c>
      <c r="B7194" s="40" t="s">
        <v>30701</v>
      </c>
      <c r="C7194" s="40" t="s">
        <v>30702</v>
      </c>
      <c r="D7194" s="44" t="s">
        <v>30703</v>
      </c>
    </row>
    <row r="7195" spans="1:4" ht="15" customHeight="1" x14ac:dyDescent="0.2">
      <c r="A7195" s="40" t="s">
        <v>30704</v>
      </c>
      <c r="B7195" s="40" t="s">
        <v>30705</v>
      </c>
      <c r="C7195" s="40" t="s">
        <v>30706</v>
      </c>
      <c r="D7195" s="44" t="s">
        <v>30707</v>
      </c>
    </row>
    <row r="7196" spans="1:4" ht="15" customHeight="1" x14ac:dyDescent="0.2">
      <c r="A7196" s="40" t="s">
        <v>30708</v>
      </c>
      <c r="B7196" s="40" t="s">
        <v>30709</v>
      </c>
      <c r="C7196" s="40" t="s">
        <v>30710</v>
      </c>
      <c r="D7196" s="44" t="s">
        <v>30711</v>
      </c>
    </row>
    <row r="7197" spans="1:4" ht="15" customHeight="1" x14ac:dyDescent="0.2">
      <c r="A7197" s="40" t="s">
        <v>30712</v>
      </c>
      <c r="B7197" s="40" t="s">
        <v>30713</v>
      </c>
      <c r="C7197" s="40" t="s">
        <v>30714</v>
      </c>
      <c r="D7197" s="44" t="s">
        <v>30715</v>
      </c>
    </row>
    <row r="7198" spans="1:4" ht="15" customHeight="1" x14ac:dyDescent="0.2">
      <c r="A7198" s="40" t="s">
        <v>30716</v>
      </c>
      <c r="B7198" s="40" t="s">
        <v>30717</v>
      </c>
      <c r="C7198" s="40" t="s">
        <v>30718</v>
      </c>
      <c r="D7198" s="44" t="s">
        <v>30719</v>
      </c>
    </row>
    <row r="7199" spans="1:4" ht="15" customHeight="1" x14ac:dyDescent="0.2">
      <c r="A7199" s="40" t="s">
        <v>30720</v>
      </c>
      <c r="B7199" s="40" t="s">
        <v>30721</v>
      </c>
      <c r="C7199" s="40" t="s">
        <v>30722</v>
      </c>
      <c r="D7199" s="44" t="s">
        <v>30723</v>
      </c>
    </row>
    <row r="7200" spans="1:4" ht="15" customHeight="1" x14ac:dyDescent="0.2">
      <c r="A7200" s="40" t="s">
        <v>30724</v>
      </c>
      <c r="B7200" s="40" t="s">
        <v>30725</v>
      </c>
      <c r="C7200" s="40" t="s">
        <v>30726</v>
      </c>
      <c r="D7200" s="44" t="s">
        <v>30727</v>
      </c>
    </row>
    <row r="7201" spans="1:4" ht="15" customHeight="1" x14ac:dyDescent="0.2">
      <c r="A7201" s="40" t="s">
        <v>30728</v>
      </c>
      <c r="B7201" s="40" t="s">
        <v>30729</v>
      </c>
      <c r="C7201" s="40" t="s">
        <v>30730</v>
      </c>
      <c r="D7201" s="44" t="s">
        <v>30731</v>
      </c>
    </row>
    <row r="7202" spans="1:4" ht="15" customHeight="1" x14ac:dyDescent="0.2">
      <c r="A7202" s="40" t="s">
        <v>30732</v>
      </c>
      <c r="B7202" s="40" t="s">
        <v>30733</v>
      </c>
      <c r="C7202" s="40" t="s">
        <v>178</v>
      </c>
      <c r="D7202" s="44" t="s">
        <v>30734</v>
      </c>
    </row>
    <row r="7203" spans="1:4" ht="15" customHeight="1" x14ac:dyDescent="0.2">
      <c r="A7203" s="40" t="s">
        <v>30735</v>
      </c>
      <c r="B7203" s="40" t="s">
        <v>30736</v>
      </c>
      <c r="C7203" s="40" t="s">
        <v>30737</v>
      </c>
      <c r="D7203" s="44" t="s">
        <v>30738</v>
      </c>
    </row>
    <row r="7204" spans="1:4" ht="15" customHeight="1" x14ac:dyDescent="0.2">
      <c r="A7204" s="40" t="s">
        <v>30739</v>
      </c>
      <c r="B7204" s="40" t="s">
        <v>30740</v>
      </c>
      <c r="C7204" s="40" t="s">
        <v>30741</v>
      </c>
      <c r="D7204" s="44" t="s">
        <v>30742</v>
      </c>
    </row>
    <row r="7205" spans="1:4" ht="15" customHeight="1" x14ac:dyDescent="0.2">
      <c r="A7205" s="40" t="s">
        <v>30743</v>
      </c>
      <c r="B7205" s="40" t="s">
        <v>30744</v>
      </c>
      <c r="C7205" s="40" t="s">
        <v>30745</v>
      </c>
      <c r="D7205" s="44" t="s">
        <v>30746</v>
      </c>
    </row>
    <row r="7206" spans="1:4" ht="15" customHeight="1" x14ac:dyDescent="0.2">
      <c r="A7206" s="40" t="s">
        <v>30747</v>
      </c>
      <c r="B7206" s="40" t="s">
        <v>30748</v>
      </c>
      <c r="C7206" s="40" t="s">
        <v>30749</v>
      </c>
      <c r="D7206" s="44" t="s">
        <v>30750</v>
      </c>
    </row>
    <row r="7207" spans="1:4" ht="15" customHeight="1" x14ac:dyDescent="0.2">
      <c r="A7207" s="40" t="s">
        <v>30751</v>
      </c>
      <c r="B7207" s="40" t="s">
        <v>30752</v>
      </c>
      <c r="C7207" s="40" t="s">
        <v>30753</v>
      </c>
      <c r="D7207" s="44" t="s">
        <v>30754</v>
      </c>
    </row>
    <row r="7208" spans="1:4" ht="15" customHeight="1" x14ac:dyDescent="0.2">
      <c r="A7208" s="40" t="s">
        <v>30755</v>
      </c>
      <c r="B7208" s="40" t="s">
        <v>30756</v>
      </c>
      <c r="C7208" s="40" t="s">
        <v>30757</v>
      </c>
      <c r="D7208" s="44" t="s">
        <v>30758</v>
      </c>
    </row>
    <row r="7209" spans="1:4" ht="15" customHeight="1" x14ac:dyDescent="0.2">
      <c r="A7209" s="40" t="s">
        <v>30759</v>
      </c>
      <c r="B7209" s="40" t="s">
        <v>30760</v>
      </c>
      <c r="C7209" s="40" t="s">
        <v>30761</v>
      </c>
      <c r="D7209" s="44" t="s">
        <v>30762</v>
      </c>
    </row>
    <row r="7210" spans="1:4" ht="15" customHeight="1" x14ac:dyDescent="0.2">
      <c r="A7210" s="40" t="s">
        <v>30763</v>
      </c>
      <c r="B7210" s="40" t="s">
        <v>30764</v>
      </c>
      <c r="C7210" s="40" t="s">
        <v>30765</v>
      </c>
      <c r="D7210" s="44" t="s">
        <v>30766</v>
      </c>
    </row>
    <row r="7211" spans="1:4" ht="15" customHeight="1" x14ac:dyDescent="0.2">
      <c r="A7211" s="40" t="s">
        <v>30767</v>
      </c>
      <c r="B7211" s="40" t="s">
        <v>30768</v>
      </c>
      <c r="C7211" s="40" t="s">
        <v>30769</v>
      </c>
      <c r="D7211" s="44" t="s">
        <v>30770</v>
      </c>
    </row>
    <row r="7212" spans="1:4" ht="15" customHeight="1" x14ac:dyDescent="0.2">
      <c r="A7212" s="40" t="s">
        <v>30771</v>
      </c>
      <c r="B7212" s="40" t="s">
        <v>30772</v>
      </c>
      <c r="C7212" s="40" t="s">
        <v>30773</v>
      </c>
      <c r="D7212" s="44" t="s">
        <v>30774</v>
      </c>
    </row>
    <row r="7213" spans="1:4" ht="15" customHeight="1" x14ac:dyDescent="0.2">
      <c r="A7213" s="40" t="s">
        <v>30775</v>
      </c>
      <c r="B7213" s="40" t="s">
        <v>30776</v>
      </c>
      <c r="C7213" s="40" t="s">
        <v>30777</v>
      </c>
      <c r="D7213" s="44" t="s">
        <v>30778</v>
      </c>
    </row>
    <row r="7214" spans="1:4" ht="15" customHeight="1" x14ac:dyDescent="0.2">
      <c r="A7214" s="40" t="s">
        <v>30779</v>
      </c>
      <c r="B7214" s="40" t="s">
        <v>30780</v>
      </c>
      <c r="C7214" s="40" t="s">
        <v>30781</v>
      </c>
      <c r="D7214" s="44" t="s">
        <v>30778</v>
      </c>
    </row>
    <row r="7215" spans="1:4" ht="15" customHeight="1" x14ac:dyDescent="0.2">
      <c r="A7215" s="40" t="s">
        <v>30782</v>
      </c>
      <c r="B7215" s="40" t="s">
        <v>30783</v>
      </c>
      <c r="C7215" s="40" t="s">
        <v>30784</v>
      </c>
      <c r="D7215" s="44" t="s">
        <v>30785</v>
      </c>
    </row>
    <row r="7216" spans="1:4" ht="15" customHeight="1" x14ac:dyDescent="0.2">
      <c r="A7216" s="40" t="s">
        <v>30786</v>
      </c>
      <c r="B7216" s="40" t="s">
        <v>30787</v>
      </c>
      <c r="C7216" s="40" t="s">
        <v>30788</v>
      </c>
      <c r="D7216" s="44" t="s">
        <v>30789</v>
      </c>
    </row>
    <row r="7217" spans="1:4" ht="15" customHeight="1" x14ac:dyDescent="0.2">
      <c r="A7217" s="40" t="s">
        <v>30790</v>
      </c>
      <c r="B7217" s="40" t="s">
        <v>30791</v>
      </c>
      <c r="C7217" s="40" t="s">
        <v>30792</v>
      </c>
      <c r="D7217" s="44" t="s">
        <v>30793</v>
      </c>
    </row>
    <row r="7218" spans="1:4" ht="15" customHeight="1" x14ac:dyDescent="0.2">
      <c r="A7218" s="40" t="s">
        <v>30794</v>
      </c>
      <c r="B7218" s="40" t="s">
        <v>30795</v>
      </c>
      <c r="C7218" s="40" t="s">
        <v>30796</v>
      </c>
      <c r="D7218" s="44" t="s">
        <v>30797</v>
      </c>
    </row>
    <row r="7219" spans="1:4" ht="15" customHeight="1" x14ac:dyDescent="0.2">
      <c r="A7219" s="40" t="s">
        <v>30798</v>
      </c>
      <c r="B7219" s="40" t="s">
        <v>30799</v>
      </c>
      <c r="C7219" s="40" t="s">
        <v>30800</v>
      </c>
      <c r="D7219" s="44" t="s">
        <v>30801</v>
      </c>
    </row>
    <row r="7220" spans="1:4" ht="15" customHeight="1" x14ac:dyDescent="0.2">
      <c r="A7220" s="40" t="s">
        <v>30802</v>
      </c>
      <c r="B7220" s="40" t="s">
        <v>30803</v>
      </c>
      <c r="C7220" s="40" t="s">
        <v>30804</v>
      </c>
      <c r="D7220" s="44" t="s">
        <v>30805</v>
      </c>
    </row>
    <row r="7221" spans="1:4" ht="15" customHeight="1" x14ac:dyDescent="0.2">
      <c r="A7221" s="40" t="s">
        <v>30806</v>
      </c>
      <c r="B7221" s="40" t="s">
        <v>30807</v>
      </c>
      <c r="C7221" s="40" t="s">
        <v>30808</v>
      </c>
      <c r="D7221" s="44" t="s">
        <v>30809</v>
      </c>
    </row>
    <row r="7222" spans="1:4" ht="15" customHeight="1" x14ac:dyDescent="0.2">
      <c r="A7222" s="40" t="s">
        <v>30810</v>
      </c>
      <c r="B7222" s="40" t="s">
        <v>30811</v>
      </c>
      <c r="C7222" s="40" t="s">
        <v>30812</v>
      </c>
      <c r="D7222" s="44" t="s">
        <v>30813</v>
      </c>
    </row>
    <row r="7223" spans="1:4" ht="15" customHeight="1" x14ac:dyDescent="0.2">
      <c r="A7223" s="40" t="s">
        <v>30814</v>
      </c>
      <c r="B7223" s="40" t="s">
        <v>30815</v>
      </c>
      <c r="C7223" s="40" t="s">
        <v>30816</v>
      </c>
      <c r="D7223" s="44" t="s">
        <v>30817</v>
      </c>
    </row>
    <row r="7224" spans="1:4" ht="15" customHeight="1" x14ac:dyDescent="0.2">
      <c r="A7224" s="40" t="s">
        <v>30818</v>
      </c>
      <c r="B7224" s="40" t="s">
        <v>30819</v>
      </c>
      <c r="C7224" s="40" t="s">
        <v>30820</v>
      </c>
      <c r="D7224" s="44" t="s">
        <v>30821</v>
      </c>
    </row>
    <row r="7225" spans="1:4" ht="15" customHeight="1" x14ac:dyDescent="0.2">
      <c r="A7225" s="40" t="s">
        <v>30822</v>
      </c>
      <c r="B7225" s="40" t="s">
        <v>30823</v>
      </c>
      <c r="C7225" s="40" t="s">
        <v>30824</v>
      </c>
      <c r="D7225" s="44" t="s">
        <v>30825</v>
      </c>
    </row>
    <row r="7226" spans="1:4" ht="15" customHeight="1" x14ac:dyDescent="0.2">
      <c r="A7226" s="40" t="s">
        <v>30826</v>
      </c>
      <c r="B7226" s="40" t="s">
        <v>30827</v>
      </c>
      <c r="C7226" s="40" t="s">
        <v>30828</v>
      </c>
      <c r="D7226" s="44" t="s">
        <v>30829</v>
      </c>
    </row>
    <row r="7227" spans="1:4" ht="15" customHeight="1" x14ac:dyDescent="0.2">
      <c r="A7227" s="40" t="s">
        <v>30830</v>
      </c>
      <c r="B7227" s="40" t="s">
        <v>30831</v>
      </c>
      <c r="C7227" s="40" t="s">
        <v>30832</v>
      </c>
      <c r="D7227" s="44" t="s">
        <v>30833</v>
      </c>
    </row>
    <row r="7228" spans="1:4" ht="15" customHeight="1" x14ac:dyDescent="0.2">
      <c r="A7228" s="40" t="s">
        <v>30834</v>
      </c>
      <c r="B7228" s="40" t="s">
        <v>30835</v>
      </c>
      <c r="C7228" s="40" t="s">
        <v>30836</v>
      </c>
      <c r="D7228" s="44" t="s">
        <v>30837</v>
      </c>
    </row>
    <row r="7229" spans="1:4" ht="15" customHeight="1" x14ac:dyDescent="0.2">
      <c r="A7229" s="40" t="s">
        <v>30838</v>
      </c>
      <c r="B7229" s="40" t="s">
        <v>30839</v>
      </c>
      <c r="C7229" s="40" t="s">
        <v>30840</v>
      </c>
      <c r="D7229" s="44" t="s">
        <v>30841</v>
      </c>
    </row>
    <row r="7230" spans="1:4" ht="15" customHeight="1" x14ac:dyDescent="0.2">
      <c r="A7230" s="40" t="s">
        <v>30842</v>
      </c>
      <c r="B7230" s="40" t="s">
        <v>30843</v>
      </c>
      <c r="C7230" s="40" t="s">
        <v>30844</v>
      </c>
      <c r="D7230" s="44" t="s">
        <v>30845</v>
      </c>
    </row>
    <row r="7231" spans="1:4" ht="15" customHeight="1" x14ac:dyDescent="0.2">
      <c r="A7231" s="40" t="s">
        <v>30846</v>
      </c>
      <c r="B7231" s="40" t="s">
        <v>30847</v>
      </c>
      <c r="C7231" s="40" t="s">
        <v>30848</v>
      </c>
      <c r="D7231" s="44" t="s">
        <v>30849</v>
      </c>
    </row>
    <row r="7232" spans="1:4" ht="15" customHeight="1" x14ac:dyDescent="0.2">
      <c r="A7232" s="40" t="s">
        <v>30850</v>
      </c>
      <c r="B7232" s="40" t="s">
        <v>30851</v>
      </c>
      <c r="C7232" s="40" t="s">
        <v>30852</v>
      </c>
      <c r="D7232" s="44" t="s">
        <v>30853</v>
      </c>
    </row>
    <row r="7233" spans="1:4" ht="15" customHeight="1" x14ac:dyDescent="0.2">
      <c r="A7233" s="40" t="s">
        <v>30854</v>
      </c>
      <c r="B7233" s="40" t="s">
        <v>30855</v>
      </c>
      <c r="C7233" s="40" t="s">
        <v>30856</v>
      </c>
      <c r="D7233" s="44" t="s">
        <v>30857</v>
      </c>
    </row>
    <row r="7234" spans="1:4" ht="15" customHeight="1" x14ac:dyDescent="0.2">
      <c r="A7234" s="40" t="s">
        <v>30858</v>
      </c>
      <c r="B7234" s="40" t="s">
        <v>30859</v>
      </c>
      <c r="C7234" s="40" t="s">
        <v>30860</v>
      </c>
      <c r="D7234" s="44" t="s">
        <v>30861</v>
      </c>
    </row>
    <row r="7235" spans="1:4" ht="15" customHeight="1" x14ac:dyDescent="0.2">
      <c r="A7235" s="40" t="s">
        <v>30862</v>
      </c>
      <c r="B7235" s="40" t="s">
        <v>30863</v>
      </c>
      <c r="C7235" s="40" t="s">
        <v>30864</v>
      </c>
      <c r="D7235" s="44" t="s">
        <v>30865</v>
      </c>
    </row>
    <row r="7236" spans="1:4" ht="15" customHeight="1" x14ac:dyDescent="0.2">
      <c r="A7236" s="40" t="s">
        <v>30866</v>
      </c>
      <c r="B7236" s="40" t="s">
        <v>30867</v>
      </c>
      <c r="C7236" s="40" t="s">
        <v>30868</v>
      </c>
      <c r="D7236" s="44" t="s">
        <v>30869</v>
      </c>
    </row>
    <row r="7237" spans="1:4" ht="15" customHeight="1" x14ac:dyDescent="0.2">
      <c r="A7237" s="40" t="s">
        <v>30870</v>
      </c>
      <c r="B7237" s="40" t="s">
        <v>30871</v>
      </c>
      <c r="C7237" s="40" t="s">
        <v>30872</v>
      </c>
      <c r="D7237" s="44" t="s">
        <v>30873</v>
      </c>
    </row>
    <row r="7238" spans="1:4" ht="15" customHeight="1" x14ac:dyDescent="0.2">
      <c r="A7238" s="40" t="s">
        <v>30874</v>
      </c>
      <c r="B7238" s="40" t="s">
        <v>30875</v>
      </c>
      <c r="C7238" s="40" t="s">
        <v>30876</v>
      </c>
      <c r="D7238" s="44" t="s">
        <v>30877</v>
      </c>
    </row>
    <row r="7239" spans="1:4" ht="15" customHeight="1" x14ac:dyDescent="0.2">
      <c r="A7239" s="40" t="s">
        <v>30878</v>
      </c>
      <c r="B7239" s="40" t="s">
        <v>30879</v>
      </c>
      <c r="C7239" s="40" t="s">
        <v>30880</v>
      </c>
      <c r="D7239" s="44" t="s">
        <v>30881</v>
      </c>
    </row>
    <row r="7240" spans="1:4" ht="15" customHeight="1" x14ac:dyDescent="0.2">
      <c r="A7240" s="40" t="s">
        <v>30882</v>
      </c>
      <c r="B7240" s="40" t="s">
        <v>30883</v>
      </c>
      <c r="C7240" s="40" t="s">
        <v>30884</v>
      </c>
      <c r="D7240" s="44" t="s">
        <v>30885</v>
      </c>
    </row>
    <row r="7241" spans="1:4" ht="15" customHeight="1" x14ac:dyDescent="0.2">
      <c r="A7241" s="40" t="s">
        <v>30886</v>
      </c>
      <c r="B7241" s="40" t="s">
        <v>30887</v>
      </c>
      <c r="C7241" s="40" t="s">
        <v>30888</v>
      </c>
      <c r="D7241" s="44" t="s">
        <v>30889</v>
      </c>
    </row>
    <row r="7242" spans="1:4" ht="15" customHeight="1" x14ac:dyDescent="0.2">
      <c r="A7242" s="40" t="s">
        <v>30890</v>
      </c>
      <c r="B7242" s="40" t="s">
        <v>30891</v>
      </c>
      <c r="C7242" s="40" t="s">
        <v>30892</v>
      </c>
      <c r="D7242" s="44" t="s">
        <v>30893</v>
      </c>
    </row>
    <row r="7243" spans="1:4" ht="15" customHeight="1" x14ac:dyDescent="0.2">
      <c r="A7243" s="40" t="s">
        <v>30894</v>
      </c>
      <c r="B7243" s="40" t="s">
        <v>30895</v>
      </c>
      <c r="C7243" s="40" t="s">
        <v>30896</v>
      </c>
      <c r="D7243" s="44" t="s">
        <v>30897</v>
      </c>
    </row>
    <row r="7244" spans="1:4" ht="15" customHeight="1" x14ac:dyDescent="0.2">
      <c r="A7244" s="40" t="s">
        <v>30898</v>
      </c>
      <c r="B7244" s="40" t="s">
        <v>30899</v>
      </c>
      <c r="C7244" s="40" t="s">
        <v>30900</v>
      </c>
      <c r="D7244" s="44" t="s">
        <v>30901</v>
      </c>
    </row>
    <row r="7245" spans="1:4" ht="15" customHeight="1" x14ac:dyDescent="0.2">
      <c r="A7245" s="40" t="s">
        <v>30902</v>
      </c>
      <c r="B7245" s="40" t="s">
        <v>30903</v>
      </c>
      <c r="C7245" s="40" t="s">
        <v>30904</v>
      </c>
      <c r="D7245" s="44" t="s">
        <v>30905</v>
      </c>
    </row>
    <row r="7246" spans="1:4" ht="15" customHeight="1" x14ac:dyDescent="0.2">
      <c r="A7246" s="40" t="s">
        <v>30906</v>
      </c>
      <c r="B7246" s="40" t="s">
        <v>30907</v>
      </c>
      <c r="C7246" s="40" t="s">
        <v>30908</v>
      </c>
      <c r="D7246" s="44" t="s">
        <v>30909</v>
      </c>
    </row>
    <row r="7247" spans="1:4" ht="15" customHeight="1" x14ac:dyDescent="0.2">
      <c r="A7247" s="40" t="s">
        <v>30910</v>
      </c>
      <c r="B7247" s="40" t="s">
        <v>30911</v>
      </c>
      <c r="C7247" s="40" t="s">
        <v>30912</v>
      </c>
      <c r="D7247" s="44" t="s">
        <v>30913</v>
      </c>
    </row>
    <row r="7248" spans="1:4" ht="15" customHeight="1" x14ac:dyDescent="0.2">
      <c r="A7248" s="40" t="s">
        <v>30914</v>
      </c>
      <c r="B7248" s="40" t="s">
        <v>30915</v>
      </c>
      <c r="C7248" s="40" t="s">
        <v>30916</v>
      </c>
      <c r="D7248" s="44" t="s">
        <v>30917</v>
      </c>
    </row>
    <row r="7249" spans="1:4" ht="15" customHeight="1" x14ac:dyDescent="0.2">
      <c r="A7249" s="40" t="s">
        <v>30918</v>
      </c>
      <c r="B7249" s="40" t="s">
        <v>30919</v>
      </c>
      <c r="C7249" s="40" t="s">
        <v>30920</v>
      </c>
      <c r="D7249" s="44" t="s">
        <v>30921</v>
      </c>
    </row>
    <row r="7250" spans="1:4" ht="15" customHeight="1" x14ac:dyDescent="0.2">
      <c r="A7250" s="40" t="s">
        <v>30922</v>
      </c>
      <c r="B7250" s="40" t="s">
        <v>30923</v>
      </c>
      <c r="C7250" s="40" t="s">
        <v>30924</v>
      </c>
      <c r="D7250" s="44" t="s">
        <v>30925</v>
      </c>
    </row>
    <row r="7251" spans="1:4" ht="15" customHeight="1" x14ac:dyDescent="0.2">
      <c r="A7251" s="40" t="s">
        <v>30926</v>
      </c>
      <c r="B7251" s="40" t="s">
        <v>30927</v>
      </c>
      <c r="C7251" s="40" t="s">
        <v>30928</v>
      </c>
      <c r="D7251" s="44" t="s">
        <v>30929</v>
      </c>
    </row>
    <row r="7252" spans="1:4" ht="15" customHeight="1" x14ac:dyDescent="0.2">
      <c r="A7252" s="40" t="s">
        <v>30930</v>
      </c>
      <c r="B7252" s="40" t="s">
        <v>30931</v>
      </c>
      <c r="C7252" s="40" t="s">
        <v>30932</v>
      </c>
      <c r="D7252" s="44" t="s">
        <v>30933</v>
      </c>
    </row>
    <row r="7253" spans="1:4" ht="15" customHeight="1" x14ac:dyDescent="0.2">
      <c r="A7253" s="40" t="s">
        <v>30934</v>
      </c>
      <c r="B7253" s="40" t="s">
        <v>30935</v>
      </c>
      <c r="C7253" s="40" t="s">
        <v>30936</v>
      </c>
      <c r="D7253" s="44" t="s">
        <v>30937</v>
      </c>
    </row>
    <row r="7254" spans="1:4" ht="15" customHeight="1" x14ac:dyDescent="0.2">
      <c r="A7254" s="40" t="s">
        <v>30938</v>
      </c>
      <c r="B7254" s="40" t="s">
        <v>30939</v>
      </c>
      <c r="C7254" s="40" t="s">
        <v>30940</v>
      </c>
      <c r="D7254" s="44" t="s">
        <v>30941</v>
      </c>
    </row>
    <row r="7255" spans="1:4" ht="15" customHeight="1" x14ac:dyDescent="0.2">
      <c r="A7255" s="40" t="s">
        <v>30942</v>
      </c>
      <c r="B7255" s="40" t="s">
        <v>30943</v>
      </c>
      <c r="C7255" s="40" t="s">
        <v>30944</v>
      </c>
      <c r="D7255" s="44" t="s">
        <v>30945</v>
      </c>
    </row>
    <row r="7256" spans="1:4" ht="15" customHeight="1" x14ac:dyDescent="0.2">
      <c r="A7256" s="40" t="s">
        <v>30946</v>
      </c>
      <c r="B7256" s="40" t="s">
        <v>30947</v>
      </c>
      <c r="C7256" s="40" t="s">
        <v>30948</v>
      </c>
      <c r="D7256" s="44" t="s">
        <v>30949</v>
      </c>
    </row>
    <row r="7257" spans="1:4" ht="15" customHeight="1" x14ac:dyDescent="0.2">
      <c r="A7257" s="40" t="s">
        <v>30950</v>
      </c>
      <c r="B7257" s="40" t="s">
        <v>30951</v>
      </c>
      <c r="C7257" s="40" t="s">
        <v>30952</v>
      </c>
      <c r="D7257" s="44" t="s">
        <v>30953</v>
      </c>
    </row>
    <row r="7258" spans="1:4" ht="15" customHeight="1" x14ac:dyDescent="0.2">
      <c r="A7258" s="40" t="s">
        <v>30954</v>
      </c>
      <c r="B7258" s="40" t="s">
        <v>30955</v>
      </c>
      <c r="C7258" s="40" t="s">
        <v>30956</v>
      </c>
      <c r="D7258" s="44" t="s">
        <v>30957</v>
      </c>
    </row>
    <row r="7259" spans="1:4" ht="15" customHeight="1" x14ac:dyDescent="0.2">
      <c r="A7259" s="40" t="s">
        <v>30958</v>
      </c>
      <c r="B7259" s="40" t="s">
        <v>30959</v>
      </c>
      <c r="C7259" s="40" t="s">
        <v>30960</v>
      </c>
      <c r="D7259" s="44" t="s">
        <v>30961</v>
      </c>
    </row>
    <row r="7260" spans="1:4" ht="15" customHeight="1" x14ac:dyDescent="0.2">
      <c r="A7260" s="40" t="s">
        <v>30962</v>
      </c>
      <c r="B7260" s="40" t="s">
        <v>30963</v>
      </c>
      <c r="C7260" s="40" t="s">
        <v>30964</v>
      </c>
      <c r="D7260" s="44" t="s">
        <v>30965</v>
      </c>
    </row>
    <row r="7261" spans="1:4" ht="15" customHeight="1" x14ac:dyDescent="0.2">
      <c r="A7261" s="40" t="s">
        <v>30966</v>
      </c>
      <c r="B7261" s="40" t="s">
        <v>30967</v>
      </c>
      <c r="C7261" s="40" t="s">
        <v>30968</v>
      </c>
      <c r="D7261" s="44" t="s">
        <v>30969</v>
      </c>
    </row>
    <row r="7262" spans="1:4" ht="15" customHeight="1" x14ac:dyDescent="0.2">
      <c r="A7262" s="40" t="s">
        <v>30970</v>
      </c>
      <c r="B7262" s="40" t="s">
        <v>30971</v>
      </c>
      <c r="C7262" s="40" t="s">
        <v>30972</v>
      </c>
      <c r="D7262" s="44" t="s">
        <v>30973</v>
      </c>
    </row>
    <row r="7263" spans="1:4" ht="15" customHeight="1" x14ac:dyDescent="0.2">
      <c r="A7263" s="40" t="s">
        <v>30974</v>
      </c>
      <c r="B7263" s="40" t="s">
        <v>30975</v>
      </c>
      <c r="C7263" s="40" t="s">
        <v>30976</v>
      </c>
      <c r="D7263" s="44" t="s">
        <v>30977</v>
      </c>
    </row>
    <row r="7264" spans="1:4" ht="15" customHeight="1" x14ac:dyDescent="0.2">
      <c r="A7264" s="40" t="s">
        <v>30978</v>
      </c>
      <c r="B7264" s="40" t="s">
        <v>30979</v>
      </c>
      <c r="C7264" s="40" t="s">
        <v>30980</v>
      </c>
      <c r="D7264" s="44" t="s">
        <v>30981</v>
      </c>
    </row>
    <row r="7265" spans="1:4" ht="15" customHeight="1" x14ac:dyDescent="0.2">
      <c r="A7265" s="40" t="s">
        <v>30982</v>
      </c>
      <c r="B7265" s="40" t="s">
        <v>30983</v>
      </c>
      <c r="C7265" s="40" t="s">
        <v>30984</v>
      </c>
      <c r="D7265" s="44" t="s">
        <v>30985</v>
      </c>
    </row>
    <row r="7266" spans="1:4" ht="15" customHeight="1" x14ac:dyDescent="0.2">
      <c r="A7266" s="40" t="s">
        <v>30986</v>
      </c>
      <c r="B7266" s="40" t="s">
        <v>30987</v>
      </c>
      <c r="C7266" s="40" t="s">
        <v>30988</v>
      </c>
      <c r="D7266" s="44" t="s">
        <v>30989</v>
      </c>
    </row>
    <row r="7267" spans="1:4" ht="15" customHeight="1" x14ac:dyDescent="0.2">
      <c r="A7267" s="40" t="s">
        <v>30990</v>
      </c>
      <c r="B7267" s="40" t="s">
        <v>30991</v>
      </c>
      <c r="C7267" s="40" t="s">
        <v>30992</v>
      </c>
      <c r="D7267" s="44" t="s">
        <v>30993</v>
      </c>
    </row>
    <row r="7268" spans="1:4" ht="15" customHeight="1" x14ac:dyDescent="0.2">
      <c r="A7268" s="40" t="s">
        <v>30994</v>
      </c>
      <c r="B7268" s="40" t="s">
        <v>30995</v>
      </c>
      <c r="C7268" s="40" t="s">
        <v>30996</v>
      </c>
      <c r="D7268" s="44" t="s">
        <v>30997</v>
      </c>
    </row>
    <row r="7269" spans="1:4" ht="15" customHeight="1" x14ac:dyDescent="0.2">
      <c r="A7269" s="40" t="s">
        <v>30998</v>
      </c>
      <c r="B7269" s="40" t="s">
        <v>30999</v>
      </c>
      <c r="C7269" s="40" t="s">
        <v>31000</v>
      </c>
      <c r="D7269" s="44" t="s">
        <v>31001</v>
      </c>
    </row>
    <row r="7270" spans="1:4" ht="15" customHeight="1" x14ac:dyDescent="0.2">
      <c r="A7270" s="40" t="s">
        <v>31002</v>
      </c>
      <c r="B7270" s="40" t="s">
        <v>31003</v>
      </c>
      <c r="C7270" s="40" t="s">
        <v>31004</v>
      </c>
      <c r="D7270" s="44" t="s">
        <v>31005</v>
      </c>
    </row>
    <row r="7271" spans="1:4" ht="15" customHeight="1" x14ac:dyDescent="0.2">
      <c r="A7271" s="40" t="s">
        <v>31006</v>
      </c>
      <c r="B7271" s="40" t="s">
        <v>31007</v>
      </c>
      <c r="C7271" s="40" t="s">
        <v>31008</v>
      </c>
      <c r="D7271" s="44" t="s">
        <v>31009</v>
      </c>
    </row>
    <row r="7272" spans="1:4" ht="15" customHeight="1" x14ac:dyDescent="0.2">
      <c r="A7272" s="40" t="s">
        <v>31010</v>
      </c>
      <c r="B7272" s="40" t="s">
        <v>31011</v>
      </c>
      <c r="C7272" s="40" t="s">
        <v>31012</v>
      </c>
      <c r="D7272" s="44" t="s">
        <v>31013</v>
      </c>
    </row>
    <row r="7273" spans="1:4" ht="15" customHeight="1" x14ac:dyDescent="0.2">
      <c r="A7273" s="40" t="s">
        <v>31014</v>
      </c>
      <c r="B7273" s="40" t="s">
        <v>31015</v>
      </c>
      <c r="C7273" s="40" t="s">
        <v>31016</v>
      </c>
      <c r="D7273" s="44" t="s">
        <v>31017</v>
      </c>
    </row>
    <row r="7274" spans="1:4" ht="15" customHeight="1" x14ac:dyDescent="0.2">
      <c r="A7274" s="40" t="s">
        <v>31018</v>
      </c>
      <c r="B7274" s="40" t="s">
        <v>31019</v>
      </c>
      <c r="C7274" s="40" t="s">
        <v>31020</v>
      </c>
      <c r="D7274" s="44" t="s">
        <v>31021</v>
      </c>
    </row>
    <row r="7275" spans="1:4" ht="15" customHeight="1" x14ac:dyDescent="0.2">
      <c r="A7275" s="40" t="s">
        <v>31022</v>
      </c>
      <c r="B7275" s="40" t="s">
        <v>31023</v>
      </c>
      <c r="C7275" s="40" t="s">
        <v>31024</v>
      </c>
      <c r="D7275" s="44" t="s">
        <v>31025</v>
      </c>
    </row>
    <row r="7276" spans="1:4" ht="15" customHeight="1" x14ac:dyDescent="0.2">
      <c r="A7276" s="40" t="s">
        <v>31026</v>
      </c>
      <c r="B7276" s="40" t="s">
        <v>31027</v>
      </c>
      <c r="C7276" s="40" t="s">
        <v>31028</v>
      </c>
      <c r="D7276" s="44" t="s">
        <v>31029</v>
      </c>
    </row>
    <row r="7277" spans="1:4" ht="15" customHeight="1" x14ac:dyDescent="0.2">
      <c r="A7277" s="40" t="s">
        <v>31030</v>
      </c>
      <c r="B7277" s="40" t="s">
        <v>31031</v>
      </c>
      <c r="C7277" s="40" t="s">
        <v>31032</v>
      </c>
      <c r="D7277" s="44" t="s">
        <v>31033</v>
      </c>
    </row>
    <row r="7278" spans="1:4" ht="15" customHeight="1" x14ac:dyDescent="0.2">
      <c r="A7278" s="40" t="s">
        <v>31034</v>
      </c>
      <c r="B7278" s="40" t="s">
        <v>31035</v>
      </c>
      <c r="C7278" s="40" t="s">
        <v>31036</v>
      </c>
      <c r="D7278" s="44" t="s">
        <v>31037</v>
      </c>
    </row>
    <row r="7279" spans="1:4" ht="15" customHeight="1" x14ac:dyDescent="0.2">
      <c r="A7279" s="40" t="s">
        <v>31038</v>
      </c>
      <c r="B7279" s="40" t="s">
        <v>31039</v>
      </c>
      <c r="C7279" s="40" t="s">
        <v>31040</v>
      </c>
      <c r="D7279" s="44" t="s">
        <v>31041</v>
      </c>
    </row>
    <row r="7280" spans="1:4" ht="15" customHeight="1" x14ac:dyDescent="0.2">
      <c r="A7280" s="40" t="s">
        <v>31042</v>
      </c>
      <c r="B7280" s="40" t="s">
        <v>31043</v>
      </c>
      <c r="C7280" s="40" t="s">
        <v>31044</v>
      </c>
      <c r="D7280" s="44" t="s">
        <v>31045</v>
      </c>
    </row>
    <row r="7281" spans="1:4" ht="15" customHeight="1" x14ac:dyDescent="0.2">
      <c r="A7281" s="40" t="s">
        <v>31046</v>
      </c>
      <c r="B7281" s="40" t="s">
        <v>31047</v>
      </c>
      <c r="C7281" s="40" t="s">
        <v>31048</v>
      </c>
      <c r="D7281" s="44" t="s">
        <v>31049</v>
      </c>
    </row>
    <row r="7282" spans="1:4" ht="15" customHeight="1" x14ac:dyDescent="0.2">
      <c r="A7282" s="40" t="s">
        <v>31050</v>
      </c>
      <c r="B7282" s="40" t="s">
        <v>31051</v>
      </c>
      <c r="C7282" s="40" t="s">
        <v>31052</v>
      </c>
      <c r="D7282" s="44" t="s">
        <v>31053</v>
      </c>
    </row>
    <row r="7283" spans="1:4" ht="15" customHeight="1" x14ac:dyDescent="0.2">
      <c r="A7283" s="40" t="s">
        <v>31054</v>
      </c>
      <c r="B7283" s="40" t="s">
        <v>31055</v>
      </c>
      <c r="C7283" s="40" t="s">
        <v>31056</v>
      </c>
      <c r="D7283" s="44" t="s">
        <v>31057</v>
      </c>
    </row>
    <row r="7284" spans="1:4" ht="15" customHeight="1" x14ac:dyDescent="0.2">
      <c r="A7284" s="40" t="s">
        <v>31058</v>
      </c>
      <c r="B7284" s="40" t="s">
        <v>31059</v>
      </c>
      <c r="C7284" s="40" t="s">
        <v>31060</v>
      </c>
      <c r="D7284" s="44" t="s">
        <v>31061</v>
      </c>
    </row>
    <row r="7285" spans="1:4" ht="15" customHeight="1" x14ac:dyDescent="0.2">
      <c r="A7285" s="40" t="s">
        <v>31062</v>
      </c>
      <c r="B7285" s="40" t="s">
        <v>31063</v>
      </c>
      <c r="C7285" s="40" t="s">
        <v>31064</v>
      </c>
      <c r="D7285" s="44" t="s">
        <v>31065</v>
      </c>
    </row>
    <row r="7286" spans="1:4" ht="15" customHeight="1" x14ac:dyDescent="0.2">
      <c r="A7286" s="40" t="s">
        <v>31066</v>
      </c>
      <c r="B7286" s="40" t="s">
        <v>31067</v>
      </c>
      <c r="C7286" s="40" t="s">
        <v>31068</v>
      </c>
      <c r="D7286" s="44" t="s">
        <v>31069</v>
      </c>
    </row>
    <row r="7287" spans="1:4" ht="15" customHeight="1" x14ac:dyDescent="0.2">
      <c r="A7287" s="40" t="s">
        <v>31070</v>
      </c>
      <c r="B7287" s="40" t="s">
        <v>31071</v>
      </c>
      <c r="C7287" s="40" t="s">
        <v>31072</v>
      </c>
      <c r="D7287" s="44" t="s">
        <v>31073</v>
      </c>
    </row>
    <row r="7288" spans="1:4" ht="15" customHeight="1" x14ac:dyDescent="0.2">
      <c r="A7288" s="40" t="s">
        <v>31074</v>
      </c>
      <c r="B7288" s="40" t="s">
        <v>31075</v>
      </c>
      <c r="C7288" s="40" t="s">
        <v>31076</v>
      </c>
      <c r="D7288" s="44" t="s">
        <v>31077</v>
      </c>
    </row>
    <row r="7289" spans="1:4" ht="15" customHeight="1" x14ac:dyDescent="0.2">
      <c r="A7289" s="40" t="s">
        <v>31078</v>
      </c>
      <c r="B7289" s="40" t="s">
        <v>31079</v>
      </c>
      <c r="C7289" s="40" t="s">
        <v>31080</v>
      </c>
      <c r="D7289" s="44" t="s">
        <v>31081</v>
      </c>
    </row>
    <row r="7290" spans="1:4" ht="15" customHeight="1" x14ac:dyDescent="0.2">
      <c r="A7290" s="40" t="s">
        <v>31082</v>
      </c>
      <c r="B7290" s="40" t="s">
        <v>31083</v>
      </c>
      <c r="C7290" s="40" t="s">
        <v>31084</v>
      </c>
      <c r="D7290" s="44" t="s">
        <v>31085</v>
      </c>
    </row>
    <row r="7291" spans="1:4" ht="15" customHeight="1" x14ac:dyDescent="0.2">
      <c r="A7291" s="40" t="s">
        <v>31086</v>
      </c>
      <c r="B7291" s="40" t="s">
        <v>31087</v>
      </c>
      <c r="C7291" s="40" t="s">
        <v>31088</v>
      </c>
      <c r="D7291" s="44" t="s">
        <v>31089</v>
      </c>
    </row>
    <row r="7292" spans="1:4" ht="15" customHeight="1" x14ac:dyDescent="0.2">
      <c r="A7292" s="40" t="s">
        <v>31090</v>
      </c>
      <c r="B7292" s="40" t="s">
        <v>31091</v>
      </c>
      <c r="C7292" s="40" t="s">
        <v>31092</v>
      </c>
      <c r="D7292" s="44" t="s">
        <v>31093</v>
      </c>
    </row>
    <row r="7293" spans="1:4" ht="15" customHeight="1" x14ac:dyDescent="0.2">
      <c r="A7293" s="40" t="s">
        <v>31094</v>
      </c>
      <c r="B7293" s="40" t="s">
        <v>31095</v>
      </c>
      <c r="C7293" s="40" t="s">
        <v>31096</v>
      </c>
      <c r="D7293" s="44" t="s">
        <v>31097</v>
      </c>
    </row>
    <row r="7294" spans="1:4" ht="15" customHeight="1" x14ac:dyDescent="0.2">
      <c r="A7294" s="40" t="s">
        <v>31098</v>
      </c>
      <c r="B7294" s="40" t="s">
        <v>31099</v>
      </c>
      <c r="C7294" s="40" t="s">
        <v>31100</v>
      </c>
      <c r="D7294" s="44" t="s">
        <v>31101</v>
      </c>
    </row>
    <row r="7295" spans="1:4" ht="15" customHeight="1" x14ac:dyDescent="0.2">
      <c r="A7295" s="40" t="s">
        <v>31102</v>
      </c>
      <c r="B7295" s="40" t="s">
        <v>31103</v>
      </c>
      <c r="C7295" s="40" t="s">
        <v>31104</v>
      </c>
      <c r="D7295" s="44" t="s">
        <v>31105</v>
      </c>
    </row>
    <row r="7296" spans="1:4" ht="15" customHeight="1" x14ac:dyDescent="0.2">
      <c r="A7296" s="40" t="s">
        <v>31106</v>
      </c>
      <c r="B7296" s="40" t="s">
        <v>31107</v>
      </c>
      <c r="C7296" s="40" t="s">
        <v>31108</v>
      </c>
      <c r="D7296" s="44" t="s">
        <v>31109</v>
      </c>
    </row>
    <row r="7297" spans="1:4" ht="15" customHeight="1" x14ac:dyDescent="0.2">
      <c r="A7297" s="40" t="s">
        <v>31110</v>
      </c>
      <c r="B7297" s="40" t="s">
        <v>31111</v>
      </c>
      <c r="C7297" s="40" t="s">
        <v>31112</v>
      </c>
      <c r="D7297" s="44" t="s">
        <v>31113</v>
      </c>
    </row>
    <row r="7298" spans="1:4" ht="15" customHeight="1" x14ac:dyDescent="0.2">
      <c r="A7298" s="40" t="s">
        <v>31114</v>
      </c>
      <c r="B7298" s="40" t="s">
        <v>31115</v>
      </c>
      <c r="C7298" s="40" t="s">
        <v>31116</v>
      </c>
      <c r="D7298" s="44" t="s">
        <v>31117</v>
      </c>
    </row>
    <row r="7299" spans="1:4" ht="15" customHeight="1" x14ac:dyDescent="0.2">
      <c r="A7299" s="40" t="s">
        <v>31118</v>
      </c>
      <c r="B7299" s="40" t="s">
        <v>31119</v>
      </c>
      <c r="C7299" s="40" t="s">
        <v>31120</v>
      </c>
      <c r="D7299" s="44" t="s">
        <v>31121</v>
      </c>
    </row>
    <row r="7300" spans="1:4" ht="15" customHeight="1" x14ac:dyDescent="0.2">
      <c r="A7300" s="40" t="s">
        <v>31122</v>
      </c>
      <c r="B7300" s="40" t="s">
        <v>31123</v>
      </c>
      <c r="C7300" s="40" t="s">
        <v>31124</v>
      </c>
      <c r="D7300" s="44" t="s">
        <v>31125</v>
      </c>
    </row>
    <row r="7301" spans="1:4" ht="15" customHeight="1" x14ac:dyDescent="0.2">
      <c r="A7301" s="40" t="s">
        <v>31126</v>
      </c>
      <c r="B7301" s="40" t="s">
        <v>31127</v>
      </c>
      <c r="C7301" s="40" t="s">
        <v>31128</v>
      </c>
      <c r="D7301" s="44" t="s">
        <v>31129</v>
      </c>
    </row>
    <row r="7302" spans="1:4" ht="15" customHeight="1" x14ac:dyDescent="0.2">
      <c r="A7302" s="40" t="s">
        <v>31130</v>
      </c>
      <c r="B7302" s="40" t="s">
        <v>31131</v>
      </c>
      <c r="C7302" s="40" t="s">
        <v>31132</v>
      </c>
      <c r="D7302" s="44" t="s">
        <v>31133</v>
      </c>
    </row>
    <row r="7303" spans="1:4" ht="15" customHeight="1" x14ac:dyDescent="0.2">
      <c r="A7303" s="40" t="s">
        <v>31134</v>
      </c>
      <c r="B7303" s="40" t="s">
        <v>31135</v>
      </c>
      <c r="C7303" s="40" t="s">
        <v>31136</v>
      </c>
      <c r="D7303" s="44" t="s">
        <v>31137</v>
      </c>
    </row>
    <row r="7304" spans="1:4" ht="15" customHeight="1" x14ac:dyDescent="0.2">
      <c r="A7304" s="40" t="s">
        <v>31138</v>
      </c>
      <c r="B7304" s="40" t="s">
        <v>31139</v>
      </c>
      <c r="C7304" s="40" t="s">
        <v>31140</v>
      </c>
      <c r="D7304" s="44" t="s">
        <v>31141</v>
      </c>
    </row>
    <row r="7305" spans="1:4" ht="15" customHeight="1" x14ac:dyDescent="0.2">
      <c r="A7305" s="40" t="s">
        <v>31142</v>
      </c>
      <c r="B7305" s="40" t="s">
        <v>31143</v>
      </c>
      <c r="C7305" s="40" t="s">
        <v>31144</v>
      </c>
      <c r="D7305" s="44" t="s">
        <v>31145</v>
      </c>
    </row>
    <row r="7306" spans="1:4" ht="15" customHeight="1" x14ac:dyDescent="0.2">
      <c r="A7306" s="40" t="s">
        <v>31146</v>
      </c>
      <c r="B7306" s="40" t="s">
        <v>31147</v>
      </c>
      <c r="C7306" s="40" t="s">
        <v>31148</v>
      </c>
      <c r="D7306" s="44" t="s">
        <v>31149</v>
      </c>
    </row>
    <row r="7307" spans="1:4" ht="15" customHeight="1" x14ac:dyDescent="0.2">
      <c r="A7307" s="40" t="s">
        <v>31150</v>
      </c>
      <c r="B7307" s="40" t="s">
        <v>31151</v>
      </c>
      <c r="C7307" s="40" t="s">
        <v>31152</v>
      </c>
      <c r="D7307" s="44" t="s">
        <v>31153</v>
      </c>
    </row>
    <row r="7308" spans="1:4" ht="15" customHeight="1" x14ac:dyDescent="0.2">
      <c r="A7308" s="40" t="s">
        <v>31154</v>
      </c>
      <c r="B7308" s="40" t="s">
        <v>31155</v>
      </c>
      <c r="C7308" s="40" t="s">
        <v>31156</v>
      </c>
      <c r="D7308" s="44" t="s">
        <v>31157</v>
      </c>
    </row>
    <row r="7309" spans="1:4" ht="15" customHeight="1" x14ac:dyDescent="0.2">
      <c r="A7309" s="40" t="s">
        <v>31158</v>
      </c>
      <c r="B7309" s="40" t="s">
        <v>31159</v>
      </c>
      <c r="C7309" s="40" t="s">
        <v>31160</v>
      </c>
      <c r="D7309" s="44" t="s">
        <v>31161</v>
      </c>
    </row>
    <row r="7310" spans="1:4" ht="15" customHeight="1" x14ac:dyDescent="0.2">
      <c r="A7310" s="40" t="s">
        <v>31162</v>
      </c>
      <c r="B7310" s="40" t="s">
        <v>31163</v>
      </c>
      <c r="C7310" s="40" t="s">
        <v>31164</v>
      </c>
      <c r="D7310" s="44" t="s">
        <v>31165</v>
      </c>
    </row>
    <row r="7311" spans="1:4" ht="15" customHeight="1" x14ac:dyDescent="0.2">
      <c r="A7311" s="40" t="s">
        <v>31166</v>
      </c>
      <c r="B7311" s="40" t="s">
        <v>31167</v>
      </c>
      <c r="C7311" s="40" t="s">
        <v>31168</v>
      </c>
      <c r="D7311" s="44" t="s">
        <v>31169</v>
      </c>
    </row>
    <row r="7312" spans="1:4" ht="15" customHeight="1" x14ac:dyDescent="0.2">
      <c r="A7312" s="40" t="s">
        <v>31170</v>
      </c>
      <c r="B7312" s="40" t="s">
        <v>31171</v>
      </c>
      <c r="C7312" s="40" t="s">
        <v>31172</v>
      </c>
      <c r="D7312" s="44" t="s">
        <v>31173</v>
      </c>
    </row>
    <row r="7313" spans="1:4" ht="15" customHeight="1" x14ac:dyDescent="0.2">
      <c r="A7313" s="40" t="s">
        <v>31174</v>
      </c>
      <c r="B7313" s="40" t="s">
        <v>31175</v>
      </c>
      <c r="C7313" s="40" t="s">
        <v>31176</v>
      </c>
      <c r="D7313" s="44" t="s">
        <v>31177</v>
      </c>
    </row>
    <row r="7314" spans="1:4" ht="15" customHeight="1" x14ac:dyDescent="0.2">
      <c r="A7314" s="40" t="s">
        <v>31178</v>
      </c>
      <c r="B7314" s="40" t="s">
        <v>31179</v>
      </c>
      <c r="C7314" s="40" t="s">
        <v>31180</v>
      </c>
      <c r="D7314" s="44" t="s">
        <v>31181</v>
      </c>
    </row>
    <row r="7315" spans="1:4" ht="15" customHeight="1" x14ac:dyDescent="0.2">
      <c r="A7315" s="40" t="s">
        <v>31182</v>
      </c>
      <c r="B7315" s="40" t="s">
        <v>31183</v>
      </c>
      <c r="C7315" s="40" t="s">
        <v>31184</v>
      </c>
      <c r="D7315" s="44" t="s">
        <v>31185</v>
      </c>
    </row>
    <row r="7316" spans="1:4" ht="15" customHeight="1" x14ac:dyDescent="0.2">
      <c r="A7316" s="40" t="s">
        <v>31186</v>
      </c>
      <c r="B7316" s="40" t="s">
        <v>31187</v>
      </c>
      <c r="C7316" s="40" t="s">
        <v>31188</v>
      </c>
      <c r="D7316" s="44" t="s">
        <v>31189</v>
      </c>
    </row>
    <row r="7317" spans="1:4" ht="15" customHeight="1" x14ac:dyDescent="0.2">
      <c r="A7317" s="40" t="s">
        <v>31190</v>
      </c>
      <c r="B7317" s="40" t="s">
        <v>31191</v>
      </c>
      <c r="C7317" s="40" t="s">
        <v>31192</v>
      </c>
      <c r="D7317" s="44" t="s">
        <v>31193</v>
      </c>
    </row>
    <row r="7318" spans="1:4" ht="15" customHeight="1" x14ac:dyDescent="0.2">
      <c r="A7318" s="40" t="s">
        <v>31194</v>
      </c>
      <c r="B7318" s="40" t="s">
        <v>31195</v>
      </c>
      <c r="C7318" s="40" t="s">
        <v>31196</v>
      </c>
      <c r="D7318" s="44" t="s">
        <v>31197</v>
      </c>
    </row>
    <row r="7319" spans="1:4" ht="15" customHeight="1" x14ac:dyDescent="0.2">
      <c r="A7319" s="40" t="s">
        <v>31198</v>
      </c>
      <c r="B7319" s="40" t="s">
        <v>31199</v>
      </c>
      <c r="C7319" s="40" t="s">
        <v>31200</v>
      </c>
      <c r="D7319" s="44" t="s">
        <v>31201</v>
      </c>
    </row>
    <row r="7320" spans="1:4" ht="15" customHeight="1" x14ac:dyDescent="0.2">
      <c r="A7320" s="40" t="s">
        <v>31202</v>
      </c>
      <c r="B7320" s="40" t="s">
        <v>31203</v>
      </c>
      <c r="C7320" s="40" t="s">
        <v>31204</v>
      </c>
      <c r="D7320" s="44" t="s">
        <v>31205</v>
      </c>
    </row>
    <row r="7321" spans="1:4" ht="15" customHeight="1" x14ac:dyDescent="0.2">
      <c r="A7321" s="40" t="s">
        <v>31206</v>
      </c>
      <c r="B7321" s="40" t="s">
        <v>31207</v>
      </c>
      <c r="C7321" s="40" t="s">
        <v>31208</v>
      </c>
      <c r="D7321" s="44" t="s">
        <v>31209</v>
      </c>
    </row>
    <row r="7322" spans="1:4" ht="15" customHeight="1" x14ac:dyDescent="0.2">
      <c r="A7322" s="40" t="s">
        <v>31210</v>
      </c>
      <c r="B7322" s="40" t="s">
        <v>31211</v>
      </c>
      <c r="C7322" s="40" t="s">
        <v>31212</v>
      </c>
      <c r="D7322" s="44" t="s">
        <v>31209</v>
      </c>
    </row>
    <row r="7323" spans="1:4" ht="15" customHeight="1" x14ac:dyDescent="0.2">
      <c r="A7323" s="40" t="s">
        <v>31213</v>
      </c>
      <c r="B7323" s="40" t="s">
        <v>31214</v>
      </c>
      <c r="C7323" s="40" t="s">
        <v>31215</v>
      </c>
      <c r="D7323" s="44" t="s">
        <v>31216</v>
      </c>
    </row>
    <row r="7324" spans="1:4" ht="15" customHeight="1" x14ac:dyDescent="0.2">
      <c r="A7324" s="40" t="s">
        <v>31217</v>
      </c>
      <c r="B7324" s="40" t="s">
        <v>31218</v>
      </c>
      <c r="C7324" s="40" t="s">
        <v>31219</v>
      </c>
      <c r="D7324" s="44" t="s">
        <v>31220</v>
      </c>
    </row>
    <row r="7325" spans="1:4" ht="15" customHeight="1" x14ac:dyDescent="0.2">
      <c r="A7325" s="40" t="s">
        <v>31221</v>
      </c>
      <c r="B7325" s="40" t="s">
        <v>31222</v>
      </c>
      <c r="C7325" s="40" t="s">
        <v>31223</v>
      </c>
      <c r="D7325" s="44" t="s">
        <v>31224</v>
      </c>
    </row>
    <row r="7326" spans="1:4" ht="15" customHeight="1" x14ac:dyDescent="0.2">
      <c r="A7326" s="40" t="s">
        <v>31225</v>
      </c>
      <c r="B7326" s="40" t="s">
        <v>31226</v>
      </c>
      <c r="C7326" s="40" t="s">
        <v>31227</v>
      </c>
      <c r="D7326" s="44" t="s">
        <v>31228</v>
      </c>
    </row>
    <row r="7327" spans="1:4" ht="15" customHeight="1" x14ac:dyDescent="0.2">
      <c r="A7327" s="40" t="s">
        <v>31229</v>
      </c>
      <c r="B7327" s="40" t="s">
        <v>31230</v>
      </c>
      <c r="C7327" s="40" t="s">
        <v>31231</v>
      </c>
      <c r="D7327" s="44" t="s">
        <v>31232</v>
      </c>
    </row>
    <row r="7328" spans="1:4" ht="15" customHeight="1" x14ac:dyDescent="0.2">
      <c r="A7328" s="40" t="s">
        <v>31233</v>
      </c>
      <c r="B7328" s="40" t="s">
        <v>31234</v>
      </c>
      <c r="C7328" s="40" t="s">
        <v>31235</v>
      </c>
      <c r="D7328" s="44" t="s">
        <v>31236</v>
      </c>
    </row>
    <row r="7329" spans="1:4" ht="15" customHeight="1" x14ac:dyDescent="0.2">
      <c r="A7329" s="40" t="s">
        <v>31237</v>
      </c>
      <c r="B7329" s="40" t="s">
        <v>31238</v>
      </c>
      <c r="C7329" s="40" t="s">
        <v>31239</v>
      </c>
      <c r="D7329" s="44" t="s">
        <v>31240</v>
      </c>
    </row>
    <row r="7330" spans="1:4" ht="15" customHeight="1" x14ac:dyDescent="0.2">
      <c r="A7330" s="40" t="s">
        <v>31241</v>
      </c>
      <c r="B7330" s="40" t="s">
        <v>31242</v>
      </c>
      <c r="C7330" s="40" t="s">
        <v>31243</v>
      </c>
      <c r="D7330" s="44" t="s">
        <v>31244</v>
      </c>
    </row>
    <row r="7331" spans="1:4" ht="15" customHeight="1" x14ac:dyDescent="0.2">
      <c r="A7331" s="40" t="s">
        <v>31245</v>
      </c>
      <c r="B7331" s="40" t="s">
        <v>31246</v>
      </c>
      <c r="C7331" s="40" t="s">
        <v>31247</v>
      </c>
      <c r="D7331" s="44" t="s">
        <v>31248</v>
      </c>
    </row>
    <row r="7332" spans="1:4" ht="15" customHeight="1" x14ac:dyDescent="0.2">
      <c r="A7332" s="40" t="s">
        <v>31249</v>
      </c>
      <c r="B7332" s="40" t="s">
        <v>31250</v>
      </c>
      <c r="C7332" s="40" t="s">
        <v>31251</v>
      </c>
      <c r="D7332" s="44" t="s">
        <v>31252</v>
      </c>
    </row>
    <row r="7333" spans="1:4" ht="15" customHeight="1" x14ac:dyDescent="0.2">
      <c r="A7333" s="40" t="s">
        <v>31253</v>
      </c>
      <c r="B7333" s="40" t="s">
        <v>31254</v>
      </c>
      <c r="C7333" s="40" t="s">
        <v>31255</v>
      </c>
      <c r="D7333" s="44" t="s">
        <v>31256</v>
      </c>
    </row>
    <row r="7334" spans="1:4" ht="15" customHeight="1" x14ac:dyDescent="0.2">
      <c r="A7334" s="40" t="s">
        <v>31257</v>
      </c>
      <c r="B7334" s="40" t="s">
        <v>31258</v>
      </c>
      <c r="C7334" s="40" t="s">
        <v>31259</v>
      </c>
      <c r="D7334" s="44" t="s">
        <v>31260</v>
      </c>
    </row>
    <row r="7335" spans="1:4" ht="15" customHeight="1" x14ac:dyDescent="0.2">
      <c r="A7335" s="40" t="s">
        <v>31261</v>
      </c>
      <c r="B7335" s="40" t="s">
        <v>31262</v>
      </c>
      <c r="C7335" s="40" t="s">
        <v>31263</v>
      </c>
      <c r="D7335" s="44" t="s">
        <v>31264</v>
      </c>
    </row>
    <row r="7336" spans="1:4" ht="15" customHeight="1" x14ac:dyDescent="0.2">
      <c r="A7336" s="40" t="s">
        <v>31265</v>
      </c>
      <c r="B7336" s="40" t="s">
        <v>31266</v>
      </c>
      <c r="C7336" s="40" t="s">
        <v>31267</v>
      </c>
      <c r="D7336" s="44" t="s">
        <v>31268</v>
      </c>
    </row>
    <row r="7337" spans="1:4" ht="15" customHeight="1" x14ac:dyDescent="0.2">
      <c r="A7337" s="40" t="s">
        <v>31269</v>
      </c>
      <c r="B7337" s="40" t="s">
        <v>31270</v>
      </c>
      <c r="C7337" s="40" t="s">
        <v>31271</v>
      </c>
      <c r="D7337" s="44" t="s">
        <v>31272</v>
      </c>
    </row>
    <row r="7338" spans="1:4" ht="15" customHeight="1" x14ac:dyDescent="0.2">
      <c r="A7338" s="40" t="s">
        <v>31273</v>
      </c>
      <c r="B7338" s="40" t="s">
        <v>31274</v>
      </c>
      <c r="C7338" s="40" t="s">
        <v>31275</v>
      </c>
      <c r="D7338" s="44" t="s">
        <v>31276</v>
      </c>
    </row>
    <row r="7339" spans="1:4" ht="15" customHeight="1" x14ac:dyDescent="0.2">
      <c r="A7339" s="40" t="s">
        <v>31277</v>
      </c>
      <c r="B7339" s="40" t="s">
        <v>31278</v>
      </c>
      <c r="C7339" s="40" t="s">
        <v>31279</v>
      </c>
      <c r="D7339" s="44" t="s">
        <v>31280</v>
      </c>
    </row>
    <row r="7340" spans="1:4" ht="15" customHeight="1" x14ac:dyDescent="0.2">
      <c r="A7340" s="40" t="s">
        <v>31281</v>
      </c>
      <c r="B7340" s="40" t="s">
        <v>31282</v>
      </c>
      <c r="C7340" s="40" t="s">
        <v>31283</v>
      </c>
      <c r="D7340" s="44" t="s">
        <v>31284</v>
      </c>
    </row>
    <row r="7341" spans="1:4" ht="15" customHeight="1" x14ac:dyDescent="0.2">
      <c r="A7341" s="40" t="s">
        <v>31285</v>
      </c>
      <c r="B7341" s="40" t="s">
        <v>31286</v>
      </c>
      <c r="C7341" s="40" t="s">
        <v>31287</v>
      </c>
      <c r="D7341" s="44" t="s">
        <v>31288</v>
      </c>
    </row>
    <row r="7342" spans="1:4" ht="15" customHeight="1" x14ac:dyDescent="0.2">
      <c r="A7342" s="40" t="s">
        <v>31289</v>
      </c>
      <c r="B7342" s="40" t="s">
        <v>31290</v>
      </c>
      <c r="C7342" s="40" t="s">
        <v>31291</v>
      </c>
      <c r="D7342" s="44" t="s">
        <v>31288</v>
      </c>
    </row>
    <row r="7343" spans="1:4" ht="15" customHeight="1" x14ac:dyDescent="0.2">
      <c r="A7343" s="40" t="s">
        <v>31292</v>
      </c>
      <c r="B7343" s="40" t="s">
        <v>31293</v>
      </c>
      <c r="C7343" s="40" t="s">
        <v>31294</v>
      </c>
      <c r="D7343" s="44" t="s">
        <v>31295</v>
      </c>
    </row>
    <row r="7344" spans="1:4" ht="15" customHeight="1" x14ac:dyDescent="0.2">
      <c r="A7344" s="40" t="s">
        <v>31296</v>
      </c>
      <c r="B7344" s="40" t="s">
        <v>31297</v>
      </c>
      <c r="C7344" s="40" t="s">
        <v>31298</v>
      </c>
      <c r="D7344" s="44" t="s">
        <v>31299</v>
      </c>
    </row>
    <row r="7345" spans="1:4" ht="15" customHeight="1" x14ac:dyDescent="0.2">
      <c r="A7345" s="40" t="s">
        <v>31300</v>
      </c>
      <c r="B7345" s="40" t="s">
        <v>31301</v>
      </c>
      <c r="C7345" s="40" t="s">
        <v>31302</v>
      </c>
      <c r="D7345" s="44" t="s">
        <v>31303</v>
      </c>
    </row>
    <row r="7346" spans="1:4" ht="15" customHeight="1" x14ac:dyDescent="0.2">
      <c r="A7346" s="40" t="s">
        <v>31304</v>
      </c>
      <c r="B7346" s="40" t="s">
        <v>31305</v>
      </c>
      <c r="C7346" s="40" t="s">
        <v>31306</v>
      </c>
      <c r="D7346" s="44" t="s">
        <v>31307</v>
      </c>
    </row>
    <row r="7347" spans="1:4" ht="15" customHeight="1" x14ac:dyDescent="0.2">
      <c r="A7347" s="40" t="s">
        <v>31308</v>
      </c>
      <c r="B7347" s="40" t="s">
        <v>31309</v>
      </c>
      <c r="C7347" s="40" t="s">
        <v>31310</v>
      </c>
      <c r="D7347" s="44" t="s">
        <v>31311</v>
      </c>
    </row>
    <row r="7348" spans="1:4" ht="15" customHeight="1" x14ac:dyDescent="0.2">
      <c r="A7348" s="40" t="s">
        <v>31312</v>
      </c>
      <c r="B7348" s="40" t="s">
        <v>31313</v>
      </c>
      <c r="C7348" s="40" t="s">
        <v>31314</v>
      </c>
      <c r="D7348" s="44" t="s">
        <v>31315</v>
      </c>
    </row>
    <row r="7349" spans="1:4" ht="15" customHeight="1" x14ac:dyDescent="0.2">
      <c r="A7349" s="40" t="s">
        <v>31316</v>
      </c>
      <c r="B7349" s="40" t="s">
        <v>31317</v>
      </c>
      <c r="C7349" s="40" t="s">
        <v>31318</v>
      </c>
      <c r="D7349" s="44" t="s">
        <v>31319</v>
      </c>
    </row>
    <row r="7350" spans="1:4" ht="15" customHeight="1" x14ac:dyDescent="0.2">
      <c r="A7350" s="40" t="s">
        <v>31320</v>
      </c>
      <c r="B7350" s="40" t="s">
        <v>31321</v>
      </c>
      <c r="C7350" s="40" t="s">
        <v>31322</v>
      </c>
      <c r="D7350" s="44" t="s">
        <v>31323</v>
      </c>
    </row>
    <row r="7351" spans="1:4" ht="15" customHeight="1" x14ac:dyDescent="0.2">
      <c r="A7351" s="40" t="s">
        <v>31324</v>
      </c>
      <c r="B7351" s="40" t="s">
        <v>31325</v>
      </c>
      <c r="C7351" s="40" t="s">
        <v>31326</v>
      </c>
      <c r="D7351" s="44" t="s">
        <v>31327</v>
      </c>
    </row>
    <row r="7352" spans="1:4" ht="15" customHeight="1" x14ac:dyDescent="0.2">
      <c r="A7352" s="40" t="s">
        <v>31328</v>
      </c>
      <c r="B7352" s="40" t="s">
        <v>31329</v>
      </c>
      <c r="C7352" s="40" t="s">
        <v>31330</v>
      </c>
      <c r="D7352" s="44" t="s">
        <v>31331</v>
      </c>
    </row>
    <row r="7353" spans="1:4" ht="15" customHeight="1" x14ac:dyDescent="0.2">
      <c r="A7353" s="40" t="s">
        <v>31332</v>
      </c>
      <c r="B7353" s="40" t="s">
        <v>31333</v>
      </c>
      <c r="C7353" s="40" t="s">
        <v>31334</v>
      </c>
      <c r="D7353" s="44" t="s">
        <v>31335</v>
      </c>
    </row>
    <row r="7354" spans="1:4" ht="15" customHeight="1" x14ac:dyDescent="0.2">
      <c r="A7354" s="40" t="s">
        <v>31336</v>
      </c>
      <c r="B7354" s="40" t="s">
        <v>31337</v>
      </c>
      <c r="C7354" s="40" t="s">
        <v>31338</v>
      </c>
      <c r="D7354" s="44" t="s">
        <v>31339</v>
      </c>
    </row>
    <row r="7355" spans="1:4" ht="15" customHeight="1" x14ac:dyDescent="0.2">
      <c r="A7355" s="40" t="s">
        <v>31340</v>
      </c>
      <c r="B7355" s="40" t="s">
        <v>31341</v>
      </c>
      <c r="C7355" s="40" t="s">
        <v>31342</v>
      </c>
      <c r="D7355" s="44" t="s">
        <v>31343</v>
      </c>
    </row>
    <row r="7356" spans="1:4" ht="15" customHeight="1" x14ac:dyDescent="0.2">
      <c r="A7356" s="40" t="s">
        <v>31344</v>
      </c>
      <c r="B7356" s="40" t="s">
        <v>31345</v>
      </c>
      <c r="C7356" s="40" t="s">
        <v>31346</v>
      </c>
      <c r="D7356" s="44" t="s">
        <v>31347</v>
      </c>
    </row>
    <row r="7357" spans="1:4" ht="15" customHeight="1" x14ac:dyDescent="0.2">
      <c r="A7357" s="40" t="s">
        <v>31348</v>
      </c>
      <c r="B7357" s="40" t="s">
        <v>31349</v>
      </c>
      <c r="C7357" s="40" t="s">
        <v>31350</v>
      </c>
      <c r="D7357" s="44" t="s">
        <v>31351</v>
      </c>
    </row>
    <row r="7358" spans="1:4" ht="15" customHeight="1" x14ac:dyDescent="0.2">
      <c r="A7358" s="40" t="s">
        <v>31352</v>
      </c>
      <c r="B7358" s="40" t="s">
        <v>31353</v>
      </c>
      <c r="C7358" s="40" t="s">
        <v>31354</v>
      </c>
      <c r="D7358" s="44" t="s">
        <v>31355</v>
      </c>
    </row>
    <row r="7359" spans="1:4" ht="15" customHeight="1" x14ac:dyDescent="0.2">
      <c r="A7359" s="40" t="s">
        <v>31356</v>
      </c>
      <c r="B7359" s="40" t="s">
        <v>31357</v>
      </c>
      <c r="C7359" s="40" t="s">
        <v>31358</v>
      </c>
      <c r="D7359" s="44" t="s">
        <v>31359</v>
      </c>
    </row>
    <row r="7360" spans="1:4" ht="15" customHeight="1" x14ac:dyDescent="0.2">
      <c r="A7360" s="40" t="s">
        <v>31360</v>
      </c>
      <c r="B7360" s="40" t="s">
        <v>31361</v>
      </c>
      <c r="C7360" s="40" t="s">
        <v>31362</v>
      </c>
      <c r="D7360" s="44" t="s">
        <v>31363</v>
      </c>
    </row>
    <row r="7361" spans="1:4" ht="15" customHeight="1" x14ac:dyDescent="0.2">
      <c r="A7361" s="40" t="s">
        <v>31364</v>
      </c>
      <c r="B7361" s="40" t="s">
        <v>31365</v>
      </c>
      <c r="C7361" s="40" t="s">
        <v>31366</v>
      </c>
      <c r="D7361" s="44" t="s">
        <v>31367</v>
      </c>
    </row>
    <row r="7362" spans="1:4" ht="15" customHeight="1" x14ac:dyDescent="0.2">
      <c r="A7362" s="40" t="s">
        <v>31368</v>
      </c>
      <c r="B7362" s="40" t="s">
        <v>31369</v>
      </c>
      <c r="C7362" s="40" t="s">
        <v>31370</v>
      </c>
      <c r="D7362" s="44" t="s">
        <v>31371</v>
      </c>
    </row>
    <row r="7363" spans="1:4" ht="15" customHeight="1" x14ac:dyDescent="0.2">
      <c r="A7363" s="40" t="s">
        <v>31372</v>
      </c>
      <c r="B7363" s="40" t="s">
        <v>31373</v>
      </c>
      <c r="C7363" s="40" t="s">
        <v>31374</v>
      </c>
      <c r="D7363" s="44" t="s">
        <v>31375</v>
      </c>
    </row>
    <row r="7364" spans="1:4" ht="15" customHeight="1" x14ac:dyDescent="0.2">
      <c r="A7364" s="40" t="s">
        <v>31376</v>
      </c>
      <c r="B7364" s="40" t="s">
        <v>31377</v>
      </c>
      <c r="C7364" s="40" t="s">
        <v>31378</v>
      </c>
      <c r="D7364" s="44" t="s">
        <v>31379</v>
      </c>
    </row>
    <row r="7365" spans="1:4" ht="15" customHeight="1" x14ac:dyDescent="0.2">
      <c r="A7365" s="40" t="s">
        <v>31380</v>
      </c>
      <c r="B7365" s="40" t="s">
        <v>31381</v>
      </c>
      <c r="C7365" s="40" t="s">
        <v>31382</v>
      </c>
      <c r="D7365" s="44" t="s">
        <v>31383</v>
      </c>
    </row>
    <row r="7366" spans="1:4" ht="15" customHeight="1" x14ac:dyDescent="0.2">
      <c r="A7366" s="40" t="s">
        <v>31384</v>
      </c>
      <c r="B7366" s="40" t="s">
        <v>31385</v>
      </c>
      <c r="C7366" s="40" t="s">
        <v>31386</v>
      </c>
      <c r="D7366" s="44" t="s">
        <v>31387</v>
      </c>
    </row>
    <row r="7367" spans="1:4" ht="15" customHeight="1" x14ac:dyDescent="0.2">
      <c r="A7367" s="40" t="s">
        <v>31388</v>
      </c>
      <c r="B7367" s="40" t="s">
        <v>31389</v>
      </c>
      <c r="C7367" s="40" t="s">
        <v>31390</v>
      </c>
      <c r="D7367" s="44" t="s">
        <v>31391</v>
      </c>
    </row>
    <row r="7368" spans="1:4" ht="15" customHeight="1" x14ac:dyDescent="0.2">
      <c r="A7368" s="40" t="s">
        <v>31392</v>
      </c>
      <c r="B7368" s="40" t="s">
        <v>31393</v>
      </c>
      <c r="C7368" s="40" t="s">
        <v>31394</v>
      </c>
      <c r="D7368" s="44" t="s">
        <v>31395</v>
      </c>
    </row>
    <row r="7369" spans="1:4" ht="15" customHeight="1" x14ac:dyDescent="0.2">
      <c r="A7369" s="40" t="s">
        <v>31396</v>
      </c>
      <c r="B7369" s="40" t="s">
        <v>31397</v>
      </c>
      <c r="C7369" s="40" t="s">
        <v>31398</v>
      </c>
      <c r="D7369" s="44" t="s">
        <v>31399</v>
      </c>
    </row>
    <row r="7370" spans="1:4" ht="15" customHeight="1" x14ac:dyDescent="0.2">
      <c r="A7370" s="40" t="s">
        <v>31400</v>
      </c>
      <c r="B7370" s="40" t="s">
        <v>31401</v>
      </c>
      <c r="C7370" s="40" t="s">
        <v>31402</v>
      </c>
      <c r="D7370" s="44" t="s">
        <v>31403</v>
      </c>
    </row>
    <row r="7371" spans="1:4" ht="15" customHeight="1" x14ac:dyDescent="0.2">
      <c r="A7371" s="40" t="s">
        <v>31404</v>
      </c>
      <c r="B7371" s="40" t="s">
        <v>31405</v>
      </c>
      <c r="C7371" s="40" t="s">
        <v>31406</v>
      </c>
      <c r="D7371" s="44" t="s">
        <v>31407</v>
      </c>
    </row>
    <row r="7372" spans="1:4" ht="15" customHeight="1" x14ac:dyDescent="0.2">
      <c r="A7372" s="40" t="s">
        <v>31408</v>
      </c>
      <c r="B7372" s="40" t="s">
        <v>31409</v>
      </c>
      <c r="C7372" s="40" t="s">
        <v>31410</v>
      </c>
      <c r="D7372" s="44" t="s">
        <v>31411</v>
      </c>
    </row>
    <row r="7373" spans="1:4" ht="15" customHeight="1" x14ac:dyDescent="0.2">
      <c r="A7373" s="40" t="s">
        <v>31412</v>
      </c>
      <c r="B7373" s="40" t="s">
        <v>31413</v>
      </c>
      <c r="C7373" s="40" t="s">
        <v>31414</v>
      </c>
      <c r="D7373" s="44" t="s">
        <v>31415</v>
      </c>
    </row>
    <row r="7374" spans="1:4" ht="15" customHeight="1" x14ac:dyDescent="0.2">
      <c r="A7374" s="40" t="s">
        <v>31416</v>
      </c>
      <c r="B7374" s="40" t="s">
        <v>31417</v>
      </c>
      <c r="C7374" s="40" t="s">
        <v>31418</v>
      </c>
      <c r="D7374" s="44" t="s">
        <v>31419</v>
      </c>
    </row>
    <row r="7375" spans="1:4" ht="15" customHeight="1" x14ac:dyDescent="0.2">
      <c r="A7375" s="40" t="s">
        <v>31420</v>
      </c>
      <c r="B7375" s="40" t="s">
        <v>31421</v>
      </c>
      <c r="C7375" s="40" t="s">
        <v>31422</v>
      </c>
      <c r="D7375" s="44" t="s">
        <v>31423</v>
      </c>
    </row>
    <row r="7376" spans="1:4" ht="15" customHeight="1" x14ac:dyDescent="0.2">
      <c r="A7376" s="40" t="s">
        <v>31424</v>
      </c>
      <c r="B7376" s="40" t="s">
        <v>31425</v>
      </c>
      <c r="C7376" s="40" t="s">
        <v>31426</v>
      </c>
      <c r="D7376" s="44" t="s">
        <v>31427</v>
      </c>
    </row>
    <row r="7377" spans="1:4" ht="15" customHeight="1" x14ac:dyDescent="0.2">
      <c r="A7377" s="40" t="s">
        <v>31428</v>
      </c>
      <c r="B7377" s="40" t="s">
        <v>31429</v>
      </c>
      <c r="C7377" s="40" t="s">
        <v>31430</v>
      </c>
      <c r="D7377" s="44" t="s">
        <v>31431</v>
      </c>
    </row>
    <row r="7378" spans="1:4" ht="15" customHeight="1" x14ac:dyDescent="0.2">
      <c r="A7378" s="40" t="s">
        <v>31432</v>
      </c>
      <c r="B7378" s="40" t="s">
        <v>31433</v>
      </c>
      <c r="C7378" s="40" t="s">
        <v>31434</v>
      </c>
      <c r="D7378" s="44" t="s">
        <v>31435</v>
      </c>
    </row>
    <row r="7379" spans="1:4" ht="15" customHeight="1" x14ac:dyDescent="0.2">
      <c r="A7379" s="40" t="s">
        <v>31436</v>
      </c>
      <c r="B7379" s="40" t="s">
        <v>31437</v>
      </c>
      <c r="C7379" s="40" t="s">
        <v>31438</v>
      </c>
      <c r="D7379" s="44" t="s">
        <v>31439</v>
      </c>
    </row>
    <row r="7380" spans="1:4" ht="15" customHeight="1" x14ac:dyDescent="0.2">
      <c r="A7380" s="40" t="s">
        <v>31440</v>
      </c>
      <c r="B7380" s="40" t="s">
        <v>31441</v>
      </c>
      <c r="C7380" s="40" t="s">
        <v>31442</v>
      </c>
      <c r="D7380" s="44" t="s">
        <v>31443</v>
      </c>
    </row>
    <row r="7381" spans="1:4" ht="15" customHeight="1" x14ac:dyDescent="0.2">
      <c r="A7381" s="40" t="s">
        <v>31444</v>
      </c>
      <c r="B7381" s="40" t="s">
        <v>31445</v>
      </c>
      <c r="C7381" s="40" t="s">
        <v>31446</v>
      </c>
      <c r="D7381" s="44" t="s">
        <v>31447</v>
      </c>
    </row>
    <row r="7382" spans="1:4" ht="15" customHeight="1" x14ac:dyDescent="0.2">
      <c r="A7382" s="40" t="s">
        <v>31448</v>
      </c>
      <c r="B7382" s="40" t="s">
        <v>31449</v>
      </c>
      <c r="C7382" s="40" t="s">
        <v>31450</v>
      </c>
      <c r="D7382" s="44" t="s">
        <v>31451</v>
      </c>
    </row>
    <row r="7383" spans="1:4" ht="15" customHeight="1" x14ac:dyDescent="0.2">
      <c r="A7383" s="40" t="s">
        <v>31452</v>
      </c>
      <c r="B7383" s="40" t="s">
        <v>31453</v>
      </c>
      <c r="C7383" s="40" t="s">
        <v>31454</v>
      </c>
      <c r="D7383" s="44" t="s">
        <v>31455</v>
      </c>
    </row>
    <row r="7384" spans="1:4" ht="15" customHeight="1" x14ac:dyDescent="0.2">
      <c r="A7384" s="40" t="s">
        <v>31456</v>
      </c>
      <c r="B7384" s="40" t="s">
        <v>31457</v>
      </c>
      <c r="C7384" s="40" t="s">
        <v>31458</v>
      </c>
      <c r="D7384" s="44" t="s">
        <v>31459</v>
      </c>
    </row>
    <row r="7385" spans="1:4" ht="15" customHeight="1" x14ac:dyDescent="0.2">
      <c r="A7385" s="40" t="s">
        <v>31460</v>
      </c>
      <c r="B7385" s="40" t="s">
        <v>31461</v>
      </c>
      <c r="C7385" s="40" t="s">
        <v>31462</v>
      </c>
      <c r="D7385" s="44" t="s">
        <v>31463</v>
      </c>
    </row>
    <row r="7386" spans="1:4" ht="15" customHeight="1" x14ac:dyDescent="0.2">
      <c r="A7386" s="40" t="s">
        <v>31464</v>
      </c>
      <c r="B7386" s="40" t="s">
        <v>31465</v>
      </c>
      <c r="C7386" s="40" t="s">
        <v>31466</v>
      </c>
      <c r="D7386" s="44" t="s">
        <v>31467</v>
      </c>
    </row>
    <row r="7387" spans="1:4" ht="15" customHeight="1" x14ac:dyDescent="0.2">
      <c r="A7387" s="40" t="s">
        <v>31468</v>
      </c>
      <c r="B7387" s="40" t="s">
        <v>31469</v>
      </c>
      <c r="C7387" s="40" t="s">
        <v>31470</v>
      </c>
      <c r="D7387" s="44" t="s">
        <v>31471</v>
      </c>
    </row>
    <row r="7388" spans="1:4" ht="15" customHeight="1" x14ac:dyDescent="0.2">
      <c r="A7388" s="40" t="s">
        <v>31472</v>
      </c>
      <c r="B7388" s="40" t="s">
        <v>31473</v>
      </c>
      <c r="C7388" s="40" t="s">
        <v>31474</v>
      </c>
      <c r="D7388" s="44" t="s">
        <v>31475</v>
      </c>
    </row>
    <row r="7389" spans="1:4" ht="15" customHeight="1" x14ac:dyDescent="0.2">
      <c r="A7389" s="40" t="s">
        <v>31476</v>
      </c>
      <c r="B7389" s="40" t="s">
        <v>31477</v>
      </c>
      <c r="C7389" s="40" t="s">
        <v>31478</v>
      </c>
      <c r="D7389" s="44" t="s">
        <v>31479</v>
      </c>
    </row>
    <row r="7390" spans="1:4" ht="15" customHeight="1" x14ac:dyDescent="0.2">
      <c r="A7390" s="40" t="s">
        <v>31480</v>
      </c>
      <c r="B7390" s="40" t="s">
        <v>31481</v>
      </c>
      <c r="C7390" s="40" t="s">
        <v>31482</v>
      </c>
      <c r="D7390" s="44" t="s">
        <v>31483</v>
      </c>
    </row>
    <row r="7391" spans="1:4" ht="15" customHeight="1" x14ac:dyDescent="0.2">
      <c r="A7391" s="40" t="s">
        <v>31484</v>
      </c>
      <c r="B7391" s="40" t="s">
        <v>31485</v>
      </c>
      <c r="C7391" s="40" t="s">
        <v>31486</v>
      </c>
      <c r="D7391" s="44" t="s">
        <v>31487</v>
      </c>
    </row>
    <row r="7392" spans="1:4" ht="15" customHeight="1" x14ac:dyDescent="0.2">
      <c r="A7392" s="41" t="s">
        <v>31488</v>
      </c>
      <c r="B7392" s="40" t="s">
        <v>31489</v>
      </c>
      <c r="C7392" s="40" t="s">
        <v>31490</v>
      </c>
      <c r="D7392" s="44" t="s">
        <v>31491</v>
      </c>
    </row>
    <row r="7393" spans="1:4" ht="15" customHeight="1" x14ac:dyDescent="0.2">
      <c r="A7393" s="40" t="s">
        <v>31492</v>
      </c>
      <c r="B7393" s="40" t="s">
        <v>31493</v>
      </c>
      <c r="C7393" s="40" t="s">
        <v>31494</v>
      </c>
      <c r="D7393" s="44" t="s">
        <v>31495</v>
      </c>
    </row>
    <row r="7394" spans="1:4" ht="15" customHeight="1" x14ac:dyDescent="0.2">
      <c r="A7394" s="40" t="s">
        <v>31496</v>
      </c>
      <c r="B7394" s="40" t="s">
        <v>31497</v>
      </c>
      <c r="C7394" s="40" t="s">
        <v>31498</v>
      </c>
      <c r="D7394" s="44" t="s">
        <v>31499</v>
      </c>
    </row>
    <row r="7395" spans="1:4" ht="15" customHeight="1" x14ac:dyDescent="0.2">
      <c r="A7395" s="40" t="s">
        <v>31500</v>
      </c>
      <c r="B7395" s="40" t="s">
        <v>31501</v>
      </c>
      <c r="C7395" s="40" t="s">
        <v>31502</v>
      </c>
      <c r="D7395" s="44" t="s">
        <v>31503</v>
      </c>
    </row>
    <row r="7396" spans="1:4" ht="15" customHeight="1" x14ac:dyDescent="0.2">
      <c r="A7396" s="40" t="s">
        <v>31504</v>
      </c>
      <c r="B7396" s="40" t="s">
        <v>31505</v>
      </c>
      <c r="C7396" s="40" t="s">
        <v>31506</v>
      </c>
      <c r="D7396" s="44" t="s">
        <v>31507</v>
      </c>
    </row>
    <row r="7397" spans="1:4" ht="15" customHeight="1" x14ac:dyDescent="0.2">
      <c r="A7397" s="40" t="s">
        <v>31508</v>
      </c>
      <c r="B7397" s="40" t="s">
        <v>31509</v>
      </c>
      <c r="C7397" s="40" t="s">
        <v>31510</v>
      </c>
      <c r="D7397" s="44" t="s">
        <v>31511</v>
      </c>
    </row>
    <row r="7398" spans="1:4" ht="15" customHeight="1" x14ac:dyDescent="0.2">
      <c r="A7398" s="40" t="s">
        <v>31512</v>
      </c>
      <c r="B7398" s="40" t="s">
        <v>31513</v>
      </c>
      <c r="C7398" s="40" t="s">
        <v>31514</v>
      </c>
      <c r="D7398" s="44" t="s">
        <v>31515</v>
      </c>
    </row>
    <row r="7399" spans="1:4" ht="15" customHeight="1" x14ac:dyDescent="0.2">
      <c r="A7399" s="40" t="s">
        <v>31516</v>
      </c>
      <c r="B7399" s="40" t="s">
        <v>31517</v>
      </c>
      <c r="C7399" s="40" t="s">
        <v>31518</v>
      </c>
      <c r="D7399" s="44" t="s">
        <v>31519</v>
      </c>
    </row>
    <row r="7400" spans="1:4" ht="15" customHeight="1" x14ac:dyDescent="0.2">
      <c r="A7400" s="40" t="s">
        <v>31520</v>
      </c>
      <c r="B7400" s="40" t="s">
        <v>31521</v>
      </c>
      <c r="C7400" s="40" t="s">
        <v>31522</v>
      </c>
      <c r="D7400" s="44" t="s">
        <v>31523</v>
      </c>
    </row>
    <row r="7401" spans="1:4" ht="15" customHeight="1" x14ac:dyDescent="0.2">
      <c r="A7401" s="40" t="s">
        <v>31524</v>
      </c>
      <c r="B7401" s="40" t="s">
        <v>31525</v>
      </c>
      <c r="C7401" s="40" t="s">
        <v>31526</v>
      </c>
      <c r="D7401" s="44" t="s">
        <v>31527</v>
      </c>
    </row>
    <row r="7402" spans="1:4" ht="15" customHeight="1" x14ac:dyDescent="0.2">
      <c r="A7402" s="40" t="s">
        <v>31528</v>
      </c>
      <c r="B7402" s="40" t="s">
        <v>31529</v>
      </c>
      <c r="C7402" s="40" t="s">
        <v>31530</v>
      </c>
      <c r="D7402" s="44" t="s">
        <v>31531</v>
      </c>
    </row>
    <row r="7403" spans="1:4" ht="15" customHeight="1" x14ac:dyDescent="0.2">
      <c r="A7403" s="40" t="s">
        <v>31532</v>
      </c>
      <c r="B7403" s="40" t="s">
        <v>31533</v>
      </c>
      <c r="C7403" s="40" t="s">
        <v>31534</v>
      </c>
      <c r="D7403" s="44" t="s">
        <v>31535</v>
      </c>
    </row>
    <row r="7404" spans="1:4" ht="15" customHeight="1" x14ac:dyDescent="0.2">
      <c r="A7404" s="40" t="s">
        <v>31536</v>
      </c>
      <c r="B7404" s="40" t="s">
        <v>31537</v>
      </c>
      <c r="C7404" s="40" t="s">
        <v>31538</v>
      </c>
      <c r="D7404" s="44" t="s">
        <v>31539</v>
      </c>
    </row>
    <row r="7405" spans="1:4" ht="15" customHeight="1" x14ac:dyDescent="0.2">
      <c r="A7405" s="40" t="s">
        <v>31540</v>
      </c>
      <c r="B7405" s="40" t="s">
        <v>31541</v>
      </c>
      <c r="C7405" s="40" t="s">
        <v>31542</v>
      </c>
      <c r="D7405" s="44" t="s">
        <v>31543</v>
      </c>
    </row>
    <row r="7406" spans="1:4" ht="15" customHeight="1" x14ac:dyDescent="0.2">
      <c r="A7406" s="40" t="s">
        <v>31544</v>
      </c>
      <c r="B7406" s="40" t="s">
        <v>31545</v>
      </c>
      <c r="C7406" s="40" t="s">
        <v>31546</v>
      </c>
      <c r="D7406" s="44" t="s">
        <v>31547</v>
      </c>
    </row>
    <row r="7407" spans="1:4" ht="15" customHeight="1" x14ac:dyDescent="0.2">
      <c r="A7407" s="40" t="s">
        <v>31548</v>
      </c>
      <c r="B7407" s="40" t="s">
        <v>31549</v>
      </c>
      <c r="C7407" s="40" t="s">
        <v>31550</v>
      </c>
      <c r="D7407" s="44" t="s">
        <v>31551</v>
      </c>
    </row>
    <row r="7408" spans="1:4" ht="15" customHeight="1" x14ac:dyDescent="0.2">
      <c r="A7408" s="40" t="s">
        <v>31552</v>
      </c>
      <c r="B7408" s="40" t="s">
        <v>31553</v>
      </c>
      <c r="C7408" s="40" t="s">
        <v>31554</v>
      </c>
      <c r="D7408" s="44" t="s">
        <v>31555</v>
      </c>
    </row>
    <row r="7409" spans="1:4" ht="15" customHeight="1" x14ac:dyDescent="0.2">
      <c r="A7409" s="40" t="s">
        <v>31556</v>
      </c>
      <c r="B7409" s="40" t="s">
        <v>31557</v>
      </c>
      <c r="C7409" s="40" t="s">
        <v>31558</v>
      </c>
      <c r="D7409" s="44" t="s">
        <v>31559</v>
      </c>
    </row>
    <row r="7410" spans="1:4" ht="15" customHeight="1" x14ac:dyDescent="0.2">
      <c r="A7410" s="40" t="s">
        <v>31560</v>
      </c>
      <c r="B7410" s="40" t="s">
        <v>31561</v>
      </c>
      <c r="C7410" s="40" t="s">
        <v>31562</v>
      </c>
      <c r="D7410" s="44" t="s">
        <v>31563</v>
      </c>
    </row>
    <row r="7411" spans="1:4" ht="15" customHeight="1" x14ac:dyDescent="0.2">
      <c r="A7411" s="40" t="s">
        <v>31564</v>
      </c>
      <c r="B7411" s="40" t="s">
        <v>31565</v>
      </c>
      <c r="C7411" s="40" t="s">
        <v>31566</v>
      </c>
      <c r="D7411" s="44" t="s">
        <v>31567</v>
      </c>
    </row>
    <row r="7412" spans="1:4" ht="15" customHeight="1" x14ac:dyDescent="0.2">
      <c r="A7412" s="40" t="s">
        <v>31568</v>
      </c>
      <c r="B7412" s="40" t="s">
        <v>31569</v>
      </c>
      <c r="C7412" s="40" t="s">
        <v>31570</v>
      </c>
      <c r="D7412" s="44" t="s">
        <v>31571</v>
      </c>
    </row>
    <row r="7413" spans="1:4" ht="15" customHeight="1" x14ac:dyDescent="0.2">
      <c r="A7413" s="40" t="s">
        <v>31572</v>
      </c>
      <c r="B7413" s="40" t="s">
        <v>31573</v>
      </c>
      <c r="C7413" s="40" t="s">
        <v>31574</v>
      </c>
      <c r="D7413" s="44" t="s">
        <v>31575</v>
      </c>
    </row>
    <row r="7414" spans="1:4" ht="15" customHeight="1" x14ac:dyDescent="0.2">
      <c r="A7414" s="40" t="s">
        <v>31576</v>
      </c>
      <c r="B7414" s="40" t="s">
        <v>31577</v>
      </c>
      <c r="C7414" s="40" t="s">
        <v>31578</v>
      </c>
      <c r="D7414" s="44" t="s">
        <v>31579</v>
      </c>
    </row>
    <row r="7415" spans="1:4" ht="15" customHeight="1" x14ac:dyDescent="0.2">
      <c r="A7415" s="40" t="s">
        <v>31580</v>
      </c>
      <c r="B7415" s="40" t="s">
        <v>31581</v>
      </c>
      <c r="C7415" s="40" t="s">
        <v>31582</v>
      </c>
      <c r="D7415" s="44" t="s">
        <v>31583</v>
      </c>
    </row>
    <row r="7416" spans="1:4" ht="15" customHeight="1" x14ac:dyDescent="0.2">
      <c r="A7416" s="40" t="s">
        <v>31584</v>
      </c>
      <c r="B7416" s="40" t="s">
        <v>31585</v>
      </c>
      <c r="C7416" s="40" t="s">
        <v>31586</v>
      </c>
      <c r="D7416" s="44" t="s">
        <v>31587</v>
      </c>
    </row>
    <row r="7417" spans="1:4" ht="15" customHeight="1" x14ac:dyDescent="0.2">
      <c r="A7417" s="40" t="s">
        <v>31588</v>
      </c>
      <c r="B7417" s="40" t="s">
        <v>31589</v>
      </c>
      <c r="C7417" s="40" t="s">
        <v>31590</v>
      </c>
      <c r="D7417" s="44" t="s">
        <v>31591</v>
      </c>
    </row>
    <row r="7418" spans="1:4" ht="15" customHeight="1" x14ac:dyDescent="0.2">
      <c r="A7418" s="40" t="s">
        <v>31592</v>
      </c>
      <c r="B7418" s="40" t="s">
        <v>31593</v>
      </c>
      <c r="C7418" s="40" t="s">
        <v>31594</v>
      </c>
      <c r="D7418" s="44" t="s">
        <v>31595</v>
      </c>
    </row>
    <row r="7419" spans="1:4" ht="15" customHeight="1" x14ac:dyDescent="0.2">
      <c r="A7419" s="40" t="s">
        <v>31596</v>
      </c>
      <c r="B7419" s="40" t="s">
        <v>31597</v>
      </c>
      <c r="C7419" s="40" t="s">
        <v>31598</v>
      </c>
      <c r="D7419" s="44" t="s">
        <v>31599</v>
      </c>
    </row>
    <row r="7420" spans="1:4" ht="15" customHeight="1" x14ac:dyDescent="0.2">
      <c r="A7420" s="40" t="s">
        <v>31600</v>
      </c>
      <c r="B7420" s="40" t="s">
        <v>31601</v>
      </c>
      <c r="C7420" s="40" t="s">
        <v>31602</v>
      </c>
      <c r="D7420" s="44" t="s">
        <v>31603</v>
      </c>
    </row>
    <row r="7421" spans="1:4" ht="15" customHeight="1" x14ac:dyDescent="0.2">
      <c r="A7421" s="40" t="s">
        <v>31604</v>
      </c>
      <c r="B7421" s="40" t="s">
        <v>31605</v>
      </c>
      <c r="C7421" s="40" t="s">
        <v>31606</v>
      </c>
      <c r="D7421" s="44" t="s">
        <v>31607</v>
      </c>
    </row>
    <row r="7422" spans="1:4" ht="15" customHeight="1" x14ac:dyDescent="0.2">
      <c r="A7422" s="40" t="s">
        <v>31608</v>
      </c>
      <c r="B7422" s="40" t="s">
        <v>31609</v>
      </c>
      <c r="C7422" s="40" t="s">
        <v>31610</v>
      </c>
      <c r="D7422" s="44" t="s">
        <v>31611</v>
      </c>
    </row>
    <row r="7423" spans="1:4" ht="15" customHeight="1" x14ac:dyDescent="0.2">
      <c r="A7423" s="40" t="s">
        <v>31612</v>
      </c>
      <c r="B7423" s="40" t="s">
        <v>31613</v>
      </c>
      <c r="C7423" s="40" t="s">
        <v>31614</v>
      </c>
      <c r="D7423" s="44" t="s">
        <v>31615</v>
      </c>
    </row>
    <row r="7424" spans="1:4" ht="15" customHeight="1" x14ac:dyDescent="0.2">
      <c r="A7424" s="40" t="s">
        <v>31616</v>
      </c>
      <c r="B7424" s="40" t="s">
        <v>31617</v>
      </c>
      <c r="C7424" s="40" t="s">
        <v>31618</v>
      </c>
      <c r="D7424" s="44" t="s">
        <v>31619</v>
      </c>
    </row>
    <row r="7425" spans="1:4" ht="15" customHeight="1" x14ac:dyDescent="0.2">
      <c r="A7425" s="40" t="s">
        <v>31620</v>
      </c>
      <c r="B7425" s="40" t="s">
        <v>31621</v>
      </c>
      <c r="C7425" s="40" t="s">
        <v>31622</v>
      </c>
      <c r="D7425" s="44" t="s">
        <v>31623</v>
      </c>
    </row>
    <row r="7426" spans="1:4" ht="15" customHeight="1" x14ac:dyDescent="0.2">
      <c r="A7426" s="40" t="s">
        <v>31624</v>
      </c>
      <c r="B7426" s="40" t="s">
        <v>31625</v>
      </c>
      <c r="C7426" s="40" t="s">
        <v>31626</v>
      </c>
      <c r="D7426" s="44" t="s">
        <v>31627</v>
      </c>
    </row>
    <row r="7427" spans="1:4" ht="15" customHeight="1" x14ac:dyDescent="0.2">
      <c r="A7427" s="40" t="s">
        <v>31628</v>
      </c>
      <c r="B7427" s="40" t="s">
        <v>31629</v>
      </c>
      <c r="C7427" s="40" t="s">
        <v>31630</v>
      </c>
      <c r="D7427" s="44" t="s">
        <v>31631</v>
      </c>
    </row>
    <row r="7428" spans="1:4" ht="15" customHeight="1" x14ac:dyDescent="0.2">
      <c r="A7428" s="40" t="s">
        <v>31632</v>
      </c>
      <c r="B7428" s="40" t="s">
        <v>31633</v>
      </c>
      <c r="C7428" s="40" t="s">
        <v>31634</v>
      </c>
      <c r="D7428" s="44" t="s">
        <v>31635</v>
      </c>
    </row>
    <row r="7429" spans="1:4" ht="15" customHeight="1" x14ac:dyDescent="0.2">
      <c r="A7429" s="40" t="s">
        <v>31636</v>
      </c>
      <c r="B7429" s="40" t="s">
        <v>31637</v>
      </c>
      <c r="C7429" s="40" t="s">
        <v>31638</v>
      </c>
      <c r="D7429" s="44" t="s">
        <v>31639</v>
      </c>
    </row>
    <row r="7430" spans="1:4" ht="15" customHeight="1" x14ac:dyDescent="0.2">
      <c r="A7430" s="40" t="s">
        <v>31640</v>
      </c>
      <c r="B7430" s="40" t="s">
        <v>31641</v>
      </c>
      <c r="C7430" s="40" t="s">
        <v>31642</v>
      </c>
      <c r="D7430" s="44" t="s">
        <v>31643</v>
      </c>
    </row>
    <row r="7431" spans="1:4" ht="15" customHeight="1" x14ac:dyDescent="0.2">
      <c r="A7431" s="40" t="s">
        <v>31644</v>
      </c>
      <c r="B7431" s="40" t="s">
        <v>31645</v>
      </c>
      <c r="C7431" s="40" t="s">
        <v>31646</v>
      </c>
      <c r="D7431" s="44" t="s">
        <v>31647</v>
      </c>
    </row>
    <row r="7432" spans="1:4" ht="15" customHeight="1" x14ac:dyDescent="0.2">
      <c r="A7432" s="40" t="s">
        <v>31648</v>
      </c>
      <c r="B7432" s="40" t="s">
        <v>31649</v>
      </c>
      <c r="C7432" s="40" t="s">
        <v>31650</v>
      </c>
      <c r="D7432" s="44" t="s">
        <v>31651</v>
      </c>
    </row>
    <row r="7433" spans="1:4" ht="15" customHeight="1" x14ac:dyDescent="0.2">
      <c r="A7433" s="40" t="s">
        <v>31652</v>
      </c>
      <c r="B7433" s="40" t="s">
        <v>31653</v>
      </c>
      <c r="C7433" s="40" t="s">
        <v>31654</v>
      </c>
      <c r="D7433" s="44" t="s">
        <v>31655</v>
      </c>
    </row>
    <row r="7434" spans="1:4" ht="15" customHeight="1" x14ac:dyDescent="0.2">
      <c r="A7434" s="40" t="s">
        <v>31656</v>
      </c>
      <c r="B7434" s="40" t="s">
        <v>31657</v>
      </c>
      <c r="C7434" s="40" t="s">
        <v>31658</v>
      </c>
      <c r="D7434" s="44" t="s">
        <v>31659</v>
      </c>
    </row>
    <row r="7435" spans="1:4" ht="15" customHeight="1" x14ac:dyDescent="0.2">
      <c r="A7435" s="40" t="s">
        <v>31660</v>
      </c>
      <c r="B7435" s="40" t="s">
        <v>31661</v>
      </c>
      <c r="C7435" s="40" t="s">
        <v>31662</v>
      </c>
      <c r="D7435" s="44" t="s">
        <v>31663</v>
      </c>
    </row>
    <row r="7436" spans="1:4" ht="15" customHeight="1" x14ac:dyDescent="0.2">
      <c r="A7436" s="40" t="s">
        <v>31664</v>
      </c>
      <c r="B7436" s="40" t="s">
        <v>31665</v>
      </c>
      <c r="C7436" s="40" t="s">
        <v>31666</v>
      </c>
      <c r="D7436" s="44" t="s">
        <v>31667</v>
      </c>
    </row>
    <row r="7437" spans="1:4" ht="15" customHeight="1" x14ac:dyDescent="0.2">
      <c r="A7437" s="40" t="s">
        <v>31668</v>
      </c>
      <c r="B7437" s="40" t="s">
        <v>31669</v>
      </c>
      <c r="C7437" s="40" t="s">
        <v>31670</v>
      </c>
      <c r="D7437" s="44" t="s">
        <v>31671</v>
      </c>
    </row>
    <row r="7438" spans="1:4" ht="15" customHeight="1" x14ac:dyDescent="0.2">
      <c r="A7438" s="40" t="s">
        <v>31672</v>
      </c>
      <c r="B7438" s="40" t="s">
        <v>31673</v>
      </c>
      <c r="C7438" s="40" t="s">
        <v>31674</v>
      </c>
      <c r="D7438" s="44" t="s">
        <v>31675</v>
      </c>
    </row>
    <row r="7439" spans="1:4" ht="15" customHeight="1" x14ac:dyDescent="0.2">
      <c r="A7439" s="40" t="s">
        <v>31676</v>
      </c>
      <c r="B7439" s="40" t="s">
        <v>31677</v>
      </c>
      <c r="C7439" s="40" t="s">
        <v>31678</v>
      </c>
      <c r="D7439" s="44" t="s">
        <v>31679</v>
      </c>
    </row>
    <row r="7440" spans="1:4" ht="15" customHeight="1" x14ac:dyDescent="0.2">
      <c r="A7440" s="40" t="s">
        <v>31680</v>
      </c>
      <c r="B7440" s="40" t="s">
        <v>31681</v>
      </c>
      <c r="C7440" s="40" t="s">
        <v>31682</v>
      </c>
      <c r="D7440" s="44" t="s">
        <v>31683</v>
      </c>
    </row>
    <row r="7441" spans="1:4" ht="15" customHeight="1" x14ac:dyDescent="0.2">
      <c r="A7441" s="40" t="s">
        <v>31684</v>
      </c>
      <c r="B7441" s="40" t="s">
        <v>31685</v>
      </c>
      <c r="C7441" s="40" t="s">
        <v>31686</v>
      </c>
      <c r="D7441" s="44" t="s">
        <v>31687</v>
      </c>
    </row>
    <row r="7442" spans="1:4" ht="15" customHeight="1" x14ac:dyDescent="0.2">
      <c r="A7442" s="40" t="s">
        <v>31688</v>
      </c>
      <c r="B7442" s="40" t="s">
        <v>31689</v>
      </c>
      <c r="C7442" s="40" t="s">
        <v>31690</v>
      </c>
      <c r="D7442" s="44" t="s">
        <v>31691</v>
      </c>
    </row>
    <row r="7443" spans="1:4" ht="15" customHeight="1" x14ac:dyDescent="0.2">
      <c r="A7443" s="40" t="s">
        <v>31692</v>
      </c>
      <c r="B7443" s="40" t="s">
        <v>31693</v>
      </c>
      <c r="C7443" s="40" t="s">
        <v>31694</v>
      </c>
      <c r="D7443" s="44" t="s">
        <v>31695</v>
      </c>
    </row>
    <row r="7444" spans="1:4" ht="15" customHeight="1" x14ac:dyDescent="0.2">
      <c r="A7444" s="40" t="s">
        <v>31696</v>
      </c>
      <c r="B7444" s="40" t="s">
        <v>31697</v>
      </c>
      <c r="C7444" s="40" t="s">
        <v>31698</v>
      </c>
      <c r="D7444" s="44" t="s">
        <v>31699</v>
      </c>
    </row>
    <row r="7445" spans="1:4" ht="15" customHeight="1" x14ac:dyDescent="0.2">
      <c r="A7445" s="40" t="s">
        <v>31700</v>
      </c>
      <c r="B7445" s="40" t="s">
        <v>31701</v>
      </c>
      <c r="C7445" s="40" t="s">
        <v>31702</v>
      </c>
      <c r="D7445" s="44" t="s">
        <v>31703</v>
      </c>
    </row>
    <row r="7446" spans="1:4" ht="15" customHeight="1" x14ac:dyDescent="0.2">
      <c r="A7446" s="40" t="s">
        <v>31704</v>
      </c>
      <c r="B7446" s="40" t="s">
        <v>31705</v>
      </c>
      <c r="C7446" s="40" t="s">
        <v>31706</v>
      </c>
      <c r="D7446" s="44" t="s">
        <v>31707</v>
      </c>
    </row>
    <row r="7447" spans="1:4" ht="15" customHeight="1" x14ac:dyDescent="0.2">
      <c r="A7447" s="40" t="s">
        <v>31708</v>
      </c>
      <c r="B7447" s="40" t="s">
        <v>31709</v>
      </c>
      <c r="C7447" s="40" t="s">
        <v>31710</v>
      </c>
      <c r="D7447" s="44" t="s">
        <v>31711</v>
      </c>
    </row>
    <row r="7448" spans="1:4" ht="15" customHeight="1" x14ac:dyDescent="0.2">
      <c r="A7448" s="40" t="s">
        <v>31712</v>
      </c>
      <c r="B7448" s="40" t="s">
        <v>31713</v>
      </c>
      <c r="C7448" s="40" t="s">
        <v>31714</v>
      </c>
      <c r="D7448" s="44" t="s">
        <v>31715</v>
      </c>
    </row>
    <row r="7449" spans="1:4" ht="15" customHeight="1" x14ac:dyDescent="0.2">
      <c r="A7449" s="40" t="s">
        <v>31716</v>
      </c>
      <c r="B7449" s="40" t="s">
        <v>31717</v>
      </c>
      <c r="C7449" s="40" t="s">
        <v>31718</v>
      </c>
      <c r="D7449" s="44" t="s">
        <v>31719</v>
      </c>
    </row>
    <row r="7450" spans="1:4" ht="15" customHeight="1" x14ac:dyDescent="0.2">
      <c r="A7450" s="40" t="s">
        <v>31720</v>
      </c>
      <c r="B7450" s="40" t="s">
        <v>31721</v>
      </c>
      <c r="C7450" s="40" t="s">
        <v>31722</v>
      </c>
      <c r="D7450" s="44" t="s">
        <v>31723</v>
      </c>
    </row>
    <row r="7451" spans="1:4" ht="15" customHeight="1" x14ac:dyDescent="0.2">
      <c r="A7451" s="40" t="s">
        <v>31724</v>
      </c>
      <c r="B7451" s="40" t="s">
        <v>31725</v>
      </c>
      <c r="C7451" s="40" t="s">
        <v>31726</v>
      </c>
      <c r="D7451" s="44" t="s">
        <v>31727</v>
      </c>
    </row>
    <row r="7452" spans="1:4" ht="15" customHeight="1" x14ac:dyDescent="0.2">
      <c r="A7452" s="40" t="s">
        <v>31728</v>
      </c>
      <c r="B7452" s="40" t="s">
        <v>31729</v>
      </c>
      <c r="C7452" s="40" t="s">
        <v>31730</v>
      </c>
      <c r="D7452" s="44" t="s">
        <v>31731</v>
      </c>
    </row>
    <row r="7453" spans="1:4" ht="15" customHeight="1" x14ac:dyDescent="0.2">
      <c r="A7453" s="40" t="s">
        <v>31732</v>
      </c>
      <c r="B7453" s="40" t="s">
        <v>31733</v>
      </c>
      <c r="C7453" s="40" t="s">
        <v>31734</v>
      </c>
      <c r="D7453" s="44" t="s">
        <v>31735</v>
      </c>
    </row>
    <row r="7454" spans="1:4" ht="15" customHeight="1" x14ac:dyDescent="0.2">
      <c r="A7454" s="40" t="s">
        <v>31736</v>
      </c>
      <c r="B7454" s="40" t="s">
        <v>31737</v>
      </c>
      <c r="C7454" s="40" t="s">
        <v>31738</v>
      </c>
      <c r="D7454" s="44" t="s">
        <v>31739</v>
      </c>
    </row>
    <row r="7455" spans="1:4" ht="15" customHeight="1" x14ac:dyDescent="0.2">
      <c r="A7455" s="40" t="s">
        <v>31740</v>
      </c>
      <c r="B7455" s="40" t="s">
        <v>31741</v>
      </c>
      <c r="C7455" s="40" t="s">
        <v>31742</v>
      </c>
      <c r="D7455" s="44" t="s">
        <v>31743</v>
      </c>
    </row>
    <row r="7456" spans="1:4" ht="15" customHeight="1" x14ac:dyDescent="0.2">
      <c r="A7456" s="40" t="s">
        <v>31744</v>
      </c>
      <c r="B7456" s="40" t="s">
        <v>31745</v>
      </c>
      <c r="C7456" s="40" t="s">
        <v>31746</v>
      </c>
      <c r="D7456" s="44" t="s">
        <v>31747</v>
      </c>
    </row>
    <row r="7457" spans="1:4" ht="15" customHeight="1" x14ac:dyDescent="0.2">
      <c r="A7457" s="40" t="s">
        <v>31748</v>
      </c>
      <c r="B7457" s="40" t="s">
        <v>31749</v>
      </c>
      <c r="C7457" s="40" t="s">
        <v>31750</v>
      </c>
      <c r="D7457" s="44" t="s">
        <v>31751</v>
      </c>
    </row>
    <row r="7458" spans="1:4" ht="15" customHeight="1" x14ac:dyDescent="0.2">
      <c r="A7458" s="40" t="s">
        <v>31752</v>
      </c>
      <c r="B7458" s="40" t="s">
        <v>31753</v>
      </c>
      <c r="C7458" s="40" t="s">
        <v>31754</v>
      </c>
      <c r="D7458" s="44" t="s">
        <v>31755</v>
      </c>
    </row>
    <row r="7459" spans="1:4" ht="15" customHeight="1" x14ac:dyDescent="0.2">
      <c r="A7459" s="40" t="s">
        <v>31756</v>
      </c>
      <c r="B7459" s="40" t="s">
        <v>31757</v>
      </c>
      <c r="C7459" s="40" t="s">
        <v>31758</v>
      </c>
      <c r="D7459" s="44" t="s">
        <v>31759</v>
      </c>
    </row>
    <row r="7460" spans="1:4" ht="15" customHeight="1" x14ac:dyDescent="0.2">
      <c r="A7460" s="40" t="s">
        <v>31760</v>
      </c>
      <c r="B7460" s="40" t="s">
        <v>31761</v>
      </c>
      <c r="C7460" s="40" t="s">
        <v>31762</v>
      </c>
      <c r="D7460" s="44" t="s">
        <v>31763</v>
      </c>
    </row>
    <row r="7461" spans="1:4" ht="15" customHeight="1" x14ac:dyDescent="0.2">
      <c r="A7461" s="40" t="s">
        <v>31764</v>
      </c>
      <c r="B7461" s="40" t="s">
        <v>31765</v>
      </c>
      <c r="C7461" s="40" t="s">
        <v>31766</v>
      </c>
      <c r="D7461" s="44" t="s">
        <v>31767</v>
      </c>
    </row>
    <row r="7462" spans="1:4" ht="15" customHeight="1" x14ac:dyDescent="0.2">
      <c r="A7462" s="40" t="s">
        <v>31768</v>
      </c>
      <c r="B7462" s="40" t="s">
        <v>31769</v>
      </c>
      <c r="C7462" s="40" t="s">
        <v>31770</v>
      </c>
      <c r="D7462" s="44" t="s">
        <v>31771</v>
      </c>
    </row>
    <row r="7463" spans="1:4" ht="15" customHeight="1" x14ac:dyDescent="0.2">
      <c r="A7463" s="40" t="s">
        <v>31772</v>
      </c>
      <c r="B7463" s="40" t="s">
        <v>31773</v>
      </c>
      <c r="C7463" s="40" t="s">
        <v>31774</v>
      </c>
      <c r="D7463" s="44" t="s">
        <v>31775</v>
      </c>
    </row>
    <row r="7464" spans="1:4" ht="15" customHeight="1" x14ac:dyDescent="0.2">
      <c r="A7464" s="40" t="s">
        <v>31776</v>
      </c>
      <c r="B7464" s="40" t="s">
        <v>31777</v>
      </c>
      <c r="C7464" s="40" t="s">
        <v>31778</v>
      </c>
      <c r="D7464" s="44" t="s">
        <v>31779</v>
      </c>
    </row>
    <row r="7465" spans="1:4" ht="15" customHeight="1" x14ac:dyDescent="0.2">
      <c r="A7465" s="40" t="s">
        <v>31780</v>
      </c>
      <c r="B7465" s="40" t="s">
        <v>31781</v>
      </c>
      <c r="C7465" s="40" t="s">
        <v>31782</v>
      </c>
      <c r="D7465" s="44" t="s">
        <v>31783</v>
      </c>
    </row>
    <row r="7466" spans="1:4" ht="15" customHeight="1" x14ac:dyDescent="0.2">
      <c r="A7466" s="40" t="s">
        <v>31784</v>
      </c>
      <c r="B7466" s="40" t="s">
        <v>31785</v>
      </c>
      <c r="C7466" s="40" t="s">
        <v>31786</v>
      </c>
      <c r="D7466" s="44" t="s">
        <v>31787</v>
      </c>
    </row>
    <row r="7467" spans="1:4" ht="15" customHeight="1" x14ac:dyDescent="0.2">
      <c r="A7467" s="40" t="s">
        <v>31788</v>
      </c>
      <c r="B7467" s="40" t="s">
        <v>31789</v>
      </c>
      <c r="C7467" s="40" t="s">
        <v>31790</v>
      </c>
      <c r="D7467" s="44" t="s">
        <v>31791</v>
      </c>
    </row>
    <row r="7468" spans="1:4" ht="15" customHeight="1" x14ac:dyDescent="0.2">
      <c r="A7468" s="40" t="s">
        <v>31792</v>
      </c>
      <c r="B7468" s="40" t="s">
        <v>31793</v>
      </c>
      <c r="C7468" s="40" t="s">
        <v>31794</v>
      </c>
      <c r="D7468" s="44" t="s">
        <v>31795</v>
      </c>
    </row>
    <row r="7469" spans="1:4" ht="15" customHeight="1" x14ac:dyDescent="0.2">
      <c r="A7469" s="40" t="s">
        <v>31796</v>
      </c>
      <c r="B7469" s="40" t="s">
        <v>31797</v>
      </c>
      <c r="C7469" s="40" t="s">
        <v>31798</v>
      </c>
      <c r="D7469" s="44" t="s">
        <v>31799</v>
      </c>
    </row>
    <row r="7470" spans="1:4" ht="15" customHeight="1" x14ac:dyDescent="0.2">
      <c r="A7470" s="40" t="s">
        <v>31800</v>
      </c>
      <c r="B7470" s="40" t="s">
        <v>31801</v>
      </c>
      <c r="C7470" s="40" t="s">
        <v>31802</v>
      </c>
      <c r="D7470" s="44" t="s">
        <v>31803</v>
      </c>
    </row>
    <row r="7471" spans="1:4" ht="15" customHeight="1" x14ac:dyDescent="0.2">
      <c r="A7471" s="40" t="s">
        <v>31804</v>
      </c>
      <c r="B7471" s="40" t="s">
        <v>31805</v>
      </c>
      <c r="C7471" s="40" t="s">
        <v>31806</v>
      </c>
      <c r="D7471" s="44" t="s">
        <v>31807</v>
      </c>
    </row>
    <row r="7472" spans="1:4" ht="15" customHeight="1" x14ac:dyDescent="0.2">
      <c r="A7472" s="40" t="s">
        <v>31808</v>
      </c>
      <c r="B7472" s="40" t="s">
        <v>31809</v>
      </c>
      <c r="C7472" s="40" t="s">
        <v>31810</v>
      </c>
      <c r="D7472" s="44" t="s">
        <v>31811</v>
      </c>
    </row>
    <row r="7473" spans="1:4" ht="15" customHeight="1" x14ac:dyDescent="0.2">
      <c r="A7473" s="40" t="s">
        <v>31812</v>
      </c>
      <c r="B7473" s="40" t="s">
        <v>31813</v>
      </c>
      <c r="C7473" s="40" t="s">
        <v>31814</v>
      </c>
      <c r="D7473" s="44" t="s">
        <v>31815</v>
      </c>
    </row>
    <row r="7474" spans="1:4" ht="15" customHeight="1" x14ac:dyDescent="0.2">
      <c r="A7474" s="40" t="s">
        <v>31816</v>
      </c>
      <c r="B7474" s="40" t="s">
        <v>31817</v>
      </c>
      <c r="C7474" s="40" t="s">
        <v>31818</v>
      </c>
      <c r="D7474" s="44" t="s">
        <v>31819</v>
      </c>
    </row>
    <row r="7475" spans="1:4" ht="15" customHeight="1" x14ac:dyDescent="0.2">
      <c r="A7475" s="40" t="s">
        <v>31820</v>
      </c>
      <c r="B7475" s="40" t="s">
        <v>31821</v>
      </c>
      <c r="C7475" s="40" t="s">
        <v>31822</v>
      </c>
      <c r="D7475" s="44" t="s">
        <v>31823</v>
      </c>
    </row>
    <row r="7476" spans="1:4" ht="15" customHeight="1" x14ac:dyDescent="0.2">
      <c r="A7476" s="40" t="s">
        <v>31824</v>
      </c>
      <c r="B7476" s="40" t="s">
        <v>31825</v>
      </c>
      <c r="C7476" s="40" t="s">
        <v>31826</v>
      </c>
      <c r="D7476" s="44" t="s">
        <v>31827</v>
      </c>
    </row>
    <row r="7477" spans="1:4" ht="15" customHeight="1" x14ac:dyDescent="0.2">
      <c r="A7477" s="40" t="s">
        <v>31828</v>
      </c>
      <c r="B7477" s="40" t="s">
        <v>31829</v>
      </c>
      <c r="C7477" s="40" t="s">
        <v>31830</v>
      </c>
      <c r="D7477" s="44" t="s">
        <v>31831</v>
      </c>
    </row>
    <row r="7478" spans="1:4" ht="15" customHeight="1" x14ac:dyDescent="0.2">
      <c r="A7478" s="40" t="s">
        <v>31832</v>
      </c>
      <c r="B7478" s="40" t="s">
        <v>31833</v>
      </c>
      <c r="C7478" s="40" t="s">
        <v>31834</v>
      </c>
      <c r="D7478" s="44" t="s">
        <v>31835</v>
      </c>
    </row>
    <row r="7479" spans="1:4" ht="15" customHeight="1" x14ac:dyDescent="0.2">
      <c r="A7479" s="40" t="s">
        <v>31836</v>
      </c>
      <c r="B7479" s="40" t="s">
        <v>31837</v>
      </c>
      <c r="C7479" s="40" t="s">
        <v>31838</v>
      </c>
      <c r="D7479" s="44" t="s">
        <v>31839</v>
      </c>
    </row>
    <row r="7480" spans="1:4" ht="15" customHeight="1" x14ac:dyDescent="0.2">
      <c r="A7480" s="40" t="s">
        <v>31840</v>
      </c>
      <c r="B7480" s="40" t="s">
        <v>31841</v>
      </c>
      <c r="C7480" s="40" t="s">
        <v>31842</v>
      </c>
      <c r="D7480" s="44" t="s">
        <v>31843</v>
      </c>
    </row>
    <row r="7481" spans="1:4" ht="15" customHeight="1" x14ac:dyDescent="0.2">
      <c r="A7481" s="40" t="s">
        <v>31844</v>
      </c>
      <c r="B7481" s="40" t="s">
        <v>31845</v>
      </c>
      <c r="C7481" s="40" t="s">
        <v>31846</v>
      </c>
      <c r="D7481" s="44" t="s">
        <v>31847</v>
      </c>
    </row>
    <row r="7482" spans="1:4" ht="15" customHeight="1" x14ac:dyDescent="0.2">
      <c r="A7482" s="40" t="s">
        <v>31848</v>
      </c>
      <c r="B7482" s="40" t="s">
        <v>31849</v>
      </c>
      <c r="C7482" s="40" t="s">
        <v>31850</v>
      </c>
      <c r="D7482" s="44" t="s">
        <v>31851</v>
      </c>
    </row>
    <row r="7483" spans="1:4" ht="15" customHeight="1" x14ac:dyDescent="0.2">
      <c r="A7483" s="40" t="s">
        <v>31852</v>
      </c>
      <c r="B7483" s="40" t="s">
        <v>31853</v>
      </c>
      <c r="C7483" s="40" t="s">
        <v>31854</v>
      </c>
      <c r="D7483" s="44" t="s">
        <v>31855</v>
      </c>
    </row>
    <row r="7484" spans="1:4" ht="15" customHeight="1" x14ac:dyDescent="0.2">
      <c r="A7484" s="40" t="s">
        <v>31856</v>
      </c>
      <c r="B7484" s="40" t="s">
        <v>31857</v>
      </c>
      <c r="C7484" s="40" t="s">
        <v>31858</v>
      </c>
      <c r="D7484" s="44" t="s">
        <v>31859</v>
      </c>
    </row>
    <row r="7485" spans="1:4" ht="15" customHeight="1" x14ac:dyDescent="0.2">
      <c r="A7485" s="40" t="s">
        <v>31860</v>
      </c>
      <c r="B7485" s="40" t="s">
        <v>31861</v>
      </c>
      <c r="C7485" s="40" t="s">
        <v>31862</v>
      </c>
      <c r="D7485" s="44" t="s">
        <v>31863</v>
      </c>
    </row>
    <row r="7486" spans="1:4" ht="15" customHeight="1" x14ac:dyDescent="0.2">
      <c r="A7486" s="40" t="s">
        <v>31864</v>
      </c>
      <c r="B7486" s="40" t="s">
        <v>31865</v>
      </c>
      <c r="C7486" s="40" t="s">
        <v>31866</v>
      </c>
      <c r="D7486" s="44" t="s">
        <v>31867</v>
      </c>
    </row>
    <row r="7487" spans="1:4" ht="15" customHeight="1" x14ac:dyDescent="0.2">
      <c r="A7487" s="40" t="s">
        <v>31868</v>
      </c>
      <c r="B7487" s="40" t="s">
        <v>31869</v>
      </c>
      <c r="C7487" s="40" t="s">
        <v>31870</v>
      </c>
      <c r="D7487" s="44" t="s">
        <v>31871</v>
      </c>
    </row>
    <row r="7488" spans="1:4" ht="15" customHeight="1" x14ac:dyDescent="0.2">
      <c r="A7488" s="40" t="s">
        <v>31872</v>
      </c>
      <c r="B7488" s="40" t="s">
        <v>31873</v>
      </c>
      <c r="C7488" s="40" t="s">
        <v>31874</v>
      </c>
      <c r="D7488" s="44" t="s">
        <v>31875</v>
      </c>
    </row>
    <row r="7489" spans="1:4" ht="15" customHeight="1" x14ac:dyDescent="0.2">
      <c r="A7489" s="40" t="s">
        <v>31876</v>
      </c>
      <c r="B7489" s="40" t="s">
        <v>31877</v>
      </c>
      <c r="C7489" s="40" t="s">
        <v>31878</v>
      </c>
      <c r="D7489" s="44" t="s">
        <v>31879</v>
      </c>
    </row>
    <row r="7490" spans="1:4" ht="15" customHeight="1" x14ac:dyDescent="0.2">
      <c r="A7490" s="40" t="s">
        <v>31880</v>
      </c>
      <c r="B7490" s="40" t="s">
        <v>31881</v>
      </c>
      <c r="C7490" s="40" t="s">
        <v>31882</v>
      </c>
      <c r="D7490" s="44" t="s">
        <v>31883</v>
      </c>
    </row>
    <row r="7491" spans="1:4" ht="15" customHeight="1" x14ac:dyDescent="0.2">
      <c r="A7491" s="40" t="s">
        <v>31884</v>
      </c>
      <c r="B7491" s="40" t="s">
        <v>31885</v>
      </c>
      <c r="C7491" s="40" t="s">
        <v>31886</v>
      </c>
      <c r="D7491" s="44" t="s">
        <v>31887</v>
      </c>
    </row>
    <row r="7492" spans="1:4" ht="15" customHeight="1" x14ac:dyDescent="0.2">
      <c r="A7492" s="40" t="s">
        <v>31888</v>
      </c>
      <c r="B7492" s="40" t="s">
        <v>31889</v>
      </c>
      <c r="C7492" s="40" t="s">
        <v>31890</v>
      </c>
      <c r="D7492" s="44" t="s">
        <v>31891</v>
      </c>
    </row>
    <row r="7493" spans="1:4" ht="15" customHeight="1" x14ac:dyDescent="0.2">
      <c r="A7493" s="40" t="s">
        <v>31892</v>
      </c>
      <c r="B7493" s="40" t="s">
        <v>31893</v>
      </c>
      <c r="C7493" s="40" t="s">
        <v>31894</v>
      </c>
      <c r="D7493" s="44" t="s">
        <v>31895</v>
      </c>
    </row>
    <row r="7494" spans="1:4" ht="15" customHeight="1" x14ac:dyDescent="0.2">
      <c r="A7494" s="40" t="s">
        <v>31896</v>
      </c>
      <c r="B7494" s="40" t="s">
        <v>31897</v>
      </c>
      <c r="C7494" s="40" t="s">
        <v>31898</v>
      </c>
      <c r="D7494" s="44" t="s">
        <v>31899</v>
      </c>
    </row>
    <row r="7495" spans="1:4" ht="15" customHeight="1" x14ac:dyDescent="0.2">
      <c r="A7495" s="40" t="s">
        <v>31900</v>
      </c>
      <c r="B7495" s="40" t="s">
        <v>31901</v>
      </c>
      <c r="C7495" s="40" t="s">
        <v>31902</v>
      </c>
      <c r="D7495" s="44" t="s">
        <v>31903</v>
      </c>
    </row>
    <row r="7496" spans="1:4" ht="15" customHeight="1" x14ac:dyDescent="0.2">
      <c r="A7496" s="40" t="s">
        <v>31904</v>
      </c>
      <c r="B7496" s="40" t="s">
        <v>31905</v>
      </c>
      <c r="C7496" s="40" t="s">
        <v>31906</v>
      </c>
      <c r="D7496" s="44" t="s">
        <v>31907</v>
      </c>
    </row>
    <row r="7497" spans="1:4" ht="15" customHeight="1" x14ac:dyDescent="0.2">
      <c r="A7497" s="40" t="s">
        <v>31908</v>
      </c>
      <c r="B7497" s="40" t="s">
        <v>31909</v>
      </c>
      <c r="C7497" s="40" t="s">
        <v>31910</v>
      </c>
      <c r="D7497" s="44" t="s">
        <v>31911</v>
      </c>
    </row>
    <row r="7498" spans="1:4" ht="15" customHeight="1" x14ac:dyDescent="0.2">
      <c r="A7498" s="40" t="s">
        <v>31912</v>
      </c>
      <c r="B7498" s="40" t="s">
        <v>31913</v>
      </c>
      <c r="C7498" s="40" t="s">
        <v>31914</v>
      </c>
      <c r="D7498" s="44" t="s">
        <v>31915</v>
      </c>
    </row>
    <row r="7499" spans="1:4" ht="15" customHeight="1" x14ac:dyDescent="0.2">
      <c r="A7499" s="40" t="s">
        <v>31916</v>
      </c>
      <c r="B7499" s="40" t="s">
        <v>31917</v>
      </c>
      <c r="C7499" s="40" t="s">
        <v>31918</v>
      </c>
      <c r="D7499" s="44" t="s">
        <v>31919</v>
      </c>
    </row>
    <row r="7500" spans="1:4" ht="15" customHeight="1" x14ac:dyDescent="0.2">
      <c r="A7500" s="40" t="s">
        <v>31920</v>
      </c>
      <c r="B7500" s="40" t="s">
        <v>31921</v>
      </c>
      <c r="C7500" s="40" t="s">
        <v>31922</v>
      </c>
      <c r="D7500" s="44" t="s">
        <v>31923</v>
      </c>
    </row>
    <row r="7501" spans="1:4" ht="15" customHeight="1" x14ac:dyDescent="0.2">
      <c r="A7501" s="40" t="s">
        <v>31924</v>
      </c>
      <c r="B7501" s="40" t="s">
        <v>31925</v>
      </c>
      <c r="C7501" s="40" t="s">
        <v>31926</v>
      </c>
      <c r="D7501" s="44" t="s">
        <v>31927</v>
      </c>
    </row>
    <row r="7502" spans="1:4" ht="15" customHeight="1" x14ac:dyDescent="0.2">
      <c r="A7502" s="40" t="s">
        <v>31928</v>
      </c>
      <c r="B7502" s="40" t="s">
        <v>31929</v>
      </c>
      <c r="C7502" s="40" t="s">
        <v>31930</v>
      </c>
      <c r="D7502" s="44" t="s">
        <v>31931</v>
      </c>
    </row>
    <row r="7503" spans="1:4" ht="15" customHeight="1" x14ac:dyDescent="0.2">
      <c r="A7503" s="40" t="s">
        <v>31932</v>
      </c>
      <c r="B7503" s="40" t="s">
        <v>31933</v>
      </c>
      <c r="C7503" s="40" t="s">
        <v>31934</v>
      </c>
      <c r="D7503" s="44" t="s">
        <v>31935</v>
      </c>
    </row>
    <row r="7504" spans="1:4" ht="15" customHeight="1" x14ac:dyDescent="0.2">
      <c r="A7504" s="40" t="s">
        <v>31936</v>
      </c>
      <c r="B7504" s="40" t="s">
        <v>31937</v>
      </c>
      <c r="C7504" s="40" t="s">
        <v>31938</v>
      </c>
      <c r="D7504" s="44" t="s">
        <v>31939</v>
      </c>
    </row>
    <row r="7505" spans="1:4" ht="15" customHeight="1" x14ac:dyDescent="0.2">
      <c r="A7505" s="40" t="s">
        <v>31940</v>
      </c>
      <c r="B7505" s="40" t="s">
        <v>31941</v>
      </c>
      <c r="C7505" s="40" t="s">
        <v>31942</v>
      </c>
      <c r="D7505" s="44" t="s">
        <v>31943</v>
      </c>
    </row>
    <row r="7506" spans="1:4" ht="15" customHeight="1" x14ac:dyDescent="0.2">
      <c r="A7506" s="40" t="s">
        <v>31944</v>
      </c>
      <c r="B7506" s="40" t="s">
        <v>31945</v>
      </c>
      <c r="C7506" s="40" t="s">
        <v>31946</v>
      </c>
      <c r="D7506" s="44" t="s">
        <v>31947</v>
      </c>
    </row>
    <row r="7507" spans="1:4" ht="15" customHeight="1" x14ac:dyDescent="0.2">
      <c r="A7507" s="40" t="s">
        <v>31948</v>
      </c>
      <c r="B7507" s="40" t="s">
        <v>31949</v>
      </c>
      <c r="C7507" s="40" t="s">
        <v>31950</v>
      </c>
      <c r="D7507" s="44" t="s">
        <v>31951</v>
      </c>
    </row>
    <row r="7508" spans="1:4" ht="15" customHeight="1" x14ac:dyDescent="0.2">
      <c r="A7508" s="40" t="s">
        <v>31952</v>
      </c>
      <c r="B7508" s="40" t="s">
        <v>31953</v>
      </c>
      <c r="C7508" s="40" t="s">
        <v>31954</v>
      </c>
      <c r="D7508" s="44" t="s">
        <v>31955</v>
      </c>
    </row>
    <row r="7509" spans="1:4" ht="15" customHeight="1" x14ac:dyDescent="0.2">
      <c r="A7509" s="40" t="s">
        <v>31956</v>
      </c>
      <c r="B7509" s="40" t="s">
        <v>31957</v>
      </c>
      <c r="C7509" s="40" t="s">
        <v>31958</v>
      </c>
      <c r="D7509" s="44" t="s">
        <v>31959</v>
      </c>
    </row>
    <row r="7510" spans="1:4" ht="15" customHeight="1" x14ac:dyDescent="0.2">
      <c r="A7510" s="40" t="s">
        <v>31960</v>
      </c>
      <c r="B7510" s="40" t="s">
        <v>31961</v>
      </c>
      <c r="C7510" s="40" t="s">
        <v>31962</v>
      </c>
      <c r="D7510" s="44" t="s">
        <v>31963</v>
      </c>
    </row>
    <row r="7511" spans="1:4" ht="15" customHeight="1" x14ac:dyDescent="0.2">
      <c r="A7511" s="40" t="s">
        <v>31964</v>
      </c>
      <c r="B7511" s="40" t="s">
        <v>31965</v>
      </c>
      <c r="C7511" s="40" t="s">
        <v>31966</v>
      </c>
      <c r="D7511" s="44" t="s">
        <v>31967</v>
      </c>
    </row>
    <row r="7512" spans="1:4" ht="15" customHeight="1" x14ac:dyDescent="0.2">
      <c r="A7512" s="40" t="s">
        <v>31968</v>
      </c>
      <c r="B7512" s="40" t="s">
        <v>31969</v>
      </c>
      <c r="C7512" s="40" t="s">
        <v>31970</v>
      </c>
      <c r="D7512" s="44" t="s">
        <v>31971</v>
      </c>
    </row>
    <row r="7513" spans="1:4" ht="15" customHeight="1" x14ac:dyDescent="0.2">
      <c r="A7513" s="40" t="s">
        <v>31972</v>
      </c>
      <c r="B7513" s="40" t="s">
        <v>31973</v>
      </c>
      <c r="C7513" s="40" t="s">
        <v>31974</v>
      </c>
      <c r="D7513" s="44" t="s">
        <v>31971</v>
      </c>
    </row>
    <row r="7514" spans="1:4" ht="15" customHeight="1" x14ac:dyDescent="0.2">
      <c r="A7514" s="40" t="s">
        <v>31975</v>
      </c>
      <c r="B7514" s="40" t="s">
        <v>31976</v>
      </c>
      <c r="C7514" s="40" t="s">
        <v>31977</v>
      </c>
      <c r="D7514" s="44" t="s">
        <v>31978</v>
      </c>
    </row>
    <row r="7515" spans="1:4" ht="15" customHeight="1" x14ac:dyDescent="0.2">
      <c r="A7515" s="40" t="s">
        <v>31979</v>
      </c>
      <c r="B7515" s="40" t="s">
        <v>31980</v>
      </c>
      <c r="C7515" s="40" t="s">
        <v>31981</v>
      </c>
      <c r="D7515" s="44" t="s">
        <v>31982</v>
      </c>
    </row>
    <row r="7516" spans="1:4" ht="15" customHeight="1" x14ac:dyDescent="0.2">
      <c r="A7516" s="40" t="s">
        <v>31983</v>
      </c>
      <c r="B7516" s="40" t="s">
        <v>31984</v>
      </c>
      <c r="C7516" s="40" t="s">
        <v>31985</v>
      </c>
      <c r="D7516" s="44" t="s">
        <v>31986</v>
      </c>
    </row>
    <row r="7517" spans="1:4" ht="15" customHeight="1" x14ac:dyDescent="0.2">
      <c r="A7517" s="40" t="s">
        <v>31987</v>
      </c>
      <c r="B7517" s="40" t="s">
        <v>31988</v>
      </c>
      <c r="C7517" s="40" t="s">
        <v>31989</v>
      </c>
      <c r="D7517" s="44" t="s">
        <v>31990</v>
      </c>
    </row>
    <row r="7518" spans="1:4" ht="15" customHeight="1" x14ac:dyDescent="0.2">
      <c r="A7518" s="40" t="s">
        <v>31991</v>
      </c>
      <c r="B7518" s="40" t="s">
        <v>31992</v>
      </c>
      <c r="C7518" s="40" t="s">
        <v>31993</v>
      </c>
      <c r="D7518" s="44" t="s">
        <v>31994</v>
      </c>
    </row>
    <row r="7519" spans="1:4" ht="15" customHeight="1" x14ac:dyDescent="0.2">
      <c r="A7519" s="40" t="s">
        <v>31995</v>
      </c>
      <c r="B7519" s="40" t="s">
        <v>31996</v>
      </c>
      <c r="C7519" s="40" t="s">
        <v>31997</v>
      </c>
      <c r="D7519" s="44" t="s">
        <v>31998</v>
      </c>
    </row>
    <row r="7520" spans="1:4" ht="15" customHeight="1" x14ac:dyDescent="0.2">
      <c r="A7520" s="40" t="s">
        <v>31999</v>
      </c>
      <c r="B7520" s="40" t="s">
        <v>32000</v>
      </c>
      <c r="C7520" s="40" t="s">
        <v>32001</v>
      </c>
      <c r="D7520" s="44" t="s">
        <v>32002</v>
      </c>
    </row>
    <row r="7521" spans="1:4" ht="15" customHeight="1" x14ac:dyDescent="0.2">
      <c r="A7521" s="40" t="s">
        <v>32003</v>
      </c>
      <c r="B7521" s="40" t="s">
        <v>32004</v>
      </c>
      <c r="C7521" s="40" t="s">
        <v>32005</v>
      </c>
      <c r="D7521" s="44" t="s">
        <v>32006</v>
      </c>
    </row>
    <row r="7522" spans="1:4" ht="15" customHeight="1" x14ac:dyDescent="0.2">
      <c r="A7522" s="40" t="s">
        <v>32007</v>
      </c>
      <c r="B7522" s="40" t="s">
        <v>32008</v>
      </c>
      <c r="C7522" s="40" t="s">
        <v>32009</v>
      </c>
      <c r="D7522" s="44" t="s">
        <v>32010</v>
      </c>
    </row>
    <row r="7523" spans="1:4" ht="15" customHeight="1" x14ac:dyDescent="0.2">
      <c r="A7523" s="40" t="s">
        <v>32011</v>
      </c>
      <c r="B7523" s="40" t="s">
        <v>32012</v>
      </c>
      <c r="C7523" s="40" t="s">
        <v>32013</v>
      </c>
      <c r="D7523" s="44" t="s">
        <v>32014</v>
      </c>
    </row>
    <row r="7524" spans="1:4" ht="15" customHeight="1" x14ac:dyDescent="0.2">
      <c r="A7524" s="40" t="s">
        <v>32015</v>
      </c>
      <c r="B7524" s="40" t="s">
        <v>32016</v>
      </c>
      <c r="C7524" s="40" t="s">
        <v>32017</v>
      </c>
      <c r="D7524" s="44" t="s">
        <v>32018</v>
      </c>
    </row>
    <row r="7525" spans="1:4" ht="15" customHeight="1" x14ac:dyDescent="0.2">
      <c r="A7525" s="40" t="s">
        <v>32019</v>
      </c>
      <c r="B7525" s="40" t="s">
        <v>32020</v>
      </c>
      <c r="C7525" s="40" t="s">
        <v>32021</v>
      </c>
      <c r="D7525" s="44" t="s">
        <v>32022</v>
      </c>
    </row>
    <row r="7526" spans="1:4" ht="15" customHeight="1" x14ac:dyDescent="0.2">
      <c r="A7526" s="40" t="s">
        <v>32023</v>
      </c>
      <c r="B7526" s="40" t="s">
        <v>32024</v>
      </c>
      <c r="C7526" s="40" t="s">
        <v>32025</v>
      </c>
      <c r="D7526" s="44" t="s">
        <v>32026</v>
      </c>
    </row>
    <row r="7527" spans="1:4" ht="15" customHeight="1" x14ac:dyDescent="0.2">
      <c r="A7527" s="40" t="s">
        <v>32027</v>
      </c>
      <c r="B7527" s="40" t="s">
        <v>32028</v>
      </c>
      <c r="C7527" s="40" t="s">
        <v>32029</v>
      </c>
      <c r="D7527" s="44" t="s">
        <v>32030</v>
      </c>
    </row>
    <row r="7528" spans="1:4" ht="15" customHeight="1" x14ac:dyDescent="0.2">
      <c r="A7528" s="40" t="s">
        <v>32031</v>
      </c>
      <c r="B7528" s="40" t="s">
        <v>32032</v>
      </c>
      <c r="C7528" s="40" t="s">
        <v>32033</v>
      </c>
      <c r="D7528" s="44" t="s">
        <v>32034</v>
      </c>
    </row>
    <row r="7529" spans="1:4" ht="15" customHeight="1" x14ac:dyDescent="0.2">
      <c r="A7529" s="40" t="s">
        <v>32035</v>
      </c>
      <c r="B7529" s="40" t="s">
        <v>32036</v>
      </c>
      <c r="C7529" s="40" t="s">
        <v>32037</v>
      </c>
      <c r="D7529" s="44" t="s">
        <v>32038</v>
      </c>
    </row>
    <row r="7530" spans="1:4" ht="15" customHeight="1" x14ac:dyDescent="0.2">
      <c r="A7530" s="40" t="s">
        <v>32039</v>
      </c>
      <c r="B7530" s="40" t="s">
        <v>32040</v>
      </c>
      <c r="C7530" s="40" t="s">
        <v>32041</v>
      </c>
      <c r="D7530" s="44" t="s">
        <v>32042</v>
      </c>
    </row>
    <row r="7531" spans="1:4" ht="15" customHeight="1" x14ac:dyDescent="0.2">
      <c r="A7531" s="40" t="s">
        <v>32043</v>
      </c>
      <c r="B7531" s="40" t="s">
        <v>32044</v>
      </c>
      <c r="C7531" s="40" t="s">
        <v>32045</v>
      </c>
      <c r="D7531" s="44" t="s">
        <v>32046</v>
      </c>
    </row>
    <row r="7532" spans="1:4" ht="15" customHeight="1" x14ac:dyDescent="0.2">
      <c r="A7532" s="40" t="s">
        <v>32047</v>
      </c>
      <c r="B7532" s="40" t="s">
        <v>32048</v>
      </c>
      <c r="C7532" s="40" t="s">
        <v>32049</v>
      </c>
      <c r="D7532" s="44" t="s">
        <v>32050</v>
      </c>
    </row>
    <row r="7533" spans="1:4" ht="15" customHeight="1" x14ac:dyDescent="0.2">
      <c r="A7533" s="40" t="s">
        <v>32051</v>
      </c>
      <c r="B7533" s="40" t="s">
        <v>32052</v>
      </c>
      <c r="C7533" s="40" t="s">
        <v>32053</v>
      </c>
      <c r="D7533" s="44" t="s">
        <v>32054</v>
      </c>
    </row>
    <row r="7534" spans="1:4" ht="15" customHeight="1" x14ac:dyDescent="0.2">
      <c r="A7534" s="40" t="s">
        <v>32055</v>
      </c>
      <c r="B7534" s="40" t="s">
        <v>32056</v>
      </c>
      <c r="C7534" s="40" t="s">
        <v>32057</v>
      </c>
      <c r="D7534" s="44" t="s">
        <v>32058</v>
      </c>
    </row>
    <row r="7535" spans="1:4" ht="15" customHeight="1" x14ac:dyDescent="0.2">
      <c r="A7535" s="40" t="s">
        <v>32059</v>
      </c>
      <c r="B7535" s="40" t="s">
        <v>32060</v>
      </c>
      <c r="C7535" s="40" t="s">
        <v>32061</v>
      </c>
      <c r="D7535" s="44" t="s">
        <v>32062</v>
      </c>
    </row>
    <row r="7536" spans="1:4" ht="15" customHeight="1" x14ac:dyDescent="0.2">
      <c r="A7536" s="40" t="s">
        <v>32063</v>
      </c>
      <c r="B7536" s="40" t="s">
        <v>32064</v>
      </c>
      <c r="C7536" s="40" t="s">
        <v>32065</v>
      </c>
      <c r="D7536" s="44" t="s">
        <v>32066</v>
      </c>
    </row>
    <row r="7537" spans="1:4" ht="15" customHeight="1" x14ac:dyDescent="0.2">
      <c r="A7537" s="40" t="s">
        <v>32067</v>
      </c>
      <c r="B7537" s="40" t="s">
        <v>32068</v>
      </c>
      <c r="C7537" s="40" t="s">
        <v>32069</v>
      </c>
      <c r="D7537" s="44" t="s">
        <v>32070</v>
      </c>
    </row>
    <row r="7538" spans="1:4" ht="15" customHeight="1" x14ac:dyDescent="0.2">
      <c r="A7538" s="40" t="s">
        <v>32071</v>
      </c>
      <c r="B7538" s="40" t="s">
        <v>32072</v>
      </c>
      <c r="C7538" s="40" t="s">
        <v>32073</v>
      </c>
      <c r="D7538" s="44" t="s">
        <v>32074</v>
      </c>
    </row>
    <row r="7539" spans="1:4" ht="15" customHeight="1" x14ac:dyDescent="0.2">
      <c r="A7539" s="40" t="s">
        <v>32075</v>
      </c>
      <c r="B7539" s="40" t="s">
        <v>32076</v>
      </c>
      <c r="C7539" s="40" t="s">
        <v>32077</v>
      </c>
      <c r="D7539" s="44" t="s">
        <v>32078</v>
      </c>
    </row>
    <row r="7540" spans="1:4" ht="15" customHeight="1" x14ac:dyDescent="0.2">
      <c r="A7540" s="40" t="s">
        <v>32079</v>
      </c>
      <c r="B7540" s="40" t="s">
        <v>32080</v>
      </c>
      <c r="C7540" s="40" t="s">
        <v>32081</v>
      </c>
      <c r="D7540" s="44" t="s">
        <v>32082</v>
      </c>
    </row>
    <row r="7541" spans="1:4" ht="15" customHeight="1" x14ac:dyDescent="0.2">
      <c r="A7541" s="40" t="s">
        <v>32083</v>
      </c>
      <c r="B7541" s="40" t="s">
        <v>32084</v>
      </c>
      <c r="C7541" s="40" t="s">
        <v>32085</v>
      </c>
      <c r="D7541" s="44" t="s">
        <v>32086</v>
      </c>
    </row>
    <row r="7542" spans="1:4" ht="15" customHeight="1" x14ac:dyDescent="0.2">
      <c r="A7542" s="40" t="s">
        <v>32087</v>
      </c>
      <c r="B7542" s="40" t="s">
        <v>32088</v>
      </c>
      <c r="C7542" s="40" t="s">
        <v>32089</v>
      </c>
      <c r="D7542" s="44" t="s">
        <v>32090</v>
      </c>
    </row>
    <row r="7543" spans="1:4" ht="15" customHeight="1" x14ac:dyDescent="0.2">
      <c r="A7543" s="40" t="s">
        <v>32091</v>
      </c>
      <c r="B7543" s="40" t="s">
        <v>32092</v>
      </c>
      <c r="C7543" s="40" t="s">
        <v>32093</v>
      </c>
      <c r="D7543" s="44" t="s">
        <v>32094</v>
      </c>
    </row>
    <row r="7544" spans="1:4" ht="15" customHeight="1" x14ac:dyDescent="0.2">
      <c r="A7544" s="40" t="s">
        <v>32095</v>
      </c>
      <c r="B7544" s="40" t="s">
        <v>32096</v>
      </c>
      <c r="C7544" s="40" t="s">
        <v>32097</v>
      </c>
      <c r="D7544" s="44" t="s">
        <v>32098</v>
      </c>
    </row>
    <row r="7545" spans="1:4" ht="15" customHeight="1" x14ac:dyDescent="0.2">
      <c r="A7545" s="40" t="s">
        <v>32099</v>
      </c>
      <c r="B7545" s="40" t="s">
        <v>32100</v>
      </c>
      <c r="C7545" s="40" t="s">
        <v>32101</v>
      </c>
      <c r="D7545" s="44" t="s">
        <v>32102</v>
      </c>
    </row>
    <row r="7546" spans="1:4" ht="15" customHeight="1" x14ac:dyDescent="0.2">
      <c r="A7546" s="40" t="s">
        <v>32103</v>
      </c>
      <c r="B7546" s="40" t="s">
        <v>32104</v>
      </c>
      <c r="C7546" s="40" t="s">
        <v>32105</v>
      </c>
      <c r="D7546" s="44" t="s">
        <v>32106</v>
      </c>
    </row>
    <row r="7547" spans="1:4" ht="15" customHeight="1" x14ac:dyDescent="0.2">
      <c r="A7547" s="40" t="s">
        <v>32107</v>
      </c>
      <c r="B7547" s="40" t="s">
        <v>32108</v>
      </c>
      <c r="C7547" s="40" t="s">
        <v>32109</v>
      </c>
      <c r="D7547" s="44" t="s">
        <v>32110</v>
      </c>
    </row>
    <row r="7548" spans="1:4" ht="15" customHeight="1" x14ac:dyDescent="0.2">
      <c r="A7548" s="40" t="s">
        <v>32111</v>
      </c>
      <c r="B7548" s="40" t="s">
        <v>32112</v>
      </c>
      <c r="C7548" s="40" t="s">
        <v>32113</v>
      </c>
      <c r="D7548" s="44" t="s">
        <v>32114</v>
      </c>
    </row>
    <row r="7549" spans="1:4" ht="15" customHeight="1" x14ac:dyDescent="0.2">
      <c r="A7549" s="40" t="s">
        <v>32115</v>
      </c>
      <c r="B7549" s="40" t="s">
        <v>32116</v>
      </c>
      <c r="C7549" s="40" t="s">
        <v>32117</v>
      </c>
      <c r="D7549" s="44" t="s">
        <v>32114</v>
      </c>
    </row>
    <row r="7550" spans="1:4" ht="15" customHeight="1" x14ac:dyDescent="0.2">
      <c r="A7550" s="40" t="s">
        <v>32118</v>
      </c>
      <c r="B7550" s="40" t="s">
        <v>32119</v>
      </c>
      <c r="C7550" s="40" t="s">
        <v>32120</v>
      </c>
      <c r="D7550" s="44" t="s">
        <v>32121</v>
      </c>
    </row>
    <row r="7551" spans="1:4" ht="15" customHeight="1" x14ac:dyDescent="0.2">
      <c r="A7551" s="40" t="s">
        <v>32122</v>
      </c>
      <c r="B7551" s="40" t="s">
        <v>32123</v>
      </c>
      <c r="C7551" s="40" t="s">
        <v>32124</v>
      </c>
      <c r="D7551" s="44" t="s">
        <v>32125</v>
      </c>
    </row>
    <row r="7552" spans="1:4" ht="15" customHeight="1" x14ac:dyDescent="0.2">
      <c r="A7552" s="40" t="s">
        <v>32126</v>
      </c>
      <c r="B7552" s="40" t="s">
        <v>32127</v>
      </c>
      <c r="C7552" s="40" t="s">
        <v>32128</v>
      </c>
      <c r="D7552" s="44" t="s">
        <v>32129</v>
      </c>
    </row>
    <row r="7553" spans="1:4" ht="15" customHeight="1" x14ac:dyDescent="0.2">
      <c r="A7553" s="40" t="s">
        <v>32130</v>
      </c>
      <c r="B7553" s="40" t="s">
        <v>32131</v>
      </c>
      <c r="C7553" s="40" t="s">
        <v>32132</v>
      </c>
      <c r="D7553" s="44" t="s">
        <v>32133</v>
      </c>
    </row>
    <row r="7554" spans="1:4" ht="15" customHeight="1" x14ac:dyDescent="0.2">
      <c r="A7554" s="40" t="s">
        <v>32134</v>
      </c>
      <c r="B7554" s="40" t="s">
        <v>32135</v>
      </c>
      <c r="C7554" s="40" t="s">
        <v>32136</v>
      </c>
      <c r="D7554" s="44" t="s">
        <v>32137</v>
      </c>
    </row>
    <row r="7555" spans="1:4" ht="15" customHeight="1" x14ac:dyDescent="0.2">
      <c r="A7555" s="40" t="s">
        <v>32138</v>
      </c>
      <c r="B7555" s="40" t="s">
        <v>32139</v>
      </c>
      <c r="C7555" s="40" t="s">
        <v>32140</v>
      </c>
      <c r="D7555" s="44" t="s">
        <v>32141</v>
      </c>
    </row>
    <row r="7556" spans="1:4" ht="15" customHeight="1" x14ac:dyDescent="0.2">
      <c r="A7556" s="40" t="s">
        <v>32142</v>
      </c>
      <c r="B7556" s="40" t="s">
        <v>32143</v>
      </c>
      <c r="C7556" s="40" t="s">
        <v>32144</v>
      </c>
      <c r="D7556" s="44" t="s">
        <v>32145</v>
      </c>
    </row>
    <row r="7557" spans="1:4" ht="15" customHeight="1" x14ac:dyDescent="0.2">
      <c r="A7557" s="40" t="s">
        <v>32146</v>
      </c>
      <c r="B7557" s="40" t="s">
        <v>32147</v>
      </c>
      <c r="C7557" s="40" t="s">
        <v>32148</v>
      </c>
      <c r="D7557" s="44" t="s">
        <v>32149</v>
      </c>
    </row>
    <row r="7558" spans="1:4" ht="15" customHeight="1" x14ac:dyDescent="0.2">
      <c r="A7558" s="40" t="s">
        <v>32150</v>
      </c>
      <c r="B7558" s="40" t="s">
        <v>32151</v>
      </c>
      <c r="C7558" s="40" t="s">
        <v>32152</v>
      </c>
      <c r="D7558" s="44" t="s">
        <v>32153</v>
      </c>
    </row>
    <row r="7559" spans="1:4" ht="15" customHeight="1" x14ac:dyDescent="0.2">
      <c r="A7559" s="40" t="s">
        <v>32154</v>
      </c>
      <c r="B7559" s="40" t="s">
        <v>32155</v>
      </c>
      <c r="C7559" s="40" t="s">
        <v>32156</v>
      </c>
      <c r="D7559" s="44" t="s">
        <v>32157</v>
      </c>
    </row>
    <row r="7560" spans="1:4" ht="15" customHeight="1" x14ac:dyDescent="0.2">
      <c r="A7560" s="40" t="s">
        <v>32158</v>
      </c>
      <c r="B7560" s="40" t="s">
        <v>32159</v>
      </c>
      <c r="C7560" s="40" t="s">
        <v>32160</v>
      </c>
      <c r="D7560" s="44" t="s">
        <v>32161</v>
      </c>
    </row>
    <row r="7561" spans="1:4" ht="15" customHeight="1" x14ac:dyDescent="0.2">
      <c r="A7561" s="40" t="s">
        <v>32162</v>
      </c>
      <c r="B7561" s="40" t="s">
        <v>32163</v>
      </c>
      <c r="C7561" s="40" t="s">
        <v>32164</v>
      </c>
      <c r="D7561" s="44" t="s">
        <v>32165</v>
      </c>
    </row>
    <row r="7562" spans="1:4" ht="15" customHeight="1" x14ac:dyDescent="0.2">
      <c r="A7562" s="40" t="s">
        <v>32166</v>
      </c>
      <c r="B7562" s="40" t="s">
        <v>32167</v>
      </c>
      <c r="C7562" s="40" t="s">
        <v>32168</v>
      </c>
      <c r="D7562" s="44" t="s">
        <v>32169</v>
      </c>
    </row>
    <row r="7563" spans="1:4" ht="15" customHeight="1" x14ac:dyDescent="0.2">
      <c r="A7563" s="40" t="s">
        <v>32170</v>
      </c>
      <c r="B7563" s="40" t="s">
        <v>32171</v>
      </c>
      <c r="C7563" s="40" t="s">
        <v>32172</v>
      </c>
      <c r="D7563" s="44" t="s">
        <v>32173</v>
      </c>
    </row>
    <row r="7564" spans="1:4" ht="15" customHeight="1" x14ac:dyDescent="0.2">
      <c r="A7564" s="40" t="s">
        <v>32174</v>
      </c>
      <c r="B7564" s="40" t="s">
        <v>32175</v>
      </c>
      <c r="C7564" s="40" t="s">
        <v>32176</v>
      </c>
      <c r="D7564" s="44" t="s">
        <v>32177</v>
      </c>
    </row>
    <row r="7565" spans="1:4" ht="15" customHeight="1" x14ac:dyDescent="0.2">
      <c r="A7565" s="40" t="s">
        <v>32178</v>
      </c>
      <c r="B7565" s="40" t="s">
        <v>32179</v>
      </c>
      <c r="C7565" s="40" t="s">
        <v>32180</v>
      </c>
      <c r="D7565" s="44" t="s">
        <v>32181</v>
      </c>
    </row>
    <row r="7566" spans="1:4" ht="15" customHeight="1" x14ac:dyDescent="0.2">
      <c r="A7566" s="40" t="s">
        <v>32182</v>
      </c>
      <c r="B7566" s="40" t="s">
        <v>32183</v>
      </c>
      <c r="C7566" s="40" t="s">
        <v>32184</v>
      </c>
      <c r="D7566" s="44" t="s">
        <v>32185</v>
      </c>
    </row>
    <row r="7567" spans="1:4" ht="15" customHeight="1" x14ac:dyDescent="0.2">
      <c r="A7567" s="40" t="s">
        <v>32186</v>
      </c>
      <c r="B7567" s="40" t="s">
        <v>32187</v>
      </c>
      <c r="C7567" s="40" t="s">
        <v>32188</v>
      </c>
      <c r="D7567" s="44" t="s">
        <v>32189</v>
      </c>
    </row>
    <row r="7568" spans="1:4" ht="15" customHeight="1" x14ac:dyDescent="0.2">
      <c r="A7568" s="40" t="s">
        <v>32190</v>
      </c>
      <c r="B7568" s="40" t="s">
        <v>32191</v>
      </c>
      <c r="C7568" s="40" t="s">
        <v>32192</v>
      </c>
      <c r="D7568" s="44" t="s">
        <v>32193</v>
      </c>
    </row>
    <row r="7569" spans="1:4" ht="15" customHeight="1" x14ac:dyDescent="0.2">
      <c r="A7569" s="40" t="s">
        <v>32194</v>
      </c>
      <c r="B7569" s="40" t="s">
        <v>32195</v>
      </c>
      <c r="C7569" s="40" t="s">
        <v>32196</v>
      </c>
      <c r="D7569" s="44" t="s">
        <v>32197</v>
      </c>
    </row>
    <row r="7570" spans="1:4" ht="15" customHeight="1" x14ac:dyDescent="0.2">
      <c r="A7570" s="40" t="s">
        <v>32198</v>
      </c>
      <c r="B7570" s="40" t="s">
        <v>32199</v>
      </c>
      <c r="C7570" s="40" t="s">
        <v>32200</v>
      </c>
      <c r="D7570" s="44" t="s">
        <v>32201</v>
      </c>
    </row>
    <row r="7571" spans="1:4" ht="15" customHeight="1" x14ac:dyDescent="0.2">
      <c r="A7571" s="40" t="s">
        <v>32202</v>
      </c>
      <c r="B7571" s="40" t="s">
        <v>32203</v>
      </c>
      <c r="C7571" s="40" t="s">
        <v>32204</v>
      </c>
      <c r="D7571" s="44" t="s">
        <v>32205</v>
      </c>
    </row>
    <row r="7572" spans="1:4" ht="15" customHeight="1" x14ac:dyDescent="0.2">
      <c r="A7572" s="40" t="s">
        <v>32206</v>
      </c>
      <c r="B7572" s="40" t="s">
        <v>32207</v>
      </c>
      <c r="C7572" s="40" t="s">
        <v>32208</v>
      </c>
      <c r="D7572" s="44" t="s">
        <v>32209</v>
      </c>
    </row>
    <row r="7573" spans="1:4" ht="15" customHeight="1" x14ac:dyDescent="0.2">
      <c r="A7573" s="40" t="s">
        <v>32210</v>
      </c>
      <c r="B7573" s="40" t="s">
        <v>32211</v>
      </c>
      <c r="C7573" s="40" t="s">
        <v>32212</v>
      </c>
      <c r="D7573" s="44" t="s">
        <v>32213</v>
      </c>
    </row>
    <row r="7574" spans="1:4" ht="15" customHeight="1" x14ac:dyDescent="0.2">
      <c r="A7574" s="40" t="s">
        <v>32214</v>
      </c>
      <c r="B7574" s="40" t="s">
        <v>32215</v>
      </c>
      <c r="C7574" s="40" t="s">
        <v>32216</v>
      </c>
      <c r="D7574" s="44" t="s">
        <v>32217</v>
      </c>
    </row>
    <row r="7575" spans="1:4" ht="15" customHeight="1" x14ac:dyDescent="0.2">
      <c r="A7575" s="40" t="s">
        <v>32218</v>
      </c>
      <c r="B7575" s="40" t="s">
        <v>32219</v>
      </c>
      <c r="C7575" s="40" t="s">
        <v>32220</v>
      </c>
      <c r="D7575" s="44" t="s">
        <v>32221</v>
      </c>
    </row>
    <row r="7576" spans="1:4" ht="15" customHeight="1" x14ac:dyDescent="0.2">
      <c r="A7576" s="40" t="s">
        <v>32222</v>
      </c>
      <c r="B7576" s="40" t="s">
        <v>32223</v>
      </c>
      <c r="C7576" s="40" t="s">
        <v>32224</v>
      </c>
      <c r="D7576" s="44" t="s">
        <v>32225</v>
      </c>
    </row>
    <row r="7577" spans="1:4" ht="15" customHeight="1" x14ac:dyDescent="0.2">
      <c r="A7577" s="40" t="s">
        <v>32226</v>
      </c>
      <c r="B7577" s="40" t="s">
        <v>32227</v>
      </c>
      <c r="C7577" s="40" t="s">
        <v>32228</v>
      </c>
      <c r="D7577" s="44" t="s">
        <v>32229</v>
      </c>
    </row>
    <row r="7578" spans="1:4" ht="15" customHeight="1" x14ac:dyDescent="0.2">
      <c r="A7578" s="40" t="s">
        <v>32230</v>
      </c>
      <c r="B7578" s="40" t="s">
        <v>32231</v>
      </c>
      <c r="C7578" s="40" t="s">
        <v>32232</v>
      </c>
      <c r="D7578" s="44" t="s">
        <v>32233</v>
      </c>
    </row>
    <row r="7579" spans="1:4" ht="15" customHeight="1" x14ac:dyDescent="0.2">
      <c r="A7579" s="40" t="s">
        <v>32234</v>
      </c>
      <c r="B7579" s="40" t="s">
        <v>32235</v>
      </c>
      <c r="C7579" s="40" t="s">
        <v>32236</v>
      </c>
      <c r="D7579" s="44" t="s">
        <v>32237</v>
      </c>
    </row>
    <row r="7580" spans="1:4" ht="15" customHeight="1" x14ac:dyDescent="0.2">
      <c r="A7580" s="40" t="s">
        <v>32238</v>
      </c>
      <c r="B7580" s="40" t="s">
        <v>32239</v>
      </c>
      <c r="C7580" s="40" t="s">
        <v>32240</v>
      </c>
      <c r="D7580" s="44" t="s">
        <v>32241</v>
      </c>
    </row>
    <row r="7581" spans="1:4" ht="15" customHeight="1" x14ac:dyDescent="0.2">
      <c r="A7581" s="40" t="s">
        <v>32242</v>
      </c>
      <c r="B7581" s="40" t="s">
        <v>32243</v>
      </c>
      <c r="C7581" s="40" t="s">
        <v>32244</v>
      </c>
      <c r="D7581" s="44" t="s">
        <v>32245</v>
      </c>
    </row>
    <row r="7582" spans="1:4" ht="15" customHeight="1" x14ac:dyDescent="0.2">
      <c r="A7582" s="40" t="s">
        <v>32246</v>
      </c>
      <c r="B7582" s="40" t="s">
        <v>32247</v>
      </c>
      <c r="C7582" s="40" t="s">
        <v>32248</v>
      </c>
      <c r="D7582" s="44" t="s">
        <v>32249</v>
      </c>
    </row>
    <row r="7583" spans="1:4" ht="15" customHeight="1" x14ac:dyDescent="0.2">
      <c r="A7583" s="40" t="s">
        <v>32250</v>
      </c>
      <c r="B7583" s="40" t="s">
        <v>32251</v>
      </c>
      <c r="C7583" s="40" t="s">
        <v>32252</v>
      </c>
      <c r="D7583" s="44" t="s">
        <v>32253</v>
      </c>
    </row>
    <row r="7584" spans="1:4" ht="15" customHeight="1" x14ac:dyDescent="0.2">
      <c r="A7584" s="40" t="s">
        <v>32254</v>
      </c>
      <c r="B7584" s="40" t="s">
        <v>32255</v>
      </c>
      <c r="C7584" s="40" t="s">
        <v>32256</v>
      </c>
      <c r="D7584" s="44" t="s">
        <v>32257</v>
      </c>
    </row>
    <row r="7585" spans="1:4" ht="15" customHeight="1" x14ac:dyDescent="0.2">
      <c r="A7585" s="40" t="s">
        <v>32258</v>
      </c>
      <c r="B7585" s="40" t="s">
        <v>32259</v>
      </c>
      <c r="C7585" s="40" t="s">
        <v>32260</v>
      </c>
      <c r="D7585" s="44" t="s">
        <v>32261</v>
      </c>
    </row>
    <row r="7586" spans="1:4" ht="15" customHeight="1" x14ac:dyDescent="0.2">
      <c r="A7586" s="40" t="s">
        <v>32262</v>
      </c>
      <c r="B7586" s="40" t="s">
        <v>32263</v>
      </c>
      <c r="C7586" s="40" t="s">
        <v>32264</v>
      </c>
      <c r="D7586" s="44" t="s">
        <v>32265</v>
      </c>
    </row>
    <row r="7587" spans="1:4" ht="15" customHeight="1" x14ac:dyDescent="0.2">
      <c r="A7587" s="40" t="s">
        <v>32266</v>
      </c>
      <c r="B7587" s="40" t="s">
        <v>32267</v>
      </c>
      <c r="C7587" s="40" t="s">
        <v>32268</v>
      </c>
      <c r="D7587" s="44" t="s">
        <v>32269</v>
      </c>
    </row>
    <row r="7588" spans="1:4" ht="15" customHeight="1" x14ac:dyDescent="0.2">
      <c r="A7588" s="40" t="s">
        <v>32270</v>
      </c>
      <c r="B7588" s="40" t="s">
        <v>32271</v>
      </c>
      <c r="C7588" s="40" t="s">
        <v>32272</v>
      </c>
      <c r="D7588" s="44" t="s">
        <v>32273</v>
      </c>
    </row>
    <row r="7589" spans="1:4" ht="15" customHeight="1" x14ac:dyDescent="0.2">
      <c r="A7589" s="40" t="s">
        <v>32274</v>
      </c>
      <c r="B7589" s="40" t="s">
        <v>32275</v>
      </c>
      <c r="C7589" s="40" t="s">
        <v>32276</v>
      </c>
      <c r="D7589" s="44" t="s">
        <v>32277</v>
      </c>
    </row>
    <row r="7590" spans="1:4" ht="15" customHeight="1" x14ac:dyDescent="0.2">
      <c r="A7590" s="40" t="s">
        <v>32278</v>
      </c>
      <c r="B7590" s="40" t="s">
        <v>32279</v>
      </c>
      <c r="C7590" s="40" t="s">
        <v>32280</v>
      </c>
      <c r="D7590" s="44" t="s">
        <v>32281</v>
      </c>
    </row>
    <row r="7591" spans="1:4" ht="15" customHeight="1" x14ac:dyDescent="0.2">
      <c r="A7591" s="40" t="s">
        <v>32282</v>
      </c>
      <c r="B7591" s="40" t="s">
        <v>32283</v>
      </c>
      <c r="C7591" s="40" t="s">
        <v>32284</v>
      </c>
      <c r="D7591" s="44" t="s">
        <v>32285</v>
      </c>
    </row>
    <row r="7592" spans="1:4" ht="15" customHeight="1" x14ac:dyDescent="0.2">
      <c r="A7592" s="40" t="s">
        <v>32286</v>
      </c>
      <c r="B7592" s="40" t="s">
        <v>32287</v>
      </c>
      <c r="C7592" s="40" t="s">
        <v>32288</v>
      </c>
      <c r="D7592" s="44" t="s">
        <v>32289</v>
      </c>
    </row>
    <row r="7593" spans="1:4" ht="15" customHeight="1" x14ac:dyDescent="0.2">
      <c r="A7593" s="40" t="s">
        <v>32290</v>
      </c>
      <c r="B7593" s="40" t="s">
        <v>32291</v>
      </c>
      <c r="C7593" s="40" t="s">
        <v>32292</v>
      </c>
      <c r="D7593" s="44" t="s">
        <v>32293</v>
      </c>
    </row>
    <row r="7594" spans="1:4" ht="15" customHeight="1" x14ac:dyDescent="0.2">
      <c r="A7594" s="40" t="s">
        <v>32294</v>
      </c>
      <c r="B7594" s="40" t="s">
        <v>32295</v>
      </c>
      <c r="C7594" s="40" t="s">
        <v>32296</v>
      </c>
      <c r="D7594" s="44" t="s">
        <v>32297</v>
      </c>
    </row>
    <row r="7595" spans="1:4" ht="15" customHeight="1" x14ac:dyDescent="0.2">
      <c r="A7595" s="40" t="s">
        <v>32298</v>
      </c>
      <c r="B7595" s="40" t="s">
        <v>32299</v>
      </c>
      <c r="C7595" s="40" t="s">
        <v>32300</v>
      </c>
      <c r="D7595" s="44" t="s">
        <v>32301</v>
      </c>
    </row>
    <row r="7596" spans="1:4" ht="15" customHeight="1" x14ac:dyDescent="0.2">
      <c r="A7596" s="40" t="s">
        <v>32302</v>
      </c>
      <c r="B7596" s="40" t="s">
        <v>32303</v>
      </c>
      <c r="C7596" s="40" t="s">
        <v>32304</v>
      </c>
      <c r="D7596" s="44" t="s">
        <v>32305</v>
      </c>
    </row>
    <row r="7597" spans="1:4" ht="15" customHeight="1" x14ac:dyDescent="0.2">
      <c r="A7597" s="40" t="s">
        <v>32306</v>
      </c>
      <c r="B7597" s="40" t="s">
        <v>32307</v>
      </c>
      <c r="C7597" s="40" t="s">
        <v>32308</v>
      </c>
      <c r="D7597" s="44" t="s">
        <v>32309</v>
      </c>
    </row>
    <row r="7598" spans="1:4" ht="15" customHeight="1" x14ac:dyDescent="0.2">
      <c r="A7598" s="40" t="s">
        <v>32310</v>
      </c>
      <c r="B7598" s="40" t="s">
        <v>32311</v>
      </c>
      <c r="C7598" s="40" t="s">
        <v>32312</v>
      </c>
      <c r="D7598" s="44" t="s">
        <v>32313</v>
      </c>
    </row>
    <row r="7599" spans="1:4" ht="15" customHeight="1" x14ac:dyDescent="0.2">
      <c r="A7599" s="40" t="s">
        <v>32314</v>
      </c>
      <c r="B7599" s="40" t="s">
        <v>32315</v>
      </c>
      <c r="C7599" s="40" t="s">
        <v>32316</v>
      </c>
      <c r="D7599" s="44" t="s">
        <v>32317</v>
      </c>
    </row>
    <row r="7600" spans="1:4" ht="15" customHeight="1" x14ac:dyDescent="0.2">
      <c r="A7600" s="40" t="s">
        <v>32318</v>
      </c>
      <c r="B7600" s="40" t="s">
        <v>32319</v>
      </c>
      <c r="C7600" s="40" t="s">
        <v>32320</v>
      </c>
      <c r="D7600" s="44" t="s">
        <v>32321</v>
      </c>
    </row>
    <row r="7601" spans="1:4" ht="15" customHeight="1" x14ac:dyDescent="0.2">
      <c r="A7601" s="40" t="s">
        <v>32322</v>
      </c>
      <c r="B7601" s="40" t="s">
        <v>32323</v>
      </c>
      <c r="C7601" s="40" t="s">
        <v>32324</v>
      </c>
      <c r="D7601" s="44" t="s">
        <v>32325</v>
      </c>
    </row>
    <row r="7602" spans="1:4" ht="15" customHeight="1" x14ac:dyDescent="0.2">
      <c r="A7602" s="40" t="s">
        <v>32326</v>
      </c>
      <c r="B7602" s="40" t="s">
        <v>32327</v>
      </c>
      <c r="C7602" s="40" t="s">
        <v>32328</v>
      </c>
      <c r="D7602" s="44" t="s">
        <v>32329</v>
      </c>
    </row>
    <row r="7603" spans="1:4" ht="15" customHeight="1" x14ac:dyDescent="0.2">
      <c r="A7603" s="40" t="s">
        <v>32330</v>
      </c>
      <c r="B7603" s="40" t="s">
        <v>32331</v>
      </c>
      <c r="C7603" s="40" t="s">
        <v>32332</v>
      </c>
      <c r="D7603" s="44" t="s">
        <v>32333</v>
      </c>
    </row>
    <row r="7604" spans="1:4" ht="15" customHeight="1" x14ac:dyDescent="0.2">
      <c r="A7604" s="40" t="s">
        <v>32334</v>
      </c>
      <c r="B7604" s="40" t="s">
        <v>32335</v>
      </c>
      <c r="C7604" s="40" t="s">
        <v>32336</v>
      </c>
      <c r="D7604" s="44" t="s">
        <v>32337</v>
      </c>
    </row>
    <row r="7605" spans="1:4" ht="15" customHeight="1" x14ac:dyDescent="0.2">
      <c r="A7605" s="40" t="s">
        <v>32338</v>
      </c>
      <c r="B7605" s="40" t="s">
        <v>32339</v>
      </c>
      <c r="C7605" s="40" t="s">
        <v>32340</v>
      </c>
      <c r="D7605" s="44" t="s">
        <v>32341</v>
      </c>
    </row>
    <row r="7606" spans="1:4" ht="15" customHeight="1" x14ac:dyDescent="0.2">
      <c r="A7606" s="40" t="s">
        <v>32342</v>
      </c>
      <c r="B7606" s="40" t="s">
        <v>32343</v>
      </c>
      <c r="C7606" s="40" t="s">
        <v>32344</v>
      </c>
      <c r="D7606" s="44" t="s">
        <v>32345</v>
      </c>
    </row>
    <row r="7607" spans="1:4" ht="15" customHeight="1" x14ac:dyDescent="0.2">
      <c r="A7607" s="40" t="s">
        <v>32346</v>
      </c>
      <c r="B7607" s="40" t="s">
        <v>32347</v>
      </c>
      <c r="C7607" s="40" t="s">
        <v>32348</v>
      </c>
      <c r="D7607" s="44" t="s">
        <v>32349</v>
      </c>
    </row>
    <row r="7608" spans="1:4" ht="15" customHeight="1" x14ac:dyDescent="0.2">
      <c r="A7608" s="40" t="s">
        <v>32350</v>
      </c>
      <c r="B7608" s="40" t="s">
        <v>32351</v>
      </c>
      <c r="C7608" s="40" t="s">
        <v>32352</v>
      </c>
      <c r="D7608" s="44" t="s">
        <v>32353</v>
      </c>
    </row>
    <row r="7609" spans="1:4" ht="15" customHeight="1" x14ac:dyDescent="0.2">
      <c r="A7609" s="40" t="s">
        <v>32354</v>
      </c>
      <c r="B7609" s="40" t="s">
        <v>32355</v>
      </c>
      <c r="C7609" s="40" t="s">
        <v>32356</v>
      </c>
      <c r="D7609" s="44" t="s">
        <v>32357</v>
      </c>
    </row>
    <row r="7610" spans="1:4" ht="15" customHeight="1" x14ac:dyDescent="0.2">
      <c r="A7610" s="40" t="s">
        <v>32358</v>
      </c>
      <c r="B7610" s="40" t="s">
        <v>32359</v>
      </c>
      <c r="C7610" s="40" t="s">
        <v>32360</v>
      </c>
      <c r="D7610" s="44" t="s">
        <v>32361</v>
      </c>
    </row>
    <row r="7611" spans="1:4" ht="15" customHeight="1" x14ac:dyDescent="0.2">
      <c r="A7611" s="40" t="s">
        <v>32362</v>
      </c>
      <c r="B7611" s="40" t="s">
        <v>32363</v>
      </c>
      <c r="C7611" s="40" t="s">
        <v>32364</v>
      </c>
      <c r="D7611" s="44" t="s">
        <v>32365</v>
      </c>
    </row>
    <row r="7612" spans="1:4" ht="15" customHeight="1" x14ac:dyDescent="0.2">
      <c r="A7612" s="40" t="s">
        <v>32366</v>
      </c>
      <c r="B7612" s="40" t="s">
        <v>32367</v>
      </c>
      <c r="C7612" s="40" t="s">
        <v>32368</v>
      </c>
      <c r="D7612" s="44" t="s">
        <v>32369</v>
      </c>
    </row>
    <row r="7613" spans="1:4" ht="15" customHeight="1" x14ac:dyDescent="0.2">
      <c r="A7613" s="40" t="s">
        <v>32370</v>
      </c>
      <c r="B7613" s="40" t="s">
        <v>32371</v>
      </c>
      <c r="C7613" s="40" t="s">
        <v>32372</v>
      </c>
      <c r="D7613" s="44" t="s">
        <v>32373</v>
      </c>
    </row>
    <row r="7614" spans="1:4" ht="15" customHeight="1" x14ac:dyDescent="0.2">
      <c r="A7614" s="40" t="s">
        <v>32374</v>
      </c>
      <c r="B7614" s="40" t="s">
        <v>32375</v>
      </c>
      <c r="C7614" s="40" t="s">
        <v>32376</v>
      </c>
      <c r="D7614" s="44" t="s">
        <v>32377</v>
      </c>
    </row>
    <row r="7615" spans="1:4" ht="15" customHeight="1" x14ac:dyDescent="0.2">
      <c r="A7615" s="40" t="s">
        <v>32378</v>
      </c>
      <c r="B7615" s="40" t="s">
        <v>32379</v>
      </c>
      <c r="C7615" s="40" t="s">
        <v>32380</v>
      </c>
      <c r="D7615" s="44" t="s">
        <v>32381</v>
      </c>
    </row>
    <row r="7616" spans="1:4" ht="15" customHeight="1" x14ac:dyDescent="0.2">
      <c r="A7616" s="40" t="s">
        <v>32382</v>
      </c>
      <c r="B7616" s="40" t="s">
        <v>32383</v>
      </c>
      <c r="C7616" s="40" t="s">
        <v>32384</v>
      </c>
      <c r="D7616" s="44" t="s">
        <v>32385</v>
      </c>
    </row>
    <row r="7617" spans="1:4" ht="15" customHeight="1" x14ac:dyDescent="0.2">
      <c r="A7617" s="40" t="s">
        <v>32386</v>
      </c>
      <c r="B7617" s="40" t="s">
        <v>32387</v>
      </c>
      <c r="C7617" s="40" t="s">
        <v>32388</v>
      </c>
      <c r="D7617" s="44" t="s">
        <v>32389</v>
      </c>
    </row>
    <row r="7618" spans="1:4" ht="15" customHeight="1" x14ac:dyDescent="0.2">
      <c r="A7618" s="40" t="s">
        <v>32390</v>
      </c>
      <c r="B7618" s="40" t="s">
        <v>32391</v>
      </c>
      <c r="C7618" s="40" t="s">
        <v>32392</v>
      </c>
      <c r="D7618" s="44" t="s">
        <v>32393</v>
      </c>
    </row>
    <row r="7619" spans="1:4" ht="15" customHeight="1" x14ac:dyDescent="0.2">
      <c r="A7619" s="40" t="s">
        <v>32394</v>
      </c>
      <c r="B7619" s="40" t="s">
        <v>32395</v>
      </c>
      <c r="C7619" s="40" t="s">
        <v>32396</v>
      </c>
      <c r="D7619" s="44" t="s">
        <v>32397</v>
      </c>
    </row>
    <row r="7620" spans="1:4" ht="15" customHeight="1" x14ac:dyDescent="0.2">
      <c r="A7620" s="40" t="s">
        <v>32398</v>
      </c>
      <c r="B7620" s="40" t="s">
        <v>32399</v>
      </c>
      <c r="C7620" s="40" t="s">
        <v>32400</v>
      </c>
      <c r="D7620" s="44" t="s">
        <v>32401</v>
      </c>
    </row>
    <row r="7621" spans="1:4" ht="15" customHeight="1" x14ac:dyDescent="0.2">
      <c r="A7621" s="40" t="s">
        <v>32402</v>
      </c>
      <c r="B7621" s="40" t="s">
        <v>32403</v>
      </c>
      <c r="C7621" s="40" t="s">
        <v>32404</v>
      </c>
      <c r="D7621" s="44" t="s">
        <v>32405</v>
      </c>
    </row>
    <row r="7622" spans="1:4" ht="15" customHeight="1" x14ac:dyDescent="0.2">
      <c r="A7622" s="40" t="s">
        <v>32406</v>
      </c>
      <c r="B7622" s="40" t="s">
        <v>32407</v>
      </c>
      <c r="C7622" s="40" t="s">
        <v>32408</v>
      </c>
      <c r="D7622" s="44" t="s">
        <v>32409</v>
      </c>
    </row>
    <row r="7623" spans="1:4" ht="15" customHeight="1" x14ac:dyDescent="0.2">
      <c r="A7623" s="40" t="s">
        <v>32410</v>
      </c>
      <c r="B7623" s="40" t="s">
        <v>32411</v>
      </c>
      <c r="C7623" s="40" t="s">
        <v>32412</v>
      </c>
      <c r="D7623" s="44" t="s">
        <v>32413</v>
      </c>
    </row>
    <row r="7624" spans="1:4" ht="15" customHeight="1" x14ac:dyDescent="0.2">
      <c r="A7624" s="40" t="s">
        <v>32414</v>
      </c>
      <c r="B7624" s="40" t="s">
        <v>32415</v>
      </c>
      <c r="C7624" s="40" t="s">
        <v>32416</v>
      </c>
      <c r="D7624" s="44" t="s">
        <v>32417</v>
      </c>
    </row>
    <row r="7625" spans="1:4" ht="15" customHeight="1" x14ac:dyDescent="0.2">
      <c r="A7625" s="40" t="s">
        <v>32418</v>
      </c>
      <c r="B7625" s="40" t="s">
        <v>32419</v>
      </c>
      <c r="C7625" s="40" t="s">
        <v>32420</v>
      </c>
      <c r="D7625" s="44" t="s">
        <v>32421</v>
      </c>
    </row>
    <row r="7626" spans="1:4" ht="15" customHeight="1" x14ac:dyDescent="0.2">
      <c r="A7626" s="40" t="s">
        <v>32422</v>
      </c>
      <c r="B7626" s="40" t="s">
        <v>32423</v>
      </c>
      <c r="C7626" s="40" t="s">
        <v>32424</v>
      </c>
      <c r="D7626" s="44" t="s">
        <v>32425</v>
      </c>
    </row>
    <row r="7627" spans="1:4" ht="15" customHeight="1" x14ac:dyDescent="0.2">
      <c r="A7627" s="40" t="s">
        <v>32426</v>
      </c>
      <c r="B7627" s="40" t="s">
        <v>32427</v>
      </c>
      <c r="C7627" s="40" t="s">
        <v>32428</v>
      </c>
      <c r="D7627" s="44" t="s">
        <v>32429</v>
      </c>
    </row>
    <row r="7628" spans="1:4" ht="15" customHeight="1" x14ac:dyDescent="0.2">
      <c r="A7628" s="40" t="s">
        <v>32430</v>
      </c>
      <c r="B7628" s="40" t="s">
        <v>32431</v>
      </c>
      <c r="C7628" s="40" t="s">
        <v>32432</v>
      </c>
      <c r="D7628" s="44" t="s">
        <v>32433</v>
      </c>
    </row>
    <row r="7629" spans="1:4" ht="15" customHeight="1" x14ac:dyDescent="0.2">
      <c r="A7629" s="40" t="s">
        <v>32434</v>
      </c>
      <c r="B7629" s="40" t="s">
        <v>32435</v>
      </c>
      <c r="C7629" s="40" t="s">
        <v>32436</v>
      </c>
      <c r="D7629" s="44" t="s">
        <v>32437</v>
      </c>
    </row>
    <row r="7630" spans="1:4" ht="15" customHeight="1" x14ac:dyDescent="0.2">
      <c r="A7630" s="40" t="s">
        <v>32438</v>
      </c>
      <c r="B7630" s="40" t="s">
        <v>32439</v>
      </c>
      <c r="C7630" s="40" t="s">
        <v>32440</v>
      </c>
      <c r="D7630" s="44" t="s">
        <v>32441</v>
      </c>
    </row>
    <row r="7631" spans="1:4" ht="15" customHeight="1" x14ac:dyDescent="0.2">
      <c r="A7631" s="40" t="s">
        <v>32442</v>
      </c>
      <c r="B7631" s="40" t="s">
        <v>32443</v>
      </c>
      <c r="C7631" s="40" t="s">
        <v>32444</v>
      </c>
      <c r="D7631" s="44" t="s">
        <v>32445</v>
      </c>
    </row>
    <row r="7632" spans="1:4" ht="15" customHeight="1" x14ac:dyDescent="0.2">
      <c r="A7632" s="40" t="s">
        <v>32446</v>
      </c>
      <c r="B7632" s="40" t="s">
        <v>32447</v>
      </c>
      <c r="C7632" s="40" t="s">
        <v>32448</v>
      </c>
      <c r="D7632" s="44" t="s">
        <v>32449</v>
      </c>
    </row>
    <row r="7633" spans="1:4" ht="15" customHeight="1" x14ac:dyDescent="0.2">
      <c r="A7633" s="40" t="s">
        <v>32450</v>
      </c>
      <c r="B7633" s="40" t="s">
        <v>32451</v>
      </c>
      <c r="C7633" s="40" t="s">
        <v>32452</v>
      </c>
      <c r="D7633" s="44" t="s">
        <v>32453</v>
      </c>
    </row>
    <row r="7634" spans="1:4" ht="15" customHeight="1" x14ac:dyDescent="0.2">
      <c r="A7634" s="40" t="s">
        <v>32454</v>
      </c>
      <c r="B7634" s="40" t="s">
        <v>32455</v>
      </c>
      <c r="C7634" s="40" t="s">
        <v>32456</v>
      </c>
      <c r="D7634" s="44" t="s">
        <v>32453</v>
      </c>
    </row>
    <row r="7635" spans="1:4" ht="15" customHeight="1" x14ac:dyDescent="0.2">
      <c r="A7635" s="40" t="s">
        <v>32457</v>
      </c>
      <c r="B7635" s="40" t="s">
        <v>32458</v>
      </c>
      <c r="C7635" s="40" t="s">
        <v>32459</v>
      </c>
      <c r="D7635" s="44" t="s">
        <v>32460</v>
      </c>
    </row>
    <row r="7636" spans="1:4" ht="15" customHeight="1" x14ac:dyDescent="0.2">
      <c r="A7636" s="40" t="s">
        <v>32461</v>
      </c>
      <c r="B7636" s="40" t="s">
        <v>32462</v>
      </c>
      <c r="C7636" s="40" t="s">
        <v>32463</v>
      </c>
      <c r="D7636" s="44" t="s">
        <v>32464</v>
      </c>
    </row>
    <row r="7637" spans="1:4" ht="15" customHeight="1" x14ac:dyDescent="0.2">
      <c r="A7637" s="40" t="s">
        <v>32465</v>
      </c>
      <c r="B7637" s="40" t="s">
        <v>32466</v>
      </c>
      <c r="C7637" s="40" t="s">
        <v>32467</v>
      </c>
      <c r="D7637" s="44" t="s">
        <v>32468</v>
      </c>
    </row>
    <row r="7638" spans="1:4" ht="15" customHeight="1" x14ac:dyDescent="0.2">
      <c r="A7638" s="40" t="s">
        <v>32469</v>
      </c>
      <c r="B7638" s="40" t="s">
        <v>32470</v>
      </c>
      <c r="C7638" s="40" t="s">
        <v>32471</v>
      </c>
      <c r="D7638" s="44" t="s">
        <v>32472</v>
      </c>
    </row>
    <row r="7639" spans="1:4" ht="15" customHeight="1" x14ac:dyDescent="0.2">
      <c r="A7639" s="40" t="s">
        <v>32473</v>
      </c>
      <c r="B7639" s="40" t="s">
        <v>32474</v>
      </c>
      <c r="C7639" s="40" t="s">
        <v>32475</v>
      </c>
      <c r="D7639" s="44" t="s">
        <v>32476</v>
      </c>
    </row>
    <row r="7640" spans="1:4" ht="15" customHeight="1" x14ac:dyDescent="0.2">
      <c r="A7640" s="40" t="s">
        <v>32477</v>
      </c>
      <c r="B7640" s="40" t="s">
        <v>32478</v>
      </c>
      <c r="C7640" s="40" t="s">
        <v>32479</v>
      </c>
      <c r="D7640" s="44" t="s">
        <v>32480</v>
      </c>
    </row>
    <row r="7641" spans="1:4" ht="15" customHeight="1" x14ac:dyDescent="0.2">
      <c r="A7641" s="40" t="s">
        <v>32481</v>
      </c>
      <c r="B7641" s="40" t="s">
        <v>32482</v>
      </c>
      <c r="C7641" s="40" t="s">
        <v>32483</v>
      </c>
      <c r="D7641" s="44" t="s">
        <v>32484</v>
      </c>
    </row>
    <row r="7642" spans="1:4" ht="15" customHeight="1" x14ac:dyDescent="0.2">
      <c r="A7642" s="40" t="s">
        <v>32485</v>
      </c>
      <c r="B7642" s="40" t="s">
        <v>32486</v>
      </c>
      <c r="C7642" s="40" t="s">
        <v>32487</v>
      </c>
      <c r="D7642" s="44" t="s">
        <v>32488</v>
      </c>
    </row>
    <row r="7643" spans="1:4" ht="15" customHeight="1" x14ac:dyDescent="0.2">
      <c r="A7643" s="40" t="s">
        <v>32489</v>
      </c>
      <c r="B7643" s="40" t="s">
        <v>32490</v>
      </c>
      <c r="C7643" s="40" t="s">
        <v>32491</v>
      </c>
      <c r="D7643" s="44" t="s">
        <v>32492</v>
      </c>
    </row>
    <row r="7644" spans="1:4" ht="15" customHeight="1" x14ac:dyDescent="0.2">
      <c r="A7644" s="40" t="s">
        <v>32493</v>
      </c>
      <c r="B7644" s="40" t="s">
        <v>32494</v>
      </c>
      <c r="C7644" s="40" t="s">
        <v>32495</v>
      </c>
      <c r="D7644" s="44" t="s">
        <v>32496</v>
      </c>
    </row>
    <row r="7645" spans="1:4" ht="15" customHeight="1" x14ac:dyDescent="0.2">
      <c r="A7645" s="40" t="s">
        <v>32497</v>
      </c>
      <c r="B7645" s="40" t="s">
        <v>32498</v>
      </c>
      <c r="C7645" s="40" t="s">
        <v>32499</v>
      </c>
      <c r="D7645" s="44" t="s">
        <v>32500</v>
      </c>
    </row>
    <row r="7646" spans="1:4" ht="15" customHeight="1" x14ac:dyDescent="0.2">
      <c r="A7646" s="40" t="s">
        <v>32501</v>
      </c>
      <c r="B7646" s="40" t="s">
        <v>32502</v>
      </c>
      <c r="C7646" s="40" t="s">
        <v>32503</v>
      </c>
      <c r="D7646" s="44" t="s">
        <v>32504</v>
      </c>
    </row>
    <row r="7647" spans="1:4" ht="15" customHeight="1" x14ac:dyDescent="0.2">
      <c r="A7647" s="40" t="s">
        <v>32505</v>
      </c>
      <c r="B7647" s="40" t="s">
        <v>32506</v>
      </c>
      <c r="C7647" s="40" t="s">
        <v>32507</v>
      </c>
      <c r="D7647" s="44" t="s">
        <v>32508</v>
      </c>
    </row>
    <row r="7648" spans="1:4" ht="15" customHeight="1" x14ac:dyDescent="0.2">
      <c r="A7648" s="40" t="s">
        <v>32509</v>
      </c>
      <c r="B7648" s="40" t="s">
        <v>32510</v>
      </c>
      <c r="C7648" s="40" t="s">
        <v>32511</v>
      </c>
      <c r="D7648" s="44" t="s">
        <v>32512</v>
      </c>
    </row>
    <row r="7649" spans="1:4" ht="15" customHeight="1" x14ac:dyDescent="0.2">
      <c r="A7649" s="40" t="s">
        <v>32513</v>
      </c>
      <c r="B7649" s="40" t="s">
        <v>32514</v>
      </c>
      <c r="C7649" s="40" t="s">
        <v>32515</v>
      </c>
      <c r="D7649" s="44" t="s">
        <v>32516</v>
      </c>
    </row>
    <row r="7650" spans="1:4" ht="15" customHeight="1" x14ac:dyDescent="0.2">
      <c r="A7650" s="40" t="s">
        <v>32517</v>
      </c>
      <c r="B7650" s="40" t="s">
        <v>32518</v>
      </c>
      <c r="C7650" s="40" t="s">
        <v>32519</v>
      </c>
      <c r="D7650" s="44" t="s">
        <v>32520</v>
      </c>
    </row>
    <row r="7651" spans="1:4" ht="15" customHeight="1" x14ac:dyDescent="0.2">
      <c r="A7651" s="40" t="s">
        <v>32521</v>
      </c>
      <c r="B7651" s="40" t="s">
        <v>32522</v>
      </c>
      <c r="C7651" s="40" t="s">
        <v>32523</v>
      </c>
      <c r="D7651" s="44" t="s">
        <v>32524</v>
      </c>
    </row>
    <row r="7652" spans="1:4" ht="15" customHeight="1" x14ac:dyDescent="0.2">
      <c r="A7652" s="40" t="s">
        <v>32525</v>
      </c>
      <c r="B7652" s="40" t="s">
        <v>32526</v>
      </c>
      <c r="C7652" s="40" t="s">
        <v>32527</v>
      </c>
      <c r="D7652" s="44" t="s">
        <v>32528</v>
      </c>
    </row>
    <row r="7653" spans="1:4" ht="15" customHeight="1" x14ac:dyDescent="0.2">
      <c r="A7653" s="40" t="s">
        <v>32529</v>
      </c>
      <c r="B7653" s="40" t="s">
        <v>32530</v>
      </c>
      <c r="C7653" s="40" t="s">
        <v>32531</v>
      </c>
      <c r="D7653" s="44" t="s">
        <v>32532</v>
      </c>
    </row>
    <row r="7654" spans="1:4" ht="15" customHeight="1" x14ac:dyDescent="0.2">
      <c r="A7654" s="40" t="s">
        <v>32533</v>
      </c>
      <c r="B7654" s="40" t="s">
        <v>32534</v>
      </c>
      <c r="C7654" s="40" t="s">
        <v>32535</v>
      </c>
      <c r="D7654" s="44" t="s">
        <v>32536</v>
      </c>
    </row>
    <row r="7655" spans="1:4" ht="15" customHeight="1" x14ac:dyDescent="0.2">
      <c r="A7655" s="40" t="s">
        <v>32537</v>
      </c>
      <c r="B7655" s="40" t="s">
        <v>32538</v>
      </c>
      <c r="C7655" s="40" t="s">
        <v>32539</v>
      </c>
      <c r="D7655" s="44" t="s">
        <v>32540</v>
      </c>
    </row>
    <row r="7656" spans="1:4" ht="15" customHeight="1" x14ac:dyDescent="0.2">
      <c r="A7656" s="40" t="s">
        <v>32541</v>
      </c>
      <c r="B7656" s="40" t="s">
        <v>32542</v>
      </c>
      <c r="C7656" s="40" t="s">
        <v>32543</v>
      </c>
      <c r="D7656" s="44" t="s">
        <v>32544</v>
      </c>
    </row>
    <row r="7657" spans="1:4" ht="15" customHeight="1" x14ac:dyDescent="0.2">
      <c r="A7657" s="40" t="s">
        <v>32545</v>
      </c>
      <c r="B7657" s="40" t="s">
        <v>32546</v>
      </c>
      <c r="C7657" s="40" t="s">
        <v>32547</v>
      </c>
      <c r="D7657" s="44" t="s">
        <v>32548</v>
      </c>
    </row>
    <row r="7658" spans="1:4" ht="15" customHeight="1" x14ac:dyDescent="0.2">
      <c r="A7658" s="40" t="s">
        <v>32549</v>
      </c>
      <c r="B7658" s="40" t="s">
        <v>32550</v>
      </c>
      <c r="C7658" s="40" t="s">
        <v>32551</v>
      </c>
      <c r="D7658" s="44" t="s">
        <v>32552</v>
      </c>
    </row>
    <row r="7659" spans="1:4" ht="15" customHeight="1" x14ac:dyDescent="0.2">
      <c r="A7659" s="40" t="s">
        <v>32553</v>
      </c>
      <c r="B7659" s="40" t="s">
        <v>32554</v>
      </c>
      <c r="C7659" s="40" t="s">
        <v>32555</v>
      </c>
      <c r="D7659" s="44" t="s">
        <v>32556</v>
      </c>
    </row>
    <row r="7660" spans="1:4" ht="15" customHeight="1" x14ac:dyDescent="0.2">
      <c r="A7660" s="40" t="s">
        <v>32557</v>
      </c>
      <c r="B7660" s="40" t="s">
        <v>32558</v>
      </c>
      <c r="C7660" s="40" t="s">
        <v>32559</v>
      </c>
      <c r="D7660" s="44" t="s">
        <v>32560</v>
      </c>
    </row>
    <row r="7661" spans="1:4" ht="15" customHeight="1" x14ac:dyDescent="0.2">
      <c r="A7661" s="40" t="s">
        <v>32561</v>
      </c>
      <c r="B7661" s="40" t="s">
        <v>32562</v>
      </c>
      <c r="C7661" s="40" t="s">
        <v>32563</v>
      </c>
      <c r="D7661" s="44" t="s">
        <v>32564</v>
      </c>
    </row>
    <row r="7662" spans="1:4" ht="15" customHeight="1" x14ac:dyDescent="0.2">
      <c r="A7662" s="40" t="s">
        <v>32565</v>
      </c>
      <c r="B7662" s="40" t="s">
        <v>32566</v>
      </c>
      <c r="C7662" s="40" t="s">
        <v>32567</v>
      </c>
      <c r="D7662" s="44" t="s">
        <v>32568</v>
      </c>
    </row>
    <row r="7663" spans="1:4" ht="15" customHeight="1" x14ac:dyDescent="0.2">
      <c r="A7663" s="40" t="s">
        <v>32569</v>
      </c>
      <c r="B7663" s="40" t="s">
        <v>32570</v>
      </c>
      <c r="C7663" s="40" t="s">
        <v>32571</v>
      </c>
      <c r="D7663" s="44" t="s">
        <v>32572</v>
      </c>
    </row>
    <row r="7664" spans="1:4" ht="15" customHeight="1" x14ac:dyDescent="0.2">
      <c r="A7664" s="40" t="s">
        <v>32573</v>
      </c>
      <c r="B7664" s="40" t="s">
        <v>32574</v>
      </c>
      <c r="C7664" s="40" t="s">
        <v>32575</v>
      </c>
      <c r="D7664" s="44" t="s">
        <v>32576</v>
      </c>
    </row>
    <row r="7665" spans="1:4" ht="15" customHeight="1" x14ac:dyDescent="0.2">
      <c r="A7665" s="40" t="s">
        <v>32577</v>
      </c>
      <c r="B7665" s="40" t="s">
        <v>32578</v>
      </c>
      <c r="C7665" s="40" t="s">
        <v>32579</v>
      </c>
      <c r="D7665" s="44" t="s">
        <v>32580</v>
      </c>
    </row>
    <row r="7666" spans="1:4" ht="15" customHeight="1" x14ac:dyDescent="0.2">
      <c r="A7666" s="40" t="s">
        <v>32581</v>
      </c>
      <c r="B7666" s="40" t="s">
        <v>32582</v>
      </c>
      <c r="C7666" s="40" t="s">
        <v>32583</v>
      </c>
      <c r="D7666" s="44" t="s">
        <v>32584</v>
      </c>
    </row>
    <row r="7667" spans="1:4" ht="15" customHeight="1" x14ac:dyDescent="0.2">
      <c r="A7667" s="40" t="s">
        <v>32585</v>
      </c>
      <c r="B7667" s="40" t="s">
        <v>32586</v>
      </c>
      <c r="C7667" s="40" t="s">
        <v>32587</v>
      </c>
      <c r="D7667" s="44" t="s">
        <v>32588</v>
      </c>
    </row>
    <row r="7668" spans="1:4" ht="15" customHeight="1" x14ac:dyDescent="0.2">
      <c r="A7668" s="40" t="s">
        <v>32589</v>
      </c>
      <c r="B7668" s="40" t="s">
        <v>32590</v>
      </c>
      <c r="C7668" s="40" t="s">
        <v>32591</v>
      </c>
      <c r="D7668" s="44" t="s">
        <v>32592</v>
      </c>
    </row>
    <row r="7669" spans="1:4" ht="15" customHeight="1" x14ac:dyDescent="0.2">
      <c r="A7669" s="40" t="s">
        <v>32593</v>
      </c>
      <c r="B7669" s="40" t="s">
        <v>32594</v>
      </c>
      <c r="C7669" s="40" t="s">
        <v>32595</v>
      </c>
      <c r="D7669" s="44" t="s">
        <v>32596</v>
      </c>
    </row>
    <row r="7670" spans="1:4" ht="15" customHeight="1" x14ac:dyDescent="0.2">
      <c r="A7670" s="40" t="s">
        <v>32597</v>
      </c>
      <c r="B7670" s="40" t="s">
        <v>32598</v>
      </c>
      <c r="C7670" s="40" t="s">
        <v>32599</v>
      </c>
      <c r="D7670" s="44" t="s">
        <v>32600</v>
      </c>
    </row>
    <row r="7671" spans="1:4" ht="15" customHeight="1" x14ac:dyDescent="0.2">
      <c r="A7671" s="40" t="s">
        <v>32601</v>
      </c>
      <c r="B7671" s="40" t="s">
        <v>32602</v>
      </c>
      <c r="C7671" s="40" t="s">
        <v>32603</v>
      </c>
      <c r="D7671" s="44" t="s">
        <v>32604</v>
      </c>
    </row>
    <row r="7672" spans="1:4" ht="15" customHeight="1" x14ac:dyDescent="0.2">
      <c r="A7672" s="40" t="s">
        <v>32605</v>
      </c>
      <c r="B7672" s="40" t="s">
        <v>32606</v>
      </c>
      <c r="C7672" s="40" t="s">
        <v>32607</v>
      </c>
      <c r="D7672" s="44" t="s">
        <v>32608</v>
      </c>
    </row>
    <row r="7673" spans="1:4" ht="15" customHeight="1" x14ac:dyDescent="0.2">
      <c r="A7673" s="40" t="s">
        <v>32609</v>
      </c>
      <c r="B7673" s="40" t="s">
        <v>32610</v>
      </c>
      <c r="C7673" s="40" t="s">
        <v>32611</v>
      </c>
      <c r="D7673" s="44" t="s">
        <v>32612</v>
      </c>
    </row>
    <row r="7674" spans="1:4" ht="15" customHeight="1" x14ac:dyDescent="0.2">
      <c r="A7674" s="40" t="s">
        <v>32613</v>
      </c>
      <c r="B7674" s="40" t="s">
        <v>32614</v>
      </c>
      <c r="C7674" s="40" t="s">
        <v>32615</v>
      </c>
      <c r="D7674" s="44" t="s">
        <v>32616</v>
      </c>
    </row>
    <row r="7675" spans="1:4" ht="15" customHeight="1" x14ac:dyDescent="0.2">
      <c r="A7675" s="40" t="s">
        <v>32617</v>
      </c>
      <c r="B7675" s="40" t="s">
        <v>32618</v>
      </c>
      <c r="C7675" s="40" t="s">
        <v>32619</v>
      </c>
      <c r="D7675" s="44" t="s">
        <v>32620</v>
      </c>
    </row>
  </sheetData>
  <autoFilter ref="A1:D7675" xr:uid="{00000000-0009-0000-0000-000006000000}"/>
  <conditionalFormatting sqref="A1:A1048576">
    <cfRule type="duplicateValues" dxfId="1" priority="1"/>
  </conditionalFormatting>
  <pageMargins left="0.7" right="0.7" top="0.78740157499999996" bottom="0.78740157499999996" header="0.3" footer="0.3"/>
  <customProperties>
    <customPr name="EpmWorksheetKeyString_GUID" r:id="rId1"/>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G621"/>
  <sheetViews>
    <sheetView zoomScaleNormal="100" workbookViewId="0">
      <pane ySplit="1" topLeftCell="A2" activePane="bottomLeft" state="frozen"/>
      <selection activeCell="H39" sqref="H39"/>
      <selection pane="bottomLeft"/>
    </sheetView>
  </sheetViews>
  <sheetFormatPr baseColWidth="10" defaultColWidth="11.33203125" defaultRowHeight="13" x14ac:dyDescent="0.2"/>
  <cols>
    <col min="1" max="1" width="10.6640625" style="43" customWidth="1"/>
    <col min="2" max="2" width="40.83203125" style="44" customWidth="1"/>
    <col min="3" max="3" width="13" style="40" bestFit="1" customWidth="1"/>
    <col min="4" max="5" width="11.33203125" style="25"/>
    <col min="6" max="6" width="11.33203125" style="40"/>
    <col min="7" max="7" width="42.83203125" style="44" bestFit="1" customWidth="1"/>
    <col min="8" max="16384" width="11.33203125" style="25"/>
  </cols>
  <sheetData>
    <row r="1" spans="1:7" ht="30" customHeight="1" x14ac:dyDescent="0.2">
      <c r="A1" s="47" t="s">
        <v>286</v>
      </c>
      <c r="B1" s="48" t="s">
        <v>184</v>
      </c>
      <c r="C1" s="49" t="s">
        <v>287</v>
      </c>
      <c r="D1" s="50" t="s">
        <v>208</v>
      </c>
      <c r="E1" s="50" t="s">
        <v>288</v>
      </c>
      <c r="F1" s="49" t="s">
        <v>289</v>
      </c>
      <c r="G1" s="48" t="s">
        <v>190</v>
      </c>
    </row>
    <row r="2" spans="1:7" ht="15" customHeight="1" x14ac:dyDescent="0.2">
      <c r="A2" s="180">
        <v>1</v>
      </c>
      <c r="B2" s="181" t="s">
        <v>290</v>
      </c>
      <c r="C2" s="182" t="s">
        <v>291</v>
      </c>
      <c r="D2" s="182" t="s">
        <v>178</v>
      </c>
      <c r="E2" s="182" t="s">
        <v>178</v>
      </c>
      <c r="F2" s="183" t="s">
        <v>275</v>
      </c>
      <c r="G2" s="183"/>
    </row>
    <row r="3" spans="1:7" ht="15" customHeight="1" x14ac:dyDescent="0.2">
      <c r="A3" s="180">
        <v>2</v>
      </c>
      <c r="B3" s="181" t="s">
        <v>292</v>
      </c>
      <c r="C3" s="182" t="s">
        <v>291</v>
      </c>
      <c r="D3" s="182" t="s">
        <v>178</v>
      </c>
      <c r="E3" s="182" t="s">
        <v>178</v>
      </c>
      <c r="F3" s="183" t="s">
        <v>275</v>
      </c>
      <c r="G3" s="183"/>
    </row>
    <row r="4" spans="1:7" ht="15" customHeight="1" x14ac:dyDescent="0.2">
      <c r="A4" s="180">
        <v>3</v>
      </c>
      <c r="B4" s="181" t="s">
        <v>293</v>
      </c>
      <c r="C4" s="182" t="s">
        <v>291</v>
      </c>
      <c r="D4" s="182" t="s">
        <v>294</v>
      </c>
      <c r="E4" s="182" t="s">
        <v>178</v>
      </c>
      <c r="F4" s="183" t="s">
        <v>275</v>
      </c>
      <c r="G4" s="183"/>
    </row>
    <row r="5" spans="1:7" ht="15" customHeight="1" x14ac:dyDescent="0.2">
      <c r="A5" s="180">
        <v>4</v>
      </c>
      <c r="B5" s="181" t="s">
        <v>295</v>
      </c>
      <c r="C5" s="182" t="s">
        <v>291</v>
      </c>
      <c r="D5" s="182" t="s">
        <v>294</v>
      </c>
      <c r="E5" s="182" t="s">
        <v>178</v>
      </c>
      <c r="F5" s="183" t="s">
        <v>275</v>
      </c>
      <c r="G5" s="183"/>
    </row>
    <row r="6" spans="1:7" ht="15" customHeight="1" x14ac:dyDescent="0.2">
      <c r="A6" s="180">
        <v>5</v>
      </c>
      <c r="B6" s="181" t="s">
        <v>296</v>
      </c>
      <c r="C6" s="182" t="s">
        <v>291</v>
      </c>
      <c r="D6" s="182" t="s">
        <v>297</v>
      </c>
      <c r="E6" s="182" t="s">
        <v>178</v>
      </c>
      <c r="F6" s="182" t="s">
        <v>200</v>
      </c>
      <c r="G6" s="183"/>
    </row>
    <row r="7" spans="1:7" ht="15" customHeight="1" x14ac:dyDescent="0.2">
      <c r="A7" s="180">
        <v>6</v>
      </c>
      <c r="B7" s="181" t="s">
        <v>298</v>
      </c>
      <c r="C7" s="182" t="s">
        <v>291</v>
      </c>
      <c r="D7" s="182" t="s">
        <v>299</v>
      </c>
      <c r="E7" s="182" t="s">
        <v>178</v>
      </c>
      <c r="F7" s="183" t="s">
        <v>275</v>
      </c>
      <c r="G7" s="183"/>
    </row>
    <row r="8" spans="1:7" ht="15" customHeight="1" x14ac:dyDescent="0.2">
      <c r="A8" s="180">
        <v>7</v>
      </c>
      <c r="B8" s="181" t="s">
        <v>300</v>
      </c>
      <c r="C8" s="182" t="s">
        <v>291</v>
      </c>
      <c r="D8" s="182" t="s">
        <v>299</v>
      </c>
      <c r="E8" s="182" t="s">
        <v>178</v>
      </c>
      <c r="F8" s="183" t="s">
        <v>275</v>
      </c>
      <c r="G8" s="183"/>
    </row>
    <row r="9" spans="1:7" ht="15" customHeight="1" x14ac:dyDescent="0.2">
      <c r="A9" s="180">
        <v>8</v>
      </c>
      <c r="B9" s="181" t="s">
        <v>301</v>
      </c>
      <c r="C9" s="182" t="s">
        <v>291</v>
      </c>
      <c r="D9" s="182" t="s">
        <v>178</v>
      </c>
      <c r="E9" s="182" t="s">
        <v>178</v>
      </c>
      <c r="F9" s="183" t="s">
        <v>275</v>
      </c>
      <c r="G9" s="183"/>
    </row>
    <row r="10" spans="1:7" ht="15" customHeight="1" x14ac:dyDescent="0.2">
      <c r="A10" s="180">
        <v>9</v>
      </c>
      <c r="B10" s="181" t="s">
        <v>302</v>
      </c>
      <c r="C10" s="182" t="s">
        <v>291</v>
      </c>
      <c r="D10" s="182" t="s">
        <v>303</v>
      </c>
      <c r="E10" s="182" t="s">
        <v>178</v>
      </c>
      <c r="F10" s="182" t="s">
        <v>200</v>
      </c>
      <c r="G10" s="183"/>
    </row>
    <row r="11" spans="1:7" ht="15" customHeight="1" x14ac:dyDescent="0.2">
      <c r="A11" s="180">
        <v>11</v>
      </c>
      <c r="B11" s="181" t="s">
        <v>304</v>
      </c>
      <c r="C11" s="182" t="s">
        <v>291</v>
      </c>
      <c r="D11" s="182" t="s">
        <v>303</v>
      </c>
      <c r="E11" s="182" t="s">
        <v>178</v>
      </c>
      <c r="F11" s="183" t="s">
        <v>275</v>
      </c>
      <c r="G11" s="183"/>
    </row>
    <row r="12" spans="1:7" ht="15" customHeight="1" x14ac:dyDescent="0.2">
      <c r="A12" s="184" t="s">
        <v>32906</v>
      </c>
      <c r="B12" s="185" t="s">
        <v>32907</v>
      </c>
      <c r="C12" s="186" t="s">
        <v>291</v>
      </c>
      <c r="D12" s="186" t="s">
        <v>294</v>
      </c>
      <c r="E12" s="186" t="s">
        <v>200</v>
      </c>
      <c r="F12" s="183" t="s">
        <v>275</v>
      </c>
      <c r="G12" s="183"/>
    </row>
    <row r="13" spans="1:7" ht="15" customHeight="1" x14ac:dyDescent="0.2">
      <c r="A13" s="180">
        <v>14</v>
      </c>
      <c r="B13" s="181" t="s">
        <v>305</v>
      </c>
      <c r="C13" s="182" t="s">
        <v>291</v>
      </c>
      <c r="D13" s="182" t="s">
        <v>178</v>
      </c>
      <c r="E13" s="182" t="s">
        <v>178</v>
      </c>
      <c r="F13" s="183" t="s">
        <v>275</v>
      </c>
      <c r="G13" s="183"/>
    </row>
    <row r="14" spans="1:7" ht="15" customHeight="1" x14ac:dyDescent="0.2">
      <c r="A14" s="180">
        <v>17</v>
      </c>
      <c r="B14" s="181" t="s">
        <v>306</v>
      </c>
      <c r="C14" s="182" t="s">
        <v>291</v>
      </c>
      <c r="D14" s="182" t="s">
        <v>303</v>
      </c>
      <c r="E14" s="182" t="s">
        <v>178</v>
      </c>
      <c r="F14" s="182" t="s">
        <v>200</v>
      </c>
      <c r="G14" s="183"/>
    </row>
    <row r="15" spans="1:7" ht="15" customHeight="1" x14ac:dyDescent="0.2">
      <c r="A15" s="180">
        <v>18</v>
      </c>
      <c r="B15" s="181" t="s">
        <v>307</v>
      </c>
      <c r="C15" s="182" t="s">
        <v>291</v>
      </c>
      <c r="D15" s="182" t="s">
        <v>308</v>
      </c>
      <c r="E15" s="182" t="s">
        <v>178</v>
      </c>
      <c r="F15" s="182" t="s">
        <v>200</v>
      </c>
      <c r="G15" s="183"/>
    </row>
    <row r="16" spans="1:7" ht="15" customHeight="1" x14ac:dyDescent="0.2">
      <c r="A16" s="180">
        <v>20</v>
      </c>
      <c r="B16" s="181" t="s">
        <v>309</v>
      </c>
      <c r="C16" s="182" t="s">
        <v>291</v>
      </c>
      <c r="D16" s="182" t="s">
        <v>303</v>
      </c>
      <c r="E16" s="182" t="s">
        <v>178</v>
      </c>
      <c r="F16" s="183" t="s">
        <v>275</v>
      </c>
      <c r="G16" s="183" t="s">
        <v>310</v>
      </c>
    </row>
    <row r="17" spans="1:7" ht="15" customHeight="1" x14ac:dyDescent="0.2">
      <c r="A17" s="180">
        <v>22</v>
      </c>
      <c r="B17" s="181" t="s">
        <v>311</v>
      </c>
      <c r="C17" s="182" t="s">
        <v>291</v>
      </c>
      <c r="D17" s="182" t="s">
        <v>303</v>
      </c>
      <c r="E17" s="182" t="s">
        <v>178</v>
      </c>
      <c r="F17" s="182" t="s">
        <v>200</v>
      </c>
      <c r="G17" s="183"/>
    </row>
    <row r="18" spans="1:7" ht="15" customHeight="1" x14ac:dyDescent="0.2">
      <c r="A18" s="184" t="s">
        <v>32908</v>
      </c>
      <c r="B18" s="185" t="s">
        <v>32909</v>
      </c>
      <c r="C18" s="186" t="s">
        <v>291</v>
      </c>
      <c r="D18" s="186" t="s">
        <v>303</v>
      </c>
      <c r="E18" s="186" t="s">
        <v>200</v>
      </c>
      <c r="F18" s="183" t="s">
        <v>275</v>
      </c>
      <c r="G18" s="183"/>
    </row>
    <row r="19" spans="1:7" ht="15" customHeight="1" x14ac:dyDescent="0.2">
      <c r="A19" s="180">
        <v>27</v>
      </c>
      <c r="B19" s="181" t="s">
        <v>312</v>
      </c>
      <c r="C19" s="182" t="s">
        <v>291</v>
      </c>
      <c r="D19" s="182" t="s">
        <v>294</v>
      </c>
      <c r="E19" s="182" t="s">
        <v>178</v>
      </c>
      <c r="F19" s="183" t="s">
        <v>275</v>
      </c>
      <c r="G19" s="183"/>
    </row>
    <row r="20" spans="1:7" ht="15" customHeight="1" x14ac:dyDescent="0.2">
      <c r="A20" s="180">
        <v>28</v>
      </c>
      <c r="B20" s="181" t="s">
        <v>313</v>
      </c>
      <c r="C20" s="182" t="s">
        <v>291</v>
      </c>
      <c r="D20" s="182" t="s">
        <v>303</v>
      </c>
      <c r="E20" s="182" t="s">
        <v>178</v>
      </c>
      <c r="F20" s="183" t="s">
        <v>275</v>
      </c>
      <c r="G20" s="183"/>
    </row>
    <row r="21" spans="1:7" ht="15" customHeight="1" x14ac:dyDescent="0.2">
      <c r="A21" s="184" t="s">
        <v>32910</v>
      </c>
      <c r="B21" s="185" t="s">
        <v>32911</v>
      </c>
      <c r="C21" s="186" t="s">
        <v>291</v>
      </c>
      <c r="D21" s="186" t="s">
        <v>178</v>
      </c>
      <c r="E21" s="186" t="s">
        <v>200</v>
      </c>
      <c r="F21" s="183" t="s">
        <v>275</v>
      </c>
      <c r="G21" s="183"/>
    </row>
    <row r="22" spans="1:7" ht="15" customHeight="1" x14ac:dyDescent="0.2">
      <c r="A22" s="180">
        <v>30</v>
      </c>
      <c r="B22" s="181" t="s">
        <v>314</v>
      </c>
      <c r="C22" s="182" t="s">
        <v>291</v>
      </c>
      <c r="D22" s="182" t="s">
        <v>308</v>
      </c>
      <c r="E22" s="182" t="s">
        <v>178</v>
      </c>
      <c r="F22" s="183" t="s">
        <v>275</v>
      </c>
      <c r="G22" s="183"/>
    </row>
    <row r="23" spans="1:7" ht="15" customHeight="1" x14ac:dyDescent="0.2">
      <c r="A23" s="184" t="s">
        <v>32912</v>
      </c>
      <c r="B23" s="185" t="s">
        <v>32913</v>
      </c>
      <c r="C23" s="186" t="s">
        <v>291</v>
      </c>
      <c r="D23" s="186" t="s">
        <v>178</v>
      </c>
      <c r="E23" s="186" t="s">
        <v>200</v>
      </c>
      <c r="F23" s="183" t="s">
        <v>275</v>
      </c>
      <c r="G23" s="183"/>
    </row>
    <row r="24" spans="1:7" ht="15" customHeight="1" x14ac:dyDescent="0.2">
      <c r="A24" s="184" t="s">
        <v>32914</v>
      </c>
      <c r="B24" s="185" t="s">
        <v>32915</v>
      </c>
      <c r="C24" s="186" t="s">
        <v>291</v>
      </c>
      <c r="D24" s="186" t="s">
        <v>178</v>
      </c>
      <c r="E24" s="186" t="s">
        <v>200</v>
      </c>
      <c r="F24" s="183" t="s">
        <v>275</v>
      </c>
      <c r="G24" s="183"/>
    </row>
    <row r="25" spans="1:7" ht="15" customHeight="1" x14ac:dyDescent="0.2">
      <c r="A25" s="180">
        <v>35</v>
      </c>
      <c r="B25" s="181" t="s">
        <v>315</v>
      </c>
      <c r="C25" s="182" t="s">
        <v>291</v>
      </c>
      <c r="D25" s="182" t="s">
        <v>178</v>
      </c>
      <c r="E25" s="182" t="s">
        <v>178</v>
      </c>
      <c r="F25" s="183" t="s">
        <v>275</v>
      </c>
      <c r="G25" s="183"/>
    </row>
    <row r="26" spans="1:7" ht="15" customHeight="1" x14ac:dyDescent="0.2">
      <c r="A26" s="180">
        <v>36</v>
      </c>
      <c r="B26" s="181" t="s">
        <v>316</v>
      </c>
      <c r="C26" s="182" t="s">
        <v>291</v>
      </c>
      <c r="D26" s="182" t="s">
        <v>178</v>
      </c>
      <c r="E26" s="182" t="s">
        <v>178</v>
      </c>
      <c r="F26" s="183" t="s">
        <v>275</v>
      </c>
      <c r="G26" s="183"/>
    </row>
    <row r="27" spans="1:7" ht="15" customHeight="1" x14ac:dyDescent="0.2">
      <c r="A27" s="184" t="s">
        <v>32916</v>
      </c>
      <c r="B27" s="185" t="s">
        <v>32917</v>
      </c>
      <c r="C27" s="186" t="s">
        <v>291</v>
      </c>
      <c r="D27" s="186" t="s">
        <v>178</v>
      </c>
      <c r="E27" s="186" t="s">
        <v>200</v>
      </c>
      <c r="F27" s="183" t="s">
        <v>275</v>
      </c>
      <c r="G27" s="183"/>
    </row>
    <row r="28" spans="1:7" ht="15" customHeight="1" x14ac:dyDescent="0.2">
      <c r="A28" s="180">
        <v>38</v>
      </c>
      <c r="B28" s="181" t="s">
        <v>317</v>
      </c>
      <c r="C28" s="182" t="s">
        <v>291</v>
      </c>
      <c r="D28" s="182" t="s">
        <v>318</v>
      </c>
      <c r="E28" s="182" t="s">
        <v>178</v>
      </c>
      <c r="F28" s="183" t="s">
        <v>275</v>
      </c>
      <c r="G28" s="183"/>
    </row>
    <row r="29" spans="1:7" ht="15" customHeight="1" x14ac:dyDescent="0.2">
      <c r="A29" s="184" t="s">
        <v>32918</v>
      </c>
      <c r="B29" s="185" t="s">
        <v>32919</v>
      </c>
      <c r="C29" s="186" t="s">
        <v>291</v>
      </c>
      <c r="D29" s="186" t="s">
        <v>178</v>
      </c>
      <c r="E29" s="186" t="s">
        <v>200</v>
      </c>
      <c r="F29" s="183" t="s">
        <v>275</v>
      </c>
      <c r="G29" s="183"/>
    </row>
    <row r="30" spans="1:7" ht="15" customHeight="1" x14ac:dyDescent="0.2">
      <c r="A30" s="180">
        <v>42</v>
      </c>
      <c r="B30" s="181" t="s">
        <v>319</v>
      </c>
      <c r="C30" s="182" t="s">
        <v>291</v>
      </c>
      <c r="D30" s="182" t="s">
        <v>318</v>
      </c>
      <c r="E30" s="182" t="s">
        <v>178</v>
      </c>
      <c r="F30" s="183" t="s">
        <v>275</v>
      </c>
      <c r="G30" s="183"/>
    </row>
    <row r="31" spans="1:7" ht="15" customHeight="1" x14ac:dyDescent="0.2">
      <c r="A31" s="184" t="s">
        <v>32920</v>
      </c>
      <c r="B31" s="185" t="s">
        <v>32921</v>
      </c>
      <c r="C31" s="186" t="s">
        <v>291</v>
      </c>
      <c r="D31" s="186" t="s">
        <v>308</v>
      </c>
      <c r="E31" s="186" t="s">
        <v>200</v>
      </c>
      <c r="F31" s="183" t="s">
        <v>275</v>
      </c>
      <c r="G31" s="183"/>
    </row>
    <row r="32" spans="1:7" ht="15" customHeight="1" x14ac:dyDescent="0.2">
      <c r="A32" s="180">
        <v>45</v>
      </c>
      <c r="B32" s="181" t="s">
        <v>320</v>
      </c>
      <c r="C32" s="182" t="s">
        <v>291</v>
      </c>
      <c r="D32" s="182" t="s">
        <v>308</v>
      </c>
      <c r="E32" s="182" t="s">
        <v>178</v>
      </c>
      <c r="F32" s="182" t="s">
        <v>200</v>
      </c>
      <c r="G32" s="183"/>
    </row>
    <row r="33" spans="1:7" ht="15" customHeight="1" x14ac:dyDescent="0.2">
      <c r="A33" s="180">
        <v>46</v>
      </c>
      <c r="B33" s="181" t="s">
        <v>321</v>
      </c>
      <c r="C33" s="182" t="s">
        <v>291</v>
      </c>
      <c r="D33" s="182" t="s">
        <v>178</v>
      </c>
      <c r="E33" s="182" t="s">
        <v>178</v>
      </c>
      <c r="F33" s="183" t="s">
        <v>275</v>
      </c>
      <c r="G33" s="183"/>
    </row>
    <row r="34" spans="1:7" ht="15" customHeight="1" x14ac:dyDescent="0.2">
      <c r="A34" s="180">
        <v>47</v>
      </c>
      <c r="B34" s="181" t="s">
        <v>322</v>
      </c>
      <c r="C34" s="182" t="s">
        <v>291</v>
      </c>
      <c r="D34" s="182" t="s">
        <v>318</v>
      </c>
      <c r="E34" s="182" t="s">
        <v>178</v>
      </c>
      <c r="F34" s="183" t="s">
        <v>275</v>
      </c>
      <c r="G34" s="183"/>
    </row>
    <row r="35" spans="1:7" ht="15" customHeight="1" x14ac:dyDescent="0.2">
      <c r="A35" s="184" t="s">
        <v>32922</v>
      </c>
      <c r="B35" s="185" t="s">
        <v>32923</v>
      </c>
      <c r="C35" s="186" t="s">
        <v>291</v>
      </c>
      <c r="D35" s="186" t="s">
        <v>318</v>
      </c>
      <c r="E35" s="186" t="s">
        <v>200</v>
      </c>
      <c r="F35" s="183" t="s">
        <v>275</v>
      </c>
      <c r="G35" s="183"/>
    </row>
    <row r="36" spans="1:7" ht="15" customHeight="1" x14ac:dyDescent="0.2">
      <c r="A36" s="184" t="s">
        <v>32924</v>
      </c>
      <c r="B36" s="185" t="s">
        <v>32925</v>
      </c>
      <c r="C36" s="186" t="s">
        <v>291</v>
      </c>
      <c r="D36" s="186" t="s">
        <v>318</v>
      </c>
      <c r="E36" s="186" t="s">
        <v>200</v>
      </c>
      <c r="F36" s="183" t="s">
        <v>275</v>
      </c>
      <c r="G36" s="183"/>
    </row>
    <row r="37" spans="1:7" ht="15" customHeight="1" x14ac:dyDescent="0.2">
      <c r="A37" s="184" t="s">
        <v>32926</v>
      </c>
      <c r="B37" s="185" t="s">
        <v>32927</v>
      </c>
      <c r="C37" s="186" t="s">
        <v>291</v>
      </c>
      <c r="D37" s="186" t="s">
        <v>318</v>
      </c>
      <c r="E37" s="186" t="s">
        <v>200</v>
      </c>
      <c r="F37" s="183" t="s">
        <v>275</v>
      </c>
      <c r="G37" s="183"/>
    </row>
    <row r="38" spans="1:7" ht="15" customHeight="1" x14ac:dyDescent="0.2">
      <c r="A38" s="180">
        <v>55</v>
      </c>
      <c r="B38" s="181" t="s">
        <v>323</v>
      </c>
      <c r="C38" s="182" t="s">
        <v>291</v>
      </c>
      <c r="D38" s="182" t="s">
        <v>308</v>
      </c>
      <c r="E38" s="182" t="s">
        <v>178</v>
      </c>
      <c r="F38" s="182" t="s">
        <v>200</v>
      </c>
      <c r="G38" s="183"/>
    </row>
    <row r="39" spans="1:7" ht="15" customHeight="1" x14ac:dyDescent="0.2">
      <c r="A39" s="180">
        <v>56</v>
      </c>
      <c r="B39" s="181" t="s">
        <v>324</v>
      </c>
      <c r="C39" s="182" t="s">
        <v>291</v>
      </c>
      <c r="D39" s="182" t="s">
        <v>297</v>
      </c>
      <c r="E39" s="182" t="s">
        <v>178</v>
      </c>
      <c r="F39" s="182" t="s">
        <v>200</v>
      </c>
      <c r="G39" s="183"/>
    </row>
    <row r="40" spans="1:7" ht="15" customHeight="1" x14ac:dyDescent="0.2">
      <c r="A40" s="180">
        <v>58</v>
      </c>
      <c r="B40" s="181" t="s">
        <v>325</v>
      </c>
      <c r="C40" s="182" t="s">
        <v>291</v>
      </c>
      <c r="D40" s="182" t="s">
        <v>326</v>
      </c>
      <c r="E40" s="182" t="s">
        <v>178</v>
      </c>
      <c r="F40" s="183" t="s">
        <v>275</v>
      </c>
      <c r="G40" s="183"/>
    </row>
    <row r="41" spans="1:7" ht="15" customHeight="1" x14ac:dyDescent="0.2">
      <c r="A41" s="180">
        <v>59</v>
      </c>
      <c r="B41" s="181" t="s">
        <v>327</v>
      </c>
      <c r="C41" s="182" t="s">
        <v>291</v>
      </c>
      <c r="D41" s="182" t="s">
        <v>178</v>
      </c>
      <c r="E41" s="182" t="s">
        <v>178</v>
      </c>
      <c r="F41" s="183" t="s">
        <v>275</v>
      </c>
      <c r="G41" s="183"/>
    </row>
    <row r="42" spans="1:7" ht="15" customHeight="1" x14ac:dyDescent="0.2">
      <c r="A42" s="180">
        <v>61</v>
      </c>
      <c r="B42" s="181" t="s">
        <v>328</v>
      </c>
      <c r="C42" s="182" t="s">
        <v>291</v>
      </c>
      <c r="D42" s="182" t="s">
        <v>318</v>
      </c>
      <c r="E42" s="182" t="s">
        <v>178</v>
      </c>
      <c r="F42" s="183" t="s">
        <v>275</v>
      </c>
      <c r="G42" s="183"/>
    </row>
    <row r="43" spans="1:7" ht="15" customHeight="1" x14ac:dyDescent="0.2">
      <c r="A43" s="184" t="s">
        <v>32928</v>
      </c>
      <c r="B43" s="185" t="s">
        <v>32929</v>
      </c>
      <c r="C43" s="186" t="s">
        <v>291</v>
      </c>
      <c r="D43" s="186" t="s">
        <v>318</v>
      </c>
      <c r="E43" s="186" t="s">
        <v>200</v>
      </c>
      <c r="F43" s="183" t="s">
        <v>275</v>
      </c>
      <c r="G43" s="183"/>
    </row>
    <row r="44" spans="1:7" ht="15" customHeight="1" x14ac:dyDescent="0.2">
      <c r="A44" s="184" t="s">
        <v>32930</v>
      </c>
      <c r="B44" s="185" t="s">
        <v>32931</v>
      </c>
      <c r="C44" s="186" t="s">
        <v>291</v>
      </c>
      <c r="D44" s="186" t="s">
        <v>318</v>
      </c>
      <c r="E44" s="186" t="s">
        <v>200</v>
      </c>
      <c r="F44" s="183" t="s">
        <v>275</v>
      </c>
      <c r="G44" s="183"/>
    </row>
    <row r="45" spans="1:7" ht="15" customHeight="1" x14ac:dyDescent="0.2">
      <c r="A45" s="184" t="s">
        <v>32932</v>
      </c>
      <c r="B45" s="185" t="s">
        <v>32933</v>
      </c>
      <c r="C45" s="186" t="s">
        <v>291</v>
      </c>
      <c r="D45" s="186" t="s">
        <v>178</v>
      </c>
      <c r="E45" s="186" t="s">
        <v>200</v>
      </c>
      <c r="F45" s="183" t="s">
        <v>275</v>
      </c>
      <c r="G45" s="183"/>
    </row>
    <row r="46" spans="1:7" ht="15" customHeight="1" x14ac:dyDescent="0.2">
      <c r="A46" s="180">
        <v>66</v>
      </c>
      <c r="B46" s="181" t="s">
        <v>329</v>
      </c>
      <c r="C46" s="182" t="s">
        <v>291</v>
      </c>
      <c r="D46" s="182" t="s">
        <v>294</v>
      </c>
      <c r="E46" s="182" t="s">
        <v>178</v>
      </c>
      <c r="F46" s="183" t="s">
        <v>275</v>
      </c>
      <c r="G46" s="183"/>
    </row>
    <row r="47" spans="1:7" ht="15" customHeight="1" x14ac:dyDescent="0.2">
      <c r="A47" s="184" t="s">
        <v>32934</v>
      </c>
      <c r="B47" s="185" t="s">
        <v>32935</v>
      </c>
      <c r="C47" s="186" t="s">
        <v>291</v>
      </c>
      <c r="D47" s="186" t="s">
        <v>318</v>
      </c>
      <c r="E47" s="186" t="s">
        <v>200</v>
      </c>
      <c r="F47" s="183" t="s">
        <v>275</v>
      </c>
      <c r="G47" s="183"/>
    </row>
    <row r="48" spans="1:7" ht="15" customHeight="1" x14ac:dyDescent="0.2">
      <c r="A48" s="184" t="s">
        <v>32936</v>
      </c>
      <c r="B48" s="185" t="s">
        <v>32937</v>
      </c>
      <c r="C48" s="186" t="s">
        <v>291</v>
      </c>
      <c r="D48" s="186" t="s">
        <v>178</v>
      </c>
      <c r="E48" s="186" t="s">
        <v>200</v>
      </c>
      <c r="F48" s="183" t="s">
        <v>275</v>
      </c>
      <c r="G48" s="183"/>
    </row>
    <row r="49" spans="1:7" ht="15" customHeight="1" x14ac:dyDescent="0.2">
      <c r="A49" s="180">
        <v>69</v>
      </c>
      <c r="B49" s="181" t="s">
        <v>330</v>
      </c>
      <c r="C49" s="182" t="s">
        <v>291</v>
      </c>
      <c r="D49" s="182" t="s">
        <v>178</v>
      </c>
      <c r="E49" s="182" t="s">
        <v>178</v>
      </c>
      <c r="F49" s="183" t="s">
        <v>275</v>
      </c>
      <c r="G49" s="183"/>
    </row>
    <row r="50" spans="1:7" ht="15" customHeight="1" x14ac:dyDescent="0.2">
      <c r="A50" s="180">
        <v>71</v>
      </c>
      <c r="B50" s="181" t="s">
        <v>331</v>
      </c>
      <c r="C50" s="182" t="s">
        <v>291</v>
      </c>
      <c r="D50" s="182" t="s">
        <v>297</v>
      </c>
      <c r="E50" s="182" t="s">
        <v>178</v>
      </c>
      <c r="F50" s="183" t="s">
        <v>275</v>
      </c>
      <c r="G50" s="183"/>
    </row>
    <row r="51" spans="1:7" ht="15" customHeight="1" x14ac:dyDescent="0.2">
      <c r="A51" s="180">
        <v>73</v>
      </c>
      <c r="B51" s="181" t="s">
        <v>332</v>
      </c>
      <c r="C51" s="182" t="s">
        <v>291</v>
      </c>
      <c r="D51" s="182" t="s">
        <v>294</v>
      </c>
      <c r="E51" s="182" t="s">
        <v>178</v>
      </c>
      <c r="F51" s="183" t="s">
        <v>275</v>
      </c>
      <c r="G51" s="183"/>
    </row>
    <row r="52" spans="1:7" ht="15" customHeight="1" x14ac:dyDescent="0.2">
      <c r="A52" s="180">
        <v>75</v>
      </c>
      <c r="B52" s="181" t="s">
        <v>333</v>
      </c>
      <c r="C52" s="182" t="s">
        <v>291</v>
      </c>
      <c r="D52" s="182" t="s">
        <v>318</v>
      </c>
      <c r="E52" s="182" t="s">
        <v>178</v>
      </c>
      <c r="F52" s="183" t="s">
        <v>275</v>
      </c>
      <c r="G52" s="183"/>
    </row>
    <row r="53" spans="1:7" ht="15" customHeight="1" x14ac:dyDescent="0.2">
      <c r="A53" s="180">
        <v>76</v>
      </c>
      <c r="B53" s="181" t="s">
        <v>334</v>
      </c>
      <c r="C53" s="182" t="s">
        <v>291</v>
      </c>
      <c r="D53" s="182" t="s">
        <v>294</v>
      </c>
      <c r="E53" s="182" t="s">
        <v>178</v>
      </c>
      <c r="F53" s="183" t="s">
        <v>275</v>
      </c>
      <c r="G53" s="183"/>
    </row>
    <row r="54" spans="1:7" ht="15" customHeight="1" x14ac:dyDescent="0.2">
      <c r="A54" s="180">
        <v>77</v>
      </c>
      <c r="B54" s="181" t="s">
        <v>335</v>
      </c>
      <c r="C54" s="182" t="s">
        <v>291</v>
      </c>
      <c r="D54" s="182" t="s">
        <v>178</v>
      </c>
      <c r="E54" s="182" t="s">
        <v>178</v>
      </c>
      <c r="F54" s="183" t="s">
        <v>275</v>
      </c>
      <c r="G54" s="183"/>
    </row>
    <row r="55" spans="1:7" ht="15" customHeight="1" x14ac:dyDescent="0.2">
      <c r="A55" s="180">
        <v>79</v>
      </c>
      <c r="B55" s="181" t="s">
        <v>336</v>
      </c>
      <c r="C55" s="182" t="s">
        <v>291</v>
      </c>
      <c r="D55" s="182" t="s">
        <v>318</v>
      </c>
      <c r="E55" s="182" t="s">
        <v>178</v>
      </c>
      <c r="F55" s="183" t="s">
        <v>275</v>
      </c>
      <c r="G55" s="183"/>
    </row>
    <row r="56" spans="1:7" ht="15" customHeight="1" x14ac:dyDescent="0.2">
      <c r="A56" s="180">
        <v>81</v>
      </c>
      <c r="B56" s="181" t="s">
        <v>337</v>
      </c>
      <c r="C56" s="182" t="s">
        <v>291</v>
      </c>
      <c r="D56" s="182" t="s">
        <v>294</v>
      </c>
      <c r="E56" s="182" t="s">
        <v>178</v>
      </c>
      <c r="F56" s="183" t="s">
        <v>275</v>
      </c>
      <c r="G56" s="183"/>
    </row>
    <row r="57" spans="1:7" ht="15" customHeight="1" x14ac:dyDescent="0.2">
      <c r="A57" s="180">
        <v>82</v>
      </c>
      <c r="B57" s="181" t="s">
        <v>338</v>
      </c>
      <c r="C57" s="182" t="s">
        <v>291</v>
      </c>
      <c r="D57" s="182" t="s">
        <v>318</v>
      </c>
      <c r="E57" s="182" t="s">
        <v>178</v>
      </c>
      <c r="F57" s="182" t="s">
        <v>200</v>
      </c>
      <c r="G57" s="183"/>
    </row>
    <row r="58" spans="1:7" ht="15" customHeight="1" x14ac:dyDescent="0.2">
      <c r="A58" s="184" t="s">
        <v>32938</v>
      </c>
      <c r="B58" s="185" t="s">
        <v>32939</v>
      </c>
      <c r="C58" s="186" t="s">
        <v>291</v>
      </c>
      <c r="D58" s="186" t="s">
        <v>178</v>
      </c>
      <c r="E58" s="186" t="s">
        <v>200</v>
      </c>
      <c r="F58" s="183" t="s">
        <v>275</v>
      </c>
      <c r="G58" s="183"/>
    </row>
    <row r="59" spans="1:7" ht="15" customHeight="1" x14ac:dyDescent="0.2">
      <c r="A59" s="184" t="s">
        <v>32940</v>
      </c>
      <c r="B59" s="185" t="s">
        <v>32941</v>
      </c>
      <c r="C59" s="186" t="s">
        <v>291</v>
      </c>
      <c r="D59" s="186" t="s">
        <v>318</v>
      </c>
      <c r="E59" s="186" t="s">
        <v>200</v>
      </c>
      <c r="F59" s="182" t="s">
        <v>200</v>
      </c>
      <c r="G59" s="183"/>
    </row>
    <row r="60" spans="1:7" ht="15" customHeight="1" x14ac:dyDescent="0.2">
      <c r="A60" s="184" t="s">
        <v>32942</v>
      </c>
      <c r="B60" s="185" t="s">
        <v>32943</v>
      </c>
      <c r="C60" s="186" t="s">
        <v>291</v>
      </c>
      <c r="D60" s="186" t="s">
        <v>178</v>
      </c>
      <c r="E60" s="186" t="s">
        <v>200</v>
      </c>
      <c r="F60" s="183" t="s">
        <v>275</v>
      </c>
      <c r="G60" s="183"/>
    </row>
    <row r="61" spans="1:7" ht="15" customHeight="1" x14ac:dyDescent="0.2">
      <c r="A61" s="184" t="s">
        <v>32944</v>
      </c>
      <c r="B61" s="185" t="s">
        <v>32945</v>
      </c>
      <c r="C61" s="186" t="s">
        <v>291</v>
      </c>
      <c r="D61" s="186" t="s">
        <v>318</v>
      </c>
      <c r="E61" s="186" t="s">
        <v>200</v>
      </c>
      <c r="F61" s="183" t="s">
        <v>275</v>
      </c>
      <c r="G61" s="183"/>
    </row>
    <row r="62" spans="1:7" ht="15" customHeight="1" x14ac:dyDescent="0.2">
      <c r="A62" s="180">
        <v>89</v>
      </c>
      <c r="B62" s="181" t="s">
        <v>339</v>
      </c>
      <c r="C62" s="182" t="s">
        <v>291</v>
      </c>
      <c r="D62" s="182" t="s">
        <v>178</v>
      </c>
      <c r="E62" s="182" t="s">
        <v>178</v>
      </c>
      <c r="F62" s="183" t="s">
        <v>275</v>
      </c>
      <c r="G62" s="183" t="s">
        <v>340</v>
      </c>
    </row>
    <row r="63" spans="1:7" ht="15" customHeight="1" x14ac:dyDescent="0.2">
      <c r="A63" s="180">
        <v>90</v>
      </c>
      <c r="B63" s="181" t="s">
        <v>341</v>
      </c>
      <c r="C63" s="182" t="s">
        <v>291</v>
      </c>
      <c r="D63" s="182" t="s">
        <v>342</v>
      </c>
      <c r="E63" s="182" t="s">
        <v>178</v>
      </c>
      <c r="F63" s="183" t="s">
        <v>275</v>
      </c>
      <c r="G63" s="183"/>
    </row>
    <row r="64" spans="1:7" ht="15" customHeight="1" x14ac:dyDescent="0.2">
      <c r="A64" s="180">
        <v>92</v>
      </c>
      <c r="B64" s="181" t="s">
        <v>343</v>
      </c>
      <c r="C64" s="182" t="s">
        <v>291</v>
      </c>
      <c r="D64" s="182" t="s">
        <v>178</v>
      </c>
      <c r="E64" s="182" t="s">
        <v>178</v>
      </c>
      <c r="F64" s="183" t="s">
        <v>275</v>
      </c>
      <c r="G64" s="183"/>
    </row>
    <row r="65" spans="1:7" ht="15" customHeight="1" x14ac:dyDescent="0.2">
      <c r="A65" s="180">
        <v>96</v>
      </c>
      <c r="B65" s="181" t="s">
        <v>344</v>
      </c>
      <c r="C65" s="182" t="s">
        <v>291</v>
      </c>
      <c r="D65" s="182" t="s">
        <v>308</v>
      </c>
      <c r="E65" s="182" t="s">
        <v>178</v>
      </c>
      <c r="F65" s="182" t="s">
        <v>200</v>
      </c>
      <c r="G65" s="183"/>
    </row>
    <row r="66" spans="1:7" ht="15" customHeight="1" x14ac:dyDescent="0.2">
      <c r="A66" s="180">
        <v>97</v>
      </c>
      <c r="B66" s="181" t="s">
        <v>345</v>
      </c>
      <c r="C66" s="182" t="s">
        <v>291</v>
      </c>
      <c r="D66" s="182" t="s">
        <v>294</v>
      </c>
      <c r="E66" s="182" t="s">
        <v>178</v>
      </c>
      <c r="F66" s="183" t="s">
        <v>275</v>
      </c>
      <c r="G66" s="183"/>
    </row>
    <row r="67" spans="1:7" ht="15" customHeight="1" x14ac:dyDescent="0.2">
      <c r="A67" s="180">
        <v>99</v>
      </c>
      <c r="B67" s="181" t="s">
        <v>346</v>
      </c>
      <c r="C67" s="182" t="s">
        <v>291</v>
      </c>
      <c r="D67" s="182" t="s">
        <v>294</v>
      </c>
      <c r="E67" s="182" t="s">
        <v>178</v>
      </c>
      <c r="F67" s="182" t="s">
        <v>200</v>
      </c>
      <c r="G67" s="183"/>
    </row>
    <row r="68" spans="1:7" ht="15" customHeight="1" x14ac:dyDescent="0.2">
      <c r="A68" s="184" t="s">
        <v>32946</v>
      </c>
      <c r="B68" s="185" t="s">
        <v>32947</v>
      </c>
      <c r="C68" s="186" t="s">
        <v>291</v>
      </c>
      <c r="D68" s="186" t="s">
        <v>178</v>
      </c>
      <c r="E68" s="186" t="s">
        <v>200</v>
      </c>
      <c r="F68" s="183" t="s">
        <v>275</v>
      </c>
      <c r="G68" s="183"/>
    </row>
    <row r="69" spans="1:7" ht="15" customHeight="1" x14ac:dyDescent="0.2">
      <c r="A69" s="180">
        <v>101</v>
      </c>
      <c r="B69" s="181" t="s">
        <v>347</v>
      </c>
      <c r="C69" s="182" t="s">
        <v>291</v>
      </c>
      <c r="D69" s="182" t="s">
        <v>318</v>
      </c>
      <c r="E69" s="182" t="s">
        <v>178</v>
      </c>
      <c r="F69" s="183" t="s">
        <v>275</v>
      </c>
      <c r="G69" s="183"/>
    </row>
    <row r="70" spans="1:7" ht="15" customHeight="1" x14ac:dyDescent="0.2">
      <c r="A70" s="180">
        <v>102</v>
      </c>
      <c r="B70" s="181" t="s">
        <v>348</v>
      </c>
      <c r="C70" s="182" t="s">
        <v>291</v>
      </c>
      <c r="D70" s="182" t="s">
        <v>318</v>
      </c>
      <c r="E70" s="182" t="s">
        <v>178</v>
      </c>
      <c r="F70" s="182" t="s">
        <v>200</v>
      </c>
      <c r="G70" s="183"/>
    </row>
    <row r="71" spans="1:7" ht="15" customHeight="1" x14ac:dyDescent="0.2">
      <c r="A71" s="180">
        <v>103</v>
      </c>
      <c r="B71" s="181" t="s">
        <v>349</v>
      </c>
      <c r="C71" s="182" t="s">
        <v>291</v>
      </c>
      <c r="D71" s="182" t="s">
        <v>303</v>
      </c>
      <c r="E71" s="182" t="s">
        <v>178</v>
      </c>
      <c r="F71" s="183" t="s">
        <v>275</v>
      </c>
      <c r="G71" s="183"/>
    </row>
    <row r="72" spans="1:7" ht="15" customHeight="1" x14ac:dyDescent="0.2">
      <c r="A72" s="184" t="s">
        <v>32948</v>
      </c>
      <c r="B72" s="185" t="s">
        <v>32949</v>
      </c>
      <c r="C72" s="186" t="s">
        <v>291</v>
      </c>
      <c r="D72" s="186" t="s">
        <v>178</v>
      </c>
      <c r="E72" s="186" t="s">
        <v>200</v>
      </c>
      <c r="F72" s="183" t="s">
        <v>275</v>
      </c>
      <c r="G72" s="183"/>
    </row>
    <row r="73" spans="1:7" ht="15" customHeight="1" x14ac:dyDescent="0.2">
      <c r="A73" s="184" t="s">
        <v>32950</v>
      </c>
      <c r="B73" s="185" t="s">
        <v>32951</v>
      </c>
      <c r="C73" s="186" t="s">
        <v>291</v>
      </c>
      <c r="D73" s="186" t="s">
        <v>178</v>
      </c>
      <c r="E73" s="186" t="s">
        <v>200</v>
      </c>
      <c r="F73" s="183" t="s">
        <v>275</v>
      </c>
      <c r="G73" s="183"/>
    </row>
    <row r="74" spans="1:7" ht="15" customHeight="1" x14ac:dyDescent="0.2">
      <c r="A74" s="180">
        <v>112</v>
      </c>
      <c r="B74" s="181" t="s">
        <v>350</v>
      </c>
      <c r="C74" s="182" t="s">
        <v>291</v>
      </c>
      <c r="D74" s="182" t="s">
        <v>294</v>
      </c>
      <c r="E74" s="182" t="s">
        <v>178</v>
      </c>
      <c r="F74" s="183" t="s">
        <v>275</v>
      </c>
      <c r="G74" s="183"/>
    </row>
    <row r="75" spans="1:7" ht="15" customHeight="1" x14ac:dyDescent="0.2">
      <c r="A75" s="180">
        <v>114</v>
      </c>
      <c r="B75" s="181" t="s">
        <v>351</v>
      </c>
      <c r="C75" s="182" t="s">
        <v>291</v>
      </c>
      <c r="D75" s="182" t="s">
        <v>178</v>
      </c>
      <c r="E75" s="182" t="s">
        <v>178</v>
      </c>
      <c r="F75" s="183" t="s">
        <v>275</v>
      </c>
      <c r="G75" s="183"/>
    </row>
    <row r="76" spans="1:7" ht="15" customHeight="1" x14ac:dyDescent="0.2">
      <c r="A76" s="184" t="s">
        <v>32952</v>
      </c>
      <c r="B76" s="185" t="s">
        <v>32953</v>
      </c>
      <c r="C76" s="186" t="s">
        <v>291</v>
      </c>
      <c r="D76" s="186" t="s">
        <v>178</v>
      </c>
      <c r="E76" s="186" t="s">
        <v>200</v>
      </c>
      <c r="F76" s="183" t="s">
        <v>275</v>
      </c>
      <c r="G76" s="183"/>
    </row>
    <row r="77" spans="1:7" ht="15" customHeight="1" x14ac:dyDescent="0.2">
      <c r="A77" s="180">
        <v>116</v>
      </c>
      <c r="B77" s="181" t="s">
        <v>352</v>
      </c>
      <c r="C77" s="182" t="s">
        <v>291</v>
      </c>
      <c r="D77" s="182" t="s">
        <v>178</v>
      </c>
      <c r="E77" s="182" t="s">
        <v>178</v>
      </c>
      <c r="F77" s="183" t="s">
        <v>275</v>
      </c>
      <c r="G77" s="183"/>
    </row>
    <row r="78" spans="1:7" ht="15" customHeight="1" x14ac:dyDescent="0.2">
      <c r="A78" s="180">
        <v>117</v>
      </c>
      <c r="B78" s="181" t="s">
        <v>353</v>
      </c>
      <c r="C78" s="182" t="s">
        <v>291</v>
      </c>
      <c r="D78" s="182" t="s">
        <v>318</v>
      </c>
      <c r="E78" s="182" t="s">
        <v>178</v>
      </c>
      <c r="F78" s="183" t="s">
        <v>275</v>
      </c>
      <c r="G78" s="183"/>
    </row>
    <row r="79" spans="1:7" ht="15" customHeight="1" x14ac:dyDescent="0.2">
      <c r="A79" s="184" t="s">
        <v>32954</v>
      </c>
      <c r="B79" s="185" t="s">
        <v>32955</v>
      </c>
      <c r="C79" s="186" t="s">
        <v>291</v>
      </c>
      <c r="D79" s="186" t="s">
        <v>178</v>
      </c>
      <c r="E79" s="186" t="s">
        <v>200</v>
      </c>
      <c r="F79" s="183" t="s">
        <v>275</v>
      </c>
      <c r="G79" s="183"/>
    </row>
    <row r="80" spans="1:7" ht="15" customHeight="1" x14ac:dyDescent="0.2">
      <c r="A80" s="180">
        <v>124</v>
      </c>
      <c r="B80" s="181" t="s">
        <v>354</v>
      </c>
      <c r="C80" s="182" t="s">
        <v>291</v>
      </c>
      <c r="D80" s="182" t="s">
        <v>294</v>
      </c>
      <c r="E80" s="182" t="s">
        <v>178</v>
      </c>
      <c r="F80" s="183" t="s">
        <v>275</v>
      </c>
      <c r="G80" s="183"/>
    </row>
    <row r="81" spans="1:7" ht="15" customHeight="1" x14ac:dyDescent="0.2">
      <c r="A81" s="180">
        <v>126</v>
      </c>
      <c r="B81" s="181" t="s">
        <v>355</v>
      </c>
      <c r="C81" s="182" t="s">
        <v>291</v>
      </c>
      <c r="D81" s="182" t="s">
        <v>294</v>
      </c>
      <c r="E81" s="182" t="s">
        <v>178</v>
      </c>
      <c r="F81" s="183" t="s">
        <v>275</v>
      </c>
      <c r="G81" s="183"/>
    </row>
    <row r="82" spans="1:7" ht="15" customHeight="1" x14ac:dyDescent="0.2">
      <c r="A82" s="184" t="s">
        <v>32956</v>
      </c>
      <c r="B82" s="185" t="s">
        <v>32957</v>
      </c>
      <c r="C82" s="186" t="s">
        <v>291</v>
      </c>
      <c r="D82" s="186" t="s">
        <v>178</v>
      </c>
      <c r="E82" s="186" t="s">
        <v>200</v>
      </c>
      <c r="F82" s="183" t="s">
        <v>275</v>
      </c>
      <c r="G82" s="183"/>
    </row>
    <row r="83" spans="1:7" ht="15" customHeight="1" x14ac:dyDescent="0.2">
      <c r="A83" s="180">
        <v>129</v>
      </c>
      <c r="B83" s="181" t="s">
        <v>356</v>
      </c>
      <c r="C83" s="182" t="s">
        <v>291</v>
      </c>
      <c r="D83" s="182" t="s">
        <v>294</v>
      </c>
      <c r="E83" s="182" t="s">
        <v>178</v>
      </c>
      <c r="F83" s="183" t="s">
        <v>275</v>
      </c>
      <c r="G83" s="183"/>
    </row>
    <row r="84" spans="1:7" ht="15" customHeight="1" x14ac:dyDescent="0.2">
      <c r="A84" s="184" t="s">
        <v>32958</v>
      </c>
      <c r="B84" s="185" t="s">
        <v>32959</v>
      </c>
      <c r="C84" s="186" t="s">
        <v>291</v>
      </c>
      <c r="D84" s="186" t="s">
        <v>294</v>
      </c>
      <c r="E84" s="186" t="s">
        <v>200</v>
      </c>
      <c r="F84" s="183" t="s">
        <v>275</v>
      </c>
      <c r="G84" s="183"/>
    </row>
    <row r="85" spans="1:7" ht="15" customHeight="1" x14ac:dyDescent="0.2">
      <c r="A85" s="184" t="s">
        <v>32960</v>
      </c>
      <c r="B85" s="185" t="s">
        <v>32961</v>
      </c>
      <c r="C85" s="186" t="s">
        <v>291</v>
      </c>
      <c r="D85" s="186" t="s">
        <v>294</v>
      </c>
      <c r="E85" s="186" t="s">
        <v>200</v>
      </c>
      <c r="F85" s="183" t="s">
        <v>275</v>
      </c>
      <c r="G85" s="183"/>
    </row>
    <row r="86" spans="1:7" ht="15" customHeight="1" x14ac:dyDescent="0.2">
      <c r="A86" s="184" t="s">
        <v>32962</v>
      </c>
      <c r="B86" s="185" t="s">
        <v>32963</v>
      </c>
      <c r="C86" s="186" t="s">
        <v>291</v>
      </c>
      <c r="D86" s="186" t="s">
        <v>294</v>
      </c>
      <c r="E86" s="186" t="s">
        <v>200</v>
      </c>
      <c r="F86" s="183" t="s">
        <v>275</v>
      </c>
      <c r="G86" s="183"/>
    </row>
    <row r="87" spans="1:7" ht="15" customHeight="1" x14ac:dyDescent="0.2">
      <c r="A87" s="180">
        <v>133</v>
      </c>
      <c r="B87" s="181" t="s">
        <v>357</v>
      </c>
      <c r="C87" s="182" t="s">
        <v>291</v>
      </c>
      <c r="D87" s="182" t="s">
        <v>342</v>
      </c>
      <c r="E87" s="182" t="s">
        <v>178</v>
      </c>
      <c r="F87" s="183" t="s">
        <v>275</v>
      </c>
      <c r="G87" s="183"/>
    </row>
    <row r="88" spans="1:7" ht="15" customHeight="1" x14ac:dyDescent="0.2">
      <c r="A88" s="180">
        <v>134</v>
      </c>
      <c r="B88" s="181" t="s">
        <v>358</v>
      </c>
      <c r="C88" s="182" t="s">
        <v>291</v>
      </c>
      <c r="D88" s="182" t="s">
        <v>294</v>
      </c>
      <c r="E88" s="182" t="s">
        <v>178</v>
      </c>
      <c r="F88" s="183" t="s">
        <v>275</v>
      </c>
      <c r="G88" s="183"/>
    </row>
    <row r="89" spans="1:7" ht="15" customHeight="1" x14ac:dyDescent="0.2">
      <c r="A89" s="180">
        <v>135</v>
      </c>
      <c r="B89" s="181" t="s">
        <v>359</v>
      </c>
      <c r="C89" s="182" t="s">
        <v>291</v>
      </c>
      <c r="D89" s="182" t="s">
        <v>294</v>
      </c>
      <c r="E89" s="182" t="s">
        <v>178</v>
      </c>
      <c r="F89" s="183" t="s">
        <v>275</v>
      </c>
      <c r="G89" s="183"/>
    </row>
    <row r="90" spans="1:7" ht="15" customHeight="1" x14ac:dyDescent="0.2">
      <c r="A90" s="180">
        <v>136</v>
      </c>
      <c r="B90" s="181" t="s">
        <v>360</v>
      </c>
      <c r="C90" s="182" t="s">
        <v>291</v>
      </c>
      <c r="D90" s="182" t="s">
        <v>318</v>
      </c>
      <c r="E90" s="182" t="s">
        <v>178</v>
      </c>
      <c r="F90" s="183" t="s">
        <v>275</v>
      </c>
      <c r="G90" s="183"/>
    </row>
    <row r="91" spans="1:7" ht="15" customHeight="1" x14ac:dyDescent="0.2">
      <c r="A91" s="180">
        <v>137</v>
      </c>
      <c r="B91" s="181" t="s">
        <v>361</v>
      </c>
      <c r="C91" s="182" t="s">
        <v>291</v>
      </c>
      <c r="D91" s="182" t="s">
        <v>178</v>
      </c>
      <c r="E91" s="182" t="s">
        <v>178</v>
      </c>
      <c r="F91" s="183" t="s">
        <v>275</v>
      </c>
      <c r="G91" s="183"/>
    </row>
    <row r="92" spans="1:7" ht="15" customHeight="1" x14ac:dyDescent="0.2">
      <c r="A92" s="180">
        <v>138</v>
      </c>
      <c r="B92" s="181" t="s">
        <v>362</v>
      </c>
      <c r="C92" s="182" t="s">
        <v>291</v>
      </c>
      <c r="D92" s="182" t="s">
        <v>178</v>
      </c>
      <c r="E92" s="182" t="s">
        <v>178</v>
      </c>
      <c r="F92" s="183" t="s">
        <v>275</v>
      </c>
      <c r="G92" s="183"/>
    </row>
    <row r="93" spans="1:7" ht="15" customHeight="1" x14ac:dyDescent="0.2">
      <c r="A93" s="184" t="s">
        <v>32964</v>
      </c>
      <c r="B93" s="185" t="s">
        <v>32965</v>
      </c>
      <c r="C93" s="186" t="s">
        <v>291</v>
      </c>
      <c r="D93" s="186" t="s">
        <v>318</v>
      </c>
      <c r="E93" s="186" t="s">
        <v>200</v>
      </c>
      <c r="F93" s="183" t="s">
        <v>275</v>
      </c>
      <c r="G93" s="183"/>
    </row>
    <row r="94" spans="1:7" ht="15" customHeight="1" x14ac:dyDescent="0.2">
      <c r="A94" s="180">
        <v>141</v>
      </c>
      <c r="B94" s="181" t="s">
        <v>363</v>
      </c>
      <c r="C94" s="182" t="s">
        <v>291</v>
      </c>
      <c r="D94" s="182" t="s">
        <v>318</v>
      </c>
      <c r="E94" s="182" t="s">
        <v>178</v>
      </c>
      <c r="F94" s="183" t="s">
        <v>275</v>
      </c>
      <c r="G94" s="183"/>
    </row>
    <row r="95" spans="1:7" ht="15" customHeight="1" x14ac:dyDescent="0.2">
      <c r="A95" s="184" t="s">
        <v>32966</v>
      </c>
      <c r="B95" s="185" t="s">
        <v>32967</v>
      </c>
      <c r="C95" s="186" t="s">
        <v>291</v>
      </c>
      <c r="D95" s="186" t="s">
        <v>178</v>
      </c>
      <c r="E95" s="186" t="s">
        <v>200</v>
      </c>
      <c r="F95" s="183" t="s">
        <v>275</v>
      </c>
      <c r="G95" s="183"/>
    </row>
    <row r="96" spans="1:7" ht="15" customHeight="1" x14ac:dyDescent="0.2">
      <c r="A96" s="180">
        <v>143</v>
      </c>
      <c r="B96" s="181" t="s">
        <v>364</v>
      </c>
      <c r="C96" s="182" t="s">
        <v>291</v>
      </c>
      <c r="D96" s="182" t="s">
        <v>178</v>
      </c>
      <c r="E96" s="182" t="s">
        <v>178</v>
      </c>
      <c r="F96" s="183" t="s">
        <v>275</v>
      </c>
      <c r="G96" s="183"/>
    </row>
    <row r="97" spans="1:7" ht="15" customHeight="1" x14ac:dyDescent="0.2">
      <c r="A97" s="184" t="s">
        <v>32968</v>
      </c>
      <c r="B97" s="185" t="s">
        <v>32969</v>
      </c>
      <c r="C97" s="186" t="s">
        <v>291</v>
      </c>
      <c r="D97" s="186" t="s">
        <v>178</v>
      </c>
      <c r="E97" s="186" t="s">
        <v>200</v>
      </c>
      <c r="F97" s="183" t="s">
        <v>275</v>
      </c>
      <c r="G97" s="183"/>
    </row>
    <row r="98" spans="1:7" ht="15" customHeight="1" x14ac:dyDescent="0.2">
      <c r="A98" s="180">
        <v>147</v>
      </c>
      <c r="B98" s="181" t="s">
        <v>365</v>
      </c>
      <c r="C98" s="182" t="s">
        <v>291</v>
      </c>
      <c r="D98" s="182" t="s">
        <v>318</v>
      </c>
      <c r="E98" s="182" t="s">
        <v>178</v>
      </c>
      <c r="F98" s="183" t="s">
        <v>275</v>
      </c>
      <c r="G98" s="183"/>
    </row>
    <row r="99" spans="1:7" ht="15" customHeight="1" x14ac:dyDescent="0.2">
      <c r="A99" s="180">
        <v>148</v>
      </c>
      <c r="B99" s="181" t="s">
        <v>366</v>
      </c>
      <c r="C99" s="182" t="s">
        <v>291</v>
      </c>
      <c r="D99" s="182" t="s">
        <v>294</v>
      </c>
      <c r="E99" s="182" t="s">
        <v>178</v>
      </c>
      <c r="F99" s="183" t="s">
        <v>275</v>
      </c>
      <c r="G99" s="183"/>
    </row>
    <row r="100" spans="1:7" ht="15" customHeight="1" x14ac:dyDescent="0.2">
      <c r="A100" s="180">
        <v>150</v>
      </c>
      <c r="B100" s="181" t="s">
        <v>367</v>
      </c>
      <c r="C100" s="182" t="s">
        <v>291</v>
      </c>
      <c r="D100" s="182" t="s">
        <v>178</v>
      </c>
      <c r="E100" s="182" t="s">
        <v>178</v>
      </c>
      <c r="F100" s="183" t="s">
        <v>275</v>
      </c>
      <c r="G100" s="183"/>
    </row>
    <row r="101" spans="1:7" ht="15" customHeight="1" x14ac:dyDescent="0.2">
      <c r="A101" s="184" t="s">
        <v>32970</v>
      </c>
      <c r="B101" s="185" t="s">
        <v>32971</v>
      </c>
      <c r="C101" s="186" t="s">
        <v>291</v>
      </c>
      <c r="D101" s="186" t="s">
        <v>318</v>
      </c>
      <c r="E101" s="186" t="s">
        <v>200</v>
      </c>
      <c r="F101" s="183" t="s">
        <v>275</v>
      </c>
      <c r="G101" s="183"/>
    </row>
    <row r="102" spans="1:7" ht="15" customHeight="1" x14ac:dyDescent="0.2">
      <c r="A102" s="180">
        <v>154</v>
      </c>
      <c r="B102" s="181" t="s">
        <v>368</v>
      </c>
      <c r="C102" s="182" t="s">
        <v>291</v>
      </c>
      <c r="D102" s="182" t="s">
        <v>303</v>
      </c>
      <c r="E102" s="182" t="s">
        <v>178</v>
      </c>
      <c r="F102" s="183" t="s">
        <v>275</v>
      </c>
      <c r="G102" s="183"/>
    </row>
    <row r="103" spans="1:7" ht="15" customHeight="1" x14ac:dyDescent="0.2">
      <c r="A103" s="180">
        <v>155</v>
      </c>
      <c r="B103" s="181" t="s">
        <v>369</v>
      </c>
      <c r="C103" s="182" t="s">
        <v>291</v>
      </c>
      <c r="D103" s="182" t="s">
        <v>308</v>
      </c>
      <c r="E103" s="182" t="s">
        <v>178</v>
      </c>
      <c r="F103" s="183" t="s">
        <v>275</v>
      </c>
      <c r="G103" s="183"/>
    </row>
    <row r="104" spans="1:7" ht="15" customHeight="1" x14ac:dyDescent="0.2">
      <c r="A104" s="184" t="s">
        <v>32972</v>
      </c>
      <c r="B104" s="185" t="s">
        <v>32973</v>
      </c>
      <c r="C104" s="186" t="s">
        <v>291</v>
      </c>
      <c r="D104" s="186" t="s">
        <v>178</v>
      </c>
      <c r="E104" s="186" t="s">
        <v>200</v>
      </c>
      <c r="F104" s="183" t="s">
        <v>275</v>
      </c>
      <c r="G104" s="183"/>
    </row>
    <row r="105" spans="1:7" ht="15" customHeight="1" x14ac:dyDescent="0.2">
      <c r="A105" s="180">
        <v>158</v>
      </c>
      <c r="B105" s="181" t="s">
        <v>370</v>
      </c>
      <c r="C105" s="182" t="s">
        <v>291</v>
      </c>
      <c r="D105" s="182" t="s">
        <v>294</v>
      </c>
      <c r="E105" s="182" t="s">
        <v>178</v>
      </c>
      <c r="F105" s="183" t="s">
        <v>275</v>
      </c>
      <c r="G105" s="183"/>
    </row>
    <row r="106" spans="1:7" ht="15" customHeight="1" x14ac:dyDescent="0.2">
      <c r="A106" s="180">
        <v>159</v>
      </c>
      <c r="B106" s="181" t="s">
        <v>371</v>
      </c>
      <c r="C106" s="182" t="s">
        <v>291</v>
      </c>
      <c r="D106" s="182" t="s">
        <v>318</v>
      </c>
      <c r="E106" s="182" t="s">
        <v>178</v>
      </c>
      <c r="F106" s="182" t="s">
        <v>200</v>
      </c>
      <c r="G106" s="183"/>
    </row>
    <row r="107" spans="1:7" ht="15" customHeight="1" x14ac:dyDescent="0.2">
      <c r="A107" s="180">
        <v>160</v>
      </c>
      <c r="B107" s="181" t="s">
        <v>372</v>
      </c>
      <c r="C107" s="182" t="s">
        <v>291</v>
      </c>
      <c r="D107" s="182" t="s">
        <v>294</v>
      </c>
      <c r="E107" s="182" t="s">
        <v>178</v>
      </c>
      <c r="F107" s="183" t="s">
        <v>275</v>
      </c>
      <c r="G107" s="183"/>
    </row>
    <row r="108" spans="1:7" ht="15" customHeight="1" x14ac:dyDescent="0.2">
      <c r="A108" s="180">
        <v>161</v>
      </c>
      <c r="B108" s="181" t="s">
        <v>373</v>
      </c>
      <c r="C108" s="182" t="s">
        <v>291</v>
      </c>
      <c r="D108" s="182" t="s">
        <v>374</v>
      </c>
      <c r="E108" s="182" t="s">
        <v>178</v>
      </c>
      <c r="F108" s="183" t="s">
        <v>275</v>
      </c>
      <c r="G108" s="183"/>
    </row>
    <row r="109" spans="1:7" ht="15" customHeight="1" x14ac:dyDescent="0.2">
      <c r="A109" s="180">
        <v>162</v>
      </c>
      <c r="B109" s="181" t="s">
        <v>375</v>
      </c>
      <c r="C109" s="182" t="s">
        <v>291</v>
      </c>
      <c r="D109" s="182" t="s">
        <v>178</v>
      </c>
      <c r="E109" s="182" t="s">
        <v>178</v>
      </c>
      <c r="F109" s="183" t="s">
        <v>275</v>
      </c>
      <c r="G109" s="183"/>
    </row>
    <row r="110" spans="1:7" ht="15" customHeight="1" x14ac:dyDescent="0.2">
      <c r="A110" s="184" t="s">
        <v>32974</v>
      </c>
      <c r="B110" s="185" t="s">
        <v>32975</v>
      </c>
      <c r="C110" s="186" t="s">
        <v>291</v>
      </c>
      <c r="D110" s="186" t="s">
        <v>178</v>
      </c>
      <c r="E110" s="186" t="s">
        <v>200</v>
      </c>
      <c r="F110" s="183" t="s">
        <v>275</v>
      </c>
      <c r="G110" s="183"/>
    </row>
    <row r="111" spans="1:7" ht="15" customHeight="1" x14ac:dyDescent="0.2">
      <c r="A111" s="180">
        <v>164</v>
      </c>
      <c r="B111" s="181" t="s">
        <v>376</v>
      </c>
      <c r="C111" s="182" t="s">
        <v>291</v>
      </c>
      <c r="D111" s="182" t="s">
        <v>308</v>
      </c>
      <c r="E111" s="182" t="s">
        <v>178</v>
      </c>
      <c r="F111" s="183" t="s">
        <v>275</v>
      </c>
      <c r="G111" s="183"/>
    </row>
    <row r="112" spans="1:7" ht="15" customHeight="1" x14ac:dyDescent="0.2">
      <c r="A112" s="180">
        <v>165</v>
      </c>
      <c r="B112" s="181" t="s">
        <v>377</v>
      </c>
      <c r="C112" s="182" t="s">
        <v>291</v>
      </c>
      <c r="D112" s="182" t="s">
        <v>303</v>
      </c>
      <c r="E112" s="182" t="s">
        <v>178</v>
      </c>
      <c r="F112" s="183" t="s">
        <v>275</v>
      </c>
      <c r="G112" s="183"/>
    </row>
    <row r="113" spans="1:7" ht="15" customHeight="1" x14ac:dyDescent="0.2">
      <c r="A113" s="180">
        <v>167</v>
      </c>
      <c r="B113" s="181" t="s">
        <v>378</v>
      </c>
      <c r="C113" s="182" t="s">
        <v>291</v>
      </c>
      <c r="D113" s="182" t="s">
        <v>294</v>
      </c>
      <c r="E113" s="182" t="s">
        <v>178</v>
      </c>
      <c r="F113" s="182" t="s">
        <v>200</v>
      </c>
      <c r="G113" s="183"/>
    </row>
    <row r="114" spans="1:7" ht="15" customHeight="1" x14ac:dyDescent="0.2">
      <c r="A114" s="184" t="s">
        <v>32976</v>
      </c>
      <c r="B114" s="185" t="s">
        <v>32977</v>
      </c>
      <c r="C114" s="186" t="s">
        <v>291</v>
      </c>
      <c r="D114" s="186" t="s">
        <v>178</v>
      </c>
      <c r="E114" s="186" t="s">
        <v>200</v>
      </c>
      <c r="F114" s="183" t="s">
        <v>275</v>
      </c>
      <c r="G114" s="183"/>
    </row>
    <row r="115" spans="1:7" ht="15" customHeight="1" x14ac:dyDescent="0.2">
      <c r="A115" s="180">
        <v>171</v>
      </c>
      <c r="B115" s="181" t="s">
        <v>379</v>
      </c>
      <c r="C115" s="182" t="s">
        <v>291</v>
      </c>
      <c r="D115" s="182" t="s">
        <v>318</v>
      </c>
      <c r="E115" s="182" t="s">
        <v>178</v>
      </c>
      <c r="F115" s="183" t="s">
        <v>275</v>
      </c>
      <c r="G115" s="183"/>
    </row>
    <row r="116" spans="1:7" ht="15" customHeight="1" x14ac:dyDescent="0.2">
      <c r="A116" s="180">
        <v>172</v>
      </c>
      <c r="B116" s="181" t="s">
        <v>380</v>
      </c>
      <c r="C116" s="182" t="s">
        <v>291</v>
      </c>
      <c r="D116" s="182" t="s">
        <v>381</v>
      </c>
      <c r="E116" s="182" t="s">
        <v>178</v>
      </c>
      <c r="F116" s="182" t="s">
        <v>200</v>
      </c>
      <c r="G116" s="183"/>
    </row>
    <row r="117" spans="1:7" ht="15" customHeight="1" x14ac:dyDescent="0.2">
      <c r="A117" s="184" t="s">
        <v>32978</v>
      </c>
      <c r="B117" s="185" t="s">
        <v>32979</v>
      </c>
      <c r="C117" s="186" t="s">
        <v>291</v>
      </c>
      <c r="D117" s="186" t="s">
        <v>178</v>
      </c>
      <c r="E117" s="186" t="s">
        <v>200</v>
      </c>
      <c r="F117" s="183" t="s">
        <v>275</v>
      </c>
      <c r="G117" s="183"/>
    </row>
    <row r="118" spans="1:7" ht="15" customHeight="1" x14ac:dyDescent="0.2">
      <c r="A118" s="184" t="s">
        <v>32980</v>
      </c>
      <c r="B118" s="185" t="s">
        <v>32981</v>
      </c>
      <c r="C118" s="186" t="s">
        <v>291</v>
      </c>
      <c r="D118" s="186" t="s">
        <v>318</v>
      </c>
      <c r="E118" s="186" t="s">
        <v>200</v>
      </c>
      <c r="F118" s="183" t="s">
        <v>275</v>
      </c>
      <c r="G118" s="183"/>
    </row>
    <row r="119" spans="1:7" ht="15" customHeight="1" x14ac:dyDescent="0.2">
      <c r="A119" s="180">
        <v>176</v>
      </c>
      <c r="B119" s="181" t="s">
        <v>382</v>
      </c>
      <c r="C119" s="182" t="s">
        <v>291</v>
      </c>
      <c r="D119" s="182" t="s">
        <v>178</v>
      </c>
      <c r="E119" s="182" t="s">
        <v>178</v>
      </c>
      <c r="F119" s="183" t="s">
        <v>275</v>
      </c>
      <c r="G119" s="183"/>
    </row>
    <row r="120" spans="1:7" ht="15" customHeight="1" x14ac:dyDescent="0.2">
      <c r="A120" s="184" t="s">
        <v>32982</v>
      </c>
      <c r="B120" s="185" t="s">
        <v>32983</v>
      </c>
      <c r="C120" s="186" t="s">
        <v>291</v>
      </c>
      <c r="D120" s="186" t="s">
        <v>178</v>
      </c>
      <c r="E120" s="186" t="s">
        <v>200</v>
      </c>
      <c r="F120" s="183" t="s">
        <v>275</v>
      </c>
      <c r="G120" s="183"/>
    </row>
    <row r="121" spans="1:7" ht="15" customHeight="1" x14ac:dyDescent="0.2">
      <c r="A121" s="180">
        <v>178</v>
      </c>
      <c r="B121" s="181" t="s">
        <v>383</v>
      </c>
      <c r="C121" s="182" t="s">
        <v>291</v>
      </c>
      <c r="D121" s="182" t="s">
        <v>326</v>
      </c>
      <c r="E121" s="182" t="s">
        <v>178</v>
      </c>
      <c r="F121" s="183" t="s">
        <v>275</v>
      </c>
      <c r="G121" s="183"/>
    </row>
    <row r="122" spans="1:7" ht="15" customHeight="1" x14ac:dyDescent="0.2">
      <c r="A122" s="180">
        <v>180</v>
      </c>
      <c r="B122" s="181" t="s">
        <v>384</v>
      </c>
      <c r="C122" s="182" t="s">
        <v>291</v>
      </c>
      <c r="D122" s="182" t="s">
        <v>294</v>
      </c>
      <c r="E122" s="182" t="s">
        <v>178</v>
      </c>
      <c r="F122" s="183" t="s">
        <v>275</v>
      </c>
      <c r="G122" s="183"/>
    </row>
    <row r="123" spans="1:7" ht="15" customHeight="1" x14ac:dyDescent="0.2">
      <c r="A123" s="184" t="s">
        <v>32984</v>
      </c>
      <c r="B123" s="185" t="s">
        <v>1975</v>
      </c>
      <c r="C123" s="186" t="s">
        <v>291</v>
      </c>
      <c r="D123" s="186" t="s">
        <v>294</v>
      </c>
      <c r="E123" s="186" t="s">
        <v>200</v>
      </c>
      <c r="F123" s="183" t="s">
        <v>275</v>
      </c>
      <c r="G123" s="183"/>
    </row>
    <row r="124" spans="1:7" ht="15" customHeight="1" x14ac:dyDescent="0.2">
      <c r="A124" s="184" t="s">
        <v>32985</v>
      </c>
      <c r="B124" s="185" t="s">
        <v>32986</v>
      </c>
      <c r="C124" s="186" t="s">
        <v>291</v>
      </c>
      <c r="D124" s="186" t="s">
        <v>178</v>
      </c>
      <c r="E124" s="186" t="s">
        <v>200</v>
      </c>
      <c r="F124" s="183" t="s">
        <v>275</v>
      </c>
      <c r="G124" s="183"/>
    </row>
    <row r="125" spans="1:7" ht="15" customHeight="1" x14ac:dyDescent="0.2">
      <c r="A125" s="184" t="s">
        <v>32987</v>
      </c>
      <c r="B125" s="185" t="s">
        <v>32988</v>
      </c>
      <c r="C125" s="186" t="s">
        <v>291</v>
      </c>
      <c r="D125" s="186" t="s">
        <v>178</v>
      </c>
      <c r="E125" s="186" t="s">
        <v>200</v>
      </c>
      <c r="F125" s="183" t="s">
        <v>275</v>
      </c>
      <c r="G125" s="183"/>
    </row>
    <row r="126" spans="1:7" ht="15" customHeight="1" x14ac:dyDescent="0.2">
      <c r="A126" s="180">
        <v>184</v>
      </c>
      <c r="B126" s="181" t="s">
        <v>385</v>
      </c>
      <c r="C126" s="182" t="s">
        <v>291</v>
      </c>
      <c r="D126" s="182" t="s">
        <v>294</v>
      </c>
      <c r="E126" s="182" t="s">
        <v>178</v>
      </c>
      <c r="F126" s="183" t="s">
        <v>275</v>
      </c>
      <c r="G126" s="183"/>
    </row>
    <row r="127" spans="1:7" ht="15" customHeight="1" x14ac:dyDescent="0.2">
      <c r="A127" s="180">
        <v>185</v>
      </c>
      <c r="B127" s="181" t="s">
        <v>386</v>
      </c>
      <c r="C127" s="182" t="s">
        <v>291</v>
      </c>
      <c r="D127" s="182" t="s">
        <v>178</v>
      </c>
      <c r="E127" s="182" t="s">
        <v>178</v>
      </c>
      <c r="F127" s="183" t="s">
        <v>275</v>
      </c>
      <c r="G127" s="183"/>
    </row>
    <row r="128" spans="1:7" ht="15" customHeight="1" x14ac:dyDescent="0.2">
      <c r="A128" s="180">
        <v>186</v>
      </c>
      <c r="B128" s="181" t="s">
        <v>387</v>
      </c>
      <c r="C128" s="182" t="s">
        <v>291</v>
      </c>
      <c r="D128" s="182" t="s">
        <v>318</v>
      </c>
      <c r="E128" s="182" t="s">
        <v>178</v>
      </c>
      <c r="F128" s="182" t="s">
        <v>200</v>
      </c>
      <c r="G128" s="183"/>
    </row>
    <row r="129" spans="1:7" ht="15" customHeight="1" x14ac:dyDescent="0.2">
      <c r="A129" s="180">
        <v>187</v>
      </c>
      <c r="B129" s="181" t="s">
        <v>388</v>
      </c>
      <c r="C129" s="182" t="s">
        <v>291</v>
      </c>
      <c r="D129" s="182" t="s">
        <v>308</v>
      </c>
      <c r="E129" s="182" t="s">
        <v>178</v>
      </c>
      <c r="F129" s="183" t="s">
        <v>275</v>
      </c>
      <c r="G129" s="183"/>
    </row>
    <row r="130" spans="1:7" ht="15" customHeight="1" x14ac:dyDescent="0.2">
      <c r="A130" s="184" t="s">
        <v>32989</v>
      </c>
      <c r="B130" s="185" t="s">
        <v>32990</v>
      </c>
      <c r="C130" s="186" t="s">
        <v>291</v>
      </c>
      <c r="D130" s="186" t="s">
        <v>308</v>
      </c>
      <c r="E130" s="186" t="s">
        <v>200</v>
      </c>
      <c r="F130" s="183" t="s">
        <v>275</v>
      </c>
      <c r="G130" s="183"/>
    </row>
    <row r="131" spans="1:7" ht="15" customHeight="1" x14ac:dyDescent="0.2">
      <c r="A131" s="180">
        <v>189</v>
      </c>
      <c r="B131" s="181" t="s">
        <v>389</v>
      </c>
      <c r="C131" s="182" t="s">
        <v>291</v>
      </c>
      <c r="D131" s="182" t="s">
        <v>178</v>
      </c>
      <c r="E131" s="182" t="s">
        <v>178</v>
      </c>
      <c r="F131" s="183" t="s">
        <v>275</v>
      </c>
      <c r="G131" s="183"/>
    </row>
    <row r="132" spans="1:7" ht="15" customHeight="1" x14ac:dyDescent="0.2">
      <c r="A132" s="180">
        <v>190</v>
      </c>
      <c r="B132" s="181" t="s">
        <v>390</v>
      </c>
      <c r="C132" s="182" t="s">
        <v>291</v>
      </c>
      <c r="D132" s="182" t="s">
        <v>178</v>
      </c>
      <c r="E132" s="182" t="s">
        <v>178</v>
      </c>
      <c r="F132" s="183" t="s">
        <v>275</v>
      </c>
      <c r="G132" s="183"/>
    </row>
    <row r="133" spans="1:7" ht="15" customHeight="1" x14ac:dyDescent="0.2">
      <c r="A133" s="180">
        <v>191</v>
      </c>
      <c r="B133" s="181" t="s">
        <v>391</v>
      </c>
      <c r="C133" s="182" t="s">
        <v>291</v>
      </c>
      <c r="D133" s="182" t="s">
        <v>392</v>
      </c>
      <c r="E133" s="182" t="s">
        <v>178</v>
      </c>
      <c r="F133" s="183" t="s">
        <v>275</v>
      </c>
      <c r="G133" s="183"/>
    </row>
    <row r="134" spans="1:7" ht="15" customHeight="1" x14ac:dyDescent="0.2">
      <c r="A134" s="180">
        <v>192</v>
      </c>
      <c r="B134" s="181" t="s">
        <v>393</v>
      </c>
      <c r="C134" s="182" t="s">
        <v>291</v>
      </c>
      <c r="D134" s="182" t="s">
        <v>318</v>
      </c>
      <c r="E134" s="182" t="s">
        <v>178</v>
      </c>
      <c r="F134" s="183" t="s">
        <v>275</v>
      </c>
      <c r="G134" s="183"/>
    </row>
    <row r="135" spans="1:7" ht="15" customHeight="1" x14ac:dyDescent="0.2">
      <c r="A135" s="184" t="s">
        <v>32991</v>
      </c>
      <c r="B135" s="185" t="s">
        <v>1990</v>
      </c>
      <c r="C135" s="186" t="s">
        <v>291</v>
      </c>
      <c r="D135" s="186" t="s">
        <v>318</v>
      </c>
      <c r="E135" s="186" t="s">
        <v>200</v>
      </c>
      <c r="F135" s="183" t="s">
        <v>275</v>
      </c>
      <c r="G135" s="183"/>
    </row>
    <row r="136" spans="1:7" ht="15" customHeight="1" x14ac:dyDescent="0.2">
      <c r="A136" s="184" t="s">
        <v>32992</v>
      </c>
      <c r="B136" s="185" t="s">
        <v>32993</v>
      </c>
      <c r="C136" s="186" t="s">
        <v>291</v>
      </c>
      <c r="D136" s="186" t="s">
        <v>178</v>
      </c>
      <c r="E136" s="186" t="s">
        <v>200</v>
      </c>
      <c r="F136" s="183" t="s">
        <v>275</v>
      </c>
      <c r="G136" s="183"/>
    </row>
    <row r="137" spans="1:7" ht="15" customHeight="1" x14ac:dyDescent="0.2">
      <c r="A137" s="184" t="s">
        <v>32994</v>
      </c>
      <c r="B137" s="185" t="s">
        <v>32995</v>
      </c>
      <c r="C137" s="186" t="s">
        <v>291</v>
      </c>
      <c r="D137" s="186" t="s">
        <v>178</v>
      </c>
      <c r="E137" s="186" t="s">
        <v>200</v>
      </c>
      <c r="F137" s="183" t="s">
        <v>275</v>
      </c>
      <c r="G137" s="183"/>
    </row>
    <row r="138" spans="1:7" ht="15" customHeight="1" x14ac:dyDescent="0.2">
      <c r="A138" s="180">
        <v>197</v>
      </c>
      <c r="B138" s="181" t="s">
        <v>394</v>
      </c>
      <c r="C138" s="182" t="s">
        <v>291</v>
      </c>
      <c r="D138" s="182" t="s">
        <v>318</v>
      </c>
      <c r="E138" s="182" t="s">
        <v>178</v>
      </c>
      <c r="F138" s="183" t="s">
        <v>275</v>
      </c>
      <c r="G138" s="183"/>
    </row>
    <row r="139" spans="1:7" ht="15" customHeight="1" x14ac:dyDescent="0.2">
      <c r="A139" s="180">
        <v>198</v>
      </c>
      <c r="B139" s="181" t="s">
        <v>395</v>
      </c>
      <c r="C139" s="182" t="s">
        <v>291</v>
      </c>
      <c r="D139" s="182" t="s">
        <v>318</v>
      </c>
      <c r="E139" s="182" t="s">
        <v>178</v>
      </c>
      <c r="F139" s="183" t="s">
        <v>275</v>
      </c>
      <c r="G139" s="183"/>
    </row>
    <row r="140" spans="1:7" ht="15" customHeight="1" x14ac:dyDescent="0.2">
      <c r="A140" s="184" t="s">
        <v>32996</v>
      </c>
      <c r="B140" s="185" t="s">
        <v>32997</v>
      </c>
      <c r="C140" s="186" t="s">
        <v>291</v>
      </c>
      <c r="D140" s="186" t="s">
        <v>303</v>
      </c>
      <c r="E140" s="186" t="s">
        <v>200</v>
      </c>
      <c r="F140" s="183" t="s">
        <v>275</v>
      </c>
      <c r="G140" s="183"/>
    </row>
    <row r="141" spans="1:7" ht="15" customHeight="1" x14ac:dyDescent="0.2">
      <c r="A141" s="180">
        <v>200</v>
      </c>
      <c r="B141" s="181" t="s">
        <v>396</v>
      </c>
      <c r="C141" s="182" t="s">
        <v>291</v>
      </c>
      <c r="D141" s="182" t="s">
        <v>303</v>
      </c>
      <c r="E141" s="182" t="s">
        <v>178</v>
      </c>
      <c r="F141" s="182" t="s">
        <v>200</v>
      </c>
      <c r="G141" s="183"/>
    </row>
    <row r="142" spans="1:7" ht="15" customHeight="1" x14ac:dyDescent="0.2">
      <c r="A142" s="180">
        <v>201</v>
      </c>
      <c r="B142" s="181" t="s">
        <v>397</v>
      </c>
      <c r="C142" s="182" t="s">
        <v>291</v>
      </c>
      <c r="D142" s="182" t="s">
        <v>303</v>
      </c>
      <c r="E142" s="182" t="s">
        <v>178</v>
      </c>
      <c r="F142" s="182" t="s">
        <v>200</v>
      </c>
      <c r="G142" s="183"/>
    </row>
    <row r="143" spans="1:7" ht="15" customHeight="1" x14ac:dyDescent="0.2">
      <c r="A143" s="180">
        <v>202</v>
      </c>
      <c r="B143" s="181" t="s">
        <v>398</v>
      </c>
      <c r="C143" s="182" t="s">
        <v>291</v>
      </c>
      <c r="D143" s="182" t="s">
        <v>297</v>
      </c>
      <c r="E143" s="182" t="s">
        <v>178</v>
      </c>
      <c r="F143" s="182" t="s">
        <v>200</v>
      </c>
      <c r="G143" s="183"/>
    </row>
    <row r="144" spans="1:7" ht="15" customHeight="1" x14ac:dyDescent="0.2">
      <c r="A144" s="180">
        <v>204</v>
      </c>
      <c r="B144" s="181" t="s">
        <v>399</v>
      </c>
      <c r="C144" s="182" t="s">
        <v>291</v>
      </c>
      <c r="D144" s="182" t="s">
        <v>308</v>
      </c>
      <c r="E144" s="182" t="s">
        <v>178</v>
      </c>
      <c r="F144" s="182" t="s">
        <v>200</v>
      </c>
      <c r="G144" s="183"/>
    </row>
    <row r="145" spans="1:7" ht="15" customHeight="1" x14ac:dyDescent="0.2">
      <c r="A145" s="180">
        <v>205</v>
      </c>
      <c r="B145" s="181" t="s">
        <v>400</v>
      </c>
      <c r="C145" s="182" t="s">
        <v>291</v>
      </c>
      <c r="D145" s="182" t="s">
        <v>308</v>
      </c>
      <c r="E145" s="182" t="s">
        <v>178</v>
      </c>
      <c r="F145" s="182" t="s">
        <v>200</v>
      </c>
      <c r="G145" s="183"/>
    </row>
    <row r="146" spans="1:7" ht="15" customHeight="1" x14ac:dyDescent="0.2">
      <c r="A146" s="180">
        <v>206</v>
      </c>
      <c r="B146" s="181" t="s">
        <v>401</v>
      </c>
      <c r="C146" s="182" t="s">
        <v>291</v>
      </c>
      <c r="D146" s="182" t="s">
        <v>308</v>
      </c>
      <c r="E146" s="182" t="s">
        <v>178</v>
      </c>
      <c r="F146" s="182" t="s">
        <v>200</v>
      </c>
      <c r="G146" s="183"/>
    </row>
    <row r="147" spans="1:7" ht="15" customHeight="1" x14ac:dyDescent="0.2">
      <c r="A147" s="184" t="s">
        <v>32998</v>
      </c>
      <c r="B147" s="185" t="s">
        <v>32999</v>
      </c>
      <c r="C147" s="186" t="s">
        <v>291</v>
      </c>
      <c r="D147" s="186" t="s">
        <v>294</v>
      </c>
      <c r="E147" s="186" t="s">
        <v>200</v>
      </c>
      <c r="F147" s="182" t="s">
        <v>200</v>
      </c>
      <c r="G147" s="183"/>
    </row>
    <row r="148" spans="1:7" ht="15" customHeight="1" x14ac:dyDescent="0.2">
      <c r="A148" s="180">
        <v>209</v>
      </c>
      <c r="B148" s="181" t="s">
        <v>402</v>
      </c>
      <c r="C148" s="182" t="s">
        <v>291</v>
      </c>
      <c r="D148" s="182" t="s">
        <v>294</v>
      </c>
      <c r="E148" s="182" t="s">
        <v>178</v>
      </c>
      <c r="F148" s="182" t="s">
        <v>200</v>
      </c>
      <c r="G148" s="183"/>
    </row>
    <row r="149" spans="1:7" ht="15" customHeight="1" x14ac:dyDescent="0.2">
      <c r="A149" s="184" t="s">
        <v>33000</v>
      </c>
      <c r="B149" s="185" t="s">
        <v>33001</v>
      </c>
      <c r="C149" s="186" t="s">
        <v>291</v>
      </c>
      <c r="D149" s="186" t="s">
        <v>178</v>
      </c>
      <c r="E149" s="186" t="s">
        <v>200</v>
      </c>
      <c r="F149" s="183" t="s">
        <v>275</v>
      </c>
      <c r="G149" s="183"/>
    </row>
    <row r="150" spans="1:7" ht="15" customHeight="1" x14ac:dyDescent="0.2">
      <c r="A150" s="184" t="s">
        <v>33002</v>
      </c>
      <c r="B150" s="185" t="s">
        <v>33003</v>
      </c>
      <c r="C150" s="186" t="s">
        <v>291</v>
      </c>
      <c r="D150" s="186" t="s">
        <v>381</v>
      </c>
      <c r="E150" s="186" t="s">
        <v>200</v>
      </c>
      <c r="F150" s="183" t="s">
        <v>275</v>
      </c>
      <c r="G150" s="183"/>
    </row>
    <row r="151" spans="1:7" ht="15" customHeight="1" x14ac:dyDescent="0.2">
      <c r="A151" s="180">
        <v>213</v>
      </c>
      <c r="B151" s="181" t="s">
        <v>403</v>
      </c>
      <c r="C151" s="182" t="s">
        <v>291</v>
      </c>
      <c r="D151" s="182" t="s">
        <v>381</v>
      </c>
      <c r="E151" s="182" t="s">
        <v>178</v>
      </c>
      <c r="F151" s="182" t="s">
        <v>200</v>
      </c>
      <c r="G151" s="183"/>
    </row>
    <row r="152" spans="1:7" ht="15" customHeight="1" x14ac:dyDescent="0.2">
      <c r="A152" s="180">
        <v>214</v>
      </c>
      <c r="B152" s="181" t="s">
        <v>404</v>
      </c>
      <c r="C152" s="182" t="s">
        <v>291</v>
      </c>
      <c r="D152" s="182" t="s">
        <v>294</v>
      </c>
      <c r="E152" s="182" t="s">
        <v>178</v>
      </c>
      <c r="F152" s="183" t="s">
        <v>275</v>
      </c>
      <c r="G152" s="183"/>
    </row>
    <row r="153" spans="1:7" ht="15" customHeight="1" x14ac:dyDescent="0.2">
      <c r="A153" s="180">
        <v>215</v>
      </c>
      <c r="B153" s="181" t="s">
        <v>405</v>
      </c>
      <c r="C153" s="182" t="s">
        <v>291</v>
      </c>
      <c r="D153" s="182" t="s">
        <v>318</v>
      </c>
      <c r="E153" s="182" t="s">
        <v>178</v>
      </c>
      <c r="F153" s="182" t="s">
        <v>200</v>
      </c>
      <c r="G153" s="183"/>
    </row>
    <row r="154" spans="1:7" ht="15" customHeight="1" x14ac:dyDescent="0.2">
      <c r="A154" s="180">
        <v>216</v>
      </c>
      <c r="B154" s="181" t="s">
        <v>406</v>
      </c>
      <c r="C154" s="182" t="s">
        <v>291</v>
      </c>
      <c r="D154" s="182" t="s">
        <v>318</v>
      </c>
      <c r="E154" s="182" t="s">
        <v>178</v>
      </c>
      <c r="F154" s="183" t="s">
        <v>275</v>
      </c>
      <c r="G154" s="183"/>
    </row>
    <row r="155" spans="1:7" ht="15" customHeight="1" x14ac:dyDescent="0.2">
      <c r="A155" s="180">
        <v>219</v>
      </c>
      <c r="B155" s="181" t="s">
        <v>407</v>
      </c>
      <c r="C155" s="182" t="s">
        <v>291</v>
      </c>
      <c r="D155" s="182" t="s">
        <v>294</v>
      </c>
      <c r="E155" s="182" t="s">
        <v>178</v>
      </c>
      <c r="F155" s="183" t="s">
        <v>275</v>
      </c>
      <c r="G155" s="183"/>
    </row>
    <row r="156" spans="1:7" ht="15" customHeight="1" x14ac:dyDescent="0.2">
      <c r="A156" s="180">
        <v>220</v>
      </c>
      <c r="B156" s="181" t="s">
        <v>408</v>
      </c>
      <c r="C156" s="182" t="s">
        <v>291</v>
      </c>
      <c r="D156" s="182" t="s">
        <v>308</v>
      </c>
      <c r="E156" s="182" t="s">
        <v>178</v>
      </c>
      <c r="F156" s="182" t="s">
        <v>200</v>
      </c>
      <c r="G156" s="183"/>
    </row>
    <row r="157" spans="1:7" ht="15" customHeight="1" x14ac:dyDescent="0.2">
      <c r="A157" s="180">
        <v>222</v>
      </c>
      <c r="B157" s="181" t="s">
        <v>409</v>
      </c>
      <c r="C157" s="182" t="s">
        <v>291</v>
      </c>
      <c r="D157" s="182" t="s">
        <v>178</v>
      </c>
      <c r="E157" s="182" t="s">
        <v>178</v>
      </c>
      <c r="F157" s="183" t="s">
        <v>275</v>
      </c>
      <c r="G157" s="183"/>
    </row>
    <row r="158" spans="1:7" ht="15" customHeight="1" x14ac:dyDescent="0.2">
      <c r="A158" s="184" t="s">
        <v>33004</v>
      </c>
      <c r="B158" s="185" t="s">
        <v>33005</v>
      </c>
      <c r="C158" s="186" t="s">
        <v>291</v>
      </c>
      <c r="D158" s="186" t="s">
        <v>318</v>
      </c>
      <c r="E158" s="186" t="s">
        <v>200</v>
      </c>
      <c r="F158" s="183" t="s">
        <v>275</v>
      </c>
      <c r="G158" s="183"/>
    </row>
    <row r="159" spans="1:7" ht="15" customHeight="1" x14ac:dyDescent="0.2">
      <c r="A159" s="180">
        <v>224</v>
      </c>
      <c r="B159" s="181" t="s">
        <v>410</v>
      </c>
      <c r="C159" s="182" t="s">
        <v>291</v>
      </c>
      <c r="D159" s="182" t="s">
        <v>294</v>
      </c>
      <c r="E159" s="182" t="s">
        <v>178</v>
      </c>
      <c r="F159" s="182" t="s">
        <v>200</v>
      </c>
      <c r="G159" s="183"/>
    </row>
    <row r="160" spans="1:7" ht="15" customHeight="1" x14ac:dyDescent="0.2">
      <c r="A160" s="180">
        <v>225</v>
      </c>
      <c r="B160" s="181" t="s">
        <v>411</v>
      </c>
      <c r="C160" s="182" t="s">
        <v>291</v>
      </c>
      <c r="D160" s="182" t="s">
        <v>318</v>
      </c>
      <c r="E160" s="182" t="s">
        <v>178</v>
      </c>
      <c r="F160" s="183" t="s">
        <v>275</v>
      </c>
      <c r="G160" s="183"/>
    </row>
    <row r="161" spans="1:7" ht="15" customHeight="1" x14ac:dyDescent="0.2">
      <c r="A161" s="184" t="s">
        <v>33006</v>
      </c>
      <c r="B161" s="185" t="s">
        <v>33007</v>
      </c>
      <c r="C161" s="186" t="s">
        <v>291</v>
      </c>
      <c r="D161" s="186" t="s">
        <v>318</v>
      </c>
      <c r="E161" s="186" t="s">
        <v>200</v>
      </c>
      <c r="F161" s="183" t="s">
        <v>275</v>
      </c>
      <c r="G161" s="183"/>
    </row>
    <row r="162" spans="1:7" ht="15" customHeight="1" x14ac:dyDescent="0.2">
      <c r="A162" s="184" t="s">
        <v>33008</v>
      </c>
      <c r="B162" s="185" t="s">
        <v>33009</v>
      </c>
      <c r="C162" s="186" t="s">
        <v>291</v>
      </c>
      <c r="D162" s="186" t="s">
        <v>178</v>
      </c>
      <c r="E162" s="186" t="s">
        <v>200</v>
      </c>
      <c r="F162" s="183" t="s">
        <v>275</v>
      </c>
      <c r="G162" s="183"/>
    </row>
    <row r="163" spans="1:7" ht="15" customHeight="1" x14ac:dyDescent="0.2">
      <c r="A163" s="184" t="s">
        <v>33010</v>
      </c>
      <c r="B163" s="185" t="s">
        <v>33011</v>
      </c>
      <c r="C163" s="186" t="s">
        <v>291</v>
      </c>
      <c r="D163" s="186" t="s">
        <v>318</v>
      </c>
      <c r="E163" s="186" t="s">
        <v>200</v>
      </c>
      <c r="F163" s="183" t="s">
        <v>275</v>
      </c>
      <c r="G163" s="183"/>
    </row>
    <row r="164" spans="1:7" ht="15" customHeight="1" x14ac:dyDescent="0.2">
      <c r="A164" s="180">
        <v>230</v>
      </c>
      <c r="B164" s="181" t="s">
        <v>412</v>
      </c>
      <c r="C164" s="182" t="s">
        <v>291</v>
      </c>
      <c r="D164" s="182" t="s">
        <v>308</v>
      </c>
      <c r="E164" s="182" t="s">
        <v>178</v>
      </c>
      <c r="F164" s="183" t="s">
        <v>275</v>
      </c>
      <c r="G164" s="183"/>
    </row>
    <row r="165" spans="1:7" ht="15" customHeight="1" x14ac:dyDescent="0.2">
      <c r="A165" s="180">
        <v>231</v>
      </c>
      <c r="B165" s="181" t="s">
        <v>413</v>
      </c>
      <c r="C165" s="182" t="s">
        <v>291</v>
      </c>
      <c r="D165" s="182" t="s">
        <v>294</v>
      </c>
      <c r="E165" s="182" t="s">
        <v>178</v>
      </c>
      <c r="F165" s="183" t="s">
        <v>275</v>
      </c>
      <c r="G165" s="183"/>
    </row>
    <row r="166" spans="1:7" ht="15" customHeight="1" x14ac:dyDescent="0.2">
      <c r="A166" s="180">
        <v>232</v>
      </c>
      <c r="B166" s="181" t="s">
        <v>414</v>
      </c>
      <c r="C166" s="182" t="s">
        <v>291</v>
      </c>
      <c r="D166" s="182" t="s">
        <v>294</v>
      </c>
      <c r="E166" s="182" t="s">
        <v>178</v>
      </c>
      <c r="F166" s="183" t="s">
        <v>275</v>
      </c>
      <c r="G166" s="183"/>
    </row>
    <row r="167" spans="1:7" ht="15" customHeight="1" x14ac:dyDescent="0.2">
      <c r="A167" s="184" t="s">
        <v>33012</v>
      </c>
      <c r="B167" s="185" t="s">
        <v>33013</v>
      </c>
      <c r="C167" s="186" t="s">
        <v>291</v>
      </c>
      <c r="D167" s="186" t="s">
        <v>178</v>
      </c>
      <c r="E167" s="186" t="s">
        <v>200</v>
      </c>
      <c r="F167" s="183" t="s">
        <v>275</v>
      </c>
      <c r="G167" s="183"/>
    </row>
    <row r="168" spans="1:7" ht="15" customHeight="1" x14ac:dyDescent="0.2">
      <c r="A168" s="180">
        <v>234</v>
      </c>
      <c r="B168" s="181" t="s">
        <v>415</v>
      </c>
      <c r="C168" s="182" t="s">
        <v>291</v>
      </c>
      <c r="D168" s="182" t="s">
        <v>308</v>
      </c>
      <c r="E168" s="182" t="s">
        <v>178</v>
      </c>
      <c r="F168" s="183" t="s">
        <v>275</v>
      </c>
      <c r="G168" s="183"/>
    </row>
    <row r="169" spans="1:7" ht="15" customHeight="1" x14ac:dyDescent="0.2">
      <c r="A169" s="180">
        <v>235</v>
      </c>
      <c r="B169" s="181" t="s">
        <v>416</v>
      </c>
      <c r="C169" s="182" t="s">
        <v>291</v>
      </c>
      <c r="D169" s="182" t="s">
        <v>178</v>
      </c>
      <c r="E169" s="182" t="s">
        <v>178</v>
      </c>
      <c r="F169" s="183" t="s">
        <v>275</v>
      </c>
      <c r="G169" s="183"/>
    </row>
    <row r="170" spans="1:7" ht="15" customHeight="1" x14ac:dyDescent="0.2">
      <c r="A170" s="184" t="s">
        <v>33014</v>
      </c>
      <c r="B170" s="185" t="s">
        <v>33015</v>
      </c>
      <c r="C170" s="186" t="s">
        <v>291</v>
      </c>
      <c r="D170" s="186" t="s">
        <v>318</v>
      </c>
      <c r="E170" s="186" t="s">
        <v>200</v>
      </c>
      <c r="F170" s="183" t="s">
        <v>275</v>
      </c>
      <c r="G170" s="183"/>
    </row>
    <row r="171" spans="1:7" ht="15" customHeight="1" x14ac:dyDescent="0.2">
      <c r="A171" s="184" t="s">
        <v>33016</v>
      </c>
      <c r="B171" s="185" t="s">
        <v>33017</v>
      </c>
      <c r="C171" s="186" t="s">
        <v>291</v>
      </c>
      <c r="D171" s="186" t="s">
        <v>318</v>
      </c>
      <c r="E171" s="186" t="s">
        <v>200</v>
      </c>
      <c r="F171" s="183" t="s">
        <v>275</v>
      </c>
      <c r="G171" s="183"/>
    </row>
    <row r="172" spans="1:7" ht="15" customHeight="1" x14ac:dyDescent="0.2">
      <c r="A172" s="184" t="s">
        <v>33018</v>
      </c>
      <c r="B172" s="185" t="s">
        <v>33019</v>
      </c>
      <c r="C172" s="186" t="s">
        <v>291</v>
      </c>
      <c r="D172" s="186" t="s">
        <v>318</v>
      </c>
      <c r="E172" s="186" t="s">
        <v>200</v>
      </c>
      <c r="F172" s="182" t="s">
        <v>200</v>
      </c>
      <c r="G172" s="183"/>
    </row>
    <row r="173" spans="1:7" ht="15" customHeight="1" x14ac:dyDescent="0.2">
      <c r="A173" s="184" t="s">
        <v>33020</v>
      </c>
      <c r="B173" s="185" t="s">
        <v>33021</v>
      </c>
      <c r="C173" s="186" t="s">
        <v>291</v>
      </c>
      <c r="D173" s="186" t="s">
        <v>318</v>
      </c>
      <c r="E173" s="186" t="s">
        <v>200</v>
      </c>
      <c r="F173" s="183" t="s">
        <v>275</v>
      </c>
      <c r="G173" s="183"/>
    </row>
    <row r="174" spans="1:7" ht="15" customHeight="1" x14ac:dyDescent="0.2">
      <c r="A174" s="180">
        <v>242</v>
      </c>
      <c r="B174" s="181" t="s">
        <v>417</v>
      </c>
      <c r="C174" s="182" t="s">
        <v>291</v>
      </c>
      <c r="D174" s="182" t="s">
        <v>318</v>
      </c>
      <c r="E174" s="182" t="s">
        <v>178</v>
      </c>
      <c r="F174" s="182" t="s">
        <v>200</v>
      </c>
      <c r="G174" s="183"/>
    </row>
    <row r="175" spans="1:7" ht="15" customHeight="1" x14ac:dyDescent="0.2">
      <c r="A175" s="180">
        <v>243</v>
      </c>
      <c r="B175" s="181" t="s">
        <v>418</v>
      </c>
      <c r="C175" s="182" t="s">
        <v>291</v>
      </c>
      <c r="D175" s="182" t="s">
        <v>308</v>
      </c>
      <c r="E175" s="182" t="s">
        <v>178</v>
      </c>
      <c r="F175" s="183" t="s">
        <v>275</v>
      </c>
      <c r="G175" s="183"/>
    </row>
    <row r="176" spans="1:7" ht="15" customHeight="1" x14ac:dyDescent="0.2">
      <c r="A176" s="180">
        <v>244</v>
      </c>
      <c r="B176" s="181" t="s">
        <v>419</v>
      </c>
      <c r="C176" s="182" t="s">
        <v>291</v>
      </c>
      <c r="D176" s="182" t="s">
        <v>318</v>
      </c>
      <c r="E176" s="182" t="s">
        <v>178</v>
      </c>
      <c r="F176" s="183" t="s">
        <v>275</v>
      </c>
      <c r="G176" s="183"/>
    </row>
    <row r="177" spans="1:7" ht="15" customHeight="1" x14ac:dyDescent="0.2">
      <c r="A177" s="184" t="s">
        <v>33022</v>
      </c>
      <c r="B177" s="185" t="s">
        <v>33023</v>
      </c>
      <c r="C177" s="186" t="s">
        <v>291</v>
      </c>
      <c r="D177" s="186" t="s">
        <v>318</v>
      </c>
      <c r="E177" s="186" t="s">
        <v>200</v>
      </c>
      <c r="F177" s="183" t="s">
        <v>275</v>
      </c>
      <c r="G177" s="183"/>
    </row>
    <row r="178" spans="1:7" ht="15" customHeight="1" x14ac:dyDescent="0.2">
      <c r="A178" s="180">
        <v>246</v>
      </c>
      <c r="B178" s="181" t="s">
        <v>420</v>
      </c>
      <c r="C178" s="182" t="s">
        <v>291</v>
      </c>
      <c r="D178" s="182" t="s">
        <v>308</v>
      </c>
      <c r="E178" s="182" t="s">
        <v>178</v>
      </c>
      <c r="F178" s="183" t="s">
        <v>275</v>
      </c>
      <c r="G178" s="183"/>
    </row>
    <row r="179" spans="1:7" ht="15" customHeight="1" x14ac:dyDescent="0.2">
      <c r="A179" s="180">
        <v>247</v>
      </c>
      <c r="B179" s="181" t="s">
        <v>421</v>
      </c>
      <c r="C179" s="182" t="s">
        <v>291</v>
      </c>
      <c r="D179" s="182" t="s">
        <v>308</v>
      </c>
      <c r="E179" s="182" t="s">
        <v>178</v>
      </c>
      <c r="F179" s="182" t="s">
        <v>200</v>
      </c>
      <c r="G179" s="183"/>
    </row>
    <row r="180" spans="1:7" ht="15" customHeight="1" x14ac:dyDescent="0.2">
      <c r="A180" s="180">
        <v>249</v>
      </c>
      <c r="B180" s="181" t="s">
        <v>422</v>
      </c>
      <c r="C180" s="182" t="s">
        <v>291</v>
      </c>
      <c r="D180" s="182" t="s">
        <v>392</v>
      </c>
      <c r="E180" s="182" t="s">
        <v>178</v>
      </c>
      <c r="F180" s="183" t="s">
        <v>275</v>
      </c>
      <c r="G180" s="183"/>
    </row>
    <row r="181" spans="1:7" ht="15" customHeight="1" x14ac:dyDescent="0.2">
      <c r="A181" s="180">
        <v>250</v>
      </c>
      <c r="B181" s="181" t="s">
        <v>423</v>
      </c>
      <c r="C181" s="182" t="s">
        <v>291</v>
      </c>
      <c r="D181" s="182" t="s">
        <v>308</v>
      </c>
      <c r="E181" s="182" t="s">
        <v>178</v>
      </c>
      <c r="F181" s="182" t="s">
        <v>200</v>
      </c>
      <c r="G181" s="183"/>
    </row>
    <row r="182" spans="1:7" ht="15" customHeight="1" x14ac:dyDescent="0.2">
      <c r="A182" s="184" t="s">
        <v>33024</v>
      </c>
      <c r="B182" s="185" t="s">
        <v>33025</v>
      </c>
      <c r="C182" s="186" t="s">
        <v>291</v>
      </c>
      <c r="D182" s="186" t="s">
        <v>318</v>
      </c>
      <c r="E182" s="186" t="s">
        <v>200</v>
      </c>
      <c r="F182" s="183" t="s">
        <v>275</v>
      </c>
      <c r="G182" s="183"/>
    </row>
    <row r="183" spans="1:7" ht="15" customHeight="1" x14ac:dyDescent="0.2">
      <c r="A183" s="180">
        <v>252</v>
      </c>
      <c r="B183" s="181" t="s">
        <v>424</v>
      </c>
      <c r="C183" s="182" t="s">
        <v>291</v>
      </c>
      <c r="D183" s="182" t="s">
        <v>178</v>
      </c>
      <c r="E183" s="182" t="s">
        <v>178</v>
      </c>
      <c r="F183" s="183" t="s">
        <v>275</v>
      </c>
      <c r="G183" s="183"/>
    </row>
    <row r="184" spans="1:7" ht="15" customHeight="1" x14ac:dyDescent="0.2">
      <c r="A184" s="180">
        <v>254</v>
      </c>
      <c r="B184" s="181" t="s">
        <v>425</v>
      </c>
      <c r="C184" s="182" t="s">
        <v>291</v>
      </c>
      <c r="D184" s="182" t="s">
        <v>308</v>
      </c>
      <c r="E184" s="182" t="s">
        <v>178</v>
      </c>
      <c r="F184" s="183" t="s">
        <v>275</v>
      </c>
      <c r="G184" s="183"/>
    </row>
    <row r="185" spans="1:7" ht="15" customHeight="1" x14ac:dyDescent="0.2">
      <c r="A185" s="180">
        <v>255</v>
      </c>
      <c r="B185" s="181" t="s">
        <v>426</v>
      </c>
      <c r="C185" s="182" t="s">
        <v>291</v>
      </c>
      <c r="D185" s="182" t="s">
        <v>318</v>
      </c>
      <c r="E185" s="182" t="s">
        <v>178</v>
      </c>
      <c r="F185" s="183" t="s">
        <v>275</v>
      </c>
      <c r="G185" s="183"/>
    </row>
    <row r="186" spans="1:7" ht="15" customHeight="1" x14ac:dyDescent="0.2">
      <c r="A186" s="180">
        <v>256</v>
      </c>
      <c r="B186" s="181" t="s">
        <v>427</v>
      </c>
      <c r="C186" s="182" t="s">
        <v>291</v>
      </c>
      <c r="D186" s="182" t="s">
        <v>381</v>
      </c>
      <c r="E186" s="182" t="s">
        <v>178</v>
      </c>
      <c r="F186" s="182" t="s">
        <v>200</v>
      </c>
      <c r="G186" s="183"/>
    </row>
    <row r="187" spans="1:7" ht="15" customHeight="1" x14ac:dyDescent="0.2">
      <c r="A187" s="180">
        <v>257</v>
      </c>
      <c r="B187" s="181" t="s">
        <v>428</v>
      </c>
      <c r="C187" s="182" t="s">
        <v>291</v>
      </c>
      <c r="D187" s="182" t="s">
        <v>303</v>
      </c>
      <c r="E187" s="182" t="s">
        <v>178</v>
      </c>
      <c r="F187" s="182" t="s">
        <v>200</v>
      </c>
      <c r="G187" s="183"/>
    </row>
    <row r="188" spans="1:7" ht="15" customHeight="1" x14ac:dyDescent="0.2">
      <c r="A188" s="180">
        <v>259</v>
      </c>
      <c r="B188" s="181" t="s">
        <v>429</v>
      </c>
      <c r="C188" s="182" t="s">
        <v>291</v>
      </c>
      <c r="D188" s="182" t="s">
        <v>318</v>
      </c>
      <c r="E188" s="182" t="s">
        <v>178</v>
      </c>
      <c r="F188" s="183" t="s">
        <v>275</v>
      </c>
      <c r="G188" s="183"/>
    </row>
    <row r="189" spans="1:7" ht="15" customHeight="1" x14ac:dyDescent="0.2">
      <c r="A189" s="180">
        <v>260</v>
      </c>
      <c r="B189" s="181" t="s">
        <v>430</v>
      </c>
      <c r="C189" s="182" t="s">
        <v>291</v>
      </c>
      <c r="D189" s="182" t="s">
        <v>308</v>
      </c>
      <c r="E189" s="182" t="s">
        <v>178</v>
      </c>
      <c r="F189" s="182" t="s">
        <v>200</v>
      </c>
      <c r="G189" s="183"/>
    </row>
    <row r="190" spans="1:7" ht="15" customHeight="1" x14ac:dyDescent="0.2">
      <c r="A190" s="184" t="s">
        <v>33026</v>
      </c>
      <c r="B190" s="185" t="s">
        <v>33027</v>
      </c>
      <c r="C190" s="186" t="s">
        <v>291</v>
      </c>
      <c r="D190" s="186" t="s">
        <v>303</v>
      </c>
      <c r="E190" s="186" t="s">
        <v>200</v>
      </c>
      <c r="F190" s="183" t="s">
        <v>275</v>
      </c>
      <c r="G190" s="183"/>
    </row>
    <row r="191" spans="1:7" ht="15" customHeight="1" x14ac:dyDescent="0.2">
      <c r="A191" s="184" t="s">
        <v>33028</v>
      </c>
      <c r="B191" s="185" t="s">
        <v>33029</v>
      </c>
      <c r="C191" s="186" t="s">
        <v>291</v>
      </c>
      <c r="D191" s="186" t="s">
        <v>303</v>
      </c>
      <c r="E191" s="186" t="s">
        <v>200</v>
      </c>
      <c r="F191" s="183" t="s">
        <v>275</v>
      </c>
      <c r="G191" s="183"/>
    </row>
    <row r="192" spans="1:7" ht="15" customHeight="1" x14ac:dyDescent="0.2">
      <c r="A192" s="184" t="s">
        <v>33030</v>
      </c>
      <c r="B192" s="185" t="s">
        <v>33031</v>
      </c>
      <c r="C192" s="186" t="s">
        <v>291</v>
      </c>
      <c r="D192" s="186" t="s">
        <v>303</v>
      </c>
      <c r="E192" s="186" t="s">
        <v>200</v>
      </c>
      <c r="F192" s="183" t="s">
        <v>275</v>
      </c>
      <c r="G192" s="183"/>
    </row>
    <row r="193" spans="1:7" ht="15" customHeight="1" x14ac:dyDescent="0.2">
      <c r="A193" s="180">
        <v>265</v>
      </c>
      <c r="B193" s="181" t="s">
        <v>431</v>
      </c>
      <c r="C193" s="182" t="s">
        <v>291</v>
      </c>
      <c r="D193" s="182" t="s">
        <v>308</v>
      </c>
      <c r="E193" s="182" t="s">
        <v>178</v>
      </c>
      <c r="F193" s="183" t="s">
        <v>275</v>
      </c>
      <c r="G193" s="183"/>
    </row>
    <row r="194" spans="1:7" ht="15" customHeight="1" x14ac:dyDescent="0.2">
      <c r="A194" s="184" t="s">
        <v>33032</v>
      </c>
      <c r="B194" s="185" t="s">
        <v>33033</v>
      </c>
      <c r="C194" s="186" t="s">
        <v>291</v>
      </c>
      <c r="D194" s="186" t="s">
        <v>318</v>
      </c>
      <c r="E194" s="186" t="s">
        <v>200</v>
      </c>
      <c r="F194" s="183" t="s">
        <v>275</v>
      </c>
      <c r="G194" s="183"/>
    </row>
    <row r="195" spans="1:7" ht="15" customHeight="1" x14ac:dyDescent="0.2">
      <c r="A195" s="184" t="s">
        <v>33034</v>
      </c>
      <c r="B195" s="185" t="s">
        <v>33035</v>
      </c>
      <c r="C195" s="186" t="s">
        <v>291</v>
      </c>
      <c r="D195" s="186" t="s">
        <v>318</v>
      </c>
      <c r="E195" s="186" t="s">
        <v>200</v>
      </c>
      <c r="F195" s="183" t="s">
        <v>275</v>
      </c>
      <c r="G195" s="183"/>
    </row>
    <row r="196" spans="1:7" ht="15" customHeight="1" x14ac:dyDescent="0.2">
      <c r="A196" s="184" t="s">
        <v>33036</v>
      </c>
      <c r="B196" s="185" t="s">
        <v>33037</v>
      </c>
      <c r="C196" s="186" t="s">
        <v>291</v>
      </c>
      <c r="D196" s="186" t="s">
        <v>178</v>
      </c>
      <c r="E196" s="186" t="s">
        <v>200</v>
      </c>
      <c r="F196" s="183" t="s">
        <v>275</v>
      </c>
      <c r="G196" s="183"/>
    </row>
    <row r="197" spans="1:7" ht="15" customHeight="1" x14ac:dyDescent="0.2">
      <c r="A197" s="184" t="s">
        <v>33038</v>
      </c>
      <c r="B197" s="185" t="s">
        <v>33039</v>
      </c>
      <c r="C197" s="186" t="s">
        <v>291</v>
      </c>
      <c r="D197" s="186" t="s">
        <v>178</v>
      </c>
      <c r="E197" s="186" t="s">
        <v>200</v>
      </c>
      <c r="F197" s="183" t="s">
        <v>275</v>
      </c>
      <c r="G197" s="183"/>
    </row>
    <row r="198" spans="1:7" ht="15" customHeight="1" x14ac:dyDescent="0.2">
      <c r="A198" s="180">
        <v>270</v>
      </c>
      <c r="B198" s="181" t="s">
        <v>432</v>
      </c>
      <c r="C198" s="182" t="s">
        <v>291</v>
      </c>
      <c r="D198" s="182" t="s">
        <v>318</v>
      </c>
      <c r="E198" s="182" t="s">
        <v>178</v>
      </c>
      <c r="F198" s="182" t="s">
        <v>200</v>
      </c>
      <c r="G198" s="183"/>
    </row>
    <row r="199" spans="1:7" ht="15" customHeight="1" x14ac:dyDescent="0.2">
      <c r="A199" s="180">
        <v>272</v>
      </c>
      <c r="B199" s="181" t="s">
        <v>433</v>
      </c>
      <c r="C199" s="182" t="s">
        <v>291</v>
      </c>
      <c r="D199" s="182" t="s">
        <v>318</v>
      </c>
      <c r="E199" s="182" t="s">
        <v>178</v>
      </c>
      <c r="F199" s="183" t="s">
        <v>275</v>
      </c>
      <c r="G199" s="183"/>
    </row>
    <row r="200" spans="1:7" ht="15" customHeight="1" x14ac:dyDescent="0.2">
      <c r="A200" s="180">
        <v>274</v>
      </c>
      <c r="B200" s="181" t="s">
        <v>434</v>
      </c>
      <c r="C200" s="182" t="s">
        <v>291</v>
      </c>
      <c r="D200" s="182" t="s">
        <v>318</v>
      </c>
      <c r="E200" s="182" t="s">
        <v>178</v>
      </c>
      <c r="F200" s="183" t="s">
        <v>275</v>
      </c>
      <c r="G200" s="183"/>
    </row>
    <row r="201" spans="1:7" ht="15" customHeight="1" x14ac:dyDescent="0.2">
      <c r="A201" s="180">
        <v>275</v>
      </c>
      <c r="B201" s="181" t="s">
        <v>435</v>
      </c>
      <c r="C201" s="182" t="s">
        <v>291</v>
      </c>
      <c r="D201" s="182" t="s">
        <v>308</v>
      </c>
      <c r="E201" s="182" t="s">
        <v>178</v>
      </c>
      <c r="F201" s="183" t="s">
        <v>275</v>
      </c>
      <c r="G201" s="183"/>
    </row>
    <row r="202" spans="1:7" ht="15" customHeight="1" x14ac:dyDescent="0.2">
      <c r="A202" s="180">
        <v>276</v>
      </c>
      <c r="B202" s="181" t="s">
        <v>436</v>
      </c>
      <c r="C202" s="182" t="s">
        <v>291</v>
      </c>
      <c r="D202" s="182" t="s">
        <v>178</v>
      </c>
      <c r="E202" s="182" t="s">
        <v>178</v>
      </c>
      <c r="F202" s="183" t="s">
        <v>275</v>
      </c>
      <c r="G202" s="183"/>
    </row>
    <row r="203" spans="1:7" ht="15" customHeight="1" x14ac:dyDescent="0.2">
      <c r="A203" s="180">
        <v>277</v>
      </c>
      <c r="B203" s="181" t="s">
        <v>437</v>
      </c>
      <c r="C203" s="182" t="s">
        <v>291</v>
      </c>
      <c r="D203" s="182" t="s">
        <v>308</v>
      </c>
      <c r="E203" s="182" t="s">
        <v>178</v>
      </c>
      <c r="F203" s="182" t="s">
        <v>200</v>
      </c>
      <c r="G203" s="183"/>
    </row>
    <row r="204" spans="1:7" ht="15" customHeight="1" x14ac:dyDescent="0.2">
      <c r="A204" s="184" t="s">
        <v>33040</v>
      </c>
      <c r="B204" s="185" t="s">
        <v>33041</v>
      </c>
      <c r="C204" s="186" t="s">
        <v>291</v>
      </c>
      <c r="D204" s="186" t="s">
        <v>318</v>
      </c>
      <c r="E204" s="186" t="s">
        <v>200</v>
      </c>
      <c r="F204" s="183" t="s">
        <v>275</v>
      </c>
      <c r="G204" s="183"/>
    </row>
    <row r="205" spans="1:7" ht="15" customHeight="1" x14ac:dyDescent="0.2">
      <c r="A205" s="184" t="s">
        <v>33042</v>
      </c>
      <c r="B205" s="185" t="s">
        <v>33043</v>
      </c>
      <c r="C205" s="186" t="s">
        <v>291</v>
      </c>
      <c r="D205" s="186" t="s">
        <v>318</v>
      </c>
      <c r="E205" s="186" t="s">
        <v>200</v>
      </c>
      <c r="F205" s="183" t="s">
        <v>275</v>
      </c>
      <c r="G205" s="183"/>
    </row>
    <row r="206" spans="1:7" ht="15" customHeight="1" x14ac:dyDescent="0.2">
      <c r="A206" s="180">
        <v>280</v>
      </c>
      <c r="B206" s="181" t="s">
        <v>438</v>
      </c>
      <c r="C206" s="182" t="s">
        <v>291</v>
      </c>
      <c r="D206" s="182" t="s">
        <v>178</v>
      </c>
      <c r="E206" s="182" t="s">
        <v>178</v>
      </c>
      <c r="F206" s="183" t="s">
        <v>275</v>
      </c>
      <c r="G206" s="183"/>
    </row>
    <row r="207" spans="1:7" ht="15" customHeight="1" x14ac:dyDescent="0.2">
      <c r="A207" s="180">
        <v>281</v>
      </c>
      <c r="B207" s="181" t="s">
        <v>439</v>
      </c>
      <c r="C207" s="182" t="s">
        <v>291</v>
      </c>
      <c r="D207" s="182" t="s">
        <v>308</v>
      </c>
      <c r="E207" s="182" t="s">
        <v>178</v>
      </c>
      <c r="F207" s="182" t="s">
        <v>200</v>
      </c>
      <c r="G207" s="183"/>
    </row>
    <row r="208" spans="1:7" ht="15" customHeight="1" x14ac:dyDescent="0.2">
      <c r="A208" s="184" t="s">
        <v>33044</v>
      </c>
      <c r="B208" s="185" t="s">
        <v>33045</v>
      </c>
      <c r="C208" s="186" t="s">
        <v>291</v>
      </c>
      <c r="D208" s="186" t="s">
        <v>178</v>
      </c>
      <c r="E208" s="186" t="s">
        <v>200</v>
      </c>
      <c r="F208" s="183" t="s">
        <v>275</v>
      </c>
      <c r="G208" s="183"/>
    </row>
    <row r="209" spans="1:7" ht="15" customHeight="1" x14ac:dyDescent="0.2">
      <c r="A209" s="180">
        <v>283</v>
      </c>
      <c r="B209" s="181" t="s">
        <v>440</v>
      </c>
      <c r="C209" s="182" t="s">
        <v>291</v>
      </c>
      <c r="D209" s="182" t="s">
        <v>178</v>
      </c>
      <c r="E209" s="182" t="s">
        <v>178</v>
      </c>
      <c r="F209" s="183" t="s">
        <v>275</v>
      </c>
      <c r="G209" s="183"/>
    </row>
    <row r="210" spans="1:7" ht="15" customHeight="1" x14ac:dyDescent="0.2">
      <c r="A210" s="180">
        <v>284</v>
      </c>
      <c r="B210" s="181" t="s">
        <v>441</v>
      </c>
      <c r="C210" s="182" t="s">
        <v>291</v>
      </c>
      <c r="D210" s="182" t="s">
        <v>294</v>
      </c>
      <c r="E210" s="182" t="s">
        <v>178</v>
      </c>
      <c r="F210" s="182" t="s">
        <v>200</v>
      </c>
      <c r="G210" s="183"/>
    </row>
    <row r="211" spans="1:7" ht="15" customHeight="1" x14ac:dyDescent="0.2">
      <c r="A211" s="180">
        <v>285</v>
      </c>
      <c r="B211" s="181" t="s">
        <v>442</v>
      </c>
      <c r="C211" s="182" t="s">
        <v>291</v>
      </c>
      <c r="D211" s="182" t="s">
        <v>294</v>
      </c>
      <c r="E211" s="182" t="s">
        <v>178</v>
      </c>
      <c r="F211" s="183" t="s">
        <v>275</v>
      </c>
      <c r="G211" s="183"/>
    </row>
    <row r="212" spans="1:7" ht="15" customHeight="1" x14ac:dyDescent="0.2">
      <c r="A212" s="180">
        <v>286</v>
      </c>
      <c r="B212" s="181" t="s">
        <v>443</v>
      </c>
      <c r="C212" s="182" t="s">
        <v>291</v>
      </c>
      <c r="D212" s="182" t="s">
        <v>294</v>
      </c>
      <c r="E212" s="182" t="s">
        <v>178</v>
      </c>
      <c r="F212" s="183" t="s">
        <v>275</v>
      </c>
      <c r="G212" s="183"/>
    </row>
    <row r="213" spans="1:7" ht="15" customHeight="1" x14ac:dyDescent="0.2">
      <c r="A213" s="180">
        <v>287</v>
      </c>
      <c r="B213" s="181" t="s">
        <v>444</v>
      </c>
      <c r="C213" s="182" t="s">
        <v>291</v>
      </c>
      <c r="D213" s="182" t="s">
        <v>294</v>
      </c>
      <c r="E213" s="182" t="s">
        <v>178</v>
      </c>
      <c r="F213" s="183" t="s">
        <v>275</v>
      </c>
      <c r="G213" s="183"/>
    </row>
    <row r="214" spans="1:7" ht="15" customHeight="1" x14ac:dyDescent="0.2">
      <c r="A214" s="180">
        <v>288</v>
      </c>
      <c r="B214" s="181" t="s">
        <v>445</v>
      </c>
      <c r="C214" s="182" t="s">
        <v>291</v>
      </c>
      <c r="D214" s="182" t="s">
        <v>294</v>
      </c>
      <c r="E214" s="182" t="s">
        <v>178</v>
      </c>
      <c r="F214" s="183" t="s">
        <v>275</v>
      </c>
      <c r="G214" s="183"/>
    </row>
    <row r="215" spans="1:7" ht="15" customHeight="1" x14ac:dyDescent="0.2">
      <c r="A215" s="180">
        <v>289</v>
      </c>
      <c r="B215" s="181" t="s">
        <v>446</v>
      </c>
      <c r="C215" s="182" t="s">
        <v>291</v>
      </c>
      <c r="D215" s="182" t="s">
        <v>318</v>
      </c>
      <c r="E215" s="182" t="s">
        <v>178</v>
      </c>
      <c r="F215" s="183" t="s">
        <v>275</v>
      </c>
      <c r="G215" s="183"/>
    </row>
    <row r="216" spans="1:7" ht="15" customHeight="1" x14ac:dyDescent="0.2">
      <c r="A216" s="184" t="s">
        <v>33046</v>
      </c>
      <c r="B216" s="185" t="s">
        <v>33047</v>
      </c>
      <c r="C216" s="186" t="s">
        <v>291</v>
      </c>
      <c r="D216" s="186" t="s">
        <v>178</v>
      </c>
      <c r="E216" s="186" t="s">
        <v>200</v>
      </c>
      <c r="F216" s="183" t="s">
        <v>275</v>
      </c>
      <c r="G216" s="183"/>
    </row>
    <row r="217" spans="1:7" ht="15" customHeight="1" x14ac:dyDescent="0.2">
      <c r="A217" s="184" t="s">
        <v>33048</v>
      </c>
      <c r="B217" s="185" t="s">
        <v>33049</v>
      </c>
      <c r="C217" s="186" t="s">
        <v>291</v>
      </c>
      <c r="D217" s="186" t="s">
        <v>318</v>
      </c>
      <c r="E217" s="186" t="s">
        <v>200</v>
      </c>
      <c r="F217" s="183" t="s">
        <v>275</v>
      </c>
      <c r="G217" s="183"/>
    </row>
    <row r="218" spans="1:7" ht="15" customHeight="1" x14ac:dyDescent="0.2">
      <c r="A218" s="184" t="s">
        <v>33050</v>
      </c>
      <c r="B218" s="185" t="s">
        <v>33051</v>
      </c>
      <c r="C218" s="186" t="s">
        <v>291</v>
      </c>
      <c r="D218" s="186" t="s">
        <v>318</v>
      </c>
      <c r="E218" s="186" t="s">
        <v>200</v>
      </c>
      <c r="F218" s="183" t="s">
        <v>275</v>
      </c>
      <c r="G218" s="183"/>
    </row>
    <row r="219" spans="1:7" ht="15" customHeight="1" x14ac:dyDescent="0.2">
      <c r="A219" s="180">
        <v>293</v>
      </c>
      <c r="B219" s="181" t="s">
        <v>447</v>
      </c>
      <c r="C219" s="182" t="s">
        <v>291</v>
      </c>
      <c r="D219" s="182" t="s">
        <v>294</v>
      </c>
      <c r="E219" s="182" t="s">
        <v>178</v>
      </c>
      <c r="F219" s="183" t="s">
        <v>275</v>
      </c>
      <c r="G219" s="183"/>
    </row>
    <row r="220" spans="1:7" ht="15" customHeight="1" x14ac:dyDescent="0.2">
      <c r="A220" s="180">
        <v>295</v>
      </c>
      <c r="B220" s="181" t="s">
        <v>448</v>
      </c>
      <c r="C220" s="182" t="s">
        <v>291</v>
      </c>
      <c r="D220" s="182" t="s">
        <v>326</v>
      </c>
      <c r="E220" s="182" t="s">
        <v>178</v>
      </c>
      <c r="F220" s="183" t="s">
        <v>275</v>
      </c>
      <c r="G220" s="183"/>
    </row>
    <row r="221" spans="1:7" ht="15" customHeight="1" x14ac:dyDescent="0.2">
      <c r="A221" s="184" t="s">
        <v>33052</v>
      </c>
      <c r="B221" s="185" t="s">
        <v>33053</v>
      </c>
      <c r="C221" s="186" t="s">
        <v>291</v>
      </c>
      <c r="D221" s="186" t="s">
        <v>294</v>
      </c>
      <c r="E221" s="186" t="s">
        <v>200</v>
      </c>
      <c r="F221" s="183" t="s">
        <v>275</v>
      </c>
      <c r="G221" s="183"/>
    </row>
    <row r="222" spans="1:7" ht="15" customHeight="1" x14ac:dyDescent="0.2">
      <c r="A222" s="184" t="s">
        <v>33054</v>
      </c>
      <c r="B222" s="185" t="s">
        <v>33055</v>
      </c>
      <c r="C222" s="186" t="s">
        <v>291</v>
      </c>
      <c r="D222" s="186" t="s">
        <v>318</v>
      </c>
      <c r="E222" s="186" t="s">
        <v>200</v>
      </c>
      <c r="F222" s="183" t="s">
        <v>275</v>
      </c>
      <c r="G222" s="183"/>
    </row>
    <row r="223" spans="1:7" ht="15" customHeight="1" x14ac:dyDescent="0.2">
      <c r="A223" s="184" t="s">
        <v>33056</v>
      </c>
      <c r="B223" s="185" t="s">
        <v>33057</v>
      </c>
      <c r="C223" s="186" t="s">
        <v>291</v>
      </c>
      <c r="D223" s="186" t="s">
        <v>318</v>
      </c>
      <c r="E223" s="186" t="s">
        <v>200</v>
      </c>
      <c r="F223" s="183" t="s">
        <v>275</v>
      </c>
      <c r="G223" s="183"/>
    </row>
    <row r="224" spans="1:7" ht="15" customHeight="1" x14ac:dyDescent="0.2">
      <c r="A224" s="184" t="s">
        <v>33058</v>
      </c>
      <c r="B224" s="185" t="s">
        <v>33059</v>
      </c>
      <c r="C224" s="186" t="s">
        <v>291</v>
      </c>
      <c r="D224" s="186" t="s">
        <v>318</v>
      </c>
      <c r="E224" s="186" t="s">
        <v>200</v>
      </c>
      <c r="F224" s="183" t="s">
        <v>275</v>
      </c>
      <c r="G224" s="183"/>
    </row>
    <row r="225" spans="1:7" ht="15" customHeight="1" x14ac:dyDescent="0.2">
      <c r="A225" s="184" t="s">
        <v>33060</v>
      </c>
      <c r="B225" s="185" t="s">
        <v>33061</v>
      </c>
      <c r="C225" s="186" t="s">
        <v>291</v>
      </c>
      <c r="D225" s="186" t="s">
        <v>318</v>
      </c>
      <c r="E225" s="186" t="s">
        <v>200</v>
      </c>
      <c r="F225" s="183" t="s">
        <v>275</v>
      </c>
      <c r="G225" s="183"/>
    </row>
    <row r="226" spans="1:7" ht="15" customHeight="1" x14ac:dyDescent="0.2">
      <c r="A226" s="180">
        <v>302</v>
      </c>
      <c r="B226" s="181" t="s">
        <v>449</v>
      </c>
      <c r="C226" s="182" t="s">
        <v>291</v>
      </c>
      <c r="D226" s="182" t="s">
        <v>318</v>
      </c>
      <c r="E226" s="182" t="s">
        <v>178</v>
      </c>
      <c r="F226" s="182" t="s">
        <v>200</v>
      </c>
      <c r="G226" s="183"/>
    </row>
    <row r="227" spans="1:7" ht="15" customHeight="1" x14ac:dyDescent="0.2">
      <c r="A227" s="184" t="s">
        <v>33062</v>
      </c>
      <c r="B227" s="185" t="s">
        <v>33063</v>
      </c>
      <c r="C227" s="186" t="s">
        <v>291</v>
      </c>
      <c r="D227" s="186" t="s">
        <v>178</v>
      </c>
      <c r="E227" s="186" t="s">
        <v>200</v>
      </c>
      <c r="F227" s="183" t="s">
        <v>275</v>
      </c>
      <c r="G227" s="183"/>
    </row>
    <row r="228" spans="1:7" ht="15" customHeight="1" x14ac:dyDescent="0.2">
      <c r="A228" s="180">
        <v>304</v>
      </c>
      <c r="B228" s="181" t="s">
        <v>450</v>
      </c>
      <c r="C228" s="182" t="s">
        <v>291</v>
      </c>
      <c r="D228" s="182" t="s">
        <v>318</v>
      </c>
      <c r="E228" s="182" t="s">
        <v>178</v>
      </c>
      <c r="F228" s="183" t="s">
        <v>275</v>
      </c>
      <c r="G228" s="183"/>
    </row>
    <row r="229" spans="1:7" ht="15" customHeight="1" x14ac:dyDescent="0.2">
      <c r="A229" s="180">
        <v>306</v>
      </c>
      <c r="B229" s="181" t="s">
        <v>451</v>
      </c>
      <c r="C229" s="182" t="s">
        <v>291</v>
      </c>
      <c r="D229" s="182" t="s">
        <v>318</v>
      </c>
      <c r="E229" s="182" t="s">
        <v>178</v>
      </c>
      <c r="F229" s="183" t="s">
        <v>275</v>
      </c>
      <c r="G229" s="183"/>
    </row>
    <row r="230" spans="1:7" ht="15" customHeight="1" x14ac:dyDescent="0.2">
      <c r="A230" s="180">
        <v>307</v>
      </c>
      <c r="B230" s="181" t="s">
        <v>452</v>
      </c>
      <c r="C230" s="182" t="s">
        <v>291</v>
      </c>
      <c r="D230" s="182" t="s">
        <v>294</v>
      </c>
      <c r="E230" s="182" t="s">
        <v>178</v>
      </c>
      <c r="F230" s="182" t="s">
        <v>200</v>
      </c>
      <c r="G230" s="183"/>
    </row>
    <row r="231" spans="1:7" ht="15" customHeight="1" x14ac:dyDescent="0.2">
      <c r="A231" s="184" t="s">
        <v>33064</v>
      </c>
      <c r="B231" s="185" t="s">
        <v>33065</v>
      </c>
      <c r="C231" s="186" t="s">
        <v>291</v>
      </c>
      <c r="D231" s="186" t="s">
        <v>294</v>
      </c>
      <c r="E231" s="186" t="s">
        <v>200</v>
      </c>
      <c r="F231" s="183" t="s">
        <v>275</v>
      </c>
      <c r="G231" s="183"/>
    </row>
    <row r="232" spans="1:7" ht="15" customHeight="1" x14ac:dyDescent="0.2">
      <c r="A232" s="180">
        <v>309</v>
      </c>
      <c r="B232" s="181" t="s">
        <v>453</v>
      </c>
      <c r="C232" s="182" t="s">
        <v>291</v>
      </c>
      <c r="D232" s="182" t="s">
        <v>294</v>
      </c>
      <c r="E232" s="182" t="s">
        <v>178</v>
      </c>
      <c r="F232" s="183" t="s">
        <v>275</v>
      </c>
      <c r="G232" s="183"/>
    </row>
    <row r="233" spans="1:7" ht="15" customHeight="1" x14ac:dyDescent="0.2">
      <c r="A233" s="180">
        <v>310</v>
      </c>
      <c r="B233" s="181" t="s">
        <v>454</v>
      </c>
      <c r="C233" s="182" t="s">
        <v>291</v>
      </c>
      <c r="D233" s="182" t="s">
        <v>294</v>
      </c>
      <c r="E233" s="182" t="s">
        <v>178</v>
      </c>
      <c r="F233" s="183" t="s">
        <v>275</v>
      </c>
      <c r="G233" s="183"/>
    </row>
    <row r="234" spans="1:7" ht="15" customHeight="1" x14ac:dyDescent="0.2">
      <c r="A234" s="184" t="s">
        <v>33066</v>
      </c>
      <c r="B234" s="185" t="s">
        <v>33067</v>
      </c>
      <c r="C234" s="186" t="s">
        <v>291</v>
      </c>
      <c r="D234" s="186" t="s">
        <v>303</v>
      </c>
      <c r="E234" s="186" t="s">
        <v>200</v>
      </c>
      <c r="F234" s="183" t="s">
        <v>275</v>
      </c>
      <c r="G234" s="183"/>
    </row>
    <row r="235" spans="1:7" ht="15" customHeight="1" x14ac:dyDescent="0.2">
      <c r="A235" s="180">
        <v>313</v>
      </c>
      <c r="B235" s="181" t="s">
        <v>455</v>
      </c>
      <c r="C235" s="182" t="s">
        <v>291</v>
      </c>
      <c r="D235" s="182" t="s">
        <v>326</v>
      </c>
      <c r="E235" s="182" t="s">
        <v>178</v>
      </c>
      <c r="F235" s="183" t="s">
        <v>275</v>
      </c>
      <c r="G235" s="183"/>
    </row>
    <row r="236" spans="1:7" ht="15" customHeight="1" x14ac:dyDescent="0.2">
      <c r="A236" s="184" t="s">
        <v>33068</v>
      </c>
      <c r="B236" s="185" t="s">
        <v>33069</v>
      </c>
      <c r="C236" s="186" t="s">
        <v>291</v>
      </c>
      <c r="D236" s="186" t="s">
        <v>342</v>
      </c>
      <c r="E236" s="186" t="s">
        <v>200</v>
      </c>
      <c r="F236" s="183" t="s">
        <v>275</v>
      </c>
      <c r="G236" s="183"/>
    </row>
    <row r="237" spans="1:7" ht="15" customHeight="1" x14ac:dyDescent="0.2">
      <c r="A237" s="180">
        <v>315</v>
      </c>
      <c r="B237" s="181" t="s">
        <v>456</v>
      </c>
      <c r="C237" s="182" t="s">
        <v>291</v>
      </c>
      <c r="D237" s="182" t="s">
        <v>178</v>
      </c>
      <c r="E237" s="182" t="s">
        <v>178</v>
      </c>
      <c r="F237" s="183" t="s">
        <v>275</v>
      </c>
      <c r="G237" s="183"/>
    </row>
    <row r="238" spans="1:7" ht="15" customHeight="1" x14ac:dyDescent="0.2">
      <c r="A238" s="180">
        <v>316</v>
      </c>
      <c r="B238" s="181" t="s">
        <v>457</v>
      </c>
      <c r="C238" s="182" t="s">
        <v>291</v>
      </c>
      <c r="D238" s="182" t="s">
        <v>303</v>
      </c>
      <c r="E238" s="182" t="s">
        <v>178</v>
      </c>
      <c r="F238" s="183" t="s">
        <v>275</v>
      </c>
      <c r="G238" s="183"/>
    </row>
    <row r="239" spans="1:7" ht="15" customHeight="1" x14ac:dyDescent="0.2">
      <c r="A239" s="180">
        <v>317</v>
      </c>
      <c r="B239" s="181" t="s">
        <v>458</v>
      </c>
      <c r="C239" s="182" t="s">
        <v>291</v>
      </c>
      <c r="D239" s="182" t="s">
        <v>297</v>
      </c>
      <c r="E239" s="182" t="s">
        <v>178</v>
      </c>
      <c r="F239" s="183" t="s">
        <v>275</v>
      </c>
      <c r="G239" s="183"/>
    </row>
    <row r="240" spans="1:7" ht="15" customHeight="1" x14ac:dyDescent="0.2">
      <c r="A240" s="180">
        <v>318</v>
      </c>
      <c r="B240" s="181" t="s">
        <v>459</v>
      </c>
      <c r="C240" s="182" t="s">
        <v>291</v>
      </c>
      <c r="D240" s="182" t="s">
        <v>178</v>
      </c>
      <c r="E240" s="182" t="s">
        <v>178</v>
      </c>
      <c r="F240" s="183" t="s">
        <v>275</v>
      </c>
      <c r="G240" s="183"/>
    </row>
    <row r="241" spans="1:7" ht="15" customHeight="1" x14ac:dyDescent="0.2">
      <c r="A241" s="180">
        <v>319</v>
      </c>
      <c r="B241" s="181" t="s">
        <v>460</v>
      </c>
      <c r="C241" s="182" t="s">
        <v>291</v>
      </c>
      <c r="D241" s="182" t="s">
        <v>308</v>
      </c>
      <c r="E241" s="182" t="s">
        <v>178</v>
      </c>
      <c r="F241" s="183" t="s">
        <v>275</v>
      </c>
      <c r="G241" s="183"/>
    </row>
    <row r="242" spans="1:7" ht="15" customHeight="1" x14ac:dyDescent="0.2">
      <c r="A242" s="180">
        <v>320</v>
      </c>
      <c r="B242" s="181" t="s">
        <v>461</v>
      </c>
      <c r="C242" s="182" t="s">
        <v>291</v>
      </c>
      <c r="D242" s="182" t="s">
        <v>178</v>
      </c>
      <c r="E242" s="182" t="s">
        <v>178</v>
      </c>
      <c r="F242" s="183" t="s">
        <v>275</v>
      </c>
      <c r="G242" s="183"/>
    </row>
    <row r="243" spans="1:7" ht="15" customHeight="1" x14ac:dyDescent="0.2">
      <c r="A243" s="180">
        <v>321</v>
      </c>
      <c r="B243" s="181" t="s">
        <v>462</v>
      </c>
      <c r="C243" s="182" t="s">
        <v>291</v>
      </c>
      <c r="D243" s="182" t="s">
        <v>178</v>
      </c>
      <c r="E243" s="182" t="s">
        <v>178</v>
      </c>
      <c r="F243" s="183" t="s">
        <v>275</v>
      </c>
      <c r="G243" s="183"/>
    </row>
    <row r="244" spans="1:7" ht="15" customHeight="1" x14ac:dyDescent="0.2">
      <c r="A244" s="180">
        <v>322</v>
      </c>
      <c r="B244" s="181" t="s">
        <v>463</v>
      </c>
      <c r="C244" s="182" t="s">
        <v>291</v>
      </c>
      <c r="D244" s="182" t="s">
        <v>178</v>
      </c>
      <c r="E244" s="182" t="s">
        <v>178</v>
      </c>
      <c r="F244" s="183" t="s">
        <v>275</v>
      </c>
      <c r="G244" s="183"/>
    </row>
    <row r="245" spans="1:7" ht="15" customHeight="1" x14ac:dyDescent="0.2">
      <c r="A245" s="180">
        <v>323</v>
      </c>
      <c r="B245" s="181" t="s">
        <v>464</v>
      </c>
      <c r="C245" s="182" t="s">
        <v>291</v>
      </c>
      <c r="D245" s="182" t="s">
        <v>178</v>
      </c>
      <c r="E245" s="182" t="s">
        <v>178</v>
      </c>
      <c r="F245" s="183" t="s">
        <v>275</v>
      </c>
      <c r="G245" s="183"/>
    </row>
    <row r="246" spans="1:7" ht="15" customHeight="1" x14ac:dyDescent="0.2">
      <c r="A246" s="180">
        <v>324</v>
      </c>
      <c r="B246" s="181" t="s">
        <v>465</v>
      </c>
      <c r="C246" s="182" t="s">
        <v>291</v>
      </c>
      <c r="D246" s="182" t="s">
        <v>303</v>
      </c>
      <c r="E246" s="182" t="s">
        <v>178</v>
      </c>
      <c r="F246" s="183" t="s">
        <v>275</v>
      </c>
      <c r="G246" s="183"/>
    </row>
    <row r="247" spans="1:7" ht="15" customHeight="1" x14ac:dyDescent="0.2">
      <c r="A247" s="180">
        <v>325</v>
      </c>
      <c r="B247" s="181" t="s">
        <v>466</v>
      </c>
      <c r="C247" s="182" t="s">
        <v>291</v>
      </c>
      <c r="D247" s="182" t="s">
        <v>294</v>
      </c>
      <c r="E247" s="182" t="s">
        <v>178</v>
      </c>
      <c r="F247" s="183" t="s">
        <v>275</v>
      </c>
      <c r="G247" s="183"/>
    </row>
    <row r="248" spans="1:7" ht="15" customHeight="1" x14ac:dyDescent="0.2">
      <c r="A248" s="180">
        <v>326</v>
      </c>
      <c r="B248" s="181" t="s">
        <v>467</v>
      </c>
      <c r="C248" s="182" t="s">
        <v>291</v>
      </c>
      <c r="D248" s="182" t="s">
        <v>308</v>
      </c>
      <c r="E248" s="182" t="s">
        <v>178</v>
      </c>
      <c r="F248" s="183" t="s">
        <v>275</v>
      </c>
      <c r="G248" s="183"/>
    </row>
    <row r="249" spans="1:7" ht="15" customHeight="1" x14ac:dyDescent="0.2">
      <c r="A249" s="180">
        <v>327</v>
      </c>
      <c r="B249" s="181" t="s">
        <v>468</v>
      </c>
      <c r="C249" s="182" t="s">
        <v>291</v>
      </c>
      <c r="D249" s="182" t="s">
        <v>308</v>
      </c>
      <c r="E249" s="182" t="s">
        <v>178</v>
      </c>
      <c r="F249" s="183" t="s">
        <v>275</v>
      </c>
      <c r="G249" s="183"/>
    </row>
    <row r="250" spans="1:7" ht="15" customHeight="1" x14ac:dyDescent="0.2">
      <c r="A250" s="180">
        <v>328</v>
      </c>
      <c r="B250" s="181" t="s">
        <v>469</v>
      </c>
      <c r="C250" s="182" t="s">
        <v>291</v>
      </c>
      <c r="D250" s="182" t="s">
        <v>178</v>
      </c>
      <c r="E250" s="182" t="s">
        <v>178</v>
      </c>
      <c r="F250" s="183" t="s">
        <v>275</v>
      </c>
      <c r="G250" s="183"/>
    </row>
    <row r="251" spans="1:7" ht="15" customHeight="1" x14ac:dyDescent="0.2">
      <c r="A251" s="180">
        <v>329</v>
      </c>
      <c r="B251" s="181" t="s">
        <v>470</v>
      </c>
      <c r="C251" s="182" t="s">
        <v>291</v>
      </c>
      <c r="D251" s="182" t="s">
        <v>374</v>
      </c>
      <c r="E251" s="182" t="s">
        <v>178</v>
      </c>
      <c r="F251" s="183" t="s">
        <v>275</v>
      </c>
      <c r="G251" s="183"/>
    </row>
    <row r="252" spans="1:7" ht="15" customHeight="1" x14ac:dyDescent="0.2">
      <c r="A252" s="180">
        <v>330</v>
      </c>
      <c r="B252" s="181" t="s">
        <v>471</v>
      </c>
      <c r="C252" s="182" t="s">
        <v>291</v>
      </c>
      <c r="D252" s="182" t="s">
        <v>178</v>
      </c>
      <c r="E252" s="182" t="s">
        <v>178</v>
      </c>
      <c r="F252" s="183" t="s">
        <v>275</v>
      </c>
      <c r="G252" s="183"/>
    </row>
    <row r="253" spans="1:7" ht="15" customHeight="1" x14ac:dyDescent="0.2">
      <c r="A253" s="180">
        <v>331</v>
      </c>
      <c r="B253" s="181" t="s">
        <v>472</v>
      </c>
      <c r="C253" s="182" t="s">
        <v>291</v>
      </c>
      <c r="D253" s="182" t="s">
        <v>178</v>
      </c>
      <c r="E253" s="182" t="s">
        <v>178</v>
      </c>
      <c r="F253" s="183" t="s">
        <v>275</v>
      </c>
      <c r="G253" s="183"/>
    </row>
    <row r="254" spans="1:7" ht="15" customHeight="1" x14ac:dyDescent="0.2">
      <c r="A254" s="180">
        <v>336</v>
      </c>
      <c r="B254" s="181" t="s">
        <v>474</v>
      </c>
      <c r="C254" s="182" t="s">
        <v>291</v>
      </c>
      <c r="D254" s="182" t="s">
        <v>303</v>
      </c>
      <c r="E254" s="182" t="s">
        <v>178</v>
      </c>
      <c r="F254" s="183" t="s">
        <v>275</v>
      </c>
      <c r="G254" s="183"/>
    </row>
    <row r="255" spans="1:7" ht="15" customHeight="1" x14ac:dyDescent="0.2">
      <c r="A255" s="180">
        <v>337</v>
      </c>
      <c r="B255" s="181" t="s">
        <v>475</v>
      </c>
      <c r="C255" s="182" t="s">
        <v>291</v>
      </c>
      <c r="D255" s="182" t="s">
        <v>374</v>
      </c>
      <c r="E255" s="182" t="s">
        <v>178</v>
      </c>
      <c r="F255" s="182" t="s">
        <v>200</v>
      </c>
      <c r="G255" s="183"/>
    </row>
    <row r="256" spans="1:7" ht="15" customHeight="1" x14ac:dyDescent="0.2">
      <c r="A256" s="180">
        <v>338</v>
      </c>
      <c r="B256" s="181" t="s">
        <v>476</v>
      </c>
      <c r="C256" s="182" t="s">
        <v>291</v>
      </c>
      <c r="D256" s="182" t="s">
        <v>178</v>
      </c>
      <c r="E256" s="182" t="s">
        <v>178</v>
      </c>
      <c r="F256" s="183" t="s">
        <v>275</v>
      </c>
      <c r="G256" s="183" t="s">
        <v>473</v>
      </c>
    </row>
    <row r="257" spans="1:7" ht="15" customHeight="1" x14ac:dyDescent="0.2">
      <c r="A257" s="180">
        <v>344</v>
      </c>
      <c r="B257" s="181" t="s">
        <v>477</v>
      </c>
      <c r="C257" s="182" t="s">
        <v>291</v>
      </c>
      <c r="D257" s="182" t="s">
        <v>326</v>
      </c>
      <c r="E257" s="182" t="s">
        <v>178</v>
      </c>
      <c r="F257" s="183" t="s">
        <v>275</v>
      </c>
      <c r="G257" s="183"/>
    </row>
    <row r="258" spans="1:7" ht="15" customHeight="1" x14ac:dyDescent="0.2">
      <c r="A258" s="184" t="s">
        <v>33070</v>
      </c>
      <c r="B258" s="185" t="s">
        <v>33071</v>
      </c>
      <c r="C258" s="186" t="s">
        <v>291</v>
      </c>
      <c r="D258" s="186" t="s">
        <v>303</v>
      </c>
      <c r="E258" s="186" t="s">
        <v>200</v>
      </c>
      <c r="F258" s="183" t="s">
        <v>275</v>
      </c>
      <c r="G258" s="183"/>
    </row>
    <row r="259" spans="1:7" ht="15" customHeight="1" x14ac:dyDescent="0.2">
      <c r="A259" s="180">
        <v>357</v>
      </c>
      <c r="B259" s="181" t="s">
        <v>478</v>
      </c>
      <c r="C259" s="182" t="s">
        <v>291</v>
      </c>
      <c r="D259" s="182" t="s">
        <v>342</v>
      </c>
      <c r="E259" s="182" t="s">
        <v>178</v>
      </c>
      <c r="F259" s="183" t="s">
        <v>275</v>
      </c>
      <c r="G259" s="183" t="s">
        <v>479</v>
      </c>
    </row>
    <row r="260" spans="1:7" ht="15" customHeight="1" x14ac:dyDescent="0.2">
      <c r="A260" s="180">
        <v>359</v>
      </c>
      <c r="B260" s="181" t="s">
        <v>480</v>
      </c>
      <c r="C260" s="182" t="s">
        <v>291</v>
      </c>
      <c r="D260" s="182" t="s">
        <v>342</v>
      </c>
      <c r="E260" s="182" t="s">
        <v>178</v>
      </c>
      <c r="F260" s="183" t="s">
        <v>275</v>
      </c>
      <c r="G260" s="183"/>
    </row>
    <row r="261" spans="1:7" ht="15" customHeight="1" x14ac:dyDescent="0.2">
      <c r="A261" s="180">
        <v>360</v>
      </c>
      <c r="B261" s="181" t="s">
        <v>481</v>
      </c>
      <c r="C261" s="182" t="s">
        <v>291</v>
      </c>
      <c r="D261" s="182" t="s">
        <v>342</v>
      </c>
      <c r="E261" s="182" t="s">
        <v>178</v>
      </c>
      <c r="F261" s="183" t="s">
        <v>275</v>
      </c>
      <c r="G261" s="183"/>
    </row>
    <row r="262" spans="1:7" ht="15" customHeight="1" x14ac:dyDescent="0.2">
      <c r="A262" s="180">
        <v>361</v>
      </c>
      <c r="B262" s="181" t="s">
        <v>482</v>
      </c>
      <c r="C262" s="182" t="s">
        <v>291</v>
      </c>
      <c r="D262" s="182" t="s">
        <v>342</v>
      </c>
      <c r="E262" s="182" t="s">
        <v>178</v>
      </c>
      <c r="F262" s="183" t="s">
        <v>275</v>
      </c>
      <c r="G262" s="183"/>
    </row>
    <row r="263" spans="1:7" ht="15" customHeight="1" x14ac:dyDescent="0.2">
      <c r="A263" s="180">
        <v>362</v>
      </c>
      <c r="B263" s="181" t="s">
        <v>483</v>
      </c>
      <c r="C263" s="182" t="s">
        <v>291</v>
      </c>
      <c r="D263" s="182" t="s">
        <v>342</v>
      </c>
      <c r="E263" s="182" t="s">
        <v>178</v>
      </c>
      <c r="F263" s="183" t="s">
        <v>275</v>
      </c>
      <c r="G263" s="183"/>
    </row>
    <row r="264" spans="1:7" ht="15" customHeight="1" x14ac:dyDescent="0.2">
      <c r="A264" s="180">
        <v>363</v>
      </c>
      <c r="B264" s="181" t="s">
        <v>484</v>
      </c>
      <c r="C264" s="182" t="s">
        <v>291</v>
      </c>
      <c r="D264" s="182" t="s">
        <v>342</v>
      </c>
      <c r="E264" s="182" t="s">
        <v>178</v>
      </c>
      <c r="F264" s="183" t="s">
        <v>275</v>
      </c>
      <c r="G264" s="183"/>
    </row>
    <row r="265" spans="1:7" ht="15" customHeight="1" x14ac:dyDescent="0.2">
      <c r="A265" s="180">
        <v>365</v>
      </c>
      <c r="B265" s="181" t="s">
        <v>485</v>
      </c>
      <c r="C265" s="182" t="s">
        <v>291</v>
      </c>
      <c r="D265" s="182" t="s">
        <v>326</v>
      </c>
      <c r="E265" s="182" t="s">
        <v>178</v>
      </c>
      <c r="F265" s="182" t="s">
        <v>200</v>
      </c>
      <c r="G265" s="183"/>
    </row>
    <row r="266" spans="1:7" ht="15" customHeight="1" x14ac:dyDescent="0.2">
      <c r="A266" s="180">
        <v>366</v>
      </c>
      <c r="B266" s="181" t="s">
        <v>486</v>
      </c>
      <c r="C266" s="182" t="s">
        <v>291</v>
      </c>
      <c r="D266" s="182" t="s">
        <v>342</v>
      </c>
      <c r="E266" s="182" t="s">
        <v>178</v>
      </c>
      <c r="F266" s="183" t="s">
        <v>275</v>
      </c>
      <c r="G266" s="183"/>
    </row>
    <row r="267" spans="1:7" ht="15" customHeight="1" x14ac:dyDescent="0.2">
      <c r="A267" s="180">
        <v>369</v>
      </c>
      <c r="B267" s="181" t="s">
        <v>487</v>
      </c>
      <c r="C267" s="182" t="s">
        <v>291</v>
      </c>
      <c r="D267" s="182" t="s">
        <v>342</v>
      </c>
      <c r="E267" s="182" t="s">
        <v>178</v>
      </c>
      <c r="F267" s="183" t="s">
        <v>275</v>
      </c>
      <c r="G267" s="183"/>
    </row>
    <row r="268" spans="1:7" ht="15" customHeight="1" x14ac:dyDescent="0.2">
      <c r="A268" s="184" t="s">
        <v>33072</v>
      </c>
      <c r="B268" s="185" t="s">
        <v>33073</v>
      </c>
      <c r="C268" s="186" t="s">
        <v>291</v>
      </c>
      <c r="D268" s="186" t="s">
        <v>303</v>
      </c>
      <c r="E268" s="186" t="s">
        <v>200</v>
      </c>
      <c r="F268" s="183" t="s">
        <v>275</v>
      </c>
      <c r="G268" s="183"/>
    </row>
    <row r="269" spans="1:7" ht="15" customHeight="1" x14ac:dyDescent="0.2">
      <c r="A269" s="180">
        <v>388</v>
      </c>
      <c r="B269" s="181" t="s">
        <v>488</v>
      </c>
      <c r="C269" s="182" t="s">
        <v>291</v>
      </c>
      <c r="D269" s="182" t="s">
        <v>392</v>
      </c>
      <c r="E269" s="182" t="s">
        <v>178</v>
      </c>
      <c r="F269" s="182" t="s">
        <v>200</v>
      </c>
      <c r="G269" s="183"/>
    </row>
    <row r="270" spans="1:7" ht="15" customHeight="1" x14ac:dyDescent="0.2">
      <c r="A270" s="180">
        <v>390</v>
      </c>
      <c r="B270" s="181" t="s">
        <v>489</v>
      </c>
      <c r="C270" s="182" t="s">
        <v>291</v>
      </c>
      <c r="D270" s="182" t="s">
        <v>326</v>
      </c>
      <c r="E270" s="182" t="s">
        <v>178</v>
      </c>
      <c r="F270" s="182" t="s">
        <v>200</v>
      </c>
      <c r="G270" s="183"/>
    </row>
    <row r="271" spans="1:7" ht="15" customHeight="1" x14ac:dyDescent="0.2">
      <c r="A271" s="180">
        <v>391</v>
      </c>
      <c r="B271" s="181" t="s">
        <v>490</v>
      </c>
      <c r="C271" s="182" t="s">
        <v>291</v>
      </c>
      <c r="D271" s="182" t="s">
        <v>326</v>
      </c>
      <c r="E271" s="182" t="s">
        <v>178</v>
      </c>
      <c r="F271" s="182" t="s">
        <v>200</v>
      </c>
      <c r="G271" s="183"/>
    </row>
    <row r="272" spans="1:7" ht="15" customHeight="1" x14ac:dyDescent="0.2">
      <c r="A272" s="180">
        <v>393</v>
      </c>
      <c r="B272" s="181" t="s">
        <v>491</v>
      </c>
      <c r="C272" s="182" t="s">
        <v>291</v>
      </c>
      <c r="D272" s="182" t="s">
        <v>178</v>
      </c>
      <c r="E272" s="182" t="s">
        <v>178</v>
      </c>
      <c r="F272" s="183" t="s">
        <v>275</v>
      </c>
      <c r="G272" s="183"/>
    </row>
    <row r="273" spans="1:7" ht="15" customHeight="1" x14ac:dyDescent="0.2">
      <c r="A273" s="180">
        <v>394</v>
      </c>
      <c r="B273" s="181" t="s">
        <v>492</v>
      </c>
      <c r="C273" s="182" t="s">
        <v>291</v>
      </c>
      <c r="D273" s="182" t="s">
        <v>326</v>
      </c>
      <c r="E273" s="182" t="s">
        <v>178</v>
      </c>
      <c r="F273" s="182" t="s">
        <v>200</v>
      </c>
      <c r="G273" s="183"/>
    </row>
    <row r="274" spans="1:7" ht="15" customHeight="1" x14ac:dyDescent="0.2">
      <c r="A274" s="180">
        <v>401</v>
      </c>
      <c r="B274" s="181" t="s">
        <v>493</v>
      </c>
      <c r="C274" s="182" t="s">
        <v>291</v>
      </c>
      <c r="D274" s="182" t="s">
        <v>326</v>
      </c>
      <c r="E274" s="182" t="s">
        <v>178</v>
      </c>
      <c r="F274" s="182" t="s">
        <v>200</v>
      </c>
      <c r="G274" s="183"/>
    </row>
    <row r="275" spans="1:7" ht="15" customHeight="1" x14ac:dyDescent="0.2">
      <c r="A275" s="180">
        <v>402</v>
      </c>
      <c r="B275" s="181" t="s">
        <v>494</v>
      </c>
      <c r="C275" s="182" t="s">
        <v>291</v>
      </c>
      <c r="D275" s="182" t="s">
        <v>318</v>
      </c>
      <c r="E275" s="182" t="s">
        <v>178</v>
      </c>
      <c r="F275" s="182" t="s">
        <v>200</v>
      </c>
      <c r="G275" s="183"/>
    </row>
    <row r="276" spans="1:7" ht="15" customHeight="1" x14ac:dyDescent="0.2">
      <c r="A276" s="180">
        <v>411</v>
      </c>
      <c r="B276" s="181" t="s">
        <v>495</v>
      </c>
      <c r="C276" s="182" t="s">
        <v>291</v>
      </c>
      <c r="D276" s="182" t="s">
        <v>318</v>
      </c>
      <c r="E276" s="182" t="s">
        <v>178</v>
      </c>
      <c r="F276" s="182" t="s">
        <v>200</v>
      </c>
      <c r="G276" s="183"/>
    </row>
    <row r="277" spans="1:7" ht="15" customHeight="1" x14ac:dyDescent="0.2">
      <c r="A277" s="180">
        <v>414</v>
      </c>
      <c r="B277" s="181" t="s">
        <v>496</v>
      </c>
      <c r="C277" s="182" t="s">
        <v>291</v>
      </c>
      <c r="D277" s="182" t="s">
        <v>318</v>
      </c>
      <c r="E277" s="182" t="s">
        <v>178</v>
      </c>
      <c r="F277" s="183" t="s">
        <v>275</v>
      </c>
      <c r="G277" s="183"/>
    </row>
    <row r="278" spans="1:7" ht="15" customHeight="1" x14ac:dyDescent="0.2">
      <c r="A278" s="180">
        <v>415</v>
      </c>
      <c r="B278" s="181" t="s">
        <v>497</v>
      </c>
      <c r="C278" s="182" t="s">
        <v>291</v>
      </c>
      <c r="D278" s="182" t="s">
        <v>318</v>
      </c>
      <c r="E278" s="182" t="s">
        <v>178</v>
      </c>
      <c r="F278" s="182" t="s">
        <v>200</v>
      </c>
      <c r="G278" s="183"/>
    </row>
    <row r="279" spans="1:7" ht="15" customHeight="1" x14ac:dyDescent="0.2">
      <c r="A279" s="184" t="s">
        <v>33074</v>
      </c>
      <c r="B279" s="185" t="s">
        <v>33075</v>
      </c>
      <c r="C279" s="186" t="s">
        <v>291</v>
      </c>
      <c r="D279" s="186" t="s">
        <v>303</v>
      </c>
      <c r="E279" s="186" t="s">
        <v>200</v>
      </c>
      <c r="F279" s="183" t="s">
        <v>275</v>
      </c>
      <c r="G279" s="183"/>
    </row>
    <row r="280" spans="1:7" ht="15" customHeight="1" x14ac:dyDescent="0.2">
      <c r="A280" s="180">
        <v>419</v>
      </c>
      <c r="B280" s="181" t="s">
        <v>498</v>
      </c>
      <c r="C280" s="182" t="s">
        <v>291</v>
      </c>
      <c r="D280" s="182" t="s">
        <v>303</v>
      </c>
      <c r="E280" s="182" t="s">
        <v>178</v>
      </c>
      <c r="F280" s="183" t="s">
        <v>275</v>
      </c>
      <c r="G280" s="183"/>
    </row>
    <row r="281" spans="1:7" ht="15" customHeight="1" x14ac:dyDescent="0.2">
      <c r="A281" s="184" t="s">
        <v>33076</v>
      </c>
      <c r="B281" s="185" t="s">
        <v>33077</v>
      </c>
      <c r="C281" s="186" t="s">
        <v>291</v>
      </c>
      <c r="D281" s="186" t="s">
        <v>326</v>
      </c>
      <c r="E281" s="186" t="s">
        <v>200</v>
      </c>
      <c r="F281" s="183" t="s">
        <v>275</v>
      </c>
      <c r="G281" s="183"/>
    </row>
    <row r="282" spans="1:7" ht="15" customHeight="1" x14ac:dyDescent="0.2">
      <c r="A282" s="184" t="s">
        <v>33078</v>
      </c>
      <c r="B282" s="185" t="s">
        <v>33079</v>
      </c>
      <c r="C282" s="186" t="s">
        <v>291</v>
      </c>
      <c r="D282" s="186" t="s">
        <v>326</v>
      </c>
      <c r="E282" s="186" t="s">
        <v>200</v>
      </c>
      <c r="F282" s="183" t="s">
        <v>275</v>
      </c>
      <c r="G282" s="183"/>
    </row>
    <row r="283" spans="1:7" ht="15" customHeight="1" x14ac:dyDescent="0.2">
      <c r="A283" s="180">
        <v>422</v>
      </c>
      <c r="B283" s="181" t="s">
        <v>499</v>
      </c>
      <c r="C283" s="182" t="s">
        <v>291</v>
      </c>
      <c r="D283" s="182" t="s">
        <v>318</v>
      </c>
      <c r="E283" s="182" t="s">
        <v>178</v>
      </c>
      <c r="F283" s="183" t="s">
        <v>275</v>
      </c>
      <c r="G283" s="183"/>
    </row>
    <row r="284" spans="1:7" ht="15" customHeight="1" x14ac:dyDescent="0.2">
      <c r="A284" s="180">
        <v>423</v>
      </c>
      <c r="B284" s="181" t="s">
        <v>500</v>
      </c>
      <c r="C284" s="182" t="s">
        <v>291</v>
      </c>
      <c r="D284" s="182" t="s">
        <v>308</v>
      </c>
      <c r="E284" s="182" t="s">
        <v>178</v>
      </c>
      <c r="F284" s="183" t="s">
        <v>275</v>
      </c>
      <c r="G284" s="183"/>
    </row>
    <row r="285" spans="1:7" ht="15" customHeight="1" x14ac:dyDescent="0.2">
      <c r="A285" s="184" t="s">
        <v>33080</v>
      </c>
      <c r="B285" s="185" t="s">
        <v>33081</v>
      </c>
      <c r="C285" s="186" t="s">
        <v>291</v>
      </c>
      <c r="D285" s="186" t="s">
        <v>318</v>
      </c>
      <c r="E285" s="186" t="s">
        <v>200</v>
      </c>
      <c r="F285" s="183" t="s">
        <v>275</v>
      </c>
      <c r="G285" s="183"/>
    </row>
    <row r="286" spans="1:7" ht="15" customHeight="1" x14ac:dyDescent="0.2">
      <c r="A286" s="184" t="s">
        <v>33082</v>
      </c>
      <c r="B286" s="185" t="s">
        <v>33083</v>
      </c>
      <c r="C286" s="186" t="s">
        <v>291</v>
      </c>
      <c r="D286" s="186" t="s">
        <v>326</v>
      </c>
      <c r="E286" s="186" t="s">
        <v>200</v>
      </c>
      <c r="F286" s="183" t="s">
        <v>275</v>
      </c>
      <c r="G286" s="183"/>
    </row>
    <row r="287" spans="1:7" ht="15" customHeight="1" x14ac:dyDescent="0.2">
      <c r="A287" s="180">
        <v>430</v>
      </c>
      <c r="B287" s="181" t="s">
        <v>501</v>
      </c>
      <c r="C287" s="182" t="s">
        <v>291</v>
      </c>
      <c r="D287" s="182" t="s">
        <v>326</v>
      </c>
      <c r="E287" s="182" t="s">
        <v>178</v>
      </c>
      <c r="F287" s="182" t="s">
        <v>200</v>
      </c>
      <c r="G287" s="183"/>
    </row>
    <row r="288" spans="1:7" ht="15" customHeight="1" x14ac:dyDescent="0.2">
      <c r="A288" s="184" t="s">
        <v>33084</v>
      </c>
      <c r="B288" s="185" t="s">
        <v>33085</v>
      </c>
      <c r="C288" s="186" t="s">
        <v>291</v>
      </c>
      <c r="D288" s="186" t="s">
        <v>502</v>
      </c>
      <c r="E288" s="186" t="s">
        <v>200</v>
      </c>
      <c r="F288" s="183" t="s">
        <v>275</v>
      </c>
      <c r="G288" s="183"/>
    </row>
    <row r="289" spans="1:7" ht="15" customHeight="1" x14ac:dyDescent="0.2">
      <c r="A289" s="184" t="s">
        <v>33086</v>
      </c>
      <c r="B289" s="185" t="s">
        <v>33087</v>
      </c>
      <c r="C289" s="186" t="s">
        <v>291</v>
      </c>
      <c r="D289" s="186" t="s">
        <v>318</v>
      </c>
      <c r="E289" s="186" t="s">
        <v>200</v>
      </c>
      <c r="F289" s="183" t="s">
        <v>275</v>
      </c>
      <c r="G289" s="183"/>
    </row>
    <row r="290" spans="1:7" ht="15" customHeight="1" x14ac:dyDescent="0.2">
      <c r="A290" s="184" t="s">
        <v>33088</v>
      </c>
      <c r="B290" s="185" t="s">
        <v>33089</v>
      </c>
      <c r="C290" s="186" t="s">
        <v>291</v>
      </c>
      <c r="D290" s="186" t="s">
        <v>318</v>
      </c>
      <c r="E290" s="186" t="s">
        <v>200</v>
      </c>
      <c r="F290" s="183" t="s">
        <v>275</v>
      </c>
      <c r="G290" s="183"/>
    </row>
    <row r="291" spans="1:7" ht="15" customHeight="1" x14ac:dyDescent="0.2">
      <c r="A291" s="184" t="s">
        <v>33090</v>
      </c>
      <c r="B291" s="185" t="s">
        <v>33091</v>
      </c>
      <c r="C291" s="186" t="s">
        <v>291</v>
      </c>
      <c r="D291" s="186" t="s">
        <v>178</v>
      </c>
      <c r="E291" s="186" t="s">
        <v>200</v>
      </c>
      <c r="F291" s="183" t="s">
        <v>275</v>
      </c>
      <c r="G291" s="183"/>
    </row>
    <row r="292" spans="1:7" ht="15" customHeight="1" x14ac:dyDescent="0.2">
      <c r="A292" s="184" t="s">
        <v>33092</v>
      </c>
      <c r="B292" s="185" t="s">
        <v>33093</v>
      </c>
      <c r="C292" s="186" t="s">
        <v>291</v>
      </c>
      <c r="D292" s="186" t="s">
        <v>318</v>
      </c>
      <c r="E292" s="186" t="s">
        <v>200</v>
      </c>
      <c r="F292" s="183" t="s">
        <v>275</v>
      </c>
      <c r="G292" s="183"/>
    </row>
    <row r="293" spans="1:7" ht="15" customHeight="1" x14ac:dyDescent="0.2">
      <c r="A293" s="184" t="s">
        <v>33094</v>
      </c>
      <c r="B293" s="185" t="s">
        <v>33095</v>
      </c>
      <c r="C293" s="186" t="s">
        <v>291</v>
      </c>
      <c r="D293" s="186" t="s">
        <v>392</v>
      </c>
      <c r="E293" s="186" t="s">
        <v>200</v>
      </c>
      <c r="F293" s="183" t="s">
        <v>275</v>
      </c>
      <c r="G293" s="183"/>
    </row>
    <row r="294" spans="1:7" ht="15" customHeight="1" x14ac:dyDescent="0.2">
      <c r="A294" s="180">
        <v>444</v>
      </c>
      <c r="B294" s="181" t="s">
        <v>503</v>
      </c>
      <c r="C294" s="182" t="s">
        <v>291</v>
      </c>
      <c r="D294" s="182" t="s">
        <v>392</v>
      </c>
      <c r="E294" s="182" t="s">
        <v>178</v>
      </c>
      <c r="F294" s="182" t="s">
        <v>200</v>
      </c>
      <c r="G294" s="183"/>
    </row>
    <row r="295" spans="1:7" ht="15" customHeight="1" x14ac:dyDescent="0.2">
      <c r="A295" s="180">
        <v>445</v>
      </c>
      <c r="B295" s="181" t="s">
        <v>504</v>
      </c>
      <c r="C295" s="182" t="s">
        <v>291</v>
      </c>
      <c r="D295" s="182" t="s">
        <v>392</v>
      </c>
      <c r="E295" s="182" t="s">
        <v>178</v>
      </c>
      <c r="F295" s="182" t="s">
        <v>200</v>
      </c>
      <c r="G295" s="183"/>
    </row>
    <row r="296" spans="1:7" ht="15" customHeight="1" x14ac:dyDescent="0.2">
      <c r="A296" s="180">
        <v>446</v>
      </c>
      <c r="B296" s="181" t="s">
        <v>505</v>
      </c>
      <c r="C296" s="182" t="s">
        <v>291</v>
      </c>
      <c r="D296" s="182" t="s">
        <v>299</v>
      </c>
      <c r="E296" s="182" t="s">
        <v>178</v>
      </c>
      <c r="F296" s="182" t="s">
        <v>200</v>
      </c>
      <c r="G296" s="183"/>
    </row>
    <row r="297" spans="1:7" ht="15" customHeight="1" x14ac:dyDescent="0.2">
      <c r="A297" s="184" t="s">
        <v>33096</v>
      </c>
      <c r="B297" s="185" t="s">
        <v>33097</v>
      </c>
      <c r="C297" s="186" t="s">
        <v>291</v>
      </c>
      <c r="D297" s="186" t="s">
        <v>318</v>
      </c>
      <c r="E297" s="186" t="s">
        <v>200</v>
      </c>
      <c r="F297" s="183" t="s">
        <v>275</v>
      </c>
      <c r="G297" s="183"/>
    </row>
    <row r="298" spans="1:7" ht="15" customHeight="1" x14ac:dyDescent="0.2">
      <c r="A298" s="184" t="s">
        <v>33098</v>
      </c>
      <c r="B298" s="185" t="s">
        <v>33099</v>
      </c>
      <c r="C298" s="186" t="s">
        <v>291</v>
      </c>
      <c r="D298" s="186" t="s">
        <v>318</v>
      </c>
      <c r="E298" s="186" t="s">
        <v>200</v>
      </c>
      <c r="F298" s="183" t="s">
        <v>275</v>
      </c>
      <c r="G298" s="183"/>
    </row>
    <row r="299" spans="1:7" ht="15" customHeight="1" x14ac:dyDescent="0.2">
      <c r="A299" s="184" t="s">
        <v>33100</v>
      </c>
      <c r="B299" s="185" t="s">
        <v>33101</v>
      </c>
      <c r="C299" s="186" t="s">
        <v>291</v>
      </c>
      <c r="D299" s="186" t="s">
        <v>318</v>
      </c>
      <c r="E299" s="186" t="s">
        <v>200</v>
      </c>
      <c r="F299" s="183" t="s">
        <v>275</v>
      </c>
      <c r="G299" s="183"/>
    </row>
    <row r="300" spans="1:7" ht="15" customHeight="1" x14ac:dyDescent="0.2">
      <c r="A300" s="184" t="s">
        <v>33102</v>
      </c>
      <c r="B300" s="185" t="s">
        <v>33103</v>
      </c>
      <c r="C300" s="186" t="s">
        <v>291</v>
      </c>
      <c r="D300" s="186" t="s">
        <v>318</v>
      </c>
      <c r="E300" s="186" t="s">
        <v>200</v>
      </c>
      <c r="F300" s="183" t="s">
        <v>275</v>
      </c>
      <c r="G300" s="183"/>
    </row>
    <row r="301" spans="1:7" ht="15" customHeight="1" x14ac:dyDescent="0.2">
      <c r="A301" s="184" t="s">
        <v>33104</v>
      </c>
      <c r="B301" s="185" t="s">
        <v>33105</v>
      </c>
      <c r="C301" s="186" t="s">
        <v>291</v>
      </c>
      <c r="D301" s="186" t="s">
        <v>318</v>
      </c>
      <c r="E301" s="186" t="s">
        <v>200</v>
      </c>
      <c r="F301" s="183" t="s">
        <v>275</v>
      </c>
      <c r="G301" s="183"/>
    </row>
    <row r="302" spans="1:7" ht="15" customHeight="1" x14ac:dyDescent="0.2">
      <c r="A302" s="180">
        <v>465</v>
      </c>
      <c r="B302" s="181" t="s">
        <v>506</v>
      </c>
      <c r="C302" s="182" t="s">
        <v>291</v>
      </c>
      <c r="D302" s="182" t="s">
        <v>326</v>
      </c>
      <c r="E302" s="182" t="s">
        <v>178</v>
      </c>
      <c r="F302" s="183" t="s">
        <v>275</v>
      </c>
      <c r="G302" s="183"/>
    </row>
    <row r="303" spans="1:7" ht="15" customHeight="1" x14ac:dyDescent="0.2">
      <c r="A303" s="180">
        <v>466</v>
      </c>
      <c r="B303" s="181" t="s">
        <v>507</v>
      </c>
      <c r="C303" s="182" t="s">
        <v>291</v>
      </c>
      <c r="D303" s="182" t="s">
        <v>326</v>
      </c>
      <c r="E303" s="182" t="s">
        <v>178</v>
      </c>
      <c r="F303" s="183" t="s">
        <v>275</v>
      </c>
      <c r="G303" s="183"/>
    </row>
    <row r="304" spans="1:7" ht="15" customHeight="1" x14ac:dyDescent="0.2">
      <c r="A304" s="180">
        <v>467</v>
      </c>
      <c r="B304" s="181" t="s">
        <v>508</v>
      </c>
      <c r="C304" s="182" t="s">
        <v>291</v>
      </c>
      <c r="D304" s="182" t="s">
        <v>318</v>
      </c>
      <c r="E304" s="182" t="s">
        <v>178</v>
      </c>
      <c r="F304" s="182" t="s">
        <v>200</v>
      </c>
      <c r="G304" s="183"/>
    </row>
    <row r="305" spans="1:7" ht="15" customHeight="1" x14ac:dyDescent="0.2">
      <c r="A305" s="184" t="s">
        <v>33106</v>
      </c>
      <c r="B305" s="185" t="s">
        <v>33107</v>
      </c>
      <c r="C305" s="186" t="s">
        <v>291</v>
      </c>
      <c r="D305" s="186" t="s">
        <v>303</v>
      </c>
      <c r="E305" s="186" t="s">
        <v>200</v>
      </c>
      <c r="F305" s="183" t="s">
        <v>275</v>
      </c>
      <c r="G305" s="183"/>
    </row>
    <row r="306" spans="1:7" ht="15" customHeight="1" x14ac:dyDescent="0.2">
      <c r="A306" s="180">
        <v>474</v>
      </c>
      <c r="B306" s="181" t="s">
        <v>509</v>
      </c>
      <c r="C306" s="182" t="s">
        <v>291</v>
      </c>
      <c r="D306" s="182" t="s">
        <v>299</v>
      </c>
      <c r="E306" s="182" t="s">
        <v>178</v>
      </c>
      <c r="F306" s="182" t="s">
        <v>200</v>
      </c>
      <c r="G306" s="183"/>
    </row>
    <row r="307" spans="1:7" ht="15" customHeight="1" x14ac:dyDescent="0.2">
      <c r="A307" s="180">
        <v>481</v>
      </c>
      <c r="B307" s="181" t="s">
        <v>510</v>
      </c>
      <c r="C307" s="182" t="s">
        <v>291</v>
      </c>
      <c r="D307" s="182" t="s">
        <v>392</v>
      </c>
      <c r="E307" s="182" t="s">
        <v>178</v>
      </c>
      <c r="F307" s="182" t="s">
        <v>200</v>
      </c>
      <c r="G307" s="183"/>
    </row>
    <row r="308" spans="1:7" ht="15" customHeight="1" x14ac:dyDescent="0.2">
      <c r="A308" s="180">
        <v>482</v>
      </c>
      <c r="B308" s="181" t="s">
        <v>511</v>
      </c>
      <c r="C308" s="182" t="s">
        <v>291</v>
      </c>
      <c r="D308" s="182" t="s">
        <v>512</v>
      </c>
      <c r="E308" s="182" t="s">
        <v>178</v>
      </c>
      <c r="F308" s="182" t="s">
        <v>200</v>
      </c>
      <c r="G308" s="183"/>
    </row>
    <row r="309" spans="1:7" ht="15" customHeight="1" x14ac:dyDescent="0.2">
      <c r="A309" s="184" t="s">
        <v>33108</v>
      </c>
      <c r="B309" s="185" t="s">
        <v>33109</v>
      </c>
      <c r="C309" s="186" t="s">
        <v>291</v>
      </c>
      <c r="D309" s="186" t="s">
        <v>318</v>
      </c>
      <c r="E309" s="186" t="s">
        <v>200</v>
      </c>
      <c r="F309" s="183" t="s">
        <v>275</v>
      </c>
      <c r="G309" s="183"/>
    </row>
    <row r="310" spans="1:7" ht="15" customHeight="1" x14ac:dyDescent="0.2">
      <c r="A310" s="184" t="s">
        <v>33110</v>
      </c>
      <c r="B310" s="185" t="s">
        <v>33111</v>
      </c>
      <c r="C310" s="186" t="s">
        <v>291</v>
      </c>
      <c r="D310" s="186" t="s">
        <v>318</v>
      </c>
      <c r="E310" s="186" t="s">
        <v>200</v>
      </c>
      <c r="F310" s="183" t="s">
        <v>275</v>
      </c>
      <c r="G310" s="183"/>
    </row>
    <row r="311" spans="1:7" ht="15" customHeight="1" x14ac:dyDescent="0.2">
      <c r="A311" s="184" t="s">
        <v>33112</v>
      </c>
      <c r="B311" s="185" t="s">
        <v>33113</v>
      </c>
      <c r="C311" s="186" t="s">
        <v>291</v>
      </c>
      <c r="D311" s="186" t="s">
        <v>178</v>
      </c>
      <c r="E311" s="186" t="s">
        <v>200</v>
      </c>
      <c r="F311" s="183" t="s">
        <v>275</v>
      </c>
      <c r="G311" s="183"/>
    </row>
    <row r="312" spans="1:7" ht="15" customHeight="1" x14ac:dyDescent="0.2">
      <c r="A312" s="184" t="s">
        <v>33114</v>
      </c>
      <c r="B312" s="185" t="s">
        <v>33115</v>
      </c>
      <c r="C312" s="186" t="s">
        <v>291</v>
      </c>
      <c r="D312" s="186" t="s">
        <v>318</v>
      </c>
      <c r="E312" s="186" t="s">
        <v>200</v>
      </c>
      <c r="F312" s="183" t="s">
        <v>275</v>
      </c>
      <c r="G312" s="183"/>
    </row>
    <row r="313" spans="1:7" ht="15" customHeight="1" x14ac:dyDescent="0.2">
      <c r="A313" s="184" t="s">
        <v>33116</v>
      </c>
      <c r="B313" s="185" t="s">
        <v>33117</v>
      </c>
      <c r="C313" s="186" t="s">
        <v>291</v>
      </c>
      <c r="D313" s="186" t="s">
        <v>318</v>
      </c>
      <c r="E313" s="186" t="s">
        <v>200</v>
      </c>
      <c r="F313" s="183" t="s">
        <v>275</v>
      </c>
      <c r="G313" s="183"/>
    </row>
    <row r="314" spans="1:7" ht="15" customHeight="1" x14ac:dyDescent="0.2">
      <c r="A314" s="180">
        <v>491</v>
      </c>
      <c r="B314" s="181" t="s">
        <v>513</v>
      </c>
      <c r="C314" s="182" t="s">
        <v>291</v>
      </c>
      <c r="D314" s="182" t="s">
        <v>326</v>
      </c>
      <c r="E314" s="182" t="s">
        <v>178</v>
      </c>
      <c r="F314" s="182" t="s">
        <v>200</v>
      </c>
      <c r="G314" s="183"/>
    </row>
    <row r="315" spans="1:7" ht="15" customHeight="1" x14ac:dyDescent="0.2">
      <c r="A315" s="180">
        <v>492</v>
      </c>
      <c r="B315" s="181" t="s">
        <v>514</v>
      </c>
      <c r="C315" s="182" t="s">
        <v>291</v>
      </c>
      <c r="D315" s="182" t="s">
        <v>374</v>
      </c>
      <c r="E315" s="182" t="s">
        <v>178</v>
      </c>
      <c r="F315" s="182" t="s">
        <v>200</v>
      </c>
      <c r="G315" s="183"/>
    </row>
    <row r="316" spans="1:7" ht="15" customHeight="1" x14ac:dyDescent="0.2">
      <c r="A316" s="184" t="s">
        <v>33118</v>
      </c>
      <c r="B316" s="185" t="s">
        <v>33119</v>
      </c>
      <c r="C316" s="186" t="s">
        <v>291</v>
      </c>
      <c r="D316" s="186" t="s">
        <v>318</v>
      </c>
      <c r="E316" s="186" t="s">
        <v>200</v>
      </c>
      <c r="F316" s="183" t="s">
        <v>275</v>
      </c>
      <c r="G316" s="183"/>
    </row>
    <row r="317" spans="1:7" ht="15" customHeight="1" x14ac:dyDescent="0.2">
      <c r="A317" s="184" t="s">
        <v>33120</v>
      </c>
      <c r="B317" s="185" t="s">
        <v>33121</v>
      </c>
      <c r="C317" s="186" t="s">
        <v>291</v>
      </c>
      <c r="D317" s="186" t="s">
        <v>178</v>
      </c>
      <c r="E317" s="186" t="s">
        <v>200</v>
      </c>
      <c r="F317" s="183" t="s">
        <v>275</v>
      </c>
      <c r="G317" s="183"/>
    </row>
    <row r="318" spans="1:7" ht="15" customHeight="1" x14ac:dyDescent="0.2">
      <c r="A318" s="180">
        <v>496</v>
      </c>
      <c r="B318" s="181" t="s">
        <v>515</v>
      </c>
      <c r="C318" s="182" t="s">
        <v>291</v>
      </c>
      <c r="D318" s="182" t="s">
        <v>374</v>
      </c>
      <c r="E318" s="182" t="s">
        <v>178</v>
      </c>
      <c r="F318" s="182" t="s">
        <v>200</v>
      </c>
      <c r="G318" s="183"/>
    </row>
    <row r="319" spans="1:7" ht="15" customHeight="1" x14ac:dyDescent="0.2">
      <c r="A319" s="184" t="s">
        <v>33122</v>
      </c>
      <c r="B319" s="185" t="s">
        <v>33123</v>
      </c>
      <c r="C319" s="186" t="s">
        <v>291</v>
      </c>
      <c r="D319" s="186" t="s">
        <v>318</v>
      </c>
      <c r="E319" s="186" t="s">
        <v>200</v>
      </c>
      <c r="F319" s="183" t="s">
        <v>275</v>
      </c>
      <c r="G319" s="183"/>
    </row>
    <row r="320" spans="1:7" ht="15" customHeight="1" x14ac:dyDescent="0.2">
      <c r="A320" s="180">
        <v>498</v>
      </c>
      <c r="B320" s="181" t="s">
        <v>516</v>
      </c>
      <c r="C320" s="182" t="s">
        <v>291</v>
      </c>
      <c r="D320" s="182" t="s">
        <v>374</v>
      </c>
      <c r="E320" s="182" t="s">
        <v>178</v>
      </c>
      <c r="F320" s="182" t="s">
        <v>200</v>
      </c>
      <c r="G320" s="183"/>
    </row>
    <row r="321" spans="1:7" ht="15" customHeight="1" x14ac:dyDescent="0.2">
      <c r="A321" s="184" t="s">
        <v>33124</v>
      </c>
      <c r="B321" s="185" t="s">
        <v>33125</v>
      </c>
      <c r="C321" s="186" t="s">
        <v>291</v>
      </c>
      <c r="D321" s="186" t="s">
        <v>512</v>
      </c>
      <c r="E321" s="186" t="s">
        <v>200</v>
      </c>
      <c r="F321" s="183" t="s">
        <v>275</v>
      </c>
      <c r="G321" s="183"/>
    </row>
    <row r="322" spans="1:7" ht="15" customHeight="1" x14ac:dyDescent="0.2">
      <c r="A322" s="180">
        <v>506</v>
      </c>
      <c r="B322" s="181" t="s">
        <v>517</v>
      </c>
      <c r="C322" s="182" t="s">
        <v>291</v>
      </c>
      <c r="D322" s="182" t="s">
        <v>512</v>
      </c>
      <c r="E322" s="182" t="s">
        <v>178</v>
      </c>
      <c r="F322" s="182" t="s">
        <v>200</v>
      </c>
      <c r="G322" s="183"/>
    </row>
    <row r="323" spans="1:7" ht="15" customHeight="1" x14ac:dyDescent="0.2">
      <c r="A323" s="184" t="s">
        <v>33126</v>
      </c>
      <c r="B323" s="185" t="s">
        <v>33127</v>
      </c>
      <c r="C323" s="186" t="s">
        <v>291</v>
      </c>
      <c r="D323" s="186" t="s">
        <v>318</v>
      </c>
      <c r="E323" s="186" t="s">
        <v>200</v>
      </c>
      <c r="F323" s="183" t="s">
        <v>275</v>
      </c>
      <c r="G323" s="183"/>
    </row>
    <row r="324" spans="1:7" ht="15" customHeight="1" x14ac:dyDescent="0.2">
      <c r="A324" s="180">
        <v>514</v>
      </c>
      <c r="B324" s="181" t="s">
        <v>518</v>
      </c>
      <c r="C324" s="182" t="s">
        <v>291</v>
      </c>
      <c r="D324" s="182" t="s">
        <v>294</v>
      </c>
      <c r="E324" s="182" t="s">
        <v>178</v>
      </c>
      <c r="F324" s="183" t="s">
        <v>275</v>
      </c>
      <c r="G324" s="183"/>
    </row>
    <row r="325" spans="1:7" ht="15" customHeight="1" x14ac:dyDescent="0.2">
      <c r="A325" s="180">
        <v>515</v>
      </c>
      <c r="B325" s="181" t="s">
        <v>519</v>
      </c>
      <c r="C325" s="182" t="s">
        <v>291</v>
      </c>
      <c r="D325" s="182" t="s">
        <v>294</v>
      </c>
      <c r="E325" s="182" t="s">
        <v>178</v>
      </c>
      <c r="F325" s="182" t="s">
        <v>200</v>
      </c>
      <c r="G325" s="183"/>
    </row>
    <row r="326" spans="1:7" ht="15" customHeight="1" x14ac:dyDescent="0.2">
      <c r="A326" s="180">
        <v>518</v>
      </c>
      <c r="B326" s="181" t="s">
        <v>520</v>
      </c>
      <c r="C326" s="182" t="s">
        <v>291</v>
      </c>
      <c r="D326" s="182" t="s">
        <v>318</v>
      </c>
      <c r="E326" s="182" t="s">
        <v>178</v>
      </c>
      <c r="F326" s="183" t="s">
        <v>275</v>
      </c>
      <c r="G326" s="183"/>
    </row>
    <row r="327" spans="1:7" ht="15" customHeight="1" x14ac:dyDescent="0.2">
      <c r="A327" s="184" t="s">
        <v>33128</v>
      </c>
      <c r="B327" s="185" t="s">
        <v>33129</v>
      </c>
      <c r="C327" s="186" t="s">
        <v>291</v>
      </c>
      <c r="D327" s="186" t="s">
        <v>318</v>
      </c>
      <c r="E327" s="186" t="s">
        <v>200</v>
      </c>
      <c r="F327" s="183" t="s">
        <v>275</v>
      </c>
      <c r="G327" s="183"/>
    </row>
    <row r="328" spans="1:7" ht="15" customHeight="1" x14ac:dyDescent="0.2">
      <c r="A328" s="180">
        <v>528</v>
      </c>
      <c r="B328" s="181" t="s">
        <v>521</v>
      </c>
      <c r="C328" s="182" t="s">
        <v>291</v>
      </c>
      <c r="D328" s="182" t="s">
        <v>502</v>
      </c>
      <c r="E328" s="182" t="s">
        <v>178</v>
      </c>
      <c r="F328" s="182" t="s">
        <v>200</v>
      </c>
      <c r="G328" s="183"/>
    </row>
    <row r="329" spans="1:7" ht="15" customHeight="1" x14ac:dyDescent="0.2">
      <c r="A329" s="180">
        <v>532</v>
      </c>
      <c r="B329" s="181" t="s">
        <v>522</v>
      </c>
      <c r="C329" s="182" t="s">
        <v>291</v>
      </c>
      <c r="D329" s="182" t="s">
        <v>374</v>
      </c>
      <c r="E329" s="182" t="s">
        <v>178</v>
      </c>
      <c r="F329" s="182" t="s">
        <v>200</v>
      </c>
      <c r="G329" s="183"/>
    </row>
    <row r="330" spans="1:7" ht="15" customHeight="1" x14ac:dyDescent="0.2">
      <c r="A330" s="180">
        <v>538</v>
      </c>
      <c r="B330" s="181" t="s">
        <v>523</v>
      </c>
      <c r="C330" s="182" t="s">
        <v>291</v>
      </c>
      <c r="D330" s="182" t="s">
        <v>299</v>
      </c>
      <c r="E330" s="182" t="s">
        <v>178</v>
      </c>
      <c r="F330" s="182" t="s">
        <v>200</v>
      </c>
      <c r="G330" s="183"/>
    </row>
    <row r="331" spans="1:7" ht="15" customHeight="1" x14ac:dyDescent="0.2">
      <c r="A331" s="180">
        <v>539</v>
      </c>
      <c r="B331" s="181" t="s">
        <v>524</v>
      </c>
      <c r="C331" s="182" t="s">
        <v>291</v>
      </c>
      <c r="D331" s="182" t="s">
        <v>308</v>
      </c>
      <c r="E331" s="182" t="s">
        <v>178</v>
      </c>
      <c r="F331" s="183" t="s">
        <v>275</v>
      </c>
      <c r="G331" s="183"/>
    </row>
    <row r="332" spans="1:7" ht="15" customHeight="1" x14ac:dyDescent="0.2">
      <c r="A332" s="184" t="s">
        <v>33130</v>
      </c>
      <c r="B332" s="185" t="s">
        <v>33131</v>
      </c>
      <c r="C332" s="186" t="s">
        <v>291</v>
      </c>
      <c r="D332" s="186" t="s">
        <v>303</v>
      </c>
      <c r="E332" s="186" t="s">
        <v>200</v>
      </c>
      <c r="F332" s="183" t="s">
        <v>275</v>
      </c>
      <c r="G332" s="183"/>
    </row>
    <row r="333" spans="1:7" ht="15" customHeight="1" x14ac:dyDescent="0.2">
      <c r="A333" s="180">
        <v>546</v>
      </c>
      <c r="B333" s="181" t="s">
        <v>525</v>
      </c>
      <c r="C333" s="182" t="s">
        <v>291</v>
      </c>
      <c r="D333" s="182" t="s">
        <v>294</v>
      </c>
      <c r="E333" s="182" t="s">
        <v>178</v>
      </c>
      <c r="F333" s="183" t="s">
        <v>275</v>
      </c>
      <c r="G333" s="183"/>
    </row>
    <row r="334" spans="1:7" ht="15" customHeight="1" x14ac:dyDescent="0.2">
      <c r="A334" s="184" t="s">
        <v>33132</v>
      </c>
      <c r="B334" s="185" t="s">
        <v>33133</v>
      </c>
      <c r="C334" s="186" t="s">
        <v>291</v>
      </c>
      <c r="D334" s="186" t="s">
        <v>178</v>
      </c>
      <c r="E334" s="186" t="s">
        <v>200</v>
      </c>
      <c r="F334" s="183" t="s">
        <v>275</v>
      </c>
      <c r="G334" s="183"/>
    </row>
    <row r="335" spans="1:7" ht="15" customHeight="1" x14ac:dyDescent="0.2">
      <c r="A335" s="180">
        <v>552</v>
      </c>
      <c r="B335" s="181" t="s">
        <v>526</v>
      </c>
      <c r="C335" s="182" t="s">
        <v>291</v>
      </c>
      <c r="D335" s="182" t="s">
        <v>294</v>
      </c>
      <c r="E335" s="182" t="s">
        <v>178</v>
      </c>
      <c r="F335" s="183" t="s">
        <v>275</v>
      </c>
      <c r="G335" s="183"/>
    </row>
    <row r="336" spans="1:7" ht="15" customHeight="1" x14ac:dyDescent="0.2">
      <c r="A336" s="184" t="s">
        <v>33134</v>
      </c>
      <c r="B336" s="185" t="s">
        <v>33135</v>
      </c>
      <c r="C336" s="186" t="s">
        <v>291</v>
      </c>
      <c r="D336" s="186" t="s">
        <v>294</v>
      </c>
      <c r="E336" s="186" t="s">
        <v>200</v>
      </c>
      <c r="F336" s="183" t="s">
        <v>275</v>
      </c>
      <c r="G336" s="183"/>
    </row>
    <row r="337" spans="1:7" ht="15" customHeight="1" x14ac:dyDescent="0.2">
      <c r="A337" s="184" t="s">
        <v>33136</v>
      </c>
      <c r="B337" s="185" t="s">
        <v>33137</v>
      </c>
      <c r="C337" s="186" t="s">
        <v>291</v>
      </c>
      <c r="D337" s="186" t="s">
        <v>178</v>
      </c>
      <c r="E337" s="186" t="s">
        <v>200</v>
      </c>
      <c r="F337" s="183" t="s">
        <v>275</v>
      </c>
      <c r="G337" s="183"/>
    </row>
    <row r="338" spans="1:7" ht="15" customHeight="1" x14ac:dyDescent="0.2">
      <c r="A338" s="184" t="s">
        <v>33138</v>
      </c>
      <c r="B338" s="185" t="s">
        <v>33139</v>
      </c>
      <c r="C338" s="186" t="s">
        <v>291</v>
      </c>
      <c r="D338" s="186" t="s">
        <v>294</v>
      </c>
      <c r="E338" s="186" t="s">
        <v>200</v>
      </c>
      <c r="F338" s="183" t="s">
        <v>275</v>
      </c>
      <c r="G338" s="183"/>
    </row>
    <row r="339" spans="1:7" ht="15" customHeight="1" x14ac:dyDescent="0.2">
      <c r="A339" s="184" t="s">
        <v>33140</v>
      </c>
      <c r="B339" s="185" t="s">
        <v>33141</v>
      </c>
      <c r="C339" s="186" t="s">
        <v>291</v>
      </c>
      <c r="D339" s="186" t="s">
        <v>303</v>
      </c>
      <c r="E339" s="186" t="s">
        <v>200</v>
      </c>
      <c r="F339" s="183" t="s">
        <v>275</v>
      </c>
      <c r="G339" s="183"/>
    </row>
    <row r="340" spans="1:7" ht="15" customHeight="1" x14ac:dyDescent="0.2">
      <c r="A340" s="180">
        <v>567</v>
      </c>
      <c r="B340" s="181" t="s">
        <v>527</v>
      </c>
      <c r="C340" s="182" t="s">
        <v>291</v>
      </c>
      <c r="D340" s="182" t="s">
        <v>294</v>
      </c>
      <c r="E340" s="182" t="s">
        <v>178</v>
      </c>
      <c r="F340" s="183" t="s">
        <v>275</v>
      </c>
      <c r="G340" s="183"/>
    </row>
    <row r="341" spans="1:7" ht="15" customHeight="1" x14ac:dyDescent="0.2">
      <c r="A341" s="180">
        <v>568</v>
      </c>
      <c r="B341" s="181" t="s">
        <v>528</v>
      </c>
      <c r="C341" s="182" t="s">
        <v>291</v>
      </c>
      <c r="D341" s="182" t="s">
        <v>294</v>
      </c>
      <c r="E341" s="182" t="s">
        <v>178</v>
      </c>
      <c r="F341" s="183" t="s">
        <v>275</v>
      </c>
      <c r="G341" s="183"/>
    </row>
    <row r="342" spans="1:7" ht="15" customHeight="1" x14ac:dyDescent="0.2">
      <c r="A342" s="184" t="s">
        <v>33142</v>
      </c>
      <c r="B342" s="185" t="s">
        <v>33143</v>
      </c>
      <c r="C342" s="186" t="s">
        <v>291</v>
      </c>
      <c r="D342" s="186" t="s">
        <v>294</v>
      </c>
      <c r="E342" s="186" t="s">
        <v>200</v>
      </c>
      <c r="F342" s="183" t="s">
        <v>275</v>
      </c>
      <c r="G342" s="183"/>
    </row>
    <row r="343" spans="1:7" ht="15" customHeight="1" x14ac:dyDescent="0.2">
      <c r="A343" s="184" t="s">
        <v>33144</v>
      </c>
      <c r="B343" s="185" t="s">
        <v>33145</v>
      </c>
      <c r="C343" s="186" t="s">
        <v>291</v>
      </c>
      <c r="D343" s="186" t="s">
        <v>294</v>
      </c>
      <c r="E343" s="186" t="s">
        <v>200</v>
      </c>
      <c r="F343" s="183" t="s">
        <v>275</v>
      </c>
      <c r="G343" s="183"/>
    </row>
    <row r="344" spans="1:7" ht="15" customHeight="1" x14ac:dyDescent="0.2">
      <c r="A344" s="184" t="s">
        <v>33146</v>
      </c>
      <c r="B344" s="185" t="s">
        <v>33147</v>
      </c>
      <c r="C344" s="186" t="s">
        <v>291</v>
      </c>
      <c r="D344" s="186" t="s">
        <v>294</v>
      </c>
      <c r="E344" s="186" t="s">
        <v>200</v>
      </c>
      <c r="F344" s="182" t="s">
        <v>200</v>
      </c>
      <c r="G344" s="183"/>
    </row>
    <row r="345" spans="1:7" ht="15" customHeight="1" x14ac:dyDescent="0.2">
      <c r="A345" s="184" t="s">
        <v>33148</v>
      </c>
      <c r="B345" s="185" t="s">
        <v>33149</v>
      </c>
      <c r="C345" s="186" t="s">
        <v>291</v>
      </c>
      <c r="D345" s="186" t="s">
        <v>294</v>
      </c>
      <c r="E345" s="186" t="s">
        <v>200</v>
      </c>
      <c r="F345" s="183" t="s">
        <v>275</v>
      </c>
      <c r="G345" s="183"/>
    </row>
    <row r="346" spans="1:7" ht="15" customHeight="1" x14ac:dyDescent="0.2">
      <c r="A346" s="184" t="s">
        <v>33150</v>
      </c>
      <c r="B346" s="185" t="s">
        <v>33151</v>
      </c>
      <c r="C346" s="186" t="s">
        <v>291</v>
      </c>
      <c r="D346" s="186" t="s">
        <v>294</v>
      </c>
      <c r="E346" s="186" t="s">
        <v>200</v>
      </c>
      <c r="F346" s="183" t="s">
        <v>275</v>
      </c>
      <c r="G346" s="183"/>
    </row>
    <row r="347" spans="1:7" ht="15" customHeight="1" x14ac:dyDescent="0.2">
      <c r="A347" s="180">
        <v>581</v>
      </c>
      <c r="B347" s="181" t="s">
        <v>529</v>
      </c>
      <c r="C347" s="182" t="s">
        <v>291</v>
      </c>
      <c r="D347" s="182" t="s">
        <v>294</v>
      </c>
      <c r="E347" s="182" t="s">
        <v>178</v>
      </c>
      <c r="F347" s="182" t="s">
        <v>200</v>
      </c>
      <c r="G347" s="183"/>
    </row>
    <row r="348" spans="1:7" ht="15" customHeight="1" x14ac:dyDescent="0.2">
      <c r="A348" s="180">
        <v>618</v>
      </c>
      <c r="B348" s="181" t="s">
        <v>530</v>
      </c>
      <c r="C348" s="182" t="s">
        <v>291</v>
      </c>
      <c r="D348" s="182" t="s">
        <v>294</v>
      </c>
      <c r="E348" s="182" t="s">
        <v>178</v>
      </c>
      <c r="F348" s="183" t="s">
        <v>275</v>
      </c>
      <c r="G348" s="183"/>
    </row>
    <row r="349" spans="1:7" ht="15" customHeight="1" x14ac:dyDescent="0.2">
      <c r="A349" s="180">
        <v>622</v>
      </c>
      <c r="B349" s="181" t="s">
        <v>531</v>
      </c>
      <c r="C349" s="182" t="s">
        <v>291</v>
      </c>
      <c r="D349" s="182" t="s">
        <v>326</v>
      </c>
      <c r="E349" s="182" t="s">
        <v>178</v>
      </c>
      <c r="F349" s="182" t="s">
        <v>200</v>
      </c>
      <c r="G349" s="183"/>
    </row>
    <row r="350" spans="1:7" ht="15" customHeight="1" x14ac:dyDescent="0.2">
      <c r="A350" s="180">
        <v>623</v>
      </c>
      <c r="B350" s="181" t="s">
        <v>532</v>
      </c>
      <c r="C350" s="182" t="s">
        <v>291</v>
      </c>
      <c r="D350" s="182" t="s">
        <v>178</v>
      </c>
      <c r="E350" s="182" t="s">
        <v>178</v>
      </c>
      <c r="F350" s="183" t="s">
        <v>275</v>
      </c>
      <c r="G350" s="183"/>
    </row>
    <row r="351" spans="1:7" ht="15" customHeight="1" x14ac:dyDescent="0.2">
      <c r="A351" s="180">
        <v>624</v>
      </c>
      <c r="B351" s="181" t="s">
        <v>533</v>
      </c>
      <c r="C351" s="182" t="s">
        <v>291</v>
      </c>
      <c r="D351" s="182" t="s">
        <v>326</v>
      </c>
      <c r="E351" s="182" t="s">
        <v>178</v>
      </c>
      <c r="F351" s="183" t="s">
        <v>275</v>
      </c>
      <c r="G351" s="183"/>
    </row>
    <row r="352" spans="1:7" ht="15" customHeight="1" x14ac:dyDescent="0.2">
      <c r="A352" s="184" t="s">
        <v>33152</v>
      </c>
      <c r="B352" s="185" t="s">
        <v>33153</v>
      </c>
      <c r="C352" s="186" t="s">
        <v>291</v>
      </c>
      <c r="D352" s="186" t="s">
        <v>297</v>
      </c>
      <c r="E352" s="186" t="s">
        <v>200</v>
      </c>
      <c r="F352" s="183" t="s">
        <v>275</v>
      </c>
      <c r="G352" s="183"/>
    </row>
    <row r="353" spans="1:7" ht="15" customHeight="1" x14ac:dyDescent="0.2">
      <c r="A353" s="180">
        <v>626</v>
      </c>
      <c r="B353" s="181" t="s">
        <v>534</v>
      </c>
      <c r="C353" s="182" t="s">
        <v>291</v>
      </c>
      <c r="D353" s="182" t="s">
        <v>326</v>
      </c>
      <c r="E353" s="182" t="s">
        <v>178</v>
      </c>
      <c r="F353" s="183" t="s">
        <v>275</v>
      </c>
      <c r="G353" s="183"/>
    </row>
    <row r="354" spans="1:7" ht="15" customHeight="1" x14ac:dyDescent="0.2">
      <c r="A354" s="180">
        <v>627</v>
      </c>
      <c r="B354" s="181" t="s">
        <v>535</v>
      </c>
      <c r="C354" s="182" t="s">
        <v>291</v>
      </c>
      <c r="D354" s="182" t="s">
        <v>381</v>
      </c>
      <c r="E354" s="182" t="s">
        <v>178</v>
      </c>
      <c r="F354" s="182" t="s">
        <v>200</v>
      </c>
      <c r="G354" s="183"/>
    </row>
    <row r="355" spans="1:7" ht="15" customHeight="1" x14ac:dyDescent="0.2">
      <c r="A355" s="180">
        <v>628</v>
      </c>
      <c r="B355" s="181" t="s">
        <v>536</v>
      </c>
      <c r="C355" s="182" t="s">
        <v>291</v>
      </c>
      <c r="D355" s="182" t="s">
        <v>294</v>
      </c>
      <c r="E355" s="182" t="s">
        <v>178</v>
      </c>
      <c r="F355" s="182" t="s">
        <v>200</v>
      </c>
      <c r="G355" s="183"/>
    </row>
    <row r="356" spans="1:7" ht="15" customHeight="1" x14ac:dyDescent="0.2">
      <c r="A356" s="184" t="s">
        <v>33154</v>
      </c>
      <c r="B356" s="185" t="s">
        <v>33155</v>
      </c>
      <c r="C356" s="186" t="s">
        <v>291</v>
      </c>
      <c r="D356" s="186" t="s">
        <v>178</v>
      </c>
      <c r="E356" s="186" t="s">
        <v>200</v>
      </c>
      <c r="F356" s="183" t="s">
        <v>275</v>
      </c>
      <c r="G356" s="183"/>
    </row>
    <row r="357" spans="1:7" ht="15" customHeight="1" x14ac:dyDescent="0.2">
      <c r="A357" s="180">
        <v>631</v>
      </c>
      <c r="B357" s="181" t="s">
        <v>537</v>
      </c>
      <c r="C357" s="182" t="s">
        <v>291</v>
      </c>
      <c r="D357" s="182" t="s">
        <v>381</v>
      </c>
      <c r="E357" s="182" t="s">
        <v>178</v>
      </c>
      <c r="F357" s="182" t="s">
        <v>200</v>
      </c>
      <c r="G357" s="183"/>
    </row>
    <row r="358" spans="1:7" ht="15" customHeight="1" x14ac:dyDescent="0.2">
      <c r="A358" s="184" t="s">
        <v>33156</v>
      </c>
      <c r="B358" s="185" t="s">
        <v>33157</v>
      </c>
      <c r="C358" s="186" t="s">
        <v>291</v>
      </c>
      <c r="D358" s="186" t="s">
        <v>294</v>
      </c>
      <c r="E358" s="186" t="s">
        <v>200</v>
      </c>
      <c r="F358" s="183" t="s">
        <v>275</v>
      </c>
      <c r="G358" s="183"/>
    </row>
    <row r="359" spans="1:7" ht="15" customHeight="1" x14ac:dyDescent="0.2">
      <c r="A359" s="180">
        <v>634</v>
      </c>
      <c r="B359" s="181" t="s">
        <v>538</v>
      </c>
      <c r="C359" s="182" t="s">
        <v>291</v>
      </c>
      <c r="D359" s="182" t="s">
        <v>303</v>
      </c>
      <c r="E359" s="182" t="s">
        <v>178</v>
      </c>
      <c r="F359" s="183" t="s">
        <v>275</v>
      </c>
      <c r="G359" s="183"/>
    </row>
    <row r="360" spans="1:7" ht="15" customHeight="1" x14ac:dyDescent="0.2">
      <c r="A360" s="180">
        <v>636</v>
      </c>
      <c r="B360" s="181" t="s">
        <v>539</v>
      </c>
      <c r="C360" s="182" t="s">
        <v>291</v>
      </c>
      <c r="D360" s="182" t="s">
        <v>294</v>
      </c>
      <c r="E360" s="182" t="s">
        <v>178</v>
      </c>
      <c r="F360" s="183" t="s">
        <v>275</v>
      </c>
      <c r="G360" s="183"/>
    </row>
    <row r="361" spans="1:7" ht="15" customHeight="1" x14ac:dyDescent="0.2">
      <c r="A361" s="180">
        <v>637</v>
      </c>
      <c r="B361" s="181" t="s">
        <v>540</v>
      </c>
      <c r="C361" s="182" t="s">
        <v>291</v>
      </c>
      <c r="D361" s="182" t="s">
        <v>294</v>
      </c>
      <c r="E361" s="182" t="s">
        <v>178</v>
      </c>
      <c r="F361" s="183" t="s">
        <v>275</v>
      </c>
      <c r="G361" s="183"/>
    </row>
    <row r="362" spans="1:7" ht="15" customHeight="1" x14ac:dyDescent="0.2">
      <c r="A362" s="180">
        <v>639</v>
      </c>
      <c r="B362" s="181" t="s">
        <v>541</v>
      </c>
      <c r="C362" s="182" t="s">
        <v>291</v>
      </c>
      <c r="D362" s="182" t="s">
        <v>297</v>
      </c>
      <c r="E362" s="182" t="s">
        <v>178</v>
      </c>
      <c r="F362" s="182" t="s">
        <v>200</v>
      </c>
      <c r="G362" s="183"/>
    </row>
    <row r="363" spans="1:7" ht="15" customHeight="1" x14ac:dyDescent="0.2">
      <c r="A363" s="184" t="s">
        <v>33158</v>
      </c>
      <c r="B363" s="185" t="s">
        <v>33159</v>
      </c>
      <c r="C363" s="186" t="s">
        <v>291</v>
      </c>
      <c r="D363" s="186" t="s">
        <v>178</v>
      </c>
      <c r="E363" s="186" t="s">
        <v>200</v>
      </c>
      <c r="F363" s="183" t="s">
        <v>275</v>
      </c>
      <c r="G363" s="183"/>
    </row>
    <row r="364" spans="1:7" ht="15" customHeight="1" x14ac:dyDescent="0.2">
      <c r="A364" s="180">
        <v>643</v>
      </c>
      <c r="B364" s="181" t="s">
        <v>542</v>
      </c>
      <c r="C364" s="182" t="s">
        <v>291</v>
      </c>
      <c r="D364" s="182" t="s">
        <v>294</v>
      </c>
      <c r="E364" s="182" t="s">
        <v>178</v>
      </c>
      <c r="F364" s="183" t="s">
        <v>275</v>
      </c>
      <c r="G364" s="183"/>
    </row>
    <row r="365" spans="1:7" ht="15" customHeight="1" x14ac:dyDescent="0.2">
      <c r="A365" s="184" t="s">
        <v>33160</v>
      </c>
      <c r="B365" s="185" t="s">
        <v>33161</v>
      </c>
      <c r="C365" s="186" t="s">
        <v>291</v>
      </c>
      <c r="D365" s="186" t="s">
        <v>318</v>
      </c>
      <c r="E365" s="186" t="s">
        <v>200</v>
      </c>
      <c r="F365" s="183" t="s">
        <v>275</v>
      </c>
      <c r="G365" s="183"/>
    </row>
    <row r="366" spans="1:7" ht="15" customHeight="1" x14ac:dyDescent="0.2">
      <c r="A366" s="184" t="s">
        <v>33162</v>
      </c>
      <c r="B366" s="185" t="s">
        <v>33163</v>
      </c>
      <c r="C366" s="186" t="s">
        <v>291</v>
      </c>
      <c r="D366" s="186" t="s">
        <v>318</v>
      </c>
      <c r="E366" s="186" t="s">
        <v>200</v>
      </c>
      <c r="F366" s="183" t="s">
        <v>275</v>
      </c>
      <c r="G366" s="183"/>
    </row>
    <row r="367" spans="1:7" ht="15" customHeight="1" x14ac:dyDescent="0.2">
      <c r="A367" s="180">
        <v>647</v>
      </c>
      <c r="B367" s="181" t="s">
        <v>543</v>
      </c>
      <c r="C367" s="182" t="s">
        <v>291</v>
      </c>
      <c r="D367" s="182" t="s">
        <v>318</v>
      </c>
      <c r="E367" s="182" t="s">
        <v>178</v>
      </c>
      <c r="F367" s="182" t="s">
        <v>200</v>
      </c>
      <c r="G367" s="183"/>
    </row>
    <row r="368" spans="1:7" ht="15" customHeight="1" x14ac:dyDescent="0.2">
      <c r="A368" s="180">
        <v>649</v>
      </c>
      <c r="B368" s="181" t="s">
        <v>544</v>
      </c>
      <c r="C368" s="182" t="s">
        <v>291</v>
      </c>
      <c r="D368" s="182" t="s">
        <v>318</v>
      </c>
      <c r="E368" s="182" t="s">
        <v>178</v>
      </c>
      <c r="F368" s="183" t="s">
        <v>275</v>
      </c>
      <c r="G368" s="183"/>
    </row>
    <row r="369" spans="1:7" ht="15" customHeight="1" x14ac:dyDescent="0.2">
      <c r="A369" s="184" t="s">
        <v>33164</v>
      </c>
      <c r="B369" s="185" t="s">
        <v>33165</v>
      </c>
      <c r="C369" s="186" t="s">
        <v>291</v>
      </c>
      <c r="D369" s="186" t="s">
        <v>318</v>
      </c>
      <c r="E369" s="186" t="s">
        <v>200</v>
      </c>
      <c r="F369" s="183" t="s">
        <v>275</v>
      </c>
      <c r="G369" s="183"/>
    </row>
    <row r="370" spans="1:7" ht="15" customHeight="1" x14ac:dyDescent="0.2">
      <c r="A370" s="184" t="s">
        <v>33166</v>
      </c>
      <c r="B370" s="185" t="s">
        <v>33167</v>
      </c>
      <c r="C370" s="186" t="s">
        <v>291</v>
      </c>
      <c r="D370" s="186" t="s">
        <v>318</v>
      </c>
      <c r="E370" s="186" t="s">
        <v>200</v>
      </c>
      <c r="F370" s="183" t="s">
        <v>275</v>
      </c>
      <c r="G370" s="183"/>
    </row>
    <row r="371" spans="1:7" ht="15" customHeight="1" x14ac:dyDescent="0.2">
      <c r="A371" s="184" t="s">
        <v>33168</v>
      </c>
      <c r="B371" s="185" t="s">
        <v>33169</v>
      </c>
      <c r="C371" s="186" t="s">
        <v>291</v>
      </c>
      <c r="D371" s="186" t="s">
        <v>294</v>
      </c>
      <c r="E371" s="186" t="s">
        <v>200</v>
      </c>
      <c r="F371" s="183" t="s">
        <v>275</v>
      </c>
      <c r="G371" s="183"/>
    </row>
    <row r="372" spans="1:7" ht="15" customHeight="1" x14ac:dyDescent="0.2">
      <c r="A372" s="184" t="s">
        <v>33170</v>
      </c>
      <c r="B372" s="185" t="s">
        <v>33171</v>
      </c>
      <c r="C372" s="186" t="s">
        <v>291</v>
      </c>
      <c r="D372" s="186" t="s">
        <v>294</v>
      </c>
      <c r="E372" s="186" t="s">
        <v>200</v>
      </c>
      <c r="F372" s="183" t="s">
        <v>275</v>
      </c>
      <c r="G372" s="183"/>
    </row>
    <row r="373" spans="1:7" ht="15" customHeight="1" x14ac:dyDescent="0.2">
      <c r="A373" s="180">
        <v>655</v>
      </c>
      <c r="B373" s="181" t="s">
        <v>545</v>
      </c>
      <c r="C373" s="182" t="s">
        <v>291</v>
      </c>
      <c r="D373" s="182" t="s">
        <v>308</v>
      </c>
      <c r="E373" s="182" t="s">
        <v>178</v>
      </c>
      <c r="F373" s="183" t="s">
        <v>275</v>
      </c>
      <c r="G373" s="183"/>
    </row>
    <row r="374" spans="1:7" ht="15" customHeight="1" x14ac:dyDescent="0.2">
      <c r="A374" s="184" t="s">
        <v>33172</v>
      </c>
      <c r="B374" s="185" t="s">
        <v>33173</v>
      </c>
      <c r="C374" s="186" t="s">
        <v>291</v>
      </c>
      <c r="D374" s="186" t="s">
        <v>308</v>
      </c>
      <c r="E374" s="186" t="s">
        <v>200</v>
      </c>
      <c r="F374" s="183" t="s">
        <v>275</v>
      </c>
      <c r="G374" s="183"/>
    </row>
    <row r="375" spans="1:7" ht="15" customHeight="1" x14ac:dyDescent="0.2">
      <c r="A375" s="184" t="s">
        <v>33174</v>
      </c>
      <c r="B375" s="185" t="s">
        <v>33175</v>
      </c>
      <c r="C375" s="186" t="s">
        <v>291</v>
      </c>
      <c r="D375" s="186" t="s">
        <v>178</v>
      </c>
      <c r="E375" s="186" t="s">
        <v>200</v>
      </c>
      <c r="F375" s="183" t="s">
        <v>275</v>
      </c>
      <c r="G375" s="183"/>
    </row>
    <row r="376" spans="1:7" ht="15" customHeight="1" x14ac:dyDescent="0.2">
      <c r="A376" s="180">
        <v>660</v>
      </c>
      <c r="B376" s="181" t="s">
        <v>546</v>
      </c>
      <c r="C376" s="182" t="s">
        <v>291</v>
      </c>
      <c r="D376" s="182" t="s">
        <v>303</v>
      </c>
      <c r="E376" s="182" t="s">
        <v>178</v>
      </c>
      <c r="F376" s="183" t="s">
        <v>275</v>
      </c>
      <c r="G376" s="183"/>
    </row>
    <row r="377" spans="1:7" ht="15" customHeight="1" x14ac:dyDescent="0.2">
      <c r="A377" s="180">
        <v>661</v>
      </c>
      <c r="B377" s="181" t="s">
        <v>547</v>
      </c>
      <c r="C377" s="182" t="s">
        <v>291</v>
      </c>
      <c r="D377" s="182" t="s">
        <v>303</v>
      </c>
      <c r="E377" s="182" t="s">
        <v>178</v>
      </c>
      <c r="F377" s="182" t="s">
        <v>200</v>
      </c>
      <c r="G377" s="183"/>
    </row>
    <row r="378" spans="1:7" ht="15" customHeight="1" x14ac:dyDescent="0.2">
      <c r="A378" s="180">
        <v>662</v>
      </c>
      <c r="B378" s="181" t="s">
        <v>548</v>
      </c>
      <c r="C378" s="182" t="s">
        <v>291</v>
      </c>
      <c r="D378" s="182" t="s">
        <v>178</v>
      </c>
      <c r="E378" s="182" t="s">
        <v>178</v>
      </c>
      <c r="F378" s="183" t="s">
        <v>275</v>
      </c>
      <c r="G378" s="183"/>
    </row>
    <row r="379" spans="1:7" ht="15" customHeight="1" x14ac:dyDescent="0.2">
      <c r="A379" s="180">
        <v>663</v>
      </c>
      <c r="B379" s="181" t="s">
        <v>549</v>
      </c>
      <c r="C379" s="182" t="s">
        <v>291</v>
      </c>
      <c r="D379" s="182" t="s">
        <v>294</v>
      </c>
      <c r="E379" s="182" t="s">
        <v>178</v>
      </c>
      <c r="F379" s="183" t="s">
        <v>275</v>
      </c>
      <c r="G379" s="183"/>
    </row>
    <row r="380" spans="1:7" ht="15" customHeight="1" x14ac:dyDescent="0.2">
      <c r="A380" s="184" t="s">
        <v>33176</v>
      </c>
      <c r="B380" s="185" t="s">
        <v>33177</v>
      </c>
      <c r="C380" s="186" t="s">
        <v>291</v>
      </c>
      <c r="D380" s="186" t="s">
        <v>178</v>
      </c>
      <c r="E380" s="186" t="s">
        <v>200</v>
      </c>
      <c r="F380" s="183" t="s">
        <v>275</v>
      </c>
      <c r="G380" s="183"/>
    </row>
    <row r="381" spans="1:7" ht="15" customHeight="1" x14ac:dyDescent="0.2">
      <c r="A381" s="180">
        <v>665</v>
      </c>
      <c r="B381" s="181" t="s">
        <v>550</v>
      </c>
      <c r="C381" s="182" t="s">
        <v>291</v>
      </c>
      <c r="D381" s="182" t="s">
        <v>303</v>
      </c>
      <c r="E381" s="182" t="s">
        <v>178</v>
      </c>
      <c r="F381" s="182" t="s">
        <v>200</v>
      </c>
      <c r="G381" s="183"/>
    </row>
    <row r="382" spans="1:7" ht="15" customHeight="1" x14ac:dyDescent="0.2">
      <c r="A382" s="180">
        <v>666</v>
      </c>
      <c r="B382" s="181" t="s">
        <v>551</v>
      </c>
      <c r="C382" s="182" t="s">
        <v>291</v>
      </c>
      <c r="D382" s="182" t="s">
        <v>294</v>
      </c>
      <c r="E382" s="182" t="s">
        <v>178</v>
      </c>
      <c r="F382" s="183" t="s">
        <v>275</v>
      </c>
      <c r="G382" s="183"/>
    </row>
    <row r="383" spans="1:7" ht="15" customHeight="1" x14ac:dyDescent="0.2">
      <c r="A383" s="180">
        <v>667</v>
      </c>
      <c r="B383" s="181" t="s">
        <v>552</v>
      </c>
      <c r="C383" s="182" t="s">
        <v>291</v>
      </c>
      <c r="D383" s="182" t="s">
        <v>294</v>
      </c>
      <c r="E383" s="182" t="s">
        <v>178</v>
      </c>
      <c r="F383" s="183" t="s">
        <v>275</v>
      </c>
      <c r="G383" s="183"/>
    </row>
    <row r="384" spans="1:7" ht="15" customHeight="1" x14ac:dyDescent="0.2">
      <c r="A384" s="184" t="s">
        <v>33178</v>
      </c>
      <c r="B384" s="185" t="s">
        <v>33179</v>
      </c>
      <c r="C384" s="186" t="s">
        <v>291</v>
      </c>
      <c r="D384" s="186" t="s">
        <v>294</v>
      </c>
      <c r="E384" s="186" t="s">
        <v>200</v>
      </c>
      <c r="F384" s="183" t="s">
        <v>275</v>
      </c>
      <c r="G384" s="183"/>
    </row>
    <row r="385" spans="1:7" ht="15" customHeight="1" x14ac:dyDescent="0.2">
      <c r="A385" s="180">
        <v>669</v>
      </c>
      <c r="B385" s="181" t="s">
        <v>553</v>
      </c>
      <c r="C385" s="182" t="s">
        <v>291</v>
      </c>
      <c r="D385" s="182" t="s">
        <v>303</v>
      </c>
      <c r="E385" s="182" t="s">
        <v>178</v>
      </c>
      <c r="F385" s="182" t="s">
        <v>200</v>
      </c>
      <c r="G385" s="183"/>
    </row>
    <row r="386" spans="1:7" ht="15" customHeight="1" x14ac:dyDescent="0.2">
      <c r="A386" s="180">
        <v>670</v>
      </c>
      <c r="B386" s="181" t="s">
        <v>554</v>
      </c>
      <c r="C386" s="182" t="s">
        <v>291</v>
      </c>
      <c r="D386" s="182" t="s">
        <v>303</v>
      </c>
      <c r="E386" s="182" t="s">
        <v>178</v>
      </c>
      <c r="F386" s="182" t="s">
        <v>200</v>
      </c>
      <c r="G386" s="183"/>
    </row>
    <row r="387" spans="1:7" ht="15" customHeight="1" x14ac:dyDescent="0.2">
      <c r="A387" s="184" t="s">
        <v>33180</v>
      </c>
      <c r="B387" s="185" t="s">
        <v>33181</v>
      </c>
      <c r="C387" s="186" t="s">
        <v>291</v>
      </c>
      <c r="D387" s="186" t="s">
        <v>303</v>
      </c>
      <c r="E387" s="186" t="s">
        <v>200</v>
      </c>
      <c r="F387" s="183" t="s">
        <v>275</v>
      </c>
      <c r="G387" s="183"/>
    </row>
    <row r="388" spans="1:7" ht="15" customHeight="1" x14ac:dyDescent="0.2">
      <c r="A388" s="180">
        <v>673</v>
      </c>
      <c r="B388" s="181" t="s">
        <v>555</v>
      </c>
      <c r="C388" s="182" t="s">
        <v>291</v>
      </c>
      <c r="D388" s="182" t="s">
        <v>303</v>
      </c>
      <c r="E388" s="182" t="s">
        <v>178</v>
      </c>
      <c r="F388" s="183" t="s">
        <v>275</v>
      </c>
      <c r="G388" s="183"/>
    </row>
    <row r="389" spans="1:7" ht="15" customHeight="1" x14ac:dyDescent="0.2">
      <c r="A389" s="180">
        <v>679</v>
      </c>
      <c r="B389" s="181" t="s">
        <v>556</v>
      </c>
      <c r="C389" s="182" t="s">
        <v>291</v>
      </c>
      <c r="D389" s="182" t="s">
        <v>303</v>
      </c>
      <c r="E389" s="182" t="s">
        <v>178</v>
      </c>
      <c r="F389" s="183" t="s">
        <v>275</v>
      </c>
      <c r="G389" s="183"/>
    </row>
    <row r="390" spans="1:7" ht="15" customHeight="1" x14ac:dyDescent="0.2">
      <c r="A390" s="180">
        <v>680</v>
      </c>
      <c r="B390" s="181" t="s">
        <v>557</v>
      </c>
      <c r="C390" s="182" t="s">
        <v>291</v>
      </c>
      <c r="D390" s="182" t="s">
        <v>303</v>
      </c>
      <c r="E390" s="182" t="s">
        <v>178</v>
      </c>
      <c r="F390" s="183" t="s">
        <v>275</v>
      </c>
      <c r="G390" s="183"/>
    </row>
    <row r="391" spans="1:7" ht="15" customHeight="1" x14ac:dyDescent="0.2">
      <c r="A391" s="184" t="s">
        <v>33182</v>
      </c>
      <c r="B391" s="185" t="s">
        <v>33183</v>
      </c>
      <c r="C391" s="186" t="s">
        <v>291</v>
      </c>
      <c r="D391" s="186" t="s">
        <v>318</v>
      </c>
      <c r="E391" s="186" t="s">
        <v>200</v>
      </c>
      <c r="F391" s="183" t="s">
        <v>275</v>
      </c>
      <c r="G391" s="183"/>
    </row>
    <row r="392" spans="1:7" ht="15" customHeight="1" x14ac:dyDescent="0.2">
      <c r="A392" s="180">
        <v>686</v>
      </c>
      <c r="B392" s="181" t="s">
        <v>558</v>
      </c>
      <c r="C392" s="182" t="s">
        <v>291</v>
      </c>
      <c r="D392" s="182" t="s">
        <v>294</v>
      </c>
      <c r="E392" s="182" t="s">
        <v>178</v>
      </c>
      <c r="F392" s="183" t="s">
        <v>275</v>
      </c>
      <c r="G392" s="183"/>
    </row>
    <row r="393" spans="1:7" ht="15" customHeight="1" x14ac:dyDescent="0.2">
      <c r="A393" s="184" t="s">
        <v>33184</v>
      </c>
      <c r="B393" s="185" t="s">
        <v>33185</v>
      </c>
      <c r="C393" s="186" t="s">
        <v>291</v>
      </c>
      <c r="D393" s="186" t="s">
        <v>178</v>
      </c>
      <c r="E393" s="186" t="s">
        <v>200</v>
      </c>
      <c r="F393" s="183" t="s">
        <v>275</v>
      </c>
      <c r="G393" s="183"/>
    </row>
    <row r="394" spans="1:7" ht="15" customHeight="1" x14ac:dyDescent="0.2">
      <c r="A394" s="184" t="s">
        <v>33186</v>
      </c>
      <c r="B394" s="185" t="s">
        <v>33187</v>
      </c>
      <c r="C394" s="186" t="s">
        <v>291</v>
      </c>
      <c r="D394" s="186" t="s">
        <v>318</v>
      </c>
      <c r="E394" s="186" t="s">
        <v>200</v>
      </c>
      <c r="F394" s="183" t="s">
        <v>275</v>
      </c>
      <c r="G394" s="183"/>
    </row>
    <row r="395" spans="1:7" ht="15" customHeight="1" x14ac:dyDescent="0.2">
      <c r="A395" s="180">
        <v>690</v>
      </c>
      <c r="B395" s="181" t="s">
        <v>559</v>
      </c>
      <c r="C395" s="182" t="s">
        <v>291</v>
      </c>
      <c r="D395" s="182" t="s">
        <v>502</v>
      </c>
      <c r="E395" s="182" t="s">
        <v>178</v>
      </c>
      <c r="F395" s="182" t="s">
        <v>200</v>
      </c>
      <c r="G395" s="183"/>
    </row>
    <row r="396" spans="1:7" ht="15" customHeight="1" x14ac:dyDescent="0.2">
      <c r="A396" s="184" t="s">
        <v>33188</v>
      </c>
      <c r="B396" s="185" t="s">
        <v>33189</v>
      </c>
      <c r="C396" s="186" t="s">
        <v>291</v>
      </c>
      <c r="D396" s="186" t="s">
        <v>294</v>
      </c>
      <c r="E396" s="186" t="s">
        <v>200</v>
      </c>
      <c r="F396" s="183" t="s">
        <v>275</v>
      </c>
      <c r="G396" s="183"/>
    </row>
    <row r="397" spans="1:7" ht="15" customHeight="1" x14ac:dyDescent="0.2">
      <c r="A397" s="184" t="s">
        <v>33190</v>
      </c>
      <c r="B397" s="185" t="s">
        <v>33191</v>
      </c>
      <c r="C397" s="186" t="s">
        <v>291</v>
      </c>
      <c r="D397" s="186" t="s">
        <v>318</v>
      </c>
      <c r="E397" s="186" t="s">
        <v>200</v>
      </c>
      <c r="F397" s="183" t="s">
        <v>275</v>
      </c>
      <c r="G397" s="183"/>
    </row>
    <row r="398" spans="1:7" ht="15" customHeight="1" x14ac:dyDescent="0.2">
      <c r="A398" s="184" t="s">
        <v>33192</v>
      </c>
      <c r="B398" s="185" t="s">
        <v>33193</v>
      </c>
      <c r="C398" s="186" t="s">
        <v>291</v>
      </c>
      <c r="D398" s="186" t="s">
        <v>318</v>
      </c>
      <c r="E398" s="186" t="s">
        <v>200</v>
      </c>
      <c r="F398" s="183" t="s">
        <v>275</v>
      </c>
      <c r="G398" s="183"/>
    </row>
    <row r="399" spans="1:7" ht="15" customHeight="1" x14ac:dyDescent="0.2">
      <c r="A399" s="184" t="s">
        <v>33194</v>
      </c>
      <c r="B399" s="185" t="s">
        <v>33195</v>
      </c>
      <c r="C399" s="186" t="s">
        <v>291</v>
      </c>
      <c r="D399" s="186" t="s">
        <v>294</v>
      </c>
      <c r="E399" s="186" t="s">
        <v>200</v>
      </c>
      <c r="F399" s="183" t="s">
        <v>275</v>
      </c>
      <c r="G399" s="183"/>
    </row>
    <row r="400" spans="1:7" ht="15" customHeight="1" x14ac:dyDescent="0.2">
      <c r="A400" s="184" t="s">
        <v>33196</v>
      </c>
      <c r="B400" s="185" t="s">
        <v>33197</v>
      </c>
      <c r="C400" s="186" t="s">
        <v>291</v>
      </c>
      <c r="D400" s="186" t="s">
        <v>318</v>
      </c>
      <c r="E400" s="186" t="s">
        <v>200</v>
      </c>
      <c r="F400" s="183" t="s">
        <v>275</v>
      </c>
      <c r="G400" s="183"/>
    </row>
    <row r="401" spans="1:7" ht="15" customHeight="1" x14ac:dyDescent="0.2">
      <c r="A401" s="184" t="s">
        <v>33198</v>
      </c>
      <c r="B401" s="185" t="s">
        <v>33199</v>
      </c>
      <c r="C401" s="186" t="s">
        <v>291</v>
      </c>
      <c r="D401" s="186" t="s">
        <v>318</v>
      </c>
      <c r="E401" s="186" t="s">
        <v>200</v>
      </c>
      <c r="F401" s="183" t="s">
        <v>275</v>
      </c>
      <c r="G401" s="183"/>
    </row>
    <row r="402" spans="1:7" ht="15" customHeight="1" x14ac:dyDescent="0.2">
      <c r="A402" s="184" t="s">
        <v>33200</v>
      </c>
      <c r="B402" s="185" t="s">
        <v>33201</v>
      </c>
      <c r="C402" s="186" t="s">
        <v>291</v>
      </c>
      <c r="D402" s="186" t="s">
        <v>178</v>
      </c>
      <c r="E402" s="186" t="s">
        <v>200</v>
      </c>
      <c r="F402" s="183" t="s">
        <v>275</v>
      </c>
      <c r="G402" s="183"/>
    </row>
    <row r="403" spans="1:7" ht="15" customHeight="1" x14ac:dyDescent="0.2">
      <c r="A403" s="180">
        <v>702</v>
      </c>
      <c r="B403" s="181" t="s">
        <v>560</v>
      </c>
      <c r="C403" s="182" t="s">
        <v>291</v>
      </c>
      <c r="D403" s="182" t="s">
        <v>294</v>
      </c>
      <c r="E403" s="182" t="s">
        <v>178</v>
      </c>
      <c r="F403" s="183" t="s">
        <v>275</v>
      </c>
      <c r="G403" s="183"/>
    </row>
    <row r="404" spans="1:7" ht="15" customHeight="1" x14ac:dyDescent="0.2">
      <c r="A404" s="180">
        <v>703</v>
      </c>
      <c r="B404" s="181" t="s">
        <v>561</v>
      </c>
      <c r="C404" s="182" t="s">
        <v>291</v>
      </c>
      <c r="D404" s="182" t="s">
        <v>294</v>
      </c>
      <c r="E404" s="182" t="s">
        <v>178</v>
      </c>
      <c r="F404" s="183" t="s">
        <v>275</v>
      </c>
      <c r="G404" s="183"/>
    </row>
    <row r="405" spans="1:7" ht="15" customHeight="1" x14ac:dyDescent="0.2">
      <c r="A405" s="180">
        <v>704</v>
      </c>
      <c r="B405" s="181" t="s">
        <v>562</v>
      </c>
      <c r="C405" s="182" t="s">
        <v>291</v>
      </c>
      <c r="D405" s="182" t="s">
        <v>303</v>
      </c>
      <c r="E405" s="182" t="s">
        <v>178</v>
      </c>
      <c r="F405" s="182" t="s">
        <v>200</v>
      </c>
      <c r="G405" s="183"/>
    </row>
    <row r="406" spans="1:7" ht="15" customHeight="1" x14ac:dyDescent="0.2">
      <c r="A406" s="180">
        <v>708</v>
      </c>
      <c r="B406" s="181" t="s">
        <v>563</v>
      </c>
      <c r="C406" s="182" t="s">
        <v>291</v>
      </c>
      <c r="D406" s="182" t="s">
        <v>318</v>
      </c>
      <c r="E406" s="182" t="s">
        <v>178</v>
      </c>
      <c r="F406" s="182" t="s">
        <v>200</v>
      </c>
      <c r="G406" s="183"/>
    </row>
    <row r="407" spans="1:7" ht="15" customHeight="1" x14ac:dyDescent="0.2">
      <c r="A407" s="180">
        <v>711</v>
      </c>
      <c r="B407" s="181" t="s">
        <v>564</v>
      </c>
      <c r="C407" s="182" t="s">
        <v>291</v>
      </c>
      <c r="D407" s="182" t="s">
        <v>303</v>
      </c>
      <c r="E407" s="182" t="s">
        <v>178</v>
      </c>
      <c r="F407" s="183" t="s">
        <v>275</v>
      </c>
      <c r="G407" s="183"/>
    </row>
    <row r="408" spans="1:7" ht="15" customHeight="1" x14ac:dyDescent="0.2">
      <c r="A408" s="180">
        <v>712</v>
      </c>
      <c r="B408" s="181" t="s">
        <v>565</v>
      </c>
      <c r="C408" s="182" t="s">
        <v>291</v>
      </c>
      <c r="D408" s="182" t="s">
        <v>303</v>
      </c>
      <c r="E408" s="182" t="s">
        <v>178</v>
      </c>
      <c r="F408" s="183" t="s">
        <v>275</v>
      </c>
      <c r="G408" s="183"/>
    </row>
    <row r="409" spans="1:7" ht="15" customHeight="1" x14ac:dyDescent="0.2">
      <c r="A409" s="180">
        <v>713</v>
      </c>
      <c r="B409" s="181" t="s">
        <v>566</v>
      </c>
      <c r="C409" s="182" t="s">
        <v>291</v>
      </c>
      <c r="D409" s="182" t="s">
        <v>303</v>
      </c>
      <c r="E409" s="182" t="s">
        <v>178</v>
      </c>
      <c r="F409" s="183" t="s">
        <v>275</v>
      </c>
      <c r="G409" s="183"/>
    </row>
    <row r="410" spans="1:7" ht="15" customHeight="1" x14ac:dyDescent="0.2">
      <c r="A410" s="184" t="s">
        <v>33202</v>
      </c>
      <c r="B410" s="185" t="s">
        <v>33203</v>
      </c>
      <c r="C410" s="186" t="s">
        <v>291</v>
      </c>
      <c r="D410" s="186" t="s">
        <v>178</v>
      </c>
      <c r="E410" s="186" t="s">
        <v>200</v>
      </c>
      <c r="F410" s="183" t="s">
        <v>275</v>
      </c>
      <c r="G410" s="183"/>
    </row>
    <row r="411" spans="1:7" ht="15" customHeight="1" x14ac:dyDescent="0.2">
      <c r="A411" s="180">
        <v>715</v>
      </c>
      <c r="B411" s="181" t="s">
        <v>567</v>
      </c>
      <c r="C411" s="182" t="s">
        <v>291</v>
      </c>
      <c r="D411" s="182" t="s">
        <v>303</v>
      </c>
      <c r="E411" s="182" t="s">
        <v>178</v>
      </c>
      <c r="F411" s="183" t="s">
        <v>275</v>
      </c>
      <c r="G411" s="183"/>
    </row>
    <row r="412" spans="1:7" ht="15" x14ac:dyDescent="0.2">
      <c r="A412" s="180">
        <v>716</v>
      </c>
      <c r="B412" s="181" t="s">
        <v>568</v>
      </c>
      <c r="C412" s="182" t="s">
        <v>291</v>
      </c>
      <c r="D412" s="182" t="s">
        <v>178</v>
      </c>
      <c r="E412" s="182" t="s">
        <v>178</v>
      </c>
      <c r="F412" s="183" t="s">
        <v>275</v>
      </c>
      <c r="G412" s="183"/>
    </row>
    <row r="413" spans="1:7" ht="15" x14ac:dyDescent="0.2">
      <c r="A413" s="180">
        <v>717</v>
      </c>
      <c r="B413" s="181" t="s">
        <v>569</v>
      </c>
      <c r="C413" s="182" t="s">
        <v>291</v>
      </c>
      <c r="D413" s="182" t="s">
        <v>326</v>
      </c>
      <c r="E413" s="182" t="s">
        <v>178</v>
      </c>
      <c r="F413" s="183" t="s">
        <v>275</v>
      </c>
      <c r="G413" s="183" t="s">
        <v>310</v>
      </c>
    </row>
    <row r="414" spans="1:7" ht="15" x14ac:dyDescent="0.2">
      <c r="A414" s="184" t="s">
        <v>33204</v>
      </c>
      <c r="B414" s="185" t="s">
        <v>33205</v>
      </c>
      <c r="C414" s="186" t="s">
        <v>291</v>
      </c>
      <c r="D414" s="186" t="s">
        <v>326</v>
      </c>
      <c r="E414" s="186" t="s">
        <v>200</v>
      </c>
      <c r="F414" s="183" t="s">
        <v>275</v>
      </c>
      <c r="G414" s="183"/>
    </row>
    <row r="415" spans="1:7" ht="15" x14ac:dyDescent="0.2">
      <c r="A415" s="180">
        <v>720</v>
      </c>
      <c r="B415" s="181" t="s">
        <v>570</v>
      </c>
      <c r="C415" s="182" t="s">
        <v>291</v>
      </c>
      <c r="D415" s="182" t="s">
        <v>318</v>
      </c>
      <c r="E415" s="182" t="s">
        <v>178</v>
      </c>
      <c r="F415" s="183" t="s">
        <v>275</v>
      </c>
      <c r="G415" s="183"/>
    </row>
    <row r="416" spans="1:7" ht="15" x14ac:dyDescent="0.2">
      <c r="A416" s="180">
        <v>721</v>
      </c>
      <c r="B416" s="181" t="s">
        <v>571</v>
      </c>
      <c r="C416" s="182" t="s">
        <v>291</v>
      </c>
      <c r="D416" s="182" t="s">
        <v>318</v>
      </c>
      <c r="E416" s="182" t="s">
        <v>178</v>
      </c>
      <c r="F416" s="182" t="s">
        <v>200</v>
      </c>
      <c r="G416" s="183"/>
    </row>
    <row r="417" spans="1:7" ht="15" x14ac:dyDescent="0.2">
      <c r="A417" s="184" t="s">
        <v>33206</v>
      </c>
      <c r="B417" s="185" t="s">
        <v>33207</v>
      </c>
      <c r="C417" s="186" t="s">
        <v>291</v>
      </c>
      <c r="D417" s="186" t="s">
        <v>318</v>
      </c>
      <c r="E417" s="186" t="s">
        <v>200</v>
      </c>
      <c r="F417" s="183" t="s">
        <v>275</v>
      </c>
      <c r="G417" s="183"/>
    </row>
    <row r="418" spans="1:7" ht="15" x14ac:dyDescent="0.2">
      <c r="A418" s="184" t="s">
        <v>33208</v>
      </c>
      <c r="B418" s="185" t="s">
        <v>33209</v>
      </c>
      <c r="C418" s="186" t="s">
        <v>291</v>
      </c>
      <c r="D418" s="186" t="s">
        <v>318</v>
      </c>
      <c r="E418" s="186" t="s">
        <v>200</v>
      </c>
      <c r="F418" s="183" t="s">
        <v>275</v>
      </c>
      <c r="G418" s="183"/>
    </row>
    <row r="419" spans="1:7" ht="15" x14ac:dyDescent="0.2">
      <c r="A419" s="180">
        <v>728</v>
      </c>
      <c r="B419" s="181" t="s">
        <v>572</v>
      </c>
      <c r="C419" s="182" t="s">
        <v>291</v>
      </c>
      <c r="D419" s="182" t="s">
        <v>318</v>
      </c>
      <c r="E419" s="182" t="s">
        <v>178</v>
      </c>
      <c r="F419" s="183" t="s">
        <v>275</v>
      </c>
      <c r="G419" s="183"/>
    </row>
    <row r="420" spans="1:7" ht="15" x14ac:dyDescent="0.2">
      <c r="A420" s="184" t="s">
        <v>33210</v>
      </c>
      <c r="B420" s="185" t="s">
        <v>33211</v>
      </c>
      <c r="C420" s="186" t="s">
        <v>291</v>
      </c>
      <c r="D420" s="186" t="s">
        <v>178</v>
      </c>
      <c r="E420" s="186" t="s">
        <v>200</v>
      </c>
      <c r="F420" s="183" t="s">
        <v>275</v>
      </c>
      <c r="G420" s="183"/>
    </row>
    <row r="421" spans="1:7" ht="15" x14ac:dyDescent="0.2">
      <c r="A421" s="184" t="s">
        <v>33212</v>
      </c>
      <c r="B421" s="185" t="s">
        <v>33213</v>
      </c>
      <c r="C421" s="186" t="s">
        <v>291</v>
      </c>
      <c r="D421" s="186" t="s">
        <v>318</v>
      </c>
      <c r="E421" s="186" t="s">
        <v>200</v>
      </c>
      <c r="F421" s="183" t="s">
        <v>275</v>
      </c>
      <c r="G421" s="183"/>
    </row>
    <row r="422" spans="1:7" ht="15" x14ac:dyDescent="0.2">
      <c r="A422" s="180">
        <v>737</v>
      </c>
      <c r="B422" s="181" t="s">
        <v>573</v>
      </c>
      <c r="C422" s="182" t="s">
        <v>291</v>
      </c>
      <c r="D422" s="182" t="s">
        <v>318</v>
      </c>
      <c r="E422" s="182" t="s">
        <v>178</v>
      </c>
      <c r="F422" s="183" t="s">
        <v>275</v>
      </c>
      <c r="G422" s="183"/>
    </row>
    <row r="423" spans="1:7" ht="15" x14ac:dyDescent="0.2">
      <c r="A423" s="180">
        <v>740</v>
      </c>
      <c r="B423" s="181" t="s">
        <v>574</v>
      </c>
      <c r="C423" s="182" t="s">
        <v>291</v>
      </c>
      <c r="D423" s="182" t="s">
        <v>297</v>
      </c>
      <c r="E423" s="182" t="s">
        <v>178</v>
      </c>
      <c r="F423" s="182" t="s">
        <v>200</v>
      </c>
      <c r="G423" s="183"/>
    </row>
    <row r="424" spans="1:7" ht="15" x14ac:dyDescent="0.2">
      <c r="A424" s="184" t="s">
        <v>33214</v>
      </c>
      <c r="B424" s="185" t="s">
        <v>33215</v>
      </c>
      <c r="C424" s="186" t="s">
        <v>291</v>
      </c>
      <c r="D424" s="186" t="s">
        <v>318</v>
      </c>
      <c r="E424" s="186" t="s">
        <v>200</v>
      </c>
      <c r="F424" s="183" t="s">
        <v>275</v>
      </c>
      <c r="G424" s="183"/>
    </row>
    <row r="425" spans="1:7" ht="15" x14ac:dyDescent="0.2">
      <c r="A425" s="180">
        <v>750</v>
      </c>
      <c r="B425" s="181" t="s">
        <v>575</v>
      </c>
      <c r="C425" s="182" t="s">
        <v>291</v>
      </c>
      <c r="D425" s="182" t="s">
        <v>308</v>
      </c>
      <c r="E425" s="182" t="s">
        <v>178</v>
      </c>
      <c r="F425" s="182" t="s">
        <v>200</v>
      </c>
      <c r="G425" s="183"/>
    </row>
    <row r="426" spans="1:7" ht="15" x14ac:dyDescent="0.2">
      <c r="A426" s="180">
        <v>751</v>
      </c>
      <c r="B426" s="181" t="s">
        <v>576</v>
      </c>
      <c r="C426" s="182" t="s">
        <v>291</v>
      </c>
      <c r="D426" s="182" t="s">
        <v>318</v>
      </c>
      <c r="E426" s="182" t="s">
        <v>178</v>
      </c>
      <c r="F426" s="183" t="s">
        <v>275</v>
      </c>
      <c r="G426" s="183"/>
    </row>
    <row r="427" spans="1:7" ht="15" x14ac:dyDescent="0.2">
      <c r="A427" s="180">
        <v>753</v>
      </c>
      <c r="B427" s="181" t="s">
        <v>577</v>
      </c>
      <c r="C427" s="182" t="s">
        <v>291</v>
      </c>
      <c r="D427" s="182" t="s">
        <v>318</v>
      </c>
      <c r="E427" s="182" t="s">
        <v>178</v>
      </c>
      <c r="F427" s="183" t="s">
        <v>275</v>
      </c>
      <c r="G427" s="183"/>
    </row>
    <row r="428" spans="1:7" ht="15" x14ac:dyDescent="0.2">
      <c r="A428" s="180">
        <v>755</v>
      </c>
      <c r="B428" s="181" t="s">
        <v>578</v>
      </c>
      <c r="C428" s="182" t="s">
        <v>291</v>
      </c>
      <c r="D428" s="182" t="s">
        <v>294</v>
      </c>
      <c r="E428" s="182" t="s">
        <v>178</v>
      </c>
      <c r="F428" s="182" t="s">
        <v>200</v>
      </c>
      <c r="G428" s="183"/>
    </row>
    <row r="429" spans="1:7" ht="15" x14ac:dyDescent="0.2">
      <c r="A429" s="184" t="s">
        <v>33216</v>
      </c>
      <c r="B429" s="185" t="s">
        <v>33217</v>
      </c>
      <c r="C429" s="186" t="s">
        <v>291</v>
      </c>
      <c r="D429" s="186" t="s">
        <v>294</v>
      </c>
      <c r="E429" s="186" t="s">
        <v>200</v>
      </c>
      <c r="F429" s="183" t="s">
        <v>275</v>
      </c>
      <c r="G429" s="183"/>
    </row>
    <row r="430" spans="1:7" ht="15" x14ac:dyDescent="0.2">
      <c r="A430" s="184" t="s">
        <v>33218</v>
      </c>
      <c r="B430" s="185" t="s">
        <v>33219</v>
      </c>
      <c r="C430" s="186" t="s">
        <v>291</v>
      </c>
      <c r="D430" s="186" t="s">
        <v>318</v>
      </c>
      <c r="E430" s="186" t="s">
        <v>200</v>
      </c>
      <c r="F430" s="183" t="s">
        <v>275</v>
      </c>
      <c r="G430" s="183"/>
    </row>
    <row r="431" spans="1:7" ht="15" x14ac:dyDescent="0.2">
      <c r="A431" s="180">
        <v>758</v>
      </c>
      <c r="B431" s="181" t="s">
        <v>579</v>
      </c>
      <c r="C431" s="182" t="s">
        <v>291</v>
      </c>
      <c r="D431" s="182" t="s">
        <v>318</v>
      </c>
      <c r="E431" s="182" t="s">
        <v>178</v>
      </c>
      <c r="F431" s="183" t="s">
        <v>275</v>
      </c>
      <c r="G431" s="183"/>
    </row>
    <row r="432" spans="1:7" ht="15" x14ac:dyDescent="0.2">
      <c r="A432" s="180">
        <v>762</v>
      </c>
      <c r="B432" s="181" t="s">
        <v>580</v>
      </c>
      <c r="C432" s="182" t="s">
        <v>291</v>
      </c>
      <c r="D432" s="182" t="s">
        <v>294</v>
      </c>
      <c r="E432" s="182" t="s">
        <v>178</v>
      </c>
      <c r="F432" s="183" t="s">
        <v>275</v>
      </c>
      <c r="G432" s="183"/>
    </row>
    <row r="433" spans="1:7" ht="15" x14ac:dyDescent="0.2">
      <c r="A433" s="180">
        <v>769</v>
      </c>
      <c r="B433" s="181" t="s">
        <v>581</v>
      </c>
      <c r="C433" s="182" t="s">
        <v>291</v>
      </c>
      <c r="D433" s="182" t="s">
        <v>294</v>
      </c>
      <c r="E433" s="182" t="s">
        <v>178</v>
      </c>
      <c r="F433" s="183" t="s">
        <v>275</v>
      </c>
      <c r="G433" s="183"/>
    </row>
    <row r="434" spans="1:7" ht="15" x14ac:dyDescent="0.2">
      <c r="A434" s="184" t="s">
        <v>33220</v>
      </c>
      <c r="B434" s="185" t="s">
        <v>33221</v>
      </c>
      <c r="C434" s="186" t="s">
        <v>291</v>
      </c>
      <c r="D434" s="186" t="s">
        <v>318</v>
      </c>
      <c r="E434" s="186" t="s">
        <v>200</v>
      </c>
      <c r="F434" s="183" t="s">
        <v>275</v>
      </c>
      <c r="G434" s="183"/>
    </row>
    <row r="435" spans="1:7" ht="15" x14ac:dyDescent="0.2">
      <c r="A435" s="180">
        <v>773</v>
      </c>
      <c r="B435" s="181" t="s">
        <v>582</v>
      </c>
      <c r="C435" s="182" t="s">
        <v>291</v>
      </c>
      <c r="D435" s="182" t="s">
        <v>303</v>
      </c>
      <c r="E435" s="182" t="s">
        <v>178</v>
      </c>
      <c r="F435" s="183" t="s">
        <v>275</v>
      </c>
      <c r="G435" s="183"/>
    </row>
    <row r="436" spans="1:7" ht="15" x14ac:dyDescent="0.2">
      <c r="A436" s="180">
        <v>774</v>
      </c>
      <c r="B436" s="181" t="s">
        <v>583</v>
      </c>
      <c r="C436" s="182" t="s">
        <v>291</v>
      </c>
      <c r="D436" s="182" t="s">
        <v>318</v>
      </c>
      <c r="E436" s="182" t="s">
        <v>178</v>
      </c>
      <c r="F436" s="183" t="s">
        <v>275</v>
      </c>
      <c r="G436" s="183"/>
    </row>
    <row r="437" spans="1:7" ht="15" x14ac:dyDescent="0.2">
      <c r="A437" s="184" t="s">
        <v>33222</v>
      </c>
      <c r="B437" s="185" t="s">
        <v>33223</v>
      </c>
      <c r="C437" s="186" t="s">
        <v>291</v>
      </c>
      <c r="D437" s="186" t="s">
        <v>303</v>
      </c>
      <c r="E437" s="186" t="s">
        <v>200</v>
      </c>
      <c r="F437" s="183" t="s">
        <v>275</v>
      </c>
      <c r="G437" s="183"/>
    </row>
    <row r="438" spans="1:7" ht="15" x14ac:dyDescent="0.2">
      <c r="A438" s="180">
        <v>776</v>
      </c>
      <c r="B438" s="181" t="s">
        <v>584</v>
      </c>
      <c r="C438" s="182" t="s">
        <v>291</v>
      </c>
      <c r="D438" s="182" t="s">
        <v>297</v>
      </c>
      <c r="E438" s="182" t="s">
        <v>178</v>
      </c>
      <c r="F438" s="182" t="s">
        <v>200</v>
      </c>
      <c r="G438" s="183"/>
    </row>
    <row r="439" spans="1:7" ht="15" x14ac:dyDescent="0.2">
      <c r="A439" s="180">
        <v>777</v>
      </c>
      <c r="B439" s="181" t="s">
        <v>585</v>
      </c>
      <c r="C439" s="182" t="s">
        <v>291</v>
      </c>
      <c r="D439" s="182" t="s">
        <v>318</v>
      </c>
      <c r="E439" s="182" t="s">
        <v>178</v>
      </c>
      <c r="F439" s="183" t="s">
        <v>275</v>
      </c>
      <c r="G439" s="183"/>
    </row>
    <row r="440" spans="1:7" ht="15" x14ac:dyDescent="0.2">
      <c r="A440" s="184" t="s">
        <v>33224</v>
      </c>
      <c r="B440" s="185" t="s">
        <v>33225</v>
      </c>
      <c r="C440" s="186" t="s">
        <v>291</v>
      </c>
      <c r="D440" s="186" t="s">
        <v>318</v>
      </c>
      <c r="E440" s="186" t="s">
        <v>200</v>
      </c>
      <c r="F440" s="183" t="s">
        <v>275</v>
      </c>
      <c r="G440" s="183"/>
    </row>
    <row r="441" spans="1:7" ht="15" x14ac:dyDescent="0.2">
      <c r="A441" s="184" t="s">
        <v>33226</v>
      </c>
      <c r="B441" s="185" t="s">
        <v>33227</v>
      </c>
      <c r="C441" s="186" t="s">
        <v>291</v>
      </c>
      <c r="D441" s="186" t="s">
        <v>318</v>
      </c>
      <c r="E441" s="186" t="s">
        <v>200</v>
      </c>
      <c r="F441" s="183" t="s">
        <v>275</v>
      </c>
      <c r="G441" s="183"/>
    </row>
    <row r="442" spans="1:7" ht="15" x14ac:dyDescent="0.2">
      <c r="A442" s="180">
        <v>783</v>
      </c>
      <c r="B442" s="181" t="s">
        <v>586</v>
      </c>
      <c r="C442" s="182" t="s">
        <v>291</v>
      </c>
      <c r="D442" s="182" t="s">
        <v>374</v>
      </c>
      <c r="E442" s="182" t="s">
        <v>178</v>
      </c>
      <c r="F442" s="182" t="s">
        <v>200</v>
      </c>
      <c r="G442" s="183"/>
    </row>
    <row r="443" spans="1:7" ht="15" x14ac:dyDescent="0.2">
      <c r="A443" s="184" t="s">
        <v>33228</v>
      </c>
      <c r="B443" s="185" t="s">
        <v>33229</v>
      </c>
      <c r="C443" s="186" t="s">
        <v>291</v>
      </c>
      <c r="D443" s="186" t="s">
        <v>178</v>
      </c>
      <c r="E443" s="186" t="s">
        <v>200</v>
      </c>
      <c r="F443" s="183" t="s">
        <v>275</v>
      </c>
      <c r="G443" s="183"/>
    </row>
    <row r="444" spans="1:7" ht="15" x14ac:dyDescent="0.2">
      <c r="A444" s="180">
        <v>786</v>
      </c>
      <c r="B444" s="181" t="s">
        <v>587</v>
      </c>
      <c r="C444" s="182" t="s">
        <v>291</v>
      </c>
      <c r="D444" s="182" t="s">
        <v>381</v>
      </c>
      <c r="E444" s="182" t="s">
        <v>178</v>
      </c>
      <c r="F444" s="183" t="s">
        <v>275</v>
      </c>
      <c r="G444" s="183"/>
    </row>
    <row r="445" spans="1:7" ht="15" x14ac:dyDescent="0.2">
      <c r="A445" s="180">
        <v>787</v>
      </c>
      <c r="B445" s="181" t="s">
        <v>588</v>
      </c>
      <c r="C445" s="182" t="s">
        <v>291</v>
      </c>
      <c r="D445" s="182" t="s">
        <v>381</v>
      </c>
      <c r="E445" s="182" t="s">
        <v>178</v>
      </c>
      <c r="F445" s="182" t="s">
        <v>200</v>
      </c>
      <c r="G445" s="183"/>
    </row>
    <row r="446" spans="1:7" ht="15" x14ac:dyDescent="0.2">
      <c r="A446" s="180">
        <v>790</v>
      </c>
      <c r="B446" s="181" t="s">
        <v>589</v>
      </c>
      <c r="C446" s="182" t="s">
        <v>291</v>
      </c>
      <c r="D446" s="182" t="s">
        <v>294</v>
      </c>
      <c r="E446" s="182" t="s">
        <v>178</v>
      </c>
      <c r="F446" s="183" t="s">
        <v>275</v>
      </c>
      <c r="G446" s="183"/>
    </row>
    <row r="447" spans="1:7" ht="15" x14ac:dyDescent="0.2">
      <c r="A447" s="180">
        <v>791</v>
      </c>
      <c r="B447" s="181" t="s">
        <v>590</v>
      </c>
      <c r="C447" s="182" t="s">
        <v>291</v>
      </c>
      <c r="D447" s="182" t="s">
        <v>294</v>
      </c>
      <c r="E447" s="182" t="s">
        <v>178</v>
      </c>
      <c r="F447" s="183" t="s">
        <v>275</v>
      </c>
      <c r="G447" s="183"/>
    </row>
    <row r="448" spans="1:7" ht="15" x14ac:dyDescent="0.2">
      <c r="A448" s="180">
        <v>792</v>
      </c>
      <c r="B448" s="181" t="s">
        <v>591</v>
      </c>
      <c r="C448" s="182" t="s">
        <v>291</v>
      </c>
      <c r="D448" s="182" t="s">
        <v>294</v>
      </c>
      <c r="E448" s="182" t="s">
        <v>178</v>
      </c>
      <c r="F448" s="183" t="s">
        <v>275</v>
      </c>
      <c r="G448" s="183"/>
    </row>
    <row r="449" spans="1:7" ht="15" x14ac:dyDescent="0.2">
      <c r="A449" s="180">
        <v>795</v>
      </c>
      <c r="B449" s="181" t="s">
        <v>592</v>
      </c>
      <c r="C449" s="182" t="s">
        <v>291</v>
      </c>
      <c r="D449" s="182" t="s">
        <v>308</v>
      </c>
      <c r="E449" s="182" t="s">
        <v>178</v>
      </c>
      <c r="F449" s="183" t="s">
        <v>275</v>
      </c>
      <c r="G449" s="183"/>
    </row>
    <row r="450" spans="1:7" ht="15" x14ac:dyDescent="0.2">
      <c r="A450" s="184" t="s">
        <v>33230</v>
      </c>
      <c r="B450" s="185" t="s">
        <v>33231</v>
      </c>
      <c r="C450" s="186" t="s">
        <v>291</v>
      </c>
      <c r="D450" s="186" t="s">
        <v>318</v>
      </c>
      <c r="E450" s="186" t="s">
        <v>200</v>
      </c>
      <c r="F450" s="183" t="s">
        <v>275</v>
      </c>
      <c r="G450" s="183"/>
    </row>
    <row r="451" spans="1:7" ht="15" x14ac:dyDescent="0.2">
      <c r="A451" s="184" t="s">
        <v>33232</v>
      </c>
      <c r="B451" s="185" t="s">
        <v>33233</v>
      </c>
      <c r="C451" s="186" t="s">
        <v>291</v>
      </c>
      <c r="D451" s="186" t="s">
        <v>318</v>
      </c>
      <c r="E451" s="186" t="s">
        <v>200</v>
      </c>
      <c r="F451" s="183" t="s">
        <v>275</v>
      </c>
      <c r="G451" s="183"/>
    </row>
    <row r="452" spans="1:7" ht="15" x14ac:dyDescent="0.2">
      <c r="A452" s="184" t="s">
        <v>33234</v>
      </c>
      <c r="B452" s="185" t="s">
        <v>33235</v>
      </c>
      <c r="C452" s="186" t="s">
        <v>291</v>
      </c>
      <c r="D452" s="186" t="s">
        <v>318</v>
      </c>
      <c r="E452" s="186" t="s">
        <v>200</v>
      </c>
      <c r="F452" s="183" t="s">
        <v>275</v>
      </c>
      <c r="G452" s="183"/>
    </row>
    <row r="453" spans="1:7" ht="15" x14ac:dyDescent="0.2">
      <c r="A453" s="180">
        <v>802</v>
      </c>
      <c r="B453" s="181" t="s">
        <v>593</v>
      </c>
      <c r="C453" s="182" t="s">
        <v>291</v>
      </c>
      <c r="D453" s="182" t="s">
        <v>294</v>
      </c>
      <c r="E453" s="182" t="s">
        <v>178</v>
      </c>
      <c r="F453" s="183" t="s">
        <v>275</v>
      </c>
      <c r="G453" s="183"/>
    </row>
    <row r="454" spans="1:7" ht="15" x14ac:dyDescent="0.2">
      <c r="A454" s="180">
        <v>803</v>
      </c>
      <c r="B454" s="181" t="s">
        <v>594</v>
      </c>
      <c r="C454" s="182" t="s">
        <v>291</v>
      </c>
      <c r="D454" s="182" t="s">
        <v>294</v>
      </c>
      <c r="E454" s="182" t="s">
        <v>178</v>
      </c>
      <c r="F454" s="183" t="s">
        <v>275</v>
      </c>
      <c r="G454" s="183"/>
    </row>
    <row r="455" spans="1:7" ht="15" x14ac:dyDescent="0.2">
      <c r="A455" s="180">
        <v>809</v>
      </c>
      <c r="B455" s="181" t="s">
        <v>595</v>
      </c>
      <c r="C455" s="182" t="s">
        <v>291</v>
      </c>
      <c r="D455" s="182" t="s">
        <v>318</v>
      </c>
      <c r="E455" s="182" t="s">
        <v>178</v>
      </c>
      <c r="F455" s="182" t="s">
        <v>200</v>
      </c>
      <c r="G455" s="183"/>
    </row>
    <row r="456" spans="1:7" ht="15" x14ac:dyDescent="0.2">
      <c r="A456" s="180">
        <v>810</v>
      </c>
      <c r="B456" s="181" t="s">
        <v>596</v>
      </c>
      <c r="C456" s="182" t="s">
        <v>291</v>
      </c>
      <c r="D456" s="182" t="s">
        <v>303</v>
      </c>
      <c r="E456" s="182" t="s">
        <v>178</v>
      </c>
      <c r="F456" s="182" t="s">
        <v>200</v>
      </c>
      <c r="G456" s="183"/>
    </row>
    <row r="457" spans="1:7" ht="15" x14ac:dyDescent="0.2">
      <c r="A457" s="184" t="s">
        <v>33236</v>
      </c>
      <c r="B457" s="185" t="s">
        <v>33237</v>
      </c>
      <c r="C457" s="186" t="s">
        <v>291</v>
      </c>
      <c r="D457" s="186" t="s">
        <v>294</v>
      </c>
      <c r="E457" s="186" t="s">
        <v>200</v>
      </c>
      <c r="F457" s="183" t="s">
        <v>275</v>
      </c>
      <c r="G457" s="183"/>
    </row>
    <row r="458" spans="1:7" ht="15" x14ac:dyDescent="0.2">
      <c r="A458" s="184" t="s">
        <v>33238</v>
      </c>
      <c r="B458" s="185" t="s">
        <v>33239</v>
      </c>
      <c r="C458" s="186" t="s">
        <v>291</v>
      </c>
      <c r="D458" s="186" t="s">
        <v>178</v>
      </c>
      <c r="E458" s="186" t="s">
        <v>200</v>
      </c>
      <c r="F458" s="183" t="s">
        <v>275</v>
      </c>
      <c r="G458" s="183"/>
    </row>
    <row r="459" spans="1:7" ht="15" x14ac:dyDescent="0.2">
      <c r="A459" s="184" t="s">
        <v>33240</v>
      </c>
      <c r="B459" s="185" t="s">
        <v>33241</v>
      </c>
      <c r="C459" s="186" t="s">
        <v>291</v>
      </c>
      <c r="D459" s="186" t="s">
        <v>178</v>
      </c>
      <c r="E459" s="186" t="s">
        <v>200</v>
      </c>
      <c r="F459" s="183" t="s">
        <v>275</v>
      </c>
      <c r="G459" s="183"/>
    </row>
    <row r="460" spans="1:7" ht="15" x14ac:dyDescent="0.2">
      <c r="A460" s="184" t="s">
        <v>33242</v>
      </c>
      <c r="B460" s="185" t="s">
        <v>33243</v>
      </c>
      <c r="C460" s="186" t="s">
        <v>291</v>
      </c>
      <c r="D460" s="186" t="s">
        <v>294</v>
      </c>
      <c r="E460" s="186" t="s">
        <v>200</v>
      </c>
      <c r="F460" s="183" t="s">
        <v>275</v>
      </c>
      <c r="G460" s="183"/>
    </row>
    <row r="461" spans="1:7" ht="15" x14ac:dyDescent="0.2">
      <c r="A461" s="180">
        <v>818</v>
      </c>
      <c r="B461" s="181" t="s">
        <v>597</v>
      </c>
      <c r="C461" s="182" t="s">
        <v>291</v>
      </c>
      <c r="D461" s="182" t="s">
        <v>326</v>
      </c>
      <c r="E461" s="182" t="s">
        <v>178</v>
      </c>
      <c r="F461" s="182" t="s">
        <v>200</v>
      </c>
      <c r="G461" s="183"/>
    </row>
    <row r="462" spans="1:7" ht="15" x14ac:dyDescent="0.2">
      <c r="A462" s="180">
        <v>819</v>
      </c>
      <c r="B462" s="181" t="s">
        <v>598</v>
      </c>
      <c r="C462" s="182" t="s">
        <v>291</v>
      </c>
      <c r="D462" s="182" t="s">
        <v>326</v>
      </c>
      <c r="E462" s="182" t="s">
        <v>178</v>
      </c>
      <c r="F462" s="182" t="s">
        <v>200</v>
      </c>
      <c r="G462" s="183"/>
    </row>
    <row r="463" spans="1:7" ht="15" x14ac:dyDescent="0.2">
      <c r="A463" s="180">
        <v>820</v>
      </c>
      <c r="B463" s="181" t="s">
        <v>32904</v>
      </c>
      <c r="C463" s="182" t="s">
        <v>178</v>
      </c>
      <c r="D463" s="182" t="s">
        <v>326</v>
      </c>
      <c r="E463" s="182" t="s">
        <v>178</v>
      </c>
      <c r="F463" s="183" t="s">
        <v>275</v>
      </c>
      <c r="G463" s="183"/>
    </row>
    <row r="464" spans="1:7" ht="15" x14ac:dyDescent="0.2">
      <c r="A464" s="180">
        <v>821</v>
      </c>
      <c r="B464" s="181" t="s">
        <v>599</v>
      </c>
      <c r="C464" s="182" t="s">
        <v>291</v>
      </c>
      <c r="D464" s="182" t="s">
        <v>326</v>
      </c>
      <c r="E464" s="182" t="s">
        <v>178</v>
      </c>
      <c r="F464" s="183" t="s">
        <v>275</v>
      </c>
      <c r="G464" s="183"/>
    </row>
    <row r="465" spans="1:7" ht="15" x14ac:dyDescent="0.2">
      <c r="A465" s="180">
        <v>822</v>
      </c>
      <c r="B465" s="181" t="s">
        <v>600</v>
      </c>
      <c r="C465" s="182" t="s">
        <v>291</v>
      </c>
      <c r="D465" s="182" t="s">
        <v>326</v>
      </c>
      <c r="E465" s="182" t="s">
        <v>178</v>
      </c>
      <c r="F465" s="183" t="s">
        <v>275</v>
      </c>
      <c r="G465" s="183"/>
    </row>
    <row r="466" spans="1:7" ht="15" x14ac:dyDescent="0.2">
      <c r="A466" s="180">
        <v>823</v>
      </c>
      <c r="B466" s="181" t="s">
        <v>601</v>
      </c>
      <c r="C466" s="182" t="s">
        <v>291</v>
      </c>
      <c r="D466" s="182" t="s">
        <v>326</v>
      </c>
      <c r="E466" s="182" t="s">
        <v>178</v>
      </c>
      <c r="F466" s="183" t="s">
        <v>275</v>
      </c>
      <c r="G466" s="183"/>
    </row>
    <row r="467" spans="1:7" ht="15" x14ac:dyDescent="0.2">
      <c r="A467" s="180">
        <v>824</v>
      </c>
      <c r="B467" s="181" t="s">
        <v>602</v>
      </c>
      <c r="C467" s="182" t="s">
        <v>291</v>
      </c>
      <c r="D467" s="182" t="s">
        <v>326</v>
      </c>
      <c r="E467" s="182" t="s">
        <v>178</v>
      </c>
      <c r="F467" s="183" t="s">
        <v>275</v>
      </c>
      <c r="G467" s="183"/>
    </row>
    <row r="468" spans="1:7" ht="15" x14ac:dyDescent="0.2">
      <c r="A468" s="180">
        <v>825</v>
      </c>
      <c r="B468" s="181" t="s">
        <v>603</v>
      </c>
      <c r="C468" s="182" t="s">
        <v>291</v>
      </c>
      <c r="D468" s="182" t="s">
        <v>502</v>
      </c>
      <c r="E468" s="182" t="s">
        <v>178</v>
      </c>
      <c r="F468" s="182" t="s">
        <v>200</v>
      </c>
      <c r="G468" s="183"/>
    </row>
    <row r="469" spans="1:7" ht="15" x14ac:dyDescent="0.2">
      <c r="A469" s="180">
        <v>826</v>
      </c>
      <c r="B469" s="181" t="s">
        <v>604</v>
      </c>
      <c r="C469" s="182" t="s">
        <v>291</v>
      </c>
      <c r="D469" s="182" t="s">
        <v>326</v>
      </c>
      <c r="E469" s="182" t="s">
        <v>178</v>
      </c>
      <c r="F469" s="182" t="s">
        <v>200</v>
      </c>
      <c r="G469" s="183"/>
    </row>
    <row r="470" spans="1:7" ht="15" x14ac:dyDescent="0.2">
      <c r="A470" s="180">
        <v>828</v>
      </c>
      <c r="B470" s="181" t="s">
        <v>605</v>
      </c>
      <c r="C470" s="182" t="s">
        <v>291</v>
      </c>
      <c r="D470" s="182" t="s">
        <v>294</v>
      </c>
      <c r="E470" s="182" t="s">
        <v>178</v>
      </c>
      <c r="F470" s="183" t="s">
        <v>275</v>
      </c>
      <c r="G470" s="183"/>
    </row>
    <row r="471" spans="1:7" ht="15" x14ac:dyDescent="0.2">
      <c r="A471" s="184" t="s">
        <v>33244</v>
      </c>
      <c r="B471" s="185" t="s">
        <v>33245</v>
      </c>
      <c r="C471" s="186" t="s">
        <v>291</v>
      </c>
      <c r="D471" s="186" t="s">
        <v>318</v>
      </c>
      <c r="E471" s="186" t="s">
        <v>200</v>
      </c>
      <c r="F471" s="183" t="s">
        <v>275</v>
      </c>
      <c r="G471" s="183"/>
    </row>
    <row r="472" spans="1:7" ht="15" x14ac:dyDescent="0.2">
      <c r="A472" s="184" t="s">
        <v>33246</v>
      </c>
      <c r="B472" s="185" t="s">
        <v>33247</v>
      </c>
      <c r="C472" s="186" t="s">
        <v>291</v>
      </c>
      <c r="D472" s="186" t="s">
        <v>318</v>
      </c>
      <c r="E472" s="186" t="s">
        <v>200</v>
      </c>
      <c r="F472" s="183" t="s">
        <v>275</v>
      </c>
      <c r="G472" s="183"/>
    </row>
    <row r="473" spans="1:7" ht="15" x14ac:dyDescent="0.2">
      <c r="A473" s="184" t="s">
        <v>33248</v>
      </c>
      <c r="B473" s="185" t="s">
        <v>33249</v>
      </c>
      <c r="C473" s="186" t="s">
        <v>291</v>
      </c>
      <c r="D473" s="186" t="s">
        <v>308</v>
      </c>
      <c r="E473" s="186" t="s">
        <v>200</v>
      </c>
      <c r="F473" s="183" t="s">
        <v>275</v>
      </c>
      <c r="G473" s="183"/>
    </row>
    <row r="474" spans="1:7" ht="15" x14ac:dyDescent="0.2">
      <c r="A474" s="184" t="s">
        <v>33250</v>
      </c>
      <c r="B474" s="185" t="s">
        <v>33251</v>
      </c>
      <c r="C474" s="186" t="s">
        <v>291</v>
      </c>
      <c r="D474" s="186" t="s">
        <v>318</v>
      </c>
      <c r="E474" s="186" t="s">
        <v>200</v>
      </c>
      <c r="F474" s="183" t="s">
        <v>275</v>
      </c>
      <c r="G474" s="183"/>
    </row>
    <row r="475" spans="1:7" ht="15" x14ac:dyDescent="0.2">
      <c r="A475" s="180">
        <v>841</v>
      </c>
      <c r="B475" s="181" t="s">
        <v>606</v>
      </c>
      <c r="C475" s="182" t="s">
        <v>291</v>
      </c>
      <c r="D475" s="182" t="s">
        <v>502</v>
      </c>
      <c r="E475" s="182" t="s">
        <v>178</v>
      </c>
      <c r="F475" s="182" t="s">
        <v>200</v>
      </c>
      <c r="G475" s="183"/>
    </row>
    <row r="476" spans="1:7" ht="15" x14ac:dyDescent="0.2">
      <c r="A476" s="180">
        <v>842</v>
      </c>
      <c r="B476" s="181" t="s">
        <v>607</v>
      </c>
      <c r="C476" s="182" t="s">
        <v>291</v>
      </c>
      <c r="D476" s="182" t="s">
        <v>512</v>
      </c>
      <c r="E476" s="182" t="s">
        <v>178</v>
      </c>
      <c r="F476" s="182" t="s">
        <v>200</v>
      </c>
      <c r="G476" s="183"/>
    </row>
    <row r="477" spans="1:7" ht="15" x14ac:dyDescent="0.2">
      <c r="A477" s="180">
        <v>843</v>
      </c>
      <c r="B477" s="181" t="s">
        <v>608</v>
      </c>
      <c r="C477" s="182" t="s">
        <v>291</v>
      </c>
      <c r="D477" s="182" t="s">
        <v>512</v>
      </c>
      <c r="E477" s="182" t="s">
        <v>178</v>
      </c>
      <c r="F477" s="182" t="s">
        <v>200</v>
      </c>
      <c r="G477" s="183"/>
    </row>
    <row r="478" spans="1:7" ht="15" x14ac:dyDescent="0.2">
      <c r="A478" s="180">
        <v>844</v>
      </c>
      <c r="B478" s="181" t="s">
        <v>609</v>
      </c>
      <c r="C478" s="182" t="s">
        <v>291</v>
      </c>
      <c r="D478" s="182" t="s">
        <v>502</v>
      </c>
      <c r="E478" s="182" t="s">
        <v>178</v>
      </c>
      <c r="F478" s="182" t="s">
        <v>200</v>
      </c>
      <c r="G478" s="183"/>
    </row>
    <row r="479" spans="1:7" ht="15" x14ac:dyDescent="0.2">
      <c r="A479" s="180">
        <v>846</v>
      </c>
      <c r="B479" s="181" t="s">
        <v>610</v>
      </c>
      <c r="C479" s="182" t="s">
        <v>291</v>
      </c>
      <c r="D479" s="182" t="s">
        <v>318</v>
      </c>
      <c r="E479" s="182" t="s">
        <v>178</v>
      </c>
      <c r="F479" s="183" t="s">
        <v>275</v>
      </c>
      <c r="G479" s="183"/>
    </row>
    <row r="480" spans="1:7" ht="15" x14ac:dyDescent="0.2">
      <c r="A480" s="180">
        <v>847</v>
      </c>
      <c r="B480" s="181" t="s">
        <v>611</v>
      </c>
      <c r="C480" s="182" t="s">
        <v>291</v>
      </c>
      <c r="D480" s="182" t="s">
        <v>303</v>
      </c>
      <c r="E480" s="182" t="s">
        <v>178</v>
      </c>
      <c r="F480" s="183" t="s">
        <v>275</v>
      </c>
      <c r="G480" s="183"/>
    </row>
    <row r="481" spans="1:7" ht="15" x14ac:dyDescent="0.2">
      <c r="A481" s="184" t="s">
        <v>33252</v>
      </c>
      <c r="B481" s="185" t="s">
        <v>33253</v>
      </c>
      <c r="C481" s="186" t="s">
        <v>291</v>
      </c>
      <c r="D481" s="186" t="s">
        <v>294</v>
      </c>
      <c r="E481" s="186" t="s">
        <v>200</v>
      </c>
      <c r="F481" s="183" t="s">
        <v>275</v>
      </c>
      <c r="G481" s="183"/>
    </row>
    <row r="482" spans="1:7" ht="15" x14ac:dyDescent="0.2">
      <c r="A482" s="180">
        <v>850</v>
      </c>
      <c r="B482" s="181" t="s">
        <v>612</v>
      </c>
      <c r="C482" s="182" t="s">
        <v>291</v>
      </c>
      <c r="D482" s="182" t="s">
        <v>318</v>
      </c>
      <c r="E482" s="182" t="s">
        <v>178</v>
      </c>
      <c r="F482" s="182" t="s">
        <v>200</v>
      </c>
      <c r="G482" s="183"/>
    </row>
    <row r="483" spans="1:7" ht="15" x14ac:dyDescent="0.2">
      <c r="A483" s="184" t="s">
        <v>33254</v>
      </c>
      <c r="B483" s="185" t="s">
        <v>33255</v>
      </c>
      <c r="C483" s="186" t="s">
        <v>291</v>
      </c>
      <c r="D483" s="186" t="s">
        <v>318</v>
      </c>
      <c r="E483" s="186" t="s">
        <v>200</v>
      </c>
      <c r="F483" s="183" t="s">
        <v>275</v>
      </c>
      <c r="G483" s="183"/>
    </row>
    <row r="484" spans="1:7" ht="15" x14ac:dyDescent="0.2">
      <c r="A484" s="180">
        <v>852</v>
      </c>
      <c r="B484" s="181" t="s">
        <v>613</v>
      </c>
      <c r="C484" s="182" t="s">
        <v>291</v>
      </c>
      <c r="D484" s="182" t="s">
        <v>294</v>
      </c>
      <c r="E484" s="182" t="s">
        <v>178</v>
      </c>
      <c r="F484" s="183" t="s">
        <v>275</v>
      </c>
      <c r="G484" s="183"/>
    </row>
    <row r="485" spans="1:7" ht="15" x14ac:dyDescent="0.2">
      <c r="A485" s="180">
        <v>853</v>
      </c>
      <c r="B485" s="181" t="s">
        <v>614</v>
      </c>
      <c r="C485" s="182" t="s">
        <v>291</v>
      </c>
      <c r="D485" s="182" t="s">
        <v>294</v>
      </c>
      <c r="E485" s="182" t="s">
        <v>178</v>
      </c>
      <c r="F485" s="183" t="s">
        <v>275</v>
      </c>
      <c r="G485" s="183"/>
    </row>
    <row r="486" spans="1:7" ht="15" x14ac:dyDescent="0.2">
      <c r="A486" s="184" t="s">
        <v>33256</v>
      </c>
      <c r="B486" s="185" t="s">
        <v>33257</v>
      </c>
      <c r="C486" s="186" t="s">
        <v>291</v>
      </c>
      <c r="D486" s="186" t="s">
        <v>294</v>
      </c>
      <c r="E486" s="186" t="s">
        <v>200</v>
      </c>
      <c r="F486" s="183" t="s">
        <v>275</v>
      </c>
      <c r="G486" s="183"/>
    </row>
    <row r="487" spans="1:7" ht="15" x14ac:dyDescent="0.2">
      <c r="A487" s="184" t="s">
        <v>33258</v>
      </c>
      <c r="B487" s="185" t="s">
        <v>33259</v>
      </c>
      <c r="C487" s="186" t="s">
        <v>291</v>
      </c>
      <c r="D487" s="186" t="s">
        <v>178</v>
      </c>
      <c r="E487" s="186" t="s">
        <v>200</v>
      </c>
      <c r="F487" s="183" t="s">
        <v>275</v>
      </c>
      <c r="G487" s="183"/>
    </row>
    <row r="488" spans="1:7" ht="15" x14ac:dyDescent="0.2">
      <c r="A488" s="180">
        <v>856</v>
      </c>
      <c r="B488" s="181" t="s">
        <v>615</v>
      </c>
      <c r="C488" s="182" t="s">
        <v>291</v>
      </c>
      <c r="D488" s="182" t="s">
        <v>318</v>
      </c>
      <c r="E488" s="182" t="s">
        <v>178</v>
      </c>
      <c r="F488" s="183" t="s">
        <v>275</v>
      </c>
      <c r="G488" s="183"/>
    </row>
    <row r="489" spans="1:7" ht="15" x14ac:dyDescent="0.2">
      <c r="A489" s="180">
        <v>859</v>
      </c>
      <c r="B489" s="181" t="s">
        <v>616</v>
      </c>
      <c r="C489" s="182" t="s">
        <v>291</v>
      </c>
      <c r="D489" s="182" t="s">
        <v>326</v>
      </c>
      <c r="E489" s="182" t="s">
        <v>178</v>
      </c>
      <c r="F489" s="183" t="s">
        <v>275</v>
      </c>
      <c r="G489" s="183"/>
    </row>
    <row r="490" spans="1:7" ht="15" x14ac:dyDescent="0.2">
      <c r="A490" s="180">
        <v>860</v>
      </c>
      <c r="B490" s="181" t="s">
        <v>617</v>
      </c>
      <c r="C490" s="182" t="s">
        <v>291</v>
      </c>
      <c r="D490" s="182" t="s">
        <v>294</v>
      </c>
      <c r="E490" s="182" t="s">
        <v>178</v>
      </c>
      <c r="F490" s="183" t="s">
        <v>275</v>
      </c>
      <c r="G490" s="183"/>
    </row>
    <row r="491" spans="1:7" ht="15" x14ac:dyDescent="0.2">
      <c r="A491" s="184" t="s">
        <v>33260</v>
      </c>
      <c r="B491" s="185" t="s">
        <v>33261</v>
      </c>
      <c r="C491" s="186" t="s">
        <v>291</v>
      </c>
      <c r="D491" s="186" t="s">
        <v>294</v>
      </c>
      <c r="E491" s="186" t="s">
        <v>200</v>
      </c>
      <c r="F491" s="183" t="s">
        <v>275</v>
      </c>
      <c r="G491" s="183"/>
    </row>
    <row r="492" spans="1:7" ht="15" x14ac:dyDescent="0.2">
      <c r="A492" s="184" t="s">
        <v>33262</v>
      </c>
      <c r="B492" s="185" t="s">
        <v>33263</v>
      </c>
      <c r="C492" s="186" t="s">
        <v>291</v>
      </c>
      <c r="D492" s="186" t="s">
        <v>294</v>
      </c>
      <c r="E492" s="186" t="s">
        <v>200</v>
      </c>
      <c r="F492" s="183" t="s">
        <v>275</v>
      </c>
      <c r="G492" s="183"/>
    </row>
    <row r="493" spans="1:7" ht="15" x14ac:dyDescent="0.2">
      <c r="A493" s="184" t="s">
        <v>33264</v>
      </c>
      <c r="B493" s="185" t="s">
        <v>33265</v>
      </c>
      <c r="C493" s="186" t="s">
        <v>291</v>
      </c>
      <c r="D493" s="186" t="s">
        <v>318</v>
      </c>
      <c r="E493" s="186" t="s">
        <v>200</v>
      </c>
      <c r="F493" s="183" t="s">
        <v>275</v>
      </c>
      <c r="G493" s="183"/>
    </row>
    <row r="494" spans="1:7" ht="15" x14ac:dyDescent="0.2">
      <c r="A494" s="180">
        <v>865</v>
      </c>
      <c r="B494" s="181" t="s">
        <v>618</v>
      </c>
      <c r="C494" s="182" t="s">
        <v>291</v>
      </c>
      <c r="D494" s="182" t="s">
        <v>318</v>
      </c>
      <c r="E494" s="182" t="s">
        <v>178</v>
      </c>
      <c r="F494" s="183" t="s">
        <v>275</v>
      </c>
      <c r="G494" s="183"/>
    </row>
    <row r="495" spans="1:7" ht="15" x14ac:dyDescent="0.2">
      <c r="A495" s="184" t="s">
        <v>33266</v>
      </c>
      <c r="B495" s="185" t="s">
        <v>33267</v>
      </c>
      <c r="C495" s="186" t="s">
        <v>291</v>
      </c>
      <c r="D495" s="186" t="s">
        <v>318</v>
      </c>
      <c r="E495" s="186" t="s">
        <v>200</v>
      </c>
      <c r="F495" s="183" t="s">
        <v>275</v>
      </c>
      <c r="G495" s="183"/>
    </row>
    <row r="496" spans="1:7" ht="15" x14ac:dyDescent="0.2">
      <c r="A496" s="180">
        <v>869</v>
      </c>
      <c r="B496" s="181" t="s">
        <v>619</v>
      </c>
      <c r="C496" s="182" t="s">
        <v>291</v>
      </c>
      <c r="D496" s="182" t="s">
        <v>294</v>
      </c>
      <c r="E496" s="182" t="s">
        <v>178</v>
      </c>
      <c r="F496" s="183" t="s">
        <v>275</v>
      </c>
      <c r="G496" s="183"/>
    </row>
    <row r="497" spans="1:7" ht="15" x14ac:dyDescent="0.2">
      <c r="A497" s="184" t="s">
        <v>33268</v>
      </c>
      <c r="B497" s="185" t="s">
        <v>33269</v>
      </c>
      <c r="C497" s="186" t="s">
        <v>291</v>
      </c>
      <c r="D497" s="186" t="s">
        <v>318</v>
      </c>
      <c r="E497" s="186" t="s">
        <v>200</v>
      </c>
      <c r="F497" s="183" t="s">
        <v>275</v>
      </c>
      <c r="G497" s="183"/>
    </row>
    <row r="498" spans="1:7" ht="15" x14ac:dyDescent="0.2">
      <c r="A498" s="184" t="s">
        <v>33270</v>
      </c>
      <c r="B498" s="185" t="s">
        <v>33271</v>
      </c>
      <c r="C498" s="186" t="s">
        <v>291</v>
      </c>
      <c r="D498" s="186" t="s">
        <v>318</v>
      </c>
      <c r="E498" s="186" t="s">
        <v>200</v>
      </c>
      <c r="F498" s="183" t="s">
        <v>275</v>
      </c>
      <c r="G498" s="183"/>
    </row>
    <row r="499" spans="1:7" ht="15" x14ac:dyDescent="0.2">
      <c r="A499" s="180">
        <v>872</v>
      </c>
      <c r="B499" s="181" t="s">
        <v>620</v>
      </c>
      <c r="C499" s="182" t="s">
        <v>291</v>
      </c>
      <c r="D499" s="182" t="s">
        <v>318</v>
      </c>
      <c r="E499" s="182" t="s">
        <v>178</v>
      </c>
      <c r="F499" s="183" t="s">
        <v>275</v>
      </c>
      <c r="G499" s="183"/>
    </row>
    <row r="500" spans="1:7" ht="15" x14ac:dyDescent="0.2">
      <c r="A500" s="180">
        <v>876</v>
      </c>
      <c r="B500" s="181" t="s">
        <v>621</v>
      </c>
      <c r="C500" s="182" t="s">
        <v>291</v>
      </c>
      <c r="D500" s="182" t="s">
        <v>318</v>
      </c>
      <c r="E500" s="182" t="s">
        <v>178</v>
      </c>
      <c r="F500" s="182" t="s">
        <v>200</v>
      </c>
      <c r="G500" s="183"/>
    </row>
    <row r="501" spans="1:7" ht="15" x14ac:dyDescent="0.2">
      <c r="A501" s="180">
        <v>877</v>
      </c>
      <c r="B501" s="181" t="s">
        <v>622</v>
      </c>
      <c r="C501" s="182" t="s">
        <v>291</v>
      </c>
      <c r="D501" s="182" t="s">
        <v>342</v>
      </c>
      <c r="E501" s="182" t="s">
        <v>178</v>
      </c>
      <c r="F501" s="183" t="s">
        <v>275</v>
      </c>
      <c r="G501" s="183" t="s">
        <v>310</v>
      </c>
    </row>
    <row r="502" spans="1:7" ht="15" x14ac:dyDescent="0.2">
      <c r="A502" s="180">
        <v>878</v>
      </c>
      <c r="B502" s="181" t="s">
        <v>623</v>
      </c>
      <c r="C502" s="182" t="s">
        <v>291</v>
      </c>
      <c r="D502" s="186" t="s">
        <v>33272</v>
      </c>
      <c r="E502" s="182" t="s">
        <v>178</v>
      </c>
      <c r="F502" s="182" t="s">
        <v>200</v>
      </c>
      <c r="G502" s="183"/>
    </row>
    <row r="503" spans="1:7" ht="15" x14ac:dyDescent="0.2">
      <c r="A503" s="180">
        <v>878</v>
      </c>
      <c r="B503" s="181" t="s">
        <v>623</v>
      </c>
      <c r="C503" s="182" t="s">
        <v>624</v>
      </c>
      <c r="D503" s="182" t="s">
        <v>294</v>
      </c>
      <c r="E503" s="182" t="s">
        <v>178</v>
      </c>
      <c r="F503" s="182" t="s">
        <v>200</v>
      </c>
      <c r="G503" s="183"/>
    </row>
    <row r="504" spans="1:7" ht="15" x14ac:dyDescent="0.2">
      <c r="A504" s="180">
        <v>878</v>
      </c>
      <c r="B504" s="181" t="s">
        <v>623</v>
      </c>
      <c r="C504" s="182" t="s">
        <v>625</v>
      </c>
      <c r="D504" s="182" t="s">
        <v>294</v>
      </c>
      <c r="E504" s="182" t="s">
        <v>178</v>
      </c>
      <c r="F504" s="182" t="s">
        <v>200</v>
      </c>
      <c r="G504" s="183"/>
    </row>
    <row r="505" spans="1:7" ht="15" x14ac:dyDescent="0.2">
      <c r="A505" s="180">
        <v>878</v>
      </c>
      <c r="B505" s="181" t="s">
        <v>623</v>
      </c>
      <c r="C505" s="182" t="s">
        <v>626</v>
      </c>
      <c r="D505" s="182" t="s">
        <v>326</v>
      </c>
      <c r="E505" s="182" t="s">
        <v>178</v>
      </c>
      <c r="F505" s="182" t="s">
        <v>200</v>
      </c>
      <c r="G505" s="183"/>
    </row>
    <row r="506" spans="1:7" ht="15" x14ac:dyDescent="0.2">
      <c r="A506" s="180">
        <v>878</v>
      </c>
      <c r="B506" s="181" t="s">
        <v>623</v>
      </c>
      <c r="C506" s="182" t="s">
        <v>627</v>
      </c>
      <c r="D506" s="182" t="s">
        <v>326</v>
      </c>
      <c r="E506" s="182" t="s">
        <v>178</v>
      </c>
      <c r="F506" s="182" t="s">
        <v>200</v>
      </c>
      <c r="G506" s="183"/>
    </row>
    <row r="507" spans="1:7" ht="15" x14ac:dyDescent="0.2">
      <c r="A507" s="180">
        <v>878</v>
      </c>
      <c r="B507" s="181" t="s">
        <v>623</v>
      </c>
      <c r="C507" s="182" t="s">
        <v>628</v>
      </c>
      <c r="D507" s="182" t="s">
        <v>326</v>
      </c>
      <c r="E507" s="182" t="s">
        <v>178</v>
      </c>
      <c r="F507" s="182" t="s">
        <v>200</v>
      </c>
      <c r="G507" s="183"/>
    </row>
    <row r="508" spans="1:7" ht="15" x14ac:dyDescent="0.2">
      <c r="A508" s="180">
        <v>878</v>
      </c>
      <c r="B508" s="181" t="s">
        <v>623</v>
      </c>
      <c r="C508" s="182" t="s">
        <v>629</v>
      </c>
      <c r="D508" s="182" t="s">
        <v>326</v>
      </c>
      <c r="E508" s="182" t="s">
        <v>178</v>
      </c>
      <c r="F508" s="182" t="s">
        <v>200</v>
      </c>
      <c r="G508" s="183"/>
    </row>
    <row r="509" spans="1:7" ht="15" x14ac:dyDescent="0.2">
      <c r="A509" s="180">
        <v>878</v>
      </c>
      <c r="B509" s="181" t="s">
        <v>623</v>
      </c>
      <c r="C509" s="182" t="s">
        <v>630</v>
      </c>
      <c r="D509" s="182" t="s">
        <v>326</v>
      </c>
      <c r="E509" s="182" t="s">
        <v>178</v>
      </c>
      <c r="F509" s="182" t="s">
        <v>200</v>
      </c>
      <c r="G509" s="183"/>
    </row>
    <row r="510" spans="1:7" ht="15" x14ac:dyDescent="0.2">
      <c r="A510" s="180">
        <v>878</v>
      </c>
      <c r="B510" s="181" t="s">
        <v>623</v>
      </c>
      <c r="C510" s="182" t="s">
        <v>631</v>
      </c>
      <c r="D510" s="182" t="s">
        <v>326</v>
      </c>
      <c r="E510" s="182" t="s">
        <v>178</v>
      </c>
      <c r="F510" s="182" t="s">
        <v>200</v>
      </c>
      <c r="G510" s="183"/>
    </row>
    <row r="511" spans="1:7" ht="15" x14ac:dyDescent="0.2">
      <c r="A511" s="180">
        <v>878</v>
      </c>
      <c r="B511" s="181" t="s">
        <v>623</v>
      </c>
      <c r="C511" s="182" t="s">
        <v>632</v>
      </c>
      <c r="D511" s="182" t="s">
        <v>326</v>
      </c>
      <c r="E511" s="182" t="s">
        <v>178</v>
      </c>
      <c r="F511" s="182" t="s">
        <v>200</v>
      </c>
      <c r="G511" s="183"/>
    </row>
    <row r="512" spans="1:7" ht="15" x14ac:dyDescent="0.2">
      <c r="A512" s="180">
        <v>878</v>
      </c>
      <c r="B512" s="181" t="s">
        <v>623</v>
      </c>
      <c r="C512" s="182" t="s">
        <v>633</v>
      </c>
      <c r="D512" s="182" t="s">
        <v>342</v>
      </c>
      <c r="E512" s="182" t="s">
        <v>178</v>
      </c>
      <c r="F512" s="182" t="s">
        <v>200</v>
      </c>
      <c r="G512" s="183"/>
    </row>
    <row r="513" spans="1:7" ht="15" x14ac:dyDescent="0.2">
      <c r="A513" s="180">
        <v>878</v>
      </c>
      <c r="B513" s="181" t="s">
        <v>623</v>
      </c>
      <c r="C513" s="182" t="s">
        <v>634</v>
      </c>
      <c r="D513" s="182" t="s">
        <v>326</v>
      </c>
      <c r="E513" s="182" t="s">
        <v>178</v>
      </c>
      <c r="F513" s="182" t="s">
        <v>200</v>
      </c>
      <c r="G513" s="183"/>
    </row>
    <row r="514" spans="1:7" ht="15" x14ac:dyDescent="0.2">
      <c r="A514" s="180">
        <v>878</v>
      </c>
      <c r="B514" s="181" t="s">
        <v>623</v>
      </c>
      <c r="C514" s="182" t="s">
        <v>635</v>
      </c>
      <c r="D514" s="182" t="s">
        <v>326</v>
      </c>
      <c r="E514" s="182" t="s">
        <v>178</v>
      </c>
      <c r="F514" s="182" t="s">
        <v>200</v>
      </c>
      <c r="G514" s="183"/>
    </row>
    <row r="515" spans="1:7" ht="15" x14ac:dyDescent="0.2">
      <c r="A515" s="180">
        <v>878</v>
      </c>
      <c r="B515" s="181" t="s">
        <v>623</v>
      </c>
      <c r="C515" s="182" t="s">
        <v>636</v>
      </c>
      <c r="D515" s="182" t="s">
        <v>326</v>
      </c>
      <c r="E515" s="182" t="s">
        <v>178</v>
      </c>
      <c r="F515" s="182" t="s">
        <v>200</v>
      </c>
      <c r="G515" s="183"/>
    </row>
    <row r="516" spans="1:7" ht="15" x14ac:dyDescent="0.2">
      <c r="A516" s="180">
        <v>878</v>
      </c>
      <c r="B516" s="181" t="s">
        <v>623</v>
      </c>
      <c r="C516" s="182" t="s">
        <v>637</v>
      </c>
      <c r="D516" s="182" t="s">
        <v>294</v>
      </c>
      <c r="E516" s="182" t="s">
        <v>178</v>
      </c>
      <c r="F516" s="182" t="s">
        <v>200</v>
      </c>
      <c r="G516" s="183"/>
    </row>
    <row r="517" spans="1:7" ht="15" x14ac:dyDescent="0.2">
      <c r="A517" s="180">
        <v>878</v>
      </c>
      <c r="B517" s="181" t="s">
        <v>623</v>
      </c>
      <c r="C517" s="182" t="s">
        <v>638</v>
      </c>
      <c r="D517" s="182" t="s">
        <v>342</v>
      </c>
      <c r="E517" s="182" t="s">
        <v>178</v>
      </c>
      <c r="F517" s="182" t="s">
        <v>200</v>
      </c>
      <c r="G517" s="183"/>
    </row>
    <row r="518" spans="1:7" ht="15" x14ac:dyDescent="0.2">
      <c r="A518" s="180">
        <v>878</v>
      </c>
      <c r="B518" s="181" t="s">
        <v>623</v>
      </c>
      <c r="C518" s="182" t="s">
        <v>639</v>
      </c>
      <c r="D518" s="182" t="s">
        <v>294</v>
      </c>
      <c r="E518" s="182" t="s">
        <v>178</v>
      </c>
      <c r="F518" s="182" t="s">
        <v>200</v>
      </c>
      <c r="G518" s="183"/>
    </row>
    <row r="519" spans="1:7" ht="15" x14ac:dyDescent="0.2">
      <c r="A519" s="180">
        <v>878</v>
      </c>
      <c r="B519" s="181" t="s">
        <v>623</v>
      </c>
      <c r="C519" s="182" t="s">
        <v>640</v>
      </c>
      <c r="D519" s="182" t="s">
        <v>294</v>
      </c>
      <c r="E519" s="182" t="s">
        <v>178</v>
      </c>
      <c r="F519" s="182" t="s">
        <v>200</v>
      </c>
      <c r="G519" s="183"/>
    </row>
    <row r="520" spans="1:7" ht="15" x14ac:dyDescent="0.2">
      <c r="A520" s="180">
        <v>878</v>
      </c>
      <c r="B520" s="181" t="s">
        <v>623</v>
      </c>
      <c r="C520" s="182" t="s">
        <v>641</v>
      </c>
      <c r="D520" s="182" t="s">
        <v>294</v>
      </c>
      <c r="E520" s="182" t="s">
        <v>178</v>
      </c>
      <c r="F520" s="182" t="s">
        <v>200</v>
      </c>
      <c r="G520" s="183"/>
    </row>
    <row r="521" spans="1:7" ht="15" x14ac:dyDescent="0.2">
      <c r="A521" s="180">
        <v>878</v>
      </c>
      <c r="B521" s="181" t="s">
        <v>623</v>
      </c>
      <c r="C521" s="182" t="s">
        <v>642</v>
      </c>
      <c r="D521" s="182" t="s">
        <v>294</v>
      </c>
      <c r="E521" s="182" t="s">
        <v>178</v>
      </c>
      <c r="F521" s="182" t="s">
        <v>200</v>
      </c>
      <c r="G521" s="183"/>
    </row>
    <row r="522" spans="1:7" ht="15" x14ac:dyDescent="0.2">
      <c r="A522" s="180">
        <v>878</v>
      </c>
      <c r="B522" s="181" t="s">
        <v>623</v>
      </c>
      <c r="C522" s="182" t="s">
        <v>643</v>
      </c>
      <c r="D522" s="182" t="s">
        <v>294</v>
      </c>
      <c r="E522" s="182" t="s">
        <v>178</v>
      </c>
      <c r="F522" s="182" t="s">
        <v>200</v>
      </c>
      <c r="G522" s="183"/>
    </row>
    <row r="523" spans="1:7" ht="15" x14ac:dyDescent="0.2">
      <c r="A523" s="180">
        <v>878</v>
      </c>
      <c r="B523" s="181" t="s">
        <v>623</v>
      </c>
      <c r="C523" s="182" t="s">
        <v>644</v>
      </c>
      <c r="D523" s="182" t="s">
        <v>294</v>
      </c>
      <c r="E523" s="182" t="s">
        <v>178</v>
      </c>
      <c r="F523" s="182" t="s">
        <v>200</v>
      </c>
      <c r="G523" s="183"/>
    </row>
    <row r="524" spans="1:7" ht="15" x14ac:dyDescent="0.2">
      <c r="A524" s="180">
        <v>878</v>
      </c>
      <c r="B524" s="181" t="s">
        <v>623</v>
      </c>
      <c r="C524" s="182" t="s">
        <v>645</v>
      </c>
      <c r="D524" s="182" t="s">
        <v>294</v>
      </c>
      <c r="E524" s="182" t="s">
        <v>178</v>
      </c>
      <c r="F524" s="182" t="s">
        <v>200</v>
      </c>
      <c r="G524" s="183"/>
    </row>
    <row r="525" spans="1:7" ht="15" x14ac:dyDescent="0.2">
      <c r="A525" s="180">
        <v>878</v>
      </c>
      <c r="B525" s="181" t="s">
        <v>623</v>
      </c>
      <c r="C525" s="182" t="s">
        <v>646</v>
      </c>
      <c r="D525" s="182" t="s">
        <v>294</v>
      </c>
      <c r="E525" s="182" t="s">
        <v>178</v>
      </c>
      <c r="F525" s="182" t="s">
        <v>200</v>
      </c>
      <c r="G525" s="183"/>
    </row>
    <row r="526" spans="1:7" ht="15" x14ac:dyDescent="0.2">
      <c r="A526" s="180">
        <v>878</v>
      </c>
      <c r="B526" s="181" t="s">
        <v>623</v>
      </c>
      <c r="C526" s="182" t="s">
        <v>647</v>
      </c>
      <c r="D526" s="182" t="s">
        <v>294</v>
      </c>
      <c r="E526" s="182" t="s">
        <v>178</v>
      </c>
      <c r="F526" s="182" t="s">
        <v>200</v>
      </c>
      <c r="G526" s="183"/>
    </row>
    <row r="527" spans="1:7" ht="15" x14ac:dyDescent="0.2">
      <c r="A527" s="180">
        <v>878</v>
      </c>
      <c r="B527" s="181" t="s">
        <v>623</v>
      </c>
      <c r="C527" s="182" t="s">
        <v>648</v>
      </c>
      <c r="D527" s="182" t="s">
        <v>294</v>
      </c>
      <c r="E527" s="182" t="s">
        <v>178</v>
      </c>
      <c r="F527" s="182" t="s">
        <v>200</v>
      </c>
      <c r="G527" s="183"/>
    </row>
    <row r="528" spans="1:7" ht="15" x14ac:dyDescent="0.2">
      <c r="A528" s="180">
        <v>878</v>
      </c>
      <c r="B528" s="181" t="s">
        <v>623</v>
      </c>
      <c r="C528" s="182" t="s">
        <v>649</v>
      </c>
      <c r="D528" s="182" t="s">
        <v>294</v>
      </c>
      <c r="E528" s="182" t="s">
        <v>178</v>
      </c>
      <c r="F528" s="182" t="s">
        <v>200</v>
      </c>
      <c r="G528" s="183"/>
    </row>
    <row r="529" spans="1:7" ht="15" x14ac:dyDescent="0.2">
      <c r="A529" s="180">
        <v>878</v>
      </c>
      <c r="B529" s="181" t="s">
        <v>623</v>
      </c>
      <c r="C529" s="182" t="s">
        <v>650</v>
      </c>
      <c r="D529" s="182" t="s">
        <v>326</v>
      </c>
      <c r="E529" s="182" t="s">
        <v>178</v>
      </c>
      <c r="F529" s="182" t="s">
        <v>200</v>
      </c>
      <c r="G529" s="183"/>
    </row>
    <row r="530" spans="1:7" ht="15" x14ac:dyDescent="0.2">
      <c r="A530" s="180">
        <v>878</v>
      </c>
      <c r="B530" s="181" t="s">
        <v>623</v>
      </c>
      <c r="C530" s="182" t="s">
        <v>651</v>
      </c>
      <c r="D530" s="182" t="s">
        <v>326</v>
      </c>
      <c r="E530" s="182" t="s">
        <v>178</v>
      </c>
      <c r="F530" s="182" t="s">
        <v>200</v>
      </c>
      <c r="G530" s="183"/>
    </row>
    <row r="531" spans="1:7" ht="15" x14ac:dyDescent="0.2">
      <c r="A531" s="180">
        <v>878</v>
      </c>
      <c r="B531" s="181" t="s">
        <v>623</v>
      </c>
      <c r="C531" s="182" t="s">
        <v>652</v>
      </c>
      <c r="D531" s="182" t="s">
        <v>342</v>
      </c>
      <c r="E531" s="182" t="s">
        <v>178</v>
      </c>
      <c r="F531" s="182" t="s">
        <v>200</v>
      </c>
      <c r="G531" s="183"/>
    </row>
    <row r="532" spans="1:7" ht="15" x14ac:dyDescent="0.2">
      <c r="A532" s="180">
        <v>878</v>
      </c>
      <c r="B532" s="181" t="s">
        <v>623</v>
      </c>
      <c r="C532" s="182" t="s">
        <v>653</v>
      </c>
      <c r="D532" s="182" t="s">
        <v>342</v>
      </c>
      <c r="E532" s="182" t="s">
        <v>178</v>
      </c>
      <c r="F532" s="182" t="s">
        <v>200</v>
      </c>
      <c r="G532" s="183"/>
    </row>
    <row r="533" spans="1:7" ht="15" x14ac:dyDescent="0.2">
      <c r="A533" s="180">
        <v>878</v>
      </c>
      <c r="B533" s="181" t="s">
        <v>623</v>
      </c>
      <c r="C533" s="182" t="s">
        <v>654</v>
      </c>
      <c r="D533" s="182" t="s">
        <v>342</v>
      </c>
      <c r="E533" s="182" t="s">
        <v>178</v>
      </c>
      <c r="F533" s="182" t="s">
        <v>200</v>
      </c>
      <c r="G533" s="183"/>
    </row>
    <row r="534" spans="1:7" ht="15" x14ac:dyDescent="0.2">
      <c r="A534" s="180">
        <v>878</v>
      </c>
      <c r="B534" s="181" t="s">
        <v>623</v>
      </c>
      <c r="C534" s="182" t="s">
        <v>655</v>
      </c>
      <c r="D534" s="182" t="s">
        <v>342</v>
      </c>
      <c r="E534" s="182" t="s">
        <v>178</v>
      </c>
      <c r="F534" s="182" t="s">
        <v>200</v>
      </c>
      <c r="G534" s="183"/>
    </row>
    <row r="535" spans="1:7" ht="15" x14ac:dyDescent="0.2">
      <c r="A535" s="180">
        <v>878</v>
      </c>
      <c r="B535" s="181" t="s">
        <v>623</v>
      </c>
      <c r="C535" s="182" t="s">
        <v>656</v>
      </c>
      <c r="D535" s="182" t="s">
        <v>342</v>
      </c>
      <c r="E535" s="182" t="s">
        <v>178</v>
      </c>
      <c r="F535" s="182" t="s">
        <v>200</v>
      </c>
      <c r="G535" s="183"/>
    </row>
    <row r="536" spans="1:7" ht="15" x14ac:dyDescent="0.2">
      <c r="A536" s="180">
        <v>878</v>
      </c>
      <c r="B536" s="181" t="s">
        <v>623</v>
      </c>
      <c r="C536" s="182" t="s">
        <v>657</v>
      </c>
      <c r="D536" s="182" t="s">
        <v>342</v>
      </c>
      <c r="E536" s="182" t="s">
        <v>178</v>
      </c>
      <c r="F536" s="182" t="s">
        <v>200</v>
      </c>
      <c r="G536" s="183"/>
    </row>
    <row r="537" spans="1:7" ht="15" x14ac:dyDescent="0.2">
      <c r="A537" s="180">
        <v>879</v>
      </c>
      <c r="B537" s="181" t="s">
        <v>658</v>
      </c>
      <c r="C537" s="182" t="s">
        <v>291</v>
      </c>
      <c r="D537" s="182" t="s">
        <v>318</v>
      </c>
      <c r="E537" s="182" t="s">
        <v>178</v>
      </c>
      <c r="F537" s="182" t="s">
        <v>200</v>
      </c>
      <c r="G537" s="183"/>
    </row>
    <row r="538" spans="1:7" ht="15" x14ac:dyDescent="0.2">
      <c r="A538" s="184" t="s">
        <v>33273</v>
      </c>
      <c r="B538" s="185" t="s">
        <v>33274</v>
      </c>
      <c r="C538" s="186" t="s">
        <v>291</v>
      </c>
      <c r="D538" s="186" t="s">
        <v>294</v>
      </c>
      <c r="E538" s="186" t="s">
        <v>200</v>
      </c>
      <c r="F538" s="183" t="s">
        <v>275</v>
      </c>
      <c r="G538" s="183"/>
    </row>
    <row r="539" spans="1:7" ht="15" x14ac:dyDescent="0.2">
      <c r="A539" s="180">
        <v>883</v>
      </c>
      <c r="B539" s="181" t="s">
        <v>659</v>
      </c>
      <c r="C539" s="182" t="s">
        <v>291</v>
      </c>
      <c r="D539" s="182" t="s">
        <v>308</v>
      </c>
      <c r="E539" s="182" t="s">
        <v>178</v>
      </c>
      <c r="F539" s="183" t="s">
        <v>275</v>
      </c>
      <c r="G539" s="183"/>
    </row>
    <row r="540" spans="1:7" ht="15" x14ac:dyDescent="0.2">
      <c r="A540" s="180">
        <v>884</v>
      </c>
      <c r="B540" s="181" t="s">
        <v>660</v>
      </c>
      <c r="C540" s="182" t="s">
        <v>291</v>
      </c>
      <c r="D540" s="182" t="s">
        <v>308</v>
      </c>
      <c r="E540" s="182" t="s">
        <v>178</v>
      </c>
      <c r="F540" s="182" t="s">
        <v>200</v>
      </c>
      <c r="G540" s="183"/>
    </row>
    <row r="541" spans="1:7" ht="15" x14ac:dyDescent="0.2">
      <c r="A541" s="180">
        <v>885</v>
      </c>
      <c r="B541" s="181" t="s">
        <v>661</v>
      </c>
      <c r="C541" s="182" t="s">
        <v>291</v>
      </c>
      <c r="D541" s="182" t="s">
        <v>318</v>
      </c>
      <c r="E541" s="182" t="s">
        <v>178</v>
      </c>
      <c r="F541" s="182" t="s">
        <v>200</v>
      </c>
      <c r="G541" s="183"/>
    </row>
    <row r="542" spans="1:7" ht="15" x14ac:dyDescent="0.2">
      <c r="A542" s="180">
        <v>886</v>
      </c>
      <c r="B542" s="181" t="s">
        <v>662</v>
      </c>
      <c r="C542" s="182" t="s">
        <v>291</v>
      </c>
      <c r="D542" s="182" t="s">
        <v>294</v>
      </c>
      <c r="E542" s="182" t="s">
        <v>178</v>
      </c>
      <c r="F542" s="183" t="s">
        <v>275</v>
      </c>
      <c r="G542" s="183"/>
    </row>
    <row r="543" spans="1:7" ht="15" x14ac:dyDescent="0.2">
      <c r="A543" s="184" t="s">
        <v>33275</v>
      </c>
      <c r="B543" s="185" t="s">
        <v>33276</v>
      </c>
      <c r="C543" s="186" t="s">
        <v>291</v>
      </c>
      <c r="D543" s="186" t="s">
        <v>318</v>
      </c>
      <c r="E543" s="186" t="s">
        <v>200</v>
      </c>
      <c r="F543" s="183" t="s">
        <v>275</v>
      </c>
      <c r="G543" s="183"/>
    </row>
    <row r="544" spans="1:7" ht="15" x14ac:dyDescent="0.2">
      <c r="A544" s="184" t="s">
        <v>33277</v>
      </c>
      <c r="B544" s="185" t="s">
        <v>33278</v>
      </c>
      <c r="C544" s="186" t="s">
        <v>291</v>
      </c>
      <c r="D544" s="186" t="s">
        <v>308</v>
      </c>
      <c r="E544" s="186" t="s">
        <v>200</v>
      </c>
      <c r="F544" s="183" t="s">
        <v>275</v>
      </c>
      <c r="G544" s="183"/>
    </row>
    <row r="545" spans="1:7" ht="15" x14ac:dyDescent="0.2">
      <c r="A545" s="180">
        <v>889</v>
      </c>
      <c r="B545" s="181" t="s">
        <v>663</v>
      </c>
      <c r="C545" s="182" t="s">
        <v>291</v>
      </c>
      <c r="D545" s="182" t="s">
        <v>308</v>
      </c>
      <c r="E545" s="182" t="s">
        <v>178</v>
      </c>
      <c r="F545" s="182" t="s">
        <v>200</v>
      </c>
      <c r="G545" s="183"/>
    </row>
    <row r="546" spans="1:7" ht="15" x14ac:dyDescent="0.2">
      <c r="A546" s="184" t="s">
        <v>33279</v>
      </c>
      <c r="B546" s="185" t="s">
        <v>33280</v>
      </c>
      <c r="C546" s="186" t="s">
        <v>291</v>
      </c>
      <c r="D546" s="186" t="s">
        <v>294</v>
      </c>
      <c r="E546" s="186" t="s">
        <v>200</v>
      </c>
      <c r="F546" s="183" t="s">
        <v>275</v>
      </c>
      <c r="G546" s="183"/>
    </row>
    <row r="547" spans="1:7" ht="15" x14ac:dyDescent="0.2">
      <c r="A547" s="180">
        <v>891</v>
      </c>
      <c r="B547" s="181" t="s">
        <v>664</v>
      </c>
      <c r="C547" s="182" t="s">
        <v>291</v>
      </c>
      <c r="D547" s="182" t="s">
        <v>665</v>
      </c>
      <c r="E547" s="182" t="s">
        <v>178</v>
      </c>
      <c r="F547" s="183" t="s">
        <v>275</v>
      </c>
      <c r="G547" s="183"/>
    </row>
    <row r="548" spans="1:7" ht="15" x14ac:dyDescent="0.2">
      <c r="A548" s="180">
        <v>892</v>
      </c>
      <c r="B548" s="181" t="s">
        <v>666</v>
      </c>
      <c r="C548" s="182" t="s">
        <v>291</v>
      </c>
      <c r="D548" s="182" t="s">
        <v>178</v>
      </c>
      <c r="E548" s="182" t="s">
        <v>178</v>
      </c>
      <c r="F548" s="183" t="s">
        <v>275</v>
      </c>
      <c r="G548" s="183"/>
    </row>
    <row r="549" spans="1:7" ht="15" x14ac:dyDescent="0.2">
      <c r="A549" s="180">
        <v>895</v>
      </c>
      <c r="B549" s="181" t="s">
        <v>667</v>
      </c>
      <c r="C549" s="182" t="s">
        <v>291</v>
      </c>
      <c r="D549" s="182" t="s">
        <v>303</v>
      </c>
      <c r="E549" s="182" t="s">
        <v>178</v>
      </c>
      <c r="F549" s="182" t="s">
        <v>200</v>
      </c>
      <c r="G549" s="183"/>
    </row>
    <row r="550" spans="1:7" ht="15" x14ac:dyDescent="0.2">
      <c r="A550" s="180">
        <v>896</v>
      </c>
      <c r="B550" s="181" t="s">
        <v>668</v>
      </c>
      <c r="C550" s="182" t="s">
        <v>291</v>
      </c>
      <c r="D550" s="182" t="s">
        <v>318</v>
      </c>
      <c r="E550" s="182" t="s">
        <v>178</v>
      </c>
      <c r="F550" s="183" t="s">
        <v>275</v>
      </c>
      <c r="G550" s="183"/>
    </row>
    <row r="551" spans="1:7" ht="15" x14ac:dyDescent="0.2">
      <c r="A551" s="180">
        <v>897</v>
      </c>
      <c r="B551" s="181" t="s">
        <v>669</v>
      </c>
      <c r="C551" s="182" t="s">
        <v>291</v>
      </c>
      <c r="D551" s="182" t="s">
        <v>308</v>
      </c>
      <c r="E551" s="182" t="s">
        <v>178</v>
      </c>
      <c r="F551" s="182" t="s">
        <v>200</v>
      </c>
      <c r="G551" s="183"/>
    </row>
    <row r="552" spans="1:7" ht="15" x14ac:dyDescent="0.2">
      <c r="A552" s="184" t="s">
        <v>33281</v>
      </c>
      <c r="B552" s="185" t="s">
        <v>33282</v>
      </c>
      <c r="C552" s="186" t="s">
        <v>291</v>
      </c>
      <c r="D552" s="186" t="s">
        <v>178</v>
      </c>
      <c r="E552" s="186" t="s">
        <v>200</v>
      </c>
      <c r="F552" s="183" t="s">
        <v>275</v>
      </c>
      <c r="G552" s="183"/>
    </row>
    <row r="553" spans="1:7" ht="15" x14ac:dyDescent="0.2">
      <c r="A553" s="180">
        <v>899</v>
      </c>
      <c r="B553" s="181" t="s">
        <v>670</v>
      </c>
      <c r="C553" s="182" t="s">
        <v>291</v>
      </c>
      <c r="D553" s="182" t="s">
        <v>318</v>
      </c>
      <c r="E553" s="182" t="s">
        <v>178</v>
      </c>
      <c r="F553" s="183" t="s">
        <v>275</v>
      </c>
      <c r="G553" s="183"/>
    </row>
    <row r="554" spans="1:7" ht="15" x14ac:dyDescent="0.2">
      <c r="A554" s="180">
        <v>901</v>
      </c>
      <c r="B554" s="181" t="s">
        <v>671</v>
      </c>
      <c r="C554" s="182" t="s">
        <v>291</v>
      </c>
      <c r="D554" s="182" t="s">
        <v>303</v>
      </c>
      <c r="E554" s="182" t="s">
        <v>178</v>
      </c>
      <c r="F554" s="183" t="s">
        <v>275</v>
      </c>
      <c r="G554" s="183"/>
    </row>
    <row r="555" spans="1:7" ht="15" x14ac:dyDescent="0.2">
      <c r="A555" s="180">
        <v>902</v>
      </c>
      <c r="B555" s="181" t="s">
        <v>672</v>
      </c>
      <c r="C555" s="182" t="s">
        <v>291</v>
      </c>
      <c r="D555" s="182" t="s">
        <v>326</v>
      </c>
      <c r="E555" s="182" t="s">
        <v>178</v>
      </c>
      <c r="F555" s="183" t="s">
        <v>275</v>
      </c>
      <c r="G555" s="183"/>
    </row>
    <row r="556" spans="1:7" ht="15" x14ac:dyDescent="0.2">
      <c r="A556" s="184" t="s">
        <v>33283</v>
      </c>
      <c r="B556" s="185" t="s">
        <v>33284</v>
      </c>
      <c r="C556" s="186" t="s">
        <v>291</v>
      </c>
      <c r="D556" s="186" t="s">
        <v>318</v>
      </c>
      <c r="E556" s="186" t="s">
        <v>200</v>
      </c>
      <c r="F556" s="183" t="s">
        <v>275</v>
      </c>
      <c r="G556" s="183"/>
    </row>
    <row r="557" spans="1:7" ht="15" x14ac:dyDescent="0.2">
      <c r="A557" s="184" t="s">
        <v>33285</v>
      </c>
      <c r="B557" s="185" t="s">
        <v>33286</v>
      </c>
      <c r="C557" s="186" t="s">
        <v>291</v>
      </c>
      <c r="D557" s="186" t="s">
        <v>318</v>
      </c>
      <c r="E557" s="186" t="s">
        <v>200</v>
      </c>
      <c r="F557" s="183" t="s">
        <v>275</v>
      </c>
      <c r="G557" s="183"/>
    </row>
    <row r="558" spans="1:7" ht="15" x14ac:dyDescent="0.2">
      <c r="A558" s="180">
        <v>908</v>
      </c>
      <c r="B558" s="181" t="s">
        <v>673</v>
      </c>
      <c r="C558" s="182" t="s">
        <v>291</v>
      </c>
      <c r="D558" s="182" t="s">
        <v>294</v>
      </c>
      <c r="E558" s="182" t="s">
        <v>178</v>
      </c>
      <c r="F558" s="183" t="s">
        <v>275</v>
      </c>
      <c r="G558" s="183"/>
    </row>
    <row r="559" spans="1:7" ht="15" x14ac:dyDescent="0.2">
      <c r="A559" s="184" t="s">
        <v>33287</v>
      </c>
      <c r="B559" s="185" t="s">
        <v>33288</v>
      </c>
      <c r="C559" s="186" t="s">
        <v>291</v>
      </c>
      <c r="D559" s="186" t="s">
        <v>294</v>
      </c>
      <c r="E559" s="186" t="s">
        <v>200</v>
      </c>
      <c r="F559" s="183" t="s">
        <v>275</v>
      </c>
      <c r="G559" s="183"/>
    </row>
    <row r="560" spans="1:7" ht="15" x14ac:dyDescent="0.2">
      <c r="A560" s="180">
        <v>910</v>
      </c>
      <c r="B560" s="181" t="s">
        <v>674</v>
      </c>
      <c r="C560" s="182" t="s">
        <v>291</v>
      </c>
      <c r="D560" s="182" t="s">
        <v>294</v>
      </c>
      <c r="E560" s="182" t="s">
        <v>178</v>
      </c>
      <c r="F560" s="183" t="s">
        <v>275</v>
      </c>
      <c r="G560" s="183"/>
    </row>
    <row r="561" spans="1:7" ht="15" x14ac:dyDescent="0.2">
      <c r="A561" s="180">
        <v>911</v>
      </c>
      <c r="B561" s="181" t="s">
        <v>675</v>
      </c>
      <c r="C561" s="182" t="s">
        <v>291</v>
      </c>
      <c r="D561" s="182" t="s">
        <v>294</v>
      </c>
      <c r="E561" s="182" t="s">
        <v>178</v>
      </c>
      <c r="F561" s="183" t="s">
        <v>275</v>
      </c>
      <c r="G561" s="183"/>
    </row>
    <row r="562" spans="1:7" ht="15" x14ac:dyDescent="0.2">
      <c r="A562" s="184" t="s">
        <v>33289</v>
      </c>
      <c r="B562" s="185" t="s">
        <v>33290</v>
      </c>
      <c r="C562" s="186" t="s">
        <v>291</v>
      </c>
      <c r="D562" s="186" t="s">
        <v>294</v>
      </c>
      <c r="E562" s="186" t="s">
        <v>200</v>
      </c>
      <c r="F562" s="183" t="s">
        <v>275</v>
      </c>
      <c r="G562" s="183"/>
    </row>
    <row r="563" spans="1:7" ht="15" x14ac:dyDescent="0.2">
      <c r="A563" s="180">
        <v>916</v>
      </c>
      <c r="B563" s="181" t="s">
        <v>676</v>
      </c>
      <c r="C563" s="182" t="s">
        <v>291</v>
      </c>
      <c r="D563" s="182" t="s">
        <v>374</v>
      </c>
      <c r="E563" s="182" t="s">
        <v>178</v>
      </c>
      <c r="F563" s="182" t="s">
        <v>200</v>
      </c>
      <c r="G563" s="183"/>
    </row>
    <row r="564" spans="1:7" ht="15" x14ac:dyDescent="0.2">
      <c r="A564" s="184" t="s">
        <v>33291</v>
      </c>
      <c r="B564" s="185" t="s">
        <v>33292</v>
      </c>
      <c r="C564" s="186" t="s">
        <v>291</v>
      </c>
      <c r="D564" s="186" t="s">
        <v>318</v>
      </c>
      <c r="E564" s="186" t="s">
        <v>200</v>
      </c>
      <c r="F564" s="183" t="s">
        <v>275</v>
      </c>
      <c r="G564" s="183"/>
    </row>
    <row r="565" spans="1:7" ht="15" x14ac:dyDescent="0.2">
      <c r="A565" s="184" t="s">
        <v>33293</v>
      </c>
      <c r="B565" s="185" t="s">
        <v>33294</v>
      </c>
      <c r="C565" s="186" t="s">
        <v>291</v>
      </c>
      <c r="D565" s="186" t="s">
        <v>318</v>
      </c>
      <c r="E565" s="186" t="s">
        <v>200</v>
      </c>
      <c r="F565" s="183" t="s">
        <v>275</v>
      </c>
      <c r="G565" s="183"/>
    </row>
    <row r="566" spans="1:7" ht="15" x14ac:dyDescent="0.2">
      <c r="A566" s="180">
        <v>920</v>
      </c>
      <c r="B566" s="181" t="s">
        <v>677</v>
      </c>
      <c r="C566" s="182" t="s">
        <v>291</v>
      </c>
      <c r="D566" s="182" t="s">
        <v>294</v>
      </c>
      <c r="E566" s="182" t="s">
        <v>178</v>
      </c>
      <c r="F566" s="183" t="s">
        <v>275</v>
      </c>
      <c r="G566" s="183"/>
    </row>
    <row r="567" spans="1:7" ht="15" x14ac:dyDescent="0.2">
      <c r="A567" s="180">
        <v>923</v>
      </c>
      <c r="B567" s="181" t="s">
        <v>678</v>
      </c>
      <c r="C567" s="182" t="s">
        <v>291</v>
      </c>
      <c r="D567" s="182" t="s">
        <v>318</v>
      </c>
      <c r="E567" s="182" t="s">
        <v>178</v>
      </c>
      <c r="F567" s="183" t="s">
        <v>275</v>
      </c>
      <c r="G567" s="183"/>
    </row>
    <row r="568" spans="1:7" ht="15" x14ac:dyDescent="0.2">
      <c r="A568" s="184" t="s">
        <v>33295</v>
      </c>
      <c r="B568" s="185" t="s">
        <v>33296</v>
      </c>
      <c r="C568" s="186" t="s">
        <v>291</v>
      </c>
      <c r="D568" s="186" t="s">
        <v>178</v>
      </c>
      <c r="E568" s="186" t="s">
        <v>200</v>
      </c>
      <c r="F568" s="183" t="s">
        <v>275</v>
      </c>
      <c r="G568" s="183"/>
    </row>
    <row r="569" spans="1:7" ht="15" x14ac:dyDescent="0.2">
      <c r="A569" s="180">
        <v>925</v>
      </c>
      <c r="B569" s="181" t="s">
        <v>679</v>
      </c>
      <c r="C569" s="182" t="s">
        <v>291</v>
      </c>
      <c r="D569" s="182" t="s">
        <v>294</v>
      </c>
      <c r="E569" s="182" t="s">
        <v>178</v>
      </c>
      <c r="F569" s="183" t="s">
        <v>275</v>
      </c>
      <c r="G569" s="183"/>
    </row>
    <row r="570" spans="1:7" ht="15" x14ac:dyDescent="0.2">
      <c r="A570" s="184" t="s">
        <v>33297</v>
      </c>
      <c r="B570" s="185" t="s">
        <v>33298</v>
      </c>
      <c r="C570" s="186" t="s">
        <v>291</v>
      </c>
      <c r="D570" s="186" t="s">
        <v>178</v>
      </c>
      <c r="E570" s="186" t="s">
        <v>200</v>
      </c>
      <c r="F570" s="183" t="s">
        <v>275</v>
      </c>
      <c r="G570" s="183"/>
    </row>
    <row r="571" spans="1:7" ht="15" x14ac:dyDescent="0.2">
      <c r="A571" s="180">
        <v>927</v>
      </c>
      <c r="B571" s="181" t="s">
        <v>680</v>
      </c>
      <c r="C571" s="182" t="s">
        <v>291</v>
      </c>
      <c r="D571" s="182" t="s">
        <v>318</v>
      </c>
      <c r="E571" s="182" t="s">
        <v>178</v>
      </c>
      <c r="F571" s="183" t="s">
        <v>275</v>
      </c>
      <c r="G571" s="183"/>
    </row>
    <row r="572" spans="1:7" ht="15" x14ac:dyDescent="0.2">
      <c r="A572" s="180">
        <v>932</v>
      </c>
      <c r="B572" s="181" t="s">
        <v>681</v>
      </c>
      <c r="C572" s="182" t="s">
        <v>291</v>
      </c>
      <c r="D572" s="182" t="s">
        <v>318</v>
      </c>
      <c r="E572" s="182" t="s">
        <v>178</v>
      </c>
      <c r="F572" s="182" t="s">
        <v>200</v>
      </c>
      <c r="G572" s="183"/>
    </row>
    <row r="573" spans="1:7" ht="15" x14ac:dyDescent="0.2">
      <c r="A573" s="180">
        <v>933</v>
      </c>
      <c r="B573" s="181" t="s">
        <v>682</v>
      </c>
      <c r="C573" s="182" t="s">
        <v>291</v>
      </c>
      <c r="D573" s="182" t="s">
        <v>318</v>
      </c>
      <c r="E573" s="182" t="s">
        <v>178</v>
      </c>
      <c r="F573" s="183" t="s">
        <v>275</v>
      </c>
      <c r="G573" s="183"/>
    </row>
    <row r="574" spans="1:7" ht="15" x14ac:dyDescent="0.2">
      <c r="A574" s="180">
        <v>934</v>
      </c>
      <c r="B574" s="181" t="s">
        <v>683</v>
      </c>
      <c r="C574" s="182" t="s">
        <v>291</v>
      </c>
      <c r="D574" s="182" t="s">
        <v>318</v>
      </c>
      <c r="E574" s="182" t="s">
        <v>178</v>
      </c>
      <c r="F574" s="183" t="s">
        <v>275</v>
      </c>
      <c r="G574" s="183"/>
    </row>
    <row r="575" spans="1:7" ht="15" x14ac:dyDescent="0.2">
      <c r="A575" s="180">
        <v>936</v>
      </c>
      <c r="B575" s="181" t="s">
        <v>684</v>
      </c>
      <c r="C575" s="182" t="s">
        <v>291</v>
      </c>
      <c r="D575" s="182" t="s">
        <v>308</v>
      </c>
      <c r="E575" s="182" t="s">
        <v>178</v>
      </c>
      <c r="F575" s="182" t="s">
        <v>200</v>
      </c>
      <c r="G575" s="183"/>
    </row>
    <row r="576" spans="1:7" ht="15" x14ac:dyDescent="0.2">
      <c r="A576" s="184" t="s">
        <v>33299</v>
      </c>
      <c r="B576" s="185" t="s">
        <v>33300</v>
      </c>
      <c r="C576" s="186" t="s">
        <v>291</v>
      </c>
      <c r="D576" s="186" t="s">
        <v>308</v>
      </c>
      <c r="E576" s="186" t="s">
        <v>200</v>
      </c>
      <c r="F576" s="182" t="s">
        <v>200</v>
      </c>
      <c r="G576" s="183"/>
    </row>
    <row r="577" spans="1:7" ht="15" x14ac:dyDescent="0.2">
      <c r="A577" s="184" t="s">
        <v>33301</v>
      </c>
      <c r="B577" s="185" t="s">
        <v>33302</v>
      </c>
      <c r="C577" s="186" t="s">
        <v>291</v>
      </c>
      <c r="D577" s="186" t="s">
        <v>178</v>
      </c>
      <c r="E577" s="186" t="s">
        <v>200</v>
      </c>
      <c r="F577" s="183" t="s">
        <v>275</v>
      </c>
      <c r="G577" s="183"/>
    </row>
    <row r="578" spans="1:7" ht="15" x14ac:dyDescent="0.2">
      <c r="A578" s="184" t="s">
        <v>33303</v>
      </c>
      <c r="B578" s="185" t="s">
        <v>33304</v>
      </c>
      <c r="C578" s="186" t="s">
        <v>291</v>
      </c>
      <c r="D578" s="186" t="s">
        <v>318</v>
      </c>
      <c r="E578" s="186" t="s">
        <v>200</v>
      </c>
      <c r="F578" s="183" t="s">
        <v>275</v>
      </c>
      <c r="G578" s="183"/>
    </row>
    <row r="579" spans="1:7" ht="15" x14ac:dyDescent="0.2">
      <c r="A579" s="180">
        <v>941</v>
      </c>
      <c r="B579" s="181" t="s">
        <v>685</v>
      </c>
      <c r="C579" s="182" t="s">
        <v>291</v>
      </c>
      <c r="D579" s="182" t="s">
        <v>318</v>
      </c>
      <c r="E579" s="182" t="s">
        <v>178</v>
      </c>
      <c r="F579" s="183" t="s">
        <v>275</v>
      </c>
      <c r="G579" s="183"/>
    </row>
    <row r="580" spans="1:7" ht="15" x14ac:dyDescent="0.2">
      <c r="A580" s="184" t="s">
        <v>33305</v>
      </c>
      <c r="B580" s="185" t="s">
        <v>33306</v>
      </c>
      <c r="C580" s="186" t="s">
        <v>291</v>
      </c>
      <c r="D580" s="186" t="s">
        <v>294</v>
      </c>
      <c r="E580" s="186" t="s">
        <v>200</v>
      </c>
      <c r="F580" s="183" t="s">
        <v>275</v>
      </c>
      <c r="G580" s="183"/>
    </row>
    <row r="581" spans="1:7" ht="15" x14ac:dyDescent="0.2">
      <c r="A581" s="184" t="s">
        <v>33307</v>
      </c>
      <c r="B581" s="185" t="s">
        <v>33308</v>
      </c>
      <c r="C581" s="186" t="s">
        <v>291</v>
      </c>
      <c r="D581" s="186" t="s">
        <v>294</v>
      </c>
      <c r="E581" s="186" t="s">
        <v>200</v>
      </c>
      <c r="F581" s="183" t="s">
        <v>275</v>
      </c>
      <c r="G581" s="183"/>
    </row>
    <row r="582" spans="1:7" ht="15" x14ac:dyDescent="0.2">
      <c r="A582" s="180">
        <v>944</v>
      </c>
      <c r="B582" s="181" t="s">
        <v>686</v>
      </c>
      <c r="C582" s="182" t="s">
        <v>291</v>
      </c>
      <c r="D582" s="182" t="s">
        <v>318</v>
      </c>
      <c r="E582" s="182" t="s">
        <v>178</v>
      </c>
      <c r="F582" s="183" t="s">
        <v>275</v>
      </c>
      <c r="G582" s="183"/>
    </row>
    <row r="583" spans="1:7" ht="15" x14ac:dyDescent="0.2">
      <c r="A583" s="180">
        <v>946</v>
      </c>
      <c r="B583" s="181" t="s">
        <v>687</v>
      </c>
      <c r="C583" s="182" t="s">
        <v>291</v>
      </c>
      <c r="D583" s="182" t="s">
        <v>294</v>
      </c>
      <c r="E583" s="182" t="s">
        <v>178</v>
      </c>
      <c r="F583" s="183" t="s">
        <v>275</v>
      </c>
      <c r="G583" s="183"/>
    </row>
    <row r="584" spans="1:7" ht="15" x14ac:dyDescent="0.2">
      <c r="A584" s="180">
        <v>947</v>
      </c>
      <c r="B584" s="181" t="s">
        <v>688</v>
      </c>
      <c r="C584" s="182" t="s">
        <v>291</v>
      </c>
      <c r="D584" s="182" t="s">
        <v>318</v>
      </c>
      <c r="E584" s="182" t="s">
        <v>178</v>
      </c>
      <c r="F584" s="183" t="s">
        <v>275</v>
      </c>
      <c r="G584" s="183"/>
    </row>
    <row r="585" spans="1:7" ht="15" x14ac:dyDescent="0.2">
      <c r="A585" s="180">
        <v>948</v>
      </c>
      <c r="B585" s="181" t="s">
        <v>689</v>
      </c>
      <c r="C585" s="182" t="s">
        <v>291</v>
      </c>
      <c r="D585" s="182" t="s">
        <v>308</v>
      </c>
      <c r="E585" s="182" t="s">
        <v>178</v>
      </c>
      <c r="F585" s="183" t="s">
        <v>275</v>
      </c>
      <c r="G585" s="183"/>
    </row>
    <row r="586" spans="1:7" ht="15" x14ac:dyDescent="0.2">
      <c r="A586" s="180">
        <v>950</v>
      </c>
      <c r="B586" s="181" t="s">
        <v>690</v>
      </c>
      <c r="C586" s="182" t="s">
        <v>291</v>
      </c>
      <c r="D586" s="182" t="s">
        <v>294</v>
      </c>
      <c r="E586" s="182" t="s">
        <v>178</v>
      </c>
      <c r="F586" s="182" t="s">
        <v>200</v>
      </c>
      <c r="G586" s="183"/>
    </row>
    <row r="587" spans="1:7" ht="15" x14ac:dyDescent="0.2">
      <c r="A587" s="180">
        <v>952</v>
      </c>
      <c r="B587" s="181" t="s">
        <v>691</v>
      </c>
      <c r="C587" s="182" t="s">
        <v>291</v>
      </c>
      <c r="D587" s="182" t="s">
        <v>318</v>
      </c>
      <c r="E587" s="182" t="s">
        <v>178</v>
      </c>
      <c r="F587" s="183" t="s">
        <v>275</v>
      </c>
      <c r="G587" s="183"/>
    </row>
    <row r="588" spans="1:7" ht="15" x14ac:dyDescent="0.2">
      <c r="A588" s="184" t="s">
        <v>33309</v>
      </c>
      <c r="B588" s="185" t="s">
        <v>33310</v>
      </c>
      <c r="C588" s="186" t="s">
        <v>291</v>
      </c>
      <c r="D588" s="186" t="s">
        <v>318</v>
      </c>
      <c r="E588" s="186" t="s">
        <v>200</v>
      </c>
      <c r="F588" s="183" t="s">
        <v>275</v>
      </c>
      <c r="G588" s="183"/>
    </row>
    <row r="589" spans="1:7" ht="15" x14ac:dyDescent="0.2">
      <c r="A589" s="184" t="s">
        <v>33311</v>
      </c>
      <c r="B589" s="185" t="s">
        <v>33312</v>
      </c>
      <c r="C589" s="186" t="s">
        <v>291</v>
      </c>
      <c r="D589" s="186" t="s">
        <v>294</v>
      </c>
      <c r="E589" s="186" t="s">
        <v>200</v>
      </c>
      <c r="F589" s="183" t="s">
        <v>275</v>
      </c>
      <c r="G589" s="183"/>
    </row>
    <row r="590" spans="1:7" ht="15" x14ac:dyDescent="0.2">
      <c r="A590" s="184" t="s">
        <v>33313</v>
      </c>
      <c r="B590" s="185" t="s">
        <v>33314</v>
      </c>
      <c r="C590" s="186" t="s">
        <v>291</v>
      </c>
      <c r="D590" s="186" t="s">
        <v>294</v>
      </c>
      <c r="E590" s="186" t="s">
        <v>200</v>
      </c>
      <c r="F590" s="183" t="s">
        <v>275</v>
      </c>
      <c r="G590" s="183"/>
    </row>
    <row r="591" spans="1:7" ht="15" x14ac:dyDescent="0.2">
      <c r="A591" s="180">
        <v>957</v>
      </c>
      <c r="B591" s="181" t="s">
        <v>692</v>
      </c>
      <c r="C591" s="182" t="s">
        <v>291</v>
      </c>
      <c r="D591" s="182" t="s">
        <v>294</v>
      </c>
      <c r="E591" s="182" t="s">
        <v>178</v>
      </c>
      <c r="F591" s="182" t="s">
        <v>200</v>
      </c>
      <c r="G591" s="183"/>
    </row>
    <row r="592" spans="1:7" ht="15" x14ac:dyDescent="0.2">
      <c r="A592" s="180">
        <v>958</v>
      </c>
      <c r="B592" s="181" t="s">
        <v>693</v>
      </c>
      <c r="C592" s="182" t="s">
        <v>291</v>
      </c>
      <c r="D592" s="182" t="s">
        <v>294</v>
      </c>
      <c r="E592" s="182" t="s">
        <v>178</v>
      </c>
      <c r="F592" s="183" t="s">
        <v>275</v>
      </c>
      <c r="G592" s="183"/>
    </row>
    <row r="593" spans="1:7" ht="15" x14ac:dyDescent="0.2">
      <c r="A593" s="184" t="s">
        <v>33315</v>
      </c>
      <c r="B593" s="185" t="s">
        <v>33316</v>
      </c>
      <c r="C593" s="186" t="s">
        <v>291</v>
      </c>
      <c r="D593" s="186" t="s">
        <v>294</v>
      </c>
      <c r="E593" s="186" t="s">
        <v>200</v>
      </c>
      <c r="F593" s="183" t="s">
        <v>275</v>
      </c>
      <c r="G593" s="183"/>
    </row>
    <row r="594" spans="1:7" ht="15" x14ac:dyDescent="0.2">
      <c r="A594" s="184" t="s">
        <v>33317</v>
      </c>
      <c r="B594" s="185" t="s">
        <v>33318</v>
      </c>
      <c r="C594" s="186" t="s">
        <v>291</v>
      </c>
      <c r="D594" s="186" t="s">
        <v>318</v>
      </c>
      <c r="E594" s="186" t="s">
        <v>200</v>
      </c>
      <c r="F594" s="183" t="s">
        <v>275</v>
      </c>
      <c r="G594" s="183"/>
    </row>
    <row r="595" spans="1:7" ht="15" x14ac:dyDescent="0.2">
      <c r="A595" s="180">
        <v>964</v>
      </c>
      <c r="B595" s="181" t="s">
        <v>694</v>
      </c>
      <c r="C595" s="182" t="s">
        <v>291</v>
      </c>
      <c r="D595" s="182" t="s">
        <v>308</v>
      </c>
      <c r="E595" s="182" t="s">
        <v>178</v>
      </c>
      <c r="F595" s="183" t="s">
        <v>275</v>
      </c>
      <c r="G595" s="183"/>
    </row>
    <row r="596" spans="1:7" ht="15" x14ac:dyDescent="0.2">
      <c r="A596" s="184" t="s">
        <v>33319</v>
      </c>
      <c r="B596" s="185" t="s">
        <v>33320</v>
      </c>
      <c r="C596" s="186" t="s">
        <v>291</v>
      </c>
      <c r="D596" s="186" t="s">
        <v>303</v>
      </c>
      <c r="E596" s="186" t="s">
        <v>200</v>
      </c>
      <c r="F596" s="183" t="s">
        <v>275</v>
      </c>
      <c r="G596" s="183"/>
    </row>
    <row r="597" spans="1:7" ht="15" x14ac:dyDescent="0.2">
      <c r="A597" s="184" t="s">
        <v>33321</v>
      </c>
      <c r="B597" s="185" t="s">
        <v>33322</v>
      </c>
      <c r="C597" s="186" t="s">
        <v>291</v>
      </c>
      <c r="D597" s="186" t="s">
        <v>318</v>
      </c>
      <c r="E597" s="186" t="s">
        <v>200</v>
      </c>
      <c r="F597" s="183" t="s">
        <v>275</v>
      </c>
      <c r="G597" s="183"/>
    </row>
    <row r="598" spans="1:7" ht="15" x14ac:dyDescent="0.2">
      <c r="A598" s="184" t="s">
        <v>33323</v>
      </c>
      <c r="B598" s="185" t="s">
        <v>33324</v>
      </c>
      <c r="C598" s="186" t="s">
        <v>291</v>
      </c>
      <c r="D598" s="186" t="s">
        <v>178</v>
      </c>
      <c r="E598" s="186" t="s">
        <v>200</v>
      </c>
      <c r="F598" s="183" t="s">
        <v>275</v>
      </c>
      <c r="G598" s="183"/>
    </row>
    <row r="599" spans="1:7" ht="15" x14ac:dyDescent="0.2">
      <c r="A599" s="184" t="s">
        <v>33325</v>
      </c>
      <c r="B599" s="185" t="s">
        <v>33326</v>
      </c>
      <c r="C599" s="186" t="s">
        <v>291</v>
      </c>
      <c r="D599" s="186" t="s">
        <v>178</v>
      </c>
      <c r="E599" s="186" t="s">
        <v>200</v>
      </c>
      <c r="F599" s="183" t="s">
        <v>275</v>
      </c>
      <c r="G599" s="183"/>
    </row>
    <row r="600" spans="1:7" ht="15" x14ac:dyDescent="0.2">
      <c r="A600" s="180">
        <v>970</v>
      </c>
      <c r="B600" s="181" t="s">
        <v>695</v>
      </c>
      <c r="C600" s="182" t="s">
        <v>291</v>
      </c>
      <c r="D600" s="182" t="s">
        <v>326</v>
      </c>
      <c r="E600" s="182" t="s">
        <v>178</v>
      </c>
      <c r="F600" s="182" t="s">
        <v>200</v>
      </c>
      <c r="G600" s="183"/>
    </row>
    <row r="601" spans="1:7" ht="15" x14ac:dyDescent="0.2">
      <c r="A601" s="180">
        <v>971</v>
      </c>
      <c r="B601" s="181" t="s">
        <v>696</v>
      </c>
      <c r="C601" s="182" t="s">
        <v>291</v>
      </c>
      <c r="D601" s="182" t="s">
        <v>303</v>
      </c>
      <c r="E601" s="182" t="s">
        <v>178</v>
      </c>
      <c r="F601" s="183" t="s">
        <v>275</v>
      </c>
      <c r="G601" s="183"/>
    </row>
    <row r="602" spans="1:7" ht="15" x14ac:dyDescent="0.2">
      <c r="A602" s="184" t="s">
        <v>33327</v>
      </c>
      <c r="B602" s="185" t="s">
        <v>33328</v>
      </c>
      <c r="C602" s="186" t="s">
        <v>291</v>
      </c>
      <c r="D602" s="186" t="s">
        <v>178</v>
      </c>
      <c r="E602" s="186" t="s">
        <v>200</v>
      </c>
      <c r="F602" s="183" t="s">
        <v>275</v>
      </c>
      <c r="G602" s="183"/>
    </row>
    <row r="603" spans="1:7" ht="15" x14ac:dyDescent="0.2">
      <c r="A603" s="180">
        <v>974</v>
      </c>
      <c r="B603" s="181" t="s">
        <v>697</v>
      </c>
      <c r="C603" s="182" t="s">
        <v>291</v>
      </c>
      <c r="D603" s="182" t="s">
        <v>178</v>
      </c>
      <c r="E603" s="182" t="s">
        <v>178</v>
      </c>
      <c r="F603" s="183" t="s">
        <v>275</v>
      </c>
      <c r="G603" s="183"/>
    </row>
    <row r="604" spans="1:7" ht="15" x14ac:dyDescent="0.2">
      <c r="A604" s="184" t="s">
        <v>33329</v>
      </c>
      <c r="B604" s="185" t="s">
        <v>33330</v>
      </c>
      <c r="C604" s="186" t="s">
        <v>291</v>
      </c>
      <c r="D604" s="186" t="s">
        <v>318</v>
      </c>
      <c r="E604" s="186" t="s">
        <v>200</v>
      </c>
      <c r="F604" s="183" t="s">
        <v>275</v>
      </c>
      <c r="G604" s="183"/>
    </row>
    <row r="605" spans="1:7" ht="15" x14ac:dyDescent="0.2">
      <c r="A605" s="180">
        <v>976</v>
      </c>
      <c r="B605" s="181" t="s">
        <v>698</v>
      </c>
      <c r="C605" s="182" t="s">
        <v>291</v>
      </c>
      <c r="D605" s="182" t="s">
        <v>294</v>
      </c>
      <c r="E605" s="182" t="s">
        <v>178</v>
      </c>
      <c r="F605" s="183" t="s">
        <v>275</v>
      </c>
      <c r="G605" s="183"/>
    </row>
    <row r="606" spans="1:7" ht="15" x14ac:dyDescent="0.2">
      <c r="A606" s="180">
        <v>977</v>
      </c>
      <c r="B606" s="181" t="s">
        <v>699</v>
      </c>
      <c r="C606" s="182" t="s">
        <v>291</v>
      </c>
      <c r="D606" s="182" t="s">
        <v>178</v>
      </c>
      <c r="E606" s="182" t="s">
        <v>178</v>
      </c>
      <c r="F606" s="183" t="s">
        <v>275</v>
      </c>
      <c r="G606" s="183"/>
    </row>
    <row r="607" spans="1:7" ht="15" x14ac:dyDescent="0.2">
      <c r="A607" s="180">
        <v>978</v>
      </c>
      <c r="B607" s="181" t="s">
        <v>700</v>
      </c>
      <c r="C607" s="182" t="s">
        <v>291</v>
      </c>
      <c r="D607" s="182" t="s">
        <v>294</v>
      </c>
      <c r="E607" s="182" t="s">
        <v>178</v>
      </c>
      <c r="F607" s="183" t="s">
        <v>275</v>
      </c>
      <c r="G607" s="183"/>
    </row>
    <row r="608" spans="1:7" ht="15" x14ac:dyDescent="0.2">
      <c r="A608" s="180">
        <v>979</v>
      </c>
      <c r="B608" s="181" t="s">
        <v>701</v>
      </c>
      <c r="C608" s="182" t="s">
        <v>291</v>
      </c>
      <c r="D608" s="182" t="s">
        <v>178</v>
      </c>
      <c r="E608" s="182" t="s">
        <v>178</v>
      </c>
      <c r="F608" s="183" t="s">
        <v>275</v>
      </c>
      <c r="G608" s="183"/>
    </row>
    <row r="609" spans="1:7" ht="15" x14ac:dyDescent="0.2">
      <c r="A609" s="180">
        <v>980</v>
      </c>
      <c r="B609" s="181" t="s">
        <v>702</v>
      </c>
      <c r="C609" s="182" t="s">
        <v>291</v>
      </c>
      <c r="D609" s="182" t="s">
        <v>502</v>
      </c>
      <c r="E609" s="182" t="s">
        <v>178</v>
      </c>
      <c r="F609" s="183" t="s">
        <v>275</v>
      </c>
      <c r="G609" s="183"/>
    </row>
    <row r="610" spans="1:7" ht="15" x14ac:dyDescent="0.2">
      <c r="A610" s="180">
        <v>981</v>
      </c>
      <c r="B610" s="181" t="s">
        <v>703</v>
      </c>
      <c r="C610" s="182" t="s">
        <v>291</v>
      </c>
      <c r="D610" s="182" t="s">
        <v>502</v>
      </c>
      <c r="E610" s="182" t="s">
        <v>178</v>
      </c>
      <c r="F610" s="183" t="s">
        <v>275</v>
      </c>
      <c r="G610" s="183"/>
    </row>
    <row r="611" spans="1:7" ht="15" x14ac:dyDescent="0.2">
      <c r="A611" s="180">
        <v>982</v>
      </c>
      <c r="B611" s="181" t="s">
        <v>704</v>
      </c>
      <c r="C611" s="182" t="s">
        <v>291</v>
      </c>
      <c r="D611" s="182" t="s">
        <v>303</v>
      </c>
      <c r="E611" s="182" t="s">
        <v>178</v>
      </c>
      <c r="F611" s="183" t="s">
        <v>275</v>
      </c>
      <c r="G611" s="183"/>
    </row>
    <row r="612" spans="1:7" ht="15" x14ac:dyDescent="0.2">
      <c r="A612" s="180">
        <v>983</v>
      </c>
      <c r="B612" s="181" t="s">
        <v>705</v>
      </c>
      <c r="C612" s="182" t="s">
        <v>291</v>
      </c>
      <c r="D612" s="182" t="s">
        <v>297</v>
      </c>
      <c r="E612" s="182" t="s">
        <v>178</v>
      </c>
      <c r="F612" s="183" t="s">
        <v>275</v>
      </c>
      <c r="G612" s="183"/>
    </row>
    <row r="613" spans="1:7" ht="15" x14ac:dyDescent="0.2">
      <c r="A613" s="180">
        <v>984</v>
      </c>
      <c r="B613" s="181" t="s">
        <v>706</v>
      </c>
      <c r="C613" s="182" t="s">
        <v>291</v>
      </c>
      <c r="D613" s="182" t="s">
        <v>297</v>
      </c>
      <c r="E613" s="182" t="s">
        <v>178</v>
      </c>
      <c r="F613" s="183" t="s">
        <v>275</v>
      </c>
      <c r="G613" s="183"/>
    </row>
    <row r="614" spans="1:7" ht="15" x14ac:dyDescent="0.2">
      <c r="A614" s="180">
        <v>986</v>
      </c>
      <c r="B614" s="181" t="s">
        <v>707</v>
      </c>
      <c r="C614" s="182" t="s">
        <v>291</v>
      </c>
      <c r="D614" s="182" t="s">
        <v>178</v>
      </c>
      <c r="E614" s="182" t="s">
        <v>178</v>
      </c>
      <c r="F614" s="183" t="s">
        <v>275</v>
      </c>
      <c r="G614" s="183"/>
    </row>
    <row r="615" spans="1:7" ht="15" x14ac:dyDescent="0.2">
      <c r="A615" s="180">
        <v>987</v>
      </c>
      <c r="B615" s="181" t="s">
        <v>708</v>
      </c>
      <c r="C615" s="182" t="s">
        <v>291</v>
      </c>
      <c r="D615" s="182" t="s">
        <v>308</v>
      </c>
      <c r="E615" s="182" t="s">
        <v>178</v>
      </c>
      <c r="F615" s="182" t="s">
        <v>200</v>
      </c>
      <c r="G615" s="183"/>
    </row>
    <row r="616" spans="1:7" ht="15" x14ac:dyDescent="0.2">
      <c r="A616" s="180">
        <v>988</v>
      </c>
      <c r="B616" s="181" t="s">
        <v>709</v>
      </c>
      <c r="C616" s="182" t="s">
        <v>291</v>
      </c>
      <c r="D616" s="182" t="s">
        <v>178</v>
      </c>
      <c r="E616" s="182" t="s">
        <v>178</v>
      </c>
      <c r="F616" s="183" t="s">
        <v>275</v>
      </c>
      <c r="G616" s="183"/>
    </row>
    <row r="617" spans="1:7" ht="15" x14ac:dyDescent="0.2">
      <c r="A617" s="180">
        <v>989</v>
      </c>
      <c r="B617" s="181" t="s">
        <v>710</v>
      </c>
      <c r="C617" s="182" t="s">
        <v>291</v>
      </c>
      <c r="D617" s="182" t="s">
        <v>392</v>
      </c>
      <c r="E617" s="182" t="s">
        <v>178</v>
      </c>
      <c r="F617" s="182" t="s">
        <v>200</v>
      </c>
      <c r="G617" s="183"/>
    </row>
    <row r="618" spans="1:7" ht="15" x14ac:dyDescent="0.2">
      <c r="A618" s="180">
        <v>990</v>
      </c>
      <c r="B618" s="181" t="s">
        <v>711</v>
      </c>
      <c r="C618" s="182" t="s">
        <v>291</v>
      </c>
      <c r="D618" s="182" t="s">
        <v>294</v>
      </c>
      <c r="E618" s="182" t="s">
        <v>178</v>
      </c>
      <c r="F618" s="183" t="s">
        <v>275</v>
      </c>
      <c r="G618" s="183"/>
    </row>
    <row r="619" spans="1:7" ht="15" x14ac:dyDescent="0.2">
      <c r="A619" s="180">
        <v>991</v>
      </c>
      <c r="B619" s="181" t="s">
        <v>712</v>
      </c>
      <c r="C619" s="182" t="s">
        <v>291</v>
      </c>
      <c r="D619" s="182" t="s">
        <v>326</v>
      </c>
      <c r="E619" s="182" t="s">
        <v>178</v>
      </c>
      <c r="F619" s="183" t="s">
        <v>275</v>
      </c>
      <c r="G619" s="183"/>
    </row>
    <row r="620" spans="1:7" ht="15" x14ac:dyDescent="0.2">
      <c r="A620" s="184" t="s">
        <v>33331</v>
      </c>
      <c r="B620" s="185" t="s">
        <v>33332</v>
      </c>
      <c r="C620" s="186" t="s">
        <v>291</v>
      </c>
      <c r="D620" s="186" t="s">
        <v>178</v>
      </c>
      <c r="E620" s="186" t="s">
        <v>200</v>
      </c>
      <c r="F620" s="183" t="s">
        <v>275</v>
      </c>
      <c r="G620" s="183"/>
    </row>
    <row r="621" spans="1:7" ht="15" x14ac:dyDescent="0.2">
      <c r="A621" s="184" t="s">
        <v>33333</v>
      </c>
      <c r="B621" s="185" t="s">
        <v>713</v>
      </c>
      <c r="C621" s="186" t="s">
        <v>291</v>
      </c>
      <c r="D621" s="186" t="s">
        <v>178</v>
      </c>
      <c r="E621" s="186" t="s">
        <v>200</v>
      </c>
      <c r="F621" s="183" t="s">
        <v>275</v>
      </c>
      <c r="G621" s="183"/>
    </row>
  </sheetData>
  <sheetProtection algorithmName="SHA-512" hashValue="6hY3yQrBpwaRSbeeW80uPrZXYuAQuzq6mS0OIxTOocp7VgGiFF50ancOMi9rVrNiRZmH9fwDIUnWV7azTAWFmg==" saltValue="eWYPndO9w0oQGNDfIhTtrA==" spinCount="100000" sheet="1" objects="1" scenarios="1" formatRows="0"/>
  <autoFilter ref="A1:G621" xr:uid="{00000000-0009-0000-0000-000007000000}"/>
  <customSheetViews>
    <customSheetView guid="{B99DCCD3-DFC9-4647-AEFC-59C151D5965F}">
      <selection activeCell="O8" sqref="O8"/>
      <pageMargins left="0.7" right="0.7" top="0.78740157499999996" bottom="0.78740157499999996" header="0.3" footer="0.3"/>
    </customSheetView>
  </customSheetViews>
  <conditionalFormatting sqref="A2:A621">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E404"/>
  <sheetViews>
    <sheetView zoomScaleNormal="100" workbookViewId="0">
      <pane ySplit="1" topLeftCell="A361" activePane="bottomLeft" state="frozen"/>
      <selection activeCell="H39" sqref="H39"/>
      <selection pane="bottomLeft"/>
    </sheetView>
  </sheetViews>
  <sheetFormatPr baseColWidth="10" defaultColWidth="11.33203125" defaultRowHeight="15" x14ac:dyDescent="0.2"/>
  <cols>
    <col min="1" max="1" width="28.6640625" style="34" customWidth="1"/>
    <col min="2" max="2" width="36.6640625" style="34" customWidth="1"/>
    <col min="3" max="3" width="82.6640625" style="34" customWidth="1"/>
    <col min="4" max="4" width="15.6640625" style="33" customWidth="1"/>
    <col min="5" max="5" width="24.6640625" style="34" customWidth="1"/>
    <col min="6" max="16384" width="11.33203125" style="35"/>
  </cols>
  <sheetData>
    <row r="1" spans="1:5" ht="33" customHeight="1" x14ac:dyDescent="0.2">
      <c r="A1" s="187" t="s">
        <v>941</v>
      </c>
      <c r="B1" s="187" t="s">
        <v>32660</v>
      </c>
      <c r="C1" s="187" t="s">
        <v>942</v>
      </c>
      <c r="D1" s="188" t="s">
        <v>943</v>
      </c>
      <c r="E1" s="187" t="s">
        <v>944</v>
      </c>
    </row>
    <row r="2" spans="1:5" ht="18" customHeight="1" x14ac:dyDescent="0.2">
      <c r="A2" s="189" t="s">
        <v>945</v>
      </c>
      <c r="B2" s="190" t="s">
        <v>946</v>
      </c>
      <c r="C2" s="190" t="s">
        <v>947</v>
      </c>
      <c r="D2" s="191" t="s">
        <v>948</v>
      </c>
      <c r="E2" s="189"/>
    </row>
    <row r="3" spans="1:5" ht="18" customHeight="1" x14ac:dyDescent="0.2">
      <c r="A3" s="36" t="s">
        <v>949</v>
      </c>
      <c r="B3" s="192" t="s">
        <v>950</v>
      </c>
      <c r="C3" s="192" t="s">
        <v>951</v>
      </c>
      <c r="D3" s="193" t="s">
        <v>948</v>
      </c>
      <c r="E3" s="36"/>
    </row>
    <row r="4" spans="1:5" ht="25.5" customHeight="1" x14ac:dyDescent="0.2">
      <c r="A4" s="36" t="s">
        <v>952</v>
      </c>
      <c r="B4" s="192" t="s">
        <v>953</v>
      </c>
      <c r="C4" s="192" t="s">
        <v>954</v>
      </c>
      <c r="D4" s="193" t="s">
        <v>948</v>
      </c>
      <c r="E4" s="36"/>
    </row>
    <row r="5" spans="1:5" ht="18" customHeight="1" x14ac:dyDescent="0.2">
      <c r="A5" s="36" t="s">
        <v>955</v>
      </c>
      <c r="B5" s="192" t="s">
        <v>956</v>
      </c>
      <c r="C5" s="192" t="s">
        <v>957</v>
      </c>
      <c r="D5" s="193" t="s">
        <v>948</v>
      </c>
      <c r="E5" s="36"/>
    </row>
    <row r="6" spans="1:5" ht="18" customHeight="1" x14ac:dyDescent="0.2">
      <c r="A6" s="36" t="s">
        <v>958</v>
      </c>
      <c r="B6" s="192" t="s">
        <v>959</v>
      </c>
      <c r="C6" s="192" t="s">
        <v>960</v>
      </c>
      <c r="D6" s="193" t="s">
        <v>961</v>
      </c>
      <c r="E6" s="36"/>
    </row>
    <row r="7" spans="1:5" ht="25.5" customHeight="1" x14ac:dyDescent="0.2">
      <c r="A7" s="36" t="s">
        <v>962</v>
      </c>
      <c r="B7" s="192" t="s">
        <v>963</v>
      </c>
      <c r="C7" s="192" t="s">
        <v>964</v>
      </c>
      <c r="D7" s="193" t="s">
        <v>948</v>
      </c>
      <c r="E7" s="36"/>
    </row>
    <row r="8" spans="1:5" ht="18" customHeight="1" x14ac:dyDescent="0.2">
      <c r="A8" s="36" t="s">
        <v>965</v>
      </c>
      <c r="B8" s="192" t="s">
        <v>966</v>
      </c>
      <c r="C8" s="192" t="s">
        <v>967</v>
      </c>
      <c r="D8" s="193" t="s">
        <v>948</v>
      </c>
      <c r="E8" s="36"/>
    </row>
    <row r="9" spans="1:5" ht="18" customHeight="1" x14ac:dyDescent="0.2">
      <c r="A9" s="36" t="s">
        <v>968</v>
      </c>
      <c r="B9" s="192" t="s">
        <v>969</v>
      </c>
      <c r="C9" s="192" t="s">
        <v>970</v>
      </c>
      <c r="D9" s="193" t="s">
        <v>971</v>
      </c>
      <c r="E9" s="36"/>
    </row>
    <row r="10" spans="1:5" ht="25.5" customHeight="1" x14ac:dyDescent="0.2">
      <c r="A10" s="36" t="s">
        <v>972</v>
      </c>
      <c r="B10" s="192" t="s">
        <v>973</v>
      </c>
      <c r="C10" s="192" t="s">
        <v>974</v>
      </c>
      <c r="D10" s="193" t="s">
        <v>948</v>
      </c>
      <c r="E10" s="36"/>
    </row>
    <row r="11" spans="1:5" ht="18" customHeight="1" x14ac:dyDescent="0.2">
      <c r="A11" s="36" t="s">
        <v>975</v>
      </c>
      <c r="B11" s="192" t="s">
        <v>976</v>
      </c>
      <c r="C11" s="192" t="s">
        <v>977</v>
      </c>
      <c r="D11" s="193" t="s">
        <v>978</v>
      </c>
      <c r="E11" s="36"/>
    </row>
    <row r="12" spans="1:5" ht="18" customHeight="1" x14ac:dyDescent="0.2">
      <c r="A12" s="36" t="s">
        <v>979</v>
      </c>
      <c r="B12" s="192" t="s">
        <v>980</v>
      </c>
      <c r="C12" s="192" t="s">
        <v>981</v>
      </c>
      <c r="D12" s="193" t="s">
        <v>948</v>
      </c>
      <c r="E12" s="36"/>
    </row>
    <row r="13" spans="1:5" ht="18" customHeight="1" x14ac:dyDescent="0.2">
      <c r="A13" s="36" t="s">
        <v>982</v>
      </c>
      <c r="B13" s="192" t="s">
        <v>983</v>
      </c>
      <c r="C13" s="192" t="s">
        <v>984</v>
      </c>
      <c r="D13" s="193" t="s">
        <v>948</v>
      </c>
      <c r="E13" s="36"/>
    </row>
    <row r="14" spans="1:5" ht="18" customHeight="1" x14ac:dyDescent="0.2">
      <c r="A14" s="36" t="s">
        <v>985</v>
      </c>
      <c r="B14" s="192" t="s">
        <v>986</v>
      </c>
      <c r="C14" s="192" t="s">
        <v>987</v>
      </c>
      <c r="D14" s="193" t="s">
        <v>988</v>
      </c>
      <c r="E14" s="36"/>
    </row>
    <row r="15" spans="1:5" ht="18" customHeight="1" x14ac:dyDescent="0.2">
      <c r="A15" s="36" t="s">
        <v>989</v>
      </c>
      <c r="B15" s="192" t="s">
        <v>990</v>
      </c>
      <c r="C15" s="192" t="s">
        <v>991</v>
      </c>
      <c r="D15" s="193" t="s">
        <v>961</v>
      </c>
      <c r="E15" s="36"/>
    </row>
    <row r="16" spans="1:5" ht="18" customHeight="1" x14ac:dyDescent="0.2">
      <c r="A16" s="36" t="s">
        <v>992</v>
      </c>
      <c r="B16" s="192" t="s">
        <v>993</v>
      </c>
      <c r="C16" s="192" t="s">
        <v>994</v>
      </c>
      <c r="D16" s="193" t="s">
        <v>961</v>
      </c>
      <c r="E16" s="36"/>
    </row>
    <row r="17" spans="1:5" ht="18" customHeight="1" x14ac:dyDescent="0.2">
      <c r="A17" s="36" t="s">
        <v>995</v>
      </c>
      <c r="B17" s="192" t="s">
        <v>996</v>
      </c>
      <c r="C17" s="192" t="s">
        <v>997</v>
      </c>
      <c r="D17" s="193" t="s">
        <v>961</v>
      </c>
      <c r="E17" s="36"/>
    </row>
    <row r="18" spans="1:5" ht="18" customHeight="1" x14ac:dyDescent="0.2">
      <c r="A18" s="36" t="s">
        <v>998</v>
      </c>
      <c r="B18" s="192" t="s">
        <v>999</v>
      </c>
      <c r="C18" s="192" t="s">
        <v>1000</v>
      </c>
      <c r="D18" s="193" t="s">
        <v>988</v>
      </c>
      <c r="E18" s="36"/>
    </row>
    <row r="19" spans="1:5" ht="18" customHeight="1" x14ac:dyDescent="0.2">
      <c r="A19" s="36" t="s">
        <v>1001</v>
      </c>
      <c r="B19" s="192" t="s">
        <v>1002</v>
      </c>
      <c r="C19" s="192" t="s">
        <v>1003</v>
      </c>
      <c r="D19" s="193" t="s">
        <v>948</v>
      </c>
      <c r="E19" s="36"/>
    </row>
    <row r="20" spans="1:5" ht="18" customHeight="1" x14ac:dyDescent="0.2">
      <c r="A20" s="36" t="s">
        <v>1004</v>
      </c>
      <c r="B20" s="192" t="s">
        <v>1005</v>
      </c>
      <c r="C20" s="192" t="s">
        <v>1006</v>
      </c>
      <c r="D20" s="194" t="s">
        <v>948</v>
      </c>
      <c r="E20" s="36"/>
    </row>
    <row r="21" spans="1:5" ht="18" customHeight="1" x14ac:dyDescent="0.2">
      <c r="A21" s="36" t="s">
        <v>1007</v>
      </c>
      <c r="B21" s="192" t="s">
        <v>1008</v>
      </c>
      <c r="C21" s="192" t="s">
        <v>1009</v>
      </c>
      <c r="D21" s="193" t="s">
        <v>948</v>
      </c>
      <c r="E21" s="36"/>
    </row>
    <row r="22" spans="1:5" ht="18" customHeight="1" x14ac:dyDescent="0.2">
      <c r="A22" s="36" t="s">
        <v>1010</v>
      </c>
      <c r="B22" s="192" t="s">
        <v>1011</v>
      </c>
      <c r="C22" s="192" t="s">
        <v>1012</v>
      </c>
      <c r="D22" s="193" t="s">
        <v>988</v>
      </c>
      <c r="E22" s="36"/>
    </row>
    <row r="23" spans="1:5" ht="18" customHeight="1" x14ac:dyDescent="0.2">
      <c r="A23" s="36" t="s">
        <v>1013</v>
      </c>
      <c r="B23" s="113" t="s">
        <v>1014</v>
      </c>
      <c r="C23" s="113" t="s">
        <v>1014</v>
      </c>
      <c r="D23" s="194" t="s">
        <v>1015</v>
      </c>
      <c r="E23" s="36"/>
    </row>
    <row r="24" spans="1:5" ht="18" customHeight="1" x14ac:dyDescent="0.2">
      <c r="A24" s="36" t="s">
        <v>1016</v>
      </c>
      <c r="B24" s="192" t="s">
        <v>1017</v>
      </c>
      <c r="C24" s="192" t="s">
        <v>1018</v>
      </c>
      <c r="D24" s="193" t="s">
        <v>988</v>
      </c>
      <c r="E24" s="36"/>
    </row>
    <row r="25" spans="1:5" ht="18" customHeight="1" x14ac:dyDescent="0.2">
      <c r="A25" s="36" t="s">
        <v>1019</v>
      </c>
      <c r="B25" s="192" t="s">
        <v>1020</v>
      </c>
      <c r="C25" s="192" t="s">
        <v>1021</v>
      </c>
      <c r="D25" s="193" t="s">
        <v>961</v>
      </c>
      <c r="E25" s="36"/>
    </row>
    <row r="26" spans="1:5" ht="18" customHeight="1" x14ac:dyDescent="0.2">
      <c r="A26" s="36" t="s">
        <v>1022</v>
      </c>
      <c r="B26" s="195" t="s">
        <v>1023</v>
      </c>
      <c r="C26" s="195" t="s">
        <v>1024</v>
      </c>
      <c r="D26" s="193" t="s">
        <v>971</v>
      </c>
      <c r="E26" s="36"/>
    </row>
    <row r="27" spans="1:5" ht="18" customHeight="1" x14ac:dyDescent="0.2">
      <c r="A27" s="36" t="s">
        <v>1025</v>
      </c>
      <c r="B27" s="192" t="s">
        <v>1026</v>
      </c>
      <c r="C27" s="192" t="s">
        <v>1027</v>
      </c>
      <c r="D27" s="193" t="s">
        <v>961</v>
      </c>
      <c r="E27" s="36"/>
    </row>
    <row r="28" spans="1:5" ht="18" customHeight="1" x14ac:dyDescent="0.2">
      <c r="A28" s="36" t="s">
        <v>1028</v>
      </c>
      <c r="B28" s="192" t="s">
        <v>1029</v>
      </c>
      <c r="C28" s="192" t="s">
        <v>1030</v>
      </c>
      <c r="D28" s="193" t="s">
        <v>961</v>
      </c>
      <c r="E28" s="36"/>
    </row>
    <row r="29" spans="1:5" ht="18" customHeight="1" x14ac:dyDescent="0.2">
      <c r="A29" s="36" t="s">
        <v>1031</v>
      </c>
      <c r="B29" s="192" t="s">
        <v>1032</v>
      </c>
      <c r="C29" s="192" t="s">
        <v>1033</v>
      </c>
      <c r="D29" s="193" t="s">
        <v>961</v>
      </c>
      <c r="E29" s="36"/>
    </row>
    <row r="30" spans="1:5" ht="18" customHeight="1" x14ac:dyDescent="0.2">
      <c r="A30" s="36" t="s">
        <v>1034</v>
      </c>
      <c r="B30" s="192" t="s">
        <v>1035</v>
      </c>
      <c r="C30" s="192" t="s">
        <v>1036</v>
      </c>
      <c r="D30" s="193" t="s">
        <v>961</v>
      </c>
      <c r="E30" s="36"/>
    </row>
    <row r="31" spans="1:5" ht="18" customHeight="1" x14ac:dyDescent="0.2">
      <c r="A31" s="36" t="s">
        <v>1037</v>
      </c>
      <c r="B31" s="192" t="s">
        <v>1038</v>
      </c>
      <c r="C31" s="192" t="s">
        <v>1039</v>
      </c>
      <c r="D31" s="193" t="s">
        <v>1040</v>
      </c>
      <c r="E31" s="36"/>
    </row>
    <row r="32" spans="1:5" ht="18" customHeight="1" x14ac:dyDescent="0.2">
      <c r="A32" s="36" t="s">
        <v>1041</v>
      </c>
      <c r="B32" s="192" t="s">
        <v>1042</v>
      </c>
      <c r="C32" s="192" t="s">
        <v>1043</v>
      </c>
      <c r="D32" s="193" t="s">
        <v>961</v>
      </c>
      <c r="E32" s="36"/>
    </row>
    <row r="33" spans="1:5" ht="18" customHeight="1" x14ac:dyDescent="0.2">
      <c r="A33" s="36" t="s">
        <v>1044</v>
      </c>
      <c r="B33" s="192" t="s">
        <v>1045</v>
      </c>
      <c r="C33" s="192" t="s">
        <v>1046</v>
      </c>
      <c r="D33" s="193" t="s">
        <v>961</v>
      </c>
      <c r="E33" s="36"/>
    </row>
    <row r="34" spans="1:5" ht="18" customHeight="1" x14ac:dyDescent="0.2">
      <c r="A34" s="36" t="s">
        <v>1047</v>
      </c>
      <c r="B34" s="192" t="s">
        <v>1048</v>
      </c>
      <c r="C34" s="192" t="s">
        <v>1049</v>
      </c>
      <c r="D34" s="193" t="s">
        <v>948</v>
      </c>
      <c r="E34" s="36"/>
    </row>
    <row r="35" spans="1:5" ht="18" customHeight="1" x14ac:dyDescent="0.2">
      <c r="A35" s="36" t="s">
        <v>1050</v>
      </c>
      <c r="B35" s="192" t="s">
        <v>1051</v>
      </c>
      <c r="C35" s="192" t="s">
        <v>1052</v>
      </c>
      <c r="D35" s="193" t="s">
        <v>948</v>
      </c>
      <c r="E35" s="36"/>
    </row>
    <row r="36" spans="1:5" ht="18" customHeight="1" x14ac:dyDescent="0.2">
      <c r="A36" s="36" t="s">
        <v>1053</v>
      </c>
      <c r="B36" s="192" t="s">
        <v>1054</v>
      </c>
      <c r="C36" s="192" t="s">
        <v>1055</v>
      </c>
      <c r="D36" s="193" t="s">
        <v>1056</v>
      </c>
      <c r="E36" s="36"/>
    </row>
    <row r="37" spans="1:5" ht="18" customHeight="1" x14ac:dyDescent="0.2">
      <c r="A37" s="36" t="s">
        <v>1057</v>
      </c>
      <c r="B37" s="192" t="s">
        <v>1058</v>
      </c>
      <c r="C37" s="192" t="s">
        <v>1059</v>
      </c>
      <c r="D37" s="193" t="s">
        <v>948</v>
      </c>
      <c r="E37" s="36"/>
    </row>
    <row r="38" spans="1:5" ht="18" customHeight="1" x14ac:dyDescent="0.2">
      <c r="A38" s="36" t="s">
        <v>1060</v>
      </c>
      <c r="B38" s="192" t="s">
        <v>1061</v>
      </c>
      <c r="C38" s="192" t="s">
        <v>1062</v>
      </c>
      <c r="D38" s="193" t="s">
        <v>948</v>
      </c>
      <c r="E38" s="36"/>
    </row>
    <row r="39" spans="1:5" ht="18" customHeight="1" x14ac:dyDescent="0.2">
      <c r="A39" s="36" t="s">
        <v>1063</v>
      </c>
      <c r="B39" s="37" t="s">
        <v>1064</v>
      </c>
      <c r="C39" s="37" t="s">
        <v>1065</v>
      </c>
      <c r="D39" s="193" t="s">
        <v>1066</v>
      </c>
      <c r="E39" s="36"/>
    </row>
    <row r="40" spans="1:5" ht="18" customHeight="1" x14ac:dyDescent="0.2">
      <c r="A40" s="36" t="s">
        <v>1067</v>
      </c>
      <c r="B40" s="37" t="s">
        <v>1068</v>
      </c>
      <c r="C40" s="37" t="s">
        <v>1068</v>
      </c>
      <c r="D40" s="193" t="s">
        <v>1015</v>
      </c>
      <c r="E40" s="36"/>
    </row>
    <row r="41" spans="1:5" ht="18" customHeight="1" x14ac:dyDescent="0.2">
      <c r="A41" s="36" t="s">
        <v>1069</v>
      </c>
      <c r="B41" s="37" t="s">
        <v>1070</v>
      </c>
      <c r="C41" s="37" t="s">
        <v>1071</v>
      </c>
      <c r="D41" s="193" t="s">
        <v>1015</v>
      </c>
      <c r="E41" s="36"/>
    </row>
    <row r="42" spans="1:5" ht="18" customHeight="1" x14ac:dyDescent="0.2">
      <c r="A42" s="36" t="s">
        <v>1072</v>
      </c>
      <c r="B42" s="37" t="s">
        <v>1073</v>
      </c>
      <c r="C42" s="37" t="s">
        <v>1073</v>
      </c>
      <c r="D42" s="193" t="s">
        <v>1015</v>
      </c>
      <c r="E42" s="36"/>
    </row>
    <row r="43" spans="1:5" ht="18" customHeight="1" x14ac:dyDescent="0.2">
      <c r="A43" s="36" t="s">
        <v>1074</v>
      </c>
      <c r="B43" s="113" t="s">
        <v>1075</v>
      </c>
      <c r="C43" s="113" t="s">
        <v>1076</v>
      </c>
      <c r="D43" s="193" t="s">
        <v>1066</v>
      </c>
      <c r="E43" s="36"/>
    </row>
    <row r="44" spans="1:5" ht="18" customHeight="1" x14ac:dyDescent="0.2">
      <c r="A44" s="36" t="s">
        <v>1077</v>
      </c>
      <c r="B44" s="113" t="s">
        <v>1078</v>
      </c>
      <c r="C44" s="113" t="s">
        <v>1079</v>
      </c>
      <c r="D44" s="193" t="s">
        <v>1066</v>
      </c>
      <c r="E44" s="36"/>
    </row>
    <row r="45" spans="1:5" ht="18" customHeight="1" x14ac:dyDescent="0.2">
      <c r="A45" s="36" t="s">
        <v>1080</v>
      </c>
      <c r="B45" s="113" t="s">
        <v>1081</v>
      </c>
      <c r="C45" s="113" t="s">
        <v>1082</v>
      </c>
      <c r="D45" s="193" t="s">
        <v>1066</v>
      </c>
      <c r="E45" s="36"/>
    </row>
    <row r="46" spans="1:5" ht="18" customHeight="1" x14ac:dyDescent="0.2">
      <c r="A46" s="36" t="s">
        <v>1083</v>
      </c>
      <c r="B46" s="113" t="s">
        <v>1084</v>
      </c>
      <c r="C46" s="113" t="s">
        <v>1085</v>
      </c>
      <c r="D46" s="193" t="s">
        <v>1066</v>
      </c>
      <c r="E46" s="36"/>
    </row>
    <row r="47" spans="1:5" ht="18" customHeight="1" x14ac:dyDescent="0.2">
      <c r="A47" s="36" t="s">
        <v>1086</v>
      </c>
      <c r="B47" s="113" t="s">
        <v>1087</v>
      </c>
      <c r="C47" s="113" t="s">
        <v>1088</v>
      </c>
      <c r="D47" s="193" t="s">
        <v>1066</v>
      </c>
      <c r="E47" s="36"/>
    </row>
    <row r="48" spans="1:5" ht="18" customHeight="1" x14ac:dyDescent="0.2">
      <c r="A48" s="36" t="s">
        <v>1089</v>
      </c>
      <c r="B48" s="113" t="s">
        <v>1090</v>
      </c>
      <c r="C48" s="113" t="s">
        <v>1091</v>
      </c>
      <c r="D48" s="193" t="s">
        <v>1066</v>
      </c>
      <c r="E48" s="36"/>
    </row>
    <row r="49" spans="1:5" ht="18" customHeight="1" x14ac:dyDescent="0.2">
      <c r="A49" s="36" t="s">
        <v>1092</v>
      </c>
      <c r="B49" s="113" t="s">
        <v>1093</v>
      </c>
      <c r="C49" s="113" t="s">
        <v>1094</v>
      </c>
      <c r="D49" s="193" t="s">
        <v>1095</v>
      </c>
      <c r="E49" s="36"/>
    </row>
    <row r="50" spans="1:5" ht="18" customHeight="1" x14ac:dyDescent="0.2">
      <c r="A50" s="36" t="s">
        <v>1096</v>
      </c>
      <c r="B50" s="113" t="s">
        <v>1097</v>
      </c>
      <c r="C50" s="113" t="s">
        <v>1098</v>
      </c>
      <c r="D50" s="193" t="s">
        <v>1066</v>
      </c>
      <c r="E50" s="36"/>
    </row>
    <row r="51" spans="1:5" ht="18" customHeight="1" x14ac:dyDescent="0.2">
      <c r="A51" s="36" t="s">
        <v>1099</v>
      </c>
      <c r="B51" s="113" t="s">
        <v>1100</v>
      </c>
      <c r="C51" s="113" t="s">
        <v>1101</v>
      </c>
      <c r="D51" s="193" t="s">
        <v>1066</v>
      </c>
      <c r="E51" s="36"/>
    </row>
    <row r="52" spans="1:5" ht="18" customHeight="1" x14ac:dyDescent="0.2">
      <c r="A52" s="36" t="s">
        <v>1102</v>
      </c>
      <c r="B52" s="113" t="s">
        <v>1103</v>
      </c>
      <c r="C52" s="113" t="s">
        <v>1104</v>
      </c>
      <c r="D52" s="193" t="s">
        <v>1066</v>
      </c>
      <c r="E52" s="36"/>
    </row>
    <row r="53" spans="1:5" ht="18" customHeight="1" x14ac:dyDescent="0.2">
      <c r="A53" s="36" t="s">
        <v>1105</v>
      </c>
      <c r="B53" s="113" t="s">
        <v>1106</v>
      </c>
      <c r="C53" s="113" t="s">
        <v>1106</v>
      </c>
      <c r="D53" s="193" t="s">
        <v>1015</v>
      </c>
      <c r="E53" s="36"/>
    </row>
    <row r="54" spans="1:5" ht="18" customHeight="1" x14ac:dyDescent="0.2">
      <c r="A54" s="36" t="s">
        <v>1107</v>
      </c>
      <c r="B54" s="113" t="s">
        <v>1108</v>
      </c>
      <c r="C54" s="113" t="s">
        <v>1109</v>
      </c>
      <c r="D54" s="193" t="s">
        <v>1066</v>
      </c>
      <c r="E54" s="36"/>
    </row>
    <row r="55" spans="1:5" ht="18" customHeight="1" x14ac:dyDescent="0.2">
      <c r="A55" s="36" t="s">
        <v>1110</v>
      </c>
      <c r="B55" s="113" t="s">
        <v>1111</v>
      </c>
      <c r="C55" s="113" t="s">
        <v>1112</v>
      </c>
      <c r="D55" s="193" t="s">
        <v>1066</v>
      </c>
      <c r="E55" s="36"/>
    </row>
    <row r="56" spans="1:5" ht="18" customHeight="1" x14ac:dyDescent="0.2">
      <c r="A56" s="36" t="s">
        <v>1113</v>
      </c>
      <c r="B56" s="113" t="s">
        <v>1114</v>
      </c>
      <c r="C56" s="113" t="s">
        <v>1115</v>
      </c>
      <c r="D56" s="193" t="s">
        <v>1066</v>
      </c>
      <c r="E56" s="36"/>
    </row>
    <row r="57" spans="1:5" ht="18" customHeight="1" x14ac:dyDescent="0.2">
      <c r="A57" s="36" t="s">
        <v>1116</v>
      </c>
      <c r="B57" s="37" t="s">
        <v>1117</v>
      </c>
      <c r="C57" s="37" t="s">
        <v>1118</v>
      </c>
      <c r="D57" s="193" t="s">
        <v>1119</v>
      </c>
      <c r="E57" s="36"/>
    </row>
    <row r="58" spans="1:5" ht="18" customHeight="1" x14ac:dyDescent="0.2">
      <c r="A58" s="36" t="s">
        <v>1120</v>
      </c>
      <c r="B58" s="37" t="s">
        <v>1121</v>
      </c>
      <c r="C58" s="37" t="s">
        <v>1122</v>
      </c>
      <c r="D58" s="193" t="s">
        <v>1119</v>
      </c>
      <c r="E58" s="36"/>
    </row>
    <row r="59" spans="1:5" ht="18" customHeight="1" x14ac:dyDescent="0.2">
      <c r="A59" s="36" t="s">
        <v>1123</v>
      </c>
      <c r="B59" s="113" t="s">
        <v>1124</v>
      </c>
      <c r="C59" s="113" t="s">
        <v>1125</v>
      </c>
      <c r="D59" s="193" t="s">
        <v>1066</v>
      </c>
      <c r="E59" s="36"/>
    </row>
    <row r="60" spans="1:5" ht="18" customHeight="1" x14ac:dyDescent="0.2">
      <c r="A60" s="36" t="s">
        <v>1126</v>
      </c>
      <c r="B60" s="37" t="s">
        <v>1127</v>
      </c>
      <c r="C60" s="37" t="s">
        <v>1128</v>
      </c>
      <c r="D60" s="193" t="s">
        <v>1119</v>
      </c>
      <c r="E60" s="36"/>
    </row>
    <row r="61" spans="1:5" ht="18" customHeight="1" x14ac:dyDescent="0.2">
      <c r="A61" s="36" t="s">
        <v>1129</v>
      </c>
      <c r="B61" s="113" t="s">
        <v>1130</v>
      </c>
      <c r="C61" s="113" t="s">
        <v>1131</v>
      </c>
      <c r="D61" s="193" t="s">
        <v>1066</v>
      </c>
      <c r="E61" s="36"/>
    </row>
    <row r="62" spans="1:5" ht="18" customHeight="1" x14ac:dyDescent="0.2">
      <c r="A62" s="36" t="s">
        <v>1132</v>
      </c>
      <c r="B62" s="113" t="s">
        <v>1133</v>
      </c>
      <c r="C62" s="113" t="s">
        <v>1134</v>
      </c>
      <c r="D62" s="193" t="s">
        <v>1066</v>
      </c>
      <c r="E62" s="36"/>
    </row>
    <row r="63" spans="1:5" ht="18" customHeight="1" x14ac:dyDescent="0.2">
      <c r="A63" s="36" t="s">
        <v>1135</v>
      </c>
      <c r="B63" s="113" t="s">
        <v>1136</v>
      </c>
      <c r="C63" s="113" t="s">
        <v>1137</v>
      </c>
      <c r="D63" s="193" t="s">
        <v>1066</v>
      </c>
      <c r="E63" s="36"/>
    </row>
    <row r="64" spans="1:5" ht="18" customHeight="1" x14ac:dyDescent="0.2">
      <c r="A64" s="36" t="s">
        <v>1138</v>
      </c>
      <c r="B64" s="113" t="s">
        <v>1139</v>
      </c>
      <c r="C64" s="113" t="s">
        <v>1140</v>
      </c>
      <c r="D64" s="193" t="s">
        <v>1066</v>
      </c>
      <c r="E64" s="36"/>
    </row>
    <row r="65" spans="1:5" ht="18" customHeight="1" x14ac:dyDescent="0.2">
      <c r="A65" s="36" t="s">
        <v>1141</v>
      </c>
      <c r="B65" s="113" t="s">
        <v>1142</v>
      </c>
      <c r="C65" s="113" t="s">
        <v>1143</v>
      </c>
      <c r="D65" s="193" t="s">
        <v>1066</v>
      </c>
      <c r="E65" s="36"/>
    </row>
    <row r="66" spans="1:5" ht="18" customHeight="1" x14ac:dyDescent="0.2">
      <c r="A66" s="36" t="s">
        <v>1144</v>
      </c>
      <c r="B66" s="113" t="s">
        <v>1145</v>
      </c>
      <c r="C66" s="113" t="s">
        <v>1146</v>
      </c>
      <c r="D66" s="193" t="s">
        <v>1066</v>
      </c>
      <c r="E66" s="36"/>
    </row>
    <row r="67" spans="1:5" ht="18" customHeight="1" x14ac:dyDescent="0.2">
      <c r="A67" s="36" t="s">
        <v>1147</v>
      </c>
      <c r="B67" s="113" t="s">
        <v>1148</v>
      </c>
      <c r="C67" s="113" t="s">
        <v>1149</v>
      </c>
      <c r="D67" s="193" t="s">
        <v>1150</v>
      </c>
      <c r="E67" s="36"/>
    </row>
    <row r="68" spans="1:5" ht="18" customHeight="1" x14ac:dyDescent="0.2">
      <c r="A68" s="36" t="s">
        <v>1151</v>
      </c>
      <c r="B68" s="113" t="s">
        <v>1152</v>
      </c>
      <c r="C68" s="113" t="s">
        <v>1153</v>
      </c>
      <c r="D68" s="193" t="s">
        <v>1154</v>
      </c>
      <c r="E68" s="36"/>
    </row>
    <row r="69" spans="1:5" ht="18" customHeight="1" x14ac:dyDescent="0.2">
      <c r="A69" s="36" t="s">
        <v>1155</v>
      </c>
      <c r="B69" s="113" t="s">
        <v>1156</v>
      </c>
      <c r="C69" s="113" t="s">
        <v>1157</v>
      </c>
      <c r="D69" s="193" t="s">
        <v>1154</v>
      </c>
      <c r="E69" s="36"/>
    </row>
    <row r="70" spans="1:5" ht="18" customHeight="1" x14ac:dyDescent="0.2">
      <c r="A70" s="36" t="s">
        <v>1158</v>
      </c>
      <c r="B70" s="113" t="s">
        <v>1159</v>
      </c>
      <c r="C70" s="113" t="s">
        <v>1160</v>
      </c>
      <c r="D70" s="193" t="s">
        <v>1161</v>
      </c>
      <c r="E70" s="36"/>
    </row>
    <row r="71" spans="1:5" ht="18" customHeight="1" x14ac:dyDescent="0.2">
      <c r="A71" s="36" t="s">
        <v>1162</v>
      </c>
      <c r="B71" s="113" t="s">
        <v>1163</v>
      </c>
      <c r="C71" s="113" t="s">
        <v>1164</v>
      </c>
      <c r="D71" s="193" t="s">
        <v>1161</v>
      </c>
      <c r="E71" s="36"/>
    </row>
    <row r="72" spans="1:5" ht="18" customHeight="1" x14ac:dyDescent="0.2">
      <c r="A72" s="36" t="s">
        <v>1165</v>
      </c>
      <c r="B72" s="113" t="s">
        <v>1166</v>
      </c>
      <c r="C72" s="113" t="s">
        <v>1167</v>
      </c>
      <c r="D72" s="193" t="s">
        <v>1161</v>
      </c>
      <c r="E72" s="36"/>
    </row>
    <row r="73" spans="1:5" ht="18" customHeight="1" x14ac:dyDescent="0.2">
      <c r="A73" s="36" t="s">
        <v>1168</v>
      </c>
      <c r="B73" s="113" t="s">
        <v>1169</v>
      </c>
      <c r="C73" s="113" t="s">
        <v>1170</v>
      </c>
      <c r="D73" s="193" t="s">
        <v>1161</v>
      </c>
      <c r="E73" s="36"/>
    </row>
    <row r="74" spans="1:5" ht="18" customHeight="1" x14ac:dyDescent="0.2">
      <c r="A74" s="36" t="s">
        <v>1171</v>
      </c>
      <c r="B74" s="113" t="s">
        <v>1172</v>
      </c>
      <c r="C74" s="113" t="s">
        <v>1173</v>
      </c>
      <c r="D74" s="193" t="s">
        <v>1161</v>
      </c>
      <c r="E74" s="36"/>
    </row>
    <row r="75" spans="1:5" ht="18" customHeight="1" x14ac:dyDescent="0.2">
      <c r="A75" s="36" t="s">
        <v>1174</v>
      </c>
      <c r="B75" s="113" t="s">
        <v>1175</v>
      </c>
      <c r="C75" s="113" t="s">
        <v>1176</v>
      </c>
      <c r="D75" s="193" t="s">
        <v>1161</v>
      </c>
      <c r="E75" s="36"/>
    </row>
    <row r="76" spans="1:5" ht="18" customHeight="1" x14ac:dyDescent="0.2">
      <c r="A76" s="36" t="s">
        <v>1177</v>
      </c>
      <c r="B76" s="113" t="s">
        <v>1178</v>
      </c>
      <c r="C76" s="113" t="s">
        <v>1179</v>
      </c>
      <c r="D76" s="193" t="s">
        <v>1161</v>
      </c>
      <c r="E76" s="36"/>
    </row>
    <row r="77" spans="1:5" ht="18" customHeight="1" x14ac:dyDescent="0.2">
      <c r="A77" s="36" t="s">
        <v>1180</v>
      </c>
      <c r="B77" s="113" t="s">
        <v>1181</v>
      </c>
      <c r="C77" s="113" t="s">
        <v>1182</v>
      </c>
      <c r="D77" s="193" t="s">
        <v>1161</v>
      </c>
      <c r="E77" s="36"/>
    </row>
    <row r="78" spans="1:5" ht="18" customHeight="1" x14ac:dyDescent="0.2">
      <c r="A78" s="36" t="s">
        <v>1183</v>
      </c>
      <c r="B78" s="113" t="s">
        <v>1184</v>
      </c>
      <c r="C78" s="113" t="s">
        <v>1185</v>
      </c>
      <c r="D78" s="193" t="s">
        <v>1186</v>
      </c>
      <c r="E78" s="36"/>
    </row>
    <row r="79" spans="1:5" ht="18" customHeight="1" x14ac:dyDescent="0.2">
      <c r="A79" s="36" t="s">
        <v>1187</v>
      </c>
      <c r="B79" s="113" t="s">
        <v>1188</v>
      </c>
      <c r="C79" s="113" t="s">
        <v>1189</v>
      </c>
      <c r="D79" s="193" t="s">
        <v>1186</v>
      </c>
      <c r="E79" s="36"/>
    </row>
    <row r="80" spans="1:5" ht="18" customHeight="1" x14ac:dyDescent="0.2">
      <c r="A80" s="36" t="s">
        <v>1190</v>
      </c>
      <c r="B80" s="192" t="s">
        <v>1191</v>
      </c>
      <c r="C80" s="192" t="s">
        <v>1192</v>
      </c>
      <c r="D80" s="194"/>
      <c r="E80" s="36"/>
    </row>
    <row r="81" spans="1:5" ht="18" customHeight="1" x14ac:dyDescent="0.2">
      <c r="A81" s="36" t="s">
        <v>1193</v>
      </c>
      <c r="B81" s="113" t="s">
        <v>1194</v>
      </c>
      <c r="C81" s="113" t="s">
        <v>1195</v>
      </c>
      <c r="D81" s="193" t="s">
        <v>1186</v>
      </c>
      <c r="E81" s="36"/>
    </row>
    <row r="82" spans="1:5" ht="18" customHeight="1" x14ac:dyDescent="0.2">
      <c r="A82" s="36" t="s">
        <v>1196</v>
      </c>
      <c r="B82" s="113" t="s">
        <v>1197</v>
      </c>
      <c r="C82" s="113" t="s">
        <v>1198</v>
      </c>
      <c r="D82" s="193" t="s">
        <v>1199</v>
      </c>
      <c r="E82" s="36"/>
    </row>
    <row r="83" spans="1:5" ht="18" customHeight="1" x14ac:dyDescent="0.2">
      <c r="A83" s="36" t="s">
        <v>1200</v>
      </c>
      <c r="B83" s="113" t="s">
        <v>1201</v>
      </c>
      <c r="C83" s="113" t="s">
        <v>1202</v>
      </c>
      <c r="D83" s="193" t="s">
        <v>1203</v>
      </c>
      <c r="E83" s="36"/>
    </row>
    <row r="84" spans="1:5" ht="18" customHeight="1" x14ac:dyDescent="0.2">
      <c r="A84" s="36" t="s">
        <v>1204</v>
      </c>
      <c r="B84" s="113" t="s">
        <v>1205</v>
      </c>
      <c r="C84" s="113" t="s">
        <v>1206</v>
      </c>
      <c r="D84" s="193" t="s">
        <v>1207</v>
      </c>
      <c r="E84" s="36"/>
    </row>
    <row r="85" spans="1:5" ht="18" customHeight="1" x14ac:dyDescent="0.2">
      <c r="A85" s="36" t="s">
        <v>1208</v>
      </c>
      <c r="B85" s="113" t="s">
        <v>1209</v>
      </c>
      <c r="C85" s="113" t="s">
        <v>1210</v>
      </c>
      <c r="D85" s="193" t="s">
        <v>1211</v>
      </c>
      <c r="E85" s="36"/>
    </row>
    <row r="86" spans="1:5" ht="18" customHeight="1" x14ac:dyDescent="0.2">
      <c r="A86" s="36" t="s">
        <v>1212</v>
      </c>
      <c r="B86" s="113" t="s">
        <v>1213</v>
      </c>
      <c r="C86" s="113" t="s">
        <v>1214</v>
      </c>
      <c r="D86" s="193" t="s">
        <v>1215</v>
      </c>
      <c r="E86" s="36"/>
    </row>
    <row r="87" spans="1:5" ht="18" customHeight="1" x14ac:dyDescent="0.2">
      <c r="A87" s="36" t="s">
        <v>1216</v>
      </c>
      <c r="B87" s="192" t="s">
        <v>1217</v>
      </c>
      <c r="C87" s="192" t="s">
        <v>1218</v>
      </c>
      <c r="D87" s="193" t="s">
        <v>1219</v>
      </c>
      <c r="E87" s="36"/>
    </row>
    <row r="88" spans="1:5" ht="18" customHeight="1" x14ac:dyDescent="0.2">
      <c r="A88" s="36" t="s">
        <v>1220</v>
      </c>
      <c r="B88" s="113" t="s">
        <v>1221</v>
      </c>
      <c r="C88" s="113" t="s">
        <v>1222</v>
      </c>
      <c r="D88" s="193" t="s">
        <v>1215</v>
      </c>
      <c r="E88" s="36"/>
    </row>
    <row r="89" spans="1:5" ht="18" customHeight="1" x14ac:dyDescent="0.2">
      <c r="A89" s="36" t="s">
        <v>1223</v>
      </c>
      <c r="B89" s="192" t="s">
        <v>1224</v>
      </c>
      <c r="C89" s="192" t="s">
        <v>1225</v>
      </c>
      <c r="D89" s="193" t="s">
        <v>1226</v>
      </c>
      <c r="E89" s="36"/>
    </row>
    <row r="90" spans="1:5" ht="18" customHeight="1" x14ac:dyDescent="0.2">
      <c r="A90" s="36" t="s">
        <v>1227</v>
      </c>
      <c r="B90" s="113" t="s">
        <v>1228</v>
      </c>
      <c r="C90" s="113" t="s">
        <v>1229</v>
      </c>
      <c r="D90" s="194" t="s">
        <v>1230</v>
      </c>
      <c r="E90" s="36"/>
    </row>
    <row r="91" spans="1:5" ht="18" customHeight="1" x14ac:dyDescent="0.2">
      <c r="A91" s="36" t="s">
        <v>1231</v>
      </c>
      <c r="B91" s="37" t="s">
        <v>1232</v>
      </c>
      <c r="C91" s="37" t="s">
        <v>1233</v>
      </c>
      <c r="D91" s="193" t="s">
        <v>1234</v>
      </c>
      <c r="E91" s="36"/>
    </row>
    <row r="92" spans="1:5" ht="18" customHeight="1" x14ac:dyDescent="0.2">
      <c r="A92" s="36" t="s">
        <v>1235</v>
      </c>
      <c r="B92" s="113" t="s">
        <v>1236</v>
      </c>
      <c r="C92" s="113" t="s">
        <v>1237</v>
      </c>
      <c r="D92" s="194" t="s">
        <v>1238</v>
      </c>
      <c r="E92" s="36"/>
    </row>
    <row r="93" spans="1:5" ht="18" customHeight="1" x14ac:dyDescent="0.2">
      <c r="A93" s="36" t="s">
        <v>1239</v>
      </c>
      <c r="B93" s="113" t="s">
        <v>1240</v>
      </c>
      <c r="C93" s="113" t="s">
        <v>1241</v>
      </c>
      <c r="D93" s="194" t="s">
        <v>1238</v>
      </c>
      <c r="E93" s="36"/>
    </row>
    <row r="94" spans="1:5" ht="18" customHeight="1" x14ac:dyDescent="0.2">
      <c r="A94" s="36" t="s">
        <v>1242</v>
      </c>
      <c r="B94" s="113" t="s">
        <v>1243</v>
      </c>
      <c r="C94" s="113" t="s">
        <v>1244</v>
      </c>
      <c r="D94" s="194" t="s">
        <v>1245</v>
      </c>
      <c r="E94" s="36"/>
    </row>
    <row r="95" spans="1:5" ht="18" customHeight="1" x14ac:dyDescent="0.2">
      <c r="A95" s="36" t="s">
        <v>1246</v>
      </c>
      <c r="B95" s="37" t="s">
        <v>1247</v>
      </c>
      <c r="C95" s="37" t="s">
        <v>1248</v>
      </c>
      <c r="D95" s="194" t="s">
        <v>1234</v>
      </c>
      <c r="E95" s="36"/>
    </row>
    <row r="96" spans="1:5" ht="18" customHeight="1" x14ac:dyDescent="0.2">
      <c r="A96" s="36" t="s">
        <v>1249</v>
      </c>
      <c r="B96" s="192" t="s">
        <v>1250</v>
      </c>
      <c r="C96" s="192" t="s">
        <v>1251</v>
      </c>
      <c r="D96" s="194"/>
      <c r="E96" s="36"/>
    </row>
    <row r="97" spans="1:5" ht="18" customHeight="1" x14ac:dyDescent="0.2">
      <c r="A97" s="36" t="s">
        <v>1252</v>
      </c>
      <c r="B97" s="192" t="s">
        <v>1253</v>
      </c>
      <c r="C97" s="192" t="s">
        <v>1254</v>
      </c>
      <c r="D97" s="194"/>
      <c r="E97" s="36"/>
    </row>
    <row r="98" spans="1:5" ht="18" customHeight="1" x14ac:dyDescent="0.2">
      <c r="A98" s="36" t="s">
        <v>1255</v>
      </c>
      <c r="B98" s="192" t="s">
        <v>1256</v>
      </c>
      <c r="C98" s="192" t="s">
        <v>1257</v>
      </c>
      <c r="D98" s="194"/>
      <c r="E98" s="36"/>
    </row>
    <row r="99" spans="1:5" ht="18" customHeight="1" x14ac:dyDescent="0.2">
      <c r="A99" s="36" t="s">
        <v>1258</v>
      </c>
      <c r="B99" s="192" t="s">
        <v>1259</v>
      </c>
      <c r="C99" s="192" t="s">
        <v>1260</v>
      </c>
      <c r="D99" s="194"/>
      <c r="E99" s="36"/>
    </row>
    <row r="100" spans="1:5" ht="18" customHeight="1" x14ac:dyDescent="0.2">
      <c r="A100" s="36" t="s">
        <v>1261</v>
      </c>
      <c r="B100" s="192" t="s">
        <v>1262</v>
      </c>
      <c r="C100" s="192" t="s">
        <v>1263</v>
      </c>
      <c r="D100" s="194"/>
      <c r="E100" s="36"/>
    </row>
    <row r="101" spans="1:5" ht="18" customHeight="1" x14ac:dyDescent="0.2">
      <c r="A101" s="36" t="s">
        <v>1264</v>
      </c>
      <c r="B101" s="192" t="s">
        <v>1265</v>
      </c>
      <c r="C101" s="192" t="s">
        <v>1266</v>
      </c>
      <c r="D101" s="194"/>
      <c r="E101" s="36"/>
    </row>
    <row r="102" spans="1:5" ht="18" customHeight="1" x14ac:dyDescent="0.2">
      <c r="A102" s="36" t="s">
        <v>1267</v>
      </c>
      <c r="B102" s="192" t="s">
        <v>1268</v>
      </c>
      <c r="C102" s="192" t="s">
        <v>1269</v>
      </c>
      <c r="D102" s="194"/>
      <c r="E102" s="36"/>
    </row>
    <row r="103" spans="1:5" ht="18" customHeight="1" x14ac:dyDescent="0.2">
      <c r="A103" s="36" t="s">
        <v>1270</v>
      </c>
      <c r="B103" s="192" t="s">
        <v>1271</v>
      </c>
      <c r="C103" s="192" t="s">
        <v>1272</v>
      </c>
      <c r="D103" s="194"/>
      <c r="E103" s="36"/>
    </row>
    <row r="104" spans="1:5" ht="18" customHeight="1" x14ac:dyDescent="0.2">
      <c r="A104" s="36" t="s">
        <v>1273</v>
      </c>
      <c r="B104" s="192" t="s">
        <v>1274</v>
      </c>
      <c r="C104" s="192" t="s">
        <v>1275</v>
      </c>
      <c r="D104" s="194"/>
      <c r="E104" s="36"/>
    </row>
    <row r="105" spans="1:5" ht="18" customHeight="1" x14ac:dyDescent="0.2">
      <c r="A105" s="36" t="s">
        <v>1276</v>
      </c>
      <c r="B105" s="192" t="s">
        <v>1277</v>
      </c>
      <c r="C105" s="192" t="s">
        <v>1278</v>
      </c>
      <c r="D105" s="194"/>
      <c r="E105" s="36"/>
    </row>
    <row r="106" spans="1:5" ht="18" customHeight="1" x14ac:dyDescent="0.2">
      <c r="A106" s="36" t="s">
        <v>1279</v>
      </c>
      <c r="B106" s="192" t="s">
        <v>1280</v>
      </c>
      <c r="C106" s="192" t="s">
        <v>1281</v>
      </c>
      <c r="D106" s="194"/>
      <c r="E106" s="36"/>
    </row>
    <row r="107" spans="1:5" ht="18" customHeight="1" x14ac:dyDescent="0.2">
      <c r="A107" s="36" t="s">
        <v>1282</v>
      </c>
      <c r="B107" s="192" t="s">
        <v>1283</v>
      </c>
      <c r="C107" s="192" t="s">
        <v>1284</v>
      </c>
      <c r="D107" s="194"/>
      <c r="E107" s="36"/>
    </row>
    <row r="108" spans="1:5" ht="18" customHeight="1" x14ac:dyDescent="0.2">
      <c r="A108" s="36" t="s">
        <v>1285</v>
      </c>
      <c r="B108" s="192" t="s">
        <v>1286</v>
      </c>
      <c r="C108" s="192" t="s">
        <v>1287</v>
      </c>
      <c r="D108" s="194"/>
      <c r="E108" s="36"/>
    </row>
    <row r="109" spans="1:5" ht="18" customHeight="1" x14ac:dyDescent="0.2">
      <c r="A109" s="36" t="s">
        <v>1288</v>
      </c>
      <c r="B109" s="192" t="s">
        <v>1289</v>
      </c>
      <c r="C109" s="192" t="s">
        <v>1290</v>
      </c>
      <c r="D109" s="194"/>
      <c r="E109" s="36"/>
    </row>
    <row r="110" spans="1:5" ht="18" customHeight="1" x14ac:dyDescent="0.2">
      <c r="A110" s="36" t="s">
        <v>1291</v>
      </c>
      <c r="B110" s="192" t="s">
        <v>1292</v>
      </c>
      <c r="C110" s="192" t="s">
        <v>1293</v>
      </c>
      <c r="D110" s="194" t="s">
        <v>948</v>
      </c>
      <c r="E110" s="36"/>
    </row>
    <row r="111" spans="1:5" ht="18" customHeight="1" x14ac:dyDescent="0.2">
      <c r="A111" s="36" t="s">
        <v>1294</v>
      </c>
      <c r="B111" s="192" t="s">
        <v>1295</v>
      </c>
      <c r="C111" s="192" t="s">
        <v>1296</v>
      </c>
      <c r="D111" s="194"/>
      <c r="E111" s="36"/>
    </row>
    <row r="112" spans="1:5" ht="18" customHeight="1" x14ac:dyDescent="0.2">
      <c r="A112" s="36" t="s">
        <v>1297</v>
      </c>
      <c r="B112" s="192" t="s">
        <v>1298</v>
      </c>
      <c r="C112" s="192" t="s">
        <v>1299</v>
      </c>
      <c r="D112" s="194" t="s">
        <v>275</v>
      </c>
      <c r="E112" s="36" t="s">
        <v>275</v>
      </c>
    </row>
    <row r="113" spans="1:5" ht="18" customHeight="1" x14ac:dyDescent="0.2">
      <c r="A113" s="36" t="s">
        <v>1300</v>
      </c>
      <c r="B113" s="192" t="s">
        <v>1301</v>
      </c>
      <c r="C113" s="192" t="s">
        <v>1302</v>
      </c>
      <c r="D113" s="194"/>
      <c r="E113" s="36"/>
    </row>
    <row r="114" spans="1:5" ht="18" customHeight="1" x14ac:dyDescent="0.2">
      <c r="A114" s="36" t="s">
        <v>1303</v>
      </c>
      <c r="B114" s="192" t="s">
        <v>1304</v>
      </c>
      <c r="C114" s="192" t="s">
        <v>1305</v>
      </c>
      <c r="D114" s="194"/>
      <c r="E114" s="36"/>
    </row>
    <row r="115" spans="1:5" ht="18" customHeight="1" x14ac:dyDescent="0.2">
      <c r="A115" s="36" t="s">
        <v>1306</v>
      </c>
      <c r="B115" s="192" t="s">
        <v>1307</v>
      </c>
      <c r="C115" s="192" t="s">
        <v>1308</v>
      </c>
      <c r="D115" s="194"/>
      <c r="E115" s="36"/>
    </row>
    <row r="116" spans="1:5" ht="18" customHeight="1" x14ac:dyDescent="0.2">
      <c r="A116" s="36" t="s">
        <v>1309</v>
      </c>
      <c r="B116" s="192" t="s">
        <v>1310</v>
      </c>
      <c r="C116" s="192" t="s">
        <v>1311</v>
      </c>
      <c r="D116" s="194"/>
      <c r="E116" s="36"/>
    </row>
    <row r="117" spans="1:5" ht="18" customHeight="1" x14ac:dyDescent="0.2">
      <c r="A117" s="36" t="s">
        <v>1312</v>
      </c>
      <c r="B117" s="192" t="s">
        <v>1313</v>
      </c>
      <c r="C117" s="192" t="s">
        <v>1314</v>
      </c>
      <c r="D117" s="194"/>
      <c r="E117" s="36"/>
    </row>
    <row r="118" spans="1:5" ht="18" customHeight="1" x14ac:dyDescent="0.2">
      <c r="A118" s="36" t="s">
        <v>1315</v>
      </c>
      <c r="B118" s="192" t="s">
        <v>1316</v>
      </c>
      <c r="C118" s="192" t="s">
        <v>1317</v>
      </c>
      <c r="D118" s="194"/>
      <c r="E118" s="36"/>
    </row>
    <row r="119" spans="1:5" ht="18" customHeight="1" x14ac:dyDescent="0.2">
      <c r="A119" s="36" t="s">
        <v>1318</v>
      </c>
      <c r="B119" s="192" t="s">
        <v>1319</v>
      </c>
      <c r="C119" s="192" t="s">
        <v>1320</v>
      </c>
      <c r="D119" s="194"/>
      <c r="E119" s="36"/>
    </row>
    <row r="120" spans="1:5" ht="18" customHeight="1" x14ac:dyDescent="0.2">
      <c r="A120" s="36" t="s">
        <v>1321</v>
      </c>
      <c r="B120" s="192" t="s">
        <v>1322</v>
      </c>
      <c r="C120" s="192" t="s">
        <v>1323</v>
      </c>
      <c r="D120" s="194"/>
      <c r="E120" s="36"/>
    </row>
    <row r="121" spans="1:5" ht="18" customHeight="1" x14ac:dyDescent="0.2">
      <c r="A121" s="36" t="s">
        <v>1324</v>
      </c>
      <c r="B121" s="192" t="s">
        <v>1325</v>
      </c>
      <c r="C121" s="192" t="s">
        <v>1326</v>
      </c>
      <c r="D121" s="194"/>
      <c r="E121" s="36"/>
    </row>
    <row r="122" spans="1:5" ht="18" customHeight="1" x14ac:dyDescent="0.2">
      <c r="A122" s="36" t="s">
        <v>1327</v>
      </c>
      <c r="B122" s="192" t="s">
        <v>1328</v>
      </c>
      <c r="C122" s="192" t="s">
        <v>1329</v>
      </c>
      <c r="D122" s="194"/>
      <c r="E122" s="36"/>
    </row>
    <row r="123" spans="1:5" ht="18" customHeight="1" x14ac:dyDescent="0.2">
      <c r="A123" s="36" t="s">
        <v>1330</v>
      </c>
      <c r="B123" s="192" t="s">
        <v>1331</v>
      </c>
      <c r="C123" s="192" t="s">
        <v>1332</v>
      </c>
      <c r="D123" s="194"/>
      <c r="E123" s="36"/>
    </row>
    <row r="124" spans="1:5" ht="18" customHeight="1" x14ac:dyDescent="0.2">
      <c r="A124" s="36" t="s">
        <v>1333</v>
      </c>
      <c r="B124" s="192" t="s">
        <v>1334</v>
      </c>
      <c r="C124" s="192" t="s">
        <v>1335</v>
      </c>
      <c r="D124" s="194"/>
      <c r="E124" s="36"/>
    </row>
    <row r="125" spans="1:5" ht="18" customHeight="1" x14ac:dyDescent="0.2">
      <c r="A125" s="36" t="s">
        <v>1336</v>
      </c>
      <c r="B125" s="192" t="s">
        <v>1337</v>
      </c>
      <c r="C125" s="192" t="s">
        <v>1338</v>
      </c>
      <c r="D125" s="194"/>
      <c r="E125" s="36"/>
    </row>
    <row r="126" spans="1:5" ht="18" customHeight="1" x14ac:dyDescent="0.2">
      <c r="A126" s="36" t="s">
        <v>1339</v>
      </c>
      <c r="B126" s="192" t="s">
        <v>1340</v>
      </c>
      <c r="C126" s="192" t="s">
        <v>1341</v>
      </c>
      <c r="D126" s="194"/>
      <c r="E126" s="36"/>
    </row>
    <row r="127" spans="1:5" ht="18" customHeight="1" x14ac:dyDescent="0.2">
      <c r="A127" s="36" t="s">
        <v>1342</v>
      </c>
      <c r="B127" s="192" t="s">
        <v>1343</v>
      </c>
      <c r="C127" s="192" t="s">
        <v>1344</v>
      </c>
      <c r="D127" s="194"/>
      <c r="E127" s="36"/>
    </row>
    <row r="128" spans="1:5" ht="18" customHeight="1" x14ac:dyDescent="0.2">
      <c r="A128" s="36" t="s">
        <v>1345</v>
      </c>
      <c r="B128" s="192" t="s">
        <v>1346</v>
      </c>
      <c r="C128" s="192" t="s">
        <v>1347</v>
      </c>
      <c r="D128" s="194"/>
      <c r="E128" s="36"/>
    </row>
    <row r="129" spans="1:5" ht="18" customHeight="1" x14ac:dyDescent="0.2">
      <c r="A129" s="36" t="s">
        <v>1348</v>
      </c>
      <c r="B129" s="192" t="s">
        <v>1349</v>
      </c>
      <c r="C129" s="192" t="s">
        <v>1350</v>
      </c>
      <c r="D129" s="194"/>
      <c r="E129" s="36"/>
    </row>
    <row r="130" spans="1:5" ht="18" customHeight="1" x14ac:dyDescent="0.2">
      <c r="A130" s="36" t="s">
        <v>1351</v>
      </c>
      <c r="B130" s="192" t="s">
        <v>1352</v>
      </c>
      <c r="C130" s="192" t="s">
        <v>1353</v>
      </c>
      <c r="D130" s="194"/>
      <c r="E130" s="36"/>
    </row>
    <row r="131" spans="1:5" ht="18" customHeight="1" x14ac:dyDescent="0.2">
      <c r="A131" s="36" t="s">
        <v>1354</v>
      </c>
      <c r="B131" s="192" t="s">
        <v>1355</v>
      </c>
      <c r="C131" s="192" t="s">
        <v>1356</v>
      </c>
      <c r="D131" s="194" t="s">
        <v>275</v>
      </c>
      <c r="E131" s="36" t="s">
        <v>275</v>
      </c>
    </row>
    <row r="132" spans="1:5" ht="18" customHeight="1" x14ac:dyDescent="0.2">
      <c r="A132" s="36" t="s">
        <v>1357</v>
      </c>
      <c r="B132" s="192" t="s">
        <v>1358</v>
      </c>
      <c r="C132" s="192" t="s">
        <v>1359</v>
      </c>
      <c r="D132" s="194"/>
      <c r="E132" s="36"/>
    </row>
    <row r="133" spans="1:5" ht="18" customHeight="1" x14ac:dyDescent="0.2">
      <c r="A133" s="36" t="s">
        <v>1360</v>
      </c>
      <c r="B133" s="192" t="s">
        <v>1361</v>
      </c>
      <c r="C133" s="192" t="s">
        <v>1362</v>
      </c>
      <c r="D133" s="194"/>
      <c r="E133" s="36"/>
    </row>
    <row r="134" spans="1:5" ht="18" customHeight="1" x14ac:dyDescent="0.2">
      <c r="A134" s="36" t="s">
        <v>1363</v>
      </c>
      <c r="B134" s="192" t="s">
        <v>1364</v>
      </c>
      <c r="C134" s="192" t="s">
        <v>1365</v>
      </c>
      <c r="D134" s="194"/>
      <c r="E134" s="36"/>
    </row>
    <row r="135" spans="1:5" ht="18" customHeight="1" x14ac:dyDescent="0.2">
      <c r="A135" s="36" t="s">
        <v>1366</v>
      </c>
      <c r="B135" s="192" t="s">
        <v>1367</v>
      </c>
      <c r="C135" s="192" t="s">
        <v>1368</v>
      </c>
      <c r="D135" s="194"/>
      <c r="E135" s="36"/>
    </row>
    <row r="136" spans="1:5" ht="18" customHeight="1" x14ac:dyDescent="0.2">
      <c r="A136" s="36" t="s">
        <v>1369</v>
      </c>
      <c r="B136" s="192" t="s">
        <v>1370</v>
      </c>
      <c r="C136" s="192" t="s">
        <v>1371</v>
      </c>
      <c r="D136" s="194"/>
      <c r="E136" s="36"/>
    </row>
    <row r="137" spans="1:5" ht="18" customHeight="1" x14ac:dyDescent="0.2">
      <c r="A137" s="36" t="s">
        <v>1372</v>
      </c>
      <c r="B137" s="192" t="s">
        <v>1373</v>
      </c>
      <c r="C137" s="192" t="s">
        <v>1374</v>
      </c>
      <c r="D137" s="194"/>
      <c r="E137" s="36"/>
    </row>
    <row r="138" spans="1:5" ht="18" customHeight="1" x14ac:dyDescent="0.2">
      <c r="A138" s="36" t="s">
        <v>1375</v>
      </c>
      <c r="B138" s="192" t="s">
        <v>1376</v>
      </c>
      <c r="C138" s="192" t="s">
        <v>1377</v>
      </c>
      <c r="D138" s="194"/>
      <c r="E138" s="36"/>
    </row>
    <row r="139" spans="1:5" ht="18" customHeight="1" x14ac:dyDescent="0.2">
      <c r="A139" s="36" t="s">
        <v>1378</v>
      </c>
      <c r="B139" s="192" t="s">
        <v>1379</v>
      </c>
      <c r="C139" s="192" t="s">
        <v>1380</v>
      </c>
      <c r="D139" s="194"/>
      <c r="E139" s="36"/>
    </row>
    <row r="140" spans="1:5" ht="18" customHeight="1" x14ac:dyDescent="0.2">
      <c r="A140" s="36" t="s">
        <v>1381</v>
      </c>
      <c r="B140" s="192" t="s">
        <v>1382</v>
      </c>
      <c r="C140" s="192" t="s">
        <v>1383</v>
      </c>
      <c r="D140" s="194"/>
      <c r="E140" s="36"/>
    </row>
    <row r="141" spans="1:5" ht="18" customHeight="1" x14ac:dyDescent="0.2">
      <c r="A141" s="36" t="s">
        <v>1384</v>
      </c>
      <c r="B141" s="192" t="s">
        <v>1385</v>
      </c>
      <c r="C141" s="192" t="s">
        <v>1386</v>
      </c>
      <c r="D141" s="194"/>
      <c r="E141" s="36"/>
    </row>
    <row r="142" spans="1:5" ht="18" customHeight="1" x14ac:dyDescent="0.2">
      <c r="A142" s="36" t="s">
        <v>1387</v>
      </c>
      <c r="B142" s="192" t="s">
        <v>1388</v>
      </c>
      <c r="C142" s="192" t="s">
        <v>1389</v>
      </c>
      <c r="D142" s="194"/>
      <c r="E142" s="36"/>
    </row>
    <row r="143" spans="1:5" ht="18" customHeight="1" x14ac:dyDescent="0.2">
      <c r="A143" s="36" t="s">
        <v>1390</v>
      </c>
      <c r="B143" s="192" t="s">
        <v>1391</v>
      </c>
      <c r="C143" s="192" t="s">
        <v>1392</v>
      </c>
      <c r="D143" s="194"/>
      <c r="E143" s="36"/>
    </row>
    <row r="144" spans="1:5" ht="18" customHeight="1" x14ac:dyDescent="0.2">
      <c r="A144" s="36" t="s">
        <v>1393</v>
      </c>
      <c r="B144" s="192" t="s">
        <v>1394</v>
      </c>
      <c r="C144" s="192" t="s">
        <v>1395</v>
      </c>
      <c r="D144" s="194"/>
      <c r="E144" s="36"/>
    </row>
    <row r="145" spans="1:5" ht="18" customHeight="1" x14ac:dyDescent="0.2">
      <c r="A145" s="36" t="s">
        <v>1396</v>
      </c>
      <c r="B145" s="192" t="s">
        <v>1397</v>
      </c>
      <c r="C145" s="192" t="s">
        <v>1398</v>
      </c>
      <c r="D145" s="194"/>
      <c r="E145" s="36"/>
    </row>
    <row r="146" spans="1:5" ht="18" customHeight="1" x14ac:dyDescent="0.2">
      <c r="A146" s="36" t="s">
        <v>1399</v>
      </c>
      <c r="B146" s="192" t="s">
        <v>1400</v>
      </c>
      <c r="C146" s="192" t="s">
        <v>1401</v>
      </c>
      <c r="D146" s="194"/>
      <c r="E146" s="36"/>
    </row>
    <row r="147" spans="1:5" ht="18" customHeight="1" x14ac:dyDescent="0.2">
      <c r="A147" s="36" t="s">
        <v>1402</v>
      </c>
      <c r="B147" s="195" t="s">
        <v>1403</v>
      </c>
      <c r="C147" s="195" t="s">
        <v>1404</v>
      </c>
      <c r="D147" s="193" t="s">
        <v>1405</v>
      </c>
      <c r="E147" s="36"/>
    </row>
    <row r="148" spans="1:5" ht="18" customHeight="1" x14ac:dyDescent="0.2">
      <c r="A148" s="36" t="s">
        <v>1406</v>
      </c>
      <c r="B148" s="192" t="s">
        <v>1407</v>
      </c>
      <c r="C148" s="192" t="s">
        <v>1408</v>
      </c>
      <c r="D148" s="194"/>
      <c r="E148" s="36"/>
    </row>
    <row r="149" spans="1:5" ht="18" customHeight="1" x14ac:dyDescent="0.2">
      <c r="A149" s="36" t="s">
        <v>1409</v>
      </c>
      <c r="B149" s="192" t="s">
        <v>1410</v>
      </c>
      <c r="C149" s="192" t="s">
        <v>1411</v>
      </c>
      <c r="D149" s="194"/>
      <c r="E149" s="36"/>
    </row>
    <row r="150" spans="1:5" ht="18" customHeight="1" x14ac:dyDescent="0.2">
      <c r="A150" s="36" t="s">
        <v>1412</v>
      </c>
      <c r="B150" s="192" t="s">
        <v>1413</v>
      </c>
      <c r="C150" s="192" t="s">
        <v>1414</v>
      </c>
      <c r="D150" s="194" t="s">
        <v>1415</v>
      </c>
      <c r="E150" s="36"/>
    </row>
    <row r="151" spans="1:5" ht="18" customHeight="1" x14ac:dyDescent="0.2">
      <c r="A151" s="36" t="s">
        <v>1416</v>
      </c>
      <c r="B151" s="192" t="s">
        <v>1417</v>
      </c>
      <c r="C151" s="192" t="s">
        <v>1418</v>
      </c>
      <c r="D151" s="194"/>
      <c r="E151" s="36"/>
    </row>
    <row r="152" spans="1:5" ht="18" customHeight="1" x14ac:dyDescent="0.2">
      <c r="A152" s="36" t="s">
        <v>1419</v>
      </c>
      <c r="B152" s="192" t="s">
        <v>1420</v>
      </c>
      <c r="C152" s="192" t="s">
        <v>1421</v>
      </c>
      <c r="D152" s="194" t="s">
        <v>1415</v>
      </c>
      <c r="E152" s="36"/>
    </row>
    <row r="153" spans="1:5" ht="18" customHeight="1" x14ac:dyDescent="0.2">
      <c r="A153" s="36" t="s">
        <v>1422</v>
      </c>
      <c r="B153" s="192" t="s">
        <v>1423</v>
      </c>
      <c r="C153" s="192" t="s">
        <v>1424</v>
      </c>
      <c r="D153" s="194"/>
      <c r="E153" s="36"/>
    </row>
    <row r="154" spans="1:5" ht="18" customHeight="1" x14ac:dyDescent="0.2">
      <c r="A154" s="36" t="s">
        <v>1425</v>
      </c>
      <c r="B154" s="192" t="s">
        <v>1426</v>
      </c>
      <c r="C154" s="192" t="s">
        <v>1427</v>
      </c>
      <c r="D154" s="194" t="s">
        <v>1415</v>
      </c>
      <c r="E154" s="36"/>
    </row>
    <row r="155" spans="1:5" ht="18" customHeight="1" x14ac:dyDescent="0.2">
      <c r="A155" s="36" t="s">
        <v>1428</v>
      </c>
      <c r="B155" s="192" t="s">
        <v>1429</v>
      </c>
      <c r="C155" s="192" t="s">
        <v>1430</v>
      </c>
      <c r="D155" s="194"/>
      <c r="E155" s="36"/>
    </row>
    <row r="156" spans="1:5" ht="18" customHeight="1" x14ac:dyDescent="0.2">
      <c r="A156" s="36" t="s">
        <v>1431</v>
      </c>
      <c r="B156" s="192" t="s">
        <v>1432</v>
      </c>
      <c r="C156" s="192" t="s">
        <v>1433</v>
      </c>
      <c r="D156" s="194" t="s">
        <v>1415</v>
      </c>
      <c r="E156" s="36"/>
    </row>
    <row r="157" spans="1:5" ht="18" customHeight="1" x14ac:dyDescent="0.2">
      <c r="A157" s="36" t="s">
        <v>1434</v>
      </c>
      <c r="B157" s="192" t="s">
        <v>1435</v>
      </c>
      <c r="C157" s="192" t="s">
        <v>1436</v>
      </c>
      <c r="D157" s="194"/>
      <c r="E157" s="36"/>
    </row>
    <row r="158" spans="1:5" ht="18" customHeight="1" x14ac:dyDescent="0.2">
      <c r="A158" s="36" t="s">
        <v>1437</v>
      </c>
      <c r="B158" s="192" t="s">
        <v>1438</v>
      </c>
      <c r="C158" s="192" t="s">
        <v>1439</v>
      </c>
      <c r="D158" s="194"/>
      <c r="E158" s="36"/>
    </row>
    <row r="159" spans="1:5" ht="18" customHeight="1" x14ac:dyDescent="0.2">
      <c r="A159" s="36" t="s">
        <v>1440</v>
      </c>
      <c r="B159" s="192" t="s">
        <v>1441</v>
      </c>
      <c r="C159" s="192" t="s">
        <v>1442</v>
      </c>
      <c r="D159" s="194"/>
      <c r="E159" s="36"/>
    </row>
    <row r="160" spans="1:5" ht="18" customHeight="1" x14ac:dyDescent="0.2">
      <c r="A160" s="36" t="s">
        <v>1443</v>
      </c>
      <c r="B160" s="192" t="s">
        <v>1444</v>
      </c>
      <c r="C160" s="192" t="s">
        <v>1444</v>
      </c>
      <c r="D160" s="194"/>
      <c r="E160" s="36"/>
    </row>
    <row r="161" spans="1:5" ht="18" customHeight="1" x14ac:dyDescent="0.2">
      <c r="A161" s="36" t="s">
        <v>1445</v>
      </c>
      <c r="B161" s="192" t="s">
        <v>1446</v>
      </c>
      <c r="C161" s="192" t="s">
        <v>1447</v>
      </c>
      <c r="D161" s="194"/>
      <c r="E161" s="36"/>
    </row>
    <row r="162" spans="1:5" ht="18" customHeight="1" x14ac:dyDescent="0.2">
      <c r="A162" s="36" t="s">
        <v>1448</v>
      </c>
      <c r="B162" s="192" t="s">
        <v>1449</v>
      </c>
      <c r="C162" s="192" t="s">
        <v>1450</v>
      </c>
      <c r="D162" s="194" t="s">
        <v>1415</v>
      </c>
      <c r="E162" s="36"/>
    </row>
    <row r="163" spans="1:5" ht="18" customHeight="1" x14ac:dyDescent="0.2">
      <c r="A163" s="36" t="s">
        <v>1451</v>
      </c>
      <c r="B163" s="192" t="s">
        <v>1452</v>
      </c>
      <c r="C163" s="192" t="s">
        <v>1453</v>
      </c>
      <c r="D163" s="194"/>
      <c r="E163" s="36"/>
    </row>
    <row r="164" spans="1:5" ht="18" customHeight="1" x14ac:dyDescent="0.2">
      <c r="A164" s="36" t="s">
        <v>1454</v>
      </c>
      <c r="B164" s="192" t="s">
        <v>1455</v>
      </c>
      <c r="C164" s="192" t="s">
        <v>1456</v>
      </c>
      <c r="D164" s="194" t="s">
        <v>1415</v>
      </c>
      <c r="E164" s="36"/>
    </row>
    <row r="165" spans="1:5" ht="18" customHeight="1" x14ac:dyDescent="0.2">
      <c r="A165" s="36" t="s">
        <v>1457</v>
      </c>
      <c r="B165" s="192" t="s">
        <v>1458</v>
      </c>
      <c r="C165" s="192" t="s">
        <v>1459</v>
      </c>
      <c r="D165" s="194"/>
      <c r="E165" s="36"/>
    </row>
    <row r="166" spans="1:5" ht="18" customHeight="1" x14ac:dyDescent="0.2">
      <c r="A166" s="36" t="s">
        <v>1460</v>
      </c>
      <c r="B166" s="192" t="s">
        <v>1461</v>
      </c>
      <c r="C166" s="192" t="s">
        <v>1462</v>
      </c>
      <c r="D166" s="194" t="s">
        <v>1463</v>
      </c>
      <c r="E166" s="36"/>
    </row>
    <row r="167" spans="1:5" ht="18" customHeight="1" x14ac:dyDescent="0.2">
      <c r="A167" s="36" t="s">
        <v>1464</v>
      </c>
      <c r="B167" s="192" t="s">
        <v>1465</v>
      </c>
      <c r="C167" s="192" t="s">
        <v>1466</v>
      </c>
      <c r="D167" s="194"/>
      <c r="E167" s="36"/>
    </row>
    <row r="168" spans="1:5" ht="18" customHeight="1" x14ac:dyDescent="0.2">
      <c r="A168" s="36" t="s">
        <v>1467</v>
      </c>
      <c r="B168" s="192" t="s">
        <v>1468</v>
      </c>
      <c r="C168" s="192" t="s">
        <v>1469</v>
      </c>
      <c r="D168" s="193" t="s">
        <v>948</v>
      </c>
      <c r="E168" s="36"/>
    </row>
    <row r="169" spans="1:5" ht="18" customHeight="1" x14ac:dyDescent="0.2">
      <c r="A169" s="36" t="s">
        <v>1470</v>
      </c>
      <c r="B169" s="195" t="s">
        <v>1471</v>
      </c>
      <c r="C169" s="195" t="s">
        <v>1472</v>
      </c>
      <c r="D169" s="194" t="s">
        <v>1473</v>
      </c>
      <c r="E169" s="36"/>
    </row>
    <row r="170" spans="1:5" ht="18" customHeight="1" x14ac:dyDescent="0.2">
      <c r="A170" s="36" t="s">
        <v>1474</v>
      </c>
      <c r="B170" s="195" t="s">
        <v>1475</v>
      </c>
      <c r="C170" s="195"/>
      <c r="D170" s="194"/>
      <c r="E170" s="36"/>
    </row>
    <row r="171" spans="1:5" ht="18" customHeight="1" x14ac:dyDescent="0.2">
      <c r="A171" s="36" t="s">
        <v>1476</v>
      </c>
      <c r="B171" s="192" t="s">
        <v>1477</v>
      </c>
      <c r="C171" s="192" t="s">
        <v>1478</v>
      </c>
      <c r="D171" s="194"/>
      <c r="E171" s="36"/>
    </row>
    <row r="172" spans="1:5" ht="18" customHeight="1" x14ac:dyDescent="0.2">
      <c r="A172" s="36" t="s">
        <v>1479</v>
      </c>
      <c r="B172" s="192" t="s">
        <v>1480</v>
      </c>
      <c r="C172" s="192" t="s">
        <v>1481</v>
      </c>
      <c r="D172" s="194"/>
      <c r="E172" s="36"/>
    </row>
    <row r="173" spans="1:5" ht="18" customHeight="1" x14ac:dyDescent="0.2">
      <c r="A173" s="36" t="s">
        <v>1482</v>
      </c>
      <c r="B173" s="192" t="s">
        <v>1483</v>
      </c>
      <c r="C173" s="192" t="s">
        <v>1481</v>
      </c>
      <c r="D173" s="194"/>
      <c r="E173" s="36"/>
    </row>
    <row r="174" spans="1:5" ht="18" customHeight="1" x14ac:dyDescent="0.2">
      <c r="A174" s="36" t="s">
        <v>1484</v>
      </c>
      <c r="B174" s="192" t="s">
        <v>1485</v>
      </c>
      <c r="C174" s="192" t="s">
        <v>1486</v>
      </c>
      <c r="D174" s="194"/>
      <c r="E174" s="36"/>
    </row>
    <row r="175" spans="1:5" ht="18" customHeight="1" x14ac:dyDescent="0.2">
      <c r="A175" s="36" t="s">
        <v>1487</v>
      </c>
      <c r="B175" s="192" t="s">
        <v>1488</v>
      </c>
      <c r="C175" s="192" t="s">
        <v>1489</v>
      </c>
      <c r="D175" s="194"/>
      <c r="E175" s="36"/>
    </row>
    <row r="176" spans="1:5" ht="18" customHeight="1" x14ac:dyDescent="0.2">
      <c r="A176" s="36" t="s">
        <v>1490</v>
      </c>
      <c r="B176" s="192" t="s">
        <v>1491</v>
      </c>
      <c r="C176" s="192" t="s">
        <v>1492</v>
      </c>
      <c r="D176" s="194" t="s">
        <v>1493</v>
      </c>
      <c r="E176" s="36"/>
    </row>
    <row r="177" spans="1:5" ht="18" customHeight="1" x14ac:dyDescent="0.2">
      <c r="A177" s="36" t="s">
        <v>1494</v>
      </c>
      <c r="B177" s="192" t="s">
        <v>1495</v>
      </c>
      <c r="C177" s="192" t="s">
        <v>1495</v>
      </c>
      <c r="D177" s="194" t="s">
        <v>1493</v>
      </c>
      <c r="E177" s="36"/>
    </row>
    <row r="178" spans="1:5" ht="18" customHeight="1" x14ac:dyDescent="0.2">
      <c r="A178" s="36" t="s">
        <v>1496</v>
      </c>
      <c r="B178" s="192" t="s">
        <v>1497</v>
      </c>
      <c r="C178" s="192" t="s">
        <v>1497</v>
      </c>
      <c r="D178" s="194"/>
      <c r="E178" s="36"/>
    </row>
    <row r="179" spans="1:5" ht="18" customHeight="1" x14ac:dyDescent="0.2">
      <c r="A179" s="36" t="s">
        <v>1498</v>
      </c>
      <c r="B179" s="192" t="s">
        <v>1499</v>
      </c>
      <c r="C179" s="192" t="s">
        <v>1500</v>
      </c>
      <c r="D179" s="194"/>
      <c r="E179" s="36"/>
    </row>
    <row r="180" spans="1:5" ht="18" customHeight="1" x14ac:dyDescent="0.2">
      <c r="A180" s="36" t="s">
        <v>1501</v>
      </c>
      <c r="B180" s="192" t="s">
        <v>1502</v>
      </c>
      <c r="C180" s="192" t="s">
        <v>1503</v>
      </c>
      <c r="D180" s="194"/>
      <c r="E180" s="36"/>
    </row>
    <row r="181" spans="1:5" ht="18" customHeight="1" x14ac:dyDescent="0.2">
      <c r="A181" s="36" t="s">
        <v>1504</v>
      </c>
      <c r="B181" s="192" t="s">
        <v>1505</v>
      </c>
      <c r="C181" s="192" t="s">
        <v>1506</v>
      </c>
      <c r="D181" s="194"/>
      <c r="E181" s="36"/>
    </row>
    <row r="182" spans="1:5" ht="18" customHeight="1" x14ac:dyDescent="0.2">
      <c r="A182" s="36" t="s">
        <v>1507</v>
      </c>
      <c r="B182" s="192" t="s">
        <v>1508</v>
      </c>
      <c r="C182" s="192" t="s">
        <v>1508</v>
      </c>
      <c r="D182" s="194"/>
      <c r="E182" s="36"/>
    </row>
    <row r="183" spans="1:5" ht="18" customHeight="1" x14ac:dyDescent="0.2">
      <c r="A183" s="36" t="s">
        <v>1509</v>
      </c>
      <c r="B183" s="192" t="s">
        <v>1510</v>
      </c>
      <c r="C183" s="192" t="s">
        <v>1511</v>
      </c>
      <c r="D183" s="194"/>
      <c r="E183" s="36"/>
    </row>
    <row r="184" spans="1:5" ht="18" customHeight="1" x14ac:dyDescent="0.2">
      <c r="A184" s="36" t="s">
        <v>1512</v>
      </c>
      <c r="B184" s="192" t="s">
        <v>1513</v>
      </c>
      <c r="C184" s="192" t="s">
        <v>1514</v>
      </c>
      <c r="D184" s="194"/>
      <c r="E184" s="36"/>
    </row>
    <row r="185" spans="1:5" ht="18" customHeight="1" x14ac:dyDescent="0.2">
      <c r="A185" s="36" t="s">
        <v>1515</v>
      </c>
      <c r="B185" s="192" t="s">
        <v>1516</v>
      </c>
      <c r="C185" s="192" t="s">
        <v>1516</v>
      </c>
      <c r="D185" s="194" t="s">
        <v>1493</v>
      </c>
      <c r="E185" s="36"/>
    </row>
    <row r="186" spans="1:5" ht="18" customHeight="1" x14ac:dyDescent="0.2">
      <c r="A186" s="36" t="s">
        <v>1517</v>
      </c>
      <c r="B186" s="192" t="s">
        <v>1518</v>
      </c>
      <c r="C186" s="192" t="s">
        <v>1519</v>
      </c>
      <c r="D186" s="193" t="s">
        <v>948</v>
      </c>
      <c r="E186" s="36"/>
    </row>
    <row r="187" spans="1:5" ht="18" customHeight="1" x14ac:dyDescent="0.2">
      <c r="A187" s="36" t="s">
        <v>1520</v>
      </c>
      <c r="B187" s="192" t="s">
        <v>1521</v>
      </c>
      <c r="C187" s="192" t="s">
        <v>1522</v>
      </c>
      <c r="D187" s="194"/>
      <c r="E187" s="36"/>
    </row>
    <row r="188" spans="1:5" ht="18" customHeight="1" x14ac:dyDescent="0.2">
      <c r="A188" s="36" t="s">
        <v>1523</v>
      </c>
      <c r="B188" s="192" t="s">
        <v>1524</v>
      </c>
      <c r="C188" s="192" t="s">
        <v>1525</v>
      </c>
      <c r="D188" s="194"/>
      <c r="E188" s="36"/>
    </row>
    <row r="189" spans="1:5" ht="18" customHeight="1" x14ac:dyDescent="0.2">
      <c r="A189" s="36" t="s">
        <v>1526</v>
      </c>
      <c r="B189" s="113" t="s">
        <v>1527</v>
      </c>
      <c r="C189" s="113" t="s">
        <v>1527</v>
      </c>
      <c r="D189" s="194" t="s">
        <v>1015</v>
      </c>
      <c r="E189" s="36"/>
    </row>
    <row r="190" spans="1:5" ht="18" customHeight="1" x14ac:dyDescent="0.2">
      <c r="A190" s="36" t="s">
        <v>1528</v>
      </c>
      <c r="B190" s="192" t="s">
        <v>1529</v>
      </c>
      <c r="C190" s="192" t="s">
        <v>1529</v>
      </c>
      <c r="D190" s="194" t="s">
        <v>1493</v>
      </c>
      <c r="E190" s="36"/>
    </row>
    <row r="191" spans="1:5" ht="18" customHeight="1" x14ac:dyDescent="0.2">
      <c r="A191" s="36" t="s">
        <v>1530</v>
      </c>
      <c r="B191" s="192" t="s">
        <v>1531</v>
      </c>
      <c r="C191" s="192" t="s">
        <v>1532</v>
      </c>
      <c r="D191" s="194" t="s">
        <v>1533</v>
      </c>
      <c r="E191" s="36" t="s">
        <v>275</v>
      </c>
    </row>
    <row r="192" spans="1:5" ht="18" customHeight="1" x14ac:dyDescent="0.2">
      <c r="A192" s="36" t="s">
        <v>1534</v>
      </c>
      <c r="B192" s="192" t="s">
        <v>1535</v>
      </c>
      <c r="C192" s="192" t="s">
        <v>1536</v>
      </c>
      <c r="D192" s="194" t="s">
        <v>1493</v>
      </c>
      <c r="E192" s="36"/>
    </row>
    <row r="193" spans="1:5" ht="18" customHeight="1" x14ac:dyDescent="0.2">
      <c r="A193" s="36" t="s">
        <v>1537</v>
      </c>
      <c r="B193" s="192" t="s">
        <v>1538</v>
      </c>
      <c r="C193" s="192" t="s">
        <v>1539</v>
      </c>
      <c r="D193" s="194" t="s">
        <v>1493</v>
      </c>
      <c r="E193" s="36"/>
    </row>
    <row r="194" spans="1:5" ht="18" customHeight="1" x14ac:dyDescent="0.2">
      <c r="A194" s="36" t="s">
        <v>1540</v>
      </c>
      <c r="B194" s="192" t="s">
        <v>1541</v>
      </c>
      <c r="C194" s="192" t="s">
        <v>1542</v>
      </c>
      <c r="D194" s="194" t="s">
        <v>1493</v>
      </c>
      <c r="E194" s="36"/>
    </row>
    <row r="195" spans="1:5" ht="18" customHeight="1" x14ac:dyDescent="0.2">
      <c r="A195" s="36" t="s">
        <v>1543</v>
      </c>
      <c r="B195" s="192" t="s">
        <v>1544</v>
      </c>
      <c r="C195" s="192" t="s">
        <v>1545</v>
      </c>
      <c r="D195" s="194" t="s">
        <v>1546</v>
      </c>
      <c r="E195" s="36"/>
    </row>
    <row r="196" spans="1:5" ht="18" customHeight="1" x14ac:dyDescent="0.2">
      <c r="A196" s="36" t="s">
        <v>1547</v>
      </c>
      <c r="B196" s="192" t="s">
        <v>1548</v>
      </c>
      <c r="C196" s="192" t="s">
        <v>1549</v>
      </c>
      <c r="D196" s="194" t="s">
        <v>948</v>
      </c>
      <c r="E196" s="36"/>
    </row>
    <row r="197" spans="1:5" ht="18" customHeight="1" x14ac:dyDescent="0.2">
      <c r="A197" s="36" t="s">
        <v>1550</v>
      </c>
      <c r="B197" s="192" t="s">
        <v>1551</v>
      </c>
      <c r="C197" s="192" t="s">
        <v>1552</v>
      </c>
      <c r="D197" s="194" t="s">
        <v>1493</v>
      </c>
      <c r="E197" s="36"/>
    </row>
    <row r="198" spans="1:5" ht="18" customHeight="1" x14ac:dyDescent="0.2">
      <c r="A198" s="36" t="s">
        <v>1553</v>
      </c>
      <c r="B198" s="192" t="s">
        <v>1554</v>
      </c>
      <c r="C198" s="192" t="s">
        <v>1555</v>
      </c>
      <c r="D198" s="194"/>
      <c r="E198" s="36"/>
    </row>
    <row r="199" spans="1:5" ht="18" customHeight="1" x14ac:dyDescent="0.2">
      <c r="A199" s="36" t="s">
        <v>1556</v>
      </c>
      <c r="B199" s="192" t="s">
        <v>1557</v>
      </c>
      <c r="C199" s="192" t="s">
        <v>1558</v>
      </c>
      <c r="D199" s="194" t="s">
        <v>1559</v>
      </c>
      <c r="E199" s="36"/>
    </row>
    <row r="200" spans="1:5" ht="18" customHeight="1" x14ac:dyDescent="0.2">
      <c r="A200" s="36" t="s">
        <v>1560</v>
      </c>
      <c r="B200" s="192" t="s">
        <v>1561</v>
      </c>
      <c r="C200" s="192" t="s">
        <v>1562</v>
      </c>
      <c r="D200" s="194"/>
      <c r="E200" s="36"/>
    </row>
    <row r="201" spans="1:5" ht="18" customHeight="1" x14ac:dyDescent="0.2">
      <c r="A201" s="36" t="s">
        <v>1563</v>
      </c>
      <c r="B201" s="192" t="s">
        <v>1564</v>
      </c>
      <c r="C201" s="192" t="s">
        <v>1565</v>
      </c>
      <c r="D201" s="194" t="s">
        <v>1415</v>
      </c>
      <c r="E201" s="36"/>
    </row>
    <row r="202" spans="1:5" ht="18" customHeight="1" x14ac:dyDescent="0.2">
      <c r="A202" s="36" t="s">
        <v>1566</v>
      </c>
      <c r="B202" s="192" t="s">
        <v>1567</v>
      </c>
      <c r="C202" s="192" t="s">
        <v>1568</v>
      </c>
      <c r="D202" s="194"/>
      <c r="E202" s="36"/>
    </row>
    <row r="203" spans="1:5" ht="18" customHeight="1" x14ac:dyDescent="0.2">
      <c r="A203" s="36" t="s">
        <v>1569</v>
      </c>
      <c r="B203" s="192" t="s">
        <v>1570</v>
      </c>
      <c r="C203" s="192" t="s">
        <v>1571</v>
      </c>
      <c r="D203" s="194"/>
      <c r="E203" s="36"/>
    </row>
    <row r="204" spans="1:5" ht="18" customHeight="1" x14ac:dyDescent="0.2">
      <c r="A204" s="36" t="s">
        <v>1572</v>
      </c>
      <c r="B204" s="192" t="s">
        <v>1573</v>
      </c>
      <c r="C204" s="192" t="s">
        <v>1574</v>
      </c>
      <c r="D204" s="194" t="s">
        <v>1575</v>
      </c>
      <c r="E204" s="36" t="s">
        <v>1576</v>
      </c>
    </row>
    <row r="205" spans="1:5" ht="18" customHeight="1" x14ac:dyDescent="0.2">
      <c r="A205" s="36" t="s">
        <v>1577</v>
      </c>
      <c r="B205" s="192" t="s">
        <v>1578</v>
      </c>
      <c r="C205" s="192" t="s">
        <v>1579</v>
      </c>
      <c r="D205" s="194" t="s">
        <v>1580</v>
      </c>
      <c r="E205" s="36"/>
    </row>
    <row r="206" spans="1:5" ht="18" customHeight="1" x14ac:dyDescent="0.2">
      <c r="A206" s="36" t="s">
        <v>1581</v>
      </c>
      <c r="B206" s="192" t="s">
        <v>1582</v>
      </c>
      <c r="C206" s="192" t="s">
        <v>1583</v>
      </c>
      <c r="D206" s="194"/>
      <c r="E206" s="36"/>
    </row>
    <row r="207" spans="1:5" ht="18" customHeight="1" x14ac:dyDescent="0.2">
      <c r="A207" s="36" t="s">
        <v>1584</v>
      </c>
      <c r="B207" s="192" t="s">
        <v>1585</v>
      </c>
      <c r="C207" s="192" t="s">
        <v>1586</v>
      </c>
      <c r="D207" s="194" t="s">
        <v>1415</v>
      </c>
      <c r="E207" s="36"/>
    </row>
    <row r="208" spans="1:5" ht="18" customHeight="1" x14ac:dyDescent="0.2">
      <c r="A208" s="36" t="s">
        <v>1587</v>
      </c>
      <c r="B208" s="195" t="s">
        <v>1588</v>
      </c>
      <c r="C208" s="195" t="s">
        <v>1589</v>
      </c>
      <c r="D208" s="194" t="s">
        <v>1575</v>
      </c>
      <c r="E208" s="36" t="s">
        <v>1590</v>
      </c>
    </row>
    <row r="209" spans="1:5" ht="18" customHeight="1" x14ac:dyDescent="0.2">
      <c r="A209" s="36" t="s">
        <v>1591</v>
      </c>
      <c r="B209" s="195" t="s">
        <v>1592</v>
      </c>
      <c r="C209" s="195" t="s">
        <v>1593</v>
      </c>
      <c r="D209" s="194" t="s">
        <v>1594</v>
      </c>
      <c r="E209" s="36"/>
    </row>
    <row r="210" spans="1:5" ht="18" customHeight="1" x14ac:dyDescent="0.2">
      <c r="A210" s="36" t="s">
        <v>1595</v>
      </c>
      <c r="B210" s="195" t="s">
        <v>1596</v>
      </c>
      <c r="C210" s="195" t="s">
        <v>1597</v>
      </c>
      <c r="D210" s="194" t="s">
        <v>1415</v>
      </c>
      <c r="E210" s="36"/>
    </row>
    <row r="211" spans="1:5" ht="18" customHeight="1" x14ac:dyDescent="0.2">
      <c r="A211" s="36" t="s">
        <v>1598</v>
      </c>
      <c r="B211" s="192" t="s">
        <v>1599</v>
      </c>
      <c r="C211" s="192" t="s">
        <v>1600</v>
      </c>
      <c r="D211" s="194" t="s">
        <v>1601</v>
      </c>
      <c r="E211" s="36"/>
    </row>
    <row r="212" spans="1:5" ht="18" customHeight="1" x14ac:dyDescent="0.2">
      <c r="A212" s="36" t="s">
        <v>1602</v>
      </c>
      <c r="B212" s="192" t="s">
        <v>1603</v>
      </c>
      <c r="C212" s="192" t="s">
        <v>1604</v>
      </c>
      <c r="D212" s="194" t="s">
        <v>1546</v>
      </c>
      <c r="E212" s="36"/>
    </row>
    <row r="213" spans="1:5" ht="18" customHeight="1" x14ac:dyDescent="0.2">
      <c r="A213" s="36" t="s">
        <v>1605</v>
      </c>
      <c r="B213" s="195" t="s">
        <v>1606</v>
      </c>
      <c r="C213" s="195" t="s">
        <v>1607</v>
      </c>
      <c r="D213" s="194" t="s">
        <v>1463</v>
      </c>
      <c r="E213" s="36"/>
    </row>
    <row r="214" spans="1:5" ht="18" customHeight="1" x14ac:dyDescent="0.2">
      <c r="A214" s="36" t="s">
        <v>1608</v>
      </c>
      <c r="B214" s="195" t="s">
        <v>1609</v>
      </c>
      <c r="C214" s="195" t="s">
        <v>1610</v>
      </c>
      <c r="D214" s="194" t="s">
        <v>1463</v>
      </c>
      <c r="E214" s="36"/>
    </row>
    <row r="215" spans="1:5" ht="18" customHeight="1" x14ac:dyDescent="0.2">
      <c r="A215" s="36" t="s">
        <v>1611</v>
      </c>
      <c r="B215" s="195" t="s">
        <v>1612</v>
      </c>
      <c r="C215" s="195" t="s">
        <v>1613</v>
      </c>
      <c r="D215" s="194" t="s">
        <v>1546</v>
      </c>
      <c r="E215" s="36"/>
    </row>
    <row r="216" spans="1:5" ht="18" customHeight="1" x14ac:dyDescent="0.2">
      <c r="A216" s="36" t="s">
        <v>1614</v>
      </c>
      <c r="B216" s="195" t="s">
        <v>1615</v>
      </c>
      <c r="C216" s="195"/>
      <c r="D216" s="194"/>
      <c r="E216" s="36"/>
    </row>
    <row r="217" spans="1:5" ht="18" customHeight="1" x14ac:dyDescent="0.2">
      <c r="A217" s="36" t="s">
        <v>1616</v>
      </c>
      <c r="B217" s="195" t="s">
        <v>1617</v>
      </c>
      <c r="C217" s="195" t="s">
        <v>1618</v>
      </c>
      <c r="D217" s="194" t="s">
        <v>1463</v>
      </c>
      <c r="E217" s="36"/>
    </row>
    <row r="218" spans="1:5" ht="18" customHeight="1" x14ac:dyDescent="0.2">
      <c r="A218" s="36" t="s">
        <v>1619</v>
      </c>
      <c r="B218" s="195" t="s">
        <v>1620</v>
      </c>
      <c r="C218" s="195" t="s">
        <v>1621</v>
      </c>
      <c r="D218" s="194" t="s">
        <v>1463</v>
      </c>
      <c r="E218" s="36"/>
    </row>
    <row r="219" spans="1:5" ht="18" customHeight="1" x14ac:dyDescent="0.2">
      <c r="A219" s="36" t="s">
        <v>1622</v>
      </c>
      <c r="B219" s="195" t="s">
        <v>1623</v>
      </c>
      <c r="C219" s="195" t="s">
        <v>1624</v>
      </c>
      <c r="D219" s="194" t="s">
        <v>1546</v>
      </c>
      <c r="E219" s="36"/>
    </row>
    <row r="220" spans="1:5" ht="18" customHeight="1" x14ac:dyDescent="0.2">
      <c r="A220" s="36" t="s">
        <v>1625</v>
      </c>
      <c r="B220" s="195" t="s">
        <v>1626</v>
      </c>
      <c r="C220" s="195" t="s">
        <v>1627</v>
      </c>
      <c r="D220" s="194" t="s">
        <v>1546</v>
      </c>
      <c r="E220" s="36"/>
    </row>
    <row r="221" spans="1:5" ht="18" customHeight="1" x14ac:dyDescent="0.2">
      <c r="A221" s="36" t="s">
        <v>1628</v>
      </c>
      <c r="B221" s="192" t="s">
        <v>1629</v>
      </c>
      <c r="C221" s="192" t="s">
        <v>1630</v>
      </c>
      <c r="D221" s="193" t="s">
        <v>948</v>
      </c>
      <c r="E221" s="36"/>
    </row>
    <row r="222" spans="1:5" ht="18" customHeight="1" x14ac:dyDescent="0.2">
      <c r="A222" s="36" t="s">
        <v>1631</v>
      </c>
      <c r="B222" s="192" t="s">
        <v>1632</v>
      </c>
      <c r="C222" s="192" t="s">
        <v>1633</v>
      </c>
      <c r="D222" s="193" t="s">
        <v>948</v>
      </c>
      <c r="E222" s="36"/>
    </row>
    <row r="223" spans="1:5" ht="18" customHeight="1" x14ac:dyDescent="0.2">
      <c r="A223" s="36" t="s">
        <v>1634</v>
      </c>
      <c r="B223" s="192" t="s">
        <v>1635</v>
      </c>
      <c r="C223" s="192" t="s">
        <v>1636</v>
      </c>
      <c r="D223" s="193" t="s">
        <v>948</v>
      </c>
      <c r="E223" s="36"/>
    </row>
    <row r="224" spans="1:5" ht="18" customHeight="1" x14ac:dyDescent="0.2">
      <c r="A224" s="36" t="s">
        <v>1637</v>
      </c>
      <c r="B224" s="192" t="s">
        <v>1638</v>
      </c>
      <c r="C224" s="192" t="s">
        <v>1639</v>
      </c>
      <c r="D224" s="193" t="s">
        <v>948</v>
      </c>
      <c r="E224" s="36"/>
    </row>
    <row r="225" spans="1:5" ht="18" customHeight="1" x14ac:dyDescent="0.2">
      <c r="A225" s="36" t="s">
        <v>1640</v>
      </c>
      <c r="B225" s="192" t="s">
        <v>1641</v>
      </c>
      <c r="C225" s="192"/>
      <c r="D225" s="194"/>
      <c r="E225" s="36"/>
    </row>
    <row r="226" spans="1:5" ht="18" customHeight="1" x14ac:dyDescent="0.2">
      <c r="A226" s="36" t="s">
        <v>1642</v>
      </c>
      <c r="B226" s="192" t="s">
        <v>1643</v>
      </c>
      <c r="C226" s="192" t="s">
        <v>1644</v>
      </c>
      <c r="D226" s="194"/>
      <c r="E226" s="36"/>
    </row>
    <row r="227" spans="1:5" ht="18" customHeight="1" x14ac:dyDescent="0.2">
      <c r="A227" s="36" t="s">
        <v>1645</v>
      </c>
      <c r="B227" s="192" t="s">
        <v>1646</v>
      </c>
      <c r="C227" s="192" t="s">
        <v>1647</v>
      </c>
      <c r="D227" s="194"/>
      <c r="E227" s="36"/>
    </row>
    <row r="228" spans="1:5" ht="18" customHeight="1" x14ac:dyDescent="0.2">
      <c r="A228" s="36" t="s">
        <v>1648</v>
      </c>
      <c r="B228" s="192" t="s">
        <v>1649</v>
      </c>
      <c r="C228" s="192" t="s">
        <v>1650</v>
      </c>
      <c r="D228" s="194"/>
      <c r="E228" s="36"/>
    </row>
    <row r="229" spans="1:5" ht="18" customHeight="1" x14ac:dyDescent="0.2">
      <c r="A229" s="36" t="s">
        <v>1651</v>
      </c>
      <c r="B229" s="192" t="s">
        <v>1652</v>
      </c>
      <c r="C229" s="192" t="s">
        <v>1653</v>
      </c>
      <c r="D229" s="194" t="s">
        <v>1580</v>
      </c>
      <c r="E229" s="36"/>
    </row>
    <row r="230" spans="1:5" ht="18" customHeight="1" x14ac:dyDescent="0.2">
      <c r="A230" s="36" t="s">
        <v>1654</v>
      </c>
      <c r="B230" s="192" t="s">
        <v>1655</v>
      </c>
      <c r="C230" s="192" t="s">
        <v>1656</v>
      </c>
      <c r="D230" s="194"/>
      <c r="E230" s="36"/>
    </row>
    <row r="231" spans="1:5" ht="18" customHeight="1" x14ac:dyDescent="0.2">
      <c r="A231" s="36" t="s">
        <v>1657</v>
      </c>
      <c r="B231" s="192" t="s">
        <v>1658</v>
      </c>
      <c r="C231" s="192" t="s">
        <v>1659</v>
      </c>
      <c r="D231" s="194" t="s">
        <v>1415</v>
      </c>
      <c r="E231" s="36"/>
    </row>
    <row r="232" spans="1:5" ht="18" customHeight="1" x14ac:dyDescent="0.2">
      <c r="A232" s="36" t="s">
        <v>1660</v>
      </c>
      <c r="B232" s="192" t="s">
        <v>1661</v>
      </c>
      <c r="C232" s="192" t="s">
        <v>1662</v>
      </c>
      <c r="D232" s="194"/>
      <c r="E232" s="36"/>
    </row>
    <row r="233" spans="1:5" ht="18" customHeight="1" x14ac:dyDescent="0.2">
      <c r="A233" s="36" t="s">
        <v>237</v>
      </c>
      <c r="B233" s="192" t="s">
        <v>1663</v>
      </c>
      <c r="C233" s="192" t="s">
        <v>1664</v>
      </c>
      <c r="D233" s="194"/>
      <c r="E233" s="36"/>
    </row>
    <row r="234" spans="1:5" ht="18" customHeight="1" x14ac:dyDescent="0.2">
      <c r="A234" s="36" t="s">
        <v>1665</v>
      </c>
      <c r="B234" s="192" t="s">
        <v>1666</v>
      </c>
      <c r="C234" s="192" t="s">
        <v>1667</v>
      </c>
      <c r="D234" s="194"/>
      <c r="E234" s="36"/>
    </row>
    <row r="235" spans="1:5" ht="18" customHeight="1" x14ac:dyDescent="0.2">
      <c r="A235" s="36" t="s">
        <v>1668</v>
      </c>
      <c r="B235" s="192" t="s">
        <v>1669</v>
      </c>
      <c r="C235" s="192" t="s">
        <v>1670</v>
      </c>
      <c r="D235" s="194"/>
      <c r="E235" s="36"/>
    </row>
    <row r="236" spans="1:5" ht="18" customHeight="1" x14ac:dyDescent="0.2">
      <c r="A236" s="36" t="s">
        <v>1671</v>
      </c>
      <c r="B236" s="192" t="s">
        <v>1672</v>
      </c>
      <c r="C236" s="192" t="s">
        <v>1672</v>
      </c>
      <c r="D236" s="194" t="s">
        <v>1673</v>
      </c>
      <c r="E236" s="36" t="s">
        <v>1674</v>
      </c>
    </row>
    <row r="237" spans="1:5" ht="18" customHeight="1" x14ac:dyDescent="0.2">
      <c r="A237" s="36" t="s">
        <v>1675</v>
      </c>
      <c r="B237" s="192" t="s">
        <v>1676</v>
      </c>
      <c r="C237" s="192" t="s">
        <v>1677</v>
      </c>
      <c r="D237" s="194"/>
      <c r="E237" s="36"/>
    </row>
    <row r="238" spans="1:5" ht="18" customHeight="1" x14ac:dyDescent="0.2">
      <c r="A238" s="36" t="s">
        <v>1678</v>
      </c>
      <c r="B238" s="192" t="s">
        <v>1679</v>
      </c>
      <c r="C238" s="192" t="s">
        <v>1680</v>
      </c>
      <c r="D238" s="194"/>
      <c r="E238" s="36"/>
    </row>
    <row r="239" spans="1:5" ht="18" customHeight="1" x14ac:dyDescent="0.2">
      <c r="A239" s="36" t="s">
        <v>317</v>
      </c>
      <c r="B239" s="113" t="s">
        <v>1681</v>
      </c>
      <c r="C239" s="113" t="s">
        <v>1682</v>
      </c>
      <c r="D239" s="194" t="s">
        <v>1683</v>
      </c>
      <c r="E239" s="36"/>
    </row>
    <row r="240" spans="1:5" ht="18" customHeight="1" x14ac:dyDescent="0.2">
      <c r="A240" s="36" t="s">
        <v>1684</v>
      </c>
      <c r="B240" s="192" t="s">
        <v>1685</v>
      </c>
      <c r="C240" s="192" t="s">
        <v>1686</v>
      </c>
      <c r="D240" s="194" t="s">
        <v>1687</v>
      </c>
      <c r="E240" s="36"/>
    </row>
    <row r="241" spans="1:5" ht="18" customHeight="1" x14ac:dyDescent="0.2">
      <c r="A241" s="36" t="s">
        <v>1688</v>
      </c>
      <c r="B241" s="192" t="s">
        <v>1689</v>
      </c>
      <c r="C241" s="192" t="s">
        <v>1690</v>
      </c>
      <c r="D241" s="194" t="s">
        <v>1691</v>
      </c>
      <c r="E241" s="36"/>
    </row>
    <row r="242" spans="1:5" ht="18" customHeight="1" x14ac:dyDescent="0.2">
      <c r="A242" s="36" t="s">
        <v>1692</v>
      </c>
      <c r="B242" s="192" t="s">
        <v>1693</v>
      </c>
      <c r="C242" s="192" t="s">
        <v>1694</v>
      </c>
      <c r="D242" s="193" t="s">
        <v>1695</v>
      </c>
      <c r="E242" s="36"/>
    </row>
    <row r="243" spans="1:5" ht="18" customHeight="1" x14ac:dyDescent="0.2">
      <c r="A243" s="36" t="s">
        <v>1696</v>
      </c>
      <c r="B243" s="192" t="s">
        <v>1697</v>
      </c>
      <c r="C243" s="192" t="s">
        <v>1698</v>
      </c>
      <c r="D243" s="194" t="s">
        <v>1699</v>
      </c>
      <c r="E243" s="36"/>
    </row>
    <row r="244" spans="1:5" ht="18" customHeight="1" x14ac:dyDescent="0.2">
      <c r="A244" s="36" t="s">
        <v>1700</v>
      </c>
      <c r="B244" s="192" t="s">
        <v>1701</v>
      </c>
      <c r="C244" s="192" t="s">
        <v>1702</v>
      </c>
      <c r="D244" s="194" t="s">
        <v>1703</v>
      </c>
      <c r="E244" s="36"/>
    </row>
    <row r="245" spans="1:5" ht="18" customHeight="1" x14ac:dyDescent="0.2">
      <c r="A245" s="36" t="s">
        <v>1704</v>
      </c>
      <c r="B245" s="192" t="s">
        <v>1705</v>
      </c>
      <c r="C245" s="192" t="s">
        <v>1706</v>
      </c>
      <c r="D245" s="194" t="s">
        <v>1687</v>
      </c>
      <c r="E245" s="36"/>
    </row>
    <row r="246" spans="1:5" ht="18" customHeight="1" x14ac:dyDescent="0.2">
      <c r="A246" s="36" t="s">
        <v>1707</v>
      </c>
      <c r="B246" s="192" t="s">
        <v>1708</v>
      </c>
      <c r="C246" s="192" t="s">
        <v>1709</v>
      </c>
      <c r="D246" s="194" t="s">
        <v>1066</v>
      </c>
      <c r="E246" s="36"/>
    </row>
    <row r="247" spans="1:5" ht="18" customHeight="1" x14ac:dyDescent="0.2">
      <c r="A247" s="36" t="s">
        <v>1710</v>
      </c>
      <c r="B247" s="192" t="s">
        <v>1711</v>
      </c>
      <c r="C247" s="192" t="s">
        <v>1712</v>
      </c>
      <c r="D247" s="194"/>
      <c r="E247" s="36"/>
    </row>
    <row r="248" spans="1:5" ht="18" customHeight="1" x14ac:dyDescent="0.2">
      <c r="A248" s="36" t="s">
        <v>1713</v>
      </c>
      <c r="B248" s="192" t="s">
        <v>1714</v>
      </c>
      <c r="C248" s="192" t="s">
        <v>1715</v>
      </c>
      <c r="D248" s="194"/>
      <c r="E248" s="36"/>
    </row>
    <row r="249" spans="1:5" ht="18" customHeight="1" x14ac:dyDescent="0.2">
      <c r="A249" s="36" t="s">
        <v>1716</v>
      </c>
      <c r="B249" s="192" t="s">
        <v>1717</v>
      </c>
      <c r="C249" s="192" t="s">
        <v>1718</v>
      </c>
      <c r="D249" s="194" t="s">
        <v>1719</v>
      </c>
      <c r="E249" s="36"/>
    </row>
    <row r="250" spans="1:5" ht="18" customHeight="1" x14ac:dyDescent="0.2">
      <c r="A250" s="36" t="s">
        <v>1720</v>
      </c>
      <c r="B250" s="192" t="s">
        <v>1721</v>
      </c>
      <c r="C250" s="192" t="s">
        <v>1722</v>
      </c>
      <c r="D250" s="194"/>
      <c r="E250" s="36"/>
    </row>
    <row r="251" spans="1:5" ht="18" customHeight="1" x14ac:dyDescent="0.2">
      <c r="A251" s="36" t="s">
        <v>1723</v>
      </c>
      <c r="B251" s="192" t="s">
        <v>1724</v>
      </c>
      <c r="C251" s="192" t="s">
        <v>1725</v>
      </c>
      <c r="D251" s="194"/>
      <c r="E251" s="36"/>
    </row>
    <row r="252" spans="1:5" ht="18" customHeight="1" x14ac:dyDescent="0.2">
      <c r="A252" s="36" t="s">
        <v>1726</v>
      </c>
      <c r="B252" s="195" t="s">
        <v>1726</v>
      </c>
      <c r="C252" s="195" t="s">
        <v>1726</v>
      </c>
      <c r="D252" s="194" t="s">
        <v>1015</v>
      </c>
      <c r="E252" s="36"/>
    </row>
    <row r="253" spans="1:5" ht="18" customHeight="1" x14ac:dyDescent="0.2">
      <c r="A253" s="36" t="s">
        <v>1727</v>
      </c>
      <c r="B253" s="195" t="s">
        <v>1728</v>
      </c>
      <c r="C253" s="195" t="s">
        <v>1729</v>
      </c>
      <c r="D253" s="194" t="s">
        <v>1730</v>
      </c>
      <c r="E253" s="36"/>
    </row>
    <row r="254" spans="1:5" ht="18" customHeight="1" x14ac:dyDescent="0.2">
      <c r="A254" s="36" t="s">
        <v>1731</v>
      </c>
      <c r="B254" s="195" t="s">
        <v>1732</v>
      </c>
      <c r="C254" s="195" t="s">
        <v>1733</v>
      </c>
      <c r="D254" s="193" t="s">
        <v>1734</v>
      </c>
      <c r="E254" s="36"/>
    </row>
    <row r="255" spans="1:5" ht="18" customHeight="1" x14ac:dyDescent="0.2">
      <c r="A255" s="36" t="s">
        <v>1735</v>
      </c>
      <c r="B255" s="195" t="s">
        <v>1736</v>
      </c>
      <c r="C255" s="195" t="s">
        <v>1737</v>
      </c>
      <c r="D255" s="193" t="s">
        <v>1734</v>
      </c>
      <c r="E255" s="36"/>
    </row>
    <row r="256" spans="1:5" ht="18" customHeight="1" x14ac:dyDescent="0.2">
      <c r="A256" s="36" t="s">
        <v>1738</v>
      </c>
      <c r="B256" s="195" t="s">
        <v>1739</v>
      </c>
      <c r="C256" s="195" t="s">
        <v>1740</v>
      </c>
      <c r="D256" s="193" t="s">
        <v>1734</v>
      </c>
      <c r="E256" s="36"/>
    </row>
    <row r="257" spans="1:5" ht="18" customHeight="1" x14ac:dyDescent="0.2">
      <c r="A257" s="36" t="s">
        <v>1741</v>
      </c>
      <c r="B257" s="195" t="s">
        <v>1742</v>
      </c>
      <c r="C257" s="195" t="s">
        <v>1743</v>
      </c>
      <c r="D257" s="193" t="s">
        <v>1734</v>
      </c>
      <c r="E257" s="36"/>
    </row>
    <row r="258" spans="1:5" ht="18" customHeight="1" x14ac:dyDescent="0.2">
      <c r="A258" s="36" t="s">
        <v>1744</v>
      </c>
      <c r="B258" s="195" t="s">
        <v>1745</v>
      </c>
      <c r="C258" s="195" t="s">
        <v>1746</v>
      </c>
      <c r="D258" s="193" t="s">
        <v>1734</v>
      </c>
      <c r="E258" s="36"/>
    </row>
    <row r="259" spans="1:5" ht="18" customHeight="1" x14ac:dyDescent="0.2">
      <c r="A259" s="36" t="s">
        <v>1747</v>
      </c>
      <c r="B259" s="195" t="s">
        <v>1748</v>
      </c>
      <c r="C259" s="195" t="s">
        <v>1749</v>
      </c>
      <c r="D259" s="193" t="s">
        <v>1734</v>
      </c>
      <c r="E259" s="36"/>
    </row>
    <row r="260" spans="1:5" ht="18" customHeight="1" x14ac:dyDescent="0.2">
      <c r="A260" s="36" t="s">
        <v>1750</v>
      </c>
      <c r="B260" s="195" t="s">
        <v>1751</v>
      </c>
      <c r="C260" s="195" t="s">
        <v>1752</v>
      </c>
      <c r="D260" s="193" t="s">
        <v>1734</v>
      </c>
      <c r="E260" s="36"/>
    </row>
    <row r="261" spans="1:5" ht="18" customHeight="1" x14ac:dyDescent="0.2">
      <c r="A261" s="36" t="s">
        <v>1753</v>
      </c>
      <c r="B261" s="192" t="s">
        <v>1754</v>
      </c>
      <c r="C261" s="192" t="s">
        <v>1755</v>
      </c>
      <c r="D261" s="193" t="s">
        <v>1756</v>
      </c>
      <c r="E261" s="36"/>
    </row>
    <row r="262" spans="1:5" ht="18" customHeight="1" x14ac:dyDescent="0.2">
      <c r="A262" s="36" t="s">
        <v>1757</v>
      </c>
      <c r="B262" s="192" t="s">
        <v>1758</v>
      </c>
      <c r="C262" s="192" t="s">
        <v>1758</v>
      </c>
      <c r="D262" s="194" t="s">
        <v>1415</v>
      </c>
      <c r="E262" s="36"/>
    </row>
    <row r="263" spans="1:5" ht="18" customHeight="1" x14ac:dyDescent="0.2">
      <c r="A263" s="36" t="s">
        <v>1759</v>
      </c>
      <c r="B263" s="192" t="s">
        <v>1760</v>
      </c>
      <c r="C263" s="192" t="s">
        <v>334</v>
      </c>
      <c r="D263" s="194"/>
      <c r="E263" s="36"/>
    </row>
    <row r="264" spans="1:5" ht="18" customHeight="1" x14ac:dyDescent="0.2">
      <c r="A264" s="36" t="s">
        <v>33374</v>
      </c>
      <c r="B264" s="192" t="s">
        <v>33375</v>
      </c>
      <c r="C264" s="192" t="s">
        <v>33375</v>
      </c>
      <c r="D264" s="194" t="s">
        <v>33376</v>
      </c>
      <c r="E264" s="36"/>
    </row>
    <row r="265" spans="1:5" ht="18" customHeight="1" x14ac:dyDescent="0.2">
      <c r="A265" s="36" t="s">
        <v>1761</v>
      </c>
      <c r="B265" s="192" t="s">
        <v>1762</v>
      </c>
      <c r="C265" s="192" t="s">
        <v>1763</v>
      </c>
      <c r="D265" s="194"/>
      <c r="E265" s="36"/>
    </row>
    <row r="266" spans="1:5" ht="18" customHeight="1" x14ac:dyDescent="0.2">
      <c r="A266" s="36" t="s">
        <v>1764</v>
      </c>
      <c r="B266" s="195" t="s">
        <v>1765</v>
      </c>
      <c r="C266" s="195" t="s">
        <v>1766</v>
      </c>
      <c r="D266" s="194" t="s">
        <v>1767</v>
      </c>
      <c r="E266" s="36"/>
    </row>
    <row r="267" spans="1:5" ht="18" customHeight="1" x14ac:dyDescent="0.2">
      <c r="A267" s="36" t="s">
        <v>1768</v>
      </c>
      <c r="B267" s="195" t="s">
        <v>1768</v>
      </c>
      <c r="C267" s="195"/>
      <c r="D267" s="194" t="s">
        <v>1769</v>
      </c>
      <c r="E267" s="36"/>
    </row>
    <row r="268" spans="1:5" ht="18" customHeight="1" x14ac:dyDescent="0.2">
      <c r="A268" s="36" t="s">
        <v>1770</v>
      </c>
      <c r="B268" s="195" t="s">
        <v>1770</v>
      </c>
      <c r="C268" s="195" t="s">
        <v>1771</v>
      </c>
      <c r="D268" s="194" t="s">
        <v>1772</v>
      </c>
      <c r="E268" s="36"/>
    </row>
    <row r="269" spans="1:5" ht="18" customHeight="1" x14ac:dyDescent="0.2">
      <c r="A269" s="36" t="s">
        <v>1773</v>
      </c>
      <c r="B269" s="192" t="s">
        <v>1774</v>
      </c>
      <c r="C269" s="192" t="s">
        <v>1775</v>
      </c>
      <c r="D269" s="194"/>
      <c r="E269" s="36"/>
    </row>
    <row r="270" spans="1:5" ht="18" customHeight="1" x14ac:dyDescent="0.2">
      <c r="A270" s="36" t="s">
        <v>1776</v>
      </c>
      <c r="B270" s="192" t="s">
        <v>1777</v>
      </c>
      <c r="C270" s="192" t="s">
        <v>1778</v>
      </c>
      <c r="D270" s="194"/>
      <c r="E270" s="36"/>
    </row>
    <row r="271" spans="1:5" ht="18" customHeight="1" x14ac:dyDescent="0.2">
      <c r="A271" s="36" t="s">
        <v>1779</v>
      </c>
      <c r="B271" s="192" t="s">
        <v>1780</v>
      </c>
      <c r="C271" s="192" t="s">
        <v>1781</v>
      </c>
      <c r="D271" s="194"/>
      <c r="E271" s="36"/>
    </row>
    <row r="272" spans="1:5" ht="18" customHeight="1" x14ac:dyDescent="0.2">
      <c r="A272" s="36" t="s">
        <v>1782</v>
      </c>
      <c r="B272" s="192" t="s">
        <v>1783</v>
      </c>
      <c r="C272" s="192" t="s">
        <v>1784</v>
      </c>
      <c r="D272" s="194" t="s">
        <v>1785</v>
      </c>
      <c r="E272" s="36"/>
    </row>
    <row r="273" spans="1:5" ht="18" customHeight="1" x14ac:dyDescent="0.2">
      <c r="A273" s="36" t="s">
        <v>1786</v>
      </c>
      <c r="B273" s="192" t="s">
        <v>1787</v>
      </c>
      <c r="C273" s="192" t="s">
        <v>1788</v>
      </c>
      <c r="D273" s="194" t="s">
        <v>1415</v>
      </c>
      <c r="E273" s="36"/>
    </row>
    <row r="274" spans="1:5" ht="18" customHeight="1" x14ac:dyDescent="0.2">
      <c r="A274" s="36" t="s">
        <v>1789</v>
      </c>
      <c r="B274" s="192" t="s">
        <v>1790</v>
      </c>
      <c r="C274" s="192" t="s">
        <v>1791</v>
      </c>
      <c r="D274" s="193" t="s">
        <v>961</v>
      </c>
      <c r="E274" s="36"/>
    </row>
    <row r="275" spans="1:5" ht="18" customHeight="1" x14ac:dyDescent="0.2">
      <c r="A275" s="36" t="s">
        <v>1792</v>
      </c>
      <c r="B275" s="192" t="s">
        <v>1793</v>
      </c>
      <c r="C275" s="192" t="s">
        <v>1794</v>
      </c>
      <c r="D275" s="193" t="s">
        <v>961</v>
      </c>
      <c r="E275" s="36"/>
    </row>
    <row r="276" spans="1:5" ht="18" customHeight="1" x14ac:dyDescent="0.2">
      <c r="A276" s="36" t="s">
        <v>1795</v>
      </c>
      <c r="B276" s="192" t="s">
        <v>1796</v>
      </c>
      <c r="C276" s="192" t="s">
        <v>1797</v>
      </c>
      <c r="D276" s="193" t="s">
        <v>961</v>
      </c>
      <c r="E276" s="36"/>
    </row>
    <row r="277" spans="1:5" ht="18" customHeight="1" x14ac:dyDescent="0.2">
      <c r="A277" s="36" t="s">
        <v>1798</v>
      </c>
      <c r="B277" s="192" t="s">
        <v>1799</v>
      </c>
      <c r="C277" s="192" t="s">
        <v>1800</v>
      </c>
      <c r="D277" s="193" t="s">
        <v>961</v>
      </c>
      <c r="E277" s="36"/>
    </row>
    <row r="278" spans="1:5" ht="18" customHeight="1" x14ac:dyDescent="0.2">
      <c r="A278" s="36" t="s">
        <v>1801</v>
      </c>
      <c r="B278" s="192" t="s">
        <v>1802</v>
      </c>
      <c r="C278" s="192" t="s">
        <v>1803</v>
      </c>
      <c r="D278" s="193" t="s">
        <v>961</v>
      </c>
      <c r="E278" s="36"/>
    </row>
    <row r="279" spans="1:5" ht="18" customHeight="1" x14ac:dyDescent="0.2">
      <c r="A279" s="36" t="s">
        <v>1804</v>
      </c>
      <c r="B279" s="192" t="s">
        <v>1805</v>
      </c>
      <c r="C279" s="192" t="s">
        <v>1806</v>
      </c>
      <c r="D279" s="193" t="s">
        <v>961</v>
      </c>
      <c r="E279" s="36"/>
    </row>
    <row r="280" spans="1:5" ht="18" customHeight="1" x14ac:dyDescent="0.2">
      <c r="A280" s="36" t="s">
        <v>1807</v>
      </c>
      <c r="B280" s="192" t="s">
        <v>1808</v>
      </c>
      <c r="C280" s="192" t="s">
        <v>1809</v>
      </c>
      <c r="D280" s="193" t="s">
        <v>961</v>
      </c>
      <c r="E280" s="36"/>
    </row>
    <row r="281" spans="1:5" ht="18" customHeight="1" x14ac:dyDescent="0.2">
      <c r="A281" s="36" t="s">
        <v>1810</v>
      </c>
      <c r="B281" s="192" t="s">
        <v>1811</v>
      </c>
      <c r="C281" s="192" t="s">
        <v>1812</v>
      </c>
      <c r="D281" s="193" t="s">
        <v>961</v>
      </c>
      <c r="E281" s="36"/>
    </row>
    <row r="282" spans="1:5" ht="18" customHeight="1" x14ac:dyDescent="0.2">
      <c r="A282" s="36" t="s">
        <v>347</v>
      </c>
      <c r="B282" s="192" t="s">
        <v>1813</v>
      </c>
      <c r="C282" s="192" t="s">
        <v>1814</v>
      </c>
      <c r="D282" s="194" t="s">
        <v>1815</v>
      </c>
      <c r="E282" s="36"/>
    </row>
    <row r="283" spans="1:5" ht="18" customHeight="1" x14ac:dyDescent="0.2">
      <c r="A283" s="36" t="s">
        <v>1816</v>
      </c>
      <c r="B283" s="195" t="s">
        <v>1816</v>
      </c>
      <c r="C283" s="195" t="s">
        <v>1817</v>
      </c>
      <c r="D283" s="194" t="s">
        <v>971</v>
      </c>
      <c r="E283" s="36"/>
    </row>
    <row r="284" spans="1:5" ht="18" customHeight="1" x14ac:dyDescent="0.2">
      <c r="A284" s="36" t="s">
        <v>1818</v>
      </c>
      <c r="B284" s="192" t="s">
        <v>1819</v>
      </c>
      <c r="C284" s="192" t="s">
        <v>1820</v>
      </c>
      <c r="D284" s="194"/>
      <c r="E284" s="36"/>
    </row>
    <row r="285" spans="1:5" ht="18" customHeight="1" x14ac:dyDescent="0.2">
      <c r="A285" s="36" t="s">
        <v>619</v>
      </c>
      <c r="B285" s="192" t="s">
        <v>1821</v>
      </c>
      <c r="C285" s="192" t="s">
        <v>1822</v>
      </c>
      <c r="D285" s="194" t="s">
        <v>1823</v>
      </c>
      <c r="E285" s="36"/>
    </row>
    <row r="286" spans="1:5" ht="18" customHeight="1" x14ac:dyDescent="0.2">
      <c r="A286" s="36" t="s">
        <v>350</v>
      </c>
      <c r="B286" s="192" t="s">
        <v>1824</v>
      </c>
      <c r="C286" s="192" t="s">
        <v>1825</v>
      </c>
      <c r="D286" s="194" t="s">
        <v>1815</v>
      </c>
      <c r="E286" s="36"/>
    </row>
    <row r="287" spans="1:5" ht="18" customHeight="1" x14ac:dyDescent="0.2">
      <c r="A287" s="36" t="s">
        <v>1826</v>
      </c>
      <c r="B287" s="37" t="s">
        <v>1826</v>
      </c>
      <c r="C287" s="37" t="s">
        <v>1826</v>
      </c>
      <c r="D287" s="194" t="s">
        <v>1827</v>
      </c>
      <c r="E287" s="36" t="s">
        <v>1828</v>
      </c>
    </row>
    <row r="288" spans="1:5" ht="18" customHeight="1" x14ac:dyDescent="0.2">
      <c r="A288" s="36" t="s">
        <v>1829</v>
      </c>
      <c r="B288" s="37" t="s">
        <v>1829</v>
      </c>
      <c r="C288" s="37" t="s">
        <v>1829</v>
      </c>
      <c r="D288" s="194" t="s">
        <v>1827</v>
      </c>
      <c r="E288" s="36" t="s">
        <v>1828</v>
      </c>
    </row>
    <row r="289" spans="1:5" ht="18" customHeight="1" x14ac:dyDescent="0.2">
      <c r="A289" s="36" t="s">
        <v>1830</v>
      </c>
      <c r="B289" s="37" t="s">
        <v>1830</v>
      </c>
      <c r="C289" s="37" t="s">
        <v>1831</v>
      </c>
      <c r="D289" s="194" t="s">
        <v>1827</v>
      </c>
      <c r="E289" s="36" t="s">
        <v>1828</v>
      </c>
    </row>
    <row r="290" spans="1:5" ht="18" customHeight="1" x14ac:dyDescent="0.2">
      <c r="A290" s="36" t="s">
        <v>1832</v>
      </c>
      <c r="B290" s="37" t="s">
        <v>1832</v>
      </c>
      <c r="C290" s="37" t="s">
        <v>1833</v>
      </c>
      <c r="D290" s="194" t="s">
        <v>1834</v>
      </c>
      <c r="E290" s="36" t="s">
        <v>1828</v>
      </c>
    </row>
    <row r="291" spans="1:5" ht="18" customHeight="1" x14ac:dyDescent="0.2">
      <c r="A291" s="36" t="s">
        <v>1835</v>
      </c>
      <c r="B291" s="37" t="s">
        <v>1835</v>
      </c>
      <c r="C291" s="37" t="s">
        <v>1836</v>
      </c>
      <c r="D291" s="194" t="s">
        <v>1827</v>
      </c>
      <c r="E291" s="36" t="s">
        <v>1828</v>
      </c>
    </row>
    <row r="292" spans="1:5" ht="18" customHeight="1" x14ac:dyDescent="0.2">
      <c r="A292" s="36" t="s">
        <v>1837</v>
      </c>
      <c r="B292" s="37" t="s">
        <v>1837</v>
      </c>
      <c r="C292" s="37" t="s">
        <v>1837</v>
      </c>
      <c r="D292" s="194" t="s">
        <v>1827</v>
      </c>
      <c r="E292" s="36" t="s">
        <v>1828</v>
      </c>
    </row>
    <row r="293" spans="1:5" ht="18" customHeight="1" x14ac:dyDescent="0.2">
      <c r="A293" s="36" t="s">
        <v>1838</v>
      </c>
      <c r="B293" s="37" t="s">
        <v>1838</v>
      </c>
      <c r="C293" s="37" t="s">
        <v>1838</v>
      </c>
      <c r="D293" s="194" t="s">
        <v>1827</v>
      </c>
      <c r="E293" s="36" t="s">
        <v>1828</v>
      </c>
    </row>
    <row r="294" spans="1:5" ht="18" customHeight="1" x14ac:dyDescent="0.2">
      <c r="A294" s="114" t="s">
        <v>1839</v>
      </c>
      <c r="B294" s="37" t="s">
        <v>1839</v>
      </c>
      <c r="C294" s="37" t="s">
        <v>1840</v>
      </c>
      <c r="D294" s="194" t="s">
        <v>1827</v>
      </c>
      <c r="E294" s="36" t="s">
        <v>1828</v>
      </c>
    </row>
    <row r="295" spans="1:5" ht="18" customHeight="1" x14ac:dyDescent="0.2">
      <c r="A295" s="114" t="s">
        <v>1841</v>
      </c>
      <c r="B295" s="113" t="s">
        <v>1841</v>
      </c>
      <c r="C295" s="37" t="s">
        <v>1842</v>
      </c>
      <c r="D295" s="194" t="s">
        <v>1843</v>
      </c>
      <c r="E295" s="36" t="s">
        <v>1828</v>
      </c>
    </row>
    <row r="296" spans="1:5" ht="18" customHeight="1" x14ac:dyDescent="0.2">
      <c r="A296" s="36" t="s">
        <v>1844</v>
      </c>
      <c r="B296" s="192" t="s">
        <v>1845</v>
      </c>
      <c r="C296" s="192" t="s">
        <v>1846</v>
      </c>
      <c r="D296" s="194"/>
      <c r="E296" s="36"/>
    </row>
    <row r="297" spans="1:5" ht="18" customHeight="1" x14ac:dyDescent="0.2">
      <c r="A297" s="36" t="s">
        <v>354</v>
      </c>
      <c r="B297" s="192" t="s">
        <v>1847</v>
      </c>
      <c r="C297" s="192" t="s">
        <v>1848</v>
      </c>
      <c r="D297" s="194" t="s">
        <v>1815</v>
      </c>
      <c r="E297" s="36"/>
    </row>
    <row r="298" spans="1:5" ht="18" customHeight="1" x14ac:dyDescent="0.2">
      <c r="A298" s="36" t="s">
        <v>1849</v>
      </c>
      <c r="B298" s="192" t="s">
        <v>1850</v>
      </c>
      <c r="C298" s="192" t="s">
        <v>1851</v>
      </c>
      <c r="D298" s="194" t="s">
        <v>1852</v>
      </c>
      <c r="E298" s="36"/>
    </row>
    <row r="299" spans="1:5" ht="18" customHeight="1" x14ac:dyDescent="0.2">
      <c r="A299" s="36" t="s">
        <v>1853</v>
      </c>
      <c r="B299" s="192" t="s">
        <v>1854</v>
      </c>
      <c r="C299" s="192" t="s">
        <v>1855</v>
      </c>
      <c r="D299" s="194" t="s">
        <v>1415</v>
      </c>
      <c r="E299" s="36"/>
    </row>
    <row r="300" spans="1:5" ht="18" customHeight="1" x14ac:dyDescent="0.2">
      <c r="A300" s="36" t="s">
        <v>1856</v>
      </c>
      <c r="B300" s="192" t="s">
        <v>1857</v>
      </c>
      <c r="C300" s="192" t="s">
        <v>1858</v>
      </c>
      <c r="D300" s="194"/>
      <c r="E300" s="36"/>
    </row>
    <row r="301" spans="1:5" ht="18" customHeight="1" x14ac:dyDescent="0.2">
      <c r="A301" s="36" t="s">
        <v>1859</v>
      </c>
      <c r="B301" s="192" t="s">
        <v>1860</v>
      </c>
      <c r="C301" s="192" t="s">
        <v>1861</v>
      </c>
      <c r="D301" s="194" t="s">
        <v>1862</v>
      </c>
      <c r="E301" s="36"/>
    </row>
    <row r="302" spans="1:5" ht="18" customHeight="1" x14ac:dyDescent="0.2">
      <c r="A302" s="196" t="s">
        <v>1863</v>
      </c>
      <c r="B302" s="197" t="s">
        <v>1864</v>
      </c>
      <c r="C302" s="197" t="s">
        <v>1864</v>
      </c>
      <c r="D302" s="198" t="s">
        <v>1865</v>
      </c>
      <c r="E302" s="38"/>
    </row>
    <row r="303" spans="1:5" ht="18" customHeight="1" x14ac:dyDescent="0.2">
      <c r="A303" s="36" t="s">
        <v>1866</v>
      </c>
      <c r="B303" s="192" t="s">
        <v>1867</v>
      </c>
      <c r="C303" s="192" t="s">
        <v>1868</v>
      </c>
      <c r="D303" s="194"/>
      <c r="E303" s="36"/>
    </row>
    <row r="304" spans="1:5" ht="18" customHeight="1" x14ac:dyDescent="0.2">
      <c r="A304" s="36" t="s">
        <v>1869</v>
      </c>
      <c r="B304" s="192" t="s">
        <v>1870</v>
      </c>
      <c r="C304" s="192" t="s">
        <v>1871</v>
      </c>
      <c r="D304" s="194" t="s">
        <v>1872</v>
      </c>
      <c r="E304" s="36"/>
    </row>
    <row r="305" spans="1:5" ht="18" customHeight="1" x14ac:dyDescent="0.2">
      <c r="A305" s="36" t="s">
        <v>1873</v>
      </c>
      <c r="B305" s="192" t="s">
        <v>1874</v>
      </c>
      <c r="C305" s="192" t="s">
        <v>1875</v>
      </c>
      <c r="D305" s="194" t="s">
        <v>1872</v>
      </c>
      <c r="E305" s="36"/>
    </row>
    <row r="306" spans="1:5" ht="18" customHeight="1" x14ac:dyDescent="0.2">
      <c r="A306" s="36" t="s">
        <v>1876</v>
      </c>
      <c r="B306" s="192" t="s">
        <v>1877</v>
      </c>
      <c r="C306" s="192" t="s">
        <v>1878</v>
      </c>
      <c r="D306" s="194"/>
      <c r="E306" s="36"/>
    </row>
    <row r="307" spans="1:5" ht="18" customHeight="1" x14ac:dyDescent="0.2">
      <c r="A307" s="36" t="s">
        <v>1879</v>
      </c>
      <c r="B307" s="192" t="s">
        <v>1880</v>
      </c>
      <c r="C307" s="192" t="s">
        <v>1881</v>
      </c>
      <c r="D307" s="194" t="s">
        <v>1872</v>
      </c>
      <c r="E307" s="36"/>
    </row>
    <row r="308" spans="1:5" ht="18" customHeight="1" x14ac:dyDescent="0.2">
      <c r="A308" s="36" t="s">
        <v>1882</v>
      </c>
      <c r="B308" s="192" t="s">
        <v>1883</v>
      </c>
      <c r="C308" s="192" t="s">
        <v>1884</v>
      </c>
      <c r="D308" s="194" t="s">
        <v>1415</v>
      </c>
      <c r="E308" s="36"/>
    </row>
    <row r="309" spans="1:5" ht="18" customHeight="1" x14ac:dyDescent="0.2">
      <c r="A309" s="36" t="s">
        <v>1885</v>
      </c>
      <c r="B309" s="192" t="s">
        <v>1886</v>
      </c>
      <c r="C309" s="192" t="s">
        <v>1887</v>
      </c>
      <c r="D309" s="194"/>
      <c r="E309" s="36"/>
    </row>
    <row r="310" spans="1:5" ht="18" customHeight="1" x14ac:dyDescent="0.2">
      <c r="A310" s="36" t="s">
        <v>1888</v>
      </c>
      <c r="B310" s="192" t="s">
        <v>1889</v>
      </c>
      <c r="C310" s="192" t="s">
        <v>1890</v>
      </c>
      <c r="D310" s="194" t="s">
        <v>1415</v>
      </c>
      <c r="E310" s="36"/>
    </row>
    <row r="311" spans="1:5" ht="18" customHeight="1" x14ac:dyDescent="0.2">
      <c r="A311" s="36" t="s">
        <v>1891</v>
      </c>
      <c r="B311" s="192" t="s">
        <v>1892</v>
      </c>
      <c r="C311" s="192" t="s">
        <v>1893</v>
      </c>
      <c r="D311" s="194" t="s">
        <v>1872</v>
      </c>
      <c r="E311" s="36"/>
    </row>
    <row r="312" spans="1:5" ht="18" customHeight="1" x14ac:dyDescent="0.2">
      <c r="A312" s="36" t="s">
        <v>1894</v>
      </c>
      <c r="B312" s="192" t="s">
        <v>1895</v>
      </c>
      <c r="C312" s="192" t="s">
        <v>1896</v>
      </c>
      <c r="D312" s="194"/>
      <c r="E312" s="36"/>
    </row>
    <row r="313" spans="1:5" ht="18" customHeight="1" x14ac:dyDescent="0.2">
      <c r="A313" s="36" t="s">
        <v>1897</v>
      </c>
      <c r="B313" s="192" t="s">
        <v>1898</v>
      </c>
      <c r="C313" s="192" t="s">
        <v>1899</v>
      </c>
      <c r="D313" s="194" t="s">
        <v>1872</v>
      </c>
      <c r="E313" s="36"/>
    </row>
    <row r="314" spans="1:5" ht="18" customHeight="1" x14ac:dyDescent="0.2">
      <c r="A314" s="36" t="s">
        <v>1900</v>
      </c>
      <c r="B314" s="192" t="s">
        <v>1901</v>
      </c>
      <c r="C314" s="192" t="s">
        <v>1902</v>
      </c>
      <c r="D314" s="194" t="s">
        <v>1872</v>
      </c>
      <c r="E314" s="36"/>
    </row>
    <row r="315" spans="1:5" ht="18" customHeight="1" x14ac:dyDescent="0.2">
      <c r="A315" s="36" t="s">
        <v>1903</v>
      </c>
      <c r="B315" s="195" t="s">
        <v>1904</v>
      </c>
      <c r="C315" s="195" t="s">
        <v>1905</v>
      </c>
      <c r="D315" s="194" t="s">
        <v>1906</v>
      </c>
      <c r="E315" s="36"/>
    </row>
    <row r="316" spans="1:5" ht="18" customHeight="1" x14ac:dyDescent="0.2">
      <c r="A316" s="36" t="s">
        <v>1907</v>
      </c>
      <c r="B316" s="192" t="s">
        <v>1908</v>
      </c>
      <c r="C316" s="192" t="s">
        <v>1909</v>
      </c>
      <c r="D316" s="194"/>
      <c r="E316" s="36"/>
    </row>
    <row r="317" spans="1:5" ht="18" customHeight="1" x14ac:dyDescent="0.2">
      <c r="A317" s="36" t="s">
        <v>1910</v>
      </c>
      <c r="B317" s="192" t="s">
        <v>1911</v>
      </c>
      <c r="C317" s="192" t="s">
        <v>1912</v>
      </c>
      <c r="D317" s="194"/>
      <c r="E317" s="36"/>
    </row>
    <row r="318" spans="1:5" ht="18" customHeight="1" x14ac:dyDescent="0.2">
      <c r="A318" s="36" t="s">
        <v>371</v>
      </c>
      <c r="B318" s="192" t="s">
        <v>1913</v>
      </c>
      <c r="C318" s="192" t="s">
        <v>1914</v>
      </c>
      <c r="D318" s="194" t="s">
        <v>1915</v>
      </c>
      <c r="E318" s="36"/>
    </row>
    <row r="319" spans="1:5" ht="18" customHeight="1" x14ac:dyDescent="0.2">
      <c r="A319" s="36" t="s">
        <v>1916</v>
      </c>
      <c r="B319" s="192" t="s">
        <v>1917</v>
      </c>
      <c r="C319" s="192" t="s">
        <v>1918</v>
      </c>
      <c r="D319" s="194" t="s">
        <v>1415</v>
      </c>
      <c r="E319" s="36"/>
    </row>
    <row r="320" spans="1:5" ht="18" customHeight="1" x14ac:dyDescent="0.2">
      <c r="A320" s="36" t="s">
        <v>1919</v>
      </c>
      <c r="B320" s="192" t="s">
        <v>1920</v>
      </c>
      <c r="C320" s="192" t="s">
        <v>1921</v>
      </c>
      <c r="D320" s="194"/>
      <c r="E320" s="36"/>
    </row>
    <row r="321" spans="1:5" ht="18" customHeight="1" x14ac:dyDescent="0.2">
      <c r="A321" s="36" t="s">
        <v>1922</v>
      </c>
      <c r="B321" s="195" t="s">
        <v>1923</v>
      </c>
      <c r="C321" s="195" t="s">
        <v>1924</v>
      </c>
      <c r="D321" s="194" t="s">
        <v>1925</v>
      </c>
      <c r="E321" s="36"/>
    </row>
    <row r="322" spans="1:5" ht="18" customHeight="1" x14ac:dyDescent="0.2">
      <c r="A322" s="36" t="s">
        <v>1926</v>
      </c>
      <c r="B322" s="192" t="s">
        <v>1927</v>
      </c>
      <c r="C322" s="192" t="s">
        <v>1928</v>
      </c>
      <c r="D322" s="194" t="s">
        <v>1929</v>
      </c>
      <c r="E322" s="36"/>
    </row>
    <row r="323" spans="1:5" ht="18" customHeight="1" x14ac:dyDescent="0.2">
      <c r="A323" s="36" t="s">
        <v>1930</v>
      </c>
      <c r="B323" s="192" t="s">
        <v>1931</v>
      </c>
      <c r="C323" s="192" t="s">
        <v>1932</v>
      </c>
      <c r="D323" s="194" t="s">
        <v>1933</v>
      </c>
      <c r="E323" s="36"/>
    </row>
    <row r="324" spans="1:5" ht="18" customHeight="1" x14ac:dyDescent="0.2">
      <c r="A324" s="36" t="s">
        <v>1934</v>
      </c>
      <c r="B324" s="192" t="s">
        <v>1935</v>
      </c>
      <c r="C324" s="192" t="s">
        <v>1936</v>
      </c>
      <c r="D324" s="194"/>
      <c r="E324" s="36"/>
    </row>
    <row r="325" spans="1:5" ht="18" customHeight="1" x14ac:dyDescent="0.2">
      <c r="A325" s="36" t="s">
        <v>1937</v>
      </c>
      <c r="B325" s="192" t="s">
        <v>1938</v>
      </c>
      <c r="C325" s="192" t="s">
        <v>1939</v>
      </c>
      <c r="D325" s="194"/>
      <c r="E325" s="36"/>
    </row>
    <row r="326" spans="1:5" ht="18" customHeight="1" x14ac:dyDescent="0.2">
      <c r="A326" s="36" t="s">
        <v>1940</v>
      </c>
      <c r="B326" s="192" t="s">
        <v>1941</v>
      </c>
      <c r="C326" s="192" t="s">
        <v>1942</v>
      </c>
      <c r="D326" s="194"/>
      <c r="E326" s="36"/>
    </row>
    <row r="327" spans="1:5" ht="18" customHeight="1" x14ac:dyDescent="0.2">
      <c r="A327" s="36" t="s">
        <v>1943</v>
      </c>
      <c r="B327" s="192" t="s">
        <v>1944</v>
      </c>
      <c r="C327" s="192" t="s">
        <v>1945</v>
      </c>
      <c r="D327" s="194"/>
      <c r="E327" s="36"/>
    </row>
    <row r="328" spans="1:5" ht="18" customHeight="1" x14ac:dyDescent="0.2">
      <c r="A328" s="36" t="s">
        <v>1946</v>
      </c>
      <c r="B328" s="192" t="s">
        <v>1947</v>
      </c>
      <c r="C328" s="192" t="s">
        <v>1948</v>
      </c>
      <c r="D328" s="193" t="s">
        <v>1949</v>
      </c>
      <c r="E328" s="36"/>
    </row>
    <row r="329" spans="1:5" ht="18" customHeight="1" x14ac:dyDescent="0.2">
      <c r="A329" s="36" t="s">
        <v>1950</v>
      </c>
      <c r="B329" s="192" t="s">
        <v>1951</v>
      </c>
      <c r="C329" s="192" t="s">
        <v>1952</v>
      </c>
      <c r="D329" s="194"/>
      <c r="E329" s="36"/>
    </row>
    <row r="330" spans="1:5" ht="18" customHeight="1" x14ac:dyDescent="0.2">
      <c r="A330" s="36" t="s">
        <v>1953</v>
      </c>
      <c r="B330" s="192" t="s">
        <v>1953</v>
      </c>
      <c r="C330" s="192" t="s">
        <v>1954</v>
      </c>
      <c r="D330" s="194" t="s">
        <v>1843</v>
      </c>
      <c r="E330" s="36"/>
    </row>
    <row r="331" spans="1:5" ht="18" customHeight="1" x14ac:dyDescent="0.2">
      <c r="A331" s="36" t="s">
        <v>1955</v>
      </c>
      <c r="B331" s="37" t="s">
        <v>1956</v>
      </c>
      <c r="C331" s="192" t="s">
        <v>1957</v>
      </c>
      <c r="D331" s="194" t="s">
        <v>1673</v>
      </c>
      <c r="E331" s="36"/>
    </row>
    <row r="332" spans="1:5" ht="18" customHeight="1" x14ac:dyDescent="0.2">
      <c r="A332" s="36" t="s">
        <v>1958</v>
      </c>
      <c r="B332" s="192" t="s">
        <v>1959</v>
      </c>
      <c r="C332" s="192" t="s">
        <v>1960</v>
      </c>
      <c r="D332" s="194" t="s">
        <v>1673</v>
      </c>
      <c r="E332" s="36"/>
    </row>
    <row r="333" spans="1:5" ht="18" customHeight="1" x14ac:dyDescent="0.2">
      <c r="A333" s="36" t="s">
        <v>1961</v>
      </c>
      <c r="B333" s="192" t="s">
        <v>1962</v>
      </c>
      <c r="C333" s="192" t="s">
        <v>1963</v>
      </c>
      <c r="D333" s="194" t="s">
        <v>1673</v>
      </c>
      <c r="E333" s="36"/>
    </row>
    <row r="334" spans="1:5" ht="18" customHeight="1" x14ac:dyDescent="0.2">
      <c r="A334" s="36" t="s">
        <v>1964</v>
      </c>
      <c r="B334" s="192" t="s">
        <v>1965</v>
      </c>
      <c r="C334" s="192" t="s">
        <v>1966</v>
      </c>
      <c r="D334" s="194" t="s">
        <v>1673</v>
      </c>
      <c r="E334" s="36"/>
    </row>
    <row r="335" spans="1:5" ht="18" customHeight="1" x14ac:dyDescent="0.2">
      <c r="A335" s="36" t="s">
        <v>1967</v>
      </c>
      <c r="B335" s="192" t="s">
        <v>1968</v>
      </c>
      <c r="C335" s="192" t="s">
        <v>1969</v>
      </c>
      <c r="D335" s="194"/>
      <c r="E335" s="36"/>
    </row>
    <row r="336" spans="1:5" ht="18" customHeight="1" x14ac:dyDescent="0.2">
      <c r="A336" s="36" t="s">
        <v>1970</v>
      </c>
      <c r="B336" s="192" t="s">
        <v>1971</v>
      </c>
      <c r="C336" s="192" t="s">
        <v>1971</v>
      </c>
      <c r="D336" s="194"/>
      <c r="E336" s="36"/>
    </row>
    <row r="337" spans="1:5" ht="18" customHeight="1" x14ac:dyDescent="0.2">
      <c r="A337" s="36" t="s">
        <v>1972</v>
      </c>
      <c r="B337" s="192" t="s">
        <v>1973</v>
      </c>
      <c r="C337" s="192" t="s">
        <v>1974</v>
      </c>
      <c r="D337" s="194"/>
      <c r="E337" s="36"/>
    </row>
    <row r="338" spans="1:5" ht="18" customHeight="1" x14ac:dyDescent="0.2">
      <c r="A338" s="36" t="s">
        <v>1975</v>
      </c>
      <c r="B338" s="192" t="s">
        <v>1976</v>
      </c>
      <c r="C338" s="192" t="s">
        <v>1977</v>
      </c>
      <c r="D338" s="194" t="s">
        <v>1815</v>
      </c>
      <c r="E338" s="36"/>
    </row>
    <row r="339" spans="1:5" ht="18" customHeight="1" x14ac:dyDescent="0.2">
      <c r="A339" s="36" t="s">
        <v>1978</v>
      </c>
      <c r="B339" s="192" t="s">
        <v>1979</v>
      </c>
      <c r="C339" s="192" t="s">
        <v>1980</v>
      </c>
      <c r="D339" s="194" t="s">
        <v>1815</v>
      </c>
      <c r="E339" s="36"/>
    </row>
    <row r="340" spans="1:5" ht="18" customHeight="1" x14ac:dyDescent="0.2">
      <c r="A340" s="36" t="s">
        <v>1981</v>
      </c>
      <c r="B340" s="192" t="s">
        <v>1982</v>
      </c>
      <c r="C340" s="192" t="s">
        <v>715</v>
      </c>
      <c r="D340" s="194" t="s">
        <v>1983</v>
      </c>
      <c r="E340" s="36"/>
    </row>
    <row r="341" spans="1:5" ht="18" customHeight="1" x14ac:dyDescent="0.2">
      <c r="A341" s="36" t="s">
        <v>1984</v>
      </c>
      <c r="B341" s="195" t="s">
        <v>1985</v>
      </c>
      <c r="C341" s="195" t="s">
        <v>1986</v>
      </c>
      <c r="D341" s="194" t="s">
        <v>1987</v>
      </c>
      <c r="E341" s="36"/>
    </row>
    <row r="342" spans="1:5" ht="18" customHeight="1" x14ac:dyDescent="0.2">
      <c r="A342" s="36" t="s">
        <v>1988</v>
      </c>
      <c r="B342" s="192" t="s">
        <v>1989</v>
      </c>
      <c r="C342" s="192" t="s">
        <v>1989</v>
      </c>
      <c r="D342" s="193" t="s">
        <v>988</v>
      </c>
      <c r="E342" s="36"/>
    </row>
    <row r="343" spans="1:5" ht="18" customHeight="1" x14ac:dyDescent="0.2">
      <c r="A343" s="36" t="s">
        <v>1990</v>
      </c>
      <c r="B343" s="192" t="s">
        <v>1991</v>
      </c>
      <c r="C343" s="192" t="s">
        <v>1991</v>
      </c>
      <c r="D343" s="194" t="s">
        <v>1992</v>
      </c>
      <c r="E343" s="36"/>
    </row>
    <row r="344" spans="1:5" ht="18" customHeight="1" x14ac:dyDescent="0.2">
      <c r="A344" s="36" t="s">
        <v>1993</v>
      </c>
      <c r="B344" s="192" t="s">
        <v>1994</v>
      </c>
      <c r="C344" s="192" t="s">
        <v>1995</v>
      </c>
      <c r="D344" s="194"/>
      <c r="E344" s="36"/>
    </row>
    <row r="345" spans="1:5" ht="18" customHeight="1" x14ac:dyDescent="0.2">
      <c r="A345" s="36" t="s">
        <v>1996</v>
      </c>
      <c r="B345" s="192" t="s">
        <v>1997</v>
      </c>
      <c r="C345" s="192" t="s">
        <v>1998</v>
      </c>
      <c r="D345" s="194"/>
      <c r="E345" s="36"/>
    </row>
    <row r="346" spans="1:5" ht="18" customHeight="1" x14ac:dyDescent="0.2">
      <c r="A346" s="36" t="s">
        <v>1999</v>
      </c>
      <c r="B346" s="192" t="s">
        <v>2000</v>
      </c>
      <c r="C346" s="192" t="s">
        <v>2001</v>
      </c>
      <c r="D346" s="194" t="s">
        <v>1066</v>
      </c>
      <c r="E346" s="36"/>
    </row>
    <row r="347" spans="1:5" ht="18" customHeight="1" x14ac:dyDescent="0.2">
      <c r="A347" s="196" t="s">
        <v>659</v>
      </c>
      <c r="B347" s="197" t="s">
        <v>2002</v>
      </c>
      <c r="C347" s="197" t="s">
        <v>2003</v>
      </c>
      <c r="D347" s="199" t="s">
        <v>2004</v>
      </c>
      <c r="E347" s="38"/>
    </row>
    <row r="348" spans="1:5" ht="18" customHeight="1" x14ac:dyDescent="0.2">
      <c r="A348" s="196" t="s">
        <v>2005</v>
      </c>
      <c r="B348" s="197" t="s">
        <v>2006</v>
      </c>
      <c r="C348" s="197" t="s">
        <v>2007</v>
      </c>
      <c r="D348" s="199" t="s">
        <v>2004</v>
      </c>
      <c r="E348" s="38"/>
    </row>
    <row r="349" spans="1:5" ht="18" customHeight="1" x14ac:dyDescent="0.2">
      <c r="A349" s="196" t="s">
        <v>388</v>
      </c>
      <c r="B349" s="197" t="s">
        <v>2008</v>
      </c>
      <c r="C349" s="197" t="s">
        <v>2009</v>
      </c>
      <c r="D349" s="199" t="s">
        <v>2010</v>
      </c>
      <c r="E349" s="38"/>
    </row>
    <row r="350" spans="1:5" ht="18" customHeight="1" x14ac:dyDescent="0.2">
      <c r="A350" s="196" t="s">
        <v>2011</v>
      </c>
      <c r="B350" s="197" t="s">
        <v>2012</v>
      </c>
      <c r="C350" s="197" t="s">
        <v>2013</v>
      </c>
      <c r="D350" s="199" t="s">
        <v>2010</v>
      </c>
      <c r="E350" s="38"/>
    </row>
    <row r="351" spans="1:5" ht="18" customHeight="1" x14ac:dyDescent="0.2">
      <c r="A351" s="36" t="s">
        <v>2014</v>
      </c>
      <c r="B351" s="192" t="s">
        <v>2015</v>
      </c>
      <c r="C351" s="192" t="s">
        <v>2016</v>
      </c>
      <c r="D351" s="194" t="s">
        <v>2017</v>
      </c>
      <c r="E351" s="36"/>
    </row>
    <row r="352" spans="1:5" ht="18" customHeight="1" x14ac:dyDescent="0.2">
      <c r="A352" s="36" t="s">
        <v>2018</v>
      </c>
      <c r="B352" s="192" t="s">
        <v>2019</v>
      </c>
      <c r="C352" s="192" t="s">
        <v>2020</v>
      </c>
      <c r="D352" s="194"/>
      <c r="E352" s="36"/>
    </row>
    <row r="353" spans="1:5" ht="18" customHeight="1" x14ac:dyDescent="0.2">
      <c r="A353" s="36" t="s">
        <v>2021</v>
      </c>
      <c r="B353" s="192" t="s">
        <v>2022</v>
      </c>
      <c r="C353" s="192"/>
      <c r="D353" s="193" t="s">
        <v>2023</v>
      </c>
      <c r="E353" s="36"/>
    </row>
    <row r="354" spans="1:5" ht="18" customHeight="1" x14ac:dyDescent="0.2">
      <c r="A354" s="36" t="s">
        <v>2024</v>
      </c>
      <c r="B354" s="192" t="s">
        <v>2025</v>
      </c>
      <c r="C354" s="192"/>
      <c r="D354" s="193" t="s">
        <v>2023</v>
      </c>
      <c r="E354" s="36"/>
    </row>
    <row r="355" spans="1:5" ht="18" customHeight="1" x14ac:dyDescent="0.2">
      <c r="A355" s="36" t="s">
        <v>2026</v>
      </c>
      <c r="B355" s="192" t="s">
        <v>2027</v>
      </c>
      <c r="C355" s="192"/>
      <c r="D355" s="193" t="s">
        <v>2023</v>
      </c>
      <c r="E355" s="36"/>
    </row>
    <row r="356" spans="1:5" ht="18" customHeight="1" x14ac:dyDescent="0.2">
      <c r="A356" s="36" t="s">
        <v>2028</v>
      </c>
      <c r="B356" s="192" t="s">
        <v>2029</v>
      </c>
      <c r="C356" s="192"/>
      <c r="D356" s="193" t="s">
        <v>2023</v>
      </c>
      <c r="E356" s="36"/>
    </row>
    <row r="357" spans="1:5" ht="18" customHeight="1" x14ac:dyDescent="0.2">
      <c r="A357" s="36" t="s">
        <v>2030</v>
      </c>
      <c r="B357" s="192" t="s">
        <v>2031</v>
      </c>
      <c r="C357" s="192"/>
      <c r="D357" s="193" t="s">
        <v>2023</v>
      </c>
      <c r="E357" s="36"/>
    </row>
    <row r="358" spans="1:5" ht="18" customHeight="1" x14ac:dyDescent="0.2">
      <c r="A358" s="36" t="s">
        <v>2032</v>
      </c>
      <c r="B358" s="192" t="s">
        <v>2033</v>
      </c>
      <c r="C358" s="192"/>
      <c r="D358" s="193" t="s">
        <v>2023</v>
      </c>
      <c r="E358" s="36"/>
    </row>
    <row r="359" spans="1:5" ht="18" customHeight="1" x14ac:dyDescent="0.2">
      <c r="A359" s="36" t="s">
        <v>2034</v>
      </c>
      <c r="B359" s="192" t="s">
        <v>2035</v>
      </c>
      <c r="C359" s="192" t="s">
        <v>2035</v>
      </c>
      <c r="D359" s="194" t="s">
        <v>2036</v>
      </c>
      <c r="E359" s="36"/>
    </row>
    <row r="360" spans="1:5" ht="18" customHeight="1" x14ac:dyDescent="0.2">
      <c r="A360" s="36" t="s">
        <v>2037</v>
      </c>
      <c r="B360" s="192" t="s">
        <v>2038</v>
      </c>
      <c r="C360" s="192" t="s">
        <v>2038</v>
      </c>
      <c r="D360" s="194" t="s">
        <v>2036</v>
      </c>
      <c r="E360" s="36"/>
    </row>
    <row r="361" spans="1:5" ht="18" customHeight="1" x14ac:dyDescent="0.2">
      <c r="A361" s="36" t="s">
        <v>2039</v>
      </c>
      <c r="B361" s="192" t="s">
        <v>2040</v>
      </c>
      <c r="C361" s="192" t="s">
        <v>2040</v>
      </c>
      <c r="D361" s="194" t="s">
        <v>2036</v>
      </c>
      <c r="E361" s="36"/>
    </row>
    <row r="362" spans="1:5" ht="18" customHeight="1" x14ac:dyDescent="0.2">
      <c r="A362" s="36" t="s">
        <v>2041</v>
      </c>
      <c r="B362" s="192" t="s">
        <v>2042</v>
      </c>
      <c r="C362" s="192" t="s">
        <v>2042</v>
      </c>
      <c r="D362" s="194" t="s">
        <v>2036</v>
      </c>
      <c r="E362" s="36"/>
    </row>
    <row r="363" spans="1:5" ht="18" customHeight="1" x14ac:dyDescent="0.2">
      <c r="A363" s="36" t="s">
        <v>2043</v>
      </c>
      <c r="B363" s="195" t="s">
        <v>2044</v>
      </c>
      <c r="C363" s="195" t="s">
        <v>2045</v>
      </c>
      <c r="D363" s="194" t="s">
        <v>1925</v>
      </c>
      <c r="E363" s="36"/>
    </row>
    <row r="364" spans="1:5" ht="18" customHeight="1" x14ac:dyDescent="0.2">
      <c r="A364" s="36" t="s">
        <v>2046</v>
      </c>
      <c r="B364" s="195" t="s">
        <v>2047</v>
      </c>
      <c r="C364" s="195" t="s">
        <v>2048</v>
      </c>
      <c r="D364" s="194" t="s">
        <v>1015</v>
      </c>
      <c r="E364" s="36"/>
    </row>
    <row r="365" spans="1:5" ht="18" customHeight="1" x14ac:dyDescent="0.2">
      <c r="A365" s="36" t="s">
        <v>2049</v>
      </c>
      <c r="B365" s="192" t="s">
        <v>2050</v>
      </c>
      <c r="C365" s="192" t="s">
        <v>2051</v>
      </c>
      <c r="D365" s="194"/>
      <c r="E365" s="36"/>
    </row>
    <row r="366" spans="1:5" ht="18" customHeight="1" x14ac:dyDescent="0.2">
      <c r="A366" s="36" t="s">
        <v>2052</v>
      </c>
      <c r="B366" s="192" t="s">
        <v>2053</v>
      </c>
      <c r="C366" s="192" t="s">
        <v>2054</v>
      </c>
      <c r="D366" s="194" t="s">
        <v>2055</v>
      </c>
      <c r="E366" s="36"/>
    </row>
    <row r="367" spans="1:5" ht="18" customHeight="1" x14ac:dyDescent="0.2">
      <c r="A367" s="36" t="s">
        <v>2056</v>
      </c>
      <c r="B367" s="115" t="s">
        <v>2057</v>
      </c>
      <c r="C367" s="37" t="s">
        <v>2058</v>
      </c>
      <c r="D367" s="194" t="s">
        <v>2059</v>
      </c>
      <c r="E367" s="39"/>
    </row>
    <row r="368" spans="1:5" ht="18" customHeight="1" x14ac:dyDescent="0.2">
      <c r="A368" s="36" t="s">
        <v>2060</v>
      </c>
      <c r="B368" s="195" t="s">
        <v>2061</v>
      </c>
      <c r="C368" s="195" t="s">
        <v>2061</v>
      </c>
      <c r="D368" s="193" t="s">
        <v>2062</v>
      </c>
      <c r="E368" s="36"/>
    </row>
    <row r="369" spans="1:5" ht="18" customHeight="1" x14ac:dyDescent="0.2">
      <c r="A369" s="36" t="s">
        <v>2063</v>
      </c>
      <c r="B369" s="192" t="s">
        <v>2064</v>
      </c>
      <c r="C369" s="192" t="s">
        <v>2065</v>
      </c>
      <c r="D369" s="194" t="s">
        <v>1601</v>
      </c>
      <c r="E369" s="36"/>
    </row>
    <row r="370" spans="1:5" ht="18" customHeight="1" x14ac:dyDescent="0.2">
      <c r="A370" s="36" t="s">
        <v>2066</v>
      </c>
      <c r="B370" s="192" t="s">
        <v>2067</v>
      </c>
      <c r="C370" s="192" t="s">
        <v>2068</v>
      </c>
      <c r="D370" s="194"/>
      <c r="E370" s="36"/>
    </row>
    <row r="371" spans="1:5" ht="18" customHeight="1" x14ac:dyDescent="0.2">
      <c r="A371" s="36" t="s">
        <v>2069</v>
      </c>
      <c r="B371" s="192" t="s">
        <v>2070</v>
      </c>
      <c r="C371" s="192" t="s">
        <v>2071</v>
      </c>
      <c r="D371" s="194"/>
      <c r="E371" s="36"/>
    </row>
    <row r="372" spans="1:5" ht="18" customHeight="1" x14ac:dyDescent="0.2">
      <c r="A372" s="36" t="s">
        <v>2072</v>
      </c>
      <c r="B372" s="192" t="s">
        <v>2073</v>
      </c>
      <c r="C372" s="192" t="s">
        <v>2074</v>
      </c>
      <c r="D372" s="194" t="s">
        <v>1415</v>
      </c>
      <c r="E372" s="36"/>
    </row>
    <row r="373" spans="1:5" ht="18" customHeight="1" x14ac:dyDescent="0.2">
      <c r="A373" s="36" t="s">
        <v>2075</v>
      </c>
      <c r="B373" s="195" t="s">
        <v>2076</v>
      </c>
      <c r="C373" s="195" t="s">
        <v>2077</v>
      </c>
      <c r="D373" s="194" t="s">
        <v>2078</v>
      </c>
      <c r="E373" s="36"/>
    </row>
    <row r="374" spans="1:5" ht="18" customHeight="1" x14ac:dyDescent="0.2">
      <c r="A374" s="36" t="s">
        <v>2079</v>
      </c>
      <c r="B374" s="192" t="s">
        <v>2080</v>
      </c>
      <c r="C374" s="192" t="s">
        <v>2080</v>
      </c>
      <c r="D374" s="194"/>
      <c r="E374" s="36"/>
    </row>
    <row r="375" spans="1:5" ht="18" customHeight="1" x14ac:dyDescent="0.2">
      <c r="A375" s="36" t="s">
        <v>2081</v>
      </c>
      <c r="B375" s="192" t="s">
        <v>2082</v>
      </c>
      <c r="C375" s="192" t="s">
        <v>2083</v>
      </c>
      <c r="D375" s="194"/>
      <c r="E375" s="36"/>
    </row>
    <row r="376" spans="1:5" ht="18" customHeight="1" x14ac:dyDescent="0.2">
      <c r="A376" s="36" t="s">
        <v>2084</v>
      </c>
      <c r="B376" s="192" t="s">
        <v>2085</v>
      </c>
      <c r="C376" s="192" t="s">
        <v>2086</v>
      </c>
      <c r="D376" s="194"/>
      <c r="E376" s="36"/>
    </row>
    <row r="377" spans="1:5" ht="18" customHeight="1" x14ac:dyDescent="0.2">
      <c r="A377" s="36" t="s">
        <v>2087</v>
      </c>
      <c r="B377" s="192" t="s">
        <v>2088</v>
      </c>
      <c r="C377" s="192" t="s">
        <v>2089</v>
      </c>
      <c r="D377" s="194"/>
      <c r="E377" s="36"/>
    </row>
    <row r="378" spans="1:5" ht="18" customHeight="1" x14ac:dyDescent="0.2">
      <c r="A378" s="36" t="s">
        <v>2090</v>
      </c>
      <c r="B378" s="192" t="s">
        <v>2091</v>
      </c>
      <c r="C378" s="192" t="s">
        <v>2092</v>
      </c>
      <c r="D378" s="194"/>
      <c r="E378" s="36"/>
    </row>
    <row r="379" spans="1:5" ht="18" customHeight="1" x14ac:dyDescent="0.2">
      <c r="A379" s="36" t="s">
        <v>2093</v>
      </c>
      <c r="B379" s="192" t="s">
        <v>2094</v>
      </c>
      <c r="C379" s="192" t="s">
        <v>2094</v>
      </c>
      <c r="D379" s="194"/>
      <c r="E379" s="36"/>
    </row>
    <row r="380" spans="1:5" ht="18" customHeight="1" x14ac:dyDescent="0.2">
      <c r="A380" s="36" t="s">
        <v>2095</v>
      </c>
      <c r="B380" s="192" t="s">
        <v>2096</v>
      </c>
      <c r="C380" s="192" t="s">
        <v>2092</v>
      </c>
      <c r="D380" s="194"/>
      <c r="E380" s="36"/>
    </row>
    <row r="381" spans="1:5" ht="18" customHeight="1" x14ac:dyDescent="0.2">
      <c r="A381" s="36" t="s">
        <v>2097</v>
      </c>
      <c r="B381" s="192" t="s">
        <v>2098</v>
      </c>
      <c r="C381" s="192" t="s">
        <v>2099</v>
      </c>
      <c r="D381" s="194"/>
      <c r="E381" s="36"/>
    </row>
    <row r="382" spans="1:5" ht="18" customHeight="1" x14ac:dyDescent="0.2">
      <c r="A382" s="36" t="s">
        <v>495</v>
      </c>
      <c r="B382" s="192" t="s">
        <v>2100</v>
      </c>
      <c r="C382" s="192" t="s">
        <v>2101</v>
      </c>
      <c r="D382" s="194"/>
      <c r="E382" s="36"/>
    </row>
    <row r="383" spans="1:5" ht="18" customHeight="1" x14ac:dyDescent="0.2">
      <c r="A383" s="36" t="s">
        <v>2102</v>
      </c>
      <c r="B383" s="192" t="s">
        <v>2103</v>
      </c>
      <c r="C383" s="192" t="s">
        <v>2104</v>
      </c>
      <c r="D383" s="194" t="s">
        <v>2105</v>
      </c>
      <c r="E383" s="36"/>
    </row>
    <row r="384" spans="1:5" ht="18" customHeight="1" x14ac:dyDescent="0.2">
      <c r="A384" s="36" t="s">
        <v>2106</v>
      </c>
      <c r="B384" s="192" t="s">
        <v>2107</v>
      </c>
      <c r="C384" s="192" t="s">
        <v>2108</v>
      </c>
      <c r="D384" s="194" t="s">
        <v>2109</v>
      </c>
      <c r="E384" s="36"/>
    </row>
    <row r="385" spans="1:5" ht="18" customHeight="1" x14ac:dyDescent="0.2">
      <c r="A385" s="36" t="s">
        <v>612</v>
      </c>
      <c r="B385" s="113" t="s">
        <v>2110</v>
      </c>
      <c r="C385" s="113" t="s">
        <v>2110</v>
      </c>
      <c r="D385" s="194" t="s">
        <v>2111</v>
      </c>
      <c r="E385" s="36"/>
    </row>
    <row r="386" spans="1:5" ht="18" customHeight="1" x14ac:dyDescent="0.2">
      <c r="A386" s="36" t="s">
        <v>2112</v>
      </c>
      <c r="B386" s="192" t="s">
        <v>2113</v>
      </c>
      <c r="C386" s="192" t="s">
        <v>2114</v>
      </c>
      <c r="D386" s="194"/>
      <c r="E386" s="36"/>
    </row>
    <row r="387" spans="1:5" ht="18" customHeight="1" x14ac:dyDescent="0.2">
      <c r="A387" s="36" t="s">
        <v>2115</v>
      </c>
      <c r="B387" s="195" t="s">
        <v>2116</v>
      </c>
      <c r="C387" s="195" t="s">
        <v>2117</v>
      </c>
      <c r="D387" s="194" t="s">
        <v>2118</v>
      </c>
      <c r="E387" s="36"/>
    </row>
    <row r="388" spans="1:5" ht="18" customHeight="1" x14ac:dyDescent="0.2">
      <c r="A388" s="36" t="s">
        <v>2119</v>
      </c>
      <c r="B388" s="192" t="s">
        <v>2120</v>
      </c>
      <c r="C388" s="192" t="s">
        <v>2121</v>
      </c>
      <c r="D388" s="194" t="s">
        <v>2122</v>
      </c>
      <c r="E388" s="36"/>
    </row>
    <row r="389" spans="1:5" ht="18" customHeight="1" x14ac:dyDescent="0.2">
      <c r="A389" s="36" t="s">
        <v>2123</v>
      </c>
      <c r="B389" s="192" t="s">
        <v>2124</v>
      </c>
      <c r="C389" s="192" t="s">
        <v>2125</v>
      </c>
      <c r="D389" s="194"/>
      <c r="E389" s="36"/>
    </row>
    <row r="390" spans="1:5" ht="18" customHeight="1" x14ac:dyDescent="0.2">
      <c r="A390" s="36" t="s">
        <v>2126</v>
      </c>
      <c r="B390" s="192" t="s">
        <v>2127</v>
      </c>
      <c r="C390" s="192" t="s">
        <v>2128</v>
      </c>
      <c r="D390" s="194" t="s">
        <v>2111</v>
      </c>
      <c r="E390" s="36"/>
    </row>
    <row r="391" spans="1:5" ht="18" customHeight="1" x14ac:dyDescent="0.2">
      <c r="A391" s="36" t="s">
        <v>2129</v>
      </c>
      <c r="B391" s="195" t="s">
        <v>2130</v>
      </c>
      <c r="C391" s="195" t="s">
        <v>2131</v>
      </c>
      <c r="D391" s="194" t="s">
        <v>2118</v>
      </c>
      <c r="E391" s="36"/>
    </row>
    <row r="392" spans="1:5" ht="18" customHeight="1" x14ac:dyDescent="0.2">
      <c r="A392" s="36" t="s">
        <v>2132</v>
      </c>
      <c r="B392" s="192" t="s">
        <v>2133</v>
      </c>
      <c r="C392" s="192" t="s">
        <v>2134</v>
      </c>
      <c r="D392" s="193" t="s">
        <v>2135</v>
      </c>
      <c r="E392" s="36"/>
    </row>
    <row r="393" spans="1:5" ht="18" customHeight="1" x14ac:dyDescent="0.2">
      <c r="A393" s="36" t="s">
        <v>2136</v>
      </c>
      <c r="B393" s="192" t="s">
        <v>2137</v>
      </c>
      <c r="C393" s="192"/>
      <c r="D393" s="193" t="s">
        <v>2023</v>
      </c>
      <c r="E393" s="36"/>
    </row>
    <row r="394" spans="1:5" ht="18" customHeight="1" x14ac:dyDescent="0.2">
      <c r="A394" s="36" t="s">
        <v>2138</v>
      </c>
      <c r="B394" s="192" t="s">
        <v>2139</v>
      </c>
      <c r="C394" s="192"/>
      <c r="D394" s="193" t="s">
        <v>2023</v>
      </c>
      <c r="E394" s="36"/>
    </row>
    <row r="395" spans="1:5" ht="18" customHeight="1" x14ac:dyDescent="0.2">
      <c r="A395" s="36" t="s">
        <v>2140</v>
      </c>
      <c r="B395" s="192" t="s">
        <v>2141</v>
      </c>
      <c r="C395" s="192"/>
      <c r="D395" s="193" t="s">
        <v>2023</v>
      </c>
      <c r="E395" s="36"/>
    </row>
    <row r="396" spans="1:5" ht="18" customHeight="1" x14ac:dyDescent="0.2">
      <c r="A396" s="36" t="s">
        <v>2142</v>
      </c>
      <c r="B396" s="192" t="s">
        <v>2143</v>
      </c>
      <c r="C396" s="192"/>
      <c r="D396" s="193" t="s">
        <v>2023</v>
      </c>
      <c r="E396" s="36"/>
    </row>
    <row r="397" spans="1:5" ht="18" customHeight="1" x14ac:dyDescent="0.2">
      <c r="A397" s="36" t="s">
        <v>2144</v>
      </c>
      <c r="B397" s="192" t="s">
        <v>2145</v>
      </c>
      <c r="C397" s="192"/>
      <c r="D397" s="193" t="s">
        <v>2023</v>
      </c>
      <c r="E397" s="36"/>
    </row>
    <row r="398" spans="1:5" ht="18" customHeight="1" x14ac:dyDescent="0.2">
      <c r="A398" s="36" t="s">
        <v>2146</v>
      </c>
      <c r="B398" s="192" t="s">
        <v>2147</v>
      </c>
      <c r="C398" s="192" t="s">
        <v>2148</v>
      </c>
      <c r="D398" s="194"/>
      <c r="E398" s="36"/>
    </row>
    <row r="399" spans="1:5" ht="18" customHeight="1" x14ac:dyDescent="0.2">
      <c r="A399" s="36" t="s">
        <v>2149</v>
      </c>
      <c r="B399" s="192" t="s">
        <v>2150</v>
      </c>
      <c r="C399" s="192" t="s">
        <v>2151</v>
      </c>
      <c r="D399" s="194"/>
      <c r="E399" s="36"/>
    </row>
    <row r="400" spans="1:5" ht="18" customHeight="1" x14ac:dyDescent="0.2">
      <c r="A400" s="36" t="s">
        <v>2152</v>
      </c>
      <c r="B400" s="192" t="s">
        <v>2153</v>
      </c>
      <c r="C400" s="192" t="s">
        <v>2154</v>
      </c>
      <c r="D400" s="194"/>
      <c r="E400" s="36"/>
    </row>
    <row r="401" spans="1:5" ht="18" customHeight="1" x14ac:dyDescent="0.2">
      <c r="A401" s="36" t="s">
        <v>2155</v>
      </c>
      <c r="B401" s="192" t="s">
        <v>2156</v>
      </c>
      <c r="C401" s="192" t="s">
        <v>2157</v>
      </c>
      <c r="D401" s="194" t="s">
        <v>2158</v>
      </c>
      <c r="E401" s="36"/>
    </row>
    <row r="402" spans="1:5" ht="18" customHeight="1" x14ac:dyDescent="0.2">
      <c r="A402" s="36" t="s">
        <v>2159</v>
      </c>
      <c r="B402" s="192" t="s">
        <v>2160</v>
      </c>
      <c r="C402" s="192" t="s">
        <v>2161</v>
      </c>
      <c r="D402" s="194"/>
      <c r="E402" s="36"/>
    </row>
    <row r="403" spans="1:5" ht="18" customHeight="1" x14ac:dyDescent="0.2">
      <c r="A403" s="36" t="s">
        <v>2162</v>
      </c>
      <c r="B403" s="192" t="s">
        <v>2163</v>
      </c>
      <c r="C403" s="192" t="s">
        <v>2164</v>
      </c>
      <c r="D403" s="194" t="s">
        <v>1823</v>
      </c>
      <c r="E403" s="36"/>
    </row>
    <row r="404" spans="1:5" x14ac:dyDescent="0.2">
      <c r="A404" s="36" t="s">
        <v>2165</v>
      </c>
      <c r="B404" s="192" t="s">
        <v>2166</v>
      </c>
      <c r="C404" s="192" t="s">
        <v>2167</v>
      </c>
      <c r="D404" s="194" t="s">
        <v>1066</v>
      </c>
      <c r="E404" s="36"/>
    </row>
  </sheetData>
  <sheetProtection autoFilter="0"/>
  <autoFilter ref="A1:E403" xr:uid="{00000000-0009-0000-0000-000008000000}"/>
  <dataValidations count="1">
    <dataValidation type="textLength" errorStyle="warning" allowBlank="1" showInputMessage="1" showErrorMessage="1" errorTitle="Feldlänge" error="Feld hat mehr als 30 Zeichen._x000a__x000a_Bitte korrigieren" sqref="C253 C302 B291:B404 B261:B289 B1:B253 A1:A404" xr:uid="{EF0421D5-56C7-4245-9C7D-0B521311898B}">
      <formula1>1</formula1>
      <formula2>30</formula2>
    </dataValidation>
  </dataValidations>
  <pageMargins left="0.7" right="0.7" top="0.78740157499999996" bottom="0.78740157499999996" header="0.3" footer="0.3"/>
  <customProperties>
    <customPr name="EpmWorksheetKeyString_GUID" r:id="rId1"/>
  </customProperties>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E76"/>
  <sheetViews>
    <sheetView zoomScale="90" zoomScaleNormal="90" workbookViewId="0">
      <pane ySplit="1" topLeftCell="A2" activePane="bottomLeft" state="frozen"/>
      <selection activeCell="H39" sqref="H39"/>
      <selection pane="bottomLeft"/>
    </sheetView>
  </sheetViews>
  <sheetFormatPr baseColWidth="10" defaultColWidth="11.33203125" defaultRowHeight="15" x14ac:dyDescent="0.2"/>
  <cols>
    <col min="1" max="1" width="16.6640625" customWidth="1"/>
    <col min="2" max="2" width="44.6640625" customWidth="1"/>
    <col min="3" max="4" width="16.6640625" customWidth="1"/>
    <col min="5" max="5" width="30.6640625" customWidth="1"/>
  </cols>
  <sheetData>
    <row r="1" spans="1:5" s="32" customFormat="1" ht="33" customHeight="1" x14ac:dyDescent="0.15">
      <c r="A1" s="116" t="s">
        <v>716</v>
      </c>
      <c r="B1" s="117" t="s">
        <v>717</v>
      </c>
      <c r="C1" s="118" t="s">
        <v>718</v>
      </c>
      <c r="D1" s="118" t="s">
        <v>719</v>
      </c>
      <c r="E1" s="119" t="s">
        <v>720</v>
      </c>
    </row>
    <row r="2" spans="1:5" x14ac:dyDescent="0.2">
      <c r="A2">
        <v>450252957</v>
      </c>
      <c r="B2" t="s">
        <v>724</v>
      </c>
      <c r="C2" t="s">
        <v>725</v>
      </c>
      <c r="D2" t="s">
        <v>726</v>
      </c>
      <c r="E2" t="s">
        <v>727</v>
      </c>
    </row>
    <row r="3" spans="1:5" x14ac:dyDescent="0.2">
      <c r="A3">
        <v>450252958</v>
      </c>
      <c r="B3" t="s">
        <v>728</v>
      </c>
      <c r="C3" t="s">
        <v>729</v>
      </c>
      <c r="D3" t="s">
        <v>730</v>
      </c>
      <c r="E3" t="s">
        <v>731</v>
      </c>
    </row>
    <row r="4" spans="1:5" x14ac:dyDescent="0.2">
      <c r="A4">
        <v>450252959</v>
      </c>
      <c r="B4" t="s">
        <v>732</v>
      </c>
      <c r="C4" t="s">
        <v>733</v>
      </c>
      <c r="D4" t="s">
        <v>734</v>
      </c>
      <c r="E4" t="s">
        <v>735</v>
      </c>
    </row>
    <row r="5" spans="1:5" x14ac:dyDescent="0.2">
      <c r="A5">
        <v>450252960</v>
      </c>
      <c r="B5" t="s">
        <v>736</v>
      </c>
      <c r="C5" t="s">
        <v>737</v>
      </c>
      <c r="D5" t="s">
        <v>738</v>
      </c>
      <c r="E5" t="s">
        <v>739</v>
      </c>
    </row>
    <row r="6" spans="1:5" x14ac:dyDescent="0.2">
      <c r="A6">
        <v>450252956</v>
      </c>
      <c r="B6" t="s">
        <v>740</v>
      </c>
      <c r="C6" t="s">
        <v>741</v>
      </c>
      <c r="D6" t="s">
        <v>742</v>
      </c>
      <c r="E6" t="s">
        <v>743</v>
      </c>
    </row>
    <row r="7" spans="1:5" x14ac:dyDescent="0.2">
      <c r="A7">
        <v>450252980</v>
      </c>
      <c r="B7" t="s">
        <v>768</v>
      </c>
      <c r="C7" t="s">
        <v>769</v>
      </c>
      <c r="D7" t="s">
        <v>770</v>
      </c>
      <c r="E7" t="s">
        <v>771</v>
      </c>
    </row>
    <row r="8" spans="1:5" x14ac:dyDescent="0.2">
      <c r="A8">
        <v>450252954</v>
      </c>
      <c r="B8" t="s">
        <v>772</v>
      </c>
      <c r="C8" t="s">
        <v>773</v>
      </c>
      <c r="D8" t="s">
        <v>774</v>
      </c>
      <c r="E8" t="s">
        <v>775</v>
      </c>
    </row>
    <row r="9" spans="1:5" x14ac:dyDescent="0.2">
      <c r="A9">
        <v>450252955</v>
      </c>
      <c r="B9" t="s">
        <v>776</v>
      </c>
      <c r="C9" t="s">
        <v>777</v>
      </c>
      <c r="D9" t="s">
        <v>778</v>
      </c>
      <c r="E9" t="s">
        <v>779</v>
      </c>
    </row>
    <row r="10" spans="1:5" x14ac:dyDescent="0.2">
      <c r="A10">
        <v>450252952</v>
      </c>
      <c r="B10" t="s">
        <v>780</v>
      </c>
      <c r="C10" t="s">
        <v>781</v>
      </c>
      <c r="D10" t="s">
        <v>782</v>
      </c>
      <c r="E10" t="s">
        <v>783</v>
      </c>
    </row>
    <row r="11" spans="1:5" x14ac:dyDescent="0.2">
      <c r="A11">
        <v>450252981</v>
      </c>
      <c r="B11" t="s">
        <v>784</v>
      </c>
      <c r="C11" t="s">
        <v>785</v>
      </c>
      <c r="D11" t="s">
        <v>786</v>
      </c>
      <c r="E11" t="s">
        <v>787</v>
      </c>
    </row>
    <row r="12" spans="1:5" x14ac:dyDescent="0.2">
      <c r="A12">
        <v>450252979</v>
      </c>
      <c r="B12" t="s">
        <v>33334</v>
      </c>
      <c r="C12" t="s">
        <v>788</v>
      </c>
      <c r="D12" t="s">
        <v>789</v>
      </c>
      <c r="E12" t="s">
        <v>790</v>
      </c>
    </row>
    <row r="13" spans="1:5" x14ac:dyDescent="0.2">
      <c r="A13">
        <v>450252953</v>
      </c>
      <c r="B13" t="s">
        <v>791</v>
      </c>
      <c r="C13" t="s">
        <v>792</v>
      </c>
      <c r="D13" t="s">
        <v>793</v>
      </c>
      <c r="E13" t="s">
        <v>794</v>
      </c>
    </row>
    <row r="14" spans="1:5" x14ac:dyDescent="0.2">
      <c r="A14">
        <v>450260854</v>
      </c>
      <c r="B14" t="s">
        <v>33335</v>
      </c>
      <c r="C14" t="s">
        <v>795</v>
      </c>
      <c r="D14" t="s">
        <v>796</v>
      </c>
      <c r="E14" t="s">
        <v>33336</v>
      </c>
    </row>
    <row r="15" spans="1:5" x14ac:dyDescent="0.2">
      <c r="A15">
        <v>450265405</v>
      </c>
      <c r="B15" t="s">
        <v>32903</v>
      </c>
      <c r="C15" t="s">
        <v>936</v>
      </c>
      <c r="D15" t="s">
        <v>937</v>
      </c>
      <c r="E15" t="s">
        <v>938</v>
      </c>
    </row>
    <row r="16" spans="1:5" x14ac:dyDescent="0.2">
      <c r="A16">
        <v>450252982</v>
      </c>
      <c r="B16" t="s">
        <v>839</v>
      </c>
      <c r="C16" t="s">
        <v>840</v>
      </c>
      <c r="D16" t="s">
        <v>841</v>
      </c>
      <c r="E16" t="s">
        <v>842</v>
      </c>
    </row>
    <row r="17" spans="1:5" x14ac:dyDescent="0.2">
      <c r="A17">
        <v>450252934</v>
      </c>
      <c r="B17" t="s">
        <v>847</v>
      </c>
      <c r="C17" t="s">
        <v>848</v>
      </c>
      <c r="D17" t="s">
        <v>849</v>
      </c>
      <c r="E17" t="s">
        <v>850</v>
      </c>
    </row>
    <row r="18" spans="1:5" x14ac:dyDescent="0.2">
      <c r="A18">
        <v>450252943</v>
      </c>
      <c r="B18" t="s">
        <v>851</v>
      </c>
      <c r="C18" t="s">
        <v>852</v>
      </c>
      <c r="D18" t="s">
        <v>853</v>
      </c>
      <c r="E18" t="s">
        <v>854</v>
      </c>
    </row>
    <row r="19" spans="1:5" x14ac:dyDescent="0.2">
      <c r="A19">
        <v>450252935</v>
      </c>
      <c r="B19" t="s">
        <v>855</v>
      </c>
      <c r="C19" t="s">
        <v>856</v>
      </c>
      <c r="D19" t="s">
        <v>857</v>
      </c>
      <c r="E19" t="s">
        <v>858</v>
      </c>
    </row>
    <row r="20" spans="1:5" x14ac:dyDescent="0.2">
      <c r="A20">
        <v>450252942</v>
      </c>
      <c r="B20" t="s">
        <v>859</v>
      </c>
      <c r="C20" t="s">
        <v>860</v>
      </c>
      <c r="D20" t="s">
        <v>861</v>
      </c>
      <c r="E20" t="s">
        <v>862</v>
      </c>
    </row>
    <row r="21" spans="1:5" x14ac:dyDescent="0.2">
      <c r="A21">
        <v>450252940</v>
      </c>
      <c r="B21" t="s">
        <v>863</v>
      </c>
      <c r="C21" t="s">
        <v>864</v>
      </c>
      <c r="D21" t="s">
        <v>865</v>
      </c>
      <c r="E21" t="s">
        <v>866</v>
      </c>
    </row>
    <row r="22" spans="1:5" x14ac:dyDescent="0.2">
      <c r="A22">
        <v>450252941</v>
      </c>
      <c r="B22" t="s">
        <v>867</v>
      </c>
      <c r="C22" t="s">
        <v>868</v>
      </c>
      <c r="D22" t="s">
        <v>869</v>
      </c>
      <c r="E22" t="s">
        <v>870</v>
      </c>
    </row>
    <row r="23" spans="1:5" x14ac:dyDescent="0.2">
      <c r="A23">
        <v>450252944</v>
      </c>
      <c r="B23" t="s">
        <v>871</v>
      </c>
      <c r="C23" t="s">
        <v>872</v>
      </c>
      <c r="D23" t="s">
        <v>873</v>
      </c>
      <c r="E23" t="s">
        <v>874</v>
      </c>
    </row>
    <row r="24" spans="1:5" x14ac:dyDescent="0.2">
      <c r="A24">
        <v>450252938</v>
      </c>
      <c r="B24" t="s">
        <v>875</v>
      </c>
      <c r="C24" t="s">
        <v>876</v>
      </c>
      <c r="D24" t="s">
        <v>877</v>
      </c>
      <c r="E24" t="s">
        <v>878</v>
      </c>
    </row>
    <row r="25" spans="1:5" x14ac:dyDescent="0.2">
      <c r="A25">
        <v>450252939</v>
      </c>
      <c r="B25" t="s">
        <v>33337</v>
      </c>
      <c r="C25" t="s">
        <v>879</v>
      </c>
      <c r="D25" t="s">
        <v>880</v>
      </c>
      <c r="E25" t="s">
        <v>881</v>
      </c>
    </row>
    <row r="26" spans="1:5" x14ac:dyDescent="0.2">
      <c r="A26">
        <v>450252933</v>
      </c>
      <c r="B26" t="s">
        <v>882</v>
      </c>
      <c r="C26" t="s">
        <v>883</v>
      </c>
      <c r="D26" t="s">
        <v>884</v>
      </c>
      <c r="E26" t="s">
        <v>885</v>
      </c>
    </row>
    <row r="27" spans="1:5" x14ac:dyDescent="0.2">
      <c r="A27">
        <v>450252964</v>
      </c>
      <c r="B27" t="s">
        <v>797</v>
      </c>
      <c r="C27" t="s">
        <v>798</v>
      </c>
      <c r="D27" t="s">
        <v>799</v>
      </c>
      <c r="E27" t="s">
        <v>800</v>
      </c>
    </row>
    <row r="28" spans="1:5" x14ac:dyDescent="0.2">
      <c r="A28">
        <v>450252963</v>
      </c>
      <c r="B28" t="s">
        <v>801</v>
      </c>
      <c r="C28" t="s">
        <v>802</v>
      </c>
      <c r="D28" t="s">
        <v>803</v>
      </c>
      <c r="E28" t="s">
        <v>804</v>
      </c>
    </row>
    <row r="29" spans="1:5" x14ac:dyDescent="0.2">
      <c r="A29">
        <v>450252962</v>
      </c>
      <c r="B29" t="s">
        <v>805</v>
      </c>
      <c r="C29" t="s">
        <v>806</v>
      </c>
      <c r="D29" t="s">
        <v>807</v>
      </c>
      <c r="E29" t="s">
        <v>808</v>
      </c>
    </row>
    <row r="30" spans="1:5" x14ac:dyDescent="0.2">
      <c r="A30">
        <v>450252978</v>
      </c>
      <c r="B30" t="s">
        <v>33338</v>
      </c>
      <c r="C30" t="s">
        <v>809</v>
      </c>
      <c r="D30" t="s">
        <v>810</v>
      </c>
      <c r="E30" t="s">
        <v>811</v>
      </c>
    </row>
    <row r="31" spans="1:5" x14ac:dyDescent="0.2">
      <c r="A31">
        <v>450252949</v>
      </c>
      <c r="B31" t="s">
        <v>812</v>
      </c>
      <c r="C31" t="s">
        <v>813</v>
      </c>
      <c r="D31" t="s">
        <v>814</v>
      </c>
      <c r="E31" t="s">
        <v>815</v>
      </c>
    </row>
    <row r="32" spans="1:5" x14ac:dyDescent="0.2">
      <c r="A32">
        <v>450252948</v>
      </c>
      <c r="B32" t="s">
        <v>816</v>
      </c>
      <c r="C32" t="s">
        <v>817</v>
      </c>
      <c r="D32" t="s">
        <v>818</v>
      </c>
      <c r="E32" t="s">
        <v>819</v>
      </c>
    </row>
    <row r="33" spans="1:5" x14ac:dyDescent="0.2">
      <c r="A33">
        <v>450252945</v>
      </c>
      <c r="B33" t="s">
        <v>820</v>
      </c>
      <c r="C33" t="s">
        <v>821</v>
      </c>
      <c r="D33" t="s">
        <v>822</v>
      </c>
      <c r="E33" t="s">
        <v>823</v>
      </c>
    </row>
    <row r="34" spans="1:5" x14ac:dyDescent="0.2">
      <c r="A34">
        <v>450252947</v>
      </c>
      <c r="B34" t="s">
        <v>824</v>
      </c>
      <c r="C34" t="s">
        <v>825</v>
      </c>
      <c r="D34" t="s">
        <v>826</v>
      </c>
      <c r="E34" t="s">
        <v>827</v>
      </c>
    </row>
    <row r="35" spans="1:5" x14ac:dyDescent="0.2">
      <c r="A35">
        <v>450252951</v>
      </c>
      <c r="B35" t="s">
        <v>828</v>
      </c>
      <c r="C35" t="s">
        <v>829</v>
      </c>
      <c r="D35" t="s">
        <v>830</v>
      </c>
      <c r="E35" t="s">
        <v>831</v>
      </c>
    </row>
    <row r="36" spans="1:5" x14ac:dyDescent="0.2">
      <c r="A36">
        <v>450252950</v>
      </c>
      <c r="B36" t="s">
        <v>32905</v>
      </c>
      <c r="C36" t="s">
        <v>832</v>
      </c>
      <c r="D36" t="s">
        <v>833</v>
      </c>
      <c r="E36" t="s">
        <v>834</v>
      </c>
    </row>
    <row r="37" spans="1:5" x14ac:dyDescent="0.2">
      <c r="A37">
        <v>450252946</v>
      </c>
      <c r="B37" t="s">
        <v>835</v>
      </c>
      <c r="C37" t="s">
        <v>836</v>
      </c>
      <c r="D37" t="s">
        <v>837</v>
      </c>
      <c r="E37" t="s">
        <v>838</v>
      </c>
    </row>
    <row r="38" spans="1:5" x14ac:dyDescent="0.2">
      <c r="A38">
        <v>450252936</v>
      </c>
      <c r="B38" t="s">
        <v>843</v>
      </c>
      <c r="C38" t="s">
        <v>844</v>
      </c>
      <c r="D38" t="s">
        <v>845</v>
      </c>
      <c r="E38" t="s">
        <v>846</v>
      </c>
    </row>
    <row r="39" spans="1:5" x14ac:dyDescent="0.2">
      <c r="A39">
        <v>450267027</v>
      </c>
      <c r="B39" t="s">
        <v>931</v>
      </c>
      <c r="C39" t="s">
        <v>932</v>
      </c>
      <c r="D39" t="s">
        <v>933</v>
      </c>
      <c r="E39" t="s">
        <v>33339</v>
      </c>
    </row>
    <row r="40" spans="1:5" x14ac:dyDescent="0.2">
      <c r="A40">
        <v>450253061</v>
      </c>
      <c r="B40" t="s">
        <v>33340</v>
      </c>
      <c r="C40" t="s">
        <v>886</v>
      </c>
      <c r="D40" t="s">
        <v>887</v>
      </c>
      <c r="E40" t="s">
        <v>888</v>
      </c>
    </row>
    <row r="41" spans="1:5" x14ac:dyDescent="0.2">
      <c r="A41">
        <v>450253062</v>
      </c>
      <c r="B41" t="s">
        <v>33341</v>
      </c>
      <c r="C41" t="s">
        <v>889</v>
      </c>
      <c r="D41" t="s">
        <v>890</v>
      </c>
      <c r="E41" t="s">
        <v>891</v>
      </c>
    </row>
    <row r="42" spans="1:5" x14ac:dyDescent="0.2">
      <c r="A42">
        <v>450253059</v>
      </c>
      <c r="B42" t="s">
        <v>33342</v>
      </c>
      <c r="C42" t="s">
        <v>892</v>
      </c>
      <c r="D42" t="s">
        <v>893</v>
      </c>
      <c r="E42" t="s">
        <v>894</v>
      </c>
    </row>
    <row r="43" spans="1:5" x14ac:dyDescent="0.2">
      <c r="A43">
        <v>450252985</v>
      </c>
      <c r="B43" t="s">
        <v>33343</v>
      </c>
      <c r="C43" t="s">
        <v>895</v>
      </c>
      <c r="D43" t="s">
        <v>896</v>
      </c>
      <c r="E43" t="s">
        <v>897</v>
      </c>
    </row>
    <row r="44" spans="1:5" x14ac:dyDescent="0.2">
      <c r="A44">
        <v>450253051</v>
      </c>
      <c r="B44" t="s">
        <v>33344</v>
      </c>
      <c r="C44" t="s">
        <v>898</v>
      </c>
      <c r="D44" t="s">
        <v>899</v>
      </c>
      <c r="E44" t="s">
        <v>900</v>
      </c>
    </row>
    <row r="45" spans="1:5" x14ac:dyDescent="0.2">
      <c r="A45">
        <v>450253052</v>
      </c>
      <c r="B45" t="s">
        <v>33345</v>
      </c>
      <c r="C45" t="s">
        <v>901</v>
      </c>
      <c r="D45" t="s">
        <v>902</v>
      </c>
      <c r="E45" t="s">
        <v>903</v>
      </c>
    </row>
    <row r="46" spans="1:5" x14ac:dyDescent="0.2">
      <c r="A46">
        <v>450253053</v>
      </c>
      <c r="B46" t="s">
        <v>33346</v>
      </c>
      <c r="C46" t="s">
        <v>904</v>
      </c>
      <c r="D46" t="s">
        <v>905</v>
      </c>
      <c r="E46" t="s">
        <v>906</v>
      </c>
    </row>
    <row r="47" spans="1:5" x14ac:dyDescent="0.2">
      <c r="A47">
        <v>450253057</v>
      </c>
      <c r="B47" t="s">
        <v>33347</v>
      </c>
      <c r="C47" t="s">
        <v>907</v>
      </c>
      <c r="D47" t="s">
        <v>908</v>
      </c>
      <c r="E47" t="s">
        <v>909</v>
      </c>
    </row>
    <row r="48" spans="1:5" x14ac:dyDescent="0.2">
      <c r="A48">
        <v>450253067</v>
      </c>
      <c r="B48" t="s">
        <v>33348</v>
      </c>
      <c r="C48" t="s">
        <v>910</v>
      </c>
      <c r="D48" t="s">
        <v>911</v>
      </c>
      <c r="E48" t="s">
        <v>912</v>
      </c>
    </row>
    <row r="49" spans="1:5" x14ac:dyDescent="0.2">
      <c r="A49">
        <v>450253068</v>
      </c>
      <c r="B49" t="s">
        <v>33349</v>
      </c>
      <c r="C49" t="s">
        <v>913</v>
      </c>
      <c r="D49" t="s">
        <v>914</v>
      </c>
      <c r="E49" t="s">
        <v>915</v>
      </c>
    </row>
    <row r="50" spans="1:5" x14ac:dyDescent="0.2">
      <c r="A50">
        <v>450253069</v>
      </c>
      <c r="B50" t="s">
        <v>33350</v>
      </c>
      <c r="C50" t="s">
        <v>916</v>
      </c>
      <c r="D50" t="s">
        <v>917</v>
      </c>
      <c r="E50" t="s">
        <v>918</v>
      </c>
    </row>
    <row r="51" spans="1:5" x14ac:dyDescent="0.2">
      <c r="A51">
        <v>450253070</v>
      </c>
      <c r="B51" t="s">
        <v>33351</v>
      </c>
      <c r="C51" t="s">
        <v>919</v>
      </c>
      <c r="D51" t="s">
        <v>920</v>
      </c>
      <c r="E51" t="s">
        <v>921</v>
      </c>
    </row>
    <row r="52" spans="1:5" x14ac:dyDescent="0.2">
      <c r="A52">
        <v>450253071</v>
      </c>
      <c r="B52" t="s">
        <v>33352</v>
      </c>
      <c r="C52" t="s">
        <v>922</v>
      </c>
      <c r="D52" t="s">
        <v>923</v>
      </c>
      <c r="E52" t="s">
        <v>924</v>
      </c>
    </row>
    <row r="53" spans="1:5" x14ac:dyDescent="0.2">
      <c r="A53">
        <v>450253056</v>
      </c>
      <c r="B53" t="s">
        <v>33353</v>
      </c>
      <c r="C53" t="s">
        <v>925</v>
      </c>
      <c r="D53" t="s">
        <v>926</v>
      </c>
      <c r="E53" t="s">
        <v>927</v>
      </c>
    </row>
    <row r="54" spans="1:5" x14ac:dyDescent="0.2">
      <c r="A54">
        <v>450252977</v>
      </c>
      <c r="B54" t="s">
        <v>33354</v>
      </c>
      <c r="C54" t="s">
        <v>721</v>
      </c>
      <c r="D54" t="s">
        <v>722</v>
      </c>
      <c r="E54" t="s">
        <v>723</v>
      </c>
    </row>
    <row r="55" spans="1:5" x14ac:dyDescent="0.2">
      <c r="A55">
        <v>450253073</v>
      </c>
      <c r="B55" t="s">
        <v>33355</v>
      </c>
      <c r="C55" t="s">
        <v>744</v>
      </c>
      <c r="D55" t="s">
        <v>745</v>
      </c>
      <c r="E55" t="s">
        <v>746</v>
      </c>
    </row>
    <row r="56" spans="1:5" x14ac:dyDescent="0.2">
      <c r="A56">
        <v>450253072</v>
      </c>
      <c r="B56" t="s">
        <v>33356</v>
      </c>
      <c r="C56" t="s">
        <v>747</v>
      </c>
      <c r="D56" t="s">
        <v>748</v>
      </c>
      <c r="E56" t="s">
        <v>749</v>
      </c>
    </row>
    <row r="57" spans="1:5" x14ac:dyDescent="0.2">
      <c r="A57">
        <v>450252971</v>
      </c>
      <c r="B57" t="s">
        <v>33357</v>
      </c>
      <c r="C57" t="s">
        <v>750</v>
      </c>
      <c r="D57" t="s">
        <v>751</v>
      </c>
      <c r="E57" t="s">
        <v>752</v>
      </c>
    </row>
    <row r="58" spans="1:5" x14ac:dyDescent="0.2">
      <c r="A58">
        <v>450252973</v>
      </c>
      <c r="B58" t="s">
        <v>33358</v>
      </c>
      <c r="C58" t="s">
        <v>753</v>
      </c>
      <c r="D58" t="s">
        <v>754</v>
      </c>
      <c r="E58" t="s">
        <v>755</v>
      </c>
    </row>
    <row r="59" spans="1:5" x14ac:dyDescent="0.2">
      <c r="A59">
        <v>450252975</v>
      </c>
      <c r="B59" t="s">
        <v>33359</v>
      </c>
      <c r="C59" t="s">
        <v>756</v>
      </c>
      <c r="D59" t="s">
        <v>757</v>
      </c>
      <c r="E59" t="s">
        <v>758</v>
      </c>
    </row>
    <row r="60" spans="1:5" x14ac:dyDescent="0.2">
      <c r="A60">
        <v>450252972</v>
      </c>
      <c r="B60" t="s">
        <v>33360</v>
      </c>
      <c r="C60" t="s">
        <v>759</v>
      </c>
      <c r="D60" t="s">
        <v>760</v>
      </c>
      <c r="E60" t="s">
        <v>761</v>
      </c>
    </row>
    <row r="61" spans="1:5" x14ac:dyDescent="0.2">
      <c r="A61">
        <v>450252974</v>
      </c>
      <c r="B61" t="s">
        <v>33361</v>
      </c>
      <c r="C61" t="s">
        <v>762</v>
      </c>
      <c r="D61" t="s">
        <v>763</v>
      </c>
      <c r="E61" t="s">
        <v>764</v>
      </c>
    </row>
    <row r="62" spans="1:5" x14ac:dyDescent="0.2">
      <c r="A62">
        <v>450252976</v>
      </c>
      <c r="B62" t="s">
        <v>33362</v>
      </c>
      <c r="C62" t="s">
        <v>765</v>
      </c>
      <c r="D62" t="s">
        <v>766</v>
      </c>
      <c r="E62" t="s">
        <v>767</v>
      </c>
    </row>
    <row r="63" spans="1:5" x14ac:dyDescent="0.2">
      <c r="A63">
        <v>450253074</v>
      </c>
      <c r="B63" t="s">
        <v>33363</v>
      </c>
    </row>
    <row r="64" spans="1:5" x14ac:dyDescent="0.2">
      <c r="A64">
        <v>450253075</v>
      </c>
      <c r="B64" t="s">
        <v>33364</v>
      </c>
    </row>
    <row r="65" spans="1:5" x14ac:dyDescent="0.2">
      <c r="A65">
        <v>450253076</v>
      </c>
      <c r="B65" t="s">
        <v>33365</v>
      </c>
    </row>
    <row r="66" spans="1:5" x14ac:dyDescent="0.2">
      <c r="A66">
        <v>450253081</v>
      </c>
      <c r="B66" t="s">
        <v>33366</v>
      </c>
    </row>
    <row r="67" spans="1:5" x14ac:dyDescent="0.2">
      <c r="A67">
        <v>450253082</v>
      </c>
      <c r="B67" t="s">
        <v>33367</v>
      </c>
    </row>
    <row r="68" spans="1:5" x14ac:dyDescent="0.2">
      <c r="A68">
        <v>450253083</v>
      </c>
      <c r="B68" t="s">
        <v>33368</v>
      </c>
    </row>
    <row r="69" spans="1:5" x14ac:dyDescent="0.2">
      <c r="A69">
        <v>450253084</v>
      </c>
      <c r="B69" t="s">
        <v>33369</v>
      </c>
    </row>
    <row r="70" spans="1:5" x14ac:dyDescent="0.2">
      <c r="A70">
        <v>450253085</v>
      </c>
      <c r="B70" t="s">
        <v>33370</v>
      </c>
    </row>
    <row r="71" spans="1:5" x14ac:dyDescent="0.2">
      <c r="A71">
        <v>450252983</v>
      </c>
      <c r="B71" t="s">
        <v>33371</v>
      </c>
    </row>
    <row r="72" spans="1:5" x14ac:dyDescent="0.2">
      <c r="A72">
        <v>450252984</v>
      </c>
      <c r="B72" t="s">
        <v>33372</v>
      </c>
    </row>
    <row r="73" spans="1:5" x14ac:dyDescent="0.2">
      <c r="A73">
        <v>450253086</v>
      </c>
      <c r="B73" t="s">
        <v>33373</v>
      </c>
    </row>
    <row r="74" spans="1:5" x14ac:dyDescent="0.2">
      <c r="A74" t="s">
        <v>178</v>
      </c>
      <c r="C74" t="s">
        <v>928</v>
      </c>
      <c r="D74" t="s">
        <v>929</v>
      </c>
      <c r="E74" t="s">
        <v>930</v>
      </c>
    </row>
    <row r="75" spans="1:5" x14ac:dyDescent="0.2">
      <c r="A75" t="s">
        <v>178</v>
      </c>
      <c r="C75" t="s">
        <v>934</v>
      </c>
      <c r="E75" t="s">
        <v>935</v>
      </c>
    </row>
    <row r="76" spans="1:5" x14ac:dyDescent="0.2">
      <c r="A76" t="s">
        <v>178</v>
      </c>
      <c r="C76" t="s">
        <v>939</v>
      </c>
      <c r="E76" t="s">
        <v>940</v>
      </c>
    </row>
  </sheetData>
  <sheetProtection autoFilter="0"/>
  <autoFilter ref="A1:E1" xr:uid="{00000000-0009-0000-0000-000009000000}"/>
  <pageMargins left="0.7" right="0.7" top="0.78740157499999996" bottom="0.78740157499999996" header="0.3" footer="0.3"/>
  <customProperties>
    <customPr name="EpmWorksheetKeyString_GUID"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F53"/>
  <sheetViews>
    <sheetView topLeftCell="Y1" zoomScale="85" zoomScaleNormal="85" workbookViewId="0">
      <selection activeCell="BC5" sqref="BC5"/>
    </sheetView>
  </sheetViews>
  <sheetFormatPr baseColWidth="10" defaultColWidth="9.1640625" defaultRowHeight="15" x14ac:dyDescent="0.2"/>
  <cols>
    <col min="1" max="1" width="14.33203125" bestFit="1" customWidth="1"/>
    <col min="2" max="2" width="1.83203125" style="236" customWidth="1"/>
    <col min="4" max="4" width="1.83203125" style="236" customWidth="1"/>
    <col min="5" max="5" width="18.5" bestFit="1" customWidth="1"/>
    <col min="6" max="6" width="1.83203125" style="236" customWidth="1"/>
    <col min="7" max="7" width="24.83203125" bestFit="1" customWidth="1"/>
    <col min="8" max="8" width="1.83203125" style="236" customWidth="1"/>
    <col min="9" max="9" width="17.83203125" bestFit="1" customWidth="1"/>
    <col min="10" max="10" width="1.83203125" style="236" customWidth="1"/>
    <col min="11" max="11" width="12.6640625" bestFit="1" customWidth="1"/>
    <col min="12" max="12" width="1.83203125" style="236" customWidth="1"/>
    <col min="14" max="14" width="1.83203125" style="236" customWidth="1"/>
    <col min="16" max="16" width="1.83203125" style="236" customWidth="1"/>
    <col min="18" max="18" width="1.83203125" style="236" customWidth="1"/>
    <col min="20" max="20" width="1.83203125" style="236" customWidth="1"/>
    <col min="22" max="22" width="1.83203125" style="236" customWidth="1"/>
    <col min="24" max="24" width="1.83203125" style="236" customWidth="1"/>
    <col min="26" max="26" width="1.83203125" style="236" customWidth="1"/>
    <col min="28" max="28" width="1.83203125" style="236" customWidth="1"/>
    <col min="30" max="30" width="1.83203125" style="236" customWidth="1"/>
    <col min="32" max="32" width="1.83203125" style="236" customWidth="1"/>
    <col min="34" max="34" width="1.83203125" style="236" customWidth="1"/>
    <col min="36" max="36" width="1.83203125" style="236" customWidth="1"/>
    <col min="38" max="38" width="1.83203125" style="236" customWidth="1"/>
    <col min="40" max="40" width="1.83203125" style="236" customWidth="1"/>
    <col min="42" max="42" width="1.83203125" style="236" customWidth="1"/>
    <col min="44" max="44" width="1.83203125" style="236" customWidth="1"/>
    <col min="46" max="46" width="1.83203125" style="236" customWidth="1"/>
    <col min="48" max="48" width="1.83203125" style="236" customWidth="1"/>
    <col min="50" max="50" width="1.83203125" style="236" customWidth="1"/>
    <col min="52" max="52" width="1.83203125" style="236" customWidth="1"/>
    <col min="54" max="54" width="1.83203125" style="236" customWidth="1"/>
    <col min="56" max="56" width="1.83203125" style="236" customWidth="1"/>
    <col min="57" max="57" width="9.1640625" style="22"/>
    <col min="58" max="58" width="1.83203125" style="236" customWidth="1"/>
  </cols>
  <sheetData>
    <row r="1" spans="1:58" s="18" customFormat="1" ht="64" x14ac:dyDescent="0.2">
      <c r="A1" s="18" t="s">
        <v>4</v>
      </c>
      <c r="B1" s="254"/>
      <c r="C1" s="18" t="s">
        <v>166</v>
      </c>
      <c r="D1" s="254"/>
      <c r="E1" s="18" t="s">
        <v>32771</v>
      </c>
      <c r="F1" s="254"/>
      <c r="G1" s="18" t="s">
        <v>32840</v>
      </c>
      <c r="H1" s="254"/>
      <c r="I1" s="18" t="s">
        <v>32790</v>
      </c>
      <c r="J1" s="254"/>
      <c r="K1" s="18" t="s">
        <v>33582</v>
      </c>
      <c r="L1" s="254"/>
      <c r="M1" s="18" t="s">
        <v>189</v>
      </c>
      <c r="N1" s="254"/>
      <c r="O1" s="18" t="s">
        <v>32816</v>
      </c>
      <c r="P1" s="254"/>
      <c r="Q1" s="18" t="s">
        <v>32813</v>
      </c>
      <c r="R1" s="254"/>
      <c r="S1" s="18" t="s">
        <v>24</v>
      </c>
      <c r="T1" s="254"/>
      <c r="U1" s="18" t="s">
        <v>22</v>
      </c>
      <c r="V1" s="254"/>
      <c r="W1" s="18" t="s">
        <v>32804</v>
      </c>
      <c r="X1" s="254"/>
      <c r="Y1" s="18" t="s">
        <v>216</v>
      </c>
      <c r="Z1" s="254"/>
      <c r="AA1" s="18" t="s">
        <v>33427</v>
      </c>
      <c r="AB1" s="254"/>
      <c r="AC1" s="18" t="s">
        <v>33402</v>
      </c>
      <c r="AD1" s="254"/>
      <c r="AE1" s="18" t="s">
        <v>33416</v>
      </c>
      <c r="AF1" s="254"/>
      <c r="AG1" s="18" t="s">
        <v>32832</v>
      </c>
      <c r="AH1" s="254"/>
      <c r="AI1" s="18" t="s">
        <v>33493</v>
      </c>
      <c r="AJ1" s="254"/>
      <c r="AK1" s="18" t="s">
        <v>33426</v>
      </c>
      <c r="AL1" s="254"/>
      <c r="AM1" s="18" t="s">
        <v>32818</v>
      </c>
      <c r="AN1" s="254"/>
      <c r="AO1" s="18" t="s">
        <v>33413</v>
      </c>
      <c r="AP1" s="254"/>
      <c r="AQ1" s="18" t="s">
        <v>208</v>
      </c>
      <c r="AR1" s="254"/>
      <c r="AS1" s="18" t="s">
        <v>19</v>
      </c>
      <c r="AT1" s="254"/>
      <c r="AU1" s="18" t="s">
        <v>32838</v>
      </c>
      <c r="AV1" s="254"/>
      <c r="AW1" s="18" t="s">
        <v>33415</v>
      </c>
      <c r="AX1" s="254"/>
      <c r="AY1" s="18" t="s">
        <v>33430</v>
      </c>
      <c r="AZ1" s="254"/>
      <c r="BA1" s="18" t="s">
        <v>33429</v>
      </c>
      <c r="BB1" s="254"/>
      <c r="BC1" s="18" t="s">
        <v>33827</v>
      </c>
      <c r="BD1" s="254"/>
      <c r="BE1" s="343" t="s">
        <v>33828</v>
      </c>
      <c r="BF1" s="254"/>
    </row>
    <row r="2" spans="1:58" x14ac:dyDescent="0.2">
      <c r="A2" t="s">
        <v>33532</v>
      </c>
      <c r="C2">
        <v>3000</v>
      </c>
      <c r="E2" t="s">
        <v>201</v>
      </c>
      <c r="G2" t="s">
        <v>32841</v>
      </c>
      <c r="I2" t="s">
        <v>209</v>
      </c>
      <c r="K2" t="s">
        <v>200</v>
      </c>
      <c r="M2" t="s">
        <v>33550</v>
      </c>
      <c r="O2">
        <v>1</v>
      </c>
      <c r="Q2" t="s">
        <v>230</v>
      </c>
      <c r="S2" t="s">
        <v>281</v>
      </c>
      <c r="U2">
        <v>0</v>
      </c>
      <c r="W2" t="s">
        <v>280</v>
      </c>
      <c r="Y2" t="s">
        <v>32841</v>
      </c>
      <c r="AA2" s="234" t="s">
        <v>33464</v>
      </c>
      <c r="AC2" s="22" t="s">
        <v>33479</v>
      </c>
      <c r="AE2" s="22" t="s">
        <v>33436</v>
      </c>
      <c r="AG2" s="250" t="s">
        <v>33561</v>
      </c>
      <c r="AI2" t="s">
        <v>200</v>
      </c>
      <c r="AK2" t="s">
        <v>200</v>
      </c>
      <c r="AM2" t="s">
        <v>54</v>
      </c>
      <c r="AO2" t="s">
        <v>198</v>
      </c>
      <c r="AQ2" s="250" t="s">
        <v>33497</v>
      </c>
      <c r="AS2" t="s">
        <v>33524</v>
      </c>
      <c r="AU2" t="s">
        <v>33770</v>
      </c>
      <c r="AW2" t="s">
        <v>200</v>
      </c>
      <c r="AY2" t="s">
        <v>33562</v>
      </c>
      <c r="BA2" t="s">
        <v>33714</v>
      </c>
      <c r="BC2" t="s">
        <v>33831</v>
      </c>
      <c r="BE2" s="22" t="s">
        <v>33831</v>
      </c>
    </row>
    <row r="3" spans="1:58" x14ac:dyDescent="0.2">
      <c r="A3" t="s">
        <v>33533</v>
      </c>
      <c r="C3">
        <v>4000</v>
      </c>
      <c r="E3" t="s">
        <v>233</v>
      </c>
      <c r="G3" t="s">
        <v>32842</v>
      </c>
      <c r="M3" t="s">
        <v>33549</v>
      </c>
      <c r="O3">
        <v>2</v>
      </c>
      <c r="Q3" t="s">
        <v>198</v>
      </c>
      <c r="S3" t="s">
        <v>33558</v>
      </c>
      <c r="U3">
        <v>1</v>
      </c>
      <c r="W3" t="s">
        <v>285</v>
      </c>
      <c r="Y3" t="s">
        <v>32842</v>
      </c>
      <c r="AA3" s="234" t="s">
        <v>33465</v>
      </c>
      <c r="AC3" s="22" t="s">
        <v>33480</v>
      </c>
      <c r="AE3" s="234" t="s">
        <v>33479</v>
      </c>
      <c r="AG3" s="250" t="s">
        <v>33562</v>
      </c>
      <c r="AI3" t="s">
        <v>198</v>
      </c>
      <c r="AM3" t="s">
        <v>198</v>
      </c>
      <c r="AO3" t="s">
        <v>230</v>
      </c>
      <c r="AQ3" s="250" t="s">
        <v>326</v>
      </c>
      <c r="AS3" t="s">
        <v>33525</v>
      </c>
      <c r="AU3" t="s">
        <v>33771</v>
      </c>
      <c r="AY3" t="s">
        <v>33563</v>
      </c>
      <c r="BA3" t="s">
        <v>33715</v>
      </c>
      <c r="BC3" t="s">
        <v>33832</v>
      </c>
      <c r="BE3" s="22" t="s">
        <v>33479</v>
      </c>
    </row>
    <row r="4" spans="1:58" x14ac:dyDescent="0.2">
      <c r="A4" t="s">
        <v>33534</v>
      </c>
      <c r="C4">
        <v>5000</v>
      </c>
      <c r="E4" t="s">
        <v>198</v>
      </c>
      <c r="G4" t="s">
        <v>32843</v>
      </c>
      <c r="M4" t="s">
        <v>33551</v>
      </c>
      <c r="Q4" t="s">
        <v>199</v>
      </c>
      <c r="S4" t="s">
        <v>33559</v>
      </c>
      <c r="U4">
        <v>2</v>
      </c>
      <c r="W4" t="s">
        <v>284</v>
      </c>
      <c r="Y4" t="s">
        <v>32843</v>
      </c>
      <c r="AA4" s="234" t="s">
        <v>33466</v>
      </c>
      <c r="AE4" s="234" t="s">
        <v>33480</v>
      </c>
      <c r="AG4" s="250" t="s">
        <v>33563</v>
      </c>
      <c r="AO4" t="s">
        <v>33496</v>
      </c>
      <c r="AQ4" s="250" t="s">
        <v>294</v>
      </c>
      <c r="AS4" t="s">
        <v>33526</v>
      </c>
      <c r="AU4" t="s">
        <v>33772</v>
      </c>
      <c r="BA4" t="s">
        <v>33716</v>
      </c>
      <c r="BC4" t="s">
        <v>33833</v>
      </c>
      <c r="BE4" s="22" t="s">
        <v>33480</v>
      </c>
    </row>
    <row r="5" spans="1:58" x14ac:dyDescent="0.2">
      <c r="A5" t="s">
        <v>33535</v>
      </c>
      <c r="C5">
        <v>6000</v>
      </c>
      <c r="G5" t="s">
        <v>32844</v>
      </c>
      <c r="M5" t="s">
        <v>33552</v>
      </c>
      <c r="S5" t="s">
        <v>33560</v>
      </c>
      <c r="U5">
        <v>6</v>
      </c>
      <c r="W5" t="s">
        <v>283</v>
      </c>
      <c r="Y5" t="s">
        <v>32844</v>
      </c>
      <c r="AA5" s="234" t="s">
        <v>33467</v>
      </c>
      <c r="AE5" s="234" t="s">
        <v>33481</v>
      </c>
      <c r="AG5" s="250" t="s">
        <v>33564</v>
      </c>
      <c r="AQ5" s="250" t="s">
        <v>318</v>
      </c>
      <c r="AU5" t="s">
        <v>33773</v>
      </c>
      <c r="BA5" t="s">
        <v>33717</v>
      </c>
      <c r="BC5" t="s">
        <v>33834</v>
      </c>
      <c r="BE5" s="22" t="s">
        <v>33481</v>
      </c>
    </row>
    <row r="6" spans="1:58" x14ac:dyDescent="0.2">
      <c r="A6" t="s">
        <v>33536</v>
      </c>
      <c r="C6">
        <v>7000</v>
      </c>
      <c r="M6" t="s">
        <v>33553</v>
      </c>
      <c r="W6" t="s">
        <v>282</v>
      </c>
      <c r="AE6" s="234" t="s">
        <v>33482</v>
      </c>
      <c r="AG6" s="250" t="s">
        <v>33565</v>
      </c>
      <c r="AQ6" s="250" t="s">
        <v>308</v>
      </c>
      <c r="AU6" t="s">
        <v>33774</v>
      </c>
      <c r="BA6" t="s">
        <v>33718</v>
      </c>
      <c r="BE6" s="22" t="s">
        <v>33482</v>
      </c>
    </row>
    <row r="7" spans="1:58" x14ac:dyDescent="0.2">
      <c r="A7" t="s">
        <v>33537</v>
      </c>
      <c r="C7">
        <v>8000</v>
      </c>
      <c r="M7" t="s">
        <v>33554</v>
      </c>
      <c r="W7" t="s">
        <v>279</v>
      </c>
      <c r="AG7" s="250" t="s">
        <v>33566</v>
      </c>
      <c r="AQ7" s="250" t="s">
        <v>512</v>
      </c>
      <c r="AU7" t="s">
        <v>33775</v>
      </c>
      <c r="BA7" t="s">
        <v>33719</v>
      </c>
      <c r="BE7" s="22" t="s">
        <v>33832</v>
      </c>
    </row>
    <row r="8" spans="1:58" x14ac:dyDescent="0.2">
      <c r="A8" t="s">
        <v>33538</v>
      </c>
      <c r="C8">
        <v>9000</v>
      </c>
      <c r="M8" t="s">
        <v>33555</v>
      </c>
      <c r="AG8" s="250" t="s">
        <v>33567</v>
      </c>
      <c r="AQ8" s="250" t="s">
        <v>392</v>
      </c>
      <c r="AU8" t="s">
        <v>33776</v>
      </c>
      <c r="BA8" t="s">
        <v>33720</v>
      </c>
      <c r="BE8" s="22" t="s">
        <v>33479</v>
      </c>
    </row>
    <row r="9" spans="1:58" x14ac:dyDescent="0.2">
      <c r="A9" t="s">
        <v>33539</v>
      </c>
      <c r="M9" t="s">
        <v>33556</v>
      </c>
      <c r="AG9" s="250" t="s">
        <v>32654</v>
      </c>
      <c r="AQ9" s="250" t="s">
        <v>299</v>
      </c>
      <c r="AU9" t="s">
        <v>33777</v>
      </c>
      <c r="BA9" t="s">
        <v>32639</v>
      </c>
      <c r="BE9" s="22" t="s">
        <v>33480</v>
      </c>
    </row>
    <row r="10" spans="1:58" x14ac:dyDescent="0.2">
      <c r="A10" t="s">
        <v>33540</v>
      </c>
      <c r="M10" t="s">
        <v>33557</v>
      </c>
      <c r="AG10" s="250" t="s">
        <v>33568</v>
      </c>
      <c r="AQ10" s="250" t="s">
        <v>502</v>
      </c>
      <c r="AU10" t="s">
        <v>33778</v>
      </c>
      <c r="BA10" t="s">
        <v>33721</v>
      </c>
      <c r="BE10" s="22" t="s">
        <v>33481</v>
      </c>
    </row>
    <row r="11" spans="1:58" x14ac:dyDescent="0.2">
      <c r="A11" t="s">
        <v>33541</v>
      </c>
      <c r="AG11" s="250" t="s">
        <v>33569</v>
      </c>
      <c r="AQ11" s="250" t="s">
        <v>297</v>
      </c>
      <c r="AU11" t="s">
        <v>33779</v>
      </c>
      <c r="BA11" t="s">
        <v>33722</v>
      </c>
      <c r="BE11" s="22" t="s">
        <v>33482</v>
      </c>
    </row>
    <row r="12" spans="1:58" x14ac:dyDescent="0.2">
      <c r="A12" t="s">
        <v>33542</v>
      </c>
      <c r="AG12" s="250" t="s">
        <v>33483</v>
      </c>
      <c r="AQ12" s="250" t="s">
        <v>374</v>
      </c>
      <c r="AU12" t="s">
        <v>33780</v>
      </c>
      <c r="BA12" t="s">
        <v>33723</v>
      </c>
      <c r="BE12" s="22" t="s">
        <v>33833</v>
      </c>
    </row>
    <row r="13" spans="1:58" x14ac:dyDescent="0.2">
      <c r="A13" t="s">
        <v>33543</v>
      </c>
      <c r="AG13" s="250" t="s">
        <v>33484</v>
      </c>
      <c r="AQ13" s="250" t="s">
        <v>381</v>
      </c>
      <c r="AU13" t="s">
        <v>33781</v>
      </c>
      <c r="BA13" t="s">
        <v>33724</v>
      </c>
      <c r="BE13" s="22" t="s">
        <v>33479</v>
      </c>
    </row>
    <row r="14" spans="1:58" x14ac:dyDescent="0.2">
      <c r="A14" t="s">
        <v>33544</v>
      </c>
      <c r="AG14" s="250" t="s">
        <v>33485</v>
      </c>
      <c r="AQ14" s="250" t="s">
        <v>342</v>
      </c>
      <c r="AU14" t="s">
        <v>33782</v>
      </c>
      <c r="BA14" t="s">
        <v>33725</v>
      </c>
      <c r="BE14" s="22" t="s">
        <v>33480</v>
      </c>
    </row>
    <row r="15" spans="1:58" x14ac:dyDescent="0.2">
      <c r="A15" t="s">
        <v>33545</v>
      </c>
      <c r="AG15" s="250" t="s">
        <v>33422</v>
      </c>
      <c r="AQ15" s="250" t="s">
        <v>303</v>
      </c>
      <c r="AU15" t="s">
        <v>33783</v>
      </c>
      <c r="BA15" t="s">
        <v>33726</v>
      </c>
      <c r="BE15" s="22" t="s">
        <v>33481</v>
      </c>
    </row>
    <row r="16" spans="1:58" x14ac:dyDescent="0.2">
      <c r="A16" t="s">
        <v>33546</v>
      </c>
      <c r="AG16" s="250" t="s">
        <v>33486</v>
      </c>
      <c r="AQ16" s="250" t="s">
        <v>33498</v>
      </c>
      <c r="AU16" t="s">
        <v>33784</v>
      </c>
      <c r="BA16" t="s">
        <v>33727</v>
      </c>
      <c r="BE16" s="22" t="s">
        <v>33834</v>
      </c>
    </row>
    <row r="17" spans="1:57" x14ac:dyDescent="0.2">
      <c r="A17" t="s">
        <v>33547</v>
      </c>
      <c r="AG17" s="250" t="s">
        <v>33487</v>
      </c>
      <c r="AQ17" s="250" t="s">
        <v>33499</v>
      </c>
      <c r="AU17" t="s">
        <v>33785</v>
      </c>
      <c r="BA17" t="s">
        <v>33728</v>
      </c>
      <c r="BE17" s="22" t="s">
        <v>33479</v>
      </c>
    </row>
    <row r="18" spans="1:57" x14ac:dyDescent="0.2">
      <c r="A18" t="s">
        <v>33548</v>
      </c>
      <c r="AG18" s="250" t="s">
        <v>32646</v>
      </c>
      <c r="AQ18" s="250" t="s">
        <v>33500</v>
      </c>
      <c r="AU18" t="s">
        <v>33786</v>
      </c>
      <c r="BA18" t="s">
        <v>33729</v>
      </c>
      <c r="BE18" s="22" t="s">
        <v>33480</v>
      </c>
    </row>
    <row r="19" spans="1:57" x14ac:dyDescent="0.2">
      <c r="AG19" s="250" t="s">
        <v>33488</v>
      </c>
      <c r="AQ19" s="250" t="s">
        <v>33501</v>
      </c>
      <c r="AU19" t="s">
        <v>33787</v>
      </c>
      <c r="BA19" t="s">
        <v>33730</v>
      </c>
      <c r="BE19" s="22" t="s">
        <v>33481</v>
      </c>
    </row>
    <row r="20" spans="1:57" x14ac:dyDescent="0.2">
      <c r="AG20" s="250" t="s">
        <v>32649</v>
      </c>
      <c r="AQ20" s="250" t="s">
        <v>33502</v>
      </c>
      <c r="AU20" t="s">
        <v>33788</v>
      </c>
      <c r="BA20" t="s">
        <v>33731</v>
      </c>
    </row>
    <row r="21" spans="1:57" x14ac:dyDescent="0.2">
      <c r="AG21" s="250" t="s">
        <v>32650</v>
      </c>
      <c r="AQ21" s="250" t="s">
        <v>33503</v>
      </c>
      <c r="AU21" t="s">
        <v>33789</v>
      </c>
      <c r="BA21" t="s">
        <v>33732</v>
      </c>
    </row>
    <row r="22" spans="1:57" x14ac:dyDescent="0.2">
      <c r="AG22" s="250" t="s">
        <v>33570</v>
      </c>
      <c r="AQ22" s="250" t="s">
        <v>33504</v>
      </c>
      <c r="AU22" t="s">
        <v>33790</v>
      </c>
      <c r="BA22" t="s">
        <v>33733</v>
      </c>
    </row>
    <row r="23" spans="1:57" x14ac:dyDescent="0.2">
      <c r="AG23" s="250" t="s">
        <v>33571</v>
      </c>
      <c r="AQ23" s="250" t="s">
        <v>33505</v>
      </c>
      <c r="AU23" t="s">
        <v>33791</v>
      </c>
      <c r="BA23" t="s">
        <v>33734</v>
      </c>
    </row>
    <row r="24" spans="1:57" x14ac:dyDescent="0.2">
      <c r="AG24" s="250" t="s">
        <v>33572</v>
      </c>
      <c r="AQ24" s="250" t="s">
        <v>33506</v>
      </c>
      <c r="AU24" t="s">
        <v>33792</v>
      </c>
      <c r="BA24" t="s">
        <v>33735</v>
      </c>
    </row>
    <row r="25" spans="1:57" x14ac:dyDescent="0.2">
      <c r="AG25" s="250" t="s">
        <v>32651</v>
      </c>
      <c r="AQ25" s="250" t="s">
        <v>33507</v>
      </c>
      <c r="AU25" t="s">
        <v>33793</v>
      </c>
      <c r="BA25" t="s">
        <v>33736</v>
      </c>
    </row>
    <row r="26" spans="1:57" x14ac:dyDescent="0.2">
      <c r="AG26" s="250" t="s">
        <v>33573</v>
      </c>
      <c r="AQ26" s="250" t="s">
        <v>33508</v>
      </c>
      <c r="AU26" t="s">
        <v>33794</v>
      </c>
      <c r="BA26" t="s">
        <v>33737</v>
      </c>
    </row>
    <row r="27" spans="1:57" x14ac:dyDescent="0.2">
      <c r="AG27" s="250" t="s">
        <v>33574</v>
      </c>
      <c r="AQ27" s="250" t="s">
        <v>33509</v>
      </c>
      <c r="AU27" t="s">
        <v>33795</v>
      </c>
      <c r="BA27" t="s">
        <v>33738</v>
      </c>
    </row>
    <row r="28" spans="1:57" x14ac:dyDescent="0.2">
      <c r="AG28" s="250" t="s">
        <v>33575</v>
      </c>
      <c r="AQ28" s="250" t="s">
        <v>33510</v>
      </c>
      <c r="AU28" t="s">
        <v>33796</v>
      </c>
      <c r="BA28" t="s">
        <v>33739</v>
      </c>
    </row>
    <row r="29" spans="1:57" x14ac:dyDescent="0.2">
      <c r="AG29" s="250" t="s">
        <v>33576</v>
      </c>
      <c r="AQ29" s="250" t="s">
        <v>33511</v>
      </c>
      <c r="AU29" t="s">
        <v>33797</v>
      </c>
      <c r="BA29" t="s">
        <v>33740</v>
      </c>
    </row>
    <row r="30" spans="1:57" x14ac:dyDescent="0.2">
      <c r="AG30" s="250" t="s">
        <v>33577</v>
      </c>
      <c r="AQ30" s="250" t="s">
        <v>33512</v>
      </c>
      <c r="AU30" t="s">
        <v>33798</v>
      </c>
      <c r="BA30" t="s">
        <v>136</v>
      </c>
    </row>
    <row r="31" spans="1:57" x14ac:dyDescent="0.2">
      <c r="AG31" s="250" t="s">
        <v>33578</v>
      </c>
      <c r="AQ31" s="250" t="s">
        <v>33513</v>
      </c>
      <c r="AU31" t="s">
        <v>33799</v>
      </c>
      <c r="BA31" t="s">
        <v>33741</v>
      </c>
    </row>
    <row r="32" spans="1:57" x14ac:dyDescent="0.2">
      <c r="AG32" s="250" t="s">
        <v>33579</v>
      </c>
      <c r="AQ32" s="250" t="s">
        <v>33514</v>
      </c>
      <c r="AU32" t="s">
        <v>33800</v>
      </c>
      <c r="BA32" t="s">
        <v>33742</v>
      </c>
    </row>
    <row r="33" spans="43:53" x14ac:dyDescent="0.2">
      <c r="AQ33" s="250" t="s">
        <v>33515</v>
      </c>
      <c r="AU33" t="s">
        <v>33801</v>
      </c>
      <c r="BA33" t="s">
        <v>33743</v>
      </c>
    </row>
    <row r="34" spans="43:53" x14ac:dyDescent="0.2">
      <c r="AQ34" s="250" t="s">
        <v>33516</v>
      </c>
      <c r="AU34" t="s">
        <v>33802</v>
      </c>
      <c r="BA34" t="s">
        <v>33744</v>
      </c>
    </row>
    <row r="35" spans="43:53" x14ac:dyDescent="0.2">
      <c r="AQ35" s="250" t="s">
        <v>33517</v>
      </c>
      <c r="AU35" t="s">
        <v>32648</v>
      </c>
      <c r="BA35" t="s">
        <v>33745</v>
      </c>
    </row>
    <row r="36" spans="43:53" x14ac:dyDescent="0.2">
      <c r="AQ36" s="250" t="s">
        <v>33518</v>
      </c>
      <c r="AU36" t="s">
        <v>32634</v>
      </c>
      <c r="BA36" t="s">
        <v>33550</v>
      </c>
    </row>
    <row r="37" spans="43:53" x14ac:dyDescent="0.2">
      <c r="AQ37" s="250" t="s">
        <v>33519</v>
      </c>
      <c r="AU37" t="s">
        <v>33803</v>
      </c>
    </row>
    <row r="38" spans="43:53" x14ac:dyDescent="0.2">
      <c r="AQ38" s="250" t="s">
        <v>33520</v>
      </c>
      <c r="AU38" t="s">
        <v>33804</v>
      </c>
    </row>
    <row r="39" spans="43:53" x14ac:dyDescent="0.2">
      <c r="AQ39" s="250" t="s">
        <v>33521</v>
      </c>
      <c r="AU39" t="s">
        <v>33805</v>
      </c>
    </row>
    <row r="40" spans="43:53" x14ac:dyDescent="0.2">
      <c r="AU40" t="s">
        <v>33806</v>
      </c>
    </row>
    <row r="41" spans="43:53" x14ac:dyDescent="0.2">
      <c r="AU41" t="s">
        <v>33807</v>
      </c>
    </row>
    <row r="42" spans="43:53" x14ac:dyDescent="0.2">
      <c r="AU42" t="s">
        <v>33808</v>
      </c>
    </row>
    <row r="43" spans="43:53" x14ac:dyDescent="0.2">
      <c r="AU43" t="s">
        <v>33809</v>
      </c>
    </row>
    <row r="44" spans="43:53" x14ac:dyDescent="0.2">
      <c r="AU44" t="s">
        <v>33810</v>
      </c>
    </row>
    <row r="45" spans="43:53" x14ac:dyDescent="0.2">
      <c r="AU45" t="s">
        <v>33811</v>
      </c>
    </row>
    <row r="46" spans="43:53" x14ac:dyDescent="0.2">
      <c r="AU46" t="s">
        <v>33812</v>
      </c>
    </row>
    <row r="47" spans="43:53" x14ac:dyDescent="0.2">
      <c r="AU47" t="s">
        <v>33813</v>
      </c>
    </row>
    <row r="48" spans="43:53" x14ac:dyDescent="0.2">
      <c r="AU48" t="s">
        <v>33814</v>
      </c>
    </row>
    <row r="49" spans="47:47" x14ac:dyDescent="0.2">
      <c r="AU49" t="s">
        <v>33815</v>
      </c>
    </row>
    <row r="50" spans="47:47" x14ac:dyDescent="0.2">
      <c r="AU50" t="s">
        <v>33816</v>
      </c>
    </row>
    <row r="51" spans="47:47" x14ac:dyDescent="0.2">
      <c r="AU51" t="s">
        <v>33817</v>
      </c>
    </row>
    <row r="52" spans="47:47" x14ac:dyDescent="0.2">
      <c r="AU52" t="s">
        <v>32644</v>
      </c>
    </row>
    <row r="53" spans="47:47" x14ac:dyDescent="0.2">
      <c r="AU53" t="s">
        <v>32637</v>
      </c>
    </row>
  </sheetData>
  <sheetProtection formatRows="0"/>
  <phoneticPr fontId="23" type="noConversion"/>
  <pageMargins left="0.7" right="0.7" top="0.75" bottom="0.75" header="0.3" footer="0.3"/>
  <pageSetup orientation="portrait" horizontalDpi="1200" verticalDpi="1200" r:id="rId1"/>
  <customProperties>
    <customPr name="EpmWorksheetKeyString_GUID" r:id="rId2"/>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15">
    <tabColor theme="9" tint="-0.249977111117893"/>
    <pageSetUpPr fitToPage="1"/>
  </sheetPr>
  <dimension ref="A1:K93"/>
  <sheetViews>
    <sheetView zoomScaleNormal="100" workbookViewId="0">
      <pane xSplit="1" ySplit="1" topLeftCell="B2" activePane="bottomRight" state="frozen"/>
      <selection pane="topRight"/>
      <selection pane="bottomLeft"/>
      <selection pane="bottomRight"/>
    </sheetView>
  </sheetViews>
  <sheetFormatPr baseColWidth="10" defaultColWidth="11.33203125" defaultRowHeight="14" x14ac:dyDescent="0.15"/>
  <cols>
    <col min="1" max="1" width="31.83203125" style="172" customWidth="1"/>
    <col min="2" max="2" width="13.33203125" style="172" customWidth="1"/>
    <col min="3" max="3" width="20.33203125" style="173" customWidth="1"/>
    <col min="4" max="4" width="17.5" style="172" customWidth="1"/>
    <col min="5" max="5" width="42.33203125" style="173" customWidth="1"/>
    <col min="6" max="6" width="18.5" style="173" customWidth="1"/>
    <col min="7" max="7" width="86.1640625" style="174" customWidth="1"/>
    <col min="8" max="9" width="11.33203125" style="158" customWidth="1"/>
    <col min="10" max="16384" width="11.33203125" style="159"/>
  </cols>
  <sheetData>
    <row r="1" spans="1:9" s="121" customFormat="1" ht="35" thickBot="1" x14ac:dyDescent="0.25">
      <c r="A1" s="175" t="s">
        <v>184</v>
      </c>
      <c r="B1" s="175" t="s">
        <v>32724</v>
      </c>
      <c r="C1" s="175" t="s">
        <v>32725</v>
      </c>
      <c r="D1" s="175" t="s">
        <v>32726</v>
      </c>
      <c r="E1" s="175" t="s">
        <v>32727</v>
      </c>
      <c r="F1" s="175" t="s">
        <v>32845</v>
      </c>
      <c r="G1" s="175" t="s">
        <v>177</v>
      </c>
      <c r="H1" s="120"/>
      <c r="I1" s="120"/>
    </row>
    <row r="2" spans="1:9" s="121" customFormat="1" ht="16" x14ac:dyDescent="0.2">
      <c r="A2" s="345" t="s">
        <v>191</v>
      </c>
      <c r="B2" s="346"/>
      <c r="C2" s="346"/>
      <c r="D2" s="346"/>
      <c r="E2" s="346"/>
      <c r="F2" s="346"/>
      <c r="G2" s="347"/>
      <c r="H2" s="120"/>
      <c r="I2" s="120"/>
    </row>
    <row r="3" spans="1:9" s="121" customFormat="1" ht="30" x14ac:dyDescent="0.2">
      <c r="A3" s="122" t="s">
        <v>32728</v>
      </c>
      <c r="B3" s="123"/>
      <c r="C3" s="123"/>
      <c r="D3" s="124" t="s">
        <v>191</v>
      </c>
      <c r="E3" s="125"/>
      <c r="F3" s="125"/>
      <c r="G3" s="124" t="s">
        <v>32729</v>
      </c>
      <c r="H3" s="120"/>
      <c r="I3" s="120"/>
    </row>
    <row r="4" spans="1:9" s="121" customFormat="1" ht="34" x14ac:dyDescent="0.2">
      <c r="A4" s="122" t="s">
        <v>32730</v>
      </c>
      <c r="B4" s="123"/>
      <c r="C4" s="123"/>
      <c r="D4" s="124" t="s">
        <v>191</v>
      </c>
      <c r="E4" s="125"/>
      <c r="F4" s="124" t="s">
        <v>32846</v>
      </c>
      <c r="G4" s="124" t="s">
        <v>32731</v>
      </c>
      <c r="H4" s="120"/>
      <c r="I4" s="120"/>
    </row>
    <row r="5" spans="1:9" s="130" customFormat="1" ht="165" x14ac:dyDescent="0.2">
      <c r="A5" s="126" t="s">
        <v>32732</v>
      </c>
      <c r="B5" s="127" t="s">
        <v>99</v>
      </c>
      <c r="C5" s="127" t="s">
        <v>32733</v>
      </c>
      <c r="D5" s="124" t="s">
        <v>191</v>
      </c>
      <c r="E5" s="128" t="s">
        <v>32734</v>
      </c>
      <c r="F5" s="124" t="s">
        <v>32846</v>
      </c>
      <c r="G5" s="124" t="s">
        <v>32735</v>
      </c>
      <c r="H5" s="129"/>
      <c r="I5" s="129"/>
    </row>
    <row r="6" spans="1:9" s="130" customFormat="1" ht="60" x14ac:dyDescent="0.2">
      <c r="A6" s="126" t="s">
        <v>32736</v>
      </c>
      <c r="B6" s="127" t="s">
        <v>100</v>
      </c>
      <c r="C6" s="127" t="s">
        <v>108</v>
      </c>
      <c r="D6" s="124" t="s">
        <v>191</v>
      </c>
      <c r="E6" s="128" t="s">
        <v>32737</v>
      </c>
      <c r="F6" s="124" t="s">
        <v>32846</v>
      </c>
      <c r="G6" s="124" t="s">
        <v>32847</v>
      </c>
      <c r="H6" s="129"/>
      <c r="I6" s="129"/>
    </row>
    <row r="7" spans="1:9" s="130" customFormat="1" ht="60" x14ac:dyDescent="0.2">
      <c r="A7" s="126" t="s">
        <v>32738</v>
      </c>
      <c r="B7" s="127" t="s">
        <v>100</v>
      </c>
      <c r="C7" s="127" t="s">
        <v>109</v>
      </c>
      <c r="D7" s="124" t="s">
        <v>191</v>
      </c>
      <c r="E7" s="128" t="s">
        <v>32737</v>
      </c>
      <c r="F7" s="124" t="s">
        <v>32846</v>
      </c>
      <c r="G7" s="124" t="s">
        <v>32847</v>
      </c>
      <c r="H7" s="129"/>
      <c r="I7" s="129"/>
    </row>
    <row r="8" spans="1:9" s="130" customFormat="1" ht="90" x14ac:dyDescent="0.2">
      <c r="A8" s="126" t="s">
        <v>32739</v>
      </c>
      <c r="B8" s="127" t="s">
        <v>32740</v>
      </c>
      <c r="C8" s="127" t="s">
        <v>32741</v>
      </c>
      <c r="D8" s="124" t="s">
        <v>191</v>
      </c>
      <c r="E8" s="128" t="s">
        <v>32742</v>
      </c>
      <c r="F8" s="124" t="s">
        <v>32846</v>
      </c>
      <c r="G8" s="124" t="s">
        <v>32743</v>
      </c>
      <c r="H8" s="129"/>
      <c r="I8" s="129"/>
    </row>
    <row r="9" spans="1:9" s="130" customFormat="1" ht="165" x14ac:dyDescent="0.2">
      <c r="A9" s="126" t="s">
        <v>59</v>
      </c>
      <c r="B9" s="127" t="s">
        <v>2</v>
      </c>
      <c r="C9" s="127" t="s">
        <v>8</v>
      </c>
      <c r="D9" s="124" t="s">
        <v>191</v>
      </c>
      <c r="E9" s="128" t="s">
        <v>32742</v>
      </c>
      <c r="F9" s="124" t="s">
        <v>32846</v>
      </c>
      <c r="G9" s="124" t="s">
        <v>32848</v>
      </c>
      <c r="H9" s="129"/>
      <c r="I9" s="129"/>
    </row>
    <row r="10" spans="1:9" s="130" customFormat="1" ht="75" x14ac:dyDescent="0.2">
      <c r="A10" s="126" t="s">
        <v>60</v>
      </c>
      <c r="B10" s="127" t="s">
        <v>2</v>
      </c>
      <c r="C10" s="127" t="s">
        <v>9</v>
      </c>
      <c r="D10" s="124" t="s">
        <v>191</v>
      </c>
      <c r="E10" s="128" t="s">
        <v>32742</v>
      </c>
      <c r="F10" s="124" t="s">
        <v>32846</v>
      </c>
      <c r="G10" s="124" t="s">
        <v>32849</v>
      </c>
      <c r="H10" s="129"/>
      <c r="I10" s="129"/>
    </row>
    <row r="11" spans="1:9" s="130" customFormat="1" ht="15" x14ac:dyDescent="0.2">
      <c r="A11" s="126" t="s">
        <v>61</v>
      </c>
      <c r="B11" s="127" t="s">
        <v>2</v>
      </c>
      <c r="C11" s="127" t="s">
        <v>10</v>
      </c>
      <c r="D11" s="124" t="s">
        <v>191</v>
      </c>
      <c r="E11" s="128" t="s">
        <v>32742</v>
      </c>
      <c r="F11" s="124" t="s">
        <v>32846</v>
      </c>
      <c r="G11" s="124" t="s">
        <v>32744</v>
      </c>
      <c r="H11" s="129"/>
      <c r="I11" s="129"/>
    </row>
    <row r="12" spans="1:9" s="130" customFormat="1" ht="45" x14ac:dyDescent="0.2">
      <c r="A12" s="126" t="s">
        <v>62</v>
      </c>
      <c r="B12" s="127" t="s">
        <v>32740</v>
      </c>
      <c r="C12" s="127" t="s">
        <v>13</v>
      </c>
      <c r="D12" s="124" t="s">
        <v>191</v>
      </c>
      <c r="E12" s="128" t="s">
        <v>32742</v>
      </c>
      <c r="F12" s="124" t="s">
        <v>32846</v>
      </c>
      <c r="G12" s="124" t="s">
        <v>32850</v>
      </c>
      <c r="H12" s="129"/>
      <c r="I12" s="129"/>
    </row>
    <row r="13" spans="1:9" s="130" customFormat="1" ht="45" x14ac:dyDescent="0.2">
      <c r="A13" s="126" t="s">
        <v>63</v>
      </c>
      <c r="B13" s="127" t="s">
        <v>32740</v>
      </c>
      <c r="C13" s="127" t="s">
        <v>14</v>
      </c>
      <c r="D13" s="124" t="s">
        <v>191</v>
      </c>
      <c r="E13" s="128" t="s">
        <v>32742</v>
      </c>
      <c r="F13" s="124" t="s">
        <v>32846</v>
      </c>
      <c r="G13" s="124" t="s">
        <v>32851</v>
      </c>
      <c r="H13" s="129"/>
      <c r="I13" s="129"/>
    </row>
    <row r="14" spans="1:9" s="130" customFormat="1" ht="45" x14ac:dyDescent="0.2">
      <c r="A14" s="126" t="s">
        <v>64</v>
      </c>
      <c r="B14" s="127" t="s">
        <v>32740</v>
      </c>
      <c r="C14" s="127" t="s">
        <v>15</v>
      </c>
      <c r="D14" s="124" t="s">
        <v>191</v>
      </c>
      <c r="E14" s="128" t="s">
        <v>32742</v>
      </c>
      <c r="F14" s="124" t="s">
        <v>32846</v>
      </c>
      <c r="G14" s="124" t="s">
        <v>32852</v>
      </c>
      <c r="H14" s="129"/>
      <c r="I14" s="129"/>
    </row>
    <row r="15" spans="1:9" s="130" customFormat="1" ht="45" x14ac:dyDescent="0.2">
      <c r="A15" s="126" t="s">
        <v>32745</v>
      </c>
      <c r="B15" s="127" t="s">
        <v>32740</v>
      </c>
      <c r="C15" s="127" t="s">
        <v>16</v>
      </c>
      <c r="D15" s="124" t="s">
        <v>191</v>
      </c>
      <c r="E15" s="128" t="s">
        <v>32742</v>
      </c>
      <c r="F15" s="124" t="s">
        <v>32846</v>
      </c>
      <c r="G15" s="124" t="s">
        <v>32853</v>
      </c>
      <c r="H15" s="129"/>
      <c r="I15" s="129"/>
    </row>
    <row r="16" spans="1:9" s="130" customFormat="1" ht="45" x14ac:dyDescent="0.2">
      <c r="A16" s="126" t="s">
        <v>176</v>
      </c>
      <c r="B16" s="127" t="s">
        <v>2</v>
      </c>
      <c r="C16" s="127" t="s">
        <v>175</v>
      </c>
      <c r="D16" s="124" t="s">
        <v>191</v>
      </c>
      <c r="E16" s="128" t="s">
        <v>32746</v>
      </c>
      <c r="F16" s="124" t="s">
        <v>32846</v>
      </c>
      <c r="G16" s="124" t="s">
        <v>32747</v>
      </c>
      <c r="H16" s="129"/>
      <c r="I16" s="129"/>
    </row>
    <row r="17" spans="1:9" s="130" customFormat="1" ht="165" x14ac:dyDescent="0.2">
      <c r="A17" s="126" t="s">
        <v>32748</v>
      </c>
      <c r="B17" s="127" t="s">
        <v>32749</v>
      </c>
      <c r="C17" s="127" t="s">
        <v>32750</v>
      </c>
      <c r="D17" s="124" t="s">
        <v>191</v>
      </c>
      <c r="E17" s="128" t="s">
        <v>32742</v>
      </c>
      <c r="F17" s="124" t="s">
        <v>32846</v>
      </c>
      <c r="G17" s="124" t="s">
        <v>32751</v>
      </c>
      <c r="H17" s="129"/>
      <c r="I17" s="129"/>
    </row>
    <row r="18" spans="1:9" s="130" customFormat="1" ht="75" x14ac:dyDescent="0.2">
      <c r="A18" s="126" t="s">
        <v>92</v>
      </c>
      <c r="B18" s="127" t="s">
        <v>32749</v>
      </c>
      <c r="C18" s="127" t="s">
        <v>32752</v>
      </c>
      <c r="D18" s="124" t="s">
        <v>191</v>
      </c>
      <c r="E18" s="128" t="s">
        <v>32742</v>
      </c>
      <c r="F18" s="124" t="s">
        <v>32846</v>
      </c>
      <c r="G18" s="124" t="s">
        <v>32753</v>
      </c>
      <c r="H18" s="129"/>
      <c r="I18" s="129"/>
    </row>
    <row r="19" spans="1:9" s="130" customFormat="1" ht="60" x14ac:dyDescent="0.2">
      <c r="A19" s="126" t="s">
        <v>97</v>
      </c>
      <c r="B19" s="127" t="s">
        <v>32749</v>
      </c>
      <c r="C19" s="127" t="s">
        <v>32754</v>
      </c>
      <c r="D19" s="124" t="s">
        <v>191</v>
      </c>
      <c r="E19" s="128" t="s">
        <v>32742</v>
      </c>
      <c r="F19" s="124" t="s">
        <v>32846</v>
      </c>
      <c r="G19" s="124" t="s">
        <v>32755</v>
      </c>
      <c r="H19" s="129"/>
      <c r="I19" s="129"/>
    </row>
    <row r="20" spans="1:9" s="130" customFormat="1" ht="30" x14ac:dyDescent="0.2">
      <c r="A20" s="126" t="s">
        <v>122</v>
      </c>
      <c r="B20" s="123"/>
      <c r="C20" s="123"/>
      <c r="D20" s="124" t="s">
        <v>191</v>
      </c>
      <c r="E20" s="125"/>
      <c r="F20" s="124" t="s">
        <v>32846</v>
      </c>
      <c r="G20" s="124" t="s">
        <v>32756</v>
      </c>
      <c r="H20" s="129"/>
      <c r="I20" s="129"/>
    </row>
    <row r="21" spans="1:9" s="130" customFormat="1" ht="30" x14ac:dyDescent="0.2">
      <c r="A21" s="126" t="s">
        <v>123</v>
      </c>
      <c r="B21" s="123"/>
      <c r="C21" s="123"/>
      <c r="D21" s="124" t="s">
        <v>191</v>
      </c>
      <c r="E21" s="125"/>
      <c r="F21" s="124" t="s">
        <v>32846</v>
      </c>
      <c r="G21" s="124" t="s">
        <v>32757</v>
      </c>
      <c r="H21" s="129"/>
      <c r="I21" s="129"/>
    </row>
    <row r="22" spans="1:9" s="130" customFormat="1" ht="30" x14ac:dyDescent="0.2">
      <c r="A22" s="126" t="s">
        <v>124</v>
      </c>
      <c r="B22" s="123"/>
      <c r="C22" s="123"/>
      <c r="D22" s="124" t="s">
        <v>191</v>
      </c>
      <c r="E22" s="125"/>
      <c r="F22" s="124" t="s">
        <v>32846</v>
      </c>
      <c r="G22" s="124" t="s">
        <v>32757</v>
      </c>
      <c r="H22" s="129"/>
      <c r="I22" s="129"/>
    </row>
    <row r="23" spans="1:9" s="130" customFormat="1" ht="30" x14ac:dyDescent="0.2">
      <c r="A23" s="126" t="s">
        <v>125</v>
      </c>
      <c r="B23" s="123"/>
      <c r="C23" s="123"/>
      <c r="D23" s="124" t="s">
        <v>191</v>
      </c>
      <c r="E23" s="125"/>
      <c r="F23" s="124" t="s">
        <v>32846</v>
      </c>
      <c r="G23" s="124" t="s">
        <v>32757</v>
      </c>
      <c r="H23" s="129"/>
      <c r="I23" s="129"/>
    </row>
    <row r="24" spans="1:9" s="130" customFormat="1" ht="15" x14ac:dyDescent="0.2">
      <c r="A24" s="126" t="s">
        <v>257</v>
      </c>
      <c r="B24" s="123"/>
      <c r="C24" s="123"/>
      <c r="D24" s="124" t="s">
        <v>191</v>
      </c>
      <c r="E24" s="125"/>
      <c r="F24" s="124" t="s">
        <v>32846</v>
      </c>
      <c r="G24" s="124" t="s">
        <v>32758</v>
      </c>
      <c r="H24" s="129"/>
      <c r="I24" s="129"/>
    </row>
    <row r="25" spans="1:9" s="130" customFormat="1" ht="75" x14ac:dyDescent="0.2">
      <c r="A25" s="126" t="s">
        <v>121</v>
      </c>
      <c r="B25" s="127" t="s">
        <v>2</v>
      </c>
      <c r="C25" s="127" t="s">
        <v>17</v>
      </c>
      <c r="D25" s="124" t="s">
        <v>191</v>
      </c>
      <c r="E25" s="128" t="s">
        <v>32742</v>
      </c>
      <c r="F25" s="124" t="s">
        <v>32846</v>
      </c>
      <c r="G25" s="124" t="s">
        <v>33523</v>
      </c>
      <c r="H25" s="129"/>
      <c r="I25" s="129"/>
    </row>
    <row r="26" spans="1:9" s="130" customFormat="1" ht="15" x14ac:dyDescent="0.2">
      <c r="A26" s="126" t="s">
        <v>32699</v>
      </c>
      <c r="B26" s="127"/>
      <c r="C26" s="127"/>
      <c r="D26" s="124" t="s">
        <v>191</v>
      </c>
      <c r="E26" s="128"/>
      <c r="F26" s="124" t="s">
        <v>32846</v>
      </c>
      <c r="G26" s="124" t="s">
        <v>32759</v>
      </c>
      <c r="H26" s="129"/>
      <c r="I26" s="129"/>
    </row>
    <row r="27" spans="1:9" s="130" customFormat="1" ht="180" x14ac:dyDescent="0.2">
      <c r="A27" s="126" t="s">
        <v>32760</v>
      </c>
      <c r="B27" s="127"/>
      <c r="C27" s="127"/>
      <c r="D27" s="124" t="s">
        <v>191</v>
      </c>
      <c r="E27" s="128"/>
      <c r="F27" s="124" t="s">
        <v>32846</v>
      </c>
      <c r="G27" s="124" t="s">
        <v>32854</v>
      </c>
      <c r="H27" s="129"/>
      <c r="I27" s="129"/>
    </row>
    <row r="28" spans="1:9" s="130" customFormat="1" ht="60" x14ac:dyDescent="0.2">
      <c r="A28" s="126" t="s">
        <v>32761</v>
      </c>
      <c r="B28" s="127"/>
      <c r="C28" s="127" t="s">
        <v>260</v>
      </c>
      <c r="D28" s="124" t="s">
        <v>191</v>
      </c>
      <c r="E28" s="128" t="s">
        <v>32742</v>
      </c>
      <c r="F28" s="124" t="s">
        <v>32846</v>
      </c>
      <c r="G28" s="124" t="s">
        <v>32855</v>
      </c>
      <c r="H28" s="129"/>
      <c r="I28" s="129"/>
    </row>
    <row r="29" spans="1:9" s="130" customFormat="1" ht="33" customHeight="1" x14ac:dyDescent="0.2">
      <c r="A29" s="126" t="s">
        <v>32762</v>
      </c>
      <c r="B29" s="127" t="s">
        <v>2</v>
      </c>
      <c r="C29" s="127" t="s">
        <v>21</v>
      </c>
      <c r="D29" s="124" t="s">
        <v>191</v>
      </c>
      <c r="E29" s="128" t="s">
        <v>32742</v>
      </c>
      <c r="F29" s="124" t="s">
        <v>32846</v>
      </c>
      <c r="G29" s="124" t="s">
        <v>32856</v>
      </c>
      <c r="H29" s="129"/>
      <c r="I29" s="129"/>
    </row>
    <row r="30" spans="1:9" s="130" customFormat="1" ht="75" x14ac:dyDescent="0.2">
      <c r="A30" s="126" t="s">
        <v>32902</v>
      </c>
      <c r="B30" s="127" t="s">
        <v>32740</v>
      </c>
      <c r="C30" s="127" t="s">
        <v>11</v>
      </c>
      <c r="D30" s="124" t="s">
        <v>191</v>
      </c>
      <c r="E30" s="128" t="s">
        <v>32742</v>
      </c>
      <c r="F30" s="124" t="s">
        <v>32846</v>
      </c>
      <c r="G30" s="124" t="s">
        <v>32763</v>
      </c>
      <c r="H30" s="129"/>
      <c r="I30" s="129"/>
    </row>
    <row r="31" spans="1:9" s="130" customFormat="1" ht="165" x14ac:dyDescent="0.2">
      <c r="A31" s="126" t="s">
        <v>32857</v>
      </c>
      <c r="B31" s="127"/>
      <c r="C31" s="127" t="s">
        <v>265</v>
      </c>
      <c r="D31" s="124" t="s">
        <v>191</v>
      </c>
      <c r="E31" s="128" t="s">
        <v>32742</v>
      </c>
      <c r="F31" s="124" t="s">
        <v>32846</v>
      </c>
      <c r="G31" s="124" t="s">
        <v>33463</v>
      </c>
      <c r="H31" s="129"/>
      <c r="I31" s="129"/>
    </row>
    <row r="32" spans="1:9" s="130" customFormat="1" ht="15" x14ac:dyDescent="0.2">
      <c r="A32" s="126" t="s">
        <v>32764</v>
      </c>
      <c r="B32" s="127"/>
      <c r="C32" s="127" t="s">
        <v>264</v>
      </c>
      <c r="D32" s="124" t="s">
        <v>191</v>
      </c>
      <c r="E32" s="128" t="s">
        <v>32742</v>
      </c>
      <c r="F32" s="124" t="s">
        <v>32846</v>
      </c>
      <c r="G32" s="124" t="s">
        <v>32765</v>
      </c>
      <c r="H32" s="129"/>
      <c r="I32" s="129"/>
    </row>
    <row r="33" spans="1:9" s="130" customFormat="1" ht="15" x14ac:dyDescent="0.2">
      <c r="A33" s="126" t="s">
        <v>270</v>
      </c>
      <c r="B33" s="127"/>
      <c r="C33" s="127" t="s">
        <v>263</v>
      </c>
      <c r="D33" s="124" t="s">
        <v>191</v>
      </c>
      <c r="E33" s="128" t="s">
        <v>32742</v>
      </c>
      <c r="F33" s="124" t="s">
        <v>32846</v>
      </c>
      <c r="G33" s="124" t="s">
        <v>32858</v>
      </c>
      <c r="H33" s="129"/>
      <c r="I33" s="129"/>
    </row>
    <row r="34" spans="1:9" s="130" customFormat="1" ht="15" x14ac:dyDescent="0.2">
      <c r="A34" s="126" t="s">
        <v>271</v>
      </c>
      <c r="B34" s="127"/>
      <c r="C34" s="127" t="s">
        <v>262</v>
      </c>
      <c r="D34" s="124" t="s">
        <v>191</v>
      </c>
      <c r="E34" s="128" t="s">
        <v>32742</v>
      </c>
      <c r="F34" s="124" t="s">
        <v>32846</v>
      </c>
      <c r="G34" s="124" t="s">
        <v>32859</v>
      </c>
      <c r="H34" s="129"/>
      <c r="I34" s="129"/>
    </row>
    <row r="35" spans="1:9" s="130" customFormat="1" ht="15" x14ac:dyDescent="0.2">
      <c r="A35" s="126" t="s">
        <v>32766</v>
      </c>
      <c r="B35" s="127"/>
      <c r="C35" s="127" t="s">
        <v>261</v>
      </c>
      <c r="D35" s="124" t="s">
        <v>191</v>
      </c>
      <c r="E35" s="128" t="s">
        <v>32742</v>
      </c>
      <c r="F35" s="124" t="s">
        <v>32846</v>
      </c>
      <c r="G35" s="124" t="s">
        <v>32858</v>
      </c>
      <c r="H35" s="129"/>
      <c r="I35" s="129"/>
    </row>
    <row r="36" spans="1:9" s="130" customFormat="1" ht="15" x14ac:dyDescent="0.2">
      <c r="A36" s="126" t="s">
        <v>206</v>
      </c>
      <c r="B36" s="127"/>
      <c r="C36" s="127" t="s">
        <v>196</v>
      </c>
      <c r="D36" s="124" t="s">
        <v>191</v>
      </c>
      <c r="E36" s="128" t="s">
        <v>32742</v>
      </c>
      <c r="F36" s="124" t="s">
        <v>32846</v>
      </c>
      <c r="G36" s="124" t="s">
        <v>32767</v>
      </c>
      <c r="H36" s="129"/>
      <c r="I36" s="129"/>
    </row>
    <row r="37" spans="1:9" s="130" customFormat="1" ht="15" x14ac:dyDescent="0.2">
      <c r="A37" s="126" t="s">
        <v>32768</v>
      </c>
      <c r="B37" s="127"/>
      <c r="C37" s="127" t="s">
        <v>197</v>
      </c>
      <c r="D37" s="124" t="s">
        <v>191</v>
      </c>
      <c r="E37" s="128" t="s">
        <v>32742</v>
      </c>
      <c r="F37" s="124" t="s">
        <v>32846</v>
      </c>
      <c r="G37" s="124" t="s">
        <v>32767</v>
      </c>
      <c r="H37" s="129"/>
      <c r="I37" s="129"/>
    </row>
    <row r="38" spans="1:9" s="130" customFormat="1" ht="15" x14ac:dyDescent="0.2">
      <c r="A38" s="126" t="s">
        <v>32769</v>
      </c>
      <c r="B38" s="127"/>
      <c r="C38" s="127" t="s">
        <v>207</v>
      </c>
      <c r="D38" s="124" t="s">
        <v>191</v>
      </c>
      <c r="E38" s="128" t="s">
        <v>32742</v>
      </c>
      <c r="F38" s="124" t="s">
        <v>32846</v>
      </c>
      <c r="G38" s="124" t="s">
        <v>32770</v>
      </c>
      <c r="H38" s="129"/>
      <c r="I38" s="129"/>
    </row>
    <row r="39" spans="1:9" s="130" customFormat="1" ht="30" x14ac:dyDescent="0.2">
      <c r="A39" s="176" t="s">
        <v>192</v>
      </c>
      <c r="B39" s="142" t="s">
        <v>2</v>
      </c>
      <c r="C39" s="142" t="s">
        <v>169</v>
      </c>
      <c r="D39" s="124" t="s">
        <v>191</v>
      </c>
      <c r="E39" s="128" t="s">
        <v>32742</v>
      </c>
      <c r="F39" s="124" t="s">
        <v>32846</v>
      </c>
      <c r="G39" s="147" t="s">
        <v>32860</v>
      </c>
    </row>
    <row r="40" spans="1:9" s="130" customFormat="1" ht="16" thickBot="1" x14ac:dyDescent="0.25">
      <c r="A40" s="177" t="s">
        <v>222</v>
      </c>
      <c r="B40" s="178"/>
      <c r="C40" s="178"/>
      <c r="D40" s="178"/>
      <c r="E40" s="178"/>
      <c r="F40" s="132" t="s">
        <v>32846</v>
      </c>
      <c r="G40" s="134" t="s">
        <v>32861</v>
      </c>
    </row>
    <row r="41" spans="1:9" s="121" customFormat="1" ht="16" x14ac:dyDescent="0.2">
      <c r="A41" s="348" t="s">
        <v>191</v>
      </c>
      <c r="B41" s="349"/>
      <c r="C41" s="349"/>
      <c r="D41" s="349"/>
      <c r="E41" s="349"/>
      <c r="F41" s="349"/>
      <c r="G41" s="350"/>
      <c r="H41" s="120"/>
      <c r="I41" s="120"/>
    </row>
    <row r="42" spans="1:9" s="130" customFormat="1" ht="105" x14ac:dyDescent="0.2">
      <c r="A42" s="135" t="s">
        <v>32771</v>
      </c>
      <c r="B42" s="142"/>
      <c r="C42" s="142" t="s">
        <v>272</v>
      </c>
      <c r="D42" s="124" t="s">
        <v>191</v>
      </c>
      <c r="E42" s="128" t="s">
        <v>32742</v>
      </c>
      <c r="F42" s="128" t="s">
        <v>32862</v>
      </c>
      <c r="G42" s="147" t="s">
        <v>32863</v>
      </c>
    </row>
    <row r="43" spans="1:9" s="130" customFormat="1" ht="75" x14ac:dyDescent="0.2">
      <c r="A43" s="136" t="s">
        <v>32772</v>
      </c>
      <c r="B43" s="137" t="s">
        <v>2</v>
      </c>
      <c r="C43" s="137" t="s">
        <v>18</v>
      </c>
      <c r="D43" s="138" t="s">
        <v>191</v>
      </c>
      <c r="E43" s="139" t="s">
        <v>32742</v>
      </c>
      <c r="F43" s="128" t="s">
        <v>32862</v>
      </c>
      <c r="G43" s="140" t="s">
        <v>32773</v>
      </c>
      <c r="H43" s="129"/>
      <c r="I43" s="129"/>
    </row>
    <row r="44" spans="1:9" s="130" customFormat="1" ht="120" x14ac:dyDescent="0.2">
      <c r="A44" s="141" t="s">
        <v>32864</v>
      </c>
      <c r="B44" s="142" t="s">
        <v>2</v>
      </c>
      <c r="C44" s="142" t="s">
        <v>19</v>
      </c>
      <c r="D44" s="143" t="s">
        <v>191</v>
      </c>
      <c r="E44" s="128" t="s">
        <v>32774</v>
      </c>
      <c r="F44" s="128" t="s">
        <v>32862</v>
      </c>
      <c r="G44" s="124" t="s">
        <v>32865</v>
      </c>
      <c r="H44" s="129"/>
      <c r="I44" s="129"/>
    </row>
    <row r="45" spans="1:9" s="130" customFormat="1" ht="370" x14ac:dyDescent="0.2">
      <c r="A45" s="144" t="s">
        <v>32723</v>
      </c>
      <c r="B45" s="142" t="s">
        <v>2</v>
      </c>
      <c r="C45" s="142" t="s">
        <v>4</v>
      </c>
      <c r="D45" s="143" t="s">
        <v>191</v>
      </c>
      <c r="E45" s="128" t="s">
        <v>32742</v>
      </c>
      <c r="F45" s="128" t="s">
        <v>32862</v>
      </c>
      <c r="G45" s="145" t="s">
        <v>33584</v>
      </c>
      <c r="H45" s="129"/>
      <c r="I45" s="129"/>
    </row>
    <row r="46" spans="1:9" s="130" customFormat="1" ht="120" x14ac:dyDescent="0.2">
      <c r="A46" s="144" t="s">
        <v>267</v>
      </c>
      <c r="B46" s="142" t="s">
        <v>2</v>
      </c>
      <c r="C46" s="142" t="s">
        <v>268</v>
      </c>
      <c r="D46" s="143" t="s">
        <v>191</v>
      </c>
      <c r="E46" s="128" t="s">
        <v>32742</v>
      </c>
      <c r="F46" s="128" t="s">
        <v>32862</v>
      </c>
      <c r="G46" s="145" t="s">
        <v>32776</v>
      </c>
      <c r="H46" s="129"/>
      <c r="I46" s="129"/>
    </row>
    <row r="47" spans="1:9" s="130" customFormat="1" ht="384" x14ac:dyDescent="0.2">
      <c r="A47" s="146" t="s">
        <v>32777</v>
      </c>
      <c r="B47" s="142" t="s">
        <v>2</v>
      </c>
      <c r="C47" s="142" t="s">
        <v>166</v>
      </c>
      <c r="D47" s="143" t="s">
        <v>191</v>
      </c>
      <c r="E47" s="128" t="s">
        <v>32742</v>
      </c>
      <c r="F47" s="128" t="s">
        <v>32862</v>
      </c>
      <c r="G47" s="147" t="s">
        <v>33531</v>
      </c>
      <c r="H47" s="129"/>
      <c r="I47" s="129"/>
    </row>
    <row r="48" spans="1:9" s="130" customFormat="1" ht="75" x14ac:dyDescent="0.2">
      <c r="A48" s="146" t="s">
        <v>32778</v>
      </c>
      <c r="B48" s="127" t="s">
        <v>32749</v>
      </c>
      <c r="C48" s="142" t="s">
        <v>32779</v>
      </c>
      <c r="D48" s="143" t="s">
        <v>191</v>
      </c>
      <c r="E48" s="128" t="s">
        <v>32742</v>
      </c>
      <c r="F48" s="128" t="s">
        <v>32862</v>
      </c>
      <c r="G48" s="147" t="s">
        <v>32780</v>
      </c>
      <c r="H48" s="129"/>
      <c r="I48" s="129"/>
    </row>
    <row r="49" spans="1:11" s="130" customFormat="1" ht="120" x14ac:dyDescent="0.2">
      <c r="A49" s="148" t="s">
        <v>32781</v>
      </c>
      <c r="B49" s="142" t="s">
        <v>2</v>
      </c>
      <c r="C49" s="142" t="s">
        <v>167</v>
      </c>
      <c r="D49" s="143" t="s">
        <v>191</v>
      </c>
      <c r="E49" s="128" t="s">
        <v>32742</v>
      </c>
      <c r="F49" s="128" t="s">
        <v>32866</v>
      </c>
      <c r="G49" s="147" t="s">
        <v>32782</v>
      </c>
      <c r="H49" s="129"/>
      <c r="I49" s="129"/>
    </row>
    <row r="50" spans="1:11" s="130" customFormat="1" ht="135" x14ac:dyDescent="0.2">
      <c r="A50" s="148" t="s">
        <v>32783</v>
      </c>
      <c r="B50" s="142" t="s">
        <v>2</v>
      </c>
      <c r="C50" s="142" t="s">
        <v>168</v>
      </c>
      <c r="D50" s="143" t="s">
        <v>191</v>
      </c>
      <c r="E50" s="128" t="s">
        <v>32742</v>
      </c>
      <c r="F50" s="128" t="s">
        <v>32866</v>
      </c>
      <c r="G50" s="147" t="s">
        <v>32784</v>
      </c>
    </row>
    <row r="51" spans="1:11" s="130" customFormat="1" ht="120" x14ac:dyDescent="0.2">
      <c r="A51" s="149" t="s">
        <v>203</v>
      </c>
      <c r="B51" s="142" t="s">
        <v>32785</v>
      </c>
      <c r="C51" s="142" t="s">
        <v>32786</v>
      </c>
      <c r="D51" s="143" t="s">
        <v>191</v>
      </c>
      <c r="E51" s="128" t="s">
        <v>32742</v>
      </c>
      <c r="F51" s="128" t="s">
        <v>32866</v>
      </c>
      <c r="G51" s="147" t="s">
        <v>32867</v>
      </c>
    </row>
    <row r="52" spans="1:11" s="130" customFormat="1" ht="150" x14ac:dyDescent="0.2">
      <c r="A52" s="149" t="s">
        <v>204</v>
      </c>
      <c r="B52" s="142" t="s">
        <v>32785</v>
      </c>
      <c r="C52" s="142" t="s">
        <v>32787</v>
      </c>
      <c r="D52" s="143" t="s">
        <v>191</v>
      </c>
      <c r="E52" s="128" t="s">
        <v>32742</v>
      </c>
      <c r="F52" s="128" t="s">
        <v>32866</v>
      </c>
      <c r="G52" s="147" t="s">
        <v>32868</v>
      </c>
    </row>
    <row r="53" spans="1:11" s="130" customFormat="1" ht="135" x14ac:dyDescent="0.2">
      <c r="A53" s="148" t="s">
        <v>205</v>
      </c>
      <c r="B53" s="142" t="s">
        <v>32785</v>
      </c>
      <c r="C53" s="142" t="s">
        <v>32788</v>
      </c>
      <c r="D53" s="143" t="s">
        <v>191</v>
      </c>
      <c r="E53" s="128" t="s">
        <v>32742</v>
      </c>
      <c r="F53" s="128" t="s">
        <v>32866</v>
      </c>
      <c r="G53" s="147" t="s">
        <v>32869</v>
      </c>
    </row>
    <row r="54" spans="1:11" s="130" customFormat="1" ht="60" x14ac:dyDescent="0.2">
      <c r="A54" s="150" t="s">
        <v>258</v>
      </c>
      <c r="B54" s="151"/>
      <c r="C54" s="152" t="s">
        <v>269</v>
      </c>
      <c r="D54" s="143" t="s">
        <v>191</v>
      </c>
      <c r="E54" s="128" t="s">
        <v>32742</v>
      </c>
      <c r="F54" s="128" t="s">
        <v>32866</v>
      </c>
      <c r="G54" s="147" t="s">
        <v>32789</v>
      </c>
    </row>
    <row r="55" spans="1:11" s="130" customFormat="1" ht="75" x14ac:dyDescent="0.2">
      <c r="A55" s="150" t="s">
        <v>32790</v>
      </c>
      <c r="B55" s="151" t="s">
        <v>32749</v>
      </c>
      <c r="C55" s="152" t="s">
        <v>32791</v>
      </c>
      <c r="D55" s="153" t="s">
        <v>191</v>
      </c>
      <c r="E55" s="128" t="s">
        <v>32742</v>
      </c>
      <c r="F55" s="128" t="s">
        <v>32866</v>
      </c>
      <c r="G55" s="154" t="s">
        <v>32870</v>
      </c>
    </row>
    <row r="56" spans="1:11" s="130" customFormat="1" ht="135" x14ac:dyDescent="0.2">
      <c r="A56" s="150" t="s">
        <v>32792</v>
      </c>
      <c r="B56" s="151" t="s">
        <v>32749</v>
      </c>
      <c r="C56" s="152" t="s">
        <v>32793</v>
      </c>
      <c r="D56" s="153" t="s">
        <v>191</v>
      </c>
      <c r="E56" s="128" t="s">
        <v>32742</v>
      </c>
      <c r="F56" s="128" t="s">
        <v>32866</v>
      </c>
      <c r="G56" s="154" t="s">
        <v>32794</v>
      </c>
    </row>
    <row r="57" spans="1:11" ht="90" x14ac:dyDescent="0.15">
      <c r="A57" s="155" t="s">
        <v>32795</v>
      </c>
      <c r="B57" s="156" t="s">
        <v>32749</v>
      </c>
      <c r="C57" s="142" t="s">
        <v>32796</v>
      </c>
      <c r="D57" s="147" t="s">
        <v>191</v>
      </c>
      <c r="E57" s="157" t="s">
        <v>32742</v>
      </c>
      <c r="F57" s="128" t="s">
        <v>32866</v>
      </c>
      <c r="G57" s="147" t="s">
        <v>32797</v>
      </c>
    </row>
    <row r="58" spans="1:11" s="130" customFormat="1" ht="76" thickBot="1" x14ac:dyDescent="0.25">
      <c r="A58" s="160" t="s">
        <v>65</v>
      </c>
      <c r="B58" s="131" t="s">
        <v>32749</v>
      </c>
      <c r="C58" s="131" t="s">
        <v>32798</v>
      </c>
      <c r="D58" s="134" t="s">
        <v>191</v>
      </c>
      <c r="E58" s="133" t="s">
        <v>32742</v>
      </c>
      <c r="F58" s="133" t="s">
        <v>32862</v>
      </c>
      <c r="G58" s="134" t="s">
        <v>32799</v>
      </c>
    </row>
    <row r="59" spans="1:11" s="121" customFormat="1" ht="16" x14ac:dyDescent="0.2">
      <c r="A59" s="351" t="s">
        <v>32695</v>
      </c>
      <c r="B59" s="352"/>
      <c r="C59" s="352"/>
      <c r="D59" s="352"/>
      <c r="E59" s="352"/>
      <c r="F59" s="352"/>
      <c r="G59" s="353"/>
      <c r="H59" s="120"/>
      <c r="I59" s="120"/>
    </row>
    <row r="60" spans="1:11" ht="150" x14ac:dyDescent="0.15">
      <c r="A60" s="179" t="s">
        <v>32800</v>
      </c>
      <c r="B60" s="161" t="s">
        <v>2</v>
      </c>
      <c r="C60" s="162" t="s">
        <v>3</v>
      </c>
      <c r="D60" s="163" t="s">
        <v>32695</v>
      </c>
      <c r="E60" s="139" t="s">
        <v>32801</v>
      </c>
      <c r="F60" s="139" t="s">
        <v>32871</v>
      </c>
      <c r="G60" s="164" t="s">
        <v>32872</v>
      </c>
    </row>
    <row r="61" spans="1:11" ht="225" x14ac:dyDescent="0.15">
      <c r="A61" s="165" t="s">
        <v>32802</v>
      </c>
      <c r="B61" s="161" t="s">
        <v>2</v>
      </c>
      <c r="C61" s="162" t="s">
        <v>4</v>
      </c>
      <c r="D61" s="163" t="s">
        <v>32695</v>
      </c>
      <c r="E61" s="139" t="s">
        <v>32801</v>
      </c>
      <c r="F61" s="139" t="s">
        <v>32866</v>
      </c>
      <c r="G61" s="166" t="s">
        <v>32775</v>
      </c>
    </row>
    <row r="62" spans="1:11" s="168" customFormat="1" ht="195" x14ac:dyDescent="0.15">
      <c r="A62" s="167" t="s">
        <v>32803</v>
      </c>
      <c r="B62" s="161" t="s">
        <v>2</v>
      </c>
      <c r="C62" s="162" t="s">
        <v>32804</v>
      </c>
      <c r="D62" s="163" t="s">
        <v>32695</v>
      </c>
      <c r="E62" s="139" t="s">
        <v>32801</v>
      </c>
      <c r="F62" s="139" t="s">
        <v>32866</v>
      </c>
      <c r="G62" s="124" t="s">
        <v>32873</v>
      </c>
      <c r="J62" s="159"/>
      <c r="K62" s="159"/>
    </row>
    <row r="63" spans="1:11" s="168" customFormat="1" ht="75" x14ac:dyDescent="0.15">
      <c r="A63" s="167" t="s">
        <v>32805</v>
      </c>
      <c r="B63" s="161" t="s">
        <v>2</v>
      </c>
      <c r="C63" s="162" t="s">
        <v>32806</v>
      </c>
      <c r="D63" s="163" t="s">
        <v>32695</v>
      </c>
      <c r="E63" s="139" t="s">
        <v>32801</v>
      </c>
      <c r="F63" s="139" t="s">
        <v>32866</v>
      </c>
      <c r="G63" s="124" t="s">
        <v>32807</v>
      </c>
      <c r="J63" s="159"/>
      <c r="K63" s="159"/>
    </row>
    <row r="64" spans="1:11" ht="120" x14ac:dyDescent="0.15">
      <c r="A64" s="155" t="s">
        <v>32808</v>
      </c>
      <c r="B64" s="156"/>
      <c r="C64" s="142"/>
      <c r="D64" s="163" t="s">
        <v>32695</v>
      </c>
      <c r="E64" s="139" t="s">
        <v>32801</v>
      </c>
      <c r="F64" s="139" t="s">
        <v>32874</v>
      </c>
      <c r="G64" s="147" t="s">
        <v>32875</v>
      </c>
    </row>
    <row r="65" spans="1:11" ht="135" x14ac:dyDescent="0.15">
      <c r="A65" s="167" t="s">
        <v>32809</v>
      </c>
      <c r="B65" s="125"/>
      <c r="C65" s="125"/>
      <c r="D65" s="163" t="s">
        <v>32695</v>
      </c>
      <c r="E65" s="139" t="s">
        <v>32801</v>
      </c>
      <c r="F65" s="139" t="s">
        <v>32866</v>
      </c>
      <c r="G65" s="124" t="s">
        <v>32876</v>
      </c>
    </row>
    <row r="66" spans="1:11" ht="60" x14ac:dyDescent="0.15">
      <c r="A66" s="167" t="s">
        <v>130</v>
      </c>
      <c r="B66" s="161" t="s">
        <v>23</v>
      </c>
      <c r="C66" s="162" t="s">
        <v>24</v>
      </c>
      <c r="D66" s="163" t="s">
        <v>32695</v>
      </c>
      <c r="E66" s="139" t="s">
        <v>32801</v>
      </c>
      <c r="F66" s="139" t="s">
        <v>32866</v>
      </c>
      <c r="G66" s="124" t="s">
        <v>32877</v>
      </c>
    </row>
    <row r="67" spans="1:11" ht="30" x14ac:dyDescent="0.15">
      <c r="A67" s="167" t="s">
        <v>32810</v>
      </c>
      <c r="B67" s="161"/>
      <c r="C67" s="162"/>
      <c r="D67" s="163" t="s">
        <v>32695</v>
      </c>
      <c r="E67" s="139" t="s">
        <v>32801</v>
      </c>
      <c r="F67" s="139" t="s">
        <v>32866</v>
      </c>
      <c r="G67" s="124" t="s">
        <v>32878</v>
      </c>
    </row>
    <row r="68" spans="1:11" ht="105" x14ac:dyDescent="0.15">
      <c r="A68" s="167" t="s">
        <v>188</v>
      </c>
      <c r="B68" s="161" t="s">
        <v>2</v>
      </c>
      <c r="C68" s="162" t="s">
        <v>32811</v>
      </c>
      <c r="D68" s="163" t="s">
        <v>32695</v>
      </c>
      <c r="E68" s="139" t="s">
        <v>32801</v>
      </c>
      <c r="F68" s="139" t="s">
        <v>32866</v>
      </c>
      <c r="G68" s="124" t="s">
        <v>32879</v>
      </c>
    </row>
    <row r="69" spans="1:11" ht="75" x14ac:dyDescent="0.15">
      <c r="A69" s="167" t="s">
        <v>32812</v>
      </c>
      <c r="B69" s="161" t="s">
        <v>2</v>
      </c>
      <c r="C69" s="162" t="s">
        <v>32813</v>
      </c>
      <c r="D69" s="163" t="s">
        <v>32695</v>
      </c>
      <c r="E69" s="139" t="s">
        <v>32801</v>
      </c>
      <c r="F69" s="139" t="s">
        <v>32866</v>
      </c>
      <c r="G69" s="124" t="s">
        <v>32814</v>
      </c>
    </row>
    <row r="70" spans="1:11" ht="135" x14ac:dyDescent="0.15">
      <c r="A70" s="169" t="s">
        <v>186</v>
      </c>
      <c r="B70" s="161" t="s">
        <v>2</v>
      </c>
      <c r="C70" s="162" t="s">
        <v>22</v>
      </c>
      <c r="D70" s="163" t="s">
        <v>32695</v>
      </c>
      <c r="E70" s="139" t="s">
        <v>32801</v>
      </c>
      <c r="F70" s="139" t="s">
        <v>32880</v>
      </c>
      <c r="G70" s="124" t="s">
        <v>32881</v>
      </c>
    </row>
    <row r="71" spans="1:11" s="168" customFormat="1" ht="90" x14ac:dyDescent="0.15">
      <c r="A71" s="169" t="s">
        <v>32815</v>
      </c>
      <c r="B71" s="161" t="s">
        <v>2</v>
      </c>
      <c r="C71" s="162" t="s">
        <v>32816</v>
      </c>
      <c r="D71" s="163" t="s">
        <v>32695</v>
      </c>
      <c r="E71" s="139" t="s">
        <v>32801</v>
      </c>
      <c r="F71" s="139" t="s">
        <v>32880</v>
      </c>
      <c r="G71" s="124" t="s">
        <v>32817</v>
      </c>
      <c r="J71" s="159"/>
      <c r="K71" s="159"/>
    </row>
    <row r="72" spans="1:11" s="168" customFormat="1" ht="75" x14ac:dyDescent="0.15">
      <c r="A72" s="169" t="s">
        <v>32685</v>
      </c>
      <c r="B72" s="161"/>
      <c r="C72" s="162"/>
      <c r="D72" s="163" t="s">
        <v>32695</v>
      </c>
      <c r="E72" s="139" t="s">
        <v>32801</v>
      </c>
      <c r="F72" s="139" t="s">
        <v>32880</v>
      </c>
      <c r="G72" s="124" t="s">
        <v>32882</v>
      </c>
      <c r="J72" s="159"/>
      <c r="K72" s="159"/>
    </row>
    <row r="73" spans="1:11" s="168" customFormat="1" ht="38.25" customHeight="1" x14ac:dyDescent="0.15">
      <c r="A73" s="169" t="s">
        <v>32716</v>
      </c>
      <c r="B73" s="161"/>
      <c r="C73" s="162"/>
      <c r="D73" s="163" t="s">
        <v>32695</v>
      </c>
      <c r="E73" s="139" t="s">
        <v>32801</v>
      </c>
      <c r="F73" s="139" t="s">
        <v>32880</v>
      </c>
      <c r="G73" s="124" t="s">
        <v>32883</v>
      </c>
      <c r="J73" s="159"/>
      <c r="K73" s="159"/>
    </row>
    <row r="74" spans="1:11" ht="210" x14ac:dyDescent="0.15">
      <c r="A74" s="167" t="s">
        <v>187</v>
      </c>
      <c r="B74" s="161" t="s">
        <v>2</v>
      </c>
      <c r="C74" s="162" t="s">
        <v>32818</v>
      </c>
      <c r="D74" s="163" t="s">
        <v>32695</v>
      </c>
      <c r="E74" s="139" t="s">
        <v>32801</v>
      </c>
      <c r="F74" s="139" t="s">
        <v>32866</v>
      </c>
      <c r="G74" s="124" t="s">
        <v>33583</v>
      </c>
    </row>
    <row r="75" spans="1:11" ht="75" x14ac:dyDescent="0.15">
      <c r="A75" s="167" t="s">
        <v>32819</v>
      </c>
      <c r="B75" s="161"/>
      <c r="C75" s="162"/>
      <c r="D75" s="163" t="s">
        <v>32695</v>
      </c>
      <c r="E75" s="139" t="s">
        <v>32801</v>
      </c>
      <c r="F75" s="139" t="s">
        <v>32866</v>
      </c>
      <c r="G75" s="124" t="s">
        <v>32884</v>
      </c>
    </row>
    <row r="76" spans="1:11" ht="15" x14ac:dyDescent="0.15">
      <c r="A76" s="167" t="s">
        <v>32820</v>
      </c>
      <c r="B76" s="161"/>
      <c r="C76" s="162"/>
      <c r="D76" s="163" t="s">
        <v>32695</v>
      </c>
      <c r="E76" s="139" t="s">
        <v>32801</v>
      </c>
      <c r="F76" s="139" t="s">
        <v>32874</v>
      </c>
      <c r="G76" s="124" t="s">
        <v>32885</v>
      </c>
    </row>
    <row r="77" spans="1:11" ht="75" x14ac:dyDescent="0.15">
      <c r="A77" s="167" t="s">
        <v>32821</v>
      </c>
      <c r="B77" s="161" t="s">
        <v>23</v>
      </c>
      <c r="C77" s="162" t="s">
        <v>32822</v>
      </c>
      <c r="D77" s="163" t="s">
        <v>32695</v>
      </c>
      <c r="E77" s="139" t="s">
        <v>32801</v>
      </c>
      <c r="F77" s="139" t="s">
        <v>32866</v>
      </c>
      <c r="G77" s="124" t="s">
        <v>32886</v>
      </c>
    </row>
    <row r="78" spans="1:11" ht="30" x14ac:dyDescent="0.15">
      <c r="A78" s="169" t="s">
        <v>206</v>
      </c>
      <c r="B78" s="161"/>
      <c r="C78" s="162"/>
      <c r="D78" s="163" t="s">
        <v>32695</v>
      </c>
      <c r="E78" s="139" t="s">
        <v>32801</v>
      </c>
      <c r="F78" s="139" t="s">
        <v>32880</v>
      </c>
      <c r="G78" s="124" t="s">
        <v>32823</v>
      </c>
    </row>
    <row r="79" spans="1:11" ht="30" x14ac:dyDescent="0.15">
      <c r="A79" s="169" t="s">
        <v>32824</v>
      </c>
      <c r="B79" s="161"/>
      <c r="C79" s="162"/>
      <c r="D79" s="163" t="s">
        <v>32695</v>
      </c>
      <c r="E79" s="139" t="s">
        <v>32801</v>
      </c>
      <c r="F79" s="139" t="s">
        <v>32880</v>
      </c>
      <c r="G79" s="124" t="s">
        <v>32887</v>
      </c>
    </row>
    <row r="80" spans="1:11" ht="30" x14ac:dyDescent="0.15">
      <c r="A80" s="169" t="s">
        <v>32825</v>
      </c>
      <c r="B80" s="161"/>
      <c r="C80" s="162"/>
      <c r="D80" s="163" t="s">
        <v>32695</v>
      </c>
      <c r="E80" s="139" t="s">
        <v>32801</v>
      </c>
      <c r="F80" s="139" t="s">
        <v>32880</v>
      </c>
      <c r="G80" s="124" t="s">
        <v>32888</v>
      </c>
    </row>
    <row r="81" spans="1:7" ht="15" x14ac:dyDescent="0.15">
      <c r="A81" s="167" t="s">
        <v>190</v>
      </c>
      <c r="B81" s="161"/>
      <c r="C81" s="162"/>
      <c r="D81" s="163" t="s">
        <v>32695</v>
      </c>
      <c r="E81" s="139"/>
      <c r="F81" s="139" t="s">
        <v>32866</v>
      </c>
      <c r="G81" s="124" t="s">
        <v>32889</v>
      </c>
    </row>
    <row r="82" spans="1:7" ht="30" x14ac:dyDescent="0.15">
      <c r="A82" s="170" t="s">
        <v>32686</v>
      </c>
      <c r="B82" s="161"/>
      <c r="C82" s="162"/>
      <c r="D82" s="163" t="s">
        <v>32695</v>
      </c>
      <c r="E82" s="139" t="s">
        <v>32826</v>
      </c>
      <c r="F82" s="139" t="s">
        <v>32890</v>
      </c>
      <c r="G82" s="124" t="s">
        <v>32827</v>
      </c>
    </row>
    <row r="83" spans="1:7" ht="30" x14ac:dyDescent="0.15">
      <c r="A83" s="170" t="s">
        <v>32687</v>
      </c>
      <c r="B83" s="161"/>
      <c r="C83" s="162"/>
      <c r="D83" s="163" t="s">
        <v>32695</v>
      </c>
      <c r="E83" s="139" t="s">
        <v>32826</v>
      </c>
      <c r="F83" s="139" t="s">
        <v>32890</v>
      </c>
      <c r="G83" s="124" t="s">
        <v>32891</v>
      </c>
    </row>
    <row r="84" spans="1:7" ht="30" x14ac:dyDescent="0.15">
      <c r="A84" s="170" t="s">
        <v>32688</v>
      </c>
      <c r="B84" s="161"/>
      <c r="C84" s="162"/>
      <c r="D84" s="163" t="s">
        <v>32695</v>
      </c>
      <c r="E84" s="139" t="s">
        <v>32826</v>
      </c>
      <c r="F84" s="139" t="s">
        <v>32890</v>
      </c>
      <c r="G84" s="124" t="s">
        <v>32892</v>
      </c>
    </row>
    <row r="85" spans="1:7" ht="60" hidden="1" x14ac:dyDescent="0.15">
      <c r="A85" s="170" t="s">
        <v>32689</v>
      </c>
      <c r="B85" s="161"/>
      <c r="C85" s="162"/>
      <c r="D85" s="163" t="s">
        <v>32695</v>
      </c>
      <c r="E85" s="139" t="s">
        <v>32826</v>
      </c>
      <c r="F85" s="139" t="s">
        <v>32890</v>
      </c>
      <c r="G85" s="124" t="s">
        <v>32893</v>
      </c>
    </row>
    <row r="86" spans="1:7" ht="120" x14ac:dyDescent="0.15">
      <c r="A86" s="171" t="s">
        <v>32828</v>
      </c>
      <c r="B86" s="161" t="s">
        <v>23</v>
      </c>
      <c r="C86" s="162" t="s">
        <v>32829</v>
      </c>
      <c r="D86" s="163" t="s">
        <v>32695</v>
      </c>
      <c r="E86" s="139" t="s">
        <v>32801</v>
      </c>
      <c r="F86" s="139" t="s">
        <v>32894</v>
      </c>
      <c r="G86" s="124" t="s">
        <v>32830</v>
      </c>
    </row>
    <row r="87" spans="1:7" ht="409.6" x14ac:dyDescent="0.15">
      <c r="A87" s="171" t="s">
        <v>32831</v>
      </c>
      <c r="B87" s="161" t="s">
        <v>37</v>
      </c>
      <c r="C87" s="162" t="s">
        <v>32832</v>
      </c>
      <c r="D87" s="163" t="s">
        <v>32695</v>
      </c>
      <c r="E87" s="139" t="s">
        <v>32801</v>
      </c>
      <c r="F87" s="139" t="s">
        <v>32894</v>
      </c>
      <c r="G87" s="124" t="s">
        <v>33585</v>
      </c>
    </row>
    <row r="88" spans="1:7" ht="60" x14ac:dyDescent="0.15">
      <c r="A88" s="171" t="s">
        <v>32833</v>
      </c>
      <c r="B88" s="161" t="s">
        <v>23</v>
      </c>
      <c r="C88" s="162" t="s">
        <v>208</v>
      </c>
      <c r="D88" s="163" t="s">
        <v>32695</v>
      </c>
      <c r="E88" s="139" t="s">
        <v>32801</v>
      </c>
      <c r="F88" s="139" t="s">
        <v>32894</v>
      </c>
      <c r="G88" s="124" t="s">
        <v>32834</v>
      </c>
    </row>
    <row r="89" spans="1:7" ht="120" x14ac:dyDescent="0.15">
      <c r="A89" s="171" t="s">
        <v>189</v>
      </c>
      <c r="B89" s="161" t="s">
        <v>2</v>
      </c>
      <c r="C89" s="162" t="s">
        <v>32835</v>
      </c>
      <c r="D89" s="163" t="s">
        <v>32695</v>
      </c>
      <c r="E89" s="139" t="s">
        <v>32801</v>
      </c>
      <c r="F89" s="139" t="s">
        <v>32894</v>
      </c>
      <c r="G89" s="124" t="s">
        <v>32836</v>
      </c>
    </row>
    <row r="90" spans="1:7" ht="90" x14ac:dyDescent="0.15">
      <c r="A90" s="171" t="s">
        <v>32837</v>
      </c>
      <c r="B90" s="161" t="s">
        <v>23</v>
      </c>
      <c r="C90" s="162" t="s">
        <v>33411</v>
      </c>
      <c r="D90" s="163" t="s">
        <v>32695</v>
      </c>
      <c r="E90" s="139" t="s">
        <v>32801</v>
      </c>
      <c r="F90" s="139" t="s">
        <v>32894</v>
      </c>
      <c r="G90" s="124" t="s">
        <v>32839</v>
      </c>
    </row>
    <row r="91" spans="1:7" ht="45" x14ac:dyDescent="0.15">
      <c r="A91" s="171" t="s">
        <v>32631</v>
      </c>
      <c r="B91" s="161"/>
      <c r="C91" s="162"/>
      <c r="D91" s="163" t="s">
        <v>32695</v>
      </c>
      <c r="E91" s="139" t="s">
        <v>32801</v>
      </c>
      <c r="F91" s="139" t="s">
        <v>32894</v>
      </c>
      <c r="G91" s="124" t="s">
        <v>32895</v>
      </c>
    </row>
    <row r="92" spans="1:7" ht="60" x14ac:dyDescent="0.15">
      <c r="A92" s="171" t="s">
        <v>33827</v>
      </c>
      <c r="B92" s="161"/>
      <c r="C92" s="162"/>
      <c r="D92" s="163"/>
      <c r="E92" s="139"/>
      <c r="F92" s="139"/>
      <c r="G92" s="124" t="s">
        <v>33837</v>
      </c>
    </row>
    <row r="93" spans="1:7" ht="370" x14ac:dyDescent="0.15">
      <c r="A93" s="171" t="s">
        <v>33835</v>
      </c>
      <c r="B93" s="161"/>
      <c r="C93" s="162"/>
      <c r="D93" s="163"/>
      <c r="E93" s="139"/>
      <c r="F93" s="139"/>
      <c r="G93" s="124" t="s">
        <v>33836</v>
      </c>
    </row>
  </sheetData>
  <sheetProtection algorithmName="SHA-512" hashValue="zSAV2iT4Acba2LHNlQ4OIeAacjSWUyM+zQ1OpTDgo0QkTj1ByX04z7w92i+hkOJ2yYrd7VUXTJFNiS0LK29Vhg==" saltValue="Eby8zKC7tnERB4oWiusVsQ==" spinCount="100000" sheet="1" objects="1" scenarios="1"/>
  <mergeCells count="3">
    <mergeCell ref="A2:G2"/>
    <mergeCell ref="A41:G41"/>
    <mergeCell ref="A59:G59"/>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54482-739F-494D-AB7F-756A99D59333}">
  <sheetPr codeName="Tabelle24">
    <tabColor rgb="FF92D050"/>
  </sheetPr>
  <dimension ref="A1:AN152"/>
  <sheetViews>
    <sheetView zoomScale="85" zoomScaleNormal="85" workbookViewId="0">
      <pane ySplit="1" topLeftCell="A2" activePane="bottomLeft" state="frozen"/>
      <selection activeCell="F2" sqref="F2:F151"/>
      <selection pane="bottomLeft" activeCell="F2" sqref="F2:F151"/>
    </sheetView>
  </sheetViews>
  <sheetFormatPr baseColWidth="10" defaultColWidth="8.5" defaultRowHeight="15" x14ac:dyDescent="0.2"/>
  <cols>
    <col min="1" max="1" width="12.5" customWidth="1"/>
    <col min="2" max="2" width="12.5" hidden="1" customWidth="1"/>
    <col min="3" max="7" width="12.5" customWidth="1"/>
    <col min="8" max="12" width="12.5" style="55" customWidth="1"/>
    <col min="13" max="18" width="12.5" customWidth="1"/>
    <col min="19" max="20" width="12.5" hidden="1" customWidth="1"/>
    <col min="21" max="22" width="12.5" customWidth="1"/>
    <col min="23" max="23" width="9.83203125" bestFit="1" customWidth="1"/>
    <col min="24" max="24" width="9.83203125" customWidth="1"/>
    <col min="32" max="32" width="13.33203125" bestFit="1" customWidth="1"/>
  </cols>
  <sheetData>
    <row r="1" spans="1:40" x14ac:dyDescent="0.2">
      <c r="A1" s="232" t="s">
        <v>1</v>
      </c>
      <c r="B1" s="232" t="s">
        <v>3</v>
      </c>
      <c r="C1" s="233" t="s">
        <v>4</v>
      </c>
      <c r="D1" s="233" t="s">
        <v>6</v>
      </c>
      <c r="E1" s="233" t="s">
        <v>17</v>
      </c>
      <c r="F1" s="233" t="s">
        <v>18</v>
      </c>
      <c r="G1" s="233" t="s">
        <v>175</v>
      </c>
      <c r="H1" s="233" t="s">
        <v>9</v>
      </c>
      <c r="I1" s="233" t="s">
        <v>13</v>
      </c>
      <c r="J1" s="233" t="s">
        <v>14</v>
      </c>
      <c r="K1" s="233" t="s">
        <v>15</v>
      </c>
      <c r="L1" s="233" t="s">
        <v>16</v>
      </c>
      <c r="M1" s="233" t="s">
        <v>10</v>
      </c>
      <c r="N1" s="233" t="s">
        <v>19</v>
      </c>
      <c r="O1" s="233" t="s">
        <v>21</v>
      </c>
      <c r="P1" s="233" t="s">
        <v>11</v>
      </c>
      <c r="Q1" s="233" t="s">
        <v>12</v>
      </c>
      <c r="R1" s="233" t="s">
        <v>166</v>
      </c>
      <c r="S1" s="233" t="s">
        <v>167</v>
      </c>
      <c r="T1" s="233" t="s">
        <v>168</v>
      </c>
      <c r="U1" s="233" t="s">
        <v>169</v>
      </c>
      <c r="V1" s="233" t="s">
        <v>179</v>
      </c>
      <c r="W1" s="233" t="s">
        <v>5</v>
      </c>
      <c r="X1" s="233" t="s">
        <v>33492</v>
      </c>
      <c r="Y1" s="233" t="s">
        <v>8</v>
      </c>
      <c r="Z1" s="233" t="s">
        <v>196</v>
      </c>
      <c r="AA1" s="233" t="s">
        <v>32835</v>
      </c>
      <c r="AB1" s="233" t="s">
        <v>33426</v>
      </c>
      <c r="AC1" s="233" t="s">
        <v>33410</v>
      </c>
      <c r="AD1" s="233" t="s">
        <v>32838</v>
      </c>
      <c r="AE1" s="233" t="s">
        <v>32816</v>
      </c>
      <c r="AF1" s="233" t="s">
        <v>33412</v>
      </c>
      <c r="AG1" s="233" t="s">
        <v>33413</v>
      </c>
      <c r="AH1" s="233" t="s">
        <v>32813</v>
      </c>
      <c r="AI1" s="233" t="s">
        <v>22</v>
      </c>
      <c r="AJ1" s="233" t="s">
        <v>32804</v>
      </c>
      <c r="AK1" s="233" t="s">
        <v>33395</v>
      </c>
      <c r="AL1" s="233" t="s">
        <v>33416</v>
      </c>
      <c r="AM1" s="233" t="s">
        <v>33414</v>
      </c>
      <c r="AN1" s="233" t="s">
        <v>32818</v>
      </c>
    </row>
    <row r="2" spans="1:40" x14ac:dyDescent="0.2">
      <c r="A2">
        <f>IF(LEN(Input_Lieferant!B9)=0,"",Input_Lieferant!B9)</f>
        <v>1</v>
      </c>
      <c r="B2">
        <f t="shared" ref="B2" si="0">A2</f>
        <v>1</v>
      </c>
      <c r="C2" t="str">
        <f>_xlfn.IFNA(INDEX(Grunddaten!$C$9:$BP$134,MATCH($A2,Input_Lieferant!$B$9:$B$134,0),MATCH(C$1,Grunddaten!$C$8:$BP$8,0)), "")&amp;""</f>
        <v>V003</v>
      </c>
      <c r="D2" t="str">
        <f>_xlfn.IFNA(INDEX(Input_Lieferant!$C$9:$BE$158,MATCH($A2,Input_Lieferant!$B$9:$B$158,0),MATCH(D$1,Input_Lieferant!$C$8:$BE$8,0)), "")&amp;""</f>
        <v>M</v>
      </c>
      <c r="E2" t="str">
        <f>_xlfn.IFNA(INDEX(Input_Lieferant!$C$9:$BE$158,MATCH($A2,Input_Lieferant!$B$9:$B$158,0),MATCH(E$1,Input_Lieferant!$C$8:$BE$8,0)), "")&amp;""</f>
        <v>yann01111111111</v>
      </c>
      <c r="F2" t="str">
        <f>_xlfn.IFNA(INDEX(Grunddaten!$C$9:$BP$134,MATCH($A2,Input_Lieferant!$B$9:$B$134,0),MATCH(F$1,Grunddaten!$C$8:$BP$8,0)), "")&amp;""</f>
        <v>1000008096</v>
      </c>
      <c r="G2" t="str">
        <f>_xlfn.IFNA(INDEX(Input_Lieferant!$C$9:$BE$158,MATCH($A2,Input_Lieferant!$B$9:$B$158,0),MATCH(G$1,Input_Lieferant!$C$8:$BE$8,0)), "")&amp;""</f>
        <v>34</v>
      </c>
      <c r="H2" t="str">
        <f>_xlfn.IFNA(INDEX(Input_Lieferant!$C$9:$BE$158,MATCH($A2,Input_Lieferant!$B$9:$B$158,0),MATCH(H$1,Input_Lieferant!$C$8:$BE$8,0)),"")&amp;""</f>
        <v>23</v>
      </c>
      <c r="I2" t="str">
        <f>TEXT(_xlfn.IFNA(INDEX(Input_Lieferant!$C$9:$BE$158,MATCH($A2,Input_Lieferant!$B$9:$B$158,0),MATCH(I$1,Input_Lieferant!$C$8:$BE$8,0)),""), "0.000")&amp;""</f>
        <v>55.000</v>
      </c>
      <c r="J2" t="str">
        <f>TEXT(_xlfn.IFNA(INDEX(Input_Lieferant!$C$9:$BE$158,MATCH($A2,Input_Lieferant!$B$9:$B$158,0),MATCH(J$1,Input_Lieferant!$C$8:$BE$8,0)),""), "0.000")&amp;""</f>
        <v>44.000</v>
      </c>
      <c r="K2" t="str">
        <f>TEXT(_xlfn.IFNA(INDEX(Input_Lieferant!$C$9:$BE$158,MATCH($A2,Input_Lieferant!$B$9:$B$158,0),MATCH(K$1,Input_Lieferant!$C$8:$BE$8,0)),""), "0.000")&amp;""</f>
        <v>33.000</v>
      </c>
      <c r="L2" t="str">
        <f>TEXT(_xlfn.IFNA(INDEX(Input_Lieferant!$C$9:$BE$158,MATCH($A2,Input_Lieferant!$B$9:$B$158,0),MATCH(L$1,Input_Lieferant!$C$8:$BE$8,0)),""), "0.000")&amp;""</f>
        <v>MM</v>
      </c>
      <c r="M2" t="str">
        <f>_xlfn.IFNA(INDEX(Input_Lieferant!$C$9:$BE$158,MATCH($A2,Input_Lieferant!$B$9:$B$158,0),MATCH(M$1,Input_Lieferant!$C$8:$BE$8,0)),"")&amp;""</f>
        <v>KG</v>
      </c>
      <c r="N2" t="str">
        <f>_xlfn.IFNA(INDEX(Input_Lieferant!$C$9:$BE$158,MATCH($A2,Input_Lieferant!$B$9:$B$158,0),MATCH(N$1,Input_Lieferant!$C$8:$BE$8,0)),"")&amp;""</f>
        <v>V02</v>
      </c>
      <c r="O2" t="str">
        <f>_xlfn.IFNA(INDEX(Input_Lieferant!$C$9:$BE$158,MATCH($A2,Input_Lieferant!$B$9:$B$158,0),MATCH(O$1,Input_Lieferant!$C$8:$BE$8,0)),"")&amp;""</f>
        <v/>
      </c>
      <c r="P2" t="str">
        <f>_xlfn.IFNA(INDEX(Input_Lieferant!$C$9:$BE$158,MATCH($A2,Input_Lieferant!$B$9:$B$158,0),MATCH(P$1,Input_Lieferant!$C$8:$BE$8,0)),"")&amp;""</f>
        <v/>
      </c>
      <c r="Q2" s="258" t="str">
        <f>IF(LEN(P2)=0, "","HE")</f>
        <v/>
      </c>
      <c r="R2" t="str">
        <f>_xlfn.IFNA(INDEX(Grunddaten!$C$9:$BP$134,MATCH($A2,Input_Lieferant!$B$9:$B$134,0),MATCH(R$1,Grunddaten!$C$8:$BP$8,0)), "")&amp;""</f>
        <v>3000</v>
      </c>
      <c r="S2" t="str">
        <f>_xlfn.IFNA(INDEX('Systemmanager - Datenassistent'!$J$9:$BU$134,MATCH($A2,Input_Lieferant!$B$9:$B$134,0),MATCH(S$1,'Systemmanager - Datenassistent'!$J$8:$BU$8,0)), "")</f>
        <v/>
      </c>
      <c r="T2" t="e">
        <f>INDEX('Systemmanager - Datenassistent'!$J$9:$BU$134,MATCH($A2,Input_Lieferant!$B$9:$B$134,0),MATCH(T$1,'Systemmanager - Datenassistent'!$J$8:$BU$8,0))</f>
        <v>#N/A</v>
      </c>
      <c r="U2" t="str">
        <f>_xlfn.IFNA(INDEX(Input_Lieferant!$C$9:$BE$158,MATCH($A2,Input_Lieferant!$B$9:$B$158,0),MATCH(U$1,Input_Lieferant!$C$8:$BE$8,0)),"")&amp;""</f>
        <v>aa</v>
      </c>
      <c r="V2" s="258" t="str">
        <f>IF(LEN(A2)=0,"","M")</f>
        <v>M</v>
      </c>
      <c r="W2" t="str">
        <f>_xlfn.IFNA(INDEX(Grunddaten!$C$9:$BP$134,MATCH($A2,Input_Lieferant!$B$9:$B$134,0),MATCH(W$1,Grunddaten!$C$8:$BP$8,0)), "")&amp;""</f>
        <v>ZX0000040</v>
      </c>
      <c r="Y2" t="str">
        <f>_xlfn.IFNA(INDEX(Input_Lieferant!$C$9:$BE$158,MATCH($A2,Input_Lieferant!$B$9:$B$158,0),MATCH(Y$1,Input_Lieferant!$C$8:$BE$8,0)), "")&amp;""</f>
        <v>12</v>
      </c>
      <c r="Z2" t="str">
        <f>_xlfn.IFNA(INDEX(Input_Lieferant!$C$9:$BE$158,MATCH($A2,Input_Lieferant!$B$9:$B$158,0),MATCH(Z$1,Input_Lieferant!$C$8:$BE$8,0)), "")&amp;""</f>
        <v/>
      </c>
      <c r="AA2" t="str">
        <f>_xlfn.IFNA(INDEX(Grunddaten!$C$9:$BP$134,MATCH($A2,Input_Lieferant!$B$9:$B$134,0),MATCH(AA$1,Grunddaten!$C$8:$BP$8,0)), "")&amp;""</f>
        <v>V1</v>
      </c>
      <c r="AB2" t="str">
        <f>_xlfn.IFNA(INDEX(Input_Lieferant!$C$9:$BE$158,MATCH($A2,Input_Lieferant!$B$9:$B$158,0),MATCH(AB$1,Input_Lieferant!$C$8:$BE$8,0)), "")&amp;""</f>
        <v>N</v>
      </c>
      <c r="AC2" s="258" t="str">
        <f>IF(LEN(A2)=0,"","V1")</f>
        <v>V1</v>
      </c>
      <c r="AD2" t="str">
        <f>_xlfn.IFNA(INDEX('Systemmanager - Datenassistent'!$G$9:$BU$134,MATCH($A2,Input_Lieferant!$B$9:$B$134,0),MATCH(AD$1,'Systemmanager - Datenassistent'!$G$8:$BU$8,0)), "")&amp;""</f>
        <v/>
      </c>
      <c r="AE2" t="str">
        <f>_xlfn.IFNA(INDEX(Grunddaten!$C$9:$BP$134,MATCH($A2,Input_Lieferant!$B$9:$B$134,0),MATCH(AE$1,Grunddaten!$C$8:$BP$8,0)), "")&amp;""</f>
        <v>1</v>
      </c>
      <c r="AF2" t="str">
        <f>_xlfn.IFNA(INDEX('Systemmanager - Datenassistent'!$J$9:$BU$134,MATCH($A2,Input_Lieferant!$B$9:$B$134,0),MATCH(AF$1,'Systemmanager - Datenassistent'!$J$8:$BU$8,0)), "")&amp;""</f>
        <v/>
      </c>
      <c r="AG2" t="str">
        <f>_xlfn.IFNA(INDEX('Systemmanager - Datenassistent'!$J$9:$BU$134,MATCH($A2,Input_Lieferant!$B$9:$B$134,0),MATCH(AG$1,'Systemmanager - Datenassistent'!$J$8:$BU$8,0)), "")&amp;""</f>
        <v>R</v>
      </c>
      <c r="AH2" t="str">
        <f>_xlfn.IFNA(INDEX(Grunddaten!$C$9:$BP$134,MATCH($A2,Input_Lieferant!$B$9:$B$134,0),MATCH(AH$1,Grunddaten!$C$8:$BP$8,0)), "")&amp;""</f>
        <v/>
      </c>
      <c r="AI2" t="str">
        <f>_xlfn.IFNA(INDEX(Grunddaten!$C$9:$BP$134,MATCH($A2,Input_Lieferant!$B$9:$B$134,0),MATCH(AI$1,Grunddaten!$C$8:$BP$8,0)), "")&amp;""</f>
        <v>6</v>
      </c>
      <c r="AJ2" t="str">
        <f>_xlfn.IFNA(INDEX(Grunddaten!$C$9:$BP$134,MATCH($A2,Input_Lieferant!$B$9:$B$134,0),MATCH(AJ$1,Grunddaten!$C$8:$BP$8,0)), "")&amp;""</f>
        <v>0022</v>
      </c>
      <c r="AK2" s="258" t="str">
        <f>IF(LEN(A2)=0,"","UAM")</f>
        <v>UAM</v>
      </c>
      <c r="AL2" t="str">
        <f>_xlfn.IFNA(INDEX('Systemmanager - Datenassistent'!$J$9:$BU$134,MATCH($A2,Input_Lieferant!$B$9:$B$134,0),MATCH(AL$1,'Systemmanager - Datenassistent'!$J$8:$BU$8,0)), "")&amp;""</f>
        <v>02</v>
      </c>
      <c r="AM2" t="str">
        <f>_xlfn.IFNA(INDEX('Systemmanager - Datenassistent'!$J$9:$BU$134,MATCH($A2,Input_Lieferant!$B$9:$B$134,0),MATCH(AM$1,'Systemmanager - Datenassistent'!$J$8:$BU$8,0)), "")&amp;""</f>
        <v>09211600-7</v>
      </c>
      <c r="AN2" s="227" t="str">
        <f>_xlfn.IFNA(INDEX('Systemmanager - Datenassistent'!$J$9:$BU$134,MATCH($A2,Input_Lieferant!$B$9:$B$134,0),MATCH(AN$1,'Systemmanager - Datenassistent'!$J$8:$BU$8,0)), "")&amp;""</f>
        <v>N</v>
      </c>
    </row>
    <row r="3" spans="1:40" x14ac:dyDescent="0.2">
      <c r="A3">
        <f>IF(LEN(Input_Lieferant!B10)=0,"",Input_Lieferant!B10)</f>
        <v>2</v>
      </c>
      <c r="B3">
        <f t="shared" ref="B3:B66" si="1">A3</f>
        <v>2</v>
      </c>
      <c r="C3" t="str">
        <f>_xlfn.IFNA(INDEX(Grunddaten!$C$9:$BP$134,MATCH($A3,Input_Lieferant!$B$9:$B$134,0),MATCH(C$1,Grunddaten!$C$8:$BP$8,0)), "")&amp;""</f>
        <v>V003</v>
      </c>
      <c r="D3" t="str">
        <f>_xlfn.IFNA(INDEX(Input_Lieferant!$C$9:$BE$158,MATCH($A3,Input_Lieferant!$B$9:$B$158,0),MATCH(D$1,Input_Lieferant!$C$8:$BE$8,0)), "")&amp;""</f>
        <v>KG</v>
      </c>
      <c r="E3" t="str">
        <f>_xlfn.IFNA(INDEX(Input_Lieferant!$C$9:$BE$158,MATCH($A3,Input_Lieferant!$B$9:$B$158,0),MATCH(E$1,Input_Lieferant!$C$8:$BE$8,0)), "")&amp;""</f>
        <v>yann02222222222</v>
      </c>
      <c r="F3" t="str">
        <f>_xlfn.IFNA(INDEX(Grunddaten!$C$9:$BP$134,MATCH($A3,Input_Lieferant!$B$9:$B$134,0),MATCH(F$1,Grunddaten!$C$8:$BP$8,0)), "")&amp;""</f>
        <v>1000008096</v>
      </c>
      <c r="G3" t="str">
        <f>_xlfn.IFNA(INDEX(Input_Lieferant!$C$9:$BE$158,MATCH($A3,Input_Lieferant!$B$9:$B$158,0),MATCH(G$1,Input_Lieferant!$C$8:$BE$8,0)), "")&amp;""</f>
        <v/>
      </c>
      <c r="H3" t="str">
        <f>_xlfn.IFNA(INDEX(Input_Lieferant!$C$9:$BE$158,MATCH($A3,Input_Lieferant!$B$9:$B$158,0),MATCH(H$1,Input_Lieferant!$C$8:$BE$8,0)),"")&amp;""</f>
        <v/>
      </c>
      <c r="I3" t="str">
        <f>TEXT(_xlfn.IFNA(INDEX(Input_Lieferant!$C$9:$BE$158,MATCH($A3,Input_Lieferant!$B$9:$B$158,0),MATCH(I$1,Input_Lieferant!$C$8:$BE$8,0)),""), "0.000")&amp;""</f>
        <v>66.000</v>
      </c>
      <c r="J3" t="str">
        <f>TEXT(_xlfn.IFNA(INDEX(Input_Lieferant!$C$9:$BE$158,MATCH($A3,Input_Lieferant!$B$9:$B$158,0),MATCH(J$1,Input_Lieferant!$C$8:$BE$8,0)),""), "0.000")&amp;""</f>
        <v>987.000</v>
      </c>
      <c r="K3" t="str">
        <f>TEXT(_xlfn.IFNA(INDEX(Input_Lieferant!$C$9:$BE$158,MATCH($A3,Input_Lieferant!$B$9:$B$158,0),MATCH(K$1,Input_Lieferant!$C$8:$BE$8,0)),""), "0.000")&amp;""</f>
        <v>232.000</v>
      </c>
      <c r="L3" t="str">
        <f>TEXT(_xlfn.IFNA(INDEX(Input_Lieferant!$C$9:$BE$158,MATCH($A3,Input_Lieferant!$B$9:$B$158,0),MATCH(L$1,Input_Lieferant!$C$8:$BE$8,0)),""), "0.000")&amp;""</f>
        <v>MM</v>
      </c>
      <c r="M3" t="str">
        <f>_xlfn.IFNA(INDEX(Input_Lieferant!$C$9:$BE$158,MATCH($A3,Input_Lieferant!$B$9:$B$158,0),MATCH(M$1,Input_Lieferant!$C$8:$BE$8,0)),"")&amp;""</f>
        <v>KG</v>
      </c>
      <c r="N3" t="str">
        <f>_xlfn.IFNA(INDEX(Input_Lieferant!$C$9:$BE$158,MATCH($A3,Input_Lieferant!$B$9:$B$158,0),MATCH(N$1,Input_Lieferant!$C$8:$BE$8,0)),"")&amp;""</f>
        <v/>
      </c>
      <c r="O3" t="str">
        <f>_xlfn.IFNA(INDEX(Input_Lieferant!$C$9:$BE$158,MATCH($A3,Input_Lieferant!$B$9:$B$158,0),MATCH(O$1,Input_Lieferant!$C$8:$BE$8,0)),"")&amp;""</f>
        <v/>
      </c>
      <c r="P3" t="str">
        <f>_xlfn.IFNA(INDEX(Input_Lieferant!$C$9:$BE$158,MATCH($A3,Input_Lieferant!$B$9:$B$158,0),MATCH(P$1,Input_Lieferant!$C$8:$BE$8,0)),"")&amp;""</f>
        <v/>
      </c>
      <c r="Q3" s="258"/>
      <c r="R3" t="str">
        <f>_xlfn.IFNA(INDEX(Grunddaten!$C$9:$BP$134,MATCH($A3,Input_Lieferant!$B$9:$B$134,0),MATCH(R$1,Grunddaten!$C$8:$BP$8,0)), "")&amp;""</f>
        <v>3000</v>
      </c>
      <c r="S3" t="str">
        <f>_xlfn.IFNA(INDEX('Systemmanager - Datenassistent'!$J$9:$BU$134,MATCH($A3,Input_Lieferant!$B$9:$B$134,0),MATCH(S$1,'Systemmanager - Datenassistent'!$J$8:$BU$8,0)), "")</f>
        <v/>
      </c>
      <c r="T3" t="e">
        <f>INDEX('Systemmanager - Datenassistent'!$J$9:$BU$134,MATCH($A3,Input_Lieferant!$B$9:$B$134,0),MATCH(T$1,'Systemmanager - Datenassistent'!$J$8:$BU$8,0))</f>
        <v>#N/A</v>
      </c>
      <c r="U3" t="str">
        <f>_xlfn.IFNA(INDEX(Input_Lieferant!$C$9:$BE$158,MATCH($A3,Input_Lieferant!$B$9:$B$158,0),MATCH(U$1,Input_Lieferant!$C$8:$BE$8,0)),"")&amp;""</f>
        <v/>
      </c>
      <c r="V3" s="258" t="str">
        <f t="shared" ref="V3:V66" si="2">IF(LEN(A3)=0,"","M")</f>
        <v>M</v>
      </c>
      <c r="W3" t="str">
        <f>_xlfn.IFNA(INDEX(Grunddaten!$C$9:$BP$134,MATCH($A3,Input_Lieferant!$B$9:$B$134,0),MATCH(W$1,Grunddaten!$C$8:$BP$8,0)), "")&amp;""</f>
        <v>ZX0000040</v>
      </c>
      <c r="Y3" t="str">
        <f>_xlfn.IFNA(INDEX(Input_Lieferant!$C$9:$BE$158,MATCH($A3,Input_Lieferant!$B$9:$B$158,0),MATCH(Y$1,Input_Lieferant!$C$8:$BE$8,0)), "")&amp;""</f>
        <v>22</v>
      </c>
      <c r="Z3" t="str">
        <f>_xlfn.IFNA(INDEX(Input_Lieferant!$C$9:$BE$158,MATCH($A3,Input_Lieferant!$B$9:$B$158,0),MATCH(Z$1,Input_Lieferant!$C$8:$BE$8,0)), "")&amp;""</f>
        <v/>
      </c>
      <c r="AA3" t="str">
        <f>_xlfn.IFNA(INDEX(Grunddaten!$C$9:$BP$134,MATCH($A3,Input_Lieferant!$B$9:$B$134,0),MATCH(AA$1,Grunddaten!$C$8:$BP$8,0)), "")&amp;""</f>
        <v>V1</v>
      </c>
      <c r="AB3" t="str">
        <f>_xlfn.IFNA(INDEX(Input_Lieferant!$C$9:$BE$158,MATCH($A3,Input_Lieferant!$B$9:$B$158,0),MATCH(AB$1,Input_Lieferant!$C$8:$BE$8,0)), "")&amp;""</f>
        <v>X</v>
      </c>
      <c r="AC3" s="258" t="str">
        <f t="shared" ref="AC3:AC66" si="3">IF(LEN(A3)=0,"","V1")</f>
        <v>V1</v>
      </c>
      <c r="AD3" t="str">
        <f>_xlfn.IFNA(INDEX('Systemmanager - Datenassistent'!$G$9:$BU$134,MATCH($A3,Input_Lieferant!$B$9:$B$134,0),MATCH(AD$1,'Systemmanager - Datenassistent'!$G$8:$BU$8,0)), "")&amp;""</f>
        <v/>
      </c>
      <c r="AE3" t="str">
        <f>_xlfn.IFNA(INDEX(Grunddaten!$C$9:$BP$134,MATCH($A3,Input_Lieferant!$B$9:$B$134,0),MATCH(AE$1,Grunddaten!$C$8:$BP$8,0)), "")&amp;""</f>
        <v>1</v>
      </c>
      <c r="AF3" t="str">
        <f>_xlfn.IFNA(INDEX('Systemmanager - Datenassistent'!$J$9:$BU$134,MATCH($A3,Input_Lieferant!$B$9:$B$134,0),MATCH(AF$1,'Systemmanager - Datenassistent'!$J$8:$BU$8,0)), "")&amp;""</f>
        <v/>
      </c>
      <c r="AG3" t="str">
        <f>_xlfn.IFNA(INDEX('Systemmanager - Datenassistent'!$J$9:$BU$134,MATCH($A3,Input_Lieferant!$B$9:$B$134,0),MATCH(AG$1,'Systemmanager - Datenassistent'!$J$8:$BU$8,0)), "")&amp;""</f>
        <v>A</v>
      </c>
      <c r="AH3" t="str">
        <f>_xlfn.IFNA(INDEX(Grunddaten!$C$9:$BP$134,MATCH($A3,Input_Lieferant!$B$9:$B$134,0),MATCH(AH$1,Grunddaten!$C$8:$BP$8,0)), "")&amp;""</f>
        <v/>
      </c>
      <c r="AI3" t="str">
        <f>_xlfn.IFNA(INDEX(Grunddaten!$C$9:$BP$134,MATCH($A3,Input_Lieferant!$B$9:$B$134,0),MATCH(AI$1,Grunddaten!$C$8:$BP$8,0)), "")&amp;""</f>
        <v>6</v>
      </c>
      <c r="AJ3" t="str">
        <f>_xlfn.IFNA(INDEX(Grunddaten!$C$9:$BP$134,MATCH($A3,Input_Lieferant!$B$9:$B$134,0),MATCH(AJ$1,Grunddaten!$C$8:$BP$8,0)), "")&amp;""</f>
        <v>0045</v>
      </c>
      <c r="AK3" s="258" t="str">
        <f t="shared" ref="AK3:AK66" si="4">IF(LEN(A3)=0,"","UAM")</f>
        <v>UAM</v>
      </c>
      <c r="AL3" t="str">
        <f>_xlfn.IFNA(INDEX('Systemmanager - Datenassistent'!$J$9:$BU$134,MATCH($A3,Input_Lieferant!$B$9:$B$134,0),MATCH(AL$1,'Systemmanager - Datenassistent'!$J$8:$BU$8,0)), "")&amp;""</f>
        <v/>
      </c>
      <c r="AM3" t="str">
        <f>_xlfn.IFNA(INDEX('Systemmanager - Datenassistent'!$J$9:$BU$134,MATCH($A3,Input_Lieferant!$B$9:$B$134,0),MATCH(AM$1,'Systemmanager - Datenassistent'!$J$8:$BU$8,0)), "")&amp;""</f>
        <v>09221000-4</v>
      </c>
      <c r="AN3" s="227" t="str">
        <f>_xlfn.IFNA(INDEX('Systemmanager - Datenassistent'!$J$9:$BU$134,MATCH($A3,Input_Lieferant!$B$9:$B$134,0),MATCH(AN$1,'Systemmanager - Datenassistent'!$J$8:$BU$8,0)), "")&amp;""</f>
        <v/>
      </c>
    </row>
    <row r="4" spans="1:40" x14ac:dyDescent="0.2">
      <c r="A4">
        <f>IF(LEN(Input_Lieferant!B11)=0,"",Input_Lieferant!B11)</f>
        <v>3</v>
      </c>
      <c r="B4">
        <f t="shared" si="1"/>
        <v>3</v>
      </c>
      <c r="C4" t="str">
        <f>_xlfn.IFNA(INDEX(Grunddaten!$C$9:$BP$134,MATCH($A4,Input_Lieferant!$B$9:$B$134,0),MATCH(C$1,Grunddaten!$C$8:$BP$8,0)), "")&amp;""</f>
        <v>V003</v>
      </c>
      <c r="D4" t="str">
        <f>_xlfn.IFNA(INDEX(Input_Lieferant!$C$9:$BE$158,MATCH($A4,Input_Lieferant!$B$9:$B$158,0),MATCH(D$1,Input_Lieferant!$C$8:$BE$8,0)), "")&amp;""</f>
        <v>ST</v>
      </c>
      <c r="E4" t="str">
        <f>_xlfn.IFNA(INDEX(Input_Lieferant!$C$9:$BE$158,MATCH($A4,Input_Lieferant!$B$9:$B$158,0),MATCH(E$1,Input_Lieferant!$C$8:$BE$8,0)), "")&amp;""</f>
        <v>yann03333333333</v>
      </c>
      <c r="F4" t="str">
        <f>_xlfn.IFNA(INDEX(Grunddaten!$C$9:$BP$134,MATCH($A4,Input_Lieferant!$B$9:$B$134,0),MATCH(F$1,Grunddaten!$C$8:$BP$8,0)), "")&amp;""</f>
        <v>1000008096</v>
      </c>
      <c r="G4" t="str">
        <f>_xlfn.IFNA(INDEX(Input_Lieferant!$C$9:$BE$158,MATCH($A4,Input_Lieferant!$B$9:$B$158,0),MATCH(G$1,Input_Lieferant!$C$8:$BE$8,0)), "")&amp;""</f>
        <v/>
      </c>
      <c r="H4" t="str">
        <f>_xlfn.IFNA(INDEX(Input_Lieferant!$C$9:$BE$158,MATCH($A4,Input_Lieferant!$B$9:$B$158,0),MATCH(H$1,Input_Lieferant!$C$8:$BE$8,0)),"")&amp;""</f>
        <v/>
      </c>
      <c r="I4" t="str">
        <f>TEXT(_xlfn.IFNA(INDEX(Input_Lieferant!$C$9:$BE$158,MATCH($A4,Input_Lieferant!$B$9:$B$158,0),MATCH(I$1,Input_Lieferant!$C$8:$BE$8,0)),""), "0.000")&amp;""</f>
        <v>77.000</v>
      </c>
      <c r="J4" t="str">
        <f>TEXT(_xlfn.IFNA(INDEX(Input_Lieferant!$C$9:$BE$158,MATCH($A4,Input_Lieferant!$B$9:$B$158,0),MATCH(J$1,Input_Lieferant!$C$8:$BE$8,0)),""), "0.000")&amp;""</f>
        <v>12.000</v>
      </c>
      <c r="K4" t="str">
        <f>TEXT(_xlfn.IFNA(INDEX(Input_Lieferant!$C$9:$BE$158,MATCH($A4,Input_Lieferant!$B$9:$B$158,0),MATCH(K$1,Input_Lieferant!$C$8:$BE$8,0)),""), "0.000")&amp;""</f>
        <v>253.000</v>
      </c>
      <c r="L4" t="str">
        <f>TEXT(_xlfn.IFNA(INDEX(Input_Lieferant!$C$9:$BE$158,MATCH($A4,Input_Lieferant!$B$9:$B$158,0),MATCH(L$1,Input_Lieferant!$C$8:$BE$8,0)),""), "0.000")&amp;""</f>
        <v>MM</v>
      </c>
      <c r="M4" t="str">
        <f>_xlfn.IFNA(INDEX(Input_Lieferant!$C$9:$BE$158,MATCH($A4,Input_Lieferant!$B$9:$B$158,0),MATCH(M$1,Input_Lieferant!$C$8:$BE$8,0)),"")&amp;""</f>
        <v>KG</v>
      </c>
      <c r="N4" t="str">
        <f>_xlfn.IFNA(INDEX(Input_Lieferant!$C$9:$BE$158,MATCH($A4,Input_Lieferant!$B$9:$B$158,0),MATCH(N$1,Input_Lieferant!$C$8:$BE$8,0)),"")&amp;""</f>
        <v>V01</v>
      </c>
      <c r="O4" t="str">
        <f>_xlfn.IFNA(INDEX(Input_Lieferant!$C$9:$BE$158,MATCH($A4,Input_Lieferant!$B$9:$B$158,0),MATCH(O$1,Input_Lieferant!$C$8:$BE$8,0)),"")&amp;""</f>
        <v/>
      </c>
      <c r="P4" t="str">
        <f>_xlfn.IFNA(INDEX(Input_Lieferant!$C$9:$BE$158,MATCH($A4,Input_Lieferant!$B$9:$B$158,0),MATCH(P$1,Input_Lieferant!$C$8:$BE$8,0)),"")&amp;""</f>
        <v/>
      </c>
      <c r="Q4" s="258" t="str">
        <f t="shared" ref="Q4:Q66" si="5">IF(LEN(P4)=0, "","HE")</f>
        <v/>
      </c>
      <c r="R4" t="str">
        <f>_xlfn.IFNA(INDEX(Grunddaten!$C$9:$BP$134,MATCH($A4,Input_Lieferant!$B$9:$B$134,0),MATCH(R$1,Grunddaten!$C$8:$BP$8,0)), "")&amp;""</f>
        <v>3000</v>
      </c>
      <c r="S4" t="str">
        <f>_xlfn.IFNA(INDEX('Systemmanager - Datenassistent'!$J$9:$BU$134,MATCH($A4,Input_Lieferant!$B$9:$B$134,0),MATCH(S$1,'Systemmanager - Datenassistent'!$J$8:$BU$8,0)), "")</f>
        <v/>
      </c>
      <c r="T4" t="e">
        <f>INDEX('Systemmanager - Datenassistent'!$J$9:$BU$134,MATCH($A4,Input_Lieferant!$B$9:$B$134,0),MATCH(T$1,'Systemmanager - Datenassistent'!$J$8:$BU$8,0))</f>
        <v>#N/A</v>
      </c>
      <c r="U4" t="str">
        <f>_xlfn.IFNA(INDEX(Input_Lieferant!$C$9:$BE$158,MATCH($A4,Input_Lieferant!$B$9:$B$158,0),MATCH(U$1,Input_Lieferant!$C$8:$BE$8,0)),"")&amp;""</f>
        <v/>
      </c>
      <c r="V4" s="258" t="str">
        <f t="shared" si="2"/>
        <v>M</v>
      </c>
      <c r="W4" t="str">
        <f>_xlfn.IFNA(INDEX(Grunddaten!$C$9:$BP$134,MATCH($A4,Input_Lieferant!$B$9:$B$134,0),MATCH(W$1,Grunddaten!$C$8:$BP$8,0)), "")&amp;""</f>
        <v>ZX0000040</v>
      </c>
      <c r="Y4" t="str">
        <f>_xlfn.IFNA(INDEX(Input_Lieferant!$C$9:$BE$158,MATCH($A4,Input_Lieferant!$B$9:$B$158,0),MATCH(Y$1,Input_Lieferant!$C$8:$BE$8,0)), "")&amp;""</f>
        <v>32</v>
      </c>
      <c r="Z4" t="str">
        <f>_xlfn.IFNA(INDEX(Input_Lieferant!$C$9:$BE$158,MATCH($A4,Input_Lieferant!$B$9:$B$158,0),MATCH(Z$1,Input_Lieferant!$C$8:$BE$8,0)), "")&amp;""</f>
        <v/>
      </c>
      <c r="AA4" t="str">
        <f>_xlfn.IFNA(INDEX(Grunddaten!$C$9:$BP$134,MATCH($A4,Input_Lieferant!$B$9:$B$134,0),MATCH(AA$1,Grunddaten!$C$8:$BP$8,0)), "")&amp;""</f>
        <v>V1</v>
      </c>
      <c r="AB4" t="str">
        <f>_xlfn.IFNA(INDEX(Input_Lieferant!$C$9:$BE$158,MATCH($A4,Input_Lieferant!$B$9:$B$158,0),MATCH(AB$1,Input_Lieferant!$C$8:$BE$8,0)), "")&amp;""</f>
        <v>X</v>
      </c>
      <c r="AC4" s="258" t="str">
        <f t="shared" si="3"/>
        <v>V1</v>
      </c>
      <c r="AD4" t="str">
        <f>_xlfn.IFNA(INDEX('Systemmanager - Datenassistent'!$G$9:$BU$134,MATCH($A4,Input_Lieferant!$B$9:$B$134,0),MATCH(AD$1,'Systemmanager - Datenassistent'!$G$8:$BU$8,0)), "")&amp;""</f>
        <v/>
      </c>
      <c r="AE4" t="str">
        <f>_xlfn.IFNA(INDEX(Grunddaten!$C$9:$BP$134,MATCH($A4,Input_Lieferant!$B$9:$B$134,0),MATCH(AE$1,Grunddaten!$C$8:$BP$8,0)), "")&amp;""</f>
        <v>1</v>
      </c>
      <c r="AF4" t="str">
        <f>_xlfn.IFNA(INDEX('Systemmanager - Datenassistent'!$J$9:$BU$134,MATCH($A4,Input_Lieferant!$B$9:$B$134,0),MATCH(AF$1,'Systemmanager - Datenassistent'!$J$8:$BU$8,0)), "")&amp;""</f>
        <v/>
      </c>
      <c r="AG4" t="str">
        <f>_xlfn.IFNA(INDEX('Systemmanager - Datenassistent'!$J$9:$BU$134,MATCH($A4,Input_Lieferant!$B$9:$B$134,0),MATCH(AG$1,'Systemmanager - Datenassistent'!$J$8:$BU$8,0)), "")&amp;""</f>
        <v>N</v>
      </c>
      <c r="AH4" t="str">
        <f>_xlfn.IFNA(INDEX(Grunddaten!$C$9:$BP$134,MATCH($A4,Input_Lieferant!$B$9:$B$134,0),MATCH(AH$1,Grunddaten!$C$8:$BP$8,0)), "")&amp;""</f>
        <v/>
      </c>
      <c r="AI4" t="str">
        <f>_xlfn.IFNA(INDEX(Grunddaten!$C$9:$BP$134,MATCH($A4,Input_Lieferant!$B$9:$B$134,0),MATCH(AI$1,Grunddaten!$C$8:$BP$8,0)), "")&amp;""</f>
        <v>6</v>
      </c>
      <c r="AJ4" t="str">
        <f>_xlfn.IFNA(INDEX(Grunddaten!$C$9:$BP$134,MATCH($A4,Input_Lieferant!$B$9:$B$134,0),MATCH(AJ$1,Grunddaten!$C$8:$BP$8,0)), "")&amp;""</f>
        <v>0001</v>
      </c>
      <c r="AK4" s="258" t="str">
        <f t="shared" si="4"/>
        <v>UAM</v>
      </c>
      <c r="AL4" t="str">
        <f>_xlfn.IFNA(INDEX('Systemmanager - Datenassistent'!$J$9:$BU$134,MATCH($A4,Input_Lieferant!$B$9:$B$134,0),MATCH(AL$1,'Systemmanager - Datenassistent'!$J$8:$BU$8,0)), "")&amp;""</f>
        <v>01</v>
      </c>
      <c r="AM4" t="str">
        <f>_xlfn.IFNA(INDEX('Systemmanager - Datenassistent'!$J$9:$BU$134,MATCH($A4,Input_Lieferant!$B$9:$B$134,0),MATCH(AM$1,'Systemmanager - Datenassistent'!$J$8:$BU$8,0)), "")&amp;""</f>
        <v>09221400-8</v>
      </c>
      <c r="AN4" s="227" t="str">
        <f>_xlfn.IFNA(INDEX('Systemmanager - Datenassistent'!$J$9:$BU$134,MATCH($A4,Input_Lieferant!$B$9:$B$134,0),MATCH(AN$1,'Systemmanager - Datenassistent'!$J$8:$BU$8,0)), "")&amp;""</f>
        <v>M</v>
      </c>
    </row>
    <row r="5" spans="1:40" x14ac:dyDescent="0.2">
      <c r="A5">
        <f>IF(LEN(Input_Lieferant!B12)=0,"",Input_Lieferant!B12)</f>
        <v>4</v>
      </c>
      <c r="B5">
        <f t="shared" si="1"/>
        <v>4</v>
      </c>
      <c r="C5" t="str">
        <f>_xlfn.IFNA(INDEX(Grunddaten!$C$9:$BP$134,MATCH($A5,Input_Lieferant!$B$9:$B$134,0),MATCH(C$1,Grunddaten!$C$8:$BP$8,0)), "")&amp;""</f>
        <v>V003</v>
      </c>
      <c r="D5" t="str">
        <f>_xlfn.IFNA(INDEX(Input_Lieferant!$C$9:$BE$158,MATCH($A5,Input_Lieferant!$B$9:$B$158,0),MATCH(D$1,Input_Lieferant!$C$8:$BE$8,0)), "")&amp;""</f>
        <v>M</v>
      </c>
      <c r="E5" t="str">
        <f>_xlfn.IFNA(INDEX(Input_Lieferant!$C$9:$BE$158,MATCH($A5,Input_Lieferant!$B$9:$B$158,0),MATCH(E$1,Input_Lieferant!$C$8:$BE$8,0)), "")&amp;""</f>
        <v>yann04444444444</v>
      </c>
      <c r="F5" t="str">
        <f>_xlfn.IFNA(INDEX(Grunddaten!$C$9:$BP$134,MATCH($A5,Input_Lieferant!$B$9:$B$134,0),MATCH(F$1,Grunddaten!$C$8:$BP$8,0)), "")&amp;""</f>
        <v>1000008096</v>
      </c>
      <c r="G5" t="str">
        <f>_xlfn.IFNA(INDEX(Input_Lieferant!$C$9:$BE$158,MATCH($A5,Input_Lieferant!$B$9:$B$158,0),MATCH(G$1,Input_Lieferant!$C$8:$BE$8,0)), "")&amp;""</f>
        <v/>
      </c>
      <c r="H5" t="str">
        <f>_xlfn.IFNA(INDEX(Input_Lieferant!$C$9:$BE$158,MATCH($A5,Input_Lieferant!$B$9:$B$158,0),MATCH(H$1,Input_Lieferant!$C$8:$BE$8,0)),"")&amp;""</f>
        <v/>
      </c>
      <c r="I5" t="str">
        <f>TEXT(_xlfn.IFNA(INDEX(Input_Lieferant!$C$9:$BE$158,MATCH($A5,Input_Lieferant!$B$9:$B$158,0),MATCH(I$1,Input_Lieferant!$C$8:$BE$8,0)),""), "0.000")&amp;""</f>
        <v>88.000</v>
      </c>
      <c r="J5" t="str">
        <f>TEXT(_xlfn.IFNA(INDEX(Input_Lieferant!$C$9:$BE$158,MATCH($A5,Input_Lieferant!$B$9:$B$158,0),MATCH(J$1,Input_Lieferant!$C$8:$BE$8,0)),""), "0.000")&amp;""</f>
        <v>15.000</v>
      </c>
      <c r="K5" t="str">
        <f>TEXT(_xlfn.IFNA(INDEX(Input_Lieferant!$C$9:$BE$158,MATCH($A5,Input_Lieferant!$B$9:$B$158,0),MATCH(K$1,Input_Lieferant!$C$8:$BE$8,0)),""), "0.000")&amp;""</f>
        <v>75.000</v>
      </c>
      <c r="L5" t="str">
        <f>TEXT(_xlfn.IFNA(INDEX(Input_Lieferant!$C$9:$BE$158,MATCH($A5,Input_Lieferant!$B$9:$B$158,0),MATCH(L$1,Input_Lieferant!$C$8:$BE$8,0)),""), "0.000")&amp;""</f>
        <v>MM</v>
      </c>
      <c r="M5" t="str">
        <f>_xlfn.IFNA(INDEX(Input_Lieferant!$C$9:$BE$158,MATCH($A5,Input_Lieferant!$B$9:$B$158,0),MATCH(M$1,Input_Lieferant!$C$8:$BE$8,0)),"")&amp;""</f>
        <v>KG</v>
      </c>
      <c r="N5" t="str">
        <f>_xlfn.IFNA(INDEX(Input_Lieferant!$C$9:$BE$158,MATCH($A5,Input_Lieferant!$B$9:$B$158,0),MATCH(N$1,Input_Lieferant!$C$8:$BE$8,0)),"")&amp;""</f>
        <v>V02</v>
      </c>
      <c r="O5" t="str">
        <f>_xlfn.IFNA(INDEX(Input_Lieferant!$C$9:$BE$158,MATCH($A5,Input_Lieferant!$B$9:$B$158,0),MATCH(O$1,Input_Lieferant!$C$8:$BE$8,0)),"")&amp;""</f>
        <v/>
      </c>
      <c r="P5" t="str">
        <f>_xlfn.IFNA(INDEX(Input_Lieferant!$C$9:$BE$158,MATCH($A5,Input_Lieferant!$B$9:$B$158,0),MATCH(P$1,Input_Lieferant!$C$8:$BE$8,0)),"")&amp;""</f>
        <v/>
      </c>
      <c r="Q5" s="258" t="str">
        <f t="shared" si="5"/>
        <v/>
      </c>
      <c r="R5" t="str">
        <f>_xlfn.IFNA(INDEX(Grunddaten!$C$9:$BP$134,MATCH($A5,Input_Lieferant!$B$9:$B$134,0),MATCH(R$1,Grunddaten!$C$8:$BP$8,0)), "")&amp;""</f>
        <v>3000</v>
      </c>
      <c r="S5" t="str">
        <f>_xlfn.IFNA(INDEX('Systemmanager - Datenassistent'!$J$9:$BU$134,MATCH($A5,Input_Lieferant!$B$9:$B$134,0),MATCH(S$1,'Systemmanager - Datenassistent'!$J$8:$BU$8,0)), "")</f>
        <v/>
      </c>
      <c r="T5" t="e">
        <f>INDEX('Systemmanager - Datenassistent'!$J$9:$BU$134,MATCH($A5,Input_Lieferant!$B$9:$B$134,0),MATCH(T$1,'Systemmanager - Datenassistent'!$J$8:$BU$8,0))</f>
        <v>#N/A</v>
      </c>
      <c r="U5" t="str">
        <f>_xlfn.IFNA(INDEX(Input_Lieferant!$C$9:$BE$158,MATCH($A5,Input_Lieferant!$B$9:$B$158,0),MATCH(U$1,Input_Lieferant!$C$8:$BE$8,0)),"")&amp;""</f>
        <v/>
      </c>
      <c r="V5" s="258" t="str">
        <f t="shared" si="2"/>
        <v>M</v>
      </c>
      <c r="W5" t="str">
        <f>_xlfn.IFNA(INDEX(Grunddaten!$C$9:$BP$134,MATCH($A5,Input_Lieferant!$B$9:$B$134,0),MATCH(W$1,Grunddaten!$C$8:$BP$8,0)), "")&amp;""</f>
        <v>ZX0000040</v>
      </c>
      <c r="Y5" t="str">
        <f>_xlfn.IFNA(INDEX(Input_Lieferant!$C$9:$BE$158,MATCH($A5,Input_Lieferant!$B$9:$B$158,0),MATCH(Y$1,Input_Lieferant!$C$8:$BE$8,0)), "")&amp;""</f>
        <v>42</v>
      </c>
      <c r="Z5" t="str">
        <f>_xlfn.IFNA(INDEX(Input_Lieferant!$C$9:$BE$158,MATCH($A5,Input_Lieferant!$B$9:$B$158,0),MATCH(Z$1,Input_Lieferant!$C$8:$BE$8,0)), "")&amp;""</f>
        <v/>
      </c>
      <c r="AA5" t="str">
        <f>_xlfn.IFNA(INDEX(Grunddaten!$C$9:$BP$134,MATCH($A5,Input_Lieferant!$B$9:$B$134,0),MATCH(AA$1,Grunddaten!$C$8:$BP$8,0)), "")&amp;""</f>
        <v>V1</v>
      </c>
      <c r="AB5" t="str">
        <f>_xlfn.IFNA(INDEX(Input_Lieferant!$C$9:$BE$158,MATCH($A5,Input_Lieferant!$B$9:$B$158,0),MATCH(AB$1,Input_Lieferant!$C$8:$BE$8,0)), "")&amp;""</f>
        <v>X</v>
      </c>
      <c r="AC5" s="258" t="str">
        <f t="shared" si="3"/>
        <v>V1</v>
      </c>
      <c r="AD5" t="str">
        <f>_xlfn.IFNA(INDEX('Systemmanager - Datenassistent'!$G$9:$BU$134,MATCH($A5,Input_Lieferant!$B$9:$B$134,0),MATCH(AD$1,'Systemmanager - Datenassistent'!$G$8:$BU$8,0)), "")&amp;""</f>
        <v/>
      </c>
      <c r="AE5" t="str">
        <f>_xlfn.IFNA(INDEX(Grunddaten!$C$9:$BP$134,MATCH($A5,Input_Lieferant!$B$9:$B$134,0),MATCH(AE$1,Grunddaten!$C$8:$BP$8,0)), "")&amp;""</f>
        <v>1</v>
      </c>
      <c r="AF5" t="str">
        <f>_xlfn.IFNA(INDEX('Systemmanager - Datenassistent'!$J$9:$BU$134,MATCH($A5,Input_Lieferant!$B$9:$B$134,0),MATCH(AF$1,'Systemmanager - Datenassistent'!$J$8:$BU$8,0)), "")&amp;""</f>
        <v/>
      </c>
      <c r="AG5" t="str">
        <f>_xlfn.IFNA(INDEX('Systemmanager - Datenassistent'!$J$9:$BU$134,MATCH($A5,Input_Lieferant!$B$9:$B$134,0),MATCH(AG$1,'Systemmanager - Datenassistent'!$J$8:$BU$8,0)), "")&amp;""</f>
        <v>N</v>
      </c>
      <c r="AH5" t="str">
        <f>_xlfn.IFNA(INDEX(Grunddaten!$C$9:$BP$134,MATCH($A5,Input_Lieferant!$B$9:$B$134,0),MATCH(AH$1,Grunddaten!$C$8:$BP$8,0)), "")&amp;""</f>
        <v/>
      </c>
      <c r="AI5" t="str">
        <f>_xlfn.IFNA(INDEX(Grunddaten!$C$9:$BP$134,MATCH($A5,Input_Lieferant!$B$9:$B$134,0),MATCH(AI$1,Grunddaten!$C$8:$BP$8,0)), "")&amp;""</f>
        <v>6</v>
      </c>
      <c r="AJ5" t="str">
        <f>_xlfn.IFNA(INDEX(Grunddaten!$C$9:$BP$134,MATCH($A5,Input_Lieferant!$B$9:$B$134,0),MATCH(AJ$1,Grunddaten!$C$8:$BP$8,0)), "")&amp;""</f>
        <v>0496</v>
      </c>
      <c r="AK5" s="258" t="str">
        <f t="shared" si="4"/>
        <v>UAM</v>
      </c>
      <c r="AL5" t="str">
        <f>_xlfn.IFNA(INDEX('Systemmanager - Datenassistent'!$J$9:$BU$134,MATCH($A5,Input_Lieferant!$B$9:$B$134,0),MATCH(AL$1,'Systemmanager - Datenassistent'!$J$8:$BU$8,0)), "")&amp;""</f>
        <v>00</v>
      </c>
      <c r="AM5" t="str">
        <f>_xlfn.IFNA(INDEX('Systemmanager - Datenassistent'!$J$9:$BU$134,MATCH($A5,Input_Lieferant!$B$9:$B$134,0),MATCH(AM$1,'Systemmanager - Datenassistent'!$J$8:$BU$8,0)), "")&amp;""</f>
        <v>09230000-0</v>
      </c>
      <c r="AN5" s="227" t="str">
        <f>_xlfn.IFNA(INDEX('Systemmanager - Datenassistent'!$J$9:$BU$134,MATCH($A5,Input_Lieferant!$B$9:$B$134,0),MATCH(AN$1,'Systemmanager - Datenassistent'!$J$8:$BU$8,0)), "")&amp;""</f>
        <v/>
      </c>
    </row>
    <row r="6" spans="1:40" x14ac:dyDescent="0.2">
      <c r="A6" t="str">
        <f>IF(LEN(Input_Lieferant!B13)=0,"",Input_Lieferant!B13)</f>
        <v/>
      </c>
      <c r="B6" t="str">
        <f t="shared" si="1"/>
        <v/>
      </c>
      <c r="C6" t="str">
        <f>_xlfn.IFNA(INDEX(Grunddaten!$C$9:$BP$134,MATCH($A6,Input_Lieferant!$B$9:$B$134,0),MATCH(C$1,Grunddaten!$C$8:$BP$8,0)), "")&amp;""</f>
        <v/>
      </c>
      <c r="D6" t="str">
        <f>_xlfn.IFNA(INDEX(Input_Lieferant!$C$9:$BE$158,MATCH($A6,Input_Lieferant!$B$9:$B$158,0),MATCH(D$1,Input_Lieferant!$C$8:$BE$8,0)), "")&amp;""</f>
        <v/>
      </c>
      <c r="E6" t="str">
        <f>_xlfn.IFNA(INDEX(Input_Lieferant!$C$9:$BE$158,MATCH($A6,Input_Lieferant!$B$9:$B$158,0),MATCH(E$1,Input_Lieferant!$C$8:$BE$8,0)), "")&amp;""</f>
        <v/>
      </c>
      <c r="F6" t="str">
        <f>_xlfn.IFNA(INDEX(Grunddaten!$C$9:$BP$134,MATCH($A6,Input_Lieferant!$B$9:$B$134,0),MATCH(F$1,Grunddaten!$C$8:$BP$8,0)), "")&amp;""</f>
        <v/>
      </c>
      <c r="G6" t="str">
        <f>_xlfn.IFNA(INDEX(Input_Lieferant!$C$9:$BE$158,MATCH($A6,Input_Lieferant!$B$9:$B$158,0),MATCH(G$1,Input_Lieferant!$C$8:$BE$8,0)), "")&amp;""</f>
        <v/>
      </c>
      <c r="H6" t="str">
        <f>_xlfn.IFNA(INDEX(Input_Lieferant!$C$9:$BE$158,MATCH($A6,Input_Lieferant!$B$9:$B$158,0),MATCH(H$1,Input_Lieferant!$C$8:$BE$8,0)),"")&amp;""</f>
        <v/>
      </c>
      <c r="I6" t="str">
        <f>TEXT(_xlfn.IFNA(INDEX(Input_Lieferant!$C$9:$BE$158,MATCH($A6,Input_Lieferant!$B$9:$B$158,0),MATCH(I$1,Input_Lieferant!$C$8:$BE$8,0)),""), "0.000")&amp;""</f>
        <v/>
      </c>
      <c r="J6" t="str">
        <f>TEXT(_xlfn.IFNA(INDEX(Input_Lieferant!$C$9:$BE$158,MATCH($A6,Input_Lieferant!$B$9:$B$158,0),MATCH(J$1,Input_Lieferant!$C$8:$BE$8,0)),""), "0.000")&amp;""</f>
        <v/>
      </c>
      <c r="K6" t="str">
        <f>TEXT(_xlfn.IFNA(INDEX(Input_Lieferant!$C$9:$BE$158,MATCH($A6,Input_Lieferant!$B$9:$B$158,0),MATCH(K$1,Input_Lieferant!$C$8:$BE$8,0)),""), "0.000")&amp;""</f>
        <v/>
      </c>
      <c r="L6" t="str">
        <f>TEXT(_xlfn.IFNA(INDEX(Input_Lieferant!$C$9:$BE$158,MATCH($A6,Input_Lieferant!$B$9:$B$158,0),MATCH(L$1,Input_Lieferant!$C$8:$BE$8,0)),""), "0.000")&amp;""</f>
        <v/>
      </c>
      <c r="M6" t="str">
        <f>_xlfn.IFNA(INDEX(Input_Lieferant!$C$9:$BE$158,MATCH($A6,Input_Lieferant!$B$9:$B$158,0),MATCH(M$1,Input_Lieferant!$C$8:$BE$8,0)),"")&amp;""</f>
        <v/>
      </c>
      <c r="N6" t="str">
        <f>_xlfn.IFNA(INDEX(Input_Lieferant!$C$9:$BE$158,MATCH($A6,Input_Lieferant!$B$9:$B$158,0),MATCH(N$1,Input_Lieferant!$C$8:$BE$8,0)),"")&amp;""</f>
        <v/>
      </c>
      <c r="O6" t="str">
        <f>_xlfn.IFNA(INDEX(Input_Lieferant!$C$9:$BE$158,MATCH($A6,Input_Lieferant!$B$9:$B$158,0),MATCH(O$1,Input_Lieferant!$C$8:$BE$8,0)),"")&amp;""</f>
        <v/>
      </c>
      <c r="P6" t="str">
        <f>_xlfn.IFNA(INDEX(Input_Lieferant!$C$9:$BE$158,MATCH($A6,Input_Lieferant!$B$9:$B$158,0),MATCH(P$1,Input_Lieferant!$C$8:$BE$8,0)),"")&amp;""</f>
        <v/>
      </c>
      <c r="Q6" s="258" t="str">
        <f t="shared" si="5"/>
        <v/>
      </c>
      <c r="R6" t="str">
        <f>_xlfn.IFNA(INDEX(Grunddaten!$C$9:$BP$134,MATCH($A6,Input_Lieferant!$B$9:$B$134,0),MATCH(R$1,Grunddaten!$C$8:$BP$8,0)), "")&amp;""</f>
        <v/>
      </c>
      <c r="S6" t="str">
        <f>_xlfn.IFNA(INDEX('Systemmanager - Datenassistent'!$J$9:$BU$134,MATCH($A6,Input_Lieferant!$B$9:$B$134,0),MATCH(S$1,'Systemmanager - Datenassistent'!$J$8:$BU$8,0)), "")</f>
        <v/>
      </c>
      <c r="T6" t="e">
        <f>INDEX('Systemmanager - Datenassistent'!$J$9:$BU$134,MATCH($A6,Input_Lieferant!$B$9:$B$134,0),MATCH(T$1,'Systemmanager - Datenassistent'!$J$8:$BU$8,0))</f>
        <v>#N/A</v>
      </c>
      <c r="U6" t="str">
        <f>_xlfn.IFNA(INDEX(Input_Lieferant!$C$9:$BE$158,MATCH($A6,Input_Lieferant!$B$9:$B$158,0),MATCH(U$1,Input_Lieferant!$C$8:$BE$8,0)),"")&amp;""</f>
        <v/>
      </c>
      <c r="V6" s="258" t="str">
        <f t="shared" si="2"/>
        <v/>
      </c>
      <c r="W6" t="str">
        <f>_xlfn.IFNA(INDEX(Grunddaten!$C$9:$BP$134,MATCH($A6,Input_Lieferant!$B$9:$B$134,0),MATCH(W$1,Grunddaten!$C$8:$BP$8,0)), "")&amp;""</f>
        <v/>
      </c>
      <c r="Y6" t="str">
        <f>_xlfn.IFNA(INDEX(Input_Lieferant!$C$9:$BE$158,MATCH($A6,Input_Lieferant!$B$9:$B$158,0),MATCH(Y$1,Input_Lieferant!$C$8:$BE$8,0)), "")&amp;""</f>
        <v/>
      </c>
      <c r="Z6" t="str">
        <f>_xlfn.IFNA(INDEX(Input_Lieferant!$C$9:$BE$158,MATCH($A6,Input_Lieferant!$B$9:$B$158,0),MATCH(Z$1,Input_Lieferant!$C$8:$BE$8,0)), "")&amp;""</f>
        <v/>
      </c>
      <c r="AA6" t="str">
        <f>_xlfn.IFNA(INDEX(Grunddaten!$C$9:$BP$134,MATCH($A6,Input_Lieferant!$B$9:$B$134,0),MATCH(AA$1,Grunddaten!$C$8:$BP$8,0)), "")&amp;""</f>
        <v/>
      </c>
      <c r="AB6" t="str">
        <f>_xlfn.IFNA(INDEX(Input_Lieferant!$C$9:$BE$158,MATCH($A6,Input_Lieferant!$B$9:$B$158,0),MATCH(AB$1,Input_Lieferant!$C$8:$BE$8,0)), "")&amp;""</f>
        <v/>
      </c>
      <c r="AC6" s="258" t="str">
        <f t="shared" si="3"/>
        <v/>
      </c>
      <c r="AD6" t="str">
        <f>_xlfn.IFNA(INDEX('Systemmanager - Datenassistent'!$G$9:$BU$134,MATCH($A6,Input_Lieferant!$B$9:$B$134,0),MATCH(AD$1,'Systemmanager - Datenassistent'!$G$8:$BU$8,0)), "")&amp;""</f>
        <v/>
      </c>
      <c r="AE6" t="str">
        <f>_xlfn.IFNA(INDEX(Grunddaten!$C$9:$BP$134,MATCH($A6,Input_Lieferant!$B$9:$B$134,0),MATCH(AE$1,Grunddaten!$C$8:$BP$8,0)), "")&amp;""</f>
        <v/>
      </c>
      <c r="AF6" t="str">
        <f>_xlfn.IFNA(INDEX('Systemmanager - Datenassistent'!$J$9:$BU$134,MATCH($A6,Input_Lieferant!$B$9:$B$134,0),MATCH(AF$1,'Systemmanager - Datenassistent'!$J$8:$BU$8,0)), "")&amp;""</f>
        <v/>
      </c>
      <c r="AG6" t="str">
        <f>_xlfn.IFNA(INDEX('Systemmanager - Datenassistent'!$J$9:$BU$134,MATCH($A6,Input_Lieferant!$B$9:$B$134,0),MATCH(AG$1,'Systemmanager - Datenassistent'!$J$8:$BU$8,0)), "")&amp;""</f>
        <v/>
      </c>
      <c r="AH6" t="str">
        <f>_xlfn.IFNA(INDEX(Grunddaten!$C$9:$BP$134,MATCH($A6,Input_Lieferant!$B$9:$B$134,0),MATCH(AH$1,Grunddaten!$C$8:$BP$8,0)), "")&amp;""</f>
        <v/>
      </c>
      <c r="AI6" t="str">
        <f>_xlfn.IFNA(INDEX(Grunddaten!$C$9:$BP$134,MATCH($A6,Input_Lieferant!$B$9:$B$134,0),MATCH(AI$1,Grunddaten!$C$8:$BP$8,0)), "")&amp;""</f>
        <v/>
      </c>
      <c r="AJ6" t="str">
        <f>_xlfn.IFNA(INDEX(Grunddaten!$C$9:$BP$134,MATCH($A6,Input_Lieferant!$B$9:$B$134,0),MATCH(AJ$1,Grunddaten!$C$8:$BP$8,0)), "")&amp;""</f>
        <v/>
      </c>
      <c r="AK6" s="258" t="str">
        <f t="shared" si="4"/>
        <v/>
      </c>
      <c r="AL6" t="str">
        <f>_xlfn.IFNA(INDEX('Systemmanager - Datenassistent'!$J$9:$BU$134,MATCH($A6,Input_Lieferant!$B$9:$B$134,0),MATCH(AL$1,'Systemmanager - Datenassistent'!$J$8:$BU$8,0)), "")&amp;""</f>
        <v/>
      </c>
      <c r="AM6" t="str">
        <f>_xlfn.IFNA(INDEX('Systemmanager - Datenassistent'!$J$9:$BU$134,MATCH($A6,Input_Lieferant!$B$9:$B$134,0),MATCH(AM$1,'Systemmanager - Datenassistent'!$J$8:$BU$8,0)), "")&amp;""</f>
        <v/>
      </c>
      <c r="AN6" s="227" t="str">
        <f>_xlfn.IFNA(INDEX('Systemmanager - Datenassistent'!$J$9:$BU$134,MATCH($A6,Input_Lieferant!$B$9:$B$134,0),MATCH(AN$1,'Systemmanager - Datenassistent'!$J$8:$BU$8,0)), "")&amp;""</f>
        <v/>
      </c>
    </row>
    <row r="7" spans="1:40" x14ac:dyDescent="0.2">
      <c r="A7" t="str">
        <f>IF(LEN(Input_Lieferant!B14)=0,"",Input_Lieferant!B14)</f>
        <v/>
      </c>
      <c r="B7" t="str">
        <f t="shared" si="1"/>
        <v/>
      </c>
      <c r="C7" t="str">
        <f>_xlfn.IFNA(INDEX(Grunddaten!$C$9:$BP$134,MATCH($A7,Input_Lieferant!$B$9:$B$134,0),MATCH(C$1,Grunddaten!$C$8:$BP$8,0)), "")&amp;""</f>
        <v/>
      </c>
      <c r="D7" t="str">
        <f>_xlfn.IFNA(INDEX(Input_Lieferant!$C$9:$BE$158,MATCH($A7,Input_Lieferant!$B$9:$B$158,0),MATCH(D$1,Input_Lieferant!$C$8:$BE$8,0)), "")&amp;""</f>
        <v/>
      </c>
      <c r="E7" t="str">
        <f>_xlfn.IFNA(INDEX(Input_Lieferant!$C$9:$BE$158,MATCH($A7,Input_Lieferant!$B$9:$B$158,0),MATCH(E$1,Input_Lieferant!$C$8:$BE$8,0)), "")&amp;""</f>
        <v/>
      </c>
      <c r="F7" t="str">
        <f>_xlfn.IFNA(INDEX(Grunddaten!$C$9:$BP$134,MATCH($A7,Input_Lieferant!$B$9:$B$134,0),MATCH(F$1,Grunddaten!$C$8:$BP$8,0)), "")&amp;""</f>
        <v/>
      </c>
      <c r="G7" t="str">
        <f>_xlfn.IFNA(INDEX(Input_Lieferant!$C$9:$BE$158,MATCH($A7,Input_Lieferant!$B$9:$B$158,0),MATCH(G$1,Input_Lieferant!$C$8:$BE$8,0)), "")&amp;""</f>
        <v/>
      </c>
      <c r="H7" t="str">
        <f>_xlfn.IFNA(INDEX(Input_Lieferant!$C$9:$BE$158,MATCH($A7,Input_Lieferant!$B$9:$B$158,0),MATCH(H$1,Input_Lieferant!$C$8:$BE$8,0)),"")&amp;""</f>
        <v/>
      </c>
      <c r="I7" t="str">
        <f>TEXT(_xlfn.IFNA(INDEX(Input_Lieferant!$C$9:$BE$158,MATCH($A7,Input_Lieferant!$B$9:$B$158,0),MATCH(I$1,Input_Lieferant!$C$8:$BE$8,0)),""), "0.000")&amp;""</f>
        <v/>
      </c>
      <c r="J7" t="str">
        <f>TEXT(_xlfn.IFNA(INDEX(Input_Lieferant!$C$9:$BE$158,MATCH($A7,Input_Lieferant!$B$9:$B$158,0),MATCH(J$1,Input_Lieferant!$C$8:$BE$8,0)),""), "0.000")&amp;""</f>
        <v/>
      </c>
      <c r="K7" t="str">
        <f>TEXT(_xlfn.IFNA(INDEX(Input_Lieferant!$C$9:$BE$158,MATCH($A7,Input_Lieferant!$B$9:$B$158,0),MATCH(K$1,Input_Lieferant!$C$8:$BE$8,0)),""), "0.000")&amp;""</f>
        <v/>
      </c>
      <c r="L7" t="str">
        <f>TEXT(_xlfn.IFNA(INDEX(Input_Lieferant!$C$9:$BE$158,MATCH($A7,Input_Lieferant!$B$9:$B$158,0),MATCH(L$1,Input_Lieferant!$C$8:$BE$8,0)),""), "0.000")&amp;""</f>
        <v/>
      </c>
      <c r="M7" t="str">
        <f>_xlfn.IFNA(INDEX(Input_Lieferant!$C$9:$BE$158,MATCH($A7,Input_Lieferant!$B$9:$B$158,0),MATCH(M$1,Input_Lieferant!$C$8:$BE$8,0)),"")&amp;""</f>
        <v/>
      </c>
      <c r="N7" t="str">
        <f>_xlfn.IFNA(INDEX(Input_Lieferant!$C$9:$BE$158,MATCH($A7,Input_Lieferant!$B$9:$B$158,0),MATCH(N$1,Input_Lieferant!$C$8:$BE$8,0)),"")&amp;""</f>
        <v/>
      </c>
      <c r="O7" t="str">
        <f>_xlfn.IFNA(INDEX(Input_Lieferant!$C$9:$BE$158,MATCH($A7,Input_Lieferant!$B$9:$B$158,0),MATCH(O$1,Input_Lieferant!$C$8:$BE$8,0)),"")&amp;""</f>
        <v/>
      </c>
      <c r="P7" t="str">
        <f>_xlfn.IFNA(INDEX(Input_Lieferant!$C$9:$BE$158,MATCH($A7,Input_Lieferant!$B$9:$B$158,0),MATCH(P$1,Input_Lieferant!$C$8:$BE$8,0)),"")&amp;""</f>
        <v/>
      </c>
      <c r="Q7" s="258" t="str">
        <f t="shared" si="5"/>
        <v/>
      </c>
      <c r="R7" t="str">
        <f>_xlfn.IFNA(INDEX(Grunddaten!$C$9:$BP$134,MATCH($A7,Input_Lieferant!$B$9:$B$134,0),MATCH(R$1,Grunddaten!$C$8:$BP$8,0)), "")&amp;""</f>
        <v/>
      </c>
      <c r="S7" t="str">
        <f>_xlfn.IFNA(INDEX('Systemmanager - Datenassistent'!$J$9:$BU$134,MATCH($A7,Input_Lieferant!$B$9:$B$134,0),MATCH(S$1,'Systemmanager - Datenassistent'!$J$8:$BU$8,0)), "")</f>
        <v/>
      </c>
      <c r="T7" t="e">
        <f>INDEX('Systemmanager - Datenassistent'!$J$9:$BU$134,MATCH($A7,Input_Lieferant!$B$9:$B$134,0),MATCH(T$1,'Systemmanager - Datenassistent'!$J$8:$BU$8,0))</f>
        <v>#N/A</v>
      </c>
      <c r="U7" t="str">
        <f>_xlfn.IFNA(INDEX(Input_Lieferant!$C$9:$BE$158,MATCH($A7,Input_Lieferant!$B$9:$B$158,0),MATCH(U$1,Input_Lieferant!$C$8:$BE$8,0)),"")&amp;""</f>
        <v/>
      </c>
      <c r="V7" s="258" t="str">
        <f t="shared" si="2"/>
        <v/>
      </c>
      <c r="W7" t="str">
        <f>_xlfn.IFNA(INDEX(Grunddaten!$C$9:$BP$134,MATCH($A7,Input_Lieferant!$B$9:$B$134,0),MATCH(W$1,Grunddaten!$C$8:$BP$8,0)), "")&amp;""</f>
        <v/>
      </c>
      <c r="Y7" t="str">
        <f>_xlfn.IFNA(INDEX(Input_Lieferant!$C$9:$BE$158,MATCH($A7,Input_Lieferant!$B$9:$B$158,0),MATCH(Y$1,Input_Lieferant!$C$8:$BE$8,0)), "")&amp;""</f>
        <v/>
      </c>
      <c r="Z7" t="str">
        <f>_xlfn.IFNA(INDEX(Input_Lieferant!$C$9:$BE$158,MATCH($A7,Input_Lieferant!$B$9:$B$158,0),MATCH(Z$1,Input_Lieferant!$C$8:$BE$8,0)), "")&amp;""</f>
        <v/>
      </c>
      <c r="AA7" t="str">
        <f>_xlfn.IFNA(INDEX(Grunddaten!$C$9:$BP$134,MATCH($A7,Input_Lieferant!$B$9:$B$134,0),MATCH(AA$1,Grunddaten!$C$8:$BP$8,0)), "")&amp;""</f>
        <v/>
      </c>
      <c r="AB7" t="str">
        <f>_xlfn.IFNA(INDEX(Input_Lieferant!$C$9:$BE$158,MATCH($A7,Input_Lieferant!$B$9:$B$158,0),MATCH(AB$1,Input_Lieferant!$C$8:$BE$8,0)), "")&amp;""</f>
        <v/>
      </c>
      <c r="AC7" s="258" t="str">
        <f t="shared" si="3"/>
        <v/>
      </c>
      <c r="AD7" t="str">
        <f>_xlfn.IFNA(INDEX('Systemmanager - Datenassistent'!$G$9:$BU$134,MATCH($A7,Input_Lieferant!$B$9:$B$134,0),MATCH(AD$1,'Systemmanager - Datenassistent'!$G$8:$BU$8,0)), "")&amp;""</f>
        <v/>
      </c>
      <c r="AE7" t="str">
        <f>_xlfn.IFNA(INDEX(Grunddaten!$C$9:$BP$134,MATCH($A7,Input_Lieferant!$B$9:$B$134,0),MATCH(AE$1,Grunddaten!$C$8:$BP$8,0)), "")&amp;""</f>
        <v/>
      </c>
      <c r="AF7" t="str">
        <f>_xlfn.IFNA(INDEX('Systemmanager - Datenassistent'!$J$9:$BU$134,MATCH($A7,Input_Lieferant!$B$9:$B$134,0),MATCH(AF$1,'Systemmanager - Datenassistent'!$J$8:$BU$8,0)), "")&amp;""</f>
        <v/>
      </c>
      <c r="AG7" t="str">
        <f>_xlfn.IFNA(INDEX('Systemmanager - Datenassistent'!$J$9:$BU$134,MATCH($A7,Input_Lieferant!$B$9:$B$134,0),MATCH(AG$1,'Systemmanager - Datenassistent'!$J$8:$BU$8,0)), "")&amp;""</f>
        <v/>
      </c>
      <c r="AH7" t="str">
        <f>_xlfn.IFNA(INDEX(Grunddaten!$C$9:$BP$134,MATCH($A7,Input_Lieferant!$B$9:$B$134,0),MATCH(AH$1,Grunddaten!$C$8:$BP$8,0)), "")&amp;""</f>
        <v/>
      </c>
      <c r="AI7" t="str">
        <f>_xlfn.IFNA(INDEX(Grunddaten!$C$9:$BP$134,MATCH($A7,Input_Lieferant!$B$9:$B$134,0),MATCH(AI$1,Grunddaten!$C$8:$BP$8,0)), "")&amp;""</f>
        <v/>
      </c>
      <c r="AJ7" t="str">
        <f>_xlfn.IFNA(INDEX(Grunddaten!$C$9:$BP$134,MATCH($A7,Input_Lieferant!$B$9:$B$134,0),MATCH(AJ$1,Grunddaten!$C$8:$BP$8,0)), "")&amp;""</f>
        <v/>
      </c>
      <c r="AK7" s="258" t="str">
        <f t="shared" si="4"/>
        <v/>
      </c>
      <c r="AL7" t="str">
        <f>_xlfn.IFNA(INDEX('Systemmanager - Datenassistent'!$J$9:$BU$134,MATCH($A7,Input_Lieferant!$B$9:$B$134,0),MATCH(AL$1,'Systemmanager - Datenassistent'!$J$8:$BU$8,0)), "")&amp;""</f>
        <v/>
      </c>
      <c r="AM7" t="str">
        <f>_xlfn.IFNA(INDEX('Systemmanager - Datenassistent'!$J$9:$BU$134,MATCH($A7,Input_Lieferant!$B$9:$B$134,0),MATCH(AM$1,'Systemmanager - Datenassistent'!$J$8:$BU$8,0)), "")&amp;""</f>
        <v/>
      </c>
      <c r="AN7" s="227" t="str">
        <f>_xlfn.IFNA(INDEX('Systemmanager - Datenassistent'!$J$9:$BU$134,MATCH($A7,Input_Lieferant!$B$9:$B$134,0),MATCH(AN$1,'Systemmanager - Datenassistent'!$J$8:$BU$8,0)), "")&amp;""</f>
        <v/>
      </c>
    </row>
    <row r="8" spans="1:40" x14ac:dyDescent="0.2">
      <c r="A8" t="str">
        <f>IF(LEN(Input_Lieferant!B15)=0,"",Input_Lieferant!B15)</f>
        <v/>
      </c>
      <c r="B8" t="str">
        <f t="shared" si="1"/>
        <v/>
      </c>
      <c r="C8" t="str">
        <f>_xlfn.IFNA(INDEX(Grunddaten!$C$9:$BP$134,MATCH($A8,Input_Lieferant!$B$9:$B$134,0),MATCH(C$1,Grunddaten!$C$8:$BP$8,0)), "")&amp;""</f>
        <v/>
      </c>
      <c r="D8" t="str">
        <f>_xlfn.IFNA(INDEX(Input_Lieferant!$C$9:$BE$158,MATCH($A8,Input_Lieferant!$B$9:$B$158,0),MATCH(D$1,Input_Lieferant!$C$8:$BE$8,0)), "")&amp;""</f>
        <v/>
      </c>
      <c r="E8" t="str">
        <f>_xlfn.IFNA(INDEX(Input_Lieferant!$C$9:$BE$158,MATCH($A8,Input_Lieferant!$B$9:$B$158,0),MATCH(E$1,Input_Lieferant!$C$8:$BE$8,0)), "")&amp;""</f>
        <v/>
      </c>
      <c r="F8" t="str">
        <f>_xlfn.IFNA(INDEX(Grunddaten!$C$9:$BP$134,MATCH($A8,Input_Lieferant!$B$9:$B$134,0),MATCH(F$1,Grunddaten!$C$8:$BP$8,0)), "")&amp;""</f>
        <v/>
      </c>
      <c r="G8" t="str">
        <f>_xlfn.IFNA(INDEX(Input_Lieferant!$C$9:$BE$158,MATCH($A8,Input_Lieferant!$B$9:$B$158,0),MATCH(G$1,Input_Lieferant!$C$8:$BE$8,0)), "")&amp;""</f>
        <v/>
      </c>
      <c r="H8" t="str">
        <f>_xlfn.IFNA(INDEX(Input_Lieferant!$C$9:$BE$158,MATCH($A8,Input_Lieferant!$B$9:$B$158,0),MATCH(H$1,Input_Lieferant!$C$8:$BE$8,0)),"")&amp;""</f>
        <v/>
      </c>
      <c r="I8" t="str">
        <f>TEXT(_xlfn.IFNA(INDEX(Input_Lieferant!$C$9:$BE$158,MATCH($A8,Input_Lieferant!$B$9:$B$158,0),MATCH(I$1,Input_Lieferant!$C$8:$BE$8,0)),""), "0.000")&amp;""</f>
        <v/>
      </c>
      <c r="J8" t="str">
        <f>TEXT(_xlfn.IFNA(INDEX(Input_Lieferant!$C$9:$BE$158,MATCH($A8,Input_Lieferant!$B$9:$B$158,0),MATCH(J$1,Input_Lieferant!$C$8:$BE$8,0)),""), "0.000")&amp;""</f>
        <v/>
      </c>
      <c r="K8" t="str">
        <f>TEXT(_xlfn.IFNA(INDEX(Input_Lieferant!$C$9:$BE$158,MATCH($A8,Input_Lieferant!$B$9:$B$158,0),MATCH(K$1,Input_Lieferant!$C$8:$BE$8,0)),""), "0.000")&amp;""</f>
        <v/>
      </c>
      <c r="L8" t="str">
        <f>TEXT(_xlfn.IFNA(INDEX(Input_Lieferant!$C$9:$BE$158,MATCH($A8,Input_Lieferant!$B$9:$B$158,0),MATCH(L$1,Input_Lieferant!$C$8:$BE$8,0)),""), "0.000")&amp;""</f>
        <v/>
      </c>
      <c r="M8" t="str">
        <f>_xlfn.IFNA(INDEX(Input_Lieferant!$C$9:$BE$158,MATCH($A8,Input_Lieferant!$B$9:$B$158,0),MATCH(M$1,Input_Lieferant!$C$8:$BE$8,0)),"")&amp;""</f>
        <v/>
      </c>
      <c r="N8" t="str">
        <f>_xlfn.IFNA(INDEX(Input_Lieferant!$C$9:$BE$158,MATCH($A8,Input_Lieferant!$B$9:$B$158,0),MATCH(N$1,Input_Lieferant!$C$8:$BE$8,0)),"")&amp;""</f>
        <v/>
      </c>
      <c r="O8" t="str">
        <f>_xlfn.IFNA(INDEX(Input_Lieferant!$C$9:$BE$158,MATCH($A8,Input_Lieferant!$B$9:$B$158,0),MATCH(O$1,Input_Lieferant!$C$8:$BE$8,0)),"")&amp;""</f>
        <v/>
      </c>
      <c r="P8" t="str">
        <f>_xlfn.IFNA(INDEX(Input_Lieferant!$C$9:$BE$158,MATCH($A8,Input_Lieferant!$B$9:$B$158,0),MATCH(P$1,Input_Lieferant!$C$8:$BE$8,0)),"")&amp;""</f>
        <v/>
      </c>
      <c r="Q8" s="258" t="str">
        <f t="shared" si="5"/>
        <v/>
      </c>
      <c r="R8" t="str">
        <f>_xlfn.IFNA(INDEX(Grunddaten!$C$9:$BP$134,MATCH($A8,Input_Lieferant!$B$9:$B$134,0),MATCH(R$1,Grunddaten!$C$8:$BP$8,0)), "")&amp;""</f>
        <v/>
      </c>
      <c r="S8" t="str">
        <f>_xlfn.IFNA(INDEX('Systemmanager - Datenassistent'!$J$9:$BU$134,MATCH($A8,Input_Lieferant!$B$9:$B$134,0),MATCH(S$1,'Systemmanager - Datenassistent'!$J$8:$BU$8,0)), "")</f>
        <v/>
      </c>
      <c r="T8" t="e">
        <f>INDEX('Systemmanager - Datenassistent'!$J$9:$BU$134,MATCH($A8,Input_Lieferant!$B$9:$B$134,0),MATCH(T$1,'Systemmanager - Datenassistent'!$J$8:$BU$8,0))</f>
        <v>#N/A</v>
      </c>
      <c r="U8" t="str">
        <f>_xlfn.IFNA(INDEX(Input_Lieferant!$C$9:$BE$158,MATCH($A8,Input_Lieferant!$B$9:$B$158,0),MATCH(U$1,Input_Lieferant!$C$8:$BE$8,0)),"")&amp;""</f>
        <v/>
      </c>
      <c r="V8" s="258" t="str">
        <f t="shared" si="2"/>
        <v/>
      </c>
      <c r="W8" t="str">
        <f>_xlfn.IFNA(INDEX(Grunddaten!$C$9:$BP$134,MATCH($A8,Input_Lieferant!$B$9:$B$134,0),MATCH(W$1,Grunddaten!$C$8:$BP$8,0)), "")&amp;""</f>
        <v/>
      </c>
      <c r="Y8" t="str">
        <f>_xlfn.IFNA(INDEX(Input_Lieferant!$C$9:$BE$158,MATCH($A8,Input_Lieferant!$B$9:$B$158,0),MATCH(Y$1,Input_Lieferant!$C$8:$BE$8,0)), "")&amp;""</f>
        <v/>
      </c>
      <c r="Z8" t="str">
        <f>_xlfn.IFNA(INDEX(Input_Lieferant!$C$9:$BE$158,MATCH($A8,Input_Lieferant!$B$9:$B$158,0),MATCH(Z$1,Input_Lieferant!$C$8:$BE$8,0)), "")&amp;""</f>
        <v/>
      </c>
      <c r="AA8" t="str">
        <f>_xlfn.IFNA(INDEX(Grunddaten!$C$9:$BP$134,MATCH($A8,Input_Lieferant!$B$9:$B$134,0),MATCH(AA$1,Grunddaten!$C$8:$BP$8,0)), "")&amp;""</f>
        <v/>
      </c>
      <c r="AB8" t="str">
        <f>_xlfn.IFNA(INDEX(Input_Lieferant!$C$9:$BE$158,MATCH($A8,Input_Lieferant!$B$9:$B$158,0),MATCH(AB$1,Input_Lieferant!$C$8:$BE$8,0)), "")&amp;""</f>
        <v/>
      </c>
      <c r="AC8" s="258" t="str">
        <f t="shared" si="3"/>
        <v/>
      </c>
      <c r="AD8" t="str">
        <f>_xlfn.IFNA(INDEX('Systemmanager - Datenassistent'!$G$9:$BU$134,MATCH($A8,Input_Lieferant!$B$9:$B$134,0),MATCH(AD$1,'Systemmanager - Datenassistent'!$G$8:$BU$8,0)), "")&amp;""</f>
        <v/>
      </c>
      <c r="AE8" t="str">
        <f>_xlfn.IFNA(INDEX(Grunddaten!$C$9:$BP$134,MATCH($A8,Input_Lieferant!$B$9:$B$134,0),MATCH(AE$1,Grunddaten!$C$8:$BP$8,0)), "")&amp;""</f>
        <v/>
      </c>
      <c r="AF8" t="str">
        <f>_xlfn.IFNA(INDEX('Systemmanager - Datenassistent'!$J$9:$BU$134,MATCH($A8,Input_Lieferant!$B$9:$B$134,0),MATCH(AF$1,'Systemmanager - Datenassistent'!$J$8:$BU$8,0)), "")&amp;""</f>
        <v/>
      </c>
      <c r="AG8" t="str">
        <f>_xlfn.IFNA(INDEX('Systemmanager - Datenassistent'!$J$9:$BU$134,MATCH($A8,Input_Lieferant!$B$9:$B$134,0),MATCH(AG$1,'Systemmanager - Datenassistent'!$J$8:$BU$8,0)), "")&amp;""</f>
        <v/>
      </c>
      <c r="AH8" t="str">
        <f>_xlfn.IFNA(INDEX(Grunddaten!$C$9:$BP$134,MATCH($A8,Input_Lieferant!$B$9:$B$134,0),MATCH(AH$1,Grunddaten!$C$8:$BP$8,0)), "")&amp;""</f>
        <v/>
      </c>
      <c r="AI8" t="str">
        <f>_xlfn.IFNA(INDEX(Grunddaten!$C$9:$BP$134,MATCH($A8,Input_Lieferant!$B$9:$B$134,0),MATCH(AI$1,Grunddaten!$C$8:$BP$8,0)), "")&amp;""</f>
        <v/>
      </c>
      <c r="AJ8" t="str">
        <f>_xlfn.IFNA(INDEX(Grunddaten!$C$9:$BP$134,MATCH($A8,Input_Lieferant!$B$9:$B$134,0),MATCH(AJ$1,Grunddaten!$C$8:$BP$8,0)), "")&amp;""</f>
        <v/>
      </c>
      <c r="AK8" s="258" t="str">
        <f t="shared" si="4"/>
        <v/>
      </c>
      <c r="AL8" t="str">
        <f>_xlfn.IFNA(INDEX('Systemmanager - Datenassistent'!$J$9:$BU$134,MATCH($A8,Input_Lieferant!$B$9:$B$134,0),MATCH(AL$1,'Systemmanager - Datenassistent'!$J$8:$BU$8,0)), "")&amp;""</f>
        <v/>
      </c>
      <c r="AM8" t="str">
        <f>_xlfn.IFNA(INDEX('Systemmanager - Datenassistent'!$J$9:$BU$134,MATCH($A8,Input_Lieferant!$B$9:$B$134,0),MATCH(AM$1,'Systemmanager - Datenassistent'!$J$8:$BU$8,0)), "")&amp;""</f>
        <v/>
      </c>
      <c r="AN8" s="227" t="str">
        <f>_xlfn.IFNA(INDEX('Systemmanager - Datenassistent'!$J$9:$BU$134,MATCH($A8,Input_Lieferant!$B$9:$B$134,0),MATCH(AN$1,'Systemmanager - Datenassistent'!$J$8:$BU$8,0)), "")&amp;""</f>
        <v/>
      </c>
    </row>
    <row r="9" spans="1:40" x14ac:dyDescent="0.2">
      <c r="A9" t="str">
        <f>IF(LEN(Input_Lieferant!B16)=0,"",Input_Lieferant!B16)</f>
        <v/>
      </c>
      <c r="B9" t="str">
        <f t="shared" si="1"/>
        <v/>
      </c>
      <c r="C9" t="str">
        <f>_xlfn.IFNA(INDEX(Grunddaten!$C$9:$BP$134,MATCH($A9,Input_Lieferant!$B$9:$B$134,0),MATCH(C$1,Grunddaten!$C$8:$BP$8,0)), "")&amp;""</f>
        <v/>
      </c>
      <c r="D9" t="str">
        <f>_xlfn.IFNA(INDEX(Input_Lieferant!$C$9:$BE$158,MATCH($A9,Input_Lieferant!$B$9:$B$158,0),MATCH(D$1,Input_Lieferant!$C$8:$BE$8,0)), "")&amp;""</f>
        <v/>
      </c>
      <c r="E9" t="str">
        <f>_xlfn.IFNA(INDEX(Input_Lieferant!$C$9:$BE$158,MATCH($A9,Input_Lieferant!$B$9:$B$158,0),MATCH(E$1,Input_Lieferant!$C$8:$BE$8,0)), "")&amp;""</f>
        <v/>
      </c>
      <c r="F9" t="str">
        <f>_xlfn.IFNA(INDEX(Grunddaten!$C$9:$BP$134,MATCH($A9,Input_Lieferant!$B$9:$B$134,0),MATCH(F$1,Grunddaten!$C$8:$BP$8,0)), "")&amp;""</f>
        <v/>
      </c>
      <c r="G9" t="str">
        <f>_xlfn.IFNA(INDEX(Input_Lieferant!$C$9:$BE$158,MATCH($A9,Input_Lieferant!$B$9:$B$158,0),MATCH(G$1,Input_Lieferant!$C$8:$BE$8,0)), "")&amp;""</f>
        <v/>
      </c>
      <c r="H9" t="str">
        <f>_xlfn.IFNA(INDEX(Input_Lieferant!$C$9:$BE$158,MATCH($A9,Input_Lieferant!$B$9:$B$158,0),MATCH(H$1,Input_Lieferant!$C$8:$BE$8,0)),"")&amp;""</f>
        <v/>
      </c>
      <c r="I9" t="str">
        <f>TEXT(_xlfn.IFNA(INDEX(Input_Lieferant!$C$9:$BE$158,MATCH($A9,Input_Lieferant!$B$9:$B$158,0),MATCH(I$1,Input_Lieferant!$C$8:$BE$8,0)),""), "0.000")&amp;""</f>
        <v/>
      </c>
      <c r="J9" t="str">
        <f>TEXT(_xlfn.IFNA(INDEX(Input_Lieferant!$C$9:$BE$158,MATCH($A9,Input_Lieferant!$B$9:$B$158,0),MATCH(J$1,Input_Lieferant!$C$8:$BE$8,0)),""), "0.000")&amp;""</f>
        <v/>
      </c>
      <c r="K9" t="str">
        <f>TEXT(_xlfn.IFNA(INDEX(Input_Lieferant!$C$9:$BE$158,MATCH($A9,Input_Lieferant!$B$9:$B$158,0),MATCH(K$1,Input_Lieferant!$C$8:$BE$8,0)),""), "0.000")&amp;""</f>
        <v/>
      </c>
      <c r="L9" t="str">
        <f>TEXT(_xlfn.IFNA(INDEX(Input_Lieferant!$C$9:$BE$158,MATCH($A9,Input_Lieferant!$B$9:$B$158,0),MATCH(L$1,Input_Lieferant!$C$8:$BE$8,0)),""), "0.000")&amp;""</f>
        <v/>
      </c>
      <c r="M9" t="str">
        <f>_xlfn.IFNA(INDEX(Input_Lieferant!$C$9:$BE$158,MATCH($A9,Input_Lieferant!$B$9:$B$158,0),MATCH(M$1,Input_Lieferant!$C$8:$BE$8,0)),"")&amp;""</f>
        <v/>
      </c>
      <c r="N9" t="str">
        <f>_xlfn.IFNA(INDEX(Input_Lieferant!$C$9:$BE$158,MATCH($A9,Input_Lieferant!$B$9:$B$158,0),MATCH(N$1,Input_Lieferant!$C$8:$BE$8,0)),"")&amp;""</f>
        <v/>
      </c>
      <c r="O9" t="str">
        <f>_xlfn.IFNA(INDEX(Input_Lieferant!$C$9:$BE$158,MATCH($A9,Input_Lieferant!$B$9:$B$158,0),MATCH(O$1,Input_Lieferant!$C$8:$BE$8,0)),"")&amp;""</f>
        <v/>
      </c>
      <c r="P9" t="str">
        <f>_xlfn.IFNA(INDEX(Input_Lieferant!$C$9:$BE$158,MATCH($A9,Input_Lieferant!$B$9:$B$158,0),MATCH(P$1,Input_Lieferant!$C$8:$BE$8,0)),"")&amp;""</f>
        <v/>
      </c>
      <c r="Q9" s="258" t="str">
        <f t="shared" si="5"/>
        <v/>
      </c>
      <c r="R9" t="str">
        <f>_xlfn.IFNA(INDEX(Grunddaten!$C$9:$BP$134,MATCH($A9,Input_Lieferant!$B$9:$B$134,0),MATCH(R$1,Grunddaten!$C$8:$BP$8,0)), "")&amp;""</f>
        <v/>
      </c>
      <c r="S9" t="str">
        <f>_xlfn.IFNA(INDEX('Systemmanager - Datenassistent'!$J$9:$BU$134,MATCH($A9,Input_Lieferant!$B$9:$B$134,0),MATCH(S$1,'Systemmanager - Datenassistent'!$J$8:$BU$8,0)), "")</f>
        <v/>
      </c>
      <c r="T9" t="e">
        <f>INDEX('Systemmanager - Datenassistent'!$J$9:$BU$134,MATCH($A9,Input_Lieferant!$B$9:$B$134,0),MATCH(T$1,'Systemmanager - Datenassistent'!$J$8:$BU$8,0))</f>
        <v>#N/A</v>
      </c>
      <c r="U9" t="str">
        <f>_xlfn.IFNA(INDEX(Input_Lieferant!$C$9:$BE$158,MATCH($A9,Input_Lieferant!$B$9:$B$158,0),MATCH(U$1,Input_Lieferant!$C$8:$BE$8,0)),"")&amp;""</f>
        <v/>
      </c>
      <c r="V9" s="258" t="str">
        <f t="shared" si="2"/>
        <v/>
      </c>
      <c r="W9" t="str">
        <f>_xlfn.IFNA(INDEX(Grunddaten!$C$9:$BP$134,MATCH($A9,Input_Lieferant!$B$9:$B$134,0),MATCH(W$1,Grunddaten!$C$8:$BP$8,0)), "")&amp;""</f>
        <v/>
      </c>
      <c r="Y9" t="str">
        <f>_xlfn.IFNA(INDEX(Input_Lieferant!$C$9:$BE$158,MATCH($A9,Input_Lieferant!$B$9:$B$158,0),MATCH(Y$1,Input_Lieferant!$C$8:$BE$8,0)), "")&amp;""</f>
        <v/>
      </c>
      <c r="Z9" t="str">
        <f>_xlfn.IFNA(INDEX(Input_Lieferant!$C$9:$BE$158,MATCH($A9,Input_Lieferant!$B$9:$B$158,0),MATCH(Z$1,Input_Lieferant!$C$8:$BE$8,0)), "")&amp;""</f>
        <v/>
      </c>
      <c r="AA9" t="str">
        <f>_xlfn.IFNA(INDEX(Grunddaten!$C$9:$BP$134,MATCH($A9,Input_Lieferant!$B$9:$B$134,0),MATCH(AA$1,Grunddaten!$C$8:$BP$8,0)), "")&amp;""</f>
        <v/>
      </c>
      <c r="AB9" t="str">
        <f>_xlfn.IFNA(INDEX(Input_Lieferant!$C$9:$BE$158,MATCH($A9,Input_Lieferant!$B$9:$B$158,0),MATCH(AB$1,Input_Lieferant!$C$8:$BE$8,0)), "")&amp;""</f>
        <v/>
      </c>
      <c r="AC9" s="258" t="str">
        <f t="shared" si="3"/>
        <v/>
      </c>
      <c r="AD9" t="str">
        <f>_xlfn.IFNA(INDEX('Systemmanager - Datenassistent'!$G$9:$BU$134,MATCH($A9,Input_Lieferant!$B$9:$B$134,0),MATCH(AD$1,'Systemmanager - Datenassistent'!$G$8:$BU$8,0)), "")&amp;""</f>
        <v/>
      </c>
      <c r="AE9" t="str">
        <f>_xlfn.IFNA(INDEX(Grunddaten!$C$9:$BP$134,MATCH($A9,Input_Lieferant!$B$9:$B$134,0),MATCH(AE$1,Grunddaten!$C$8:$BP$8,0)), "")&amp;""</f>
        <v/>
      </c>
      <c r="AF9" t="str">
        <f>_xlfn.IFNA(INDEX('Systemmanager - Datenassistent'!$J$9:$BU$134,MATCH($A9,Input_Lieferant!$B$9:$B$134,0),MATCH(AF$1,'Systemmanager - Datenassistent'!$J$8:$BU$8,0)), "")&amp;""</f>
        <v/>
      </c>
      <c r="AG9" t="str">
        <f>_xlfn.IFNA(INDEX('Systemmanager - Datenassistent'!$J$9:$BU$134,MATCH($A9,Input_Lieferant!$B$9:$B$134,0),MATCH(AG$1,'Systemmanager - Datenassistent'!$J$8:$BU$8,0)), "")&amp;""</f>
        <v/>
      </c>
      <c r="AH9" t="str">
        <f>_xlfn.IFNA(INDEX(Grunddaten!$C$9:$BP$134,MATCH($A9,Input_Lieferant!$B$9:$B$134,0),MATCH(AH$1,Grunddaten!$C$8:$BP$8,0)), "")&amp;""</f>
        <v/>
      </c>
      <c r="AI9" t="str">
        <f>_xlfn.IFNA(INDEX(Grunddaten!$C$9:$BP$134,MATCH($A9,Input_Lieferant!$B$9:$B$134,0),MATCH(AI$1,Grunddaten!$C$8:$BP$8,0)), "")&amp;""</f>
        <v/>
      </c>
      <c r="AJ9" t="str">
        <f>_xlfn.IFNA(INDEX(Grunddaten!$C$9:$BP$134,MATCH($A9,Input_Lieferant!$B$9:$B$134,0),MATCH(AJ$1,Grunddaten!$C$8:$BP$8,0)), "")&amp;""</f>
        <v/>
      </c>
      <c r="AK9" s="258" t="str">
        <f t="shared" si="4"/>
        <v/>
      </c>
      <c r="AL9" t="str">
        <f>_xlfn.IFNA(INDEX('Systemmanager - Datenassistent'!$J$9:$BU$134,MATCH($A9,Input_Lieferant!$B$9:$B$134,0),MATCH(AL$1,'Systemmanager - Datenassistent'!$J$8:$BU$8,0)), "")&amp;""</f>
        <v/>
      </c>
      <c r="AM9" t="str">
        <f>_xlfn.IFNA(INDEX('Systemmanager - Datenassistent'!$J$9:$BU$134,MATCH($A9,Input_Lieferant!$B$9:$B$134,0),MATCH(AM$1,'Systemmanager - Datenassistent'!$J$8:$BU$8,0)), "")&amp;""</f>
        <v/>
      </c>
      <c r="AN9" s="227" t="str">
        <f>_xlfn.IFNA(INDEX('Systemmanager - Datenassistent'!$J$9:$BU$134,MATCH($A9,Input_Lieferant!$B$9:$B$134,0),MATCH(AN$1,'Systemmanager - Datenassistent'!$J$8:$BU$8,0)), "")&amp;""</f>
        <v/>
      </c>
    </row>
    <row r="10" spans="1:40" x14ac:dyDescent="0.2">
      <c r="A10" t="str">
        <f>IF(LEN(Input_Lieferant!B17)=0,"",Input_Lieferant!B17)</f>
        <v/>
      </c>
      <c r="B10" t="str">
        <f t="shared" si="1"/>
        <v/>
      </c>
      <c r="C10" t="str">
        <f>_xlfn.IFNA(INDEX(Grunddaten!$C$9:$BP$134,MATCH($A10,Input_Lieferant!$B$9:$B$134,0),MATCH(C$1,Grunddaten!$C$8:$BP$8,0)), "")&amp;""</f>
        <v/>
      </c>
      <c r="D10" t="str">
        <f>_xlfn.IFNA(INDEX(Input_Lieferant!$C$9:$BE$158,MATCH($A10,Input_Lieferant!$B$9:$B$158,0),MATCH(D$1,Input_Lieferant!$C$8:$BE$8,0)), "")&amp;""</f>
        <v/>
      </c>
      <c r="E10" t="str">
        <f>_xlfn.IFNA(INDEX(Input_Lieferant!$C$9:$BE$158,MATCH($A10,Input_Lieferant!$B$9:$B$158,0),MATCH(E$1,Input_Lieferant!$C$8:$BE$8,0)), "")&amp;""</f>
        <v/>
      </c>
      <c r="F10" t="str">
        <f>_xlfn.IFNA(INDEX(Grunddaten!$C$9:$BP$134,MATCH($A10,Input_Lieferant!$B$9:$B$134,0),MATCH(F$1,Grunddaten!$C$8:$BP$8,0)), "")&amp;""</f>
        <v/>
      </c>
      <c r="G10" t="str">
        <f>_xlfn.IFNA(INDEX(Input_Lieferant!$C$9:$BE$158,MATCH($A10,Input_Lieferant!$B$9:$B$158,0),MATCH(G$1,Input_Lieferant!$C$8:$BE$8,0)), "")&amp;""</f>
        <v/>
      </c>
      <c r="H10" t="str">
        <f>_xlfn.IFNA(INDEX(Input_Lieferant!$C$9:$BE$158,MATCH($A10,Input_Lieferant!$B$9:$B$158,0),MATCH(H$1,Input_Lieferant!$C$8:$BE$8,0)),"")&amp;""</f>
        <v/>
      </c>
      <c r="I10" t="str">
        <f>TEXT(_xlfn.IFNA(INDEX(Input_Lieferant!$C$9:$BE$158,MATCH($A10,Input_Lieferant!$B$9:$B$158,0),MATCH(I$1,Input_Lieferant!$C$8:$BE$8,0)),""), "0.000")&amp;""</f>
        <v/>
      </c>
      <c r="J10" t="str">
        <f>TEXT(_xlfn.IFNA(INDEX(Input_Lieferant!$C$9:$BE$158,MATCH($A10,Input_Lieferant!$B$9:$B$158,0),MATCH(J$1,Input_Lieferant!$C$8:$BE$8,0)),""), "0.000")&amp;""</f>
        <v/>
      </c>
      <c r="K10" t="str">
        <f>TEXT(_xlfn.IFNA(INDEX(Input_Lieferant!$C$9:$BE$158,MATCH($A10,Input_Lieferant!$B$9:$B$158,0),MATCH(K$1,Input_Lieferant!$C$8:$BE$8,0)),""), "0.000")&amp;""</f>
        <v/>
      </c>
      <c r="L10" t="str">
        <f>TEXT(_xlfn.IFNA(INDEX(Input_Lieferant!$C$9:$BE$158,MATCH($A10,Input_Lieferant!$B$9:$B$158,0),MATCH(L$1,Input_Lieferant!$C$8:$BE$8,0)),""), "0.000")&amp;""</f>
        <v/>
      </c>
      <c r="M10" t="str">
        <f>_xlfn.IFNA(INDEX(Input_Lieferant!$C$9:$BE$158,MATCH($A10,Input_Lieferant!$B$9:$B$158,0),MATCH(M$1,Input_Lieferant!$C$8:$BE$8,0)),"")&amp;""</f>
        <v/>
      </c>
      <c r="N10" t="str">
        <f>_xlfn.IFNA(INDEX(Input_Lieferant!$C$9:$BE$158,MATCH($A10,Input_Lieferant!$B$9:$B$158,0),MATCH(N$1,Input_Lieferant!$C$8:$BE$8,0)),"")&amp;""</f>
        <v/>
      </c>
      <c r="O10" t="str">
        <f>_xlfn.IFNA(INDEX(Input_Lieferant!$C$9:$BE$158,MATCH($A10,Input_Lieferant!$B$9:$B$158,0),MATCH(O$1,Input_Lieferant!$C$8:$BE$8,0)),"")&amp;""</f>
        <v/>
      </c>
      <c r="P10" t="str">
        <f>_xlfn.IFNA(INDEX(Input_Lieferant!$C$9:$BE$158,MATCH($A10,Input_Lieferant!$B$9:$B$158,0),MATCH(P$1,Input_Lieferant!$C$8:$BE$8,0)),"")&amp;""</f>
        <v/>
      </c>
      <c r="Q10" s="258" t="str">
        <f t="shared" si="5"/>
        <v/>
      </c>
      <c r="R10" t="str">
        <f>_xlfn.IFNA(INDEX(Grunddaten!$C$9:$BP$134,MATCH($A10,Input_Lieferant!$B$9:$B$134,0),MATCH(R$1,Grunddaten!$C$8:$BP$8,0)), "")&amp;""</f>
        <v/>
      </c>
      <c r="S10" t="str">
        <f>_xlfn.IFNA(INDEX('Systemmanager - Datenassistent'!$J$9:$BU$134,MATCH($A10,Input_Lieferant!$B$9:$B$134,0),MATCH(S$1,'Systemmanager - Datenassistent'!$J$8:$BU$8,0)), "")</f>
        <v/>
      </c>
      <c r="T10" t="e">
        <f>INDEX('Systemmanager - Datenassistent'!$J$9:$BU$134,MATCH($A10,Input_Lieferant!$B$9:$B$134,0),MATCH(T$1,'Systemmanager - Datenassistent'!$J$8:$BU$8,0))</f>
        <v>#N/A</v>
      </c>
      <c r="U10" t="str">
        <f>_xlfn.IFNA(INDEX(Input_Lieferant!$C$9:$BE$158,MATCH($A10,Input_Lieferant!$B$9:$B$158,0),MATCH(U$1,Input_Lieferant!$C$8:$BE$8,0)),"")&amp;""</f>
        <v/>
      </c>
      <c r="V10" s="258" t="str">
        <f t="shared" si="2"/>
        <v/>
      </c>
      <c r="W10" t="str">
        <f>_xlfn.IFNA(INDEX(Grunddaten!$C$9:$BP$134,MATCH($A10,Input_Lieferant!$B$9:$B$134,0),MATCH(W$1,Grunddaten!$C$8:$BP$8,0)), "")&amp;""</f>
        <v/>
      </c>
      <c r="Y10" t="str">
        <f>_xlfn.IFNA(INDEX(Input_Lieferant!$C$9:$BE$158,MATCH($A10,Input_Lieferant!$B$9:$B$158,0),MATCH(Y$1,Input_Lieferant!$C$8:$BE$8,0)), "")&amp;""</f>
        <v/>
      </c>
      <c r="Z10" t="str">
        <f>_xlfn.IFNA(INDEX(Input_Lieferant!$C$9:$BE$158,MATCH($A10,Input_Lieferant!$B$9:$B$158,0),MATCH(Z$1,Input_Lieferant!$C$8:$BE$8,0)), "")&amp;""</f>
        <v/>
      </c>
      <c r="AA10" t="str">
        <f>_xlfn.IFNA(INDEX(Grunddaten!$C$9:$BP$134,MATCH($A10,Input_Lieferant!$B$9:$B$134,0),MATCH(AA$1,Grunddaten!$C$8:$BP$8,0)), "")&amp;""</f>
        <v/>
      </c>
      <c r="AB10" t="str">
        <f>_xlfn.IFNA(INDEX(Input_Lieferant!$C$9:$BE$158,MATCH($A10,Input_Lieferant!$B$9:$B$158,0),MATCH(AB$1,Input_Lieferant!$C$8:$BE$8,0)), "")&amp;""</f>
        <v/>
      </c>
      <c r="AC10" s="258" t="str">
        <f t="shared" si="3"/>
        <v/>
      </c>
      <c r="AD10" t="str">
        <f>_xlfn.IFNA(INDEX('Systemmanager - Datenassistent'!$G$9:$BU$134,MATCH($A10,Input_Lieferant!$B$9:$B$134,0),MATCH(AD$1,'Systemmanager - Datenassistent'!$G$8:$BU$8,0)), "")&amp;""</f>
        <v/>
      </c>
      <c r="AE10" t="str">
        <f>_xlfn.IFNA(INDEX(Grunddaten!$C$9:$BP$134,MATCH($A10,Input_Lieferant!$B$9:$B$134,0),MATCH(AE$1,Grunddaten!$C$8:$BP$8,0)), "")&amp;""</f>
        <v/>
      </c>
      <c r="AF10" t="str">
        <f>_xlfn.IFNA(INDEX('Systemmanager - Datenassistent'!$J$9:$BU$134,MATCH($A10,Input_Lieferant!$B$9:$B$134,0),MATCH(AF$1,'Systemmanager - Datenassistent'!$J$8:$BU$8,0)), "")&amp;""</f>
        <v/>
      </c>
      <c r="AG10" t="str">
        <f>_xlfn.IFNA(INDEX('Systemmanager - Datenassistent'!$J$9:$BU$134,MATCH($A10,Input_Lieferant!$B$9:$B$134,0),MATCH(AG$1,'Systemmanager - Datenassistent'!$J$8:$BU$8,0)), "")&amp;""</f>
        <v/>
      </c>
      <c r="AH10" t="str">
        <f>_xlfn.IFNA(INDEX(Grunddaten!$C$9:$BP$134,MATCH($A10,Input_Lieferant!$B$9:$B$134,0),MATCH(AH$1,Grunddaten!$C$8:$BP$8,0)), "")&amp;""</f>
        <v/>
      </c>
      <c r="AI10" t="str">
        <f>_xlfn.IFNA(INDEX(Grunddaten!$C$9:$BP$134,MATCH($A10,Input_Lieferant!$B$9:$B$134,0),MATCH(AI$1,Grunddaten!$C$8:$BP$8,0)), "")&amp;""</f>
        <v/>
      </c>
      <c r="AJ10" t="str">
        <f>_xlfn.IFNA(INDEX(Grunddaten!$C$9:$BP$134,MATCH($A10,Input_Lieferant!$B$9:$B$134,0),MATCH(AJ$1,Grunddaten!$C$8:$BP$8,0)), "")&amp;""</f>
        <v/>
      </c>
      <c r="AK10" s="258" t="str">
        <f t="shared" si="4"/>
        <v/>
      </c>
      <c r="AL10" t="str">
        <f>_xlfn.IFNA(INDEX('Systemmanager - Datenassistent'!$J$9:$BU$134,MATCH($A10,Input_Lieferant!$B$9:$B$134,0),MATCH(AL$1,'Systemmanager - Datenassistent'!$J$8:$BU$8,0)), "")&amp;""</f>
        <v/>
      </c>
      <c r="AM10" t="str">
        <f>_xlfn.IFNA(INDEX('Systemmanager - Datenassistent'!$J$9:$BU$134,MATCH($A10,Input_Lieferant!$B$9:$B$134,0),MATCH(AM$1,'Systemmanager - Datenassistent'!$J$8:$BU$8,0)), "")&amp;""</f>
        <v/>
      </c>
      <c r="AN10" s="227" t="str">
        <f>_xlfn.IFNA(INDEX('Systemmanager - Datenassistent'!$J$9:$BU$134,MATCH($A10,Input_Lieferant!$B$9:$B$134,0),MATCH(AN$1,'Systemmanager - Datenassistent'!$J$8:$BU$8,0)), "")&amp;""</f>
        <v/>
      </c>
    </row>
    <row r="11" spans="1:40" x14ac:dyDescent="0.2">
      <c r="A11" t="str">
        <f>IF(LEN(Input_Lieferant!B18)=0,"",Input_Lieferant!B18)</f>
        <v/>
      </c>
      <c r="B11" t="str">
        <f t="shared" si="1"/>
        <v/>
      </c>
      <c r="C11" t="str">
        <f>_xlfn.IFNA(INDEX(Grunddaten!$C$9:$BP$134,MATCH($A11,Input_Lieferant!$B$9:$B$134,0),MATCH(C$1,Grunddaten!$C$8:$BP$8,0)), "")&amp;""</f>
        <v/>
      </c>
      <c r="D11" t="str">
        <f>_xlfn.IFNA(INDEX(Input_Lieferant!$C$9:$BE$158,MATCH($A11,Input_Lieferant!$B$9:$B$158,0),MATCH(D$1,Input_Lieferant!$C$8:$BE$8,0)), "")&amp;""</f>
        <v/>
      </c>
      <c r="E11" t="str">
        <f>_xlfn.IFNA(INDEX(Input_Lieferant!$C$9:$BE$158,MATCH($A11,Input_Lieferant!$B$9:$B$158,0),MATCH(E$1,Input_Lieferant!$C$8:$BE$8,0)), "")&amp;""</f>
        <v/>
      </c>
      <c r="F11" t="str">
        <f>_xlfn.IFNA(INDEX(Grunddaten!$C$9:$BP$134,MATCH($A11,Input_Lieferant!$B$9:$B$134,0),MATCH(F$1,Grunddaten!$C$8:$BP$8,0)), "")&amp;""</f>
        <v/>
      </c>
      <c r="G11" t="str">
        <f>_xlfn.IFNA(INDEX(Input_Lieferant!$C$9:$BE$158,MATCH($A11,Input_Lieferant!$B$9:$B$158,0),MATCH(G$1,Input_Lieferant!$C$8:$BE$8,0)), "")&amp;""</f>
        <v/>
      </c>
      <c r="H11" t="str">
        <f>_xlfn.IFNA(INDEX(Input_Lieferant!$C$9:$BE$158,MATCH($A11,Input_Lieferant!$B$9:$B$158,0),MATCH(H$1,Input_Lieferant!$C$8:$BE$8,0)),"")&amp;""</f>
        <v/>
      </c>
      <c r="I11" t="str">
        <f>TEXT(_xlfn.IFNA(INDEX(Input_Lieferant!$C$9:$BE$158,MATCH($A11,Input_Lieferant!$B$9:$B$158,0),MATCH(I$1,Input_Lieferant!$C$8:$BE$8,0)),""), "0.000")&amp;""</f>
        <v/>
      </c>
      <c r="J11" t="str">
        <f>TEXT(_xlfn.IFNA(INDEX(Input_Lieferant!$C$9:$BE$158,MATCH($A11,Input_Lieferant!$B$9:$B$158,0),MATCH(J$1,Input_Lieferant!$C$8:$BE$8,0)),""), "0.000")&amp;""</f>
        <v/>
      </c>
      <c r="K11" t="str">
        <f>TEXT(_xlfn.IFNA(INDEX(Input_Lieferant!$C$9:$BE$158,MATCH($A11,Input_Lieferant!$B$9:$B$158,0),MATCH(K$1,Input_Lieferant!$C$8:$BE$8,0)),""), "0.000")&amp;""</f>
        <v/>
      </c>
      <c r="L11" t="str">
        <f>TEXT(_xlfn.IFNA(INDEX(Input_Lieferant!$C$9:$BE$158,MATCH($A11,Input_Lieferant!$B$9:$B$158,0),MATCH(L$1,Input_Lieferant!$C$8:$BE$8,0)),""), "0.000")&amp;""</f>
        <v/>
      </c>
      <c r="M11" t="str">
        <f>_xlfn.IFNA(INDEX(Input_Lieferant!$C$9:$BE$158,MATCH($A11,Input_Lieferant!$B$9:$B$158,0),MATCH(M$1,Input_Lieferant!$C$8:$BE$8,0)),"")&amp;""</f>
        <v/>
      </c>
      <c r="N11" t="str">
        <f>_xlfn.IFNA(INDEX(Input_Lieferant!$C$9:$BE$158,MATCH($A11,Input_Lieferant!$B$9:$B$158,0),MATCH(N$1,Input_Lieferant!$C$8:$BE$8,0)),"")&amp;""</f>
        <v/>
      </c>
      <c r="O11" t="str">
        <f>_xlfn.IFNA(INDEX(Input_Lieferant!$C$9:$BE$158,MATCH($A11,Input_Lieferant!$B$9:$B$158,0),MATCH(O$1,Input_Lieferant!$C$8:$BE$8,0)),"")&amp;""</f>
        <v/>
      </c>
      <c r="P11" t="str">
        <f>_xlfn.IFNA(INDEX(Input_Lieferant!$C$9:$BE$158,MATCH($A11,Input_Lieferant!$B$9:$B$158,0),MATCH(P$1,Input_Lieferant!$C$8:$BE$8,0)),"")&amp;""</f>
        <v/>
      </c>
      <c r="Q11" s="258" t="str">
        <f t="shared" si="5"/>
        <v/>
      </c>
      <c r="R11" t="str">
        <f>_xlfn.IFNA(INDEX(Grunddaten!$C$9:$BP$134,MATCH($A11,Input_Lieferant!$B$9:$B$134,0),MATCH(R$1,Grunddaten!$C$8:$BP$8,0)), "")&amp;""</f>
        <v/>
      </c>
      <c r="S11" t="str">
        <f>_xlfn.IFNA(INDEX('Systemmanager - Datenassistent'!$J$9:$BU$134,MATCH($A11,Input_Lieferant!$B$9:$B$134,0),MATCH(S$1,'Systemmanager - Datenassistent'!$J$8:$BU$8,0)), "")</f>
        <v/>
      </c>
      <c r="T11" t="e">
        <f>INDEX('Systemmanager - Datenassistent'!$J$9:$BU$134,MATCH($A11,Input_Lieferant!$B$9:$B$134,0),MATCH(T$1,'Systemmanager - Datenassistent'!$J$8:$BU$8,0))</f>
        <v>#N/A</v>
      </c>
      <c r="U11" t="str">
        <f>_xlfn.IFNA(INDEX(Input_Lieferant!$C$9:$BE$158,MATCH($A11,Input_Lieferant!$B$9:$B$158,0),MATCH(U$1,Input_Lieferant!$C$8:$BE$8,0)),"")&amp;""</f>
        <v/>
      </c>
      <c r="V11" s="258" t="str">
        <f t="shared" si="2"/>
        <v/>
      </c>
      <c r="W11" t="str">
        <f>_xlfn.IFNA(INDEX(Grunddaten!$C$9:$BP$134,MATCH($A11,Input_Lieferant!$B$9:$B$134,0),MATCH(W$1,Grunddaten!$C$8:$BP$8,0)), "")&amp;""</f>
        <v/>
      </c>
      <c r="Y11" t="str">
        <f>_xlfn.IFNA(INDEX(Input_Lieferant!$C$9:$BE$158,MATCH($A11,Input_Lieferant!$B$9:$B$158,0),MATCH(Y$1,Input_Lieferant!$C$8:$BE$8,0)), "")&amp;""</f>
        <v/>
      </c>
      <c r="Z11" t="str">
        <f>_xlfn.IFNA(INDEX(Input_Lieferant!$C$9:$BE$158,MATCH($A11,Input_Lieferant!$B$9:$B$158,0),MATCH(Z$1,Input_Lieferant!$C$8:$BE$8,0)), "")&amp;""</f>
        <v/>
      </c>
      <c r="AA11" t="str">
        <f>_xlfn.IFNA(INDEX(Grunddaten!$C$9:$BP$134,MATCH($A11,Input_Lieferant!$B$9:$B$134,0),MATCH(AA$1,Grunddaten!$C$8:$BP$8,0)), "")&amp;""</f>
        <v/>
      </c>
      <c r="AB11" t="str">
        <f>_xlfn.IFNA(INDEX(Input_Lieferant!$C$9:$BE$158,MATCH($A11,Input_Lieferant!$B$9:$B$158,0),MATCH(AB$1,Input_Lieferant!$C$8:$BE$8,0)), "")&amp;""</f>
        <v/>
      </c>
      <c r="AC11" s="258" t="str">
        <f t="shared" si="3"/>
        <v/>
      </c>
      <c r="AD11" t="str">
        <f>_xlfn.IFNA(INDEX('Systemmanager - Datenassistent'!$G$9:$BU$134,MATCH($A11,Input_Lieferant!$B$9:$B$134,0),MATCH(AD$1,'Systemmanager - Datenassistent'!$G$8:$BU$8,0)), "")&amp;""</f>
        <v/>
      </c>
      <c r="AE11" t="str">
        <f>_xlfn.IFNA(INDEX(Grunddaten!$C$9:$BP$134,MATCH($A11,Input_Lieferant!$B$9:$B$134,0),MATCH(AE$1,Grunddaten!$C$8:$BP$8,0)), "")&amp;""</f>
        <v/>
      </c>
      <c r="AF11" t="str">
        <f>_xlfn.IFNA(INDEX('Systemmanager - Datenassistent'!$J$9:$BU$134,MATCH($A11,Input_Lieferant!$B$9:$B$134,0),MATCH(AF$1,'Systemmanager - Datenassistent'!$J$8:$BU$8,0)), "")&amp;""</f>
        <v/>
      </c>
      <c r="AG11" t="str">
        <f>_xlfn.IFNA(INDEX('Systemmanager - Datenassistent'!$J$9:$BU$134,MATCH($A11,Input_Lieferant!$B$9:$B$134,0),MATCH(AG$1,'Systemmanager - Datenassistent'!$J$8:$BU$8,0)), "")&amp;""</f>
        <v/>
      </c>
      <c r="AH11" t="str">
        <f>_xlfn.IFNA(INDEX(Grunddaten!$C$9:$BP$134,MATCH($A11,Input_Lieferant!$B$9:$B$134,0),MATCH(AH$1,Grunddaten!$C$8:$BP$8,0)), "")&amp;""</f>
        <v/>
      </c>
      <c r="AI11" t="str">
        <f>_xlfn.IFNA(INDEX(Grunddaten!$C$9:$BP$134,MATCH($A11,Input_Lieferant!$B$9:$B$134,0),MATCH(AI$1,Grunddaten!$C$8:$BP$8,0)), "")&amp;""</f>
        <v/>
      </c>
      <c r="AJ11" t="str">
        <f>_xlfn.IFNA(INDEX(Grunddaten!$C$9:$BP$134,MATCH($A11,Input_Lieferant!$B$9:$B$134,0),MATCH(AJ$1,Grunddaten!$C$8:$BP$8,0)), "")&amp;""</f>
        <v/>
      </c>
      <c r="AK11" s="258" t="str">
        <f t="shared" si="4"/>
        <v/>
      </c>
      <c r="AL11" t="str">
        <f>_xlfn.IFNA(INDEX('Systemmanager - Datenassistent'!$J$9:$BU$134,MATCH($A11,Input_Lieferant!$B$9:$B$134,0),MATCH(AL$1,'Systemmanager - Datenassistent'!$J$8:$BU$8,0)), "")&amp;""</f>
        <v/>
      </c>
      <c r="AM11" t="str">
        <f>_xlfn.IFNA(INDEX('Systemmanager - Datenassistent'!$J$9:$BU$134,MATCH($A11,Input_Lieferant!$B$9:$B$134,0),MATCH(AM$1,'Systemmanager - Datenassistent'!$J$8:$BU$8,0)), "")&amp;""</f>
        <v/>
      </c>
      <c r="AN11" s="227" t="str">
        <f>_xlfn.IFNA(INDEX('Systemmanager - Datenassistent'!$J$9:$BU$134,MATCH($A11,Input_Lieferant!$B$9:$B$134,0),MATCH(AN$1,'Systemmanager - Datenassistent'!$J$8:$BU$8,0)), "")&amp;""</f>
        <v/>
      </c>
    </row>
    <row r="12" spans="1:40" x14ac:dyDescent="0.2">
      <c r="A12" t="str">
        <f>IF(LEN(Input_Lieferant!B19)=0,"",Input_Lieferant!B19)</f>
        <v/>
      </c>
      <c r="B12" t="str">
        <f t="shared" si="1"/>
        <v/>
      </c>
      <c r="C12" t="str">
        <f>_xlfn.IFNA(INDEX(Grunddaten!$C$9:$BP$134,MATCH($A12,Input_Lieferant!$B$9:$B$134,0),MATCH(C$1,Grunddaten!$C$8:$BP$8,0)), "")&amp;""</f>
        <v/>
      </c>
      <c r="D12" t="str">
        <f>_xlfn.IFNA(INDEX(Input_Lieferant!$C$9:$BE$158,MATCH($A12,Input_Lieferant!$B$9:$B$158,0),MATCH(D$1,Input_Lieferant!$C$8:$BE$8,0)), "")&amp;""</f>
        <v/>
      </c>
      <c r="E12" t="str">
        <f>_xlfn.IFNA(INDEX(Input_Lieferant!$C$9:$BE$158,MATCH($A12,Input_Lieferant!$B$9:$B$158,0),MATCH(E$1,Input_Lieferant!$C$8:$BE$8,0)), "")&amp;""</f>
        <v/>
      </c>
      <c r="F12" t="str">
        <f>_xlfn.IFNA(INDEX(Grunddaten!$C$9:$BP$134,MATCH($A12,Input_Lieferant!$B$9:$B$134,0),MATCH(F$1,Grunddaten!$C$8:$BP$8,0)), "")&amp;""</f>
        <v/>
      </c>
      <c r="G12" t="str">
        <f>_xlfn.IFNA(INDEX(Input_Lieferant!$C$9:$BE$158,MATCH($A12,Input_Lieferant!$B$9:$B$158,0),MATCH(G$1,Input_Lieferant!$C$8:$BE$8,0)), "")&amp;""</f>
        <v/>
      </c>
      <c r="H12" t="str">
        <f>_xlfn.IFNA(INDEX(Input_Lieferant!$C$9:$BE$158,MATCH($A12,Input_Lieferant!$B$9:$B$158,0),MATCH(H$1,Input_Lieferant!$C$8:$BE$8,0)),"")&amp;""</f>
        <v/>
      </c>
      <c r="I12" t="str">
        <f>TEXT(_xlfn.IFNA(INDEX(Input_Lieferant!$C$9:$BE$158,MATCH($A12,Input_Lieferant!$B$9:$B$158,0),MATCH(I$1,Input_Lieferant!$C$8:$BE$8,0)),""), "0.000")&amp;""</f>
        <v/>
      </c>
      <c r="J12" t="str">
        <f>TEXT(_xlfn.IFNA(INDEX(Input_Lieferant!$C$9:$BE$158,MATCH($A12,Input_Lieferant!$B$9:$B$158,0),MATCH(J$1,Input_Lieferant!$C$8:$BE$8,0)),""), "0.000")&amp;""</f>
        <v/>
      </c>
      <c r="K12" t="str">
        <f>TEXT(_xlfn.IFNA(INDEX(Input_Lieferant!$C$9:$BE$158,MATCH($A12,Input_Lieferant!$B$9:$B$158,0),MATCH(K$1,Input_Lieferant!$C$8:$BE$8,0)),""), "0.000")&amp;""</f>
        <v/>
      </c>
      <c r="L12" t="str">
        <f>TEXT(_xlfn.IFNA(INDEX(Input_Lieferant!$C$9:$BE$158,MATCH($A12,Input_Lieferant!$B$9:$B$158,0),MATCH(L$1,Input_Lieferant!$C$8:$BE$8,0)),""), "0.000")&amp;""</f>
        <v/>
      </c>
      <c r="M12" t="str">
        <f>_xlfn.IFNA(INDEX(Input_Lieferant!$C$9:$BE$158,MATCH($A12,Input_Lieferant!$B$9:$B$158,0),MATCH(M$1,Input_Lieferant!$C$8:$BE$8,0)),"")&amp;""</f>
        <v/>
      </c>
      <c r="N12" t="str">
        <f>_xlfn.IFNA(INDEX(Input_Lieferant!$C$9:$BE$158,MATCH($A12,Input_Lieferant!$B$9:$B$158,0),MATCH(N$1,Input_Lieferant!$C$8:$BE$8,0)),"")&amp;""</f>
        <v/>
      </c>
      <c r="O12" t="str">
        <f>_xlfn.IFNA(INDEX(Input_Lieferant!$C$9:$BE$158,MATCH($A12,Input_Lieferant!$B$9:$B$158,0),MATCH(O$1,Input_Lieferant!$C$8:$BE$8,0)),"")&amp;""</f>
        <v/>
      </c>
      <c r="P12" t="str">
        <f>_xlfn.IFNA(INDEX(Input_Lieferant!$C$9:$BE$158,MATCH($A12,Input_Lieferant!$B$9:$B$158,0),MATCH(P$1,Input_Lieferant!$C$8:$BE$8,0)),"")&amp;""</f>
        <v/>
      </c>
      <c r="Q12" s="258" t="str">
        <f t="shared" si="5"/>
        <v/>
      </c>
      <c r="R12" t="str">
        <f>_xlfn.IFNA(INDEX(Grunddaten!$C$9:$BP$134,MATCH($A12,Input_Lieferant!$B$9:$B$134,0),MATCH(R$1,Grunddaten!$C$8:$BP$8,0)), "")&amp;""</f>
        <v/>
      </c>
      <c r="S12" t="str">
        <f>_xlfn.IFNA(INDEX('Systemmanager - Datenassistent'!$J$9:$BU$134,MATCH($A12,Input_Lieferant!$B$9:$B$134,0),MATCH(S$1,'Systemmanager - Datenassistent'!$J$8:$BU$8,0)), "")</f>
        <v/>
      </c>
      <c r="T12" t="e">
        <f>INDEX('Systemmanager - Datenassistent'!$J$9:$BU$134,MATCH($A12,Input_Lieferant!$B$9:$B$134,0),MATCH(T$1,'Systemmanager - Datenassistent'!$J$8:$BU$8,0))</f>
        <v>#N/A</v>
      </c>
      <c r="U12" t="str">
        <f>_xlfn.IFNA(INDEX(Input_Lieferant!$C$9:$BE$158,MATCH($A12,Input_Lieferant!$B$9:$B$158,0),MATCH(U$1,Input_Lieferant!$C$8:$BE$8,0)),"")&amp;""</f>
        <v/>
      </c>
      <c r="V12" s="258" t="str">
        <f t="shared" si="2"/>
        <v/>
      </c>
      <c r="W12" t="str">
        <f>_xlfn.IFNA(INDEX(Grunddaten!$C$9:$BP$134,MATCH($A12,Input_Lieferant!$B$9:$B$134,0),MATCH(W$1,Grunddaten!$C$8:$BP$8,0)), "")&amp;""</f>
        <v/>
      </c>
      <c r="Y12" t="str">
        <f>_xlfn.IFNA(INDEX(Input_Lieferant!$C$9:$BE$158,MATCH($A12,Input_Lieferant!$B$9:$B$158,0),MATCH(Y$1,Input_Lieferant!$C$8:$BE$8,0)), "")&amp;""</f>
        <v/>
      </c>
      <c r="Z12" t="str">
        <f>_xlfn.IFNA(INDEX(Input_Lieferant!$C$9:$BE$158,MATCH($A12,Input_Lieferant!$B$9:$B$158,0),MATCH(Z$1,Input_Lieferant!$C$8:$BE$8,0)), "")&amp;""</f>
        <v/>
      </c>
      <c r="AA12" t="str">
        <f>_xlfn.IFNA(INDEX(Grunddaten!$C$9:$BP$134,MATCH($A12,Input_Lieferant!$B$9:$B$134,0),MATCH(AA$1,Grunddaten!$C$8:$BP$8,0)), "")&amp;""</f>
        <v/>
      </c>
      <c r="AB12" t="str">
        <f>_xlfn.IFNA(INDEX(Input_Lieferant!$C$9:$BE$158,MATCH($A12,Input_Lieferant!$B$9:$B$158,0),MATCH(AB$1,Input_Lieferant!$C$8:$BE$8,0)), "")&amp;""</f>
        <v/>
      </c>
      <c r="AC12" s="258" t="str">
        <f t="shared" si="3"/>
        <v/>
      </c>
      <c r="AD12" t="str">
        <f>_xlfn.IFNA(INDEX('Systemmanager - Datenassistent'!$G$9:$BU$134,MATCH($A12,Input_Lieferant!$B$9:$B$134,0),MATCH(AD$1,'Systemmanager - Datenassistent'!$G$8:$BU$8,0)), "")&amp;""</f>
        <v/>
      </c>
      <c r="AE12" t="str">
        <f>_xlfn.IFNA(INDEX(Grunddaten!$C$9:$BP$134,MATCH($A12,Input_Lieferant!$B$9:$B$134,0),MATCH(AE$1,Grunddaten!$C$8:$BP$8,0)), "")&amp;""</f>
        <v/>
      </c>
      <c r="AF12" t="str">
        <f>_xlfn.IFNA(INDEX('Systemmanager - Datenassistent'!$J$9:$BU$134,MATCH($A12,Input_Lieferant!$B$9:$B$134,0),MATCH(AF$1,'Systemmanager - Datenassistent'!$J$8:$BU$8,0)), "")&amp;""</f>
        <v/>
      </c>
      <c r="AG12" t="str">
        <f>_xlfn.IFNA(INDEX('Systemmanager - Datenassistent'!$J$9:$BU$134,MATCH($A12,Input_Lieferant!$B$9:$B$134,0),MATCH(AG$1,'Systemmanager - Datenassistent'!$J$8:$BU$8,0)), "")&amp;""</f>
        <v/>
      </c>
      <c r="AH12" t="str">
        <f>_xlfn.IFNA(INDEX(Grunddaten!$C$9:$BP$134,MATCH($A12,Input_Lieferant!$B$9:$B$134,0),MATCH(AH$1,Grunddaten!$C$8:$BP$8,0)), "")&amp;""</f>
        <v/>
      </c>
      <c r="AI12" t="str">
        <f>_xlfn.IFNA(INDEX(Grunddaten!$C$9:$BP$134,MATCH($A12,Input_Lieferant!$B$9:$B$134,0),MATCH(AI$1,Grunddaten!$C$8:$BP$8,0)), "")&amp;""</f>
        <v/>
      </c>
      <c r="AJ12" t="str">
        <f>_xlfn.IFNA(INDEX(Grunddaten!$C$9:$BP$134,MATCH($A12,Input_Lieferant!$B$9:$B$134,0),MATCH(AJ$1,Grunddaten!$C$8:$BP$8,0)), "")&amp;""</f>
        <v/>
      </c>
      <c r="AK12" s="258" t="str">
        <f t="shared" si="4"/>
        <v/>
      </c>
      <c r="AL12" t="str">
        <f>_xlfn.IFNA(INDEX('Systemmanager - Datenassistent'!$J$9:$BU$134,MATCH($A12,Input_Lieferant!$B$9:$B$134,0),MATCH(AL$1,'Systemmanager - Datenassistent'!$J$8:$BU$8,0)), "")&amp;""</f>
        <v/>
      </c>
      <c r="AM12" t="str">
        <f>_xlfn.IFNA(INDEX('Systemmanager - Datenassistent'!$J$9:$BU$134,MATCH($A12,Input_Lieferant!$B$9:$B$134,0),MATCH(AM$1,'Systemmanager - Datenassistent'!$J$8:$BU$8,0)), "")&amp;""</f>
        <v/>
      </c>
      <c r="AN12" s="227" t="str">
        <f>_xlfn.IFNA(INDEX('Systemmanager - Datenassistent'!$J$9:$BU$134,MATCH($A12,Input_Lieferant!$B$9:$B$134,0),MATCH(AN$1,'Systemmanager - Datenassistent'!$J$8:$BU$8,0)), "")&amp;""</f>
        <v/>
      </c>
    </row>
    <row r="13" spans="1:40" x14ac:dyDescent="0.2">
      <c r="A13" t="str">
        <f>IF(LEN(Input_Lieferant!B20)=0,"",Input_Lieferant!B20)</f>
        <v/>
      </c>
      <c r="B13" t="str">
        <f t="shared" si="1"/>
        <v/>
      </c>
      <c r="C13" t="str">
        <f>_xlfn.IFNA(INDEX(Grunddaten!$C$9:$BP$134,MATCH($A13,Input_Lieferant!$B$9:$B$134,0),MATCH(C$1,Grunddaten!$C$8:$BP$8,0)), "")&amp;""</f>
        <v/>
      </c>
      <c r="D13" t="str">
        <f>_xlfn.IFNA(INDEX(Input_Lieferant!$C$9:$BE$158,MATCH($A13,Input_Lieferant!$B$9:$B$158,0),MATCH(D$1,Input_Lieferant!$C$8:$BE$8,0)), "")&amp;""</f>
        <v/>
      </c>
      <c r="E13" t="str">
        <f>_xlfn.IFNA(INDEX(Input_Lieferant!$C$9:$BE$158,MATCH($A13,Input_Lieferant!$B$9:$B$158,0),MATCH(E$1,Input_Lieferant!$C$8:$BE$8,0)), "")&amp;""</f>
        <v/>
      </c>
      <c r="F13" t="str">
        <f>_xlfn.IFNA(INDEX(Grunddaten!$C$9:$BP$134,MATCH($A13,Input_Lieferant!$B$9:$B$134,0),MATCH(F$1,Grunddaten!$C$8:$BP$8,0)), "")&amp;""</f>
        <v/>
      </c>
      <c r="G13" t="str">
        <f>_xlfn.IFNA(INDEX(Input_Lieferant!$C$9:$BE$158,MATCH($A13,Input_Lieferant!$B$9:$B$158,0),MATCH(G$1,Input_Lieferant!$C$8:$BE$8,0)), "")&amp;""</f>
        <v/>
      </c>
      <c r="H13" t="str">
        <f>_xlfn.IFNA(INDEX(Input_Lieferant!$C$9:$BE$158,MATCH($A13,Input_Lieferant!$B$9:$B$158,0),MATCH(H$1,Input_Lieferant!$C$8:$BE$8,0)),"")&amp;""</f>
        <v/>
      </c>
      <c r="I13" t="str">
        <f>TEXT(_xlfn.IFNA(INDEX(Input_Lieferant!$C$9:$BE$158,MATCH($A13,Input_Lieferant!$B$9:$B$158,0),MATCH(I$1,Input_Lieferant!$C$8:$BE$8,0)),""), "0.000")&amp;""</f>
        <v/>
      </c>
      <c r="J13" t="str">
        <f>TEXT(_xlfn.IFNA(INDEX(Input_Lieferant!$C$9:$BE$158,MATCH($A13,Input_Lieferant!$B$9:$B$158,0),MATCH(J$1,Input_Lieferant!$C$8:$BE$8,0)),""), "0.000")&amp;""</f>
        <v/>
      </c>
      <c r="K13" t="str">
        <f>TEXT(_xlfn.IFNA(INDEX(Input_Lieferant!$C$9:$BE$158,MATCH($A13,Input_Lieferant!$B$9:$B$158,0),MATCH(K$1,Input_Lieferant!$C$8:$BE$8,0)),""), "0.000")&amp;""</f>
        <v/>
      </c>
      <c r="L13" t="str">
        <f>TEXT(_xlfn.IFNA(INDEX(Input_Lieferant!$C$9:$BE$158,MATCH($A13,Input_Lieferant!$B$9:$B$158,0),MATCH(L$1,Input_Lieferant!$C$8:$BE$8,0)),""), "0.000")&amp;""</f>
        <v/>
      </c>
      <c r="M13" t="str">
        <f>_xlfn.IFNA(INDEX(Input_Lieferant!$C$9:$BE$158,MATCH($A13,Input_Lieferant!$B$9:$B$158,0),MATCH(M$1,Input_Lieferant!$C$8:$BE$8,0)),"")&amp;""</f>
        <v/>
      </c>
      <c r="N13" t="str">
        <f>_xlfn.IFNA(INDEX(Input_Lieferant!$C$9:$BE$158,MATCH($A13,Input_Lieferant!$B$9:$B$158,0),MATCH(N$1,Input_Lieferant!$C$8:$BE$8,0)),"")&amp;""</f>
        <v/>
      </c>
      <c r="O13" t="str">
        <f>_xlfn.IFNA(INDEX(Input_Lieferant!$C$9:$BE$158,MATCH($A13,Input_Lieferant!$B$9:$B$158,0),MATCH(O$1,Input_Lieferant!$C$8:$BE$8,0)),"")&amp;""</f>
        <v/>
      </c>
      <c r="P13" t="str">
        <f>_xlfn.IFNA(INDEX(Input_Lieferant!$C$9:$BE$158,MATCH($A13,Input_Lieferant!$B$9:$B$158,0),MATCH(P$1,Input_Lieferant!$C$8:$BE$8,0)),"")&amp;""</f>
        <v/>
      </c>
      <c r="Q13" s="258" t="str">
        <f t="shared" si="5"/>
        <v/>
      </c>
      <c r="R13" t="str">
        <f>_xlfn.IFNA(INDEX(Grunddaten!$C$9:$BP$134,MATCH($A13,Input_Lieferant!$B$9:$B$134,0),MATCH(R$1,Grunddaten!$C$8:$BP$8,0)), "")&amp;""</f>
        <v/>
      </c>
      <c r="S13" t="str">
        <f>_xlfn.IFNA(INDEX('Systemmanager - Datenassistent'!$J$9:$BU$134,MATCH($A13,Input_Lieferant!$B$9:$B$134,0),MATCH(S$1,'Systemmanager - Datenassistent'!$J$8:$BU$8,0)), "")</f>
        <v/>
      </c>
      <c r="T13" t="e">
        <f>INDEX('Systemmanager - Datenassistent'!$J$9:$BU$134,MATCH($A13,Input_Lieferant!$B$9:$B$134,0),MATCH(T$1,'Systemmanager - Datenassistent'!$J$8:$BU$8,0))</f>
        <v>#N/A</v>
      </c>
      <c r="U13" t="str">
        <f>_xlfn.IFNA(INDEX(Input_Lieferant!$C$9:$BE$158,MATCH($A13,Input_Lieferant!$B$9:$B$158,0),MATCH(U$1,Input_Lieferant!$C$8:$BE$8,0)),"")&amp;""</f>
        <v/>
      </c>
      <c r="V13" s="258" t="str">
        <f t="shared" si="2"/>
        <v/>
      </c>
      <c r="W13" t="str">
        <f>_xlfn.IFNA(INDEX(Grunddaten!$C$9:$BP$134,MATCH($A13,Input_Lieferant!$B$9:$B$134,0),MATCH(W$1,Grunddaten!$C$8:$BP$8,0)), "")&amp;""</f>
        <v/>
      </c>
      <c r="Y13" t="str">
        <f>_xlfn.IFNA(INDEX(Input_Lieferant!$C$9:$BE$158,MATCH($A13,Input_Lieferant!$B$9:$B$158,0),MATCH(Y$1,Input_Lieferant!$C$8:$BE$8,0)), "")&amp;""</f>
        <v/>
      </c>
      <c r="Z13" t="str">
        <f>_xlfn.IFNA(INDEX(Input_Lieferant!$C$9:$BE$158,MATCH($A13,Input_Lieferant!$B$9:$B$158,0),MATCH(Z$1,Input_Lieferant!$C$8:$BE$8,0)), "")&amp;""</f>
        <v/>
      </c>
      <c r="AA13" t="str">
        <f>_xlfn.IFNA(INDEX(Grunddaten!$C$9:$BP$134,MATCH($A13,Input_Lieferant!$B$9:$B$134,0),MATCH(AA$1,Grunddaten!$C$8:$BP$8,0)), "")&amp;""</f>
        <v/>
      </c>
      <c r="AB13" t="str">
        <f>_xlfn.IFNA(INDEX(Input_Lieferant!$C$9:$BE$158,MATCH($A13,Input_Lieferant!$B$9:$B$158,0),MATCH(AB$1,Input_Lieferant!$C$8:$BE$8,0)), "")&amp;""</f>
        <v/>
      </c>
      <c r="AC13" s="258" t="str">
        <f t="shared" si="3"/>
        <v/>
      </c>
      <c r="AD13" t="str">
        <f>_xlfn.IFNA(INDEX('Systemmanager - Datenassistent'!$G$9:$BU$134,MATCH($A13,Input_Lieferant!$B$9:$B$134,0),MATCH(AD$1,'Systemmanager - Datenassistent'!$G$8:$BU$8,0)), "")&amp;""</f>
        <v/>
      </c>
      <c r="AE13" t="str">
        <f>_xlfn.IFNA(INDEX(Grunddaten!$C$9:$BP$134,MATCH($A13,Input_Lieferant!$B$9:$B$134,0),MATCH(AE$1,Grunddaten!$C$8:$BP$8,0)), "")&amp;""</f>
        <v/>
      </c>
      <c r="AF13" t="str">
        <f>_xlfn.IFNA(INDEX('Systemmanager - Datenassistent'!$J$9:$BU$134,MATCH($A13,Input_Lieferant!$B$9:$B$134,0),MATCH(AF$1,'Systemmanager - Datenassistent'!$J$8:$BU$8,0)), "")&amp;""</f>
        <v/>
      </c>
      <c r="AG13" t="str">
        <f>_xlfn.IFNA(INDEX('Systemmanager - Datenassistent'!$J$9:$BU$134,MATCH($A13,Input_Lieferant!$B$9:$B$134,0),MATCH(AG$1,'Systemmanager - Datenassistent'!$J$8:$BU$8,0)), "")&amp;""</f>
        <v/>
      </c>
      <c r="AH13" t="str">
        <f>_xlfn.IFNA(INDEX(Grunddaten!$C$9:$BP$134,MATCH($A13,Input_Lieferant!$B$9:$B$134,0),MATCH(AH$1,Grunddaten!$C$8:$BP$8,0)), "")&amp;""</f>
        <v/>
      </c>
      <c r="AI13" t="str">
        <f>_xlfn.IFNA(INDEX(Grunddaten!$C$9:$BP$134,MATCH($A13,Input_Lieferant!$B$9:$B$134,0),MATCH(AI$1,Grunddaten!$C$8:$BP$8,0)), "")&amp;""</f>
        <v/>
      </c>
      <c r="AJ13" t="str">
        <f>_xlfn.IFNA(INDEX(Grunddaten!$C$9:$BP$134,MATCH($A13,Input_Lieferant!$B$9:$B$134,0),MATCH(AJ$1,Grunddaten!$C$8:$BP$8,0)), "")&amp;""</f>
        <v/>
      </c>
      <c r="AK13" s="258" t="str">
        <f t="shared" si="4"/>
        <v/>
      </c>
      <c r="AL13" t="str">
        <f>_xlfn.IFNA(INDEX('Systemmanager - Datenassistent'!$J$9:$BU$134,MATCH($A13,Input_Lieferant!$B$9:$B$134,0),MATCH(AL$1,'Systemmanager - Datenassistent'!$J$8:$BU$8,0)), "")&amp;""</f>
        <v/>
      </c>
      <c r="AM13" t="str">
        <f>_xlfn.IFNA(INDEX('Systemmanager - Datenassistent'!$J$9:$BU$134,MATCH($A13,Input_Lieferant!$B$9:$B$134,0),MATCH(AM$1,'Systemmanager - Datenassistent'!$J$8:$BU$8,0)), "")&amp;""</f>
        <v/>
      </c>
      <c r="AN13" s="227" t="str">
        <f>_xlfn.IFNA(INDEX('Systemmanager - Datenassistent'!$J$9:$BU$134,MATCH($A13,Input_Lieferant!$B$9:$B$134,0),MATCH(AN$1,'Systemmanager - Datenassistent'!$J$8:$BU$8,0)), "")&amp;""</f>
        <v/>
      </c>
    </row>
    <row r="14" spans="1:40" x14ac:dyDescent="0.2">
      <c r="A14" t="str">
        <f>IF(LEN(Input_Lieferant!B21)=0,"",Input_Lieferant!B21)</f>
        <v/>
      </c>
      <c r="B14" t="str">
        <f t="shared" si="1"/>
        <v/>
      </c>
      <c r="C14" t="str">
        <f>_xlfn.IFNA(INDEX(Grunddaten!$C$9:$BP$134,MATCH($A14,Input_Lieferant!$B$9:$B$134,0),MATCH(C$1,Grunddaten!$C$8:$BP$8,0)), "")&amp;""</f>
        <v/>
      </c>
      <c r="D14" t="str">
        <f>_xlfn.IFNA(INDEX(Input_Lieferant!$C$9:$BE$158,MATCH($A14,Input_Lieferant!$B$9:$B$158,0),MATCH(D$1,Input_Lieferant!$C$8:$BE$8,0)), "")&amp;""</f>
        <v/>
      </c>
      <c r="E14" t="str">
        <f>_xlfn.IFNA(INDEX(Input_Lieferant!$C$9:$BE$158,MATCH($A14,Input_Lieferant!$B$9:$B$158,0),MATCH(E$1,Input_Lieferant!$C$8:$BE$8,0)), "")&amp;""</f>
        <v/>
      </c>
      <c r="F14" t="str">
        <f>_xlfn.IFNA(INDEX(Grunddaten!$C$9:$BP$134,MATCH($A14,Input_Lieferant!$B$9:$B$134,0),MATCH(F$1,Grunddaten!$C$8:$BP$8,0)), "")&amp;""</f>
        <v/>
      </c>
      <c r="G14" t="str">
        <f>_xlfn.IFNA(INDEX(Input_Lieferant!$C$9:$BE$158,MATCH($A14,Input_Lieferant!$B$9:$B$158,0),MATCH(G$1,Input_Lieferant!$C$8:$BE$8,0)), "")&amp;""</f>
        <v/>
      </c>
      <c r="H14" t="str">
        <f>_xlfn.IFNA(INDEX(Input_Lieferant!$C$9:$BE$158,MATCH($A14,Input_Lieferant!$B$9:$B$158,0),MATCH(H$1,Input_Lieferant!$C$8:$BE$8,0)),"")&amp;""</f>
        <v/>
      </c>
      <c r="I14" t="str">
        <f>TEXT(_xlfn.IFNA(INDEX(Input_Lieferant!$C$9:$BE$158,MATCH($A14,Input_Lieferant!$B$9:$B$158,0),MATCH(I$1,Input_Lieferant!$C$8:$BE$8,0)),""), "0.000")&amp;""</f>
        <v/>
      </c>
      <c r="J14" t="str">
        <f>TEXT(_xlfn.IFNA(INDEX(Input_Lieferant!$C$9:$BE$158,MATCH($A14,Input_Lieferant!$B$9:$B$158,0),MATCH(J$1,Input_Lieferant!$C$8:$BE$8,0)),""), "0.000")&amp;""</f>
        <v/>
      </c>
      <c r="K14" t="str">
        <f>TEXT(_xlfn.IFNA(INDEX(Input_Lieferant!$C$9:$BE$158,MATCH($A14,Input_Lieferant!$B$9:$B$158,0),MATCH(K$1,Input_Lieferant!$C$8:$BE$8,0)),""), "0.000")&amp;""</f>
        <v/>
      </c>
      <c r="L14" t="str">
        <f>TEXT(_xlfn.IFNA(INDEX(Input_Lieferant!$C$9:$BE$158,MATCH($A14,Input_Lieferant!$B$9:$B$158,0),MATCH(L$1,Input_Lieferant!$C$8:$BE$8,0)),""), "0.000")&amp;""</f>
        <v/>
      </c>
      <c r="M14" t="str">
        <f>_xlfn.IFNA(INDEX(Input_Lieferant!$C$9:$BE$158,MATCH($A14,Input_Lieferant!$B$9:$B$158,0),MATCH(M$1,Input_Lieferant!$C$8:$BE$8,0)),"")&amp;""</f>
        <v/>
      </c>
      <c r="N14" t="str">
        <f>_xlfn.IFNA(INDEX(Input_Lieferant!$C$9:$BE$158,MATCH($A14,Input_Lieferant!$B$9:$B$158,0),MATCH(N$1,Input_Lieferant!$C$8:$BE$8,0)),"")&amp;""</f>
        <v/>
      </c>
      <c r="O14" t="str">
        <f>_xlfn.IFNA(INDEX(Input_Lieferant!$C$9:$BE$158,MATCH($A14,Input_Lieferant!$B$9:$B$158,0),MATCH(O$1,Input_Lieferant!$C$8:$BE$8,0)),"")&amp;""</f>
        <v/>
      </c>
      <c r="P14" t="str">
        <f>_xlfn.IFNA(INDEX(Input_Lieferant!$C$9:$BE$158,MATCH($A14,Input_Lieferant!$B$9:$B$158,0),MATCH(P$1,Input_Lieferant!$C$8:$BE$8,0)),"")&amp;""</f>
        <v/>
      </c>
      <c r="Q14" s="258" t="str">
        <f t="shared" si="5"/>
        <v/>
      </c>
      <c r="R14" t="str">
        <f>_xlfn.IFNA(INDEX(Grunddaten!$C$9:$BP$134,MATCH($A14,Input_Lieferant!$B$9:$B$134,0),MATCH(R$1,Grunddaten!$C$8:$BP$8,0)), "")&amp;""</f>
        <v/>
      </c>
      <c r="S14" t="str">
        <f>_xlfn.IFNA(INDEX('Systemmanager - Datenassistent'!$J$9:$BU$134,MATCH($A14,Input_Lieferant!$B$9:$B$134,0),MATCH(S$1,'Systemmanager - Datenassistent'!$J$8:$BU$8,0)), "")</f>
        <v/>
      </c>
      <c r="T14" t="e">
        <f>INDEX('Systemmanager - Datenassistent'!$J$9:$BU$134,MATCH($A14,Input_Lieferant!$B$9:$B$134,0),MATCH(T$1,'Systemmanager - Datenassistent'!$J$8:$BU$8,0))</f>
        <v>#N/A</v>
      </c>
      <c r="U14" t="str">
        <f>_xlfn.IFNA(INDEX(Input_Lieferant!$C$9:$BE$158,MATCH($A14,Input_Lieferant!$B$9:$B$158,0),MATCH(U$1,Input_Lieferant!$C$8:$BE$8,0)),"")&amp;""</f>
        <v/>
      </c>
      <c r="V14" s="258" t="str">
        <f t="shared" si="2"/>
        <v/>
      </c>
      <c r="W14" t="str">
        <f>_xlfn.IFNA(INDEX(Grunddaten!$C$9:$BP$134,MATCH($A14,Input_Lieferant!$B$9:$B$134,0),MATCH(W$1,Grunddaten!$C$8:$BP$8,0)), "")&amp;""</f>
        <v/>
      </c>
      <c r="Y14" t="str">
        <f>_xlfn.IFNA(INDEX(Input_Lieferant!$C$9:$BE$158,MATCH($A14,Input_Lieferant!$B$9:$B$158,0),MATCH(Y$1,Input_Lieferant!$C$8:$BE$8,0)), "")&amp;""</f>
        <v/>
      </c>
      <c r="Z14" t="str">
        <f>_xlfn.IFNA(INDEX(Input_Lieferant!$C$9:$BE$158,MATCH($A14,Input_Lieferant!$B$9:$B$158,0),MATCH(Z$1,Input_Lieferant!$C$8:$BE$8,0)), "")&amp;""</f>
        <v/>
      </c>
      <c r="AA14" t="str">
        <f>_xlfn.IFNA(INDEX(Grunddaten!$C$9:$BP$134,MATCH($A14,Input_Lieferant!$B$9:$B$134,0),MATCH(AA$1,Grunddaten!$C$8:$BP$8,0)), "")&amp;""</f>
        <v/>
      </c>
      <c r="AB14" t="str">
        <f>_xlfn.IFNA(INDEX(Input_Lieferant!$C$9:$BE$158,MATCH($A14,Input_Lieferant!$B$9:$B$158,0),MATCH(AB$1,Input_Lieferant!$C$8:$BE$8,0)), "")&amp;""</f>
        <v/>
      </c>
      <c r="AC14" s="258" t="str">
        <f t="shared" si="3"/>
        <v/>
      </c>
      <c r="AD14" t="str">
        <f>_xlfn.IFNA(INDEX('Systemmanager - Datenassistent'!$G$9:$BU$134,MATCH($A14,Input_Lieferant!$B$9:$B$134,0),MATCH(AD$1,'Systemmanager - Datenassistent'!$G$8:$BU$8,0)), "")&amp;""</f>
        <v/>
      </c>
      <c r="AE14" t="str">
        <f>_xlfn.IFNA(INDEX(Grunddaten!$C$9:$BP$134,MATCH($A14,Input_Lieferant!$B$9:$B$134,0),MATCH(AE$1,Grunddaten!$C$8:$BP$8,0)), "")&amp;""</f>
        <v/>
      </c>
      <c r="AF14" t="str">
        <f>_xlfn.IFNA(INDEX('Systemmanager - Datenassistent'!$J$9:$BU$134,MATCH($A14,Input_Lieferant!$B$9:$B$134,0),MATCH(AF$1,'Systemmanager - Datenassistent'!$J$8:$BU$8,0)), "")&amp;""</f>
        <v/>
      </c>
      <c r="AG14" t="str">
        <f>_xlfn.IFNA(INDEX('Systemmanager - Datenassistent'!$J$9:$BU$134,MATCH($A14,Input_Lieferant!$B$9:$B$134,0),MATCH(AG$1,'Systemmanager - Datenassistent'!$J$8:$BU$8,0)), "")&amp;""</f>
        <v/>
      </c>
      <c r="AH14" t="str">
        <f>_xlfn.IFNA(INDEX(Grunddaten!$C$9:$BP$134,MATCH($A14,Input_Lieferant!$B$9:$B$134,0),MATCH(AH$1,Grunddaten!$C$8:$BP$8,0)), "")&amp;""</f>
        <v/>
      </c>
      <c r="AI14" t="str">
        <f>_xlfn.IFNA(INDEX(Grunddaten!$C$9:$BP$134,MATCH($A14,Input_Lieferant!$B$9:$B$134,0),MATCH(AI$1,Grunddaten!$C$8:$BP$8,0)), "")&amp;""</f>
        <v/>
      </c>
      <c r="AJ14" t="str">
        <f>_xlfn.IFNA(INDEX(Grunddaten!$C$9:$BP$134,MATCH($A14,Input_Lieferant!$B$9:$B$134,0),MATCH(AJ$1,Grunddaten!$C$8:$BP$8,0)), "")&amp;""</f>
        <v/>
      </c>
      <c r="AK14" s="258" t="str">
        <f t="shared" si="4"/>
        <v/>
      </c>
      <c r="AL14" t="str">
        <f>_xlfn.IFNA(INDEX('Systemmanager - Datenassistent'!$J$9:$BU$134,MATCH($A14,Input_Lieferant!$B$9:$B$134,0),MATCH(AL$1,'Systemmanager - Datenassistent'!$J$8:$BU$8,0)), "")&amp;""</f>
        <v/>
      </c>
      <c r="AM14" t="str">
        <f>_xlfn.IFNA(INDEX('Systemmanager - Datenassistent'!$J$9:$BU$134,MATCH($A14,Input_Lieferant!$B$9:$B$134,0),MATCH(AM$1,'Systemmanager - Datenassistent'!$J$8:$BU$8,0)), "")&amp;""</f>
        <v/>
      </c>
      <c r="AN14" s="227" t="str">
        <f>_xlfn.IFNA(INDEX('Systemmanager - Datenassistent'!$J$9:$BU$134,MATCH($A14,Input_Lieferant!$B$9:$B$134,0),MATCH(AN$1,'Systemmanager - Datenassistent'!$J$8:$BU$8,0)), "")&amp;""</f>
        <v/>
      </c>
    </row>
    <row r="15" spans="1:40" x14ac:dyDescent="0.2">
      <c r="A15" t="str">
        <f>IF(LEN(Input_Lieferant!B22)=0,"",Input_Lieferant!B22)</f>
        <v/>
      </c>
      <c r="B15" t="str">
        <f t="shared" si="1"/>
        <v/>
      </c>
      <c r="C15" t="str">
        <f>_xlfn.IFNA(INDEX(Grunddaten!$C$9:$BP$134,MATCH($A15,Input_Lieferant!$B$9:$B$134,0),MATCH(C$1,Grunddaten!$C$8:$BP$8,0)), "")&amp;""</f>
        <v/>
      </c>
      <c r="D15" t="str">
        <f>_xlfn.IFNA(INDEX(Input_Lieferant!$C$9:$BE$158,MATCH($A15,Input_Lieferant!$B$9:$B$158,0),MATCH(D$1,Input_Lieferant!$C$8:$BE$8,0)), "")&amp;""</f>
        <v/>
      </c>
      <c r="E15" t="str">
        <f>_xlfn.IFNA(INDEX(Input_Lieferant!$C$9:$BE$158,MATCH($A15,Input_Lieferant!$B$9:$B$158,0),MATCH(E$1,Input_Lieferant!$C$8:$BE$8,0)), "")&amp;""</f>
        <v/>
      </c>
      <c r="F15" t="str">
        <f>_xlfn.IFNA(INDEX(Grunddaten!$C$9:$BP$134,MATCH($A15,Input_Lieferant!$B$9:$B$134,0),MATCH(F$1,Grunddaten!$C$8:$BP$8,0)), "")&amp;""</f>
        <v/>
      </c>
      <c r="G15" t="str">
        <f>_xlfn.IFNA(INDEX(Input_Lieferant!$C$9:$BE$158,MATCH($A15,Input_Lieferant!$B$9:$B$158,0),MATCH(G$1,Input_Lieferant!$C$8:$BE$8,0)), "")&amp;""</f>
        <v/>
      </c>
      <c r="H15" t="str">
        <f>_xlfn.IFNA(INDEX(Input_Lieferant!$C$9:$BE$158,MATCH($A15,Input_Lieferant!$B$9:$B$158,0),MATCH(H$1,Input_Lieferant!$C$8:$BE$8,0)),"")&amp;""</f>
        <v/>
      </c>
      <c r="I15" t="str">
        <f>TEXT(_xlfn.IFNA(INDEX(Input_Lieferant!$C$9:$BE$158,MATCH($A15,Input_Lieferant!$B$9:$B$158,0),MATCH(I$1,Input_Lieferant!$C$8:$BE$8,0)),""), "0.000")&amp;""</f>
        <v/>
      </c>
      <c r="J15" t="str">
        <f>TEXT(_xlfn.IFNA(INDEX(Input_Lieferant!$C$9:$BE$158,MATCH($A15,Input_Lieferant!$B$9:$B$158,0),MATCH(J$1,Input_Lieferant!$C$8:$BE$8,0)),""), "0.000")&amp;""</f>
        <v/>
      </c>
      <c r="K15" t="str">
        <f>TEXT(_xlfn.IFNA(INDEX(Input_Lieferant!$C$9:$BE$158,MATCH($A15,Input_Lieferant!$B$9:$B$158,0),MATCH(K$1,Input_Lieferant!$C$8:$BE$8,0)),""), "0.000")&amp;""</f>
        <v/>
      </c>
      <c r="L15" t="str">
        <f>TEXT(_xlfn.IFNA(INDEX(Input_Lieferant!$C$9:$BE$158,MATCH($A15,Input_Lieferant!$B$9:$B$158,0),MATCH(L$1,Input_Lieferant!$C$8:$BE$8,0)),""), "0.000")&amp;""</f>
        <v/>
      </c>
      <c r="M15" t="str">
        <f>_xlfn.IFNA(INDEX(Input_Lieferant!$C$9:$BE$158,MATCH($A15,Input_Lieferant!$B$9:$B$158,0),MATCH(M$1,Input_Lieferant!$C$8:$BE$8,0)),"")&amp;""</f>
        <v/>
      </c>
      <c r="N15" t="str">
        <f>_xlfn.IFNA(INDEX(Input_Lieferant!$C$9:$BE$158,MATCH($A15,Input_Lieferant!$B$9:$B$158,0),MATCH(N$1,Input_Lieferant!$C$8:$BE$8,0)),"")&amp;""</f>
        <v/>
      </c>
      <c r="O15" t="str">
        <f>_xlfn.IFNA(INDEX(Input_Lieferant!$C$9:$BE$158,MATCH($A15,Input_Lieferant!$B$9:$B$158,0),MATCH(O$1,Input_Lieferant!$C$8:$BE$8,0)),"")&amp;""</f>
        <v/>
      </c>
      <c r="P15" t="str">
        <f>_xlfn.IFNA(INDEX(Input_Lieferant!$C$9:$BE$158,MATCH($A15,Input_Lieferant!$B$9:$B$158,0),MATCH(P$1,Input_Lieferant!$C$8:$BE$8,0)),"")&amp;""</f>
        <v/>
      </c>
      <c r="Q15" s="258" t="str">
        <f t="shared" si="5"/>
        <v/>
      </c>
      <c r="R15" t="str">
        <f>_xlfn.IFNA(INDEX(Grunddaten!$C$9:$BP$134,MATCH($A15,Input_Lieferant!$B$9:$B$134,0),MATCH(R$1,Grunddaten!$C$8:$BP$8,0)), "")&amp;""</f>
        <v/>
      </c>
      <c r="S15" t="str">
        <f>_xlfn.IFNA(INDEX('Systemmanager - Datenassistent'!$J$9:$BU$134,MATCH($A15,Input_Lieferant!$B$9:$B$134,0),MATCH(S$1,'Systemmanager - Datenassistent'!$J$8:$BU$8,0)), "")</f>
        <v/>
      </c>
      <c r="T15" t="e">
        <f>INDEX('Systemmanager - Datenassistent'!$J$9:$BU$134,MATCH($A15,Input_Lieferant!$B$9:$B$134,0),MATCH(T$1,'Systemmanager - Datenassistent'!$J$8:$BU$8,0))</f>
        <v>#N/A</v>
      </c>
      <c r="U15" t="str">
        <f>_xlfn.IFNA(INDEX(Input_Lieferant!$C$9:$BE$158,MATCH($A15,Input_Lieferant!$B$9:$B$158,0),MATCH(U$1,Input_Lieferant!$C$8:$BE$8,0)),"")&amp;""</f>
        <v/>
      </c>
      <c r="V15" s="258" t="str">
        <f t="shared" si="2"/>
        <v/>
      </c>
      <c r="W15" t="str">
        <f>_xlfn.IFNA(INDEX(Grunddaten!$C$9:$BP$134,MATCH($A15,Input_Lieferant!$B$9:$B$134,0),MATCH(W$1,Grunddaten!$C$8:$BP$8,0)), "")&amp;""</f>
        <v/>
      </c>
      <c r="Y15" t="str">
        <f>_xlfn.IFNA(INDEX(Input_Lieferant!$C$9:$BE$158,MATCH($A15,Input_Lieferant!$B$9:$B$158,0),MATCH(Y$1,Input_Lieferant!$C$8:$BE$8,0)), "")&amp;""</f>
        <v/>
      </c>
      <c r="Z15" t="str">
        <f>_xlfn.IFNA(INDEX(Input_Lieferant!$C$9:$BE$158,MATCH($A15,Input_Lieferant!$B$9:$B$158,0),MATCH(Z$1,Input_Lieferant!$C$8:$BE$8,0)), "")&amp;""</f>
        <v/>
      </c>
      <c r="AA15" t="str">
        <f>_xlfn.IFNA(INDEX(Grunddaten!$C$9:$BP$134,MATCH($A15,Input_Lieferant!$B$9:$B$134,0),MATCH(AA$1,Grunddaten!$C$8:$BP$8,0)), "")&amp;""</f>
        <v/>
      </c>
      <c r="AB15" t="str">
        <f>_xlfn.IFNA(INDEX(Input_Lieferant!$C$9:$BE$158,MATCH($A15,Input_Lieferant!$B$9:$B$158,0),MATCH(AB$1,Input_Lieferant!$C$8:$BE$8,0)), "")&amp;""</f>
        <v/>
      </c>
      <c r="AC15" s="258" t="str">
        <f t="shared" si="3"/>
        <v/>
      </c>
      <c r="AD15" t="str">
        <f>_xlfn.IFNA(INDEX('Systemmanager - Datenassistent'!$G$9:$BU$134,MATCH($A15,Input_Lieferant!$B$9:$B$134,0),MATCH(AD$1,'Systemmanager - Datenassistent'!$G$8:$BU$8,0)), "")&amp;""</f>
        <v/>
      </c>
      <c r="AE15" t="str">
        <f>_xlfn.IFNA(INDEX(Grunddaten!$C$9:$BP$134,MATCH($A15,Input_Lieferant!$B$9:$B$134,0),MATCH(AE$1,Grunddaten!$C$8:$BP$8,0)), "")&amp;""</f>
        <v/>
      </c>
      <c r="AF15" t="str">
        <f>_xlfn.IFNA(INDEX('Systemmanager - Datenassistent'!$J$9:$BU$134,MATCH($A15,Input_Lieferant!$B$9:$B$134,0),MATCH(AF$1,'Systemmanager - Datenassistent'!$J$8:$BU$8,0)), "")&amp;""</f>
        <v/>
      </c>
      <c r="AG15" t="str">
        <f>_xlfn.IFNA(INDEX('Systemmanager - Datenassistent'!$J$9:$BU$134,MATCH($A15,Input_Lieferant!$B$9:$B$134,0),MATCH(AG$1,'Systemmanager - Datenassistent'!$J$8:$BU$8,0)), "")&amp;""</f>
        <v/>
      </c>
      <c r="AH15" t="str">
        <f>_xlfn.IFNA(INDEX(Grunddaten!$C$9:$BP$134,MATCH($A15,Input_Lieferant!$B$9:$B$134,0),MATCH(AH$1,Grunddaten!$C$8:$BP$8,0)), "")&amp;""</f>
        <v/>
      </c>
      <c r="AI15" t="str">
        <f>_xlfn.IFNA(INDEX(Grunddaten!$C$9:$BP$134,MATCH($A15,Input_Lieferant!$B$9:$B$134,0),MATCH(AI$1,Grunddaten!$C$8:$BP$8,0)), "")&amp;""</f>
        <v/>
      </c>
      <c r="AJ15" t="str">
        <f>_xlfn.IFNA(INDEX(Grunddaten!$C$9:$BP$134,MATCH($A15,Input_Lieferant!$B$9:$B$134,0),MATCH(AJ$1,Grunddaten!$C$8:$BP$8,0)), "")&amp;""</f>
        <v/>
      </c>
      <c r="AK15" s="258" t="str">
        <f t="shared" si="4"/>
        <v/>
      </c>
      <c r="AL15" t="str">
        <f>_xlfn.IFNA(INDEX('Systemmanager - Datenassistent'!$J$9:$BU$134,MATCH($A15,Input_Lieferant!$B$9:$B$134,0),MATCH(AL$1,'Systemmanager - Datenassistent'!$J$8:$BU$8,0)), "")&amp;""</f>
        <v/>
      </c>
      <c r="AM15" t="str">
        <f>_xlfn.IFNA(INDEX('Systemmanager - Datenassistent'!$J$9:$BU$134,MATCH($A15,Input_Lieferant!$B$9:$B$134,0),MATCH(AM$1,'Systemmanager - Datenassistent'!$J$8:$BU$8,0)), "")&amp;""</f>
        <v/>
      </c>
      <c r="AN15" s="227" t="str">
        <f>_xlfn.IFNA(INDEX('Systemmanager - Datenassistent'!$J$9:$BU$134,MATCH($A15,Input_Lieferant!$B$9:$B$134,0),MATCH(AN$1,'Systemmanager - Datenassistent'!$J$8:$BU$8,0)), "")&amp;""</f>
        <v/>
      </c>
    </row>
    <row r="16" spans="1:40" x14ac:dyDescent="0.2">
      <c r="A16" t="str">
        <f>IF(LEN(Input_Lieferant!B23)=0,"",Input_Lieferant!B23)</f>
        <v/>
      </c>
      <c r="B16" t="str">
        <f t="shared" si="1"/>
        <v/>
      </c>
      <c r="C16" t="str">
        <f>_xlfn.IFNA(INDEX(Grunddaten!$C$9:$BP$134,MATCH($A16,Input_Lieferant!$B$9:$B$134,0),MATCH(C$1,Grunddaten!$C$8:$BP$8,0)), "")&amp;""</f>
        <v/>
      </c>
      <c r="D16" t="str">
        <f>_xlfn.IFNA(INDEX(Input_Lieferant!$C$9:$BE$158,MATCH($A16,Input_Lieferant!$B$9:$B$158,0),MATCH(D$1,Input_Lieferant!$C$8:$BE$8,0)), "")&amp;""</f>
        <v/>
      </c>
      <c r="E16" t="str">
        <f>_xlfn.IFNA(INDEX(Input_Lieferant!$C$9:$BE$158,MATCH($A16,Input_Lieferant!$B$9:$B$158,0),MATCH(E$1,Input_Lieferant!$C$8:$BE$8,0)), "")&amp;""</f>
        <v/>
      </c>
      <c r="F16" t="str">
        <f>_xlfn.IFNA(INDEX(Grunddaten!$C$9:$BP$134,MATCH($A16,Input_Lieferant!$B$9:$B$134,0),MATCH(F$1,Grunddaten!$C$8:$BP$8,0)), "")&amp;""</f>
        <v/>
      </c>
      <c r="G16" t="str">
        <f>_xlfn.IFNA(INDEX(Input_Lieferant!$C$9:$BE$158,MATCH($A16,Input_Lieferant!$B$9:$B$158,0),MATCH(G$1,Input_Lieferant!$C$8:$BE$8,0)), "")&amp;""</f>
        <v/>
      </c>
      <c r="H16" t="str">
        <f>_xlfn.IFNA(INDEX(Input_Lieferant!$C$9:$BE$158,MATCH($A16,Input_Lieferant!$B$9:$B$158,0),MATCH(H$1,Input_Lieferant!$C$8:$BE$8,0)),"")&amp;""</f>
        <v/>
      </c>
      <c r="I16" t="str">
        <f>TEXT(_xlfn.IFNA(INDEX(Input_Lieferant!$C$9:$BE$158,MATCH($A16,Input_Lieferant!$B$9:$B$158,0),MATCH(I$1,Input_Lieferant!$C$8:$BE$8,0)),""), "0.000")&amp;""</f>
        <v/>
      </c>
      <c r="J16" t="str">
        <f>TEXT(_xlfn.IFNA(INDEX(Input_Lieferant!$C$9:$BE$158,MATCH($A16,Input_Lieferant!$B$9:$B$158,0),MATCH(J$1,Input_Lieferant!$C$8:$BE$8,0)),""), "0.000")&amp;""</f>
        <v/>
      </c>
      <c r="K16" t="str">
        <f>TEXT(_xlfn.IFNA(INDEX(Input_Lieferant!$C$9:$BE$158,MATCH($A16,Input_Lieferant!$B$9:$B$158,0),MATCH(K$1,Input_Lieferant!$C$8:$BE$8,0)),""), "0.000")&amp;""</f>
        <v/>
      </c>
      <c r="L16" t="str">
        <f>TEXT(_xlfn.IFNA(INDEX(Input_Lieferant!$C$9:$BE$158,MATCH($A16,Input_Lieferant!$B$9:$B$158,0),MATCH(L$1,Input_Lieferant!$C$8:$BE$8,0)),""), "0.000")&amp;""</f>
        <v/>
      </c>
      <c r="M16" t="str">
        <f>_xlfn.IFNA(INDEX(Input_Lieferant!$C$9:$BE$158,MATCH($A16,Input_Lieferant!$B$9:$B$158,0),MATCH(M$1,Input_Lieferant!$C$8:$BE$8,0)),"")&amp;""</f>
        <v/>
      </c>
      <c r="N16" t="str">
        <f>_xlfn.IFNA(INDEX(Input_Lieferant!$C$9:$BE$158,MATCH($A16,Input_Lieferant!$B$9:$B$158,0),MATCH(N$1,Input_Lieferant!$C$8:$BE$8,0)),"")&amp;""</f>
        <v/>
      </c>
      <c r="O16" t="str">
        <f>_xlfn.IFNA(INDEX(Input_Lieferant!$C$9:$BE$158,MATCH($A16,Input_Lieferant!$B$9:$B$158,0),MATCH(O$1,Input_Lieferant!$C$8:$BE$8,0)),"")&amp;""</f>
        <v/>
      </c>
      <c r="P16" t="str">
        <f>_xlfn.IFNA(INDEX(Input_Lieferant!$C$9:$BE$158,MATCH($A16,Input_Lieferant!$B$9:$B$158,0),MATCH(P$1,Input_Lieferant!$C$8:$BE$8,0)),"")&amp;""</f>
        <v/>
      </c>
      <c r="Q16" s="258" t="str">
        <f t="shared" si="5"/>
        <v/>
      </c>
      <c r="R16" t="str">
        <f>_xlfn.IFNA(INDEX(Grunddaten!$C$9:$BP$134,MATCH($A16,Input_Lieferant!$B$9:$B$134,0),MATCH(R$1,Grunddaten!$C$8:$BP$8,0)), "")&amp;""</f>
        <v/>
      </c>
      <c r="S16" t="str">
        <f>_xlfn.IFNA(INDEX('Systemmanager - Datenassistent'!$J$9:$BU$134,MATCH($A16,Input_Lieferant!$B$9:$B$134,0),MATCH(S$1,'Systemmanager - Datenassistent'!$J$8:$BU$8,0)), "")</f>
        <v/>
      </c>
      <c r="T16" t="e">
        <f>INDEX('Systemmanager - Datenassistent'!$J$9:$BU$134,MATCH($A16,Input_Lieferant!$B$9:$B$134,0),MATCH(T$1,'Systemmanager - Datenassistent'!$J$8:$BU$8,0))</f>
        <v>#N/A</v>
      </c>
      <c r="U16" t="str">
        <f>_xlfn.IFNA(INDEX(Input_Lieferant!$C$9:$BE$158,MATCH($A16,Input_Lieferant!$B$9:$B$158,0),MATCH(U$1,Input_Lieferant!$C$8:$BE$8,0)),"")&amp;""</f>
        <v/>
      </c>
      <c r="V16" s="258" t="str">
        <f t="shared" si="2"/>
        <v/>
      </c>
      <c r="W16" t="str">
        <f>_xlfn.IFNA(INDEX(Grunddaten!$C$9:$BP$134,MATCH($A16,Input_Lieferant!$B$9:$B$134,0),MATCH(W$1,Grunddaten!$C$8:$BP$8,0)), "")&amp;""</f>
        <v/>
      </c>
      <c r="Y16" t="str">
        <f>_xlfn.IFNA(INDEX(Input_Lieferant!$C$9:$BE$158,MATCH($A16,Input_Lieferant!$B$9:$B$158,0),MATCH(Y$1,Input_Lieferant!$C$8:$BE$8,0)), "")&amp;""</f>
        <v/>
      </c>
      <c r="Z16" t="str">
        <f>_xlfn.IFNA(INDEX(Input_Lieferant!$C$9:$BE$158,MATCH($A16,Input_Lieferant!$B$9:$B$158,0),MATCH(Z$1,Input_Lieferant!$C$8:$BE$8,0)), "")&amp;""</f>
        <v/>
      </c>
      <c r="AA16" t="str">
        <f>_xlfn.IFNA(INDEX(Grunddaten!$C$9:$BP$134,MATCH($A16,Input_Lieferant!$B$9:$B$134,0),MATCH(AA$1,Grunddaten!$C$8:$BP$8,0)), "")&amp;""</f>
        <v/>
      </c>
      <c r="AB16" t="str">
        <f>_xlfn.IFNA(INDEX(Input_Lieferant!$C$9:$BE$158,MATCH($A16,Input_Lieferant!$B$9:$B$158,0),MATCH(AB$1,Input_Lieferant!$C$8:$BE$8,0)), "")&amp;""</f>
        <v/>
      </c>
      <c r="AC16" s="258" t="str">
        <f t="shared" si="3"/>
        <v/>
      </c>
      <c r="AD16" t="str">
        <f>_xlfn.IFNA(INDEX('Systemmanager - Datenassistent'!$G$9:$BU$134,MATCH($A16,Input_Lieferant!$B$9:$B$134,0),MATCH(AD$1,'Systemmanager - Datenassistent'!$G$8:$BU$8,0)), "")&amp;""</f>
        <v/>
      </c>
      <c r="AE16" t="str">
        <f>_xlfn.IFNA(INDEX(Grunddaten!$C$9:$BP$134,MATCH($A16,Input_Lieferant!$B$9:$B$134,0),MATCH(AE$1,Grunddaten!$C$8:$BP$8,0)), "")&amp;""</f>
        <v/>
      </c>
      <c r="AF16" t="str">
        <f>_xlfn.IFNA(INDEX('Systemmanager - Datenassistent'!$J$9:$BU$134,MATCH($A16,Input_Lieferant!$B$9:$B$134,0),MATCH(AF$1,'Systemmanager - Datenassistent'!$J$8:$BU$8,0)), "")&amp;""</f>
        <v/>
      </c>
      <c r="AG16" t="str">
        <f>_xlfn.IFNA(INDEX('Systemmanager - Datenassistent'!$J$9:$BU$134,MATCH($A16,Input_Lieferant!$B$9:$B$134,0),MATCH(AG$1,'Systemmanager - Datenassistent'!$J$8:$BU$8,0)), "")&amp;""</f>
        <v/>
      </c>
      <c r="AH16" t="str">
        <f>_xlfn.IFNA(INDEX(Grunddaten!$C$9:$BP$134,MATCH($A16,Input_Lieferant!$B$9:$B$134,0),MATCH(AH$1,Grunddaten!$C$8:$BP$8,0)), "")&amp;""</f>
        <v/>
      </c>
      <c r="AI16" t="str">
        <f>_xlfn.IFNA(INDEX(Grunddaten!$C$9:$BP$134,MATCH($A16,Input_Lieferant!$B$9:$B$134,0),MATCH(AI$1,Grunddaten!$C$8:$BP$8,0)), "")&amp;""</f>
        <v/>
      </c>
      <c r="AJ16" t="str">
        <f>_xlfn.IFNA(INDEX(Grunddaten!$C$9:$BP$134,MATCH($A16,Input_Lieferant!$B$9:$B$134,0),MATCH(AJ$1,Grunddaten!$C$8:$BP$8,0)), "")&amp;""</f>
        <v/>
      </c>
      <c r="AK16" s="258" t="str">
        <f t="shared" si="4"/>
        <v/>
      </c>
      <c r="AL16" t="str">
        <f>_xlfn.IFNA(INDEX('Systemmanager - Datenassistent'!$J$9:$BU$134,MATCH($A16,Input_Lieferant!$B$9:$B$134,0),MATCH(AL$1,'Systemmanager - Datenassistent'!$J$8:$BU$8,0)), "")&amp;""</f>
        <v/>
      </c>
      <c r="AM16" t="str">
        <f>_xlfn.IFNA(INDEX('Systemmanager - Datenassistent'!$J$9:$BU$134,MATCH($A16,Input_Lieferant!$B$9:$B$134,0),MATCH(AM$1,'Systemmanager - Datenassistent'!$J$8:$BU$8,0)), "")&amp;""</f>
        <v/>
      </c>
      <c r="AN16" s="227" t="str">
        <f>_xlfn.IFNA(INDEX('Systemmanager - Datenassistent'!$J$9:$BU$134,MATCH($A16,Input_Lieferant!$B$9:$B$134,0),MATCH(AN$1,'Systemmanager - Datenassistent'!$J$8:$BU$8,0)), "")&amp;""</f>
        <v/>
      </c>
    </row>
    <row r="17" spans="1:40" x14ac:dyDescent="0.2">
      <c r="A17" t="str">
        <f>IF(LEN(Input_Lieferant!B24)=0,"",Input_Lieferant!B24)</f>
        <v/>
      </c>
      <c r="B17" t="str">
        <f t="shared" si="1"/>
        <v/>
      </c>
      <c r="C17" t="str">
        <f>_xlfn.IFNA(INDEX(Grunddaten!$C$9:$BP$134,MATCH($A17,Input_Lieferant!$B$9:$B$134,0),MATCH(C$1,Grunddaten!$C$8:$BP$8,0)), "")&amp;""</f>
        <v/>
      </c>
      <c r="D17" t="str">
        <f>_xlfn.IFNA(INDEX(Input_Lieferant!$C$9:$BE$158,MATCH($A17,Input_Lieferant!$B$9:$B$158,0),MATCH(D$1,Input_Lieferant!$C$8:$BE$8,0)), "")&amp;""</f>
        <v/>
      </c>
      <c r="E17" t="str">
        <f>_xlfn.IFNA(INDEX(Input_Lieferant!$C$9:$BE$158,MATCH($A17,Input_Lieferant!$B$9:$B$158,0),MATCH(E$1,Input_Lieferant!$C$8:$BE$8,0)), "")&amp;""</f>
        <v/>
      </c>
      <c r="F17" t="str">
        <f>_xlfn.IFNA(INDEX(Grunddaten!$C$9:$BP$134,MATCH($A17,Input_Lieferant!$B$9:$B$134,0),MATCH(F$1,Grunddaten!$C$8:$BP$8,0)), "")&amp;""</f>
        <v/>
      </c>
      <c r="G17" t="str">
        <f>_xlfn.IFNA(INDEX(Input_Lieferant!$C$9:$BE$158,MATCH($A17,Input_Lieferant!$B$9:$B$158,0),MATCH(G$1,Input_Lieferant!$C$8:$BE$8,0)), "")&amp;""</f>
        <v/>
      </c>
      <c r="H17" t="str">
        <f>_xlfn.IFNA(INDEX(Input_Lieferant!$C$9:$BE$158,MATCH($A17,Input_Lieferant!$B$9:$B$158,0),MATCH(H$1,Input_Lieferant!$C$8:$BE$8,0)),"")&amp;""</f>
        <v/>
      </c>
      <c r="I17" t="str">
        <f>TEXT(_xlfn.IFNA(INDEX(Input_Lieferant!$C$9:$BE$158,MATCH($A17,Input_Lieferant!$B$9:$B$158,0),MATCH(I$1,Input_Lieferant!$C$8:$BE$8,0)),""), "0.000")&amp;""</f>
        <v/>
      </c>
      <c r="J17" t="str">
        <f>TEXT(_xlfn.IFNA(INDEX(Input_Lieferant!$C$9:$BE$158,MATCH($A17,Input_Lieferant!$B$9:$B$158,0),MATCH(J$1,Input_Lieferant!$C$8:$BE$8,0)),""), "0.000")&amp;""</f>
        <v/>
      </c>
      <c r="K17" t="str">
        <f>TEXT(_xlfn.IFNA(INDEX(Input_Lieferant!$C$9:$BE$158,MATCH($A17,Input_Lieferant!$B$9:$B$158,0),MATCH(K$1,Input_Lieferant!$C$8:$BE$8,0)),""), "0.000")&amp;""</f>
        <v/>
      </c>
      <c r="L17" t="str">
        <f>TEXT(_xlfn.IFNA(INDEX(Input_Lieferant!$C$9:$BE$158,MATCH($A17,Input_Lieferant!$B$9:$B$158,0),MATCH(L$1,Input_Lieferant!$C$8:$BE$8,0)),""), "0.000")&amp;""</f>
        <v/>
      </c>
      <c r="M17" t="str">
        <f>_xlfn.IFNA(INDEX(Input_Lieferant!$C$9:$BE$158,MATCH($A17,Input_Lieferant!$B$9:$B$158,0),MATCH(M$1,Input_Lieferant!$C$8:$BE$8,0)),"")&amp;""</f>
        <v/>
      </c>
      <c r="N17" t="str">
        <f>_xlfn.IFNA(INDEX(Input_Lieferant!$C$9:$BE$158,MATCH($A17,Input_Lieferant!$B$9:$B$158,0),MATCH(N$1,Input_Lieferant!$C$8:$BE$8,0)),"")&amp;""</f>
        <v/>
      </c>
      <c r="O17" t="str">
        <f>_xlfn.IFNA(INDEX(Input_Lieferant!$C$9:$BE$158,MATCH($A17,Input_Lieferant!$B$9:$B$158,0),MATCH(O$1,Input_Lieferant!$C$8:$BE$8,0)),"")&amp;""</f>
        <v/>
      </c>
      <c r="P17" t="str">
        <f>_xlfn.IFNA(INDEX(Input_Lieferant!$C$9:$BE$158,MATCH($A17,Input_Lieferant!$B$9:$B$158,0),MATCH(P$1,Input_Lieferant!$C$8:$BE$8,0)),"")&amp;""</f>
        <v/>
      </c>
      <c r="Q17" s="258" t="str">
        <f t="shared" si="5"/>
        <v/>
      </c>
      <c r="R17" t="str">
        <f>_xlfn.IFNA(INDEX(Grunddaten!$C$9:$BP$134,MATCH($A17,Input_Lieferant!$B$9:$B$134,0),MATCH(R$1,Grunddaten!$C$8:$BP$8,0)), "")&amp;""</f>
        <v/>
      </c>
      <c r="S17" t="str">
        <f>_xlfn.IFNA(INDEX('Systemmanager - Datenassistent'!$J$9:$BU$134,MATCH($A17,Input_Lieferant!$B$9:$B$134,0),MATCH(S$1,'Systemmanager - Datenassistent'!$J$8:$BU$8,0)), "")</f>
        <v/>
      </c>
      <c r="T17" t="e">
        <f>INDEX('Systemmanager - Datenassistent'!$J$9:$BU$134,MATCH($A17,Input_Lieferant!$B$9:$B$134,0),MATCH(T$1,'Systemmanager - Datenassistent'!$J$8:$BU$8,0))</f>
        <v>#N/A</v>
      </c>
      <c r="U17" t="str">
        <f>_xlfn.IFNA(INDEX(Input_Lieferant!$C$9:$BE$158,MATCH($A17,Input_Lieferant!$B$9:$B$158,0),MATCH(U$1,Input_Lieferant!$C$8:$BE$8,0)),"")&amp;""</f>
        <v/>
      </c>
      <c r="V17" s="258" t="str">
        <f t="shared" si="2"/>
        <v/>
      </c>
      <c r="W17" t="str">
        <f>_xlfn.IFNA(INDEX(Grunddaten!$C$9:$BP$134,MATCH($A17,Input_Lieferant!$B$9:$B$134,0),MATCH(W$1,Grunddaten!$C$8:$BP$8,0)), "")&amp;""</f>
        <v/>
      </c>
      <c r="Y17" t="str">
        <f>_xlfn.IFNA(INDEX(Input_Lieferant!$C$9:$BE$158,MATCH($A17,Input_Lieferant!$B$9:$B$158,0),MATCH(Y$1,Input_Lieferant!$C$8:$BE$8,0)), "")&amp;""</f>
        <v/>
      </c>
      <c r="Z17" t="str">
        <f>_xlfn.IFNA(INDEX(Input_Lieferant!$C$9:$BE$158,MATCH($A17,Input_Lieferant!$B$9:$B$158,0),MATCH(Z$1,Input_Lieferant!$C$8:$BE$8,0)), "")&amp;""</f>
        <v/>
      </c>
      <c r="AA17" t="str">
        <f>_xlfn.IFNA(INDEX(Grunddaten!$C$9:$BP$134,MATCH($A17,Input_Lieferant!$B$9:$B$134,0),MATCH(AA$1,Grunddaten!$C$8:$BP$8,0)), "")&amp;""</f>
        <v/>
      </c>
      <c r="AB17" t="str">
        <f>_xlfn.IFNA(INDEX(Input_Lieferant!$C$9:$BE$158,MATCH($A17,Input_Lieferant!$B$9:$B$158,0),MATCH(AB$1,Input_Lieferant!$C$8:$BE$8,0)), "")&amp;""</f>
        <v/>
      </c>
      <c r="AC17" s="258" t="str">
        <f t="shared" si="3"/>
        <v/>
      </c>
      <c r="AD17" t="str">
        <f>_xlfn.IFNA(INDEX('Systemmanager - Datenassistent'!$G$9:$BU$134,MATCH($A17,Input_Lieferant!$B$9:$B$134,0),MATCH(AD$1,'Systemmanager - Datenassistent'!$G$8:$BU$8,0)), "")&amp;""</f>
        <v/>
      </c>
      <c r="AE17" t="str">
        <f>_xlfn.IFNA(INDEX(Grunddaten!$C$9:$BP$134,MATCH($A17,Input_Lieferant!$B$9:$B$134,0),MATCH(AE$1,Grunddaten!$C$8:$BP$8,0)), "")&amp;""</f>
        <v/>
      </c>
      <c r="AF17" t="str">
        <f>_xlfn.IFNA(INDEX('Systemmanager - Datenassistent'!$J$9:$BU$134,MATCH($A17,Input_Lieferant!$B$9:$B$134,0),MATCH(AF$1,'Systemmanager - Datenassistent'!$J$8:$BU$8,0)), "")&amp;""</f>
        <v/>
      </c>
      <c r="AG17" t="str">
        <f>_xlfn.IFNA(INDEX('Systemmanager - Datenassistent'!$J$9:$BU$134,MATCH($A17,Input_Lieferant!$B$9:$B$134,0),MATCH(AG$1,'Systemmanager - Datenassistent'!$J$8:$BU$8,0)), "")&amp;""</f>
        <v/>
      </c>
      <c r="AH17" t="str">
        <f>_xlfn.IFNA(INDEX(Grunddaten!$C$9:$BP$134,MATCH($A17,Input_Lieferant!$B$9:$B$134,0),MATCH(AH$1,Grunddaten!$C$8:$BP$8,0)), "")&amp;""</f>
        <v/>
      </c>
      <c r="AI17" t="str">
        <f>_xlfn.IFNA(INDEX(Grunddaten!$C$9:$BP$134,MATCH($A17,Input_Lieferant!$B$9:$B$134,0),MATCH(AI$1,Grunddaten!$C$8:$BP$8,0)), "")&amp;""</f>
        <v/>
      </c>
      <c r="AJ17" t="str">
        <f>_xlfn.IFNA(INDEX(Grunddaten!$C$9:$BP$134,MATCH($A17,Input_Lieferant!$B$9:$B$134,0),MATCH(AJ$1,Grunddaten!$C$8:$BP$8,0)), "")&amp;""</f>
        <v/>
      </c>
      <c r="AK17" s="258" t="str">
        <f t="shared" si="4"/>
        <v/>
      </c>
      <c r="AL17" t="str">
        <f>_xlfn.IFNA(INDEX('Systemmanager - Datenassistent'!$J$9:$BU$134,MATCH($A17,Input_Lieferant!$B$9:$B$134,0),MATCH(AL$1,'Systemmanager - Datenassistent'!$J$8:$BU$8,0)), "")&amp;""</f>
        <v/>
      </c>
      <c r="AM17" t="str">
        <f>_xlfn.IFNA(INDEX('Systemmanager - Datenassistent'!$J$9:$BU$134,MATCH($A17,Input_Lieferant!$B$9:$B$134,0),MATCH(AM$1,'Systemmanager - Datenassistent'!$J$8:$BU$8,0)), "")&amp;""</f>
        <v/>
      </c>
      <c r="AN17" s="227" t="str">
        <f>_xlfn.IFNA(INDEX('Systemmanager - Datenassistent'!$J$9:$BU$134,MATCH($A17,Input_Lieferant!$B$9:$B$134,0),MATCH(AN$1,'Systemmanager - Datenassistent'!$J$8:$BU$8,0)), "")&amp;""</f>
        <v/>
      </c>
    </row>
    <row r="18" spans="1:40" x14ac:dyDescent="0.2">
      <c r="A18" t="str">
        <f>IF(LEN(Input_Lieferant!B25)=0,"",Input_Lieferant!B25)</f>
        <v/>
      </c>
      <c r="B18" t="str">
        <f t="shared" si="1"/>
        <v/>
      </c>
      <c r="C18" t="str">
        <f>_xlfn.IFNA(INDEX(Grunddaten!$C$9:$BP$134,MATCH($A18,Input_Lieferant!$B$9:$B$134,0),MATCH(C$1,Grunddaten!$C$8:$BP$8,0)), "")&amp;""</f>
        <v/>
      </c>
      <c r="D18" t="str">
        <f>_xlfn.IFNA(INDEX(Input_Lieferant!$C$9:$BE$158,MATCH($A18,Input_Lieferant!$B$9:$B$158,0),MATCH(D$1,Input_Lieferant!$C$8:$BE$8,0)), "")&amp;""</f>
        <v/>
      </c>
      <c r="E18" t="str">
        <f>_xlfn.IFNA(INDEX(Input_Lieferant!$C$9:$BE$158,MATCH($A18,Input_Lieferant!$B$9:$B$158,0),MATCH(E$1,Input_Lieferant!$C$8:$BE$8,0)), "")&amp;""</f>
        <v/>
      </c>
      <c r="F18" t="str">
        <f>_xlfn.IFNA(INDEX(Grunddaten!$C$9:$BP$134,MATCH($A18,Input_Lieferant!$B$9:$B$134,0),MATCH(F$1,Grunddaten!$C$8:$BP$8,0)), "")&amp;""</f>
        <v/>
      </c>
      <c r="G18" t="str">
        <f>_xlfn.IFNA(INDEX(Input_Lieferant!$C$9:$BE$158,MATCH($A18,Input_Lieferant!$B$9:$B$158,0),MATCH(G$1,Input_Lieferant!$C$8:$BE$8,0)), "")&amp;""</f>
        <v/>
      </c>
      <c r="H18" t="str">
        <f>_xlfn.IFNA(INDEX(Input_Lieferant!$C$9:$BE$158,MATCH($A18,Input_Lieferant!$B$9:$B$158,0),MATCH(H$1,Input_Lieferant!$C$8:$BE$8,0)),"")&amp;""</f>
        <v/>
      </c>
      <c r="I18" t="str">
        <f>TEXT(_xlfn.IFNA(INDEX(Input_Lieferant!$C$9:$BE$158,MATCH($A18,Input_Lieferant!$B$9:$B$158,0),MATCH(I$1,Input_Lieferant!$C$8:$BE$8,0)),""), "0.000")&amp;""</f>
        <v/>
      </c>
      <c r="J18" t="str">
        <f>TEXT(_xlfn.IFNA(INDEX(Input_Lieferant!$C$9:$BE$158,MATCH($A18,Input_Lieferant!$B$9:$B$158,0),MATCH(J$1,Input_Lieferant!$C$8:$BE$8,0)),""), "0.000")&amp;""</f>
        <v/>
      </c>
      <c r="K18" t="str">
        <f>TEXT(_xlfn.IFNA(INDEX(Input_Lieferant!$C$9:$BE$158,MATCH($A18,Input_Lieferant!$B$9:$B$158,0),MATCH(K$1,Input_Lieferant!$C$8:$BE$8,0)),""), "0.000")&amp;""</f>
        <v/>
      </c>
      <c r="L18" t="str">
        <f>TEXT(_xlfn.IFNA(INDEX(Input_Lieferant!$C$9:$BE$158,MATCH($A18,Input_Lieferant!$B$9:$B$158,0),MATCH(L$1,Input_Lieferant!$C$8:$BE$8,0)),""), "0.000")&amp;""</f>
        <v/>
      </c>
      <c r="M18" t="str">
        <f>_xlfn.IFNA(INDEX(Input_Lieferant!$C$9:$BE$158,MATCH($A18,Input_Lieferant!$B$9:$B$158,0),MATCH(M$1,Input_Lieferant!$C$8:$BE$8,0)),"")&amp;""</f>
        <v/>
      </c>
      <c r="N18" t="str">
        <f>_xlfn.IFNA(INDEX(Input_Lieferant!$C$9:$BE$158,MATCH($A18,Input_Lieferant!$B$9:$B$158,0),MATCH(N$1,Input_Lieferant!$C$8:$BE$8,0)),"")&amp;""</f>
        <v/>
      </c>
      <c r="O18" t="str">
        <f>_xlfn.IFNA(INDEX(Input_Lieferant!$C$9:$BE$158,MATCH($A18,Input_Lieferant!$B$9:$B$158,0),MATCH(O$1,Input_Lieferant!$C$8:$BE$8,0)),"")&amp;""</f>
        <v/>
      </c>
      <c r="P18" t="str">
        <f>_xlfn.IFNA(INDEX(Input_Lieferant!$C$9:$BE$158,MATCH($A18,Input_Lieferant!$B$9:$B$158,0),MATCH(P$1,Input_Lieferant!$C$8:$BE$8,0)),"")&amp;""</f>
        <v/>
      </c>
      <c r="Q18" s="258" t="str">
        <f t="shared" si="5"/>
        <v/>
      </c>
      <c r="R18" t="str">
        <f>_xlfn.IFNA(INDEX(Grunddaten!$C$9:$BP$134,MATCH($A18,Input_Lieferant!$B$9:$B$134,0),MATCH(R$1,Grunddaten!$C$8:$BP$8,0)), "")&amp;""</f>
        <v/>
      </c>
      <c r="S18" t="str">
        <f>_xlfn.IFNA(INDEX('Systemmanager - Datenassistent'!$J$9:$BU$134,MATCH($A18,Input_Lieferant!$B$9:$B$134,0),MATCH(S$1,'Systemmanager - Datenassistent'!$J$8:$BU$8,0)), "")</f>
        <v/>
      </c>
      <c r="T18" t="e">
        <f>INDEX('Systemmanager - Datenassistent'!$J$9:$BU$134,MATCH($A18,Input_Lieferant!$B$9:$B$134,0),MATCH(T$1,'Systemmanager - Datenassistent'!$J$8:$BU$8,0))</f>
        <v>#N/A</v>
      </c>
      <c r="U18" t="str">
        <f>_xlfn.IFNA(INDEX(Input_Lieferant!$C$9:$BE$158,MATCH($A18,Input_Lieferant!$B$9:$B$158,0),MATCH(U$1,Input_Lieferant!$C$8:$BE$8,0)),"")&amp;""</f>
        <v/>
      </c>
      <c r="V18" s="258" t="str">
        <f t="shared" si="2"/>
        <v/>
      </c>
      <c r="W18" t="str">
        <f>_xlfn.IFNA(INDEX(Grunddaten!$C$9:$BP$134,MATCH($A18,Input_Lieferant!$B$9:$B$134,0),MATCH(W$1,Grunddaten!$C$8:$BP$8,0)), "")&amp;""</f>
        <v/>
      </c>
      <c r="Y18" t="str">
        <f>_xlfn.IFNA(INDEX(Input_Lieferant!$C$9:$BE$158,MATCH($A18,Input_Lieferant!$B$9:$B$158,0),MATCH(Y$1,Input_Lieferant!$C$8:$BE$8,0)), "")&amp;""</f>
        <v/>
      </c>
      <c r="Z18" t="str">
        <f>_xlfn.IFNA(INDEX(Input_Lieferant!$C$9:$BE$158,MATCH($A18,Input_Lieferant!$B$9:$B$158,0),MATCH(Z$1,Input_Lieferant!$C$8:$BE$8,0)), "")&amp;""</f>
        <v/>
      </c>
      <c r="AA18" t="str">
        <f>_xlfn.IFNA(INDEX(Grunddaten!$C$9:$BP$134,MATCH($A18,Input_Lieferant!$B$9:$B$134,0),MATCH(AA$1,Grunddaten!$C$8:$BP$8,0)), "")&amp;""</f>
        <v/>
      </c>
      <c r="AB18" t="str">
        <f>_xlfn.IFNA(INDEX(Input_Lieferant!$C$9:$BE$158,MATCH($A18,Input_Lieferant!$B$9:$B$158,0),MATCH(AB$1,Input_Lieferant!$C$8:$BE$8,0)), "")&amp;""</f>
        <v/>
      </c>
      <c r="AC18" s="258" t="str">
        <f t="shared" si="3"/>
        <v/>
      </c>
      <c r="AD18" t="str">
        <f>_xlfn.IFNA(INDEX('Systemmanager - Datenassistent'!$G$9:$BU$134,MATCH($A18,Input_Lieferant!$B$9:$B$134,0),MATCH(AD$1,'Systemmanager - Datenassistent'!$G$8:$BU$8,0)), "")&amp;""</f>
        <v/>
      </c>
      <c r="AE18" t="str">
        <f>_xlfn.IFNA(INDEX(Grunddaten!$C$9:$BP$134,MATCH($A18,Input_Lieferant!$B$9:$B$134,0),MATCH(AE$1,Grunddaten!$C$8:$BP$8,0)), "")&amp;""</f>
        <v/>
      </c>
      <c r="AF18" t="str">
        <f>_xlfn.IFNA(INDEX('Systemmanager - Datenassistent'!$J$9:$BU$134,MATCH($A18,Input_Lieferant!$B$9:$B$134,0),MATCH(AF$1,'Systemmanager - Datenassistent'!$J$8:$BU$8,0)), "")&amp;""</f>
        <v/>
      </c>
      <c r="AG18" t="str">
        <f>_xlfn.IFNA(INDEX('Systemmanager - Datenassistent'!$J$9:$BU$134,MATCH($A18,Input_Lieferant!$B$9:$B$134,0),MATCH(AG$1,'Systemmanager - Datenassistent'!$J$8:$BU$8,0)), "")&amp;""</f>
        <v/>
      </c>
      <c r="AH18" t="str">
        <f>_xlfn.IFNA(INDEX(Grunddaten!$C$9:$BP$134,MATCH($A18,Input_Lieferant!$B$9:$B$134,0),MATCH(AH$1,Grunddaten!$C$8:$BP$8,0)), "")&amp;""</f>
        <v/>
      </c>
      <c r="AI18" t="str">
        <f>_xlfn.IFNA(INDEX(Grunddaten!$C$9:$BP$134,MATCH($A18,Input_Lieferant!$B$9:$B$134,0),MATCH(AI$1,Grunddaten!$C$8:$BP$8,0)), "")&amp;""</f>
        <v/>
      </c>
      <c r="AJ18" t="str">
        <f>_xlfn.IFNA(INDEX(Grunddaten!$C$9:$BP$134,MATCH($A18,Input_Lieferant!$B$9:$B$134,0),MATCH(AJ$1,Grunddaten!$C$8:$BP$8,0)), "")&amp;""</f>
        <v/>
      </c>
      <c r="AK18" s="258" t="str">
        <f t="shared" si="4"/>
        <v/>
      </c>
      <c r="AL18" t="str">
        <f>_xlfn.IFNA(INDEX('Systemmanager - Datenassistent'!$J$9:$BU$134,MATCH($A18,Input_Lieferant!$B$9:$B$134,0),MATCH(AL$1,'Systemmanager - Datenassistent'!$J$8:$BU$8,0)), "")&amp;""</f>
        <v/>
      </c>
      <c r="AM18" t="str">
        <f>_xlfn.IFNA(INDEX('Systemmanager - Datenassistent'!$J$9:$BU$134,MATCH($A18,Input_Lieferant!$B$9:$B$134,0),MATCH(AM$1,'Systemmanager - Datenassistent'!$J$8:$BU$8,0)), "")&amp;""</f>
        <v/>
      </c>
      <c r="AN18" s="227" t="str">
        <f>_xlfn.IFNA(INDEX('Systemmanager - Datenassistent'!$J$9:$BU$134,MATCH($A18,Input_Lieferant!$B$9:$B$134,0),MATCH(AN$1,'Systemmanager - Datenassistent'!$J$8:$BU$8,0)), "")&amp;""</f>
        <v/>
      </c>
    </row>
    <row r="19" spans="1:40" x14ac:dyDescent="0.2">
      <c r="A19" t="str">
        <f>IF(LEN(Input_Lieferant!B26)=0,"",Input_Lieferant!B26)</f>
        <v/>
      </c>
      <c r="B19" t="str">
        <f t="shared" si="1"/>
        <v/>
      </c>
      <c r="C19" t="str">
        <f>_xlfn.IFNA(INDEX(Grunddaten!$C$9:$BP$134,MATCH($A19,Input_Lieferant!$B$9:$B$134,0),MATCH(C$1,Grunddaten!$C$8:$BP$8,0)), "")&amp;""</f>
        <v/>
      </c>
      <c r="D19" t="str">
        <f>_xlfn.IFNA(INDEX(Input_Lieferant!$C$9:$BE$158,MATCH($A19,Input_Lieferant!$B$9:$B$158,0),MATCH(D$1,Input_Lieferant!$C$8:$BE$8,0)), "")&amp;""</f>
        <v/>
      </c>
      <c r="E19" t="str">
        <f>_xlfn.IFNA(INDEX(Input_Lieferant!$C$9:$BE$158,MATCH($A19,Input_Lieferant!$B$9:$B$158,0),MATCH(E$1,Input_Lieferant!$C$8:$BE$8,0)), "")&amp;""</f>
        <v/>
      </c>
      <c r="F19" t="str">
        <f>_xlfn.IFNA(INDEX(Grunddaten!$C$9:$BP$134,MATCH($A19,Input_Lieferant!$B$9:$B$134,0),MATCH(F$1,Grunddaten!$C$8:$BP$8,0)), "")&amp;""</f>
        <v/>
      </c>
      <c r="G19" t="str">
        <f>_xlfn.IFNA(INDEX(Input_Lieferant!$C$9:$BE$158,MATCH($A19,Input_Lieferant!$B$9:$B$158,0),MATCH(G$1,Input_Lieferant!$C$8:$BE$8,0)), "")&amp;""</f>
        <v/>
      </c>
      <c r="H19" t="str">
        <f>_xlfn.IFNA(INDEX(Input_Lieferant!$C$9:$BE$158,MATCH($A19,Input_Lieferant!$B$9:$B$158,0),MATCH(H$1,Input_Lieferant!$C$8:$BE$8,0)),"")&amp;""</f>
        <v/>
      </c>
      <c r="I19" t="str">
        <f>TEXT(_xlfn.IFNA(INDEX(Input_Lieferant!$C$9:$BE$158,MATCH($A19,Input_Lieferant!$B$9:$B$158,0),MATCH(I$1,Input_Lieferant!$C$8:$BE$8,0)),""), "0.000")&amp;""</f>
        <v/>
      </c>
      <c r="J19" t="str">
        <f>TEXT(_xlfn.IFNA(INDEX(Input_Lieferant!$C$9:$BE$158,MATCH($A19,Input_Lieferant!$B$9:$B$158,0),MATCH(J$1,Input_Lieferant!$C$8:$BE$8,0)),""), "0.000")&amp;""</f>
        <v/>
      </c>
      <c r="K19" t="str">
        <f>TEXT(_xlfn.IFNA(INDEX(Input_Lieferant!$C$9:$BE$158,MATCH($A19,Input_Lieferant!$B$9:$B$158,0),MATCH(K$1,Input_Lieferant!$C$8:$BE$8,0)),""), "0.000")&amp;""</f>
        <v/>
      </c>
      <c r="L19" t="str">
        <f>TEXT(_xlfn.IFNA(INDEX(Input_Lieferant!$C$9:$BE$158,MATCH($A19,Input_Lieferant!$B$9:$B$158,0),MATCH(L$1,Input_Lieferant!$C$8:$BE$8,0)),""), "0.000")&amp;""</f>
        <v/>
      </c>
      <c r="M19" t="str">
        <f>_xlfn.IFNA(INDEX(Input_Lieferant!$C$9:$BE$158,MATCH($A19,Input_Lieferant!$B$9:$B$158,0),MATCH(M$1,Input_Lieferant!$C$8:$BE$8,0)),"")&amp;""</f>
        <v/>
      </c>
      <c r="N19" t="str">
        <f>_xlfn.IFNA(INDEX(Input_Lieferant!$C$9:$BE$158,MATCH($A19,Input_Lieferant!$B$9:$B$158,0),MATCH(N$1,Input_Lieferant!$C$8:$BE$8,0)),"")&amp;""</f>
        <v/>
      </c>
      <c r="O19" t="str">
        <f>_xlfn.IFNA(INDEX(Input_Lieferant!$C$9:$BE$158,MATCH($A19,Input_Lieferant!$B$9:$B$158,0),MATCH(O$1,Input_Lieferant!$C$8:$BE$8,0)),"")&amp;""</f>
        <v/>
      </c>
      <c r="P19" t="str">
        <f>_xlfn.IFNA(INDEX(Input_Lieferant!$C$9:$BE$158,MATCH($A19,Input_Lieferant!$B$9:$B$158,0),MATCH(P$1,Input_Lieferant!$C$8:$BE$8,0)),"")&amp;""</f>
        <v/>
      </c>
      <c r="Q19" s="258" t="str">
        <f t="shared" si="5"/>
        <v/>
      </c>
      <c r="R19" t="str">
        <f>_xlfn.IFNA(INDEX(Grunddaten!$C$9:$BP$134,MATCH($A19,Input_Lieferant!$B$9:$B$134,0),MATCH(R$1,Grunddaten!$C$8:$BP$8,0)), "")&amp;""</f>
        <v/>
      </c>
      <c r="S19" t="str">
        <f>_xlfn.IFNA(INDEX('Systemmanager - Datenassistent'!$J$9:$BU$134,MATCH($A19,Input_Lieferant!$B$9:$B$134,0),MATCH(S$1,'Systemmanager - Datenassistent'!$J$8:$BU$8,0)), "")</f>
        <v/>
      </c>
      <c r="T19" t="e">
        <f>INDEX('Systemmanager - Datenassistent'!$J$9:$BU$134,MATCH($A19,Input_Lieferant!$B$9:$B$134,0),MATCH(T$1,'Systemmanager - Datenassistent'!$J$8:$BU$8,0))</f>
        <v>#N/A</v>
      </c>
      <c r="U19" t="str">
        <f>_xlfn.IFNA(INDEX(Input_Lieferant!$C$9:$BE$158,MATCH($A19,Input_Lieferant!$B$9:$B$158,0),MATCH(U$1,Input_Lieferant!$C$8:$BE$8,0)),"")&amp;""</f>
        <v/>
      </c>
      <c r="V19" s="258" t="str">
        <f t="shared" si="2"/>
        <v/>
      </c>
      <c r="W19" t="str">
        <f>_xlfn.IFNA(INDEX(Grunddaten!$C$9:$BP$134,MATCH($A19,Input_Lieferant!$B$9:$B$134,0),MATCH(W$1,Grunddaten!$C$8:$BP$8,0)), "")&amp;""</f>
        <v/>
      </c>
      <c r="Y19" t="str">
        <f>_xlfn.IFNA(INDEX(Input_Lieferant!$C$9:$BE$158,MATCH($A19,Input_Lieferant!$B$9:$B$158,0),MATCH(Y$1,Input_Lieferant!$C$8:$BE$8,0)), "")&amp;""</f>
        <v/>
      </c>
      <c r="Z19" t="str">
        <f>_xlfn.IFNA(INDEX(Input_Lieferant!$C$9:$BE$158,MATCH($A19,Input_Lieferant!$B$9:$B$158,0),MATCH(Z$1,Input_Lieferant!$C$8:$BE$8,0)), "")&amp;""</f>
        <v/>
      </c>
      <c r="AA19" t="str">
        <f>_xlfn.IFNA(INDEX(Grunddaten!$C$9:$BP$134,MATCH($A19,Input_Lieferant!$B$9:$B$134,0),MATCH(AA$1,Grunddaten!$C$8:$BP$8,0)), "")&amp;""</f>
        <v/>
      </c>
      <c r="AB19" t="str">
        <f>_xlfn.IFNA(INDEX(Input_Lieferant!$C$9:$BE$158,MATCH($A19,Input_Lieferant!$B$9:$B$158,0),MATCH(AB$1,Input_Lieferant!$C$8:$BE$8,0)), "")&amp;""</f>
        <v/>
      </c>
      <c r="AC19" s="258" t="str">
        <f t="shared" si="3"/>
        <v/>
      </c>
      <c r="AD19" t="str">
        <f>_xlfn.IFNA(INDEX('Systemmanager - Datenassistent'!$G$9:$BU$134,MATCH($A19,Input_Lieferant!$B$9:$B$134,0),MATCH(AD$1,'Systemmanager - Datenassistent'!$G$8:$BU$8,0)), "")&amp;""</f>
        <v/>
      </c>
      <c r="AE19" t="str">
        <f>_xlfn.IFNA(INDEX(Grunddaten!$C$9:$BP$134,MATCH($A19,Input_Lieferant!$B$9:$B$134,0),MATCH(AE$1,Grunddaten!$C$8:$BP$8,0)), "")&amp;""</f>
        <v/>
      </c>
      <c r="AF19" t="str">
        <f>_xlfn.IFNA(INDEX('Systemmanager - Datenassistent'!$J$9:$BU$134,MATCH($A19,Input_Lieferant!$B$9:$B$134,0),MATCH(AF$1,'Systemmanager - Datenassistent'!$J$8:$BU$8,0)), "")&amp;""</f>
        <v/>
      </c>
      <c r="AG19" t="str">
        <f>_xlfn.IFNA(INDEX('Systemmanager - Datenassistent'!$J$9:$BU$134,MATCH($A19,Input_Lieferant!$B$9:$B$134,0),MATCH(AG$1,'Systemmanager - Datenassistent'!$J$8:$BU$8,0)), "")&amp;""</f>
        <v/>
      </c>
      <c r="AH19" t="str">
        <f>_xlfn.IFNA(INDEX(Grunddaten!$C$9:$BP$134,MATCH($A19,Input_Lieferant!$B$9:$B$134,0),MATCH(AH$1,Grunddaten!$C$8:$BP$8,0)), "")&amp;""</f>
        <v/>
      </c>
      <c r="AI19" t="str">
        <f>_xlfn.IFNA(INDEX(Grunddaten!$C$9:$BP$134,MATCH($A19,Input_Lieferant!$B$9:$B$134,0),MATCH(AI$1,Grunddaten!$C$8:$BP$8,0)), "")&amp;""</f>
        <v/>
      </c>
      <c r="AJ19" t="str">
        <f>_xlfn.IFNA(INDEX(Grunddaten!$C$9:$BP$134,MATCH($A19,Input_Lieferant!$B$9:$B$134,0),MATCH(AJ$1,Grunddaten!$C$8:$BP$8,0)), "")&amp;""</f>
        <v/>
      </c>
      <c r="AK19" s="258" t="str">
        <f t="shared" si="4"/>
        <v/>
      </c>
      <c r="AL19" t="str">
        <f>_xlfn.IFNA(INDEX('Systemmanager - Datenassistent'!$J$9:$BU$134,MATCH($A19,Input_Lieferant!$B$9:$B$134,0),MATCH(AL$1,'Systemmanager - Datenassistent'!$J$8:$BU$8,0)), "")&amp;""</f>
        <v/>
      </c>
      <c r="AM19" t="str">
        <f>_xlfn.IFNA(INDEX('Systemmanager - Datenassistent'!$J$9:$BU$134,MATCH($A19,Input_Lieferant!$B$9:$B$134,0),MATCH(AM$1,'Systemmanager - Datenassistent'!$J$8:$BU$8,0)), "")&amp;""</f>
        <v/>
      </c>
      <c r="AN19" s="227" t="str">
        <f>_xlfn.IFNA(INDEX('Systemmanager - Datenassistent'!$J$9:$BU$134,MATCH($A19,Input_Lieferant!$B$9:$B$134,0),MATCH(AN$1,'Systemmanager - Datenassistent'!$J$8:$BU$8,0)), "")&amp;""</f>
        <v/>
      </c>
    </row>
    <row r="20" spans="1:40" x14ac:dyDescent="0.2">
      <c r="A20" t="str">
        <f>IF(LEN(Input_Lieferant!B27)=0,"",Input_Lieferant!B27)</f>
        <v/>
      </c>
      <c r="B20" t="str">
        <f t="shared" si="1"/>
        <v/>
      </c>
      <c r="C20" t="str">
        <f>_xlfn.IFNA(INDEX(Grunddaten!$C$9:$BP$134,MATCH($A20,Input_Lieferant!$B$9:$B$134,0),MATCH(C$1,Grunddaten!$C$8:$BP$8,0)), "")&amp;""</f>
        <v/>
      </c>
      <c r="D20" t="str">
        <f>_xlfn.IFNA(INDEX(Input_Lieferant!$C$9:$BE$158,MATCH($A20,Input_Lieferant!$B$9:$B$158,0),MATCH(D$1,Input_Lieferant!$C$8:$BE$8,0)), "")&amp;""</f>
        <v/>
      </c>
      <c r="E20" t="str">
        <f>_xlfn.IFNA(INDEX(Input_Lieferant!$C$9:$BE$158,MATCH($A20,Input_Lieferant!$B$9:$B$158,0),MATCH(E$1,Input_Lieferant!$C$8:$BE$8,0)), "")&amp;""</f>
        <v/>
      </c>
      <c r="F20" t="str">
        <f>_xlfn.IFNA(INDEX(Grunddaten!$C$9:$BP$134,MATCH($A20,Input_Lieferant!$B$9:$B$134,0),MATCH(F$1,Grunddaten!$C$8:$BP$8,0)), "")&amp;""</f>
        <v/>
      </c>
      <c r="G20" t="str">
        <f>_xlfn.IFNA(INDEX(Input_Lieferant!$C$9:$BE$158,MATCH($A20,Input_Lieferant!$B$9:$B$158,0),MATCH(G$1,Input_Lieferant!$C$8:$BE$8,0)), "")&amp;""</f>
        <v/>
      </c>
      <c r="H20" t="str">
        <f>_xlfn.IFNA(INDEX(Input_Lieferant!$C$9:$BE$158,MATCH($A20,Input_Lieferant!$B$9:$B$158,0),MATCH(H$1,Input_Lieferant!$C$8:$BE$8,0)),"")&amp;""</f>
        <v/>
      </c>
      <c r="I20" t="str">
        <f>TEXT(_xlfn.IFNA(INDEX(Input_Lieferant!$C$9:$BE$158,MATCH($A20,Input_Lieferant!$B$9:$B$158,0),MATCH(I$1,Input_Lieferant!$C$8:$BE$8,0)),""), "0.000")&amp;""</f>
        <v/>
      </c>
      <c r="J20" t="str">
        <f>TEXT(_xlfn.IFNA(INDEX(Input_Lieferant!$C$9:$BE$158,MATCH($A20,Input_Lieferant!$B$9:$B$158,0),MATCH(J$1,Input_Lieferant!$C$8:$BE$8,0)),""), "0.000")&amp;""</f>
        <v/>
      </c>
      <c r="K20" t="str">
        <f>TEXT(_xlfn.IFNA(INDEX(Input_Lieferant!$C$9:$BE$158,MATCH($A20,Input_Lieferant!$B$9:$B$158,0),MATCH(K$1,Input_Lieferant!$C$8:$BE$8,0)),""), "0.000")&amp;""</f>
        <v/>
      </c>
      <c r="L20" t="str">
        <f>TEXT(_xlfn.IFNA(INDEX(Input_Lieferant!$C$9:$BE$158,MATCH($A20,Input_Lieferant!$B$9:$B$158,0),MATCH(L$1,Input_Lieferant!$C$8:$BE$8,0)),""), "0.000")&amp;""</f>
        <v/>
      </c>
      <c r="M20" t="str">
        <f>_xlfn.IFNA(INDEX(Input_Lieferant!$C$9:$BE$158,MATCH($A20,Input_Lieferant!$B$9:$B$158,0),MATCH(M$1,Input_Lieferant!$C$8:$BE$8,0)),"")&amp;""</f>
        <v/>
      </c>
      <c r="N20" t="str">
        <f>_xlfn.IFNA(INDEX(Input_Lieferant!$C$9:$BE$158,MATCH($A20,Input_Lieferant!$B$9:$B$158,0),MATCH(N$1,Input_Lieferant!$C$8:$BE$8,0)),"")&amp;""</f>
        <v/>
      </c>
      <c r="O20" t="str">
        <f>_xlfn.IFNA(INDEX(Input_Lieferant!$C$9:$BE$158,MATCH($A20,Input_Lieferant!$B$9:$B$158,0),MATCH(O$1,Input_Lieferant!$C$8:$BE$8,0)),"")&amp;""</f>
        <v/>
      </c>
      <c r="P20" t="str">
        <f>_xlfn.IFNA(INDEX(Input_Lieferant!$C$9:$BE$158,MATCH($A20,Input_Lieferant!$B$9:$B$158,0),MATCH(P$1,Input_Lieferant!$C$8:$BE$8,0)),"")&amp;""</f>
        <v/>
      </c>
      <c r="Q20" s="258" t="str">
        <f t="shared" si="5"/>
        <v/>
      </c>
      <c r="R20" t="str">
        <f>_xlfn.IFNA(INDEX(Grunddaten!$C$9:$BP$134,MATCH($A20,Input_Lieferant!$B$9:$B$134,0),MATCH(R$1,Grunddaten!$C$8:$BP$8,0)), "")&amp;""</f>
        <v/>
      </c>
      <c r="S20" t="str">
        <f>_xlfn.IFNA(INDEX('Systemmanager - Datenassistent'!$J$9:$BU$134,MATCH($A20,Input_Lieferant!$B$9:$B$134,0),MATCH(S$1,'Systemmanager - Datenassistent'!$J$8:$BU$8,0)), "")</f>
        <v/>
      </c>
      <c r="T20" t="e">
        <f>INDEX('Systemmanager - Datenassistent'!$J$9:$BU$134,MATCH($A20,Input_Lieferant!$B$9:$B$134,0),MATCH(T$1,'Systemmanager - Datenassistent'!$J$8:$BU$8,0))</f>
        <v>#N/A</v>
      </c>
      <c r="U20" t="str">
        <f>_xlfn.IFNA(INDEX(Input_Lieferant!$C$9:$BE$158,MATCH($A20,Input_Lieferant!$B$9:$B$158,0),MATCH(U$1,Input_Lieferant!$C$8:$BE$8,0)),"")&amp;""</f>
        <v/>
      </c>
      <c r="V20" s="258" t="str">
        <f t="shared" si="2"/>
        <v/>
      </c>
      <c r="W20" t="str">
        <f>_xlfn.IFNA(INDEX(Grunddaten!$C$9:$BP$134,MATCH($A20,Input_Lieferant!$B$9:$B$134,0),MATCH(W$1,Grunddaten!$C$8:$BP$8,0)), "")&amp;""</f>
        <v/>
      </c>
      <c r="Y20" t="str">
        <f>_xlfn.IFNA(INDEX(Input_Lieferant!$C$9:$BE$158,MATCH($A20,Input_Lieferant!$B$9:$B$158,0),MATCH(Y$1,Input_Lieferant!$C$8:$BE$8,0)), "")&amp;""</f>
        <v/>
      </c>
      <c r="Z20" t="str">
        <f>_xlfn.IFNA(INDEX(Input_Lieferant!$C$9:$BE$158,MATCH($A20,Input_Lieferant!$B$9:$B$158,0),MATCH(Z$1,Input_Lieferant!$C$8:$BE$8,0)), "")&amp;""</f>
        <v/>
      </c>
      <c r="AA20" t="str">
        <f>_xlfn.IFNA(INDEX(Grunddaten!$C$9:$BP$134,MATCH($A20,Input_Lieferant!$B$9:$B$134,0),MATCH(AA$1,Grunddaten!$C$8:$BP$8,0)), "")&amp;""</f>
        <v/>
      </c>
      <c r="AB20" t="str">
        <f>_xlfn.IFNA(INDEX(Input_Lieferant!$C$9:$BE$158,MATCH($A20,Input_Lieferant!$B$9:$B$158,0),MATCH(AB$1,Input_Lieferant!$C$8:$BE$8,0)), "")&amp;""</f>
        <v/>
      </c>
      <c r="AC20" s="258" t="str">
        <f t="shared" si="3"/>
        <v/>
      </c>
      <c r="AD20" t="str">
        <f>_xlfn.IFNA(INDEX('Systemmanager - Datenassistent'!$G$9:$BU$134,MATCH($A20,Input_Lieferant!$B$9:$B$134,0),MATCH(AD$1,'Systemmanager - Datenassistent'!$G$8:$BU$8,0)), "")&amp;""</f>
        <v/>
      </c>
      <c r="AE20" t="str">
        <f>_xlfn.IFNA(INDEX(Grunddaten!$C$9:$BP$134,MATCH($A20,Input_Lieferant!$B$9:$B$134,0),MATCH(AE$1,Grunddaten!$C$8:$BP$8,0)), "")&amp;""</f>
        <v/>
      </c>
      <c r="AF20" t="str">
        <f>_xlfn.IFNA(INDEX('Systemmanager - Datenassistent'!$J$9:$BU$134,MATCH($A20,Input_Lieferant!$B$9:$B$134,0),MATCH(AF$1,'Systemmanager - Datenassistent'!$J$8:$BU$8,0)), "")&amp;""</f>
        <v/>
      </c>
      <c r="AG20" t="str">
        <f>_xlfn.IFNA(INDEX('Systemmanager - Datenassistent'!$J$9:$BU$134,MATCH($A20,Input_Lieferant!$B$9:$B$134,0),MATCH(AG$1,'Systemmanager - Datenassistent'!$J$8:$BU$8,0)), "")&amp;""</f>
        <v/>
      </c>
      <c r="AH20" t="str">
        <f>_xlfn.IFNA(INDEX(Grunddaten!$C$9:$BP$134,MATCH($A20,Input_Lieferant!$B$9:$B$134,0),MATCH(AH$1,Grunddaten!$C$8:$BP$8,0)), "")&amp;""</f>
        <v/>
      </c>
      <c r="AI20" t="str">
        <f>_xlfn.IFNA(INDEX(Grunddaten!$C$9:$BP$134,MATCH($A20,Input_Lieferant!$B$9:$B$134,0),MATCH(AI$1,Grunddaten!$C$8:$BP$8,0)), "")&amp;""</f>
        <v/>
      </c>
      <c r="AJ20" t="str">
        <f>_xlfn.IFNA(INDEX(Grunddaten!$C$9:$BP$134,MATCH($A20,Input_Lieferant!$B$9:$B$134,0),MATCH(AJ$1,Grunddaten!$C$8:$BP$8,0)), "")&amp;""</f>
        <v/>
      </c>
      <c r="AK20" s="258" t="str">
        <f t="shared" si="4"/>
        <v/>
      </c>
      <c r="AL20" t="str">
        <f>_xlfn.IFNA(INDEX('Systemmanager - Datenassistent'!$J$9:$BU$134,MATCH($A20,Input_Lieferant!$B$9:$B$134,0),MATCH(AL$1,'Systemmanager - Datenassistent'!$J$8:$BU$8,0)), "")&amp;""</f>
        <v/>
      </c>
      <c r="AM20" t="str">
        <f>_xlfn.IFNA(INDEX('Systemmanager - Datenassistent'!$J$9:$BU$134,MATCH($A20,Input_Lieferant!$B$9:$B$134,0),MATCH(AM$1,'Systemmanager - Datenassistent'!$J$8:$BU$8,0)), "")&amp;""</f>
        <v/>
      </c>
      <c r="AN20" s="227" t="str">
        <f>_xlfn.IFNA(INDEX('Systemmanager - Datenassistent'!$J$9:$BU$134,MATCH($A20,Input_Lieferant!$B$9:$B$134,0),MATCH(AN$1,'Systemmanager - Datenassistent'!$J$8:$BU$8,0)), "")&amp;""</f>
        <v/>
      </c>
    </row>
    <row r="21" spans="1:40" x14ac:dyDescent="0.2">
      <c r="A21" t="str">
        <f>IF(LEN(Input_Lieferant!B28)=0,"",Input_Lieferant!B28)</f>
        <v/>
      </c>
      <c r="B21" t="str">
        <f t="shared" si="1"/>
        <v/>
      </c>
      <c r="C21" t="str">
        <f>_xlfn.IFNA(INDEX(Grunddaten!$C$9:$BP$134,MATCH($A21,Input_Lieferant!$B$9:$B$134,0),MATCH(C$1,Grunddaten!$C$8:$BP$8,0)), "")&amp;""</f>
        <v/>
      </c>
      <c r="D21" t="str">
        <f>_xlfn.IFNA(INDEX(Input_Lieferant!$C$9:$BE$158,MATCH($A21,Input_Lieferant!$B$9:$B$158,0),MATCH(D$1,Input_Lieferant!$C$8:$BE$8,0)), "")&amp;""</f>
        <v/>
      </c>
      <c r="E21" t="str">
        <f>_xlfn.IFNA(INDEX(Input_Lieferant!$C$9:$BE$158,MATCH($A21,Input_Lieferant!$B$9:$B$158,0),MATCH(E$1,Input_Lieferant!$C$8:$BE$8,0)), "")&amp;""</f>
        <v/>
      </c>
      <c r="F21" t="str">
        <f>_xlfn.IFNA(INDEX(Grunddaten!$C$9:$BP$134,MATCH($A21,Input_Lieferant!$B$9:$B$134,0),MATCH(F$1,Grunddaten!$C$8:$BP$8,0)), "")&amp;""</f>
        <v/>
      </c>
      <c r="G21" t="str">
        <f>_xlfn.IFNA(INDEX(Input_Lieferant!$C$9:$BE$158,MATCH($A21,Input_Lieferant!$B$9:$B$158,0),MATCH(G$1,Input_Lieferant!$C$8:$BE$8,0)), "")&amp;""</f>
        <v/>
      </c>
      <c r="H21" t="str">
        <f>_xlfn.IFNA(INDEX(Input_Lieferant!$C$9:$BE$158,MATCH($A21,Input_Lieferant!$B$9:$B$158,0),MATCH(H$1,Input_Lieferant!$C$8:$BE$8,0)),"")&amp;""</f>
        <v/>
      </c>
      <c r="I21" t="str">
        <f>TEXT(_xlfn.IFNA(INDEX(Input_Lieferant!$C$9:$BE$158,MATCH($A21,Input_Lieferant!$B$9:$B$158,0),MATCH(I$1,Input_Lieferant!$C$8:$BE$8,0)),""), "0.000")&amp;""</f>
        <v/>
      </c>
      <c r="J21" t="str">
        <f>TEXT(_xlfn.IFNA(INDEX(Input_Lieferant!$C$9:$BE$158,MATCH($A21,Input_Lieferant!$B$9:$B$158,0),MATCH(J$1,Input_Lieferant!$C$8:$BE$8,0)),""), "0.000")&amp;""</f>
        <v/>
      </c>
      <c r="K21" t="str">
        <f>TEXT(_xlfn.IFNA(INDEX(Input_Lieferant!$C$9:$BE$158,MATCH($A21,Input_Lieferant!$B$9:$B$158,0),MATCH(K$1,Input_Lieferant!$C$8:$BE$8,0)),""), "0.000")&amp;""</f>
        <v/>
      </c>
      <c r="L21" t="str">
        <f>TEXT(_xlfn.IFNA(INDEX(Input_Lieferant!$C$9:$BE$158,MATCH($A21,Input_Lieferant!$B$9:$B$158,0),MATCH(L$1,Input_Lieferant!$C$8:$BE$8,0)),""), "0.000")&amp;""</f>
        <v/>
      </c>
      <c r="M21" t="str">
        <f>_xlfn.IFNA(INDEX(Input_Lieferant!$C$9:$BE$158,MATCH($A21,Input_Lieferant!$B$9:$B$158,0),MATCH(M$1,Input_Lieferant!$C$8:$BE$8,0)),"")&amp;""</f>
        <v/>
      </c>
      <c r="N21" t="str">
        <f>_xlfn.IFNA(INDEX(Input_Lieferant!$C$9:$BE$158,MATCH($A21,Input_Lieferant!$B$9:$B$158,0),MATCH(N$1,Input_Lieferant!$C$8:$BE$8,0)),"")&amp;""</f>
        <v/>
      </c>
      <c r="O21" t="str">
        <f>_xlfn.IFNA(INDEX(Input_Lieferant!$C$9:$BE$158,MATCH($A21,Input_Lieferant!$B$9:$B$158,0),MATCH(O$1,Input_Lieferant!$C$8:$BE$8,0)),"")&amp;""</f>
        <v/>
      </c>
      <c r="P21" t="str">
        <f>_xlfn.IFNA(INDEX(Input_Lieferant!$C$9:$BE$158,MATCH($A21,Input_Lieferant!$B$9:$B$158,0),MATCH(P$1,Input_Lieferant!$C$8:$BE$8,0)),"")&amp;""</f>
        <v/>
      </c>
      <c r="Q21" s="258" t="str">
        <f t="shared" si="5"/>
        <v/>
      </c>
      <c r="R21" t="str">
        <f>_xlfn.IFNA(INDEX(Grunddaten!$C$9:$BP$134,MATCH($A21,Input_Lieferant!$B$9:$B$134,0),MATCH(R$1,Grunddaten!$C$8:$BP$8,0)), "")&amp;""</f>
        <v/>
      </c>
      <c r="S21" t="str">
        <f>_xlfn.IFNA(INDEX('Systemmanager - Datenassistent'!$J$9:$BU$134,MATCH($A21,Input_Lieferant!$B$9:$B$134,0),MATCH(S$1,'Systemmanager - Datenassistent'!$J$8:$BU$8,0)), "")</f>
        <v/>
      </c>
      <c r="T21" t="e">
        <f>INDEX('Systemmanager - Datenassistent'!$J$9:$BU$134,MATCH($A21,Input_Lieferant!$B$9:$B$134,0),MATCH(T$1,'Systemmanager - Datenassistent'!$J$8:$BU$8,0))</f>
        <v>#N/A</v>
      </c>
      <c r="U21" t="str">
        <f>_xlfn.IFNA(INDEX(Input_Lieferant!$C$9:$BE$158,MATCH($A21,Input_Lieferant!$B$9:$B$158,0),MATCH(U$1,Input_Lieferant!$C$8:$BE$8,0)),"")&amp;""</f>
        <v/>
      </c>
      <c r="V21" s="258" t="str">
        <f t="shared" si="2"/>
        <v/>
      </c>
      <c r="W21" t="str">
        <f>_xlfn.IFNA(INDEX(Grunddaten!$C$9:$BP$134,MATCH($A21,Input_Lieferant!$B$9:$B$134,0),MATCH(W$1,Grunddaten!$C$8:$BP$8,0)), "")&amp;""</f>
        <v/>
      </c>
      <c r="Y21" t="str">
        <f>_xlfn.IFNA(INDEX(Input_Lieferant!$C$9:$BE$158,MATCH($A21,Input_Lieferant!$B$9:$B$158,0),MATCH(Y$1,Input_Lieferant!$C$8:$BE$8,0)), "")&amp;""</f>
        <v/>
      </c>
      <c r="Z21" t="str">
        <f>_xlfn.IFNA(INDEX(Input_Lieferant!$C$9:$BE$158,MATCH($A21,Input_Lieferant!$B$9:$B$158,0),MATCH(Z$1,Input_Lieferant!$C$8:$BE$8,0)), "")&amp;""</f>
        <v/>
      </c>
      <c r="AA21" t="str">
        <f>_xlfn.IFNA(INDEX(Grunddaten!$C$9:$BP$134,MATCH($A21,Input_Lieferant!$B$9:$B$134,0),MATCH(AA$1,Grunddaten!$C$8:$BP$8,0)), "")&amp;""</f>
        <v/>
      </c>
      <c r="AB21" t="str">
        <f>_xlfn.IFNA(INDEX(Input_Lieferant!$C$9:$BE$158,MATCH($A21,Input_Lieferant!$B$9:$B$158,0),MATCH(AB$1,Input_Lieferant!$C$8:$BE$8,0)), "")&amp;""</f>
        <v/>
      </c>
      <c r="AC21" s="258" t="str">
        <f t="shared" si="3"/>
        <v/>
      </c>
      <c r="AD21" t="str">
        <f>_xlfn.IFNA(INDEX('Systemmanager - Datenassistent'!$G$9:$BU$134,MATCH($A21,Input_Lieferant!$B$9:$B$134,0),MATCH(AD$1,'Systemmanager - Datenassistent'!$G$8:$BU$8,0)), "")&amp;""</f>
        <v/>
      </c>
      <c r="AE21" t="str">
        <f>_xlfn.IFNA(INDEX(Grunddaten!$C$9:$BP$134,MATCH($A21,Input_Lieferant!$B$9:$B$134,0),MATCH(AE$1,Grunddaten!$C$8:$BP$8,0)), "")&amp;""</f>
        <v/>
      </c>
      <c r="AF21" t="str">
        <f>_xlfn.IFNA(INDEX('Systemmanager - Datenassistent'!$J$9:$BU$134,MATCH($A21,Input_Lieferant!$B$9:$B$134,0),MATCH(AF$1,'Systemmanager - Datenassistent'!$J$8:$BU$8,0)), "")&amp;""</f>
        <v/>
      </c>
      <c r="AG21" t="str">
        <f>_xlfn.IFNA(INDEX('Systemmanager - Datenassistent'!$J$9:$BU$134,MATCH($A21,Input_Lieferant!$B$9:$B$134,0),MATCH(AG$1,'Systemmanager - Datenassistent'!$J$8:$BU$8,0)), "")&amp;""</f>
        <v/>
      </c>
      <c r="AH21" t="str">
        <f>_xlfn.IFNA(INDEX(Grunddaten!$C$9:$BP$134,MATCH($A21,Input_Lieferant!$B$9:$B$134,0),MATCH(AH$1,Grunddaten!$C$8:$BP$8,0)), "")&amp;""</f>
        <v/>
      </c>
      <c r="AI21" t="str">
        <f>_xlfn.IFNA(INDEX(Grunddaten!$C$9:$BP$134,MATCH($A21,Input_Lieferant!$B$9:$B$134,0),MATCH(AI$1,Grunddaten!$C$8:$BP$8,0)), "")&amp;""</f>
        <v/>
      </c>
      <c r="AJ21" t="str">
        <f>_xlfn.IFNA(INDEX(Grunddaten!$C$9:$BP$134,MATCH($A21,Input_Lieferant!$B$9:$B$134,0),MATCH(AJ$1,Grunddaten!$C$8:$BP$8,0)), "")&amp;""</f>
        <v/>
      </c>
      <c r="AK21" s="258" t="str">
        <f t="shared" si="4"/>
        <v/>
      </c>
      <c r="AL21" t="str">
        <f>_xlfn.IFNA(INDEX('Systemmanager - Datenassistent'!$J$9:$BU$134,MATCH($A21,Input_Lieferant!$B$9:$B$134,0),MATCH(AL$1,'Systemmanager - Datenassistent'!$J$8:$BU$8,0)), "")&amp;""</f>
        <v/>
      </c>
      <c r="AM21" t="str">
        <f>_xlfn.IFNA(INDEX('Systemmanager - Datenassistent'!$J$9:$BU$134,MATCH($A21,Input_Lieferant!$B$9:$B$134,0),MATCH(AM$1,'Systemmanager - Datenassistent'!$J$8:$BU$8,0)), "")&amp;""</f>
        <v/>
      </c>
      <c r="AN21" s="227" t="str">
        <f>_xlfn.IFNA(INDEX('Systemmanager - Datenassistent'!$J$9:$BU$134,MATCH($A21,Input_Lieferant!$B$9:$B$134,0),MATCH(AN$1,'Systemmanager - Datenassistent'!$J$8:$BU$8,0)), "")&amp;""</f>
        <v/>
      </c>
    </row>
    <row r="22" spans="1:40" x14ac:dyDescent="0.2">
      <c r="A22" t="str">
        <f>IF(LEN(Input_Lieferant!B29)=0,"",Input_Lieferant!B29)</f>
        <v/>
      </c>
      <c r="B22" t="str">
        <f t="shared" si="1"/>
        <v/>
      </c>
      <c r="C22" t="str">
        <f>_xlfn.IFNA(INDEX(Grunddaten!$C$9:$BP$134,MATCH($A22,Input_Lieferant!$B$9:$B$134,0),MATCH(C$1,Grunddaten!$C$8:$BP$8,0)), "")&amp;""</f>
        <v/>
      </c>
      <c r="D22" t="str">
        <f>_xlfn.IFNA(INDEX(Input_Lieferant!$C$9:$BE$158,MATCH($A22,Input_Lieferant!$B$9:$B$158,0),MATCH(D$1,Input_Lieferant!$C$8:$BE$8,0)), "")&amp;""</f>
        <v/>
      </c>
      <c r="E22" t="str">
        <f>_xlfn.IFNA(INDEX(Input_Lieferant!$C$9:$BE$158,MATCH($A22,Input_Lieferant!$B$9:$B$158,0),MATCH(E$1,Input_Lieferant!$C$8:$BE$8,0)), "")&amp;""</f>
        <v/>
      </c>
      <c r="F22" t="str">
        <f>_xlfn.IFNA(INDEX(Grunddaten!$C$9:$BP$134,MATCH($A22,Input_Lieferant!$B$9:$B$134,0),MATCH(F$1,Grunddaten!$C$8:$BP$8,0)), "")&amp;""</f>
        <v/>
      </c>
      <c r="G22" t="str">
        <f>_xlfn.IFNA(INDEX(Input_Lieferant!$C$9:$BE$158,MATCH($A22,Input_Lieferant!$B$9:$B$158,0),MATCH(G$1,Input_Lieferant!$C$8:$BE$8,0)), "")&amp;""</f>
        <v/>
      </c>
      <c r="H22" t="str">
        <f>_xlfn.IFNA(INDEX(Input_Lieferant!$C$9:$BE$158,MATCH($A22,Input_Lieferant!$B$9:$B$158,0),MATCH(H$1,Input_Lieferant!$C$8:$BE$8,0)),"")&amp;""</f>
        <v/>
      </c>
      <c r="I22" t="str">
        <f>TEXT(_xlfn.IFNA(INDEX(Input_Lieferant!$C$9:$BE$158,MATCH($A22,Input_Lieferant!$B$9:$B$158,0),MATCH(I$1,Input_Lieferant!$C$8:$BE$8,0)),""), "0.000")&amp;""</f>
        <v/>
      </c>
      <c r="J22" t="str">
        <f>TEXT(_xlfn.IFNA(INDEX(Input_Lieferant!$C$9:$BE$158,MATCH($A22,Input_Lieferant!$B$9:$B$158,0),MATCH(J$1,Input_Lieferant!$C$8:$BE$8,0)),""), "0.000")&amp;""</f>
        <v/>
      </c>
      <c r="K22" t="str">
        <f>TEXT(_xlfn.IFNA(INDEX(Input_Lieferant!$C$9:$BE$158,MATCH($A22,Input_Lieferant!$B$9:$B$158,0),MATCH(K$1,Input_Lieferant!$C$8:$BE$8,0)),""), "0.000")&amp;""</f>
        <v/>
      </c>
      <c r="L22" t="str">
        <f>TEXT(_xlfn.IFNA(INDEX(Input_Lieferant!$C$9:$BE$158,MATCH($A22,Input_Lieferant!$B$9:$B$158,0),MATCH(L$1,Input_Lieferant!$C$8:$BE$8,0)),""), "0.000")&amp;""</f>
        <v/>
      </c>
      <c r="M22" t="str">
        <f>_xlfn.IFNA(INDEX(Input_Lieferant!$C$9:$BE$158,MATCH($A22,Input_Lieferant!$B$9:$B$158,0),MATCH(M$1,Input_Lieferant!$C$8:$BE$8,0)),"")&amp;""</f>
        <v/>
      </c>
      <c r="N22" t="str">
        <f>_xlfn.IFNA(INDEX(Input_Lieferant!$C$9:$BE$158,MATCH($A22,Input_Lieferant!$B$9:$B$158,0),MATCH(N$1,Input_Lieferant!$C$8:$BE$8,0)),"")&amp;""</f>
        <v/>
      </c>
      <c r="O22" t="str">
        <f>_xlfn.IFNA(INDEX(Input_Lieferant!$C$9:$BE$158,MATCH($A22,Input_Lieferant!$B$9:$B$158,0),MATCH(O$1,Input_Lieferant!$C$8:$BE$8,0)),"")&amp;""</f>
        <v/>
      </c>
      <c r="P22" t="str">
        <f>_xlfn.IFNA(INDEX(Input_Lieferant!$C$9:$BE$158,MATCH($A22,Input_Lieferant!$B$9:$B$158,0),MATCH(P$1,Input_Lieferant!$C$8:$BE$8,0)),"")&amp;""</f>
        <v/>
      </c>
      <c r="Q22" s="258" t="str">
        <f t="shared" si="5"/>
        <v/>
      </c>
      <c r="R22" t="str">
        <f>_xlfn.IFNA(INDEX(Grunddaten!$C$9:$BP$134,MATCH($A22,Input_Lieferant!$B$9:$B$134,0),MATCH(R$1,Grunddaten!$C$8:$BP$8,0)), "")&amp;""</f>
        <v/>
      </c>
      <c r="S22" t="str">
        <f>_xlfn.IFNA(INDEX('Systemmanager - Datenassistent'!$J$9:$BU$134,MATCH($A22,Input_Lieferant!$B$9:$B$134,0),MATCH(S$1,'Systemmanager - Datenassistent'!$J$8:$BU$8,0)), "")</f>
        <v/>
      </c>
      <c r="T22" t="e">
        <f>INDEX('Systemmanager - Datenassistent'!$J$9:$BU$134,MATCH($A22,Input_Lieferant!$B$9:$B$134,0),MATCH(T$1,'Systemmanager - Datenassistent'!$J$8:$BU$8,0))</f>
        <v>#N/A</v>
      </c>
      <c r="U22" t="str">
        <f>_xlfn.IFNA(INDEX(Input_Lieferant!$C$9:$BE$158,MATCH($A22,Input_Lieferant!$B$9:$B$158,0),MATCH(U$1,Input_Lieferant!$C$8:$BE$8,0)),"")&amp;""</f>
        <v/>
      </c>
      <c r="V22" s="258" t="str">
        <f t="shared" si="2"/>
        <v/>
      </c>
      <c r="W22" t="str">
        <f>_xlfn.IFNA(INDEX(Grunddaten!$C$9:$BP$134,MATCH($A22,Input_Lieferant!$B$9:$B$134,0),MATCH(W$1,Grunddaten!$C$8:$BP$8,0)), "")&amp;""</f>
        <v/>
      </c>
      <c r="Y22" t="str">
        <f>_xlfn.IFNA(INDEX(Input_Lieferant!$C$9:$BE$158,MATCH($A22,Input_Lieferant!$B$9:$B$158,0),MATCH(Y$1,Input_Lieferant!$C$8:$BE$8,0)), "")&amp;""</f>
        <v/>
      </c>
      <c r="Z22" t="str">
        <f>_xlfn.IFNA(INDEX(Input_Lieferant!$C$9:$BE$158,MATCH($A22,Input_Lieferant!$B$9:$B$158,0),MATCH(Z$1,Input_Lieferant!$C$8:$BE$8,0)), "")&amp;""</f>
        <v/>
      </c>
      <c r="AA22" t="str">
        <f>_xlfn.IFNA(INDEX(Grunddaten!$C$9:$BP$134,MATCH($A22,Input_Lieferant!$B$9:$B$134,0),MATCH(AA$1,Grunddaten!$C$8:$BP$8,0)), "")&amp;""</f>
        <v/>
      </c>
      <c r="AB22" t="str">
        <f>_xlfn.IFNA(INDEX(Input_Lieferant!$C$9:$BE$158,MATCH($A22,Input_Lieferant!$B$9:$B$158,0),MATCH(AB$1,Input_Lieferant!$C$8:$BE$8,0)), "")&amp;""</f>
        <v/>
      </c>
      <c r="AC22" s="258" t="str">
        <f t="shared" si="3"/>
        <v/>
      </c>
      <c r="AD22" t="str">
        <f>_xlfn.IFNA(INDEX('Systemmanager - Datenassistent'!$G$9:$BU$134,MATCH($A22,Input_Lieferant!$B$9:$B$134,0),MATCH(AD$1,'Systemmanager - Datenassistent'!$G$8:$BU$8,0)), "")&amp;""</f>
        <v/>
      </c>
      <c r="AE22" t="str">
        <f>_xlfn.IFNA(INDEX(Grunddaten!$C$9:$BP$134,MATCH($A22,Input_Lieferant!$B$9:$B$134,0),MATCH(AE$1,Grunddaten!$C$8:$BP$8,0)), "")&amp;""</f>
        <v/>
      </c>
      <c r="AF22" t="str">
        <f>_xlfn.IFNA(INDEX('Systemmanager - Datenassistent'!$J$9:$BU$134,MATCH($A22,Input_Lieferant!$B$9:$B$134,0),MATCH(AF$1,'Systemmanager - Datenassistent'!$J$8:$BU$8,0)), "")&amp;""</f>
        <v/>
      </c>
      <c r="AG22" t="str">
        <f>_xlfn.IFNA(INDEX('Systemmanager - Datenassistent'!$J$9:$BU$134,MATCH($A22,Input_Lieferant!$B$9:$B$134,0),MATCH(AG$1,'Systemmanager - Datenassistent'!$J$8:$BU$8,0)), "")&amp;""</f>
        <v/>
      </c>
      <c r="AH22" t="str">
        <f>_xlfn.IFNA(INDEX(Grunddaten!$C$9:$BP$134,MATCH($A22,Input_Lieferant!$B$9:$B$134,0),MATCH(AH$1,Grunddaten!$C$8:$BP$8,0)), "")&amp;""</f>
        <v/>
      </c>
      <c r="AI22" t="str">
        <f>_xlfn.IFNA(INDEX(Grunddaten!$C$9:$BP$134,MATCH($A22,Input_Lieferant!$B$9:$B$134,0),MATCH(AI$1,Grunddaten!$C$8:$BP$8,0)), "")&amp;""</f>
        <v/>
      </c>
      <c r="AJ22" t="str">
        <f>_xlfn.IFNA(INDEX(Grunddaten!$C$9:$BP$134,MATCH($A22,Input_Lieferant!$B$9:$B$134,0),MATCH(AJ$1,Grunddaten!$C$8:$BP$8,0)), "")&amp;""</f>
        <v/>
      </c>
      <c r="AK22" s="258" t="str">
        <f t="shared" si="4"/>
        <v/>
      </c>
      <c r="AL22" t="str">
        <f>_xlfn.IFNA(INDEX('Systemmanager - Datenassistent'!$J$9:$BU$134,MATCH($A22,Input_Lieferant!$B$9:$B$134,0),MATCH(AL$1,'Systemmanager - Datenassistent'!$J$8:$BU$8,0)), "")&amp;""</f>
        <v/>
      </c>
      <c r="AM22" t="str">
        <f>_xlfn.IFNA(INDEX('Systemmanager - Datenassistent'!$J$9:$BU$134,MATCH($A22,Input_Lieferant!$B$9:$B$134,0),MATCH(AM$1,'Systemmanager - Datenassistent'!$J$8:$BU$8,0)), "")&amp;""</f>
        <v/>
      </c>
      <c r="AN22" s="227" t="str">
        <f>_xlfn.IFNA(INDEX('Systemmanager - Datenassistent'!$J$9:$BU$134,MATCH($A22,Input_Lieferant!$B$9:$B$134,0),MATCH(AN$1,'Systemmanager - Datenassistent'!$J$8:$BU$8,0)), "")&amp;""</f>
        <v/>
      </c>
    </row>
    <row r="23" spans="1:40" x14ac:dyDescent="0.2">
      <c r="A23" t="str">
        <f>IF(LEN(Input_Lieferant!B30)=0,"",Input_Lieferant!B30)</f>
        <v/>
      </c>
      <c r="B23" t="str">
        <f t="shared" si="1"/>
        <v/>
      </c>
      <c r="C23" t="str">
        <f>_xlfn.IFNA(INDEX(Grunddaten!$C$9:$BP$134,MATCH($A23,Input_Lieferant!$B$9:$B$134,0),MATCH(C$1,Grunddaten!$C$8:$BP$8,0)), "")&amp;""</f>
        <v/>
      </c>
      <c r="D23" t="str">
        <f>_xlfn.IFNA(INDEX(Input_Lieferant!$C$9:$BE$158,MATCH($A23,Input_Lieferant!$B$9:$B$158,0),MATCH(D$1,Input_Lieferant!$C$8:$BE$8,0)), "")&amp;""</f>
        <v/>
      </c>
      <c r="E23" t="str">
        <f>_xlfn.IFNA(INDEX(Input_Lieferant!$C$9:$BE$158,MATCH($A23,Input_Lieferant!$B$9:$B$158,0),MATCH(E$1,Input_Lieferant!$C$8:$BE$8,0)), "")&amp;""</f>
        <v/>
      </c>
      <c r="F23" t="str">
        <f>_xlfn.IFNA(INDEX(Grunddaten!$C$9:$BP$134,MATCH($A23,Input_Lieferant!$B$9:$B$134,0),MATCH(F$1,Grunddaten!$C$8:$BP$8,0)), "")&amp;""</f>
        <v/>
      </c>
      <c r="G23" t="str">
        <f>_xlfn.IFNA(INDEX(Input_Lieferant!$C$9:$BE$158,MATCH($A23,Input_Lieferant!$B$9:$B$158,0),MATCH(G$1,Input_Lieferant!$C$8:$BE$8,0)), "")&amp;""</f>
        <v/>
      </c>
      <c r="H23" s="35" t="str">
        <f>_xlfn.IFNA(INDEX(Input_Lieferant!$C$9:$BE$158,MATCH($A23,Input_Lieferant!$B$9:$B$158,0),MATCH(H$1,Input_Lieferant!$C$8:$BE$8,0)),"")&amp;""</f>
        <v/>
      </c>
      <c r="I23" t="str">
        <f>TEXT(_xlfn.IFNA(INDEX(Input_Lieferant!$C$9:$BE$158,MATCH($A23,Input_Lieferant!$B$9:$B$158,0),MATCH(I$1,Input_Lieferant!$C$8:$BE$8,0)),""), "0.000")&amp;""</f>
        <v/>
      </c>
      <c r="J23" t="str">
        <f>TEXT(_xlfn.IFNA(INDEX(Input_Lieferant!$C$9:$BE$158,MATCH($A23,Input_Lieferant!$B$9:$B$158,0),MATCH(J$1,Input_Lieferant!$C$8:$BE$8,0)),""), "0.000")&amp;""</f>
        <v/>
      </c>
      <c r="K23" t="str">
        <f>TEXT(_xlfn.IFNA(INDEX(Input_Lieferant!$C$9:$BE$158,MATCH($A23,Input_Lieferant!$B$9:$B$158,0),MATCH(K$1,Input_Lieferant!$C$8:$BE$8,0)),""), "0.000")&amp;""</f>
        <v/>
      </c>
      <c r="L23" t="str">
        <f>TEXT(_xlfn.IFNA(INDEX(Input_Lieferant!$C$9:$BE$158,MATCH($A23,Input_Lieferant!$B$9:$B$158,0),MATCH(L$1,Input_Lieferant!$C$8:$BE$8,0)),""), "0.000")&amp;""</f>
        <v/>
      </c>
      <c r="M23" t="str">
        <f>_xlfn.IFNA(INDEX(Input_Lieferant!$C$9:$BE$158,MATCH($A23,Input_Lieferant!$B$9:$B$158,0),MATCH(M$1,Input_Lieferant!$C$8:$BE$8,0)),"")&amp;""</f>
        <v/>
      </c>
      <c r="N23" t="str">
        <f>_xlfn.IFNA(INDEX(Input_Lieferant!$C$9:$BE$158,MATCH($A23,Input_Lieferant!$B$9:$B$158,0),MATCH(N$1,Input_Lieferant!$C$8:$BE$8,0)),"")&amp;""</f>
        <v/>
      </c>
      <c r="O23" t="str">
        <f>_xlfn.IFNA(INDEX(Input_Lieferant!$C$9:$BE$158,MATCH($A23,Input_Lieferant!$B$9:$B$158,0),MATCH(O$1,Input_Lieferant!$C$8:$BE$8,0)),"")&amp;""</f>
        <v/>
      </c>
      <c r="P23" t="str">
        <f>_xlfn.IFNA(INDEX(Input_Lieferant!$C$9:$BE$158,MATCH($A23,Input_Lieferant!$B$9:$B$158,0),MATCH(P$1,Input_Lieferant!$C$8:$BE$8,0)),"")&amp;""</f>
        <v/>
      </c>
      <c r="Q23" s="258" t="str">
        <f t="shared" si="5"/>
        <v/>
      </c>
      <c r="R23" t="str">
        <f>_xlfn.IFNA(INDEX(Grunddaten!$C$9:$BP$134,MATCH($A23,Input_Lieferant!$B$9:$B$134,0),MATCH(R$1,Grunddaten!$C$8:$BP$8,0)), "")&amp;""</f>
        <v/>
      </c>
      <c r="S23" t="str">
        <f>_xlfn.IFNA(INDEX('Systemmanager - Datenassistent'!$J$9:$BU$134,MATCH($A23,Input_Lieferant!$B$9:$B$134,0),MATCH(S$1,'Systemmanager - Datenassistent'!$J$8:$BU$8,0)), "")</f>
        <v/>
      </c>
      <c r="T23" t="e">
        <f>INDEX('Systemmanager - Datenassistent'!$J$9:$BU$134,MATCH($A23,Input_Lieferant!$B$9:$B$134,0),MATCH(T$1,'Systemmanager - Datenassistent'!$J$8:$BU$8,0))</f>
        <v>#N/A</v>
      </c>
      <c r="U23" t="str">
        <f>_xlfn.IFNA(INDEX(Input_Lieferant!$C$9:$BE$158,MATCH($A23,Input_Lieferant!$B$9:$B$158,0),MATCH(U$1,Input_Lieferant!$C$8:$BE$8,0)),"")&amp;""</f>
        <v/>
      </c>
      <c r="V23" s="258" t="str">
        <f t="shared" si="2"/>
        <v/>
      </c>
      <c r="W23" t="str">
        <f>_xlfn.IFNA(INDEX(Grunddaten!$C$9:$BP$134,MATCH($A23,Input_Lieferant!$B$9:$B$134,0),MATCH(W$1,Grunddaten!$C$8:$BP$8,0)), "")&amp;""</f>
        <v/>
      </c>
      <c r="Y23" t="str">
        <f>_xlfn.IFNA(INDEX(Input_Lieferant!$C$9:$BE$158,MATCH($A23,Input_Lieferant!$B$9:$B$158,0),MATCH(Y$1,Input_Lieferant!$C$8:$BE$8,0)), "")&amp;""</f>
        <v/>
      </c>
      <c r="Z23" t="str">
        <f>_xlfn.IFNA(INDEX(Input_Lieferant!$C$9:$BE$158,MATCH($A23,Input_Lieferant!$B$9:$B$158,0),MATCH(Z$1,Input_Lieferant!$C$8:$BE$8,0)), "")&amp;""</f>
        <v/>
      </c>
      <c r="AA23" t="str">
        <f>_xlfn.IFNA(INDEX(Grunddaten!$C$9:$BP$134,MATCH($A23,Input_Lieferant!$B$9:$B$134,0),MATCH(AA$1,Grunddaten!$C$8:$BP$8,0)), "")&amp;""</f>
        <v/>
      </c>
      <c r="AB23" t="str">
        <f>_xlfn.IFNA(INDEX(Input_Lieferant!$C$9:$BE$158,MATCH($A23,Input_Lieferant!$B$9:$B$158,0),MATCH(AB$1,Input_Lieferant!$C$8:$BE$8,0)), "")&amp;""</f>
        <v/>
      </c>
      <c r="AC23" s="258" t="str">
        <f t="shared" si="3"/>
        <v/>
      </c>
      <c r="AD23" t="str">
        <f>_xlfn.IFNA(INDEX('Systemmanager - Datenassistent'!$G$9:$BU$134,MATCH($A23,Input_Lieferant!$B$9:$B$134,0),MATCH(AD$1,'Systemmanager - Datenassistent'!$G$8:$BU$8,0)), "")&amp;""</f>
        <v/>
      </c>
      <c r="AE23" t="str">
        <f>_xlfn.IFNA(INDEX(Grunddaten!$C$9:$BP$134,MATCH($A23,Input_Lieferant!$B$9:$B$134,0),MATCH(AE$1,Grunddaten!$C$8:$BP$8,0)), "")&amp;""</f>
        <v/>
      </c>
      <c r="AF23" t="str">
        <f>_xlfn.IFNA(INDEX('Systemmanager - Datenassistent'!$J$9:$BU$134,MATCH($A23,Input_Lieferant!$B$9:$B$134,0),MATCH(AF$1,'Systemmanager - Datenassistent'!$J$8:$BU$8,0)), "")&amp;""</f>
        <v/>
      </c>
      <c r="AG23" t="str">
        <f>_xlfn.IFNA(INDEX('Systemmanager - Datenassistent'!$J$9:$BU$134,MATCH($A23,Input_Lieferant!$B$9:$B$134,0),MATCH(AG$1,'Systemmanager - Datenassistent'!$J$8:$BU$8,0)), "")&amp;""</f>
        <v/>
      </c>
      <c r="AH23" t="str">
        <f>_xlfn.IFNA(INDEX(Grunddaten!$C$9:$BP$134,MATCH($A23,Input_Lieferant!$B$9:$B$134,0),MATCH(AH$1,Grunddaten!$C$8:$BP$8,0)), "")&amp;""</f>
        <v/>
      </c>
      <c r="AI23" t="str">
        <f>_xlfn.IFNA(INDEX(Grunddaten!$C$9:$BP$134,MATCH($A23,Input_Lieferant!$B$9:$B$134,0),MATCH(AI$1,Grunddaten!$C$8:$BP$8,0)), "")&amp;""</f>
        <v/>
      </c>
      <c r="AJ23" t="str">
        <f>_xlfn.IFNA(INDEX(Grunddaten!$C$9:$BP$134,MATCH($A23,Input_Lieferant!$B$9:$B$134,0),MATCH(AJ$1,Grunddaten!$C$8:$BP$8,0)), "")&amp;""</f>
        <v/>
      </c>
      <c r="AK23" s="258" t="str">
        <f t="shared" si="4"/>
        <v/>
      </c>
      <c r="AL23" t="str">
        <f>_xlfn.IFNA(INDEX('Systemmanager - Datenassistent'!$J$9:$BU$134,MATCH($A23,Input_Lieferant!$B$9:$B$134,0),MATCH(AL$1,'Systemmanager - Datenassistent'!$J$8:$BU$8,0)), "")&amp;""</f>
        <v/>
      </c>
      <c r="AM23" t="str">
        <f>_xlfn.IFNA(INDEX('Systemmanager - Datenassistent'!$J$9:$BU$134,MATCH($A23,Input_Lieferant!$B$9:$B$134,0),MATCH(AM$1,'Systemmanager - Datenassistent'!$J$8:$BU$8,0)), "")&amp;""</f>
        <v/>
      </c>
      <c r="AN23" s="227" t="str">
        <f>_xlfn.IFNA(INDEX('Systemmanager - Datenassistent'!$J$9:$BU$134,MATCH($A23,Input_Lieferant!$B$9:$B$134,0),MATCH(AN$1,'Systemmanager - Datenassistent'!$J$8:$BU$8,0)), "")&amp;""</f>
        <v/>
      </c>
    </row>
    <row r="24" spans="1:40" x14ac:dyDescent="0.2">
      <c r="A24" t="str">
        <f>IF(LEN(Input_Lieferant!B31)=0,"",Input_Lieferant!B31)</f>
        <v/>
      </c>
      <c r="B24" t="str">
        <f t="shared" si="1"/>
        <v/>
      </c>
      <c r="C24" t="str">
        <f>_xlfn.IFNA(INDEX(Grunddaten!$C$9:$BP$134,MATCH($A24,Input_Lieferant!$B$9:$B$134,0),MATCH(C$1,Grunddaten!$C$8:$BP$8,0)), "")&amp;""</f>
        <v/>
      </c>
      <c r="D24" t="str">
        <f>_xlfn.IFNA(INDEX(Input_Lieferant!$C$9:$BE$158,MATCH($A24,Input_Lieferant!$B$9:$B$158,0),MATCH(D$1,Input_Lieferant!$C$8:$BE$8,0)), "")&amp;""</f>
        <v/>
      </c>
      <c r="E24" t="str">
        <f>_xlfn.IFNA(INDEX(Input_Lieferant!$C$9:$BE$158,MATCH($A24,Input_Lieferant!$B$9:$B$158,0),MATCH(E$1,Input_Lieferant!$C$8:$BE$8,0)), "")&amp;""</f>
        <v/>
      </c>
      <c r="F24" t="str">
        <f>_xlfn.IFNA(INDEX(Grunddaten!$C$9:$BP$134,MATCH($A24,Input_Lieferant!$B$9:$B$134,0),MATCH(F$1,Grunddaten!$C$8:$BP$8,0)), "")&amp;""</f>
        <v/>
      </c>
      <c r="G24" t="str">
        <f>_xlfn.IFNA(INDEX(Input_Lieferant!$C$9:$BE$158,MATCH($A24,Input_Lieferant!$B$9:$B$158,0),MATCH(G$1,Input_Lieferant!$C$8:$BE$8,0)), "")&amp;""</f>
        <v/>
      </c>
      <c r="H24" t="str">
        <f>_xlfn.IFNA(INDEX(Input_Lieferant!$C$9:$BE$158,MATCH($A24,Input_Lieferant!$B$9:$B$158,0),MATCH(H$1,Input_Lieferant!$C$8:$BE$8,0)),"")&amp;""</f>
        <v/>
      </c>
      <c r="I24" t="str">
        <f>TEXT(_xlfn.IFNA(INDEX(Input_Lieferant!$C$9:$BE$158,MATCH($A24,Input_Lieferant!$B$9:$B$158,0),MATCH(I$1,Input_Lieferant!$C$8:$BE$8,0)),""), "0.000")&amp;""</f>
        <v/>
      </c>
      <c r="J24" t="str">
        <f>TEXT(_xlfn.IFNA(INDEX(Input_Lieferant!$C$9:$BE$158,MATCH($A24,Input_Lieferant!$B$9:$B$158,0),MATCH(J$1,Input_Lieferant!$C$8:$BE$8,0)),""), "0.000")&amp;""</f>
        <v/>
      </c>
      <c r="K24" t="str">
        <f>TEXT(_xlfn.IFNA(INDEX(Input_Lieferant!$C$9:$BE$158,MATCH($A24,Input_Lieferant!$B$9:$B$158,0),MATCH(K$1,Input_Lieferant!$C$8:$BE$8,0)),""), "0.000")&amp;""</f>
        <v/>
      </c>
      <c r="L24" t="str">
        <f>TEXT(_xlfn.IFNA(INDEX(Input_Lieferant!$C$9:$BE$158,MATCH($A24,Input_Lieferant!$B$9:$B$158,0),MATCH(L$1,Input_Lieferant!$C$8:$BE$8,0)),""), "0.000")&amp;""</f>
        <v/>
      </c>
      <c r="M24" t="str">
        <f>_xlfn.IFNA(INDEX(Input_Lieferant!$C$9:$BE$158,MATCH($A24,Input_Lieferant!$B$9:$B$158,0),MATCH(M$1,Input_Lieferant!$C$8:$BE$8,0)),"")&amp;""</f>
        <v/>
      </c>
      <c r="N24" t="str">
        <f>_xlfn.IFNA(INDEX(Input_Lieferant!$C$9:$BE$158,MATCH($A24,Input_Lieferant!$B$9:$B$158,0),MATCH(N$1,Input_Lieferant!$C$8:$BE$8,0)),"")&amp;""</f>
        <v/>
      </c>
      <c r="O24" t="str">
        <f>_xlfn.IFNA(INDEX(Input_Lieferant!$C$9:$BE$158,MATCH($A24,Input_Lieferant!$B$9:$B$158,0),MATCH(O$1,Input_Lieferant!$C$8:$BE$8,0)),"")&amp;""</f>
        <v/>
      </c>
      <c r="P24" t="str">
        <f>_xlfn.IFNA(INDEX(Input_Lieferant!$C$9:$BE$158,MATCH($A24,Input_Lieferant!$B$9:$B$158,0),MATCH(P$1,Input_Lieferant!$C$8:$BE$8,0)),"")&amp;""</f>
        <v/>
      </c>
      <c r="Q24" s="258" t="str">
        <f t="shared" si="5"/>
        <v/>
      </c>
      <c r="R24" t="str">
        <f>_xlfn.IFNA(INDEX(Grunddaten!$C$9:$BP$134,MATCH($A24,Input_Lieferant!$B$9:$B$134,0),MATCH(R$1,Grunddaten!$C$8:$BP$8,0)), "")&amp;""</f>
        <v/>
      </c>
      <c r="S24" t="str">
        <f>_xlfn.IFNA(INDEX('Systemmanager - Datenassistent'!$J$9:$BU$134,MATCH($A24,Input_Lieferant!$B$9:$B$134,0),MATCH(S$1,'Systemmanager - Datenassistent'!$J$8:$BU$8,0)), "")</f>
        <v/>
      </c>
      <c r="T24" t="e">
        <f>INDEX('Systemmanager - Datenassistent'!$J$9:$BU$134,MATCH($A24,Input_Lieferant!$B$9:$B$134,0),MATCH(T$1,'Systemmanager - Datenassistent'!$J$8:$BU$8,0))</f>
        <v>#N/A</v>
      </c>
      <c r="U24" t="str">
        <f>_xlfn.IFNA(INDEX(Input_Lieferant!$C$9:$BE$158,MATCH($A24,Input_Lieferant!$B$9:$B$158,0),MATCH(U$1,Input_Lieferant!$C$8:$BE$8,0)),"")&amp;""</f>
        <v/>
      </c>
      <c r="V24" s="258" t="str">
        <f t="shared" si="2"/>
        <v/>
      </c>
      <c r="W24" t="str">
        <f>_xlfn.IFNA(INDEX(Grunddaten!$C$9:$BP$134,MATCH($A24,Input_Lieferant!$B$9:$B$134,0),MATCH(W$1,Grunddaten!$C$8:$BP$8,0)), "")&amp;""</f>
        <v/>
      </c>
      <c r="Y24" t="str">
        <f>_xlfn.IFNA(INDEX(Input_Lieferant!$C$9:$BE$158,MATCH($A24,Input_Lieferant!$B$9:$B$158,0),MATCH(Y$1,Input_Lieferant!$C$8:$BE$8,0)), "")&amp;""</f>
        <v/>
      </c>
      <c r="Z24" t="str">
        <f>_xlfn.IFNA(INDEX(Input_Lieferant!$C$9:$BE$158,MATCH($A24,Input_Lieferant!$B$9:$B$158,0),MATCH(Z$1,Input_Lieferant!$C$8:$BE$8,0)), "")&amp;""</f>
        <v/>
      </c>
      <c r="AA24" t="str">
        <f>_xlfn.IFNA(INDEX(Grunddaten!$C$9:$BP$134,MATCH($A24,Input_Lieferant!$B$9:$B$134,0),MATCH(AA$1,Grunddaten!$C$8:$BP$8,0)), "")&amp;""</f>
        <v/>
      </c>
      <c r="AB24" t="str">
        <f>_xlfn.IFNA(INDEX(Input_Lieferant!$C$9:$BE$158,MATCH($A24,Input_Lieferant!$B$9:$B$158,0),MATCH(AB$1,Input_Lieferant!$C$8:$BE$8,0)), "")&amp;""</f>
        <v/>
      </c>
      <c r="AC24" s="258" t="str">
        <f t="shared" si="3"/>
        <v/>
      </c>
      <c r="AD24" t="str">
        <f>_xlfn.IFNA(INDEX('Systemmanager - Datenassistent'!$G$9:$BU$134,MATCH($A24,Input_Lieferant!$B$9:$B$134,0),MATCH(AD$1,'Systemmanager - Datenassistent'!$G$8:$BU$8,0)), "")&amp;""</f>
        <v/>
      </c>
      <c r="AE24" t="str">
        <f>_xlfn.IFNA(INDEX(Grunddaten!$C$9:$BP$134,MATCH($A24,Input_Lieferant!$B$9:$B$134,0),MATCH(AE$1,Grunddaten!$C$8:$BP$8,0)), "")&amp;""</f>
        <v/>
      </c>
      <c r="AF24" t="str">
        <f>_xlfn.IFNA(INDEX('Systemmanager - Datenassistent'!$J$9:$BU$134,MATCH($A24,Input_Lieferant!$B$9:$B$134,0),MATCH(AF$1,'Systemmanager - Datenassistent'!$J$8:$BU$8,0)), "")&amp;""</f>
        <v/>
      </c>
      <c r="AG24" t="str">
        <f>_xlfn.IFNA(INDEX('Systemmanager - Datenassistent'!$J$9:$BU$134,MATCH($A24,Input_Lieferant!$B$9:$B$134,0),MATCH(AG$1,'Systemmanager - Datenassistent'!$J$8:$BU$8,0)), "")&amp;""</f>
        <v/>
      </c>
      <c r="AH24" t="str">
        <f>_xlfn.IFNA(INDEX(Grunddaten!$C$9:$BP$134,MATCH($A24,Input_Lieferant!$B$9:$B$134,0),MATCH(AH$1,Grunddaten!$C$8:$BP$8,0)), "")&amp;""</f>
        <v/>
      </c>
      <c r="AI24" t="str">
        <f>_xlfn.IFNA(INDEX(Grunddaten!$C$9:$BP$134,MATCH($A24,Input_Lieferant!$B$9:$B$134,0),MATCH(AI$1,Grunddaten!$C$8:$BP$8,0)), "")&amp;""</f>
        <v/>
      </c>
      <c r="AJ24" t="str">
        <f>_xlfn.IFNA(INDEX(Grunddaten!$C$9:$BP$134,MATCH($A24,Input_Lieferant!$B$9:$B$134,0),MATCH(AJ$1,Grunddaten!$C$8:$BP$8,0)), "")&amp;""</f>
        <v/>
      </c>
      <c r="AK24" s="258" t="str">
        <f t="shared" si="4"/>
        <v/>
      </c>
      <c r="AL24" t="str">
        <f>_xlfn.IFNA(INDEX('Systemmanager - Datenassistent'!$J$9:$BU$134,MATCH($A24,Input_Lieferant!$B$9:$B$134,0),MATCH(AL$1,'Systemmanager - Datenassistent'!$J$8:$BU$8,0)), "")&amp;""</f>
        <v/>
      </c>
      <c r="AM24" t="str">
        <f>_xlfn.IFNA(INDEX('Systemmanager - Datenassistent'!$J$9:$BU$134,MATCH($A24,Input_Lieferant!$B$9:$B$134,0),MATCH(AM$1,'Systemmanager - Datenassistent'!$J$8:$BU$8,0)), "")&amp;""</f>
        <v/>
      </c>
      <c r="AN24" s="227" t="str">
        <f>_xlfn.IFNA(INDEX('Systemmanager - Datenassistent'!$J$9:$BU$134,MATCH($A24,Input_Lieferant!$B$9:$B$134,0),MATCH(AN$1,'Systemmanager - Datenassistent'!$J$8:$BU$8,0)), "")&amp;""</f>
        <v/>
      </c>
    </row>
    <row r="25" spans="1:40" x14ac:dyDescent="0.2">
      <c r="A25" t="str">
        <f>IF(LEN(Input_Lieferant!B32)=0,"",Input_Lieferant!B32)</f>
        <v/>
      </c>
      <c r="B25" t="str">
        <f t="shared" si="1"/>
        <v/>
      </c>
      <c r="C25" t="str">
        <f>_xlfn.IFNA(INDEX(Grunddaten!$C$9:$BP$134,MATCH($A25,Input_Lieferant!$B$9:$B$134,0),MATCH(C$1,Grunddaten!$C$8:$BP$8,0)), "")&amp;""</f>
        <v/>
      </c>
      <c r="D25" t="str">
        <f>_xlfn.IFNA(INDEX(Input_Lieferant!$C$9:$BE$158,MATCH($A25,Input_Lieferant!$B$9:$B$158,0),MATCH(D$1,Input_Lieferant!$C$8:$BE$8,0)), "")&amp;""</f>
        <v/>
      </c>
      <c r="E25" t="str">
        <f>_xlfn.IFNA(INDEX(Input_Lieferant!$C$9:$BE$158,MATCH($A25,Input_Lieferant!$B$9:$B$158,0),MATCH(E$1,Input_Lieferant!$C$8:$BE$8,0)), "")&amp;""</f>
        <v/>
      </c>
      <c r="F25" t="str">
        <f>_xlfn.IFNA(INDEX(Grunddaten!$C$9:$BP$134,MATCH($A25,Input_Lieferant!$B$9:$B$134,0),MATCH(F$1,Grunddaten!$C$8:$BP$8,0)), "")&amp;""</f>
        <v/>
      </c>
      <c r="G25" t="str">
        <f>_xlfn.IFNA(INDEX(Input_Lieferant!$C$9:$BE$158,MATCH($A25,Input_Lieferant!$B$9:$B$158,0),MATCH(G$1,Input_Lieferant!$C$8:$BE$8,0)), "")&amp;""</f>
        <v/>
      </c>
      <c r="H25" t="str">
        <f>_xlfn.IFNA(INDEX(Input_Lieferant!$C$9:$BE$158,MATCH($A25,Input_Lieferant!$B$9:$B$158,0),MATCH(H$1,Input_Lieferant!$C$8:$BE$8,0)),"")&amp;""</f>
        <v/>
      </c>
      <c r="I25" t="str">
        <f>TEXT(_xlfn.IFNA(INDEX(Input_Lieferant!$C$9:$BE$158,MATCH($A25,Input_Lieferant!$B$9:$B$158,0),MATCH(I$1,Input_Lieferant!$C$8:$BE$8,0)),""), "0.000")&amp;""</f>
        <v/>
      </c>
      <c r="J25" t="str">
        <f>TEXT(_xlfn.IFNA(INDEX(Input_Lieferant!$C$9:$BE$158,MATCH($A25,Input_Lieferant!$B$9:$B$158,0),MATCH(J$1,Input_Lieferant!$C$8:$BE$8,0)),""), "0.000")&amp;""</f>
        <v/>
      </c>
      <c r="K25" t="str">
        <f>TEXT(_xlfn.IFNA(INDEX(Input_Lieferant!$C$9:$BE$158,MATCH($A25,Input_Lieferant!$B$9:$B$158,0),MATCH(K$1,Input_Lieferant!$C$8:$BE$8,0)),""), "0.000")&amp;""</f>
        <v/>
      </c>
      <c r="L25" t="str">
        <f>TEXT(_xlfn.IFNA(INDEX(Input_Lieferant!$C$9:$BE$158,MATCH($A25,Input_Lieferant!$B$9:$B$158,0),MATCH(L$1,Input_Lieferant!$C$8:$BE$8,0)),""), "0.000")&amp;""</f>
        <v/>
      </c>
      <c r="M25" t="str">
        <f>_xlfn.IFNA(INDEX(Input_Lieferant!$C$9:$BE$158,MATCH($A25,Input_Lieferant!$B$9:$B$158,0),MATCH(M$1,Input_Lieferant!$C$8:$BE$8,0)),"")&amp;""</f>
        <v/>
      </c>
      <c r="N25" t="str">
        <f>_xlfn.IFNA(INDEX(Input_Lieferant!$C$9:$BE$158,MATCH($A25,Input_Lieferant!$B$9:$B$158,0),MATCH(N$1,Input_Lieferant!$C$8:$BE$8,0)),"")&amp;""</f>
        <v/>
      </c>
      <c r="O25" t="str">
        <f>_xlfn.IFNA(INDEX(Input_Lieferant!$C$9:$BE$158,MATCH($A25,Input_Lieferant!$B$9:$B$158,0),MATCH(O$1,Input_Lieferant!$C$8:$BE$8,0)),"")&amp;""</f>
        <v/>
      </c>
      <c r="P25" t="str">
        <f>_xlfn.IFNA(INDEX(Input_Lieferant!$C$9:$BE$158,MATCH($A25,Input_Lieferant!$B$9:$B$158,0),MATCH(P$1,Input_Lieferant!$C$8:$BE$8,0)),"")&amp;""</f>
        <v/>
      </c>
      <c r="Q25" s="258" t="str">
        <f t="shared" si="5"/>
        <v/>
      </c>
      <c r="R25" t="str">
        <f>_xlfn.IFNA(INDEX(Grunddaten!$C$9:$BP$134,MATCH($A25,Input_Lieferant!$B$9:$B$134,0),MATCH(R$1,Grunddaten!$C$8:$BP$8,0)), "")&amp;""</f>
        <v/>
      </c>
      <c r="S25" t="str">
        <f>_xlfn.IFNA(INDEX('Systemmanager - Datenassistent'!$J$9:$BU$134,MATCH($A25,Input_Lieferant!$B$9:$B$134,0),MATCH(S$1,'Systemmanager - Datenassistent'!$J$8:$BU$8,0)), "")</f>
        <v/>
      </c>
      <c r="T25" t="e">
        <f>INDEX('Systemmanager - Datenassistent'!$J$9:$BU$134,MATCH($A25,Input_Lieferant!$B$9:$B$134,0),MATCH(T$1,'Systemmanager - Datenassistent'!$J$8:$BU$8,0))</f>
        <v>#N/A</v>
      </c>
      <c r="U25" t="str">
        <f>_xlfn.IFNA(INDEX(Input_Lieferant!$C$9:$BE$158,MATCH($A25,Input_Lieferant!$B$9:$B$158,0),MATCH(U$1,Input_Lieferant!$C$8:$BE$8,0)),"")&amp;""</f>
        <v/>
      </c>
      <c r="V25" s="258" t="str">
        <f t="shared" si="2"/>
        <v/>
      </c>
      <c r="W25" t="str">
        <f>_xlfn.IFNA(INDEX(Grunddaten!$C$9:$BP$134,MATCH($A25,Input_Lieferant!$B$9:$B$134,0),MATCH(W$1,Grunddaten!$C$8:$BP$8,0)), "")&amp;""</f>
        <v/>
      </c>
      <c r="Y25" t="str">
        <f>_xlfn.IFNA(INDEX(Input_Lieferant!$C$9:$BE$158,MATCH($A25,Input_Lieferant!$B$9:$B$158,0),MATCH(Y$1,Input_Lieferant!$C$8:$BE$8,0)), "")&amp;""</f>
        <v/>
      </c>
      <c r="Z25" t="str">
        <f>_xlfn.IFNA(INDEX(Input_Lieferant!$C$9:$BE$158,MATCH($A25,Input_Lieferant!$B$9:$B$158,0),MATCH(Z$1,Input_Lieferant!$C$8:$BE$8,0)), "")&amp;""</f>
        <v/>
      </c>
      <c r="AA25" t="str">
        <f>_xlfn.IFNA(INDEX(Grunddaten!$C$9:$BP$134,MATCH($A25,Input_Lieferant!$B$9:$B$134,0),MATCH(AA$1,Grunddaten!$C$8:$BP$8,0)), "")&amp;""</f>
        <v/>
      </c>
      <c r="AB25" t="str">
        <f>_xlfn.IFNA(INDEX(Input_Lieferant!$C$9:$BE$158,MATCH($A25,Input_Lieferant!$B$9:$B$158,0),MATCH(AB$1,Input_Lieferant!$C$8:$BE$8,0)), "")&amp;""</f>
        <v/>
      </c>
      <c r="AC25" s="258" t="str">
        <f t="shared" si="3"/>
        <v/>
      </c>
      <c r="AD25" t="str">
        <f>_xlfn.IFNA(INDEX('Systemmanager - Datenassistent'!$G$9:$BU$134,MATCH($A25,Input_Lieferant!$B$9:$B$134,0),MATCH(AD$1,'Systemmanager - Datenassistent'!$G$8:$BU$8,0)), "")&amp;""</f>
        <v/>
      </c>
      <c r="AE25" t="str">
        <f>_xlfn.IFNA(INDEX(Grunddaten!$C$9:$BP$134,MATCH($A25,Input_Lieferant!$B$9:$B$134,0),MATCH(AE$1,Grunddaten!$C$8:$BP$8,0)), "")&amp;""</f>
        <v/>
      </c>
      <c r="AF25" t="str">
        <f>_xlfn.IFNA(INDEX('Systemmanager - Datenassistent'!$J$9:$BU$134,MATCH($A25,Input_Lieferant!$B$9:$B$134,0),MATCH(AF$1,'Systemmanager - Datenassistent'!$J$8:$BU$8,0)), "")&amp;""</f>
        <v/>
      </c>
      <c r="AG25" t="str">
        <f>_xlfn.IFNA(INDEX('Systemmanager - Datenassistent'!$J$9:$BU$134,MATCH($A25,Input_Lieferant!$B$9:$B$134,0),MATCH(AG$1,'Systemmanager - Datenassistent'!$J$8:$BU$8,0)), "")&amp;""</f>
        <v/>
      </c>
      <c r="AH25" t="str">
        <f>_xlfn.IFNA(INDEX(Grunddaten!$C$9:$BP$134,MATCH($A25,Input_Lieferant!$B$9:$B$134,0),MATCH(AH$1,Grunddaten!$C$8:$BP$8,0)), "")&amp;""</f>
        <v/>
      </c>
      <c r="AI25" t="str">
        <f>_xlfn.IFNA(INDEX(Grunddaten!$C$9:$BP$134,MATCH($A25,Input_Lieferant!$B$9:$B$134,0),MATCH(AI$1,Grunddaten!$C$8:$BP$8,0)), "")&amp;""</f>
        <v/>
      </c>
      <c r="AJ25" t="str">
        <f>_xlfn.IFNA(INDEX(Grunddaten!$C$9:$BP$134,MATCH($A25,Input_Lieferant!$B$9:$B$134,0),MATCH(AJ$1,Grunddaten!$C$8:$BP$8,0)), "")&amp;""</f>
        <v/>
      </c>
      <c r="AK25" s="258" t="str">
        <f t="shared" si="4"/>
        <v/>
      </c>
      <c r="AL25" t="str">
        <f>_xlfn.IFNA(INDEX('Systemmanager - Datenassistent'!$J$9:$BU$134,MATCH($A25,Input_Lieferant!$B$9:$B$134,0),MATCH(AL$1,'Systemmanager - Datenassistent'!$J$8:$BU$8,0)), "")&amp;""</f>
        <v/>
      </c>
      <c r="AM25" t="str">
        <f>_xlfn.IFNA(INDEX('Systemmanager - Datenassistent'!$J$9:$BU$134,MATCH($A25,Input_Lieferant!$B$9:$B$134,0),MATCH(AM$1,'Systemmanager - Datenassistent'!$J$8:$BU$8,0)), "")&amp;""</f>
        <v/>
      </c>
      <c r="AN25" s="227" t="str">
        <f>_xlfn.IFNA(INDEX('Systemmanager - Datenassistent'!$J$9:$BU$134,MATCH($A25,Input_Lieferant!$B$9:$B$134,0),MATCH(AN$1,'Systemmanager - Datenassistent'!$J$8:$BU$8,0)), "")&amp;""</f>
        <v/>
      </c>
    </row>
    <row r="26" spans="1:40" x14ac:dyDescent="0.2">
      <c r="A26" t="str">
        <f>IF(LEN(Input_Lieferant!B33)=0,"",Input_Lieferant!B33)</f>
        <v/>
      </c>
      <c r="B26" t="str">
        <f t="shared" si="1"/>
        <v/>
      </c>
      <c r="C26" t="str">
        <f>_xlfn.IFNA(INDEX(Grunddaten!$C$9:$BP$134,MATCH($A26,Input_Lieferant!$B$9:$B$134,0),MATCH(C$1,Grunddaten!$C$8:$BP$8,0)), "")&amp;""</f>
        <v/>
      </c>
      <c r="D26" t="str">
        <f>_xlfn.IFNA(INDEX(Input_Lieferant!$C$9:$BE$158,MATCH($A26,Input_Lieferant!$B$9:$B$158,0),MATCH(D$1,Input_Lieferant!$C$8:$BE$8,0)), "")&amp;""</f>
        <v/>
      </c>
      <c r="E26" t="str">
        <f>_xlfn.IFNA(INDEX(Input_Lieferant!$C$9:$BE$158,MATCH($A26,Input_Lieferant!$B$9:$B$158,0),MATCH(E$1,Input_Lieferant!$C$8:$BE$8,0)), "")&amp;""</f>
        <v/>
      </c>
      <c r="F26" t="str">
        <f>_xlfn.IFNA(INDEX(Grunddaten!$C$9:$BP$134,MATCH($A26,Input_Lieferant!$B$9:$B$134,0),MATCH(F$1,Grunddaten!$C$8:$BP$8,0)), "")&amp;""</f>
        <v/>
      </c>
      <c r="G26" t="str">
        <f>_xlfn.IFNA(INDEX(Input_Lieferant!$C$9:$BE$158,MATCH($A26,Input_Lieferant!$B$9:$B$158,0),MATCH(G$1,Input_Lieferant!$C$8:$BE$8,0)), "")&amp;""</f>
        <v/>
      </c>
      <c r="H26" t="str">
        <f>_xlfn.IFNA(INDEX(Input_Lieferant!$C$9:$BE$158,MATCH($A26,Input_Lieferant!$B$9:$B$158,0),MATCH(H$1,Input_Lieferant!$C$8:$BE$8,0)),"")&amp;""</f>
        <v/>
      </c>
      <c r="I26" t="str">
        <f>TEXT(_xlfn.IFNA(INDEX(Input_Lieferant!$C$9:$BE$158,MATCH($A26,Input_Lieferant!$B$9:$B$158,0),MATCH(I$1,Input_Lieferant!$C$8:$BE$8,0)),""), "0.000")&amp;""</f>
        <v/>
      </c>
      <c r="J26" t="str">
        <f>TEXT(_xlfn.IFNA(INDEX(Input_Lieferant!$C$9:$BE$158,MATCH($A26,Input_Lieferant!$B$9:$B$158,0),MATCH(J$1,Input_Lieferant!$C$8:$BE$8,0)),""), "0.000")&amp;""</f>
        <v/>
      </c>
      <c r="K26" t="str">
        <f>TEXT(_xlfn.IFNA(INDEX(Input_Lieferant!$C$9:$BE$158,MATCH($A26,Input_Lieferant!$B$9:$B$158,0),MATCH(K$1,Input_Lieferant!$C$8:$BE$8,0)),""), "0.000")&amp;""</f>
        <v/>
      </c>
      <c r="L26" t="str">
        <f>TEXT(_xlfn.IFNA(INDEX(Input_Lieferant!$C$9:$BE$158,MATCH($A26,Input_Lieferant!$B$9:$B$158,0),MATCH(L$1,Input_Lieferant!$C$8:$BE$8,0)),""), "0.000")&amp;""</f>
        <v/>
      </c>
      <c r="M26" t="str">
        <f>_xlfn.IFNA(INDEX(Input_Lieferant!$C$9:$BE$158,MATCH($A26,Input_Lieferant!$B$9:$B$158,0),MATCH(M$1,Input_Lieferant!$C$8:$BE$8,0)),"")&amp;""</f>
        <v/>
      </c>
      <c r="N26" t="str">
        <f>_xlfn.IFNA(INDEX(Input_Lieferant!$C$9:$BE$158,MATCH($A26,Input_Lieferant!$B$9:$B$158,0),MATCH(N$1,Input_Lieferant!$C$8:$BE$8,0)),"")&amp;""</f>
        <v/>
      </c>
      <c r="O26" t="str">
        <f>_xlfn.IFNA(INDEX(Input_Lieferant!$C$9:$BE$158,MATCH($A26,Input_Lieferant!$B$9:$B$158,0),MATCH(O$1,Input_Lieferant!$C$8:$BE$8,0)),"")&amp;""</f>
        <v/>
      </c>
      <c r="P26" t="str">
        <f>_xlfn.IFNA(INDEX(Input_Lieferant!$C$9:$BE$158,MATCH($A26,Input_Lieferant!$B$9:$B$158,0),MATCH(P$1,Input_Lieferant!$C$8:$BE$8,0)),"")&amp;""</f>
        <v/>
      </c>
      <c r="Q26" s="258" t="str">
        <f t="shared" si="5"/>
        <v/>
      </c>
      <c r="R26" t="str">
        <f>_xlfn.IFNA(INDEX(Grunddaten!$C$9:$BP$134,MATCH($A26,Input_Lieferant!$B$9:$B$134,0),MATCH(R$1,Grunddaten!$C$8:$BP$8,0)), "")&amp;""</f>
        <v/>
      </c>
      <c r="S26" t="str">
        <f>_xlfn.IFNA(INDEX('Systemmanager - Datenassistent'!$J$9:$BU$134,MATCH($A26,Input_Lieferant!$B$9:$B$134,0),MATCH(S$1,'Systemmanager - Datenassistent'!$J$8:$BU$8,0)), "")</f>
        <v/>
      </c>
      <c r="T26" t="e">
        <f>INDEX('Systemmanager - Datenassistent'!$J$9:$BU$134,MATCH($A26,Input_Lieferant!$B$9:$B$134,0),MATCH(T$1,'Systemmanager - Datenassistent'!$J$8:$BU$8,0))</f>
        <v>#N/A</v>
      </c>
      <c r="U26" t="str">
        <f>_xlfn.IFNA(INDEX(Input_Lieferant!$C$9:$BE$158,MATCH($A26,Input_Lieferant!$B$9:$B$158,0),MATCH(U$1,Input_Lieferant!$C$8:$BE$8,0)),"")&amp;""</f>
        <v/>
      </c>
      <c r="V26" s="258" t="str">
        <f t="shared" si="2"/>
        <v/>
      </c>
      <c r="W26" t="str">
        <f>_xlfn.IFNA(INDEX(Grunddaten!$C$9:$BP$134,MATCH($A26,Input_Lieferant!$B$9:$B$134,0),MATCH(W$1,Grunddaten!$C$8:$BP$8,0)), "")&amp;""</f>
        <v/>
      </c>
      <c r="Y26" t="str">
        <f>_xlfn.IFNA(INDEX(Input_Lieferant!$C$9:$BE$158,MATCH($A26,Input_Lieferant!$B$9:$B$158,0),MATCH(Y$1,Input_Lieferant!$C$8:$BE$8,0)), "")&amp;""</f>
        <v/>
      </c>
      <c r="Z26" t="str">
        <f>_xlfn.IFNA(INDEX(Input_Lieferant!$C$9:$BE$158,MATCH($A26,Input_Lieferant!$B$9:$B$158,0),MATCH(Z$1,Input_Lieferant!$C$8:$BE$8,0)), "")&amp;""</f>
        <v/>
      </c>
      <c r="AA26" t="str">
        <f>_xlfn.IFNA(INDEX(Grunddaten!$C$9:$BP$134,MATCH($A26,Input_Lieferant!$B$9:$B$134,0),MATCH(AA$1,Grunddaten!$C$8:$BP$8,0)), "")&amp;""</f>
        <v/>
      </c>
      <c r="AB26" t="str">
        <f>_xlfn.IFNA(INDEX(Input_Lieferant!$C$9:$BE$158,MATCH($A26,Input_Lieferant!$B$9:$B$158,0),MATCH(AB$1,Input_Lieferant!$C$8:$BE$8,0)), "")&amp;""</f>
        <v/>
      </c>
      <c r="AC26" s="258" t="str">
        <f t="shared" si="3"/>
        <v/>
      </c>
      <c r="AD26" t="str">
        <f>_xlfn.IFNA(INDEX('Systemmanager - Datenassistent'!$G$9:$BU$134,MATCH($A26,Input_Lieferant!$B$9:$B$134,0),MATCH(AD$1,'Systemmanager - Datenassistent'!$G$8:$BU$8,0)), "")&amp;""</f>
        <v/>
      </c>
      <c r="AE26" t="str">
        <f>_xlfn.IFNA(INDEX(Grunddaten!$C$9:$BP$134,MATCH($A26,Input_Lieferant!$B$9:$B$134,0),MATCH(AE$1,Grunddaten!$C$8:$BP$8,0)), "")&amp;""</f>
        <v/>
      </c>
      <c r="AF26" t="str">
        <f>_xlfn.IFNA(INDEX('Systemmanager - Datenassistent'!$J$9:$BU$134,MATCH($A26,Input_Lieferant!$B$9:$B$134,0),MATCH(AF$1,'Systemmanager - Datenassistent'!$J$8:$BU$8,0)), "")&amp;""</f>
        <v/>
      </c>
      <c r="AG26" t="str">
        <f>_xlfn.IFNA(INDEX('Systemmanager - Datenassistent'!$J$9:$BU$134,MATCH($A26,Input_Lieferant!$B$9:$B$134,0),MATCH(AG$1,'Systemmanager - Datenassistent'!$J$8:$BU$8,0)), "")&amp;""</f>
        <v/>
      </c>
      <c r="AH26" t="str">
        <f>_xlfn.IFNA(INDEX(Grunddaten!$C$9:$BP$134,MATCH($A26,Input_Lieferant!$B$9:$B$134,0),MATCH(AH$1,Grunddaten!$C$8:$BP$8,0)), "")&amp;""</f>
        <v/>
      </c>
      <c r="AI26" t="str">
        <f>_xlfn.IFNA(INDEX(Grunddaten!$C$9:$BP$134,MATCH($A26,Input_Lieferant!$B$9:$B$134,0),MATCH(AI$1,Grunddaten!$C$8:$BP$8,0)), "")&amp;""</f>
        <v/>
      </c>
      <c r="AJ26" t="str">
        <f>_xlfn.IFNA(INDEX(Grunddaten!$C$9:$BP$134,MATCH($A26,Input_Lieferant!$B$9:$B$134,0),MATCH(AJ$1,Grunddaten!$C$8:$BP$8,0)), "")&amp;""</f>
        <v/>
      </c>
      <c r="AK26" s="258" t="str">
        <f t="shared" si="4"/>
        <v/>
      </c>
      <c r="AL26" t="str">
        <f>_xlfn.IFNA(INDEX('Systemmanager - Datenassistent'!$J$9:$BU$134,MATCH($A26,Input_Lieferant!$B$9:$B$134,0),MATCH(AL$1,'Systemmanager - Datenassistent'!$J$8:$BU$8,0)), "")&amp;""</f>
        <v/>
      </c>
      <c r="AM26" t="str">
        <f>_xlfn.IFNA(INDEX('Systemmanager - Datenassistent'!$J$9:$BU$134,MATCH($A26,Input_Lieferant!$B$9:$B$134,0),MATCH(AM$1,'Systemmanager - Datenassistent'!$J$8:$BU$8,0)), "")&amp;""</f>
        <v/>
      </c>
      <c r="AN26" s="227" t="str">
        <f>_xlfn.IFNA(INDEX('Systemmanager - Datenassistent'!$J$9:$BU$134,MATCH($A26,Input_Lieferant!$B$9:$B$134,0),MATCH(AN$1,'Systemmanager - Datenassistent'!$J$8:$BU$8,0)), "")&amp;""</f>
        <v/>
      </c>
    </row>
    <row r="27" spans="1:40" x14ac:dyDescent="0.2">
      <c r="A27" t="str">
        <f>IF(LEN(Input_Lieferant!B34)=0,"",Input_Lieferant!B34)</f>
        <v/>
      </c>
      <c r="B27" t="str">
        <f t="shared" si="1"/>
        <v/>
      </c>
      <c r="C27" t="str">
        <f>_xlfn.IFNA(INDEX(Grunddaten!$C$9:$BP$134,MATCH($A27,Input_Lieferant!$B$9:$B$134,0),MATCH(C$1,Grunddaten!$C$8:$BP$8,0)), "")&amp;""</f>
        <v/>
      </c>
      <c r="D27" t="str">
        <f>_xlfn.IFNA(INDEX(Input_Lieferant!$C$9:$BE$158,MATCH($A27,Input_Lieferant!$B$9:$B$158,0),MATCH(D$1,Input_Lieferant!$C$8:$BE$8,0)), "")&amp;""</f>
        <v/>
      </c>
      <c r="E27" t="str">
        <f>_xlfn.IFNA(INDEX(Input_Lieferant!$C$9:$BE$158,MATCH($A27,Input_Lieferant!$B$9:$B$158,0),MATCH(E$1,Input_Lieferant!$C$8:$BE$8,0)), "")&amp;""</f>
        <v/>
      </c>
      <c r="F27" t="str">
        <f>_xlfn.IFNA(INDEX(Grunddaten!$C$9:$BP$134,MATCH($A27,Input_Lieferant!$B$9:$B$134,0),MATCH(F$1,Grunddaten!$C$8:$BP$8,0)), "")&amp;""</f>
        <v/>
      </c>
      <c r="G27" t="str">
        <f>_xlfn.IFNA(INDEX(Input_Lieferant!$C$9:$BE$158,MATCH($A27,Input_Lieferant!$B$9:$B$158,0),MATCH(G$1,Input_Lieferant!$C$8:$BE$8,0)), "")&amp;""</f>
        <v/>
      </c>
      <c r="H27" t="str">
        <f>_xlfn.IFNA(INDEX(Input_Lieferant!$C$9:$BE$158,MATCH($A27,Input_Lieferant!$B$9:$B$158,0),MATCH(H$1,Input_Lieferant!$C$8:$BE$8,0)),"")&amp;""</f>
        <v/>
      </c>
      <c r="I27" t="str">
        <f>TEXT(_xlfn.IFNA(INDEX(Input_Lieferant!$C$9:$BE$158,MATCH($A27,Input_Lieferant!$B$9:$B$158,0),MATCH(I$1,Input_Lieferant!$C$8:$BE$8,0)),""), "0.000")&amp;""</f>
        <v/>
      </c>
      <c r="J27" t="str">
        <f>TEXT(_xlfn.IFNA(INDEX(Input_Lieferant!$C$9:$BE$158,MATCH($A27,Input_Lieferant!$B$9:$B$158,0),MATCH(J$1,Input_Lieferant!$C$8:$BE$8,0)),""), "0.000")&amp;""</f>
        <v/>
      </c>
      <c r="K27" t="str">
        <f>TEXT(_xlfn.IFNA(INDEX(Input_Lieferant!$C$9:$BE$158,MATCH($A27,Input_Lieferant!$B$9:$B$158,0),MATCH(K$1,Input_Lieferant!$C$8:$BE$8,0)),""), "0.000")&amp;""</f>
        <v/>
      </c>
      <c r="L27" t="str">
        <f>TEXT(_xlfn.IFNA(INDEX(Input_Lieferant!$C$9:$BE$158,MATCH($A27,Input_Lieferant!$B$9:$B$158,0),MATCH(L$1,Input_Lieferant!$C$8:$BE$8,0)),""), "0.000")&amp;""</f>
        <v/>
      </c>
      <c r="M27" t="str">
        <f>_xlfn.IFNA(INDEX(Input_Lieferant!$C$9:$BE$158,MATCH($A27,Input_Lieferant!$B$9:$B$158,0),MATCH(M$1,Input_Lieferant!$C$8:$BE$8,0)),"")&amp;""</f>
        <v/>
      </c>
      <c r="N27" t="str">
        <f>_xlfn.IFNA(INDEX(Input_Lieferant!$C$9:$BE$158,MATCH($A27,Input_Lieferant!$B$9:$B$158,0),MATCH(N$1,Input_Lieferant!$C$8:$BE$8,0)),"")&amp;""</f>
        <v/>
      </c>
      <c r="O27" t="str">
        <f>_xlfn.IFNA(INDEX(Input_Lieferant!$C$9:$BE$158,MATCH($A27,Input_Lieferant!$B$9:$B$158,0),MATCH(O$1,Input_Lieferant!$C$8:$BE$8,0)),"")&amp;""</f>
        <v/>
      </c>
      <c r="P27" t="str">
        <f>_xlfn.IFNA(INDEX(Input_Lieferant!$C$9:$BE$158,MATCH($A27,Input_Lieferant!$B$9:$B$158,0),MATCH(P$1,Input_Lieferant!$C$8:$BE$8,0)),"")&amp;""</f>
        <v/>
      </c>
      <c r="Q27" s="258" t="str">
        <f t="shared" si="5"/>
        <v/>
      </c>
      <c r="R27" t="str">
        <f>_xlfn.IFNA(INDEX(Grunddaten!$C$9:$BP$134,MATCH($A27,Input_Lieferant!$B$9:$B$134,0),MATCH(R$1,Grunddaten!$C$8:$BP$8,0)), "")&amp;""</f>
        <v/>
      </c>
      <c r="S27" t="str">
        <f>_xlfn.IFNA(INDEX('Systemmanager - Datenassistent'!$J$9:$BU$134,MATCH($A27,Input_Lieferant!$B$9:$B$134,0),MATCH(S$1,'Systemmanager - Datenassistent'!$J$8:$BU$8,0)), "")</f>
        <v/>
      </c>
      <c r="T27" t="e">
        <f>INDEX('Systemmanager - Datenassistent'!$J$9:$BU$134,MATCH($A27,Input_Lieferant!$B$9:$B$134,0),MATCH(T$1,'Systemmanager - Datenassistent'!$J$8:$BU$8,0))</f>
        <v>#N/A</v>
      </c>
      <c r="U27" t="str">
        <f>_xlfn.IFNA(INDEX(Input_Lieferant!$C$9:$BE$158,MATCH($A27,Input_Lieferant!$B$9:$B$158,0),MATCH(U$1,Input_Lieferant!$C$8:$BE$8,0)),"")&amp;""</f>
        <v/>
      </c>
      <c r="V27" s="258" t="str">
        <f t="shared" si="2"/>
        <v/>
      </c>
      <c r="W27" t="str">
        <f>_xlfn.IFNA(INDEX(Grunddaten!$C$9:$BP$134,MATCH($A27,Input_Lieferant!$B$9:$B$134,0),MATCH(W$1,Grunddaten!$C$8:$BP$8,0)), "")&amp;""</f>
        <v/>
      </c>
      <c r="Y27" t="str">
        <f>_xlfn.IFNA(INDEX(Input_Lieferant!$C$9:$BE$158,MATCH($A27,Input_Lieferant!$B$9:$B$158,0),MATCH(Y$1,Input_Lieferant!$C$8:$BE$8,0)), "")&amp;""</f>
        <v/>
      </c>
      <c r="Z27" t="str">
        <f>_xlfn.IFNA(INDEX(Input_Lieferant!$C$9:$BE$158,MATCH($A27,Input_Lieferant!$B$9:$B$158,0),MATCH(Z$1,Input_Lieferant!$C$8:$BE$8,0)), "")&amp;""</f>
        <v/>
      </c>
      <c r="AA27" t="str">
        <f>_xlfn.IFNA(INDEX(Grunddaten!$C$9:$BP$134,MATCH($A27,Input_Lieferant!$B$9:$B$134,0),MATCH(AA$1,Grunddaten!$C$8:$BP$8,0)), "")&amp;""</f>
        <v/>
      </c>
      <c r="AB27" t="str">
        <f>_xlfn.IFNA(INDEX(Input_Lieferant!$C$9:$BE$158,MATCH($A27,Input_Lieferant!$B$9:$B$158,0),MATCH(AB$1,Input_Lieferant!$C$8:$BE$8,0)), "")&amp;""</f>
        <v/>
      </c>
      <c r="AC27" s="258" t="str">
        <f t="shared" si="3"/>
        <v/>
      </c>
      <c r="AD27" t="str">
        <f>_xlfn.IFNA(INDEX('Systemmanager - Datenassistent'!$G$9:$BU$134,MATCH($A27,Input_Lieferant!$B$9:$B$134,0),MATCH(AD$1,'Systemmanager - Datenassistent'!$G$8:$BU$8,0)), "")&amp;""</f>
        <v/>
      </c>
      <c r="AE27" t="str">
        <f>_xlfn.IFNA(INDEX(Grunddaten!$C$9:$BP$134,MATCH($A27,Input_Lieferant!$B$9:$B$134,0),MATCH(AE$1,Grunddaten!$C$8:$BP$8,0)), "")&amp;""</f>
        <v/>
      </c>
      <c r="AF27" t="str">
        <f>_xlfn.IFNA(INDEX('Systemmanager - Datenassistent'!$J$9:$BU$134,MATCH($A27,Input_Lieferant!$B$9:$B$134,0),MATCH(AF$1,'Systemmanager - Datenassistent'!$J$8:$BU$8,0)), "")&amp;""</f>
        <v/>
      </c>
      <c r="AG27" t="str">
        <f>_xlfn.IFNA(INDEX('Systemmanager - Datenassistent'!$J$9:$BU$134,MATCH($A27,Input_Lieferant!$B$9:$B$134,0),MATCH(AG$1,'Systemmanager - Datenassistent'!$J$8:$BU$8,0)), "")&amp;""</f>
        <v/>
      </c>
      <c r="AH27" t="str">
        <f>_xlfn.IFNA(INDEX(Grunddaten!$C$9:$BP$134,MATCH($A27,Input_Lieferant!$B$9:$B$134,0),MATCH(AH$1,Grunddaten!$C$8:$BP$8,0)), "")&amp;""</f>
        <v/>
      </c>
      <c r="AI27" t="str">
        <f>_xlfn.IFNA(INDEX(Grunddaten!$C$9:$BP$134,MATCH($A27,Input_Lieferant!$B$9:$B$134,0),MATCH(AI$1,Grunddaten!$C$8:$BP$8,0)), "")&amp;""</f>
        <v/>
      </c>
      <c r="AJ27" t="str">
        <f>_xlfn.IFNA(INDEX(Grunddaten!$C$9:$BP$134,MATCH($A27,Input_Lieferant!$B$9:$B$134,0),MATCH(AJ$1,Grunddaten!$C$8:$BP$8,0)), "")&amp;""</f>
        <v/>
      </c>
      <c r="AK27" s="258" t="str">
        <f t="shared" si="4"/>
        <v/>
      </c>
      <c r="AL27" t="str">
        <f>_xlfn.IFNA(INDEX('Systemmanager - Datenassistent'!$J$9:$BU$134,MATCH($A27,Input_Lieferant!$B$9:$B$134,0),MATCH(AL$1,'Systemmanager - Datenassistent'!$J$8:$BU$8,0)), "")&amp;""</f>
        <v/>
      </c>
      <c r="AM27" t="str">
        <f>_xlfn.IFNA(INDEX('Systemmanager - Datenassistent'!$J$9:$BU$134,MATCH($A27,Input_Lieferant!$B$9:$B$134,0),MATCH(AM$1,'Systemmanager - Datenassistent'!$J$8:$BU$8,0)), "")&amp;""</f>
        <v/>
      </c>
      <c r="AN27" s="227" t="str">
        <f>_xlfn.IFNA(INDEX('Systemmanager - Datenassistent'!$J$9:$BU$134,MATCH($A27,Input_Lieferant!$B$9:$B$134,0),MATCH(AN$1,'Systemmanager - Datenassistent'!$J$8:$BU$8,0)), "")&amp;""</f>
        <v/>
      </c>
    </row>
    <row r="28" spans="1:40" x14ac:dyDescent="0.2">
      <c r="A28" t="str">
        <f>IF(LEN(Input_Lieferant!B35)=0,"",Input_Lieferant!B35)</f>
        <v/>
      </c>
      <c r="B28" t="str">
        <f t="shared" si="1"/>
        <v/>
      </c>
      <c r="C28" t="str">
        <f>_xlfn.IFNA(INDEX(Grunddaten!$C$9:$BP$134,MATCH($A28,Input_Lieferant!$B$9:$B$134,0),MATCH(C$1,Grunddaten!$C$8:$BP$8,0)), "")&amp;""</f>
        <v/>
      </c>
      <c r="D28" t="str">
        <f>_xlfn.IFNA(INDEX(Input_Lieferant!$C$9:$BE$158,MATCH($A28,Input_Lieferant!$B$9:$B$158,0),MATCH(D$1,Input_Lieferant!$C$8:$BE$8,0)), "")&amp;""</f>
        <v/>
      </c>
      <c r="E28" t="str">
        <f>_xlfn.IFNA(INDEX(Input_Lieferant!$C$9:$BE$158,MATCH($A28,Input_Lieferant!$B$9:$B$158,0),MATCH(E$1,Input_Lieferant!$C$8:$BE$8,0)), "")&amp;""</f>
        <v/>
      </c>
      <c r="F28" t="str">
        <f>_xlfn.IFNA(INDEX(Grunddaten!$C$9:$BP$134,MATCH($A28,Input_Lieferant!$B$9:$B$134,0),MATCH(F$1,Grunddaten!$C$8:$BP$8,0)), "")&amp;""</f>
        <v/>
      </c>
      <c r="G28" t="str">
        <f>_xlfn.IFNA(INDEX(Input_Lieferant!$C$9:$BE$158,MATCH($A28,Input_Lieferant!$B$9:$B$158,0),MATCH(G$1,Input_Lieferant!$C$8:$BE$8,0)), "")&amp;""</f>
        <v/>
      </c>
      <c r="H28" t="str">
        <f>_xlfn.IFNA(INDEX(Input_Lieferant!$C$9:$BE$158,MATCH($A28,Input_Lieferant!$B$9:$B$158,0),MATCH(H$1,Input_Lieferant!$C$8:$BE$8,0)),"")&amp;""</f>
        <v/>
      </c>
      <c r="I28" t="str">
        <f>TEXT(_xlfn.IFNA(INDEX(Input_Lieferant!$C$9:$BE$158,MATCH($A28,Input_Lieferant!$B$9:$B$158,0),MATCH(I$1,Input_Lieferant!$C$8:$BE$8,0)),""), "0.000")&amp;""</f>
        <v/>
      </c>
      <c r="J28" t="str">
        <f>TEXT(_xlfn.IFNA(INDEX(Input_Lieferant!$C$9:$BE$158,MATCH($A28,Input_Lieferant!$B$9:$B$158,0),MATCH(J$1,Input_Lieferant!$C$8:$BE$8,0)),""), "0.000")&amp;""</f>
        <v/>
      </c>
      <c r="K28" t="str">
        <f>TEXT(_xlfn.IFNA(INDEX(Input_Lieferant!$C$9:$BE$158,MATCH($A28,Input_Lieferant!$B$9:$B$158,0),MATCH(K$1,Input_Lieferant!$C$8:$BE$8,0)),""), "0.000")&amp;""</f>
        <v/>
      </c>
      <c r="L28" t="str">
        <f>TEXT(_xlfn.IFNA(INDEX(Input_Lieferant!$C$9:$BE$158,MATCH($A28,Input_Lieferant!$B$9:$B$158,0),MATCH(L$1,Input_Lieferant!$C$8:$BE$8,0)),""), "0.000")&amp;""</f>
        <v/>
      </c>
      <c r="M28" t="str">
        <f>_xlfn.IFNA(INDEX(Input_Lieferant!$C$9:$BE$158,MATCH($A28,Input_Lieferant!$B$9:$B$158,0),MATCH(M$1,Input_Lieferant!$C$8:$BE$8,0)),"")&amp;""</f>
        <v/>
      </c>
      <c r="N28" t="str">
        <f>_xlfn.IFNA(INDEX(Input_Lieferant!$C$9:$BE$158,MATCH($A28,Input_Lieferant!$B$9:$B$158,0),MATCH(N$1,Input_Lieferant!$C$8:$BE$8,0)),"")&amp;""</f>
        <v/>
      </c>
      <c r="O28" t="str">
        <f>_xlfn.IFNA(INDEX(Input_Lieferant!$C$9:$BE$158,MATCH($A28,Input_Lieferant!$B$9:$B$158,0),MATCH(O$1,Input_Lieferant!$C$8:$BE$8,0)),"")&amp;""</f>
        <v/>
      </c>
      <c r="P28" t="str">
        <f>_xlfn.IFNA(INDEX(Input_Lieferant!$C$9:$BE$158,MATCH($A28,Input_Lieferant!$B$9:$B$158,0),MATCH(P$1,Input_Lieferant!$C$8:$BE$8,0)),"")&amp;""</f>
        <v/>
      </c>
      <c r="Q28" s="258" t="str">
        <f t="shared" si="5"/>
        <v/>
      </c>
      <c r="R28" t="str">
        <f>_xlfn.IFNA(INDEX(Grunddaten!$C$9:$BP$134,MATCH($A28,Input_Lieferant!$B$9:$B$134,0),MATCH(R$1,Grunddaten!$C$8:$BP$8,0)), "")&amp;""</f>
        <v/>
      </c>
      <c r="S28" t="str">
        <f>_xlfn.IFNA(INDEX('Systemmanager - Datenassistent'!$J$9:$BU$134,MATCH($A28,Input_Lieferant!$B$9:$B$134,0),MATCH(S$1,'Systemmanager - Datenassistent'!$J$8:$BU$8,0)), "")</f>
        <v/>
      </c>
      <c r="T28" t="e">
        <f>INDEX('Systemmanager - Datenassistent'!$J$9:$BU$134,MATCH($A28,Input_Lieferant!$B$9:$B$134,0),MATCH(T$1,'Systemmanager - Datenassistent'!$J$8:$BU$8,0))</f>
        <v>#N/A</v>
      </c>
      <c r="U28" t="str">
        <f>_xlfn.IFNA(INDEX(Input_Lieferant!$C$9:$BE$158,MATCH($A28,Input_Lieferant!$B$9:$B$158,0),MATCH(U$1,Input_Lieferant!$C$8:$BE$8,0)),"")&amp;""</f>
        <v/>
      </c>
      <c r="V28" s="258" t="str">
        <f t="shared" si="2"/>
        <v/>
      </c>
      <c r="W28" t="str">
        <f>_xlfn.IFNA(INDEX(Grunddaten!$C$9:$BP$134,MATCH($A28,Input_Lieferant!$B$9:$B$134,0),MATCH(W$1,Grunddaten!$C$8:$BP$8,0)), "")&amp;""</f>
        <v/>
      </c>
      <c r="Y28" t="str">
        <f>_xlfn.IFNA(INDEX(Input_Lieferant!$C$9:$BE$158,MATCH($A28,Input_Lieferant!$B$9:$B$158,0),MATCH(Y$1,Input_Lieferant!$C$8:$BE$8,0)), "")&amp;""</f>
        <v/>
      </c>
      <c r="Z28" t="str">
        <f>_xlfn.IFNA(INDEX(Input_Lieferant!$C$9:$BE$158,MATCH($A28,Input_Lieferant!$B$9:$B$158,0),MATCH(Z$1,Input_Lieferant!$C$8:$BE$8,0)), "")&amp;""</f>
        <v/>
      </c>
      <c r="AA28" t="str">
        <f>_xlfn.IFNA(INDEX(Grunddaten!$C$9:$BP$134,MATCH($A28,Input_Lieferant!$B$9:$B$134,0),MATCH(AA$1,Grunddaten!$C$8:$BP$8,0)), "")&amp;""</f>
        <v/>
      </c>
      <c r="AB28" t="str">
        <f>_xlfn.IFNA(INDEX(Input_Lieferant!$C$9:$BE$158,MATCH($A28,Input_Lieferant!$B$9:$B$158,0),MATCH(AB$1,Input_Lieferant!$C$8:$BE$8,0)), "")&amp;""</f>
        <v/>
      </c>
      <c r="AC28" s="258" t="str">
        <f t="shared" si="3"/>
        <v/>
      </c>
      <c r="AD28" t="str">
        <f>_xlfn.IFNA(INDEX('Systemmanager - Datenassistent'!$G$9:$BU$134,MATCH($A28,Input_Lieferant!$B$9:$B$134,0),MATCH(AD$1,'Systemmanager - Datenassistent'!$G$8:$BU$8,0)), "")&amp;""</f>
        <v/>
      </c>
      <c r="AE28" t="str">
        <f>_xlfn.IFNA(INDEX(Grunddaten!$C$9:$BP$134,MATCH($A28,Input_Lieferant!$B$9:$B$134,0),MATCH(AE$1,Grunddaten!$C$8:$BP$8,0)), "")&amp;""</f>
        <v/>
      </c>
      <c r="AF28" t="str">
        <f>_xlfn.IFNA(INDEX('Systemmanager - Datenassistent'!$J$9:$BU$134,MATCH($A28,Input_Lieferant!$B$9:$B$134,0),MATCH(AF$1,'Systemmanager - Datenassistent'!$J$8:$BU$8,0)), "")&amp;""</f>
        <v/>
      </c>
      <c r="AG28" t="str">
        <f>_xlfn.IFNA(INDEX('Systemmanager - Datenassistent'!$J$9:$BU$134,MATCH($A28,Input_Lieferant!$B$9:$B$134,0),MATCH(AG$1,'Systemmanager - Datenassistent'!$J$8:$BU$8,0)), "")&amp;""</f>
        <v/>
      </c>
      <c r="AH28" t="str">
        <f>_xlfn.IFNA(INDEX(Grunddaten!$C$9:$BP$134,MATCH($A28,Input_Lieferant!$B$9:$B$134,0),MATCH(AH$1,Grunddaten!$C$8:$BP$8,0)), "")&amp;""</f>
        <v/>
      </c>
      <c r="AI28" t="str">
        <f>_xlfn.IFNA(INDEX(Grunddaten!$C$9:$BP$134,MATCH($A28,Input_Lieferant!$B$9:$B$134,0),MATCH(AI$1,Grunddaten!$C$8:$BP$8,0)), "")&amp;""</f>
        <v/>
      </c>
      <c r="AJ28" t="str">
        <f>_xlfn.IFNA(INDEX(Grunddaten!$C$9:$BP$134,MATCH($A28,Input_Lieferant!$B$9:$B$134,0),MATCH(AJ$1,Grunddaten!$C$8:$BP$8,0)), "")&amp;""</f>
        <v/>
      </c>
      <c r="AK28" s="258" t="str">
        <f t="shared" si="4"/>
        <v/>
      </c>
      <c r="AL28" t="str">
        <f>_xlfn.IFNA(INDEX('Systemmanager - Datenassistent'!$J$9:$BU$134,MATCH($A28,Input_Lieferant!$B$9:$B$134,0),MATCH(AL$1,'Systemmanager - Datenassistent'!$J$8:$BU$8,0)), "")&amp;""</f>
        <v/>
      </c>
      <c r="AM28" t="str">
        <f>_xlfn.IFNA(INDEX('Systemmanager - Datenassistent'!$J$9:$BU$134,MATCH($A28,Input_Lieferant!$B$9:$B$134,0),MATCH(AM$1,'Systemmanager - Datenassistent'!$J$8:$BU$8,0)), "")&amp;""</f>
        <v/>
      </c>
      <c r="AN28" s="227" t="str">
        <f>_xlfn.IFNA(INDEX('Systemmanager - Datenassistent'!$J$9:$BU$134,MATCH($A28,Input_Lieferant!$B$9:$B$134,0),MATCH(AN$1,'Systemmanager - Datenassistent'!$J$8:$BU$8,0)), "")&amp;""</f>
        <v/>
      </c>
    </row>
    <row r="29" spans="1:40" x14ac:dyDescent="0.2">
      <c r="A29" t="str">
        <f>IF(LEN(Input_Lieferant!B36)=0,"",Input_Lieferant!B36)</f>
        <v/>
      </c>
      <c r="B29" t="str">
        <f t="shared" si="1"/>
        <v/>
      </c>
      <c r="C29" t="str">
        <f>_xlfn.IFNA(INDEX(Grunddaten!$C$9:$BP$134,MATCH($A29,Input_Lieferant!$B$9:$B$134,0),MATCH(C$1,Grunddaten!$C$8:$BP$8,0)), "")&amp;""</f>
        <v/>
      </c>
      <c r="D29" t="str">
        <f>_xlfn.IFNA(INDEX(Input_Lieferant!$C$9:$BE$158,MATCH($A29,Input_Lieferant!$B$9:$B$158,0),MATCH(D$1,Input_Lieferant!$C$8:$BE$8,0)), "")&amp;""</f>
        <v/>
      </c>
      <c r="E29" t="str">
        <f>_xlfn.IFNA(INDEX(Input_Lieferant!$C$9:$BE$158,MATCH($A29,Input_Lieferant!$B$9:$B$158,0),MATCH(E$1,Input_Lieferant!$C$8:$BE$8,0)), "")&amp;""</f>
        <v/>
      </c>
      <c r="F29" t="str">
        <f>_xlfn.IFNA(INDEX(Grunddaten!$C$9:$BP$134,MATCH($A29,Input_Lieferant!$B$9:$B$134,0),MATCH(F$1,Grunddaten!$C$8:$BP$8,0)), "")&amp;""</f>
        <v/>
      </c>
      <c r="G29" t="str">
        <f>_xlfn.IFNA(INDEX(Input_Lieferant!$C$9:$BE$158,MATCH($A29,Input_Lieferant!$B$9:$B$158,0),MATCH(G$1,Input_Lieferant!$C$8:$BE$8,0)), "")&amp;""</f>
        <v/>
      </c>
      <c r="H29" t="str">
        <f>_xlfn.IFNA(INDEX(Input_Lieferant!$C$9:$BE$158,MATCH($A29,Input_Lieferant!$B$9:$B$158,0),MATCH(H$1,Input_Lieferant!$C$8:$BE$8,0)),"")&amp;""</f>
        <v/>
      </c>
      <c r="I29" t="str">
        <f>TEXT(_xlfn.IFNA(INDEX(Input_Lieferant!$C$9:$BE$158,MATCH($A29,Input_Lieferant!$B$9:$B$158,0),MATCH(I$1,Input_Lieferant!$C$8:$BE$8,0)),""), "0.000")&amp;""</f>
        <v/>
      </c>
      <c r="J29" t="str">
        <f>TEXT(_xlfn.IFNA(INDEX(Input_Lieferant!$C$9:$BE$158,MATCH($A29,Input_Lieferant!$B$9:$B$158,0),MATCH(J$1,Input_Lieferant!$C$8:$BE$8,0)),""), "0.000")&amp;""</f>
        <v/>
      </c>
      <c r="K29" t="str">
        <f>TEXT(_xlfn.IFNA(INDEX(Input_Lieferant!$C$9:$BE$158,MATCH($A29,Input_Lieferant!$B$9:$B$158,0),MATCH(K$1,Input_Lieferant!$C$8:$BE$8,0)),""), "0.000")&amp;""</f>
        <v/>
      </c>
      <c r="L29" t="str">
        <f>TEXT(_xlfn.IFNA(INDEX(Input_Lieferant!$C$9:$BE$158,MATCH($A29,Input_Lieferant!$B$9:$B$158,0),MATCH(L$1,Input_Lieferant!$C$8:$BE$8,0)),""), "0.000")&amp;""</f>
        <v/>
      </c>
      <c r="M29" t="str">
        <f>_xlfn.IFNA(INDEX(Input_Lieferant!$C$9:$BE$158,MATCH($A29,Input_Lieferant!$B$9:$B$158,0),MATCH(M$1,Input_Lieferant!$C$8:$BE$8,0)),"")&amp;""</f>
        <v/>
      </c>
      <c r="N29" t="str">
        <f>_xlfn.IFNA(INDEX(Input_Lieferant!$C$9:$BE$158,MATCH($A29,Input_Lieferant!$B$9:$B$158,0),MATCH(N$1,Input_Lieferant!$C$8:$BE$8,0)),"")&amp;""</f>
        <v/>
      </c>
      <c r="O29" t="str">
        <f>_xlfn.IFNA(INDEX(Input_Lieferant!$C$9:$BE$158,MATCH($A29,Input_Lieferant!$B$9:$B$158,0),MATCH(O$1,Input_Lieferant!$C$8:$BE$8,0)),"")&amp;""</f>
        <v/>
      </c>
      <c r="P29" t="str">
        <f>_xlfn.IFNA(INDEX(Input_Lieferant!$C$9:$BE$158,MATCH($A29,Input_Lieferant!$B$9:$B$158,0),MATCH(P$1,Input_Lieferant!$C$8:$BE$8,0)),"")&amp;""</f>
        <v/>
      </c>
      <c r="Q29" s="258" t="str">
        <f t="shared" si="5"/>
        <v/>
      </c>
      <c r="R29" t="str">
        <f>_xlfn.IFNA(INDEX(Grunddaten!$C$9:$BP$134,MATCH($A29,Input_Lieferant!$B$9:$B$134,0),MATCH(R$1,Grunddaten!$C$8:$BP$8,0)), "")&amp;""</f>
        <v/>
      </c>
      <c r="S29" t="str">
        <f>_xlfn.IFNA(INDEX('Systemmanager - Datenassistent'!$J$9:$BU$134,MATCH($A29,Input_Lieferant!$B$9:$B$134,0),MATCH(S$1,'Systemmanager - Datenassistent'!$J$8:$BU$8,0)), "")</f>
        <v/>
      </c>
      <c r="T29" t="e">
        <f>INDEX('Systemmanager - Datenassistent'!$J$9:$BU$134,MATCH($A29,Input_Lieferant!$B$9:$B$134,0),MATCH(T$1,'Systemmanager - Datenassistent'!$J$8:$BU$8,0))</f>
        <v>#N/A</v>
      </c>
      <c r="U29" t="str">
        <f>_xlfn.IFNA(INDEX(Input_Lieferant!$C$9:$BE$158,MATCH($A29,Input_Lieferant!$B$9:$B$158,0),MATCH(U$1,Input_Lieferant!$C$8:$BE$8,0)),"")&amp;""</f>
        <v/>
      </c>
      <c r="V29" s="258" t="str">
        <f t="shared" si="2"/>
        <v/>
      </c>
      <c r="W29" t="str">
        <f>_xlfn.IFNA(INDEX(Grunddaten!$C$9:$BP$134,MATCH($A29,Input_Lieferant!$B$9:$B$134,0),MATCH(W$1,Grunddaten!$C$8:$BP$8,0)), "")&amp;""</f>
        <v/>
      </c>
      <c r="Y29" t="str">
        <f>_xlfn.IFNA(INDEX(Input_Lieferant!$C$9:$BE$158,MATCH($A29,Input_Lieferant!$B$9:$B$158,0),MATCH(Y$1,Input_Lieferant!$C$8:$BE$8,0)), "")&amp;""</f>
        <v/>
      </c>
      <c r="Z29" t="str">
        <f>_xlfn.IFNA(INDEX(Input_Lieferant!$C$9:$BE$158,MATCH($A29,Input_Lieferant!$B$9:$B$158,0),MATCH(Z$1,Input_Lieferant!$C$8:$BE$8,0)), "")&amp;""</f>
        <v/>
      </c>
      <c r="AA29" t="str">
        <f>_xlfn.IFNA(INDEX(Grunddaten!$C$9:$BP$134,MATCH($A29,Input_Lieferant!$B$9:$B$134,0),MATCH(AA$1,Grunddaten!$C$8:$BP$8,0)), "")&amp;""</f>
        <v/>
      </c>
      <c r="AB29" t="str">
        <f>_xlfn.IFNA(INDEX(Input_Lieferant!$C$9:$BE$158,MATCH($A29,Input_Lieferant!$B$9:$B$158,0),MATCH(AB$1,Input_Lieferant!$C$8:$BE$8,0)), "")&amp;""</f>
        <v/>
      </c>
      <c r="AC29" s="258" t="str">
        <f t="shared" si="3"/>
        <v/>
      </c>
      <c r="AD29" t="str">
        <f>_xlfn.IFNA(INDEX('Systemmanager - Datenassistent'!$G$9:$BU$134,MATCH($A29,Input_Lieferant!$B$9:$B$134,0),MATCH(AD$1,'Systemmanager - Datenassistent'!$G$8:$BU$8,0)), "")&amp;""</f>
        <v/>
      </c>
      <c r="AE29" t="str">
        <f>_xlfn.IFNA(INDEX(Grunddaten!$C$9:$BP$134,MATCH($A29,Input_Lieferant!$B$9:$B$134,0),MATCH(AE$1,Grunddaten!$C$8:$BP$8,0)), "")&amp;""</f>
        <v/>
      </c>
      <c r="AF29" t="str">
        <f>_xlfn.IFNA(INDEX('Systemmanager - Datenassistent'!$J$9:$BU$134,MATCH($A29,Input_Lieferant!$B$9:$B$134,0),MATCH(AF$1,'Systemmanager - Datenassistent'!$J$8:$BU$8,0)), "")&amp;""</f>
        <v/>
      </c>
      <c r="AG29" t="str">
        <f>_xlfn.IFNA(INDEX('Systemmanager - Datenassistent'!$J$9:$BU$134,MATCH($A29,Input_Lieferant!$B$9:$B$134,0),MATCH(AG$1,'Systemmanager - Datenassistent'!$J$8:$BU$8,0)), "")&amp;""</f>
        <v/>
      </c>
      <c r="AH29" t="str">
        <f>_xlfn.IFNA(INDEX(Grunddaten!$C$9:$BP$134,MATCH($A29,Input_Lieferant!$B$9:$B$134,0),MATCH(AH$1,Grunddaten!$C$8:$BP$8,0)), "")&amp;""</f>
        <v/>
      </c>
      <c r="AI29" t="str">
        <f>_xlfn.IFNA(INDEX(Grunddaten!$C$9:$BP$134,MATCH($A29,Input_Lieferant!$B$9:$B$134,0),MATCH(AI$1,Grunddaten!$C$8:$BP$8,0)), "")&amp;""</f>
        <v/>
      </c>
      <c r="AJ29" t="str">
        <f>_xlfn.IFNA(INDEX(Grunddaten!$C$9:$BP$134,MATCH($A29,Input_Lieferant!$B$9:$B$134,0),MATCH(AJ$1,Grunddaten!$C$8:$BP$8,0)), "")&amp;""</f>
        <v/>
      </c>
      <c r="AK29" s="258" t="str">
        <f t="shared" si="4"/>
        <v/>
      </c>
      <c r="AL29" t="str">
        <f>_xlfn.IFNA(INDEX('Systemmanager - Datenassistent'!$J$9:$BU$134,MATCH($A29,Input_Lieferant!$B$9:$B$134,0),MATCH(AL$1,'Systemmanager - Datenassistent'!$J$8:$BU$8,0)), "")&amp;""</f>
        <v/>
      </c>
      <c r="AM29" t="str">
        <f>_xlfn.IFNA(INDEX('Systemmanager - Datenassistent'!$J$9:$BU$134,MATCH($A29,Input_Lieferant!$B$9:$B$134,0),MATCH(AM$1,'Systemmanager - Datenassistent'!$J$8:$BU$8,0)), "")&amp;""</f>
        <v/>
      </c>
      <c r="AN29" s="227" t="str">
        <f>_xlfn.IFNA(INDEX('Systemmanager - Datenassistent'!$J$9:$BU$134,MATCH($A29,Input_Lieferant!$B$9:$B$134,0),MATCH(AN$1,'Systemmanager - Datenassistent'!$J$8:$BU$8,0)), "")&amp;""</f>
        <v/>
      </c>
    </row>
    <row r="30" spans="1:40" x14ac:dyDescent="0.2">
      <c r="A30" t="str">
        <f>IF(LEN(Input_Lieferant!B37)=0,"",Input_Lieferant!B37)</f>
        <v/>
      </c>
      <c r="B30" t="str">
        <f t="shared" si="1"/>
        <v/>
      </c>
      <c r="C30" t="str">
        <f>_xlfn.IFNA(INDEX(Grunddaten!$C$9:$BP$134,MATCH($A30,Input_Lieferant!$B$9:$B$134,0),MATCH(C$1,Grunddaten!$C$8:$BP$8,0)), "")&amp;""</f>
        <v/>
      </c>
      <c r="D30" t="str">
        <f>_xlfn.IFNA(INDEX(Input_Lieferant!$C$9:$BE$158,MATCH($A30,Input_Lieferant!$B$9:$B$158,0),MATCH(D$1,Input_Lieferant!$C$8:$BE$8,0)), "")&amp;""</f>
        <v/>
      </c>
      <c r="E30" t="str">
        <f>_xlfn.IFNA(INDEX(Input_Lieferant!$C$9:$BE$158,MATCH($A30,Input_Lieferant!$B$9:$B$158,0),MATCH(E$1,Input_Lieferant!$C$8:$BE$8,0)), "")&amp;""</f>
        <v/>
      </c>
      <c r="F30" t="str">
        <f>_xlfn.IFNA(INDEX(Grunddaten!$C$9:$BP$134,MATCH($A30,Input_Lieferant!$B$9:$B$134,0),MATCH(F$1,Grunddaten!$C$8:$BP$8,0)), "")&amp;""</f>
        <v/>
      </c>
      <c r="G30" t="str">
        <f>_xlfn.IFNA(INDEX(Input_Lieferant!$C$9:$BE$158,MATCH($A30,Input_Lieferant!$B$9:$B$158,0),MATCH(G$1,Input_Lieferant!$C$8:$BE$8,0)), "")&amp;""</f>
        <v/>
      </c>
      <c r="H30" t="str">
        <f>_xlfn.IFNA(INDEX(Input_Lieferant!$C$9:$BE$158,MATCH($A30,Input_Lieferant!$B$9:$B$158,0),MATCH(H$1,Input_Lieferant!$C$8:$BE$8,0)),"")&amp;""</f>
        <v/>
      </c>
      <c r="I30" t="str">
        <f>TEXT(_xlfn.IFNA(INDEX(Input_Lieferant!$C$9:$BE$158,MATCH($A30,Input_Lieferant!$B$9:$B$158,0),MATCH(I$1,Input_Lieferant!$C$8:$BE$8,0)),""), "0.000")&amp;""</f>
        <v/>
      </c>
      <c r="J30" t="str">
        <f>TEXT(_xlfn.IFNA(INDEX(Input_Lieferant!$C$9:$BE$158,MATCH($A30,Input_Lieferant!$B$9:$B$158,0),MATCH(J$1,Input_Lieferant!$C$8:$BE$8,0)),""), "0.000")&amp;""</f>
        <v/>
      </c>
      <c r="K30" t="str">
        <f>TEXT(_xlfn.IFNA(INDEX(Input_Lieferant!$C$9:$BE$158,MATCH($A30,Input_Lieferant!$B$9:$B$158,0),MATCH(K$1,Input_Lieferant!$C$8:$BE$8,0)),""), "0.000")&amp;""</f>
        <v/>
      </c>
      <c r="L30" t="str">
        <f>TEXT(_xlfn.IFNA(INDEX(Input_Lieferant!$C$9:$BE$158,MATCH($A30,Input_Lieferant!$B$9:$B$158,0),MATCH(L$1,Input_Lieferant!$C$8:$BE$8,0)),""), "0.000")&amp;""</f>
        <v/>
      </c>
      <c r="M30" t="str">
        <f>_xlfn.IFNA(INDEX(Input_Lieferant!$C$9:$BE$158,MATCH($A30,Input_Lieferant!$B$9:$B$158,0),MATCH(M$1,Input_Lieferant!$C$8:$BE$8,0)),"")&amp;""</f>
        <v/>
      </c>
      <c r="N30" t="str">
        <f>_xlfn.IFNA(INDEX(Input_Lieferant!$C$9:$BE$158,MATCH($A30,Input_Lieferant!$B$9:$B$158,0),MATCH(N$1,Input_Lieferant!$C$8:$BE$8,0)),"")&amp;""</f>
        <v/>
      </c>
      <c r="O30" t="str">
        <f>_xlfn.IFNA(INDEX(Input_Lieferant!$C$9:$BE$158,MATCH($A30,Input_Lieferant!$B$9:$B$158,0),MATCH(O$1,Input_Lieferant!$C$8:$BE$8,0)),"")&amp;""</f>
        <v/>
      </c>
      <c r="P30" t="str">
        <f>_xlfn.IFNA(INDEX(Input_Lieferant!$C$9:$BE$158,MATCH($A30,Input_Lieferant!$B$9:$B$158,0),MATCH(P$1,Input_Lieferant!$C$8:$BE$8,0)),"")&amp;""</f>
        <v/>
      </c>
      <c r="Q30" s="258" t="str">
        <f t="shared" si="5"/>
        <v/>
      </c>
      <c r="R30" t="str">
        <f>_xlfn.IFNA(INDEX(Grunddaten!$C$9:$BP$134,MATCH($A30,Input_Lieferant!$B$9:$B$134,0),MATCH(R$1,Grunddaten!$C$8:$BP$8,0)), "")&amp;""</f>
        <v/>
      </c>
      <c r="S30" t="str">
        <f>_xlfn.IFNA(INDEX('Systemmanager - Datenassistent'!$J$9:$BU$134,MATCH($A30,Input_Lieferant!$B$9:$B$134,0),MATCH(S$1,'Systemmanager - Datenassistent'!$J$8:$BU$8,0)), "")</f>
        <v/>
      </c>
      <c r="T30" t="e">
        <f>INDEX('Systemmanager - Datenassistent'!$J$9:$BU$134,MATCH($A30,Input_Lieferant!$B$9:$B$134,0),MATCH(T$1,'Systemmanager - Datenassistent'!$J$8:$BU$8,0))</f>
        <v>#N/A</v>
      </c>
      <c r="U30" t="str">
        <f>_xlfn.IFNA(INDEX(Input_Lieferant!$C$9:$BE$158,MATCH($A30,Input_Lieferant!$B$9:$B$158,0),MATCH(U$1,Input_Lieferant!$C$8:$BE$8,0)),"")&amp;""</f>
        <v/>
      </c>
      <c r="V30" s="258" t="str">
        <f t="shared" si="2"/>
        <v/>
      </c>
      <c r="W30" t="str">
        <f>_xlfn.IFNA(INDEX(Grunddaten!$C$9:$BP$134,MATCH($A30,Input_Lieferant!$B$9:$B$134,0),MATCH(W$1,Grunddaten!$C$8:$BP$8,0)), "")&amp;""</f>
        <v/>
      </c>
      <c r="Y30" t="str">
        <f>_xlfn.IFNA(INDEX(Input_Lieferant!$C$9:$BE$158,MATCH($A30,Input_Lieferant!$B$9:$B$158,0),MATCH(Y$1,Input_Lieferant!$C$8:$BE$8,0)), "")&amp;""</f>
        <v/>
      </c>
      <c r="Z30" t="str">
        <f>_xlfn.IFNA(INDEX(Input_Lieferant!$C$9:$BE$158,MATCH($A30,Input_Lieferant!$B$9:$B$158,0),MATCH(Z$1,Input_Lieferant!$C$8:$BE$8,0)), "")&amp;""</f>
        <v/>
      </c>
      <c r="AA30" t="str">
        <f>_xlfn.IFNA(INDEX(Grunddaten!$C$9:$BP$134,MATCH($A30,Input_Lieferant!$B$9:$B$134,0),MATCH(AA$1,Grunddaten!$C$8:$BP$8,0)), "")&amp;""</f>
        <v/>
      </c>
      <c r="AB30" t="str">
        <f>_xlfn.IFNA(INDEX(Input_Lieferant!$C$9:$BE$158,MATCH($A30,Input_Lieferant!$B$9:$B$158,0),MATCH(AB$1,Input_Lieferant!$C$8:$BE$8,0)), "")&amp;""</f>
        <v/>
      </c>
      <c r="AC30" s="258" t="str">
        <f t="shared" si="3"/>
        <v/>
      </c>
      <c r="AD30" t="str">
        <f>_xlfn.IFNA(INDEX('Systemmanager - Datenassistent'!$G$9:$BU$134,MATCH($A30,Input_Lieferant!$B$9:$B$134,0),MATCH(AD$1,'Systemmanager - Datenassistent'!$G$8:$BU$8,0)), "")&amp;""</f>
        <v/>
      </c>
      <c r="AE30" t="str">
        <f>_xlfn.IFNA(INDEX(Grunddaten!$C$9:$BP$134,MATCH($A30,Input_Lieferant!$B$9:$B$134,0),MATCH(AE$1,Grunddaten!$C$8:$BP$8,0)), "")&amp;""</f>
        <v/>
      </c>
      <c r="AF30" t="str">
        <f>_xlfn.IFNA(INDEX('Systemmanager - Datenassistent'!$J$9:$BU$134,MATCH($A30,Input_Lieferant!$B$9:$B$134,0),MATCH(AF$1,'Systemmanager - Datenassistent'!$J$8:$BU$8,0)), "")&amp;""</f>
        <v/>
      </c>
      <c r="AG30" t="str">
        <f>_xlfn.IFNA(INDEX('Systemmanager - Datenassistent'!$J$9:$BU$134,MATCH($A30,Input_Lieferant!$B$9:$B$134,0),MATCH(AG$1,'Systemmanager - Datenassistent'!$J$8:$BU$8,0)), "")&amp;""</f>
        <v/>
      </c>
      <c r="AH30" t="str">
        <f>_xlfn.IFNA(INDEX(Grunddaten!$C$9:$BP$134,MATCH($A30,Input_Lieferant!$B$9:$B$134,0),MATCH(AH$1,Grunddaten!$C$8:$BP$8,0)), "")&amp;""</f>
        <v/>
      </c>
      <c r="AI30" t="str">
        <f>_xlfn.IFNA(INDEX(Grunddaten!$C$9:$BP$134,MATCH($A30,Input_Lieferant!$B$9:$B$134,0),MATCH(AI$1,Grunddaten!$C$8:$BP$8,0)), "")&amp;""</f>
        <v/>
      </c>
      <c r="AJ30" t="str">
        <f>_xlfn.IFNA(INDEX(Grunddaten!$C$9:$BP$134,MATCH($A30,Input_Lieferant!$B$9:$B$134,0),MATCH(AJ$1,Grunddaten!$C$8:$BP$8,0)), "")&amp;""</f>
        <v/>
      </c>
      <c r="AK30" s="258" t="str">
        <f t="shared" si="4"/>
        <v/>
      </c>
      <c r="AL30" t="str">
        <f>_xlfn.IFNA(INDEX('Systemmanager - Datenassistent'!$J$9:$BU$134,MATCH($A30,Input_Lieferant!$B$9:$B$134,0),MATCH(AL$1,'Systemmanager - Datenassistent'!$J$8:$BU$8,0)), "")&amp;""</f>
        <v/>
      </c>
      <c r="AM30" t="str">
        <f>_xlfn.IFNA(INDEX('Systemmanager - Datenassistent'!$J$9:$BU$134,MATCH($A30,Input_Lieferant!$B$9:$B$134,0),MATCH(AM$1,'Systemmanager - Datenassistent'!$J$8:$BU$8,0)), "")&amp;""</f>
        <v/>
      </c>
      <c r="AN30" s="227" t="str">
        <f>_xlfn.IFNA(INDEX('Systemmanager - Datenassistent'!$J$9:$BU$134,MATCH($A30,Input_Lieferant!$B$9:$B$134,0),MATCH(AN$1,'Systemmanager - Datenassistent'!$J$8:$BU$8,0)), "")&amp;""</f>
        <v/>
      </c>
    </row>
    <row r="31" spans="1:40" x14ac:dyDescent="0.2">
      <c r="A31" t="str">
        <f>IF(LEN(Input_Lieferant!B38)=0,"",Input_Lieferant!B38)</f>
        <v/>
      </c>
      <c r="B31" t="str">
        <f t="shared" si="1"/>
        <v/>
      </c>
      <c r="C31" t="str">
        <f>_xlfn.IFNA(INDEX(Grunddaten!$C$9:$BP$134,MATCH($A31,Input_Lieferant!$B$9:$B$134,0),MATCH(C$1,Grunddaten!$C$8:$BP$8,0)), "")&amp;""</f>
        <v/>
      </c>
      <c r="D31" t="str">
        <f>_xlfn.IFNA(INDEX(Input_Lieferant!$C$9:$BE$158,MATCH($A31,Input_Lieferant!$B$9:$B$158,0),MATCH(D$1,Input_Lieferant!$C$8:$BE$8,0)), "")&amp;""</f>
        <v/>
      </c>
      <c r="E31" t="str">
        <f>_xlfn.IFNA(INDEX(Input_Lieferant!$C$9:$BE$158,MATCH($A31,Input_Lieferant!$B$9:$B$158,0),MATCH(E$1,Input_Lieferant!$C$8:$BE$8,0)), "")&amp;""</f>
        <v/>
      </c>
      <c r="F31" t="str">
        <f>_xlfn.IFNA(INDEX(Grunddaten!$C$9:$BP$134,MATCH($A31,Input_Lieferant!$B$9:$B$134,0),MATCH(F$1,Grunddaten!$C$8:$BP$8,0)), "")&amp;""</f>
        <v/>
      </c>
      <c r="G31" t="str">
        <f>_xlfn.IFNA(INDEX(Input_Lieferant!$C$9:$BE$158,MATCH($A31,Input_Lieferant!$B$9:$B$158,0),MATCH(G$1,Input_Lieferant!$C$8:$BE$8,0)), "")&amp;""</f>
        <v/>
      </c>
      <c r="H31" t="str">
        <f>_xlfn.IFNA(INDEX(Input_Lieferant!$C$9:$BE$158,MATCH($A31,Input_Lieferant!$B$9:$B$158,0),MATCH(H$1,Input_Lieferant!$C$8:$BE$8,0)),"")&amp;""</f>
        <v/>
      </c>
      <c r="I31" t="str">
        <f>TEXT(_xlfn.IFNA(INDEX(Input_Lieferant!$C$9:$BE$158,MATCH($A31,Input_Lieferant!$B$9:$B$158,0),MATCH(I$1,Input_Lieferant!$C$8:$BE$8,0)),""), "0.000")&amp;""</f>
        <v/>
      </c>
      <c r="J31" t="str">
        <f>TEXT(_xlfn.IFNA(INDEX(Input_Lieferant!$C$9:$BE$158,MATCH($A31,Input_Lieferant!$B$9:$B$158,0),MATCH(J$1,Input_Lieferant!$C$8:$BE$8,0)),""), "0.000")&amp;""</f>
        <v/>
      </c>
      <c r="K31" t="str">
        <f>TEXT(_xlfn.IFNA(INDEX(Input_Lieferant!$C$9:$BE$158,MATCH($A31,Input_Lieferant!$B$9:$B$158,0),MATCH(K$1,Input_Lieferant!$C$8:$BE$8,0)),""), "0.000")&amp;""</f>
        <v/>
      </c>
      <c r="L31" t="str">
        <f>TEXT(_xlfn.IFNA(INDEX(Input_Lieferant!$C$9:$BE$158,MATCH($A31,Input_Lieferant!$B$9:$B$158,0),MATCH(L$1,Input_Lieferant!$C$8:$BE$8,0)),""), "0.000")&amp;""</f>
        <v/>
      </c>
      <c r="M31" t="str">
        <f>_xlfn.IFNA(INDEX(Input_Lieferant!$C$9:$BE$158,MATCH($A31,Input_Lieferant!$B$9:$B$158,0),MATCH(M$1,Input_Lieferant!$C$8:$BE$8,0)),"")&amp;""</f>
        <v/>
      </c>
      <c r="N31" t="str">
        <f>_xlfn.IFNA(INDEX(Input_Lieferant!$C$9:$BE$158,MATCH($A31,Input_Lieferant!$B$9:$B$158,0),MATCH(N$1,Input_Lieferant!$C$8:$BE$8,0)),"")&amp;""</f>
        <v/>
      </c>
      <c r="O31" t="str">
        <f>_xlfn.IFNA(INDEX(Input_Lieferant!$C$9:$BE$158,MATCH($A31,Input_Lieferant!$B$9:$B$158,0),MATCH(O$1,Input_Lieferant!$C$8:$BE$8,0)),"")&amp;""</f>
        <v/>
      </c>
      <c r="P31" t="str">
        <f>_xlfn.IFNA(INDEX(Input_Lieferant!$C$9:$BE$158,MATCH($A31,Input_Lieferant!$B$9:$B$158,0),MATCH(P$1,Input_Lieferant!$C$8:$BE$8,0)),"")&amp;""</f>
        <v/>
      </c>
      <c r="Q31" s="258" t="str">
        <f t="shared" si="5"/>
        <v/>
      </c>
      <c r="R31" t="str">
        <f>_xlfn.IFNA(INDEX(Grunddaten!$C$9:$BP$134,MATCH($A31,Input_Lieferant!$B$9:$B$134,0),MATCH(R$1,Grunddaten!$C$8:$BP$8,0)), "")&amp;""</f>
        <v/>
      </c>
      <c r="S31" t="str">
        <f>_xlfn.IFNA(INDEX('Systemmanager - Datenassistent'!$J$9:$BU$134,MATCH($A31,Input_Lieferant!$B$9:$B$134,0),MATCH(S$1,'Systemmanager - Datenassistent'!$J$8:$BU$8,0)), "")</f>
        <v/>
      </c>
      <c r="T31" t="e">
        <f>INDEX('Systemmanager - Datenassistent'!$J$9:$BU$134,MATCH($A31,Input_Lieferant!$B$9:$B$134,0),MATCH(T$1,'Systemmanager - Datenassistent'!$J$8:$BU$8,0))</f>
        <v>#N/A</v>
      </c>
      <c r="U31" t="str">
        <f>_xlfn.IFNA(INDEX(Input_Lieferant!$C$9:$BE$158,MATCH($A31,Input_Lieferant!$B$9:$B$158,0),MATCH(U$1,Input_Lieferant!$C$8:$BE$8,0)),"")&amp;""</f>
        <v/>
      </c>
      <c r="V31" s="258" t="str">
        <f t="shared" si="2"/>
        <v/>
      </c>
      <c r="W31" t="str">
        <f>_xlfn.IFNA(INDEX(Grunddaten!$C$9:$BP$134,MATCH($A31,Input_Lieferant!$B$9:$B$134,0),MATCH(W$1,Grunddaten!$C$8:$BP$8,0)), "")&amp;""</f>
        <v/>
      </c>
      <c r="Y31" t="str">
        <f>_xlfn.IFNA(INDEX(Input_Lieferant!$C$9:$BE$158,MATCH($A31,Input_Lieferant!$B$9:$B$158,0),MATCH(Y$1,Input_Lieferant!$C$8:$BE$8,0)), "")&amp;""</f>
        <v/>
      </c>
      <c r="Z31" t="str">
        <f>_xlfn.IFNA(INDEX(Input_Lieferant!$C$9:$BE$158,MATCH($A31,Input_Lieferant!$B$9:$B$158,0),MATCH(Z$1,Input_Lieferant!$C$8:$BE$8,0)), "")&amp;""</f>
        <v/>
      </c>
      <c r="AA31" t="str">
        <f>_xlfn.IFNA(INDEX(Grunddaten!$C$9:$BP$134,MATCH($A31,Input_Lieferant!$B$9:$B$134,0),MATCH(AA$1,Grunddaten!$C$8:$BP$8,0)), "")&amp;""</f>
        <v/>
      </c>
      <c r="AB31" t="str">
        <f>_xlfn.IFNA(INDEX(Input_Lieferant!$C$9:$BE$158,MATCH($A31,Input_Lieferant!$B$9:$B$158,0),MATCH(AB$1,Input_Lieferant!$C$8:$BE$8,0)), "")&amp;""</f>
        <v/>
      </c>
      <c r="AC31" s="258" t="str">
        <f t="shared" si="3"/>
        <v/>
      </c>
      <c r="AD31" t="str">
        <f>_xlfn.IFNA(INDEX('Systemmanager - Datenassistent'!$G$9:$BU$134,MATCH($A31,Input_Lieferant!$B$9:$B$134,0),MATCH(AD$1,'Systemmanager - Datenassistent'!$G$8:$BU$8,0)), "")&amp;""</f>
        <v/>
      </c>
      <c r="AE31" t="str">
        <f>_xlfn.IFNA(INDEX(Grunddaten!$C$9:$BP$134,MATCH($A31,Input_Lieferant!$B$9:$B$134,0),MATCH(AE$1,Grunddaten!$C$8:$BP$8,0)), "")&amp;""</f>
        <v/>
      </c>
      <c r="AF31" t="str">
        <f>_xlfn.IFNA(INDEX('Systemmanager - Datenassistent'!$J$9:$BU$134,MATCH($A31,Input_Lieferant!$B$9:$B$134,0),MATCH(AF$1,'Systemmanager - Datenassistent'!$J$8:$BU$8,0)), "")&amp;""</f>
        <v/>
      </c>
      <c r="AG31" t="str">
        <f>_xlfn.IFNA(INDEX('Systemmanager - Datenassistent'!$J$9:$BU$134,MATCH($A31,Input_Lieferant!$B$9:$B$134,0),MATCH(AG$1,'Systemmanager - Datenassistent'!$J$8:$BU$8,0)), "")&amp;""</f>
        <v/>
      </c>
      <c r="AH31" t="str">
        <f>_xlfn.IFNA(INDEX(Grunddaten!$C$9:$BP$134,MATCH($A31,Input_Lieferant!$B$9:$B$134,0),MATCH(AH$1,Grunddaten!$C$8:$BP$8,0)), "")&amp;""</f>
        <v/>
      </c>
      <c r="AI31" t="str">
        <f>_xlfn.IFNA(INDEX(Grunddaten!$C$9:$BP$134,MATCH($A31,Input_Lieferant!$B$9:$B$134,0),MATCH(AI$1,Grunddaten!$C$8:$BP$8,0)), "")&amp;""</f>
        <v/>
      </c>
      <c r="AJ31" t="str">
        <f>_xlfn.IFNA(INDEX(Grunddaten!$C$9:$BP$134,MATCH($A31,Input_Lieferant!$B$9:$B$134,0),MATCH(AJ$1,Grunddaten!$C$8:$BP$8,0)), "")&amp;""</f>
        <v/>
      </c>
      <c r="AK31" s="258" t="str">
        <f t="shared" si="4"/>
        <v/>
      </c>
      <c r="AL31" t="str">
        <f>_xlfn.IFNA(INDEX('Systemmanager - Datenassistent'!$J$9:$BU$134,MATCH($A31,Input_Lieferant!$B$9:$B$134,0),MATCH(AL$1,'Systemmanager - Datenassistent'!$J$8:$BU$8,0)), "")&amp;""</f>
        <v/>
      </c>
      <c r="AM31" t="str">
        <f>_xlfn.IFNA(INDEX('Systemmanager - Datenassistent'!$J$9:$BU$134,MATCH($A31,Input_Lieferant!$B$9:$B$134,0),MATCH(AM$1,'Systemmanager - Datenassistent'!$J$8:$BU$8,0)), "")&amp;""</f>
        <v/>
      </c>
      <c r="AN31" s="227" t="str">
        <f>_xlfn.IFNA(INDEX('Systemmanager - Datenassistent'!$J$9:$BU$134,MATCH($A31,Input_Lieferant!$B$9:$B$134,0),MATCH(AN$1,'Systemmanager - Datenassistent'!$J$8:$BU$8,0)), "")&amp;""</f>
        <v/>
      </c>
    </row>
    <row r="32" spans="1:40" x14ac:dyDescent="0.2">
      <c r="A32" t="str">
        <f>IF(LEN(Input_Lieferant!B39)=0,"",Input_Lieferant!B39)</f>
        <v/>
      </c>
      <c r="B32" t="str">
        <f t="shared" si="1"/>
        <v/>
      </c>
      <c r="C32" t="str">
        <f>_xlfn.IFNA(INDEX(Grunddaten!$C$9:$BP$134,MATCH($A32,Input_Lieferant!$B$9:$B$134,0),MATCH(C$1,Grunddaten!$C$8:$BP$8,0)), "")&amp;""</f>
        <v/>
      </c>
      <c r="D32" t="str">
        <f>_xlfn.IFNA(INDEX(Input_Lieferant!$C$9:$BE$158,MATCH($A32,Input_Lieferant!$B$9:$B$158,0),MATCH(D$1,Input_Lieferant!$C$8:$BE$8,0)), "")&amp;""</f>
        <v/>
      </c>
      <c r="E32" t="str">
        <f>_xlfn.IFNA(INDEX(Input_Lieferant!$C$9:$BE$158,MATCH($A32,Input_Lieferant!$B$9:$B$158,0),MATCH(E$1,Input_Lieferant!$C$8:$BE$8,0)), "")&amp;""</f>
        <v/>
      </c>
      <c r="F32" t="str">
        <f>_xlfn.IFNA(INDEX(Grunddaten!$C$9:$BP$134,MATCH($A32,Input_Lieferant!$B$9:$B$134,0),MATCH(F$1,Grunddaten!$C$8:$BP$8,0)), "")&amp;""</f>
        <v/>
      </c>
      <c r="G32" t="str">
        <f>_xlfn.IFNA(INDEX(Input_Lieferant!$C$9:$BE$158,MATCH($A32,Input_Lieferant!$B$9:$B$158,0),MATCH(G$1,Input_Lieferant!$C$8:$BE$8,0)), "")&amp;""</f>
        <v/>
      </c>
      <c r="H32" t="str">
        <f>_xlfn.IFNA(INDEX(Input_Lieferant!$C$9:$BE$158,MATCH($A32,Input_Lieferant!$B$9:$B$158,0),MATCH(H$1,Input_Lieferant!$C$8:$BE$8,0)),"")&amp;""</f>
        <v/>
      </c>
      <c r="I32" t="str">
        <f>TEXT(_xlfn.IFNA(INDEX(Input_Lieferant!$C$9:$BE$158,MATCH($A32,Input_Lieferant!$B$9:$B$158,0),MATCH(I$1,Input_Lieferant!$C$8:$BE$8,0)),""), "0.000")&amp;""</f>
        <v/>
      </c>
      <c r="J32" t="str">
        <f>TEXT(_xlfn.IFNA(INDEX(Input_Lieferant!$C$9:$BE$158,MATCH($A32,Input_Lieferant!$B$9:$B$158,0),MATCH(J$1,Input_Lieferant!$C$8:$BE$8,0)),""), "0.000")&amp;""</f>
        <v/>
      </c>
      <c r="K32" t="str">
        <f>TEXT(_xlfn.IFNA(INDEX(Input_Lieferant!$C$9:$BE$158,MATCH($A32,Input_Lieferant!$B$9:$B$158,0),MATCH(K$1,Input_Lieferant!$C$8:$BE$8,0)),""), "0.000")&amp;""</f>
        <v/>
      </c>
      <c r="L32" t="str">
        <f>TEXT(_xlfn.IFNA(INDEX(Input_Lieferant!$C$9:$BE$158,MATCH($A32,Input_Lieferant!$B$9:$B$158,0),MATCH(L$1,Input_Lieferant!$C$8:$BE$8,0)),""), "0.000")&amp;""</f>
        <v/>
      </c>
      <c r="M32" t="str">
        <f>_xlfn.IFNA(INDEX(Input_Lieferant!$C$9:$BE$158,MATCH($A32,Input_Lieferant!$B$9:$B$158,0),MATCH(M$1,Input_Lieferant!$C$8:$BE$8,0)),"")&amp;""</f>
        <v/>
      </c>
      <c r="N32" t="str">
        <f>_xlfn.IFNA(INDEX(Input_Lieferant!$C$9:$BE$158,MATCH($A32,Input_Lieferant!$B$9:$B$158,0),MATCH(N$1,Input_Lieferant!$C$8:$BE$8,0)),"")&amp;""</f>
        <v/>
      </c>
      <c r="O32" t="str">
        <f>_xlfn.IFNA(INDEX(Input_Lieferant!$C$9:$BE$158,MATCH($A32,Input_Lieferant!$B$9:$B$158,0),MATCH(O$1,Input_Lieferant!$C$8:$BE$8,0)),"")&amp;""</f>
        <v/>
      </c>
      <c r="P32" t="str">
        <f>_xlfn.IFNA(INDEX(Input_Lieferant!$C$9:$BE$158,MATCH($A32,Input_Lieferant!$B$9:$B$158,0),MATCH(P$1,Input_Lieferant!$C$8:$BE$8,0)),"")&amp;""</f>
        <v/>
      </c>
      <c r="Q32" s="258" t="str">
        <f t="shared" si="5"/>
        <v/>
      </c>
      <c r="R32" t="str">
        <f>_xlfn.IFNA(INDEX(Grunddaten!$C$9:$BP$134,MATCH($A32,Input_Lieferant!$B$9:$B$134,0),MATCH(R$1,Grunddaten!$C$8:$BP$8,0)), "")&amp;""</f>
        <v/>
      </c>
      <c r="S32" t="str">
        <f>_xlfn.IFNA(INDEX('Systemmanager - Datenassistent'!$J$9:$BU$134,MATCH($A32,Input_Lieferant!$B$9:$B$134,0),MATCH(S$1,'Systemmanager - Datenassistent'!$J$8:$BU$8,0)), "")</f>
        <v/>
      </c>
      <c r="T32" t="e">
        <f>INDEX('Systemmanager - Datenassistent'!$J$9:$BU$134,MATCH($A32,Input_Lieferant!$B$9:$B$134,0),MATCH(T$1,'Systemmanager - Datenassistent'!$J$8:$BU$8,0))</f>
        <v>#N/A</v>
      </c>
      <c r="U32" t="str">
        <f>_xlfn.IFNA(INDEX(Input_Lieferant!$C$9:$BE$158,MATCH($A32,Input_Lieferant!$B$9:$B$158,0),MATCH(U$1,Input_Lieferant!$C$8:$BE$8,0)),"")&amp;""</f>
        <v/>
      </c>
      <c r="V32" s="258" t="str">
        <f t="shared" si="2"/>
        <v/>
      </c>
      <c r="W32" t="str">
        <f>_xlfn.IFNA(INDEX(Grunddaten!$C$9:$BP$134,MATCH($A32,Input_Lieferant!$B$9:$B$134,0),MATCH(W$1,Grunddaten!$C$8:$BP$8,0)), "")&amp;""</f>
        <v/>
      </c>
      <c r="Y32" t="str">
        <f>_xlfn.IFNA(INDEX(Input_Lieferant!$C$9:$BE$158,MATCH($A32,Input_Lieferant!$B$9:$B$158,0),MATCH(Y$1,Input_Lieferant!$C$8:$BE$8,0)), "")&amp;""</f>
        <v/>
      </c>
      <c r="Z32" t="str">
        <f>_xlfn.IFNA(INDEX(Input_Lieferant!$C$9:$BE$158,MATCH($A32,Input_Lieferant!$B$9:$B$158,0),MATCH(Z$1,Input_Lieferant!$C$8:$BE$8,0)), "")&amp;""</f>
        <v/>
      </c>
      <c r="AA32" t="str">
        <f>_xlfn.IFNA(INDEX(Grunddaten!$C$9:$BP$134,MATCH($A32,Input_Lieferant!$B$9:$B$134,0),MATCH(AA$1,Grunddaten!$C$8:$BP$8,0)), "")&amp;""</f>
        <v/>
      </c>
      <c r="AB32" t="str">
        <f>_xlfn.IFNA(INDEX(Input_Lieferant!$C$9:$BE$158,MATCH($A32,Input_Lieferant!$B$9:$B$158,0),MATCH(AB$1,Input_Lieferant!$C$8:$BE$8,0)), "")&amp;""</f>
        <v/>
      </c>
      <c r="AC32" s="258" t="str">
        <f t="shared" si="3"/>
        <v/>
      </c>
      <c r="AD32" t="str">
        <f>_xlfn.IFNA(INDEX('Systemmanager - Datenassistent'!$G$9:$BU$134,MATCH($A32,Input_Lieferant!$B$9:$B$134,0),MATCH(AD$1,'Systemmanager - Datenassistent'!$G$8:$BU$8,0)), "")&amp;""</f>
        <v/>
      </c>
      <c r="AE32" t="str">
        <f>_xlfn.IFNA(INDEX(Grunddaten!$C$9:$BP$134,MATCH($A32,Input_Lieferant!$B$9:$B$134,0),MATCH(AE$1,Grunddaten!$C$8:$BP$8,0)), "")&amp;""</f>
        <v/>
      </c>
      <c r="AF32" t="str">
        <f>_xlfn.IFNA(INDEX('Systemmanager - Datenassistent'!$J$9:$BU$134,MATCH($A32,Input_Lieferant!$B$9:$B$134,0),MATCH(AF$1,'Systemmanager - Datenassistent'!$J$8:$BU$8,0)), "")&amp;""</f>
        <v/>
      </c>
      <c r="AG32" t="str">
        <f>_xlfn.IFNA(INDEX('Systemmanager - Datenassistent'!$J$9:$BU$134,MATCH($A32,Input_Lieferant!$B$9:$B$134,0),MATCH(AG$1,'Systemmanager - Datenassistent'!$J$8:$BU$8,0)), "")&amp;""</f>
        <v/>
      </c>
      <c r="AH32" t="str">
        <f>_xlfn.IFNA(INDEX(Grunddaten!$C$9:$BP$134,MATCH($A32,Input_Lieferant!$B$9:$B$134,0),MATCH(AH$1,Grunddaten!$C$8:$BP$8,0)), "")&amp;""</f>
        <v/>
      </c>
      <c r="AI32" t="str">
        <f>_xlfn.IFNA(INDEX(Grunddaten!$C$9:$BP$134,MATCH($A32,Input_Lieferant!$B$9:$B$134,0),MATCH(AI$1,Grunddaten!$C$8:$BP$8,0)), "")&amp;""</f>
        <v/>
      </c>
      <c r="AJ32" t="str">
        <f>_xlfn.IFNA(INDEX(Grunddaten!$C$9:$BP$134,MATCH($A32,Input_Lieferant!$B$9:$B$134,0),MATCH(AJ$1,Grunddaten!$C$8:$BP$8,0)), "")&amp;""</f>
        <v/>
      </c>
      <c r="AK32" s="258" t="str">
        <f t="shared" si="4"/>
        <v/>
      </c>
      <c r="AL32" t="str">
        <f>_xlfn.IFNA(INDEX('Systemmanager - Datenassistent'!$J$9:$BU$134,MATCH($A32,Input_Lieferant!$B$9:$B$134,0),MATCH(AL$1,'Systemmanager - Datenassistent'!$J$8:$BU$8,0)), "")&amp;""</f>
        <v/>
      </c>
      <c r="AM32" t="str">
        <f>_xlfn.IFNA(INDEX('Systemmanager - Datenassistent'!$J$9:$BU$134,MATCH($A32,Input_Lieferant!$B$9:$B$134,0),MATCH(AM$1,'Systemmanager - Datenassistent'!$J$8:$BU$8,0)), "")&amp;""</f>
        <v/>
      </c>
      <c r="AN32" s="227" t="str">
        <f>_xlfn.IFNA(INDEX('Systemmanager - Datenassistent'!$J$9:$BU$134,MATCH($A32,Input_Lieferant!$B$9:$B$134,0),MATCH(AN$1,'Systemmanager - Datenassistent'!$J$8:$BU$8,0)), "")&amp;""</f>
        <v/>
      </c>
    </row>
    <row r="33" spans="1:40" x14ac:dyDescent="0.2">
      <c r="A33" t="str">
        <f>IF(LEN(Input_Lieferant!B40)=0,"",Input_Lieferant!B40)</f>
        <v/>
      </c>
      <c r="B33" t="str">
        <f t="shared" si="1"/>
        <v/>
      </c>
      <c r="C33" t="str">
        <f>_xlfn.IFNA(INDEX(Grunddaten!$C$9:$BP$134,MATCH($A33,Input_Lieferant!$B$9:$B$134,0),MATCH(C$1,Grunddaten!$C$8:$BP$8,0)), "")&amp;""</f>
        <v/>
      </c>
      <c r="D33" t="str">
        <f>_xlfn.IFNA(INDEX(Input_Lieferant!$C$9:$BE$158,MATCH($A33,Input_Lieferant!$B$9:$B$158,0),MATCH(D$1,Input_Lieferant!$C$8:$BE$8,0)), "")&amp;""</f>
        <v/>
      </c>
      <c r="E33" t="str">
        <f>_xlfn.IFNA(INDEX(Input_Lieferant!$C$9:$BE$158,MATCH($A33,Input_Lieferant!$B$9:$B$158,0),MATCH(E$1,Input_Lieferant!$C$8:$BE$8,0)), "")&amp;""</f>
        <v/>
      </c>
      <c r="F33" t="str">
        <f>_xlfn.IFNA(INDEX(Grunddaten!$C$9:$BP$134,MATCH($A33,Input_Lieferant!$B$9:$B$134,0),MATCH(F$1,Grunddaten!$C$8:$BP$8,0)), "")&amp;""</f>
        <v/>
      </c>
      <c r="G33" t="str">
        <f>_xlfn.IFNA(INDEX(Input_Lieferant!$C$9:$BE$158,MATCH($A33,Input_Lieferant!$B$9:$B$158,0),MATCH(G$1,Input_Lieferant!$C$8:$BE$8,0)), "")&amp;""</f>
        <v/>
      </c>
      <c r="H33" t="str">
        <f>_xlfn.IFNA(INDEX(Input_Lieferant!$C$9:$BE$158,MATCH($A33,Input_Lieferant!$B$9:$B$158,0),MATCH(H$1,Input_Lieferant!$C$8:$BE$8,0)),"")&amp;""</f>
        <v/>
      </c>
      <c r="I33" t="str">
        <f>TEXT(_xlfn.IFNA(INDEX(Input_Lieferant!$C$9:$BE$158,MATCH($A33,Input_Lieferant!$B$9:$B$158,0),MATCH(I$1,Input_Lieferant!$C$8:$BE$8,0)),""), "0.000")&amp;""</f>
        <v/>
      </c>
      <c r="J33" t="str">
        <f>TEXT(_xlfn.IFNA(INDEX(Input_Lieferant!$C$9:$BE$158,MATCH($A33,Input_Lieferant!$B$9:$B$158,0),MATCH(J$1,Input_Lieferant!$C$8:$BE$8,0)),""), "0.000")&amp;""</f>
        <v/>
      </c>
      <c r="K33" t="str">
        <f>TEXT(_xlfn.IFNA(INDEX(Input_Lieferant!$C$9:$BE$158,MATCH($A33,Input_Lieferant!$B$9:$B$158,0),MATCH(K$1,Input_Lieferant!$C$8:$BE$8,0)),""), "0.000")&amp;""</f>
        <v/>
      </c>
      <c r="L33" t="str">
        <f>TEXT(_xlfn.IFNA(INDEX(Input_Lieferant!$C$9:$BE$158,MATCH($A33,Input_Lieferant!$B$9:$B$158,0),MATCH(L$1,Input_Lieferant!$C$8:$BE$8,0)),""), "0.000")&amp;""</f>
        <v/>
      </c>
      <c r="M33" t="str">
        <f>_xlfn.IFNA(INDEX(Input_Lieferant!$C$9:$BE$158,MATCH($A33,Input_Lieferant!$B$9:$B$158,0),MATCH(M$1,Input_Lieferant!$C$8:$BE$8,0)),"")&amp;""</f>
        <v/>
      </c>
      <c r="N33" t="str">
        <f>_xlfn.IFNA(INDEX(Input_Lieferant!$C$9:$BE$158,MATCH($A33,Input_Lieferant!$B$9:$B$158,0),MATCH(N$1,Input_Lieferant!$C$8:$BE$8,0)),"")&amp;""</f>
        <v/>
      </c>
      <c r="O33" t="str">
        <f>_xlfn.IFNA(INDEX(Input_Lieferant!$C$9:$BE$158,MATCH($A33,Input_Lieferant!$B$9:$B$158,0),MATCH(O$1,Input_Lieferant!$C$8:$BE$8,0)),"")&amp;""</f>
        <v/>
      </c>
      <c r="P33" t="str">
        <f>_xlfn.IFNA(INDEX(Input_Lieferant!$C$9:$BE$158,MATCH($A33,Input_Lieferant!$B$9:$B$158,0),MATCH(P$1,Input_Lieferant!$C$8:$BE$8,0)),"")&amp;""</f>
        <v/>
      </c>
      <c r="Q33" s="258" t="str">
        <f t="shared" si="5"/>
        <v/>
      </c>
      <c r="R33" t="str">
        <f>_xlfn.IFNA(INDEX(Grunddaten!$C$9:$BP$134,MATCH($A33,Input_Lieferant!$B$9:$B$134,0),MATCH(R$1,Grunddaten!$C$8:$BP$8,0)), "")&amp;""</f>
        <v/>
      </c>
      <c r="S33" t="str">
        <f>_xlfn.IFNA(INDEX('Systemmanager - Datenassistent'!$J$9:$BU$134,MATCH($A33,Input_Lieferant!$B$9:$B$134,0),MATCH(S$1,'Systemmanager - Datenassistent'!$J$8:$BU$8,0)), "")</f>
        <v/>
      </c>
      <c r="T33" t="e">
        <f>INDEX('Systemmanager - Datenassistent'!$J$9:$BU$134,MATCH($A33,Input_Lieferant!$B$9:$B$134,0),MATCH(T$1,'Systemmanager - Datenassistent'!$J$8:$BU$8,0))</f>
        <v>#N/A</v>
      </c>
      <c r="U33" t="str">
        <f>_xlfn.IFNA(INDEX(Input_Lieferant!$C$9:$BE$158,MATCH($A33,Input_Lieferant!$B$9:$B$158,0),MATCH(U$1,Input_Lieferant!$C$8:$BE$8,0)),"")&amp;""</f>
        <v/>
      </c>
      <c r="V33" s="258" t="str">
        <f t="shared" si="2"/>
        <v/>
      </c>
      <c r="W33" t="str">
        <f>_xlfn.IFNA(INDEX(Grunddaten!$C$9:$BP$134,MATCH($A33,Input_Lieferant!$B$9:$B$134,0),MATCH(W$1,Grunddaten!$C$8:$BP$8,0)), "")&amp;""</f>
        <v/>
      </c>
      <c r="Y33" t="str">
        <f>_xlfn.IFNA(INDEX(Input_Lieferant!$C$9:$BE$158,MATCH($A33,Input_Lieferant!$B$9:$B$158,0),MATCH(Y$1,Input_Lieferant!$C$8:$BE$8,0)), "")&amp;""</f>
        <v/>
      </c>
      <c r="Z33" t="str">
        <f>_xlfn.IFNA(INDEX(Input_Lieferant!$C$9:$BE$158,MATCH($A33,Input_Lieferant!$B$9:$B$158,0),MATCH(Z$1,Input_Lieferant!$C$8:$BE$8,0)), "")&amp;""</f>
        <v/>
      </c>
      <c r="AA33" t="str">
        <f>_xlfn.IFNA(INDEX(Grunddaten!$C$9:$BP$134,MATCH($A33,Input_Lieferant!$B$9:$B$134,0),MATCH(AA$1,Grunddaten!$C$8:$BP$8,0)), "")&amp;""</f>
        <v/>
      </c>
      <c r="AB33" t="str">
        <f>_xlfn.IFNA(INDEX(Input_Lieferant!$C$9:$BE$158,MATCH($A33,Input_Lieferant!$B$9:$B$158,0),MATCH(AB$1,Input_Lieferant!$C$8:$BE$8,0)), "")&amp;""</f>
        <v/>
      </c>
      <c r="AC33" s="258" t="str">
        <f t="shared" si="3"/>
        <v/>
      </c>
      <c r="AD33" t="str">
        <f>_xlfn.IFNA(INDEX('Systemmanager - Datenassistent'!$G$9:$BU$134,MATCH($A33,Input_Lieferant!$B$9:$B$134,0),MATCH(AD$1,'Systemmanager - Datenassistent'!$G$8:$BU$8,0)), "")&amp;""</f>
        <v/>
      </c>
      <c r="AE33" t="str">
        <f>_xlfn.IFNA(INDEX(Grunddaten!$C$9:$BP$134,MATCH($A33,Input_Lieferant!$B$9:$B$134,0),MATCH(AE$1,Grunddaten!$C$8:$BP$8,0)), "")&amp;""</f>
        <v/>
      </c>
      <c r="AF33" t="str">
        <f>_xlfn.IFNA(INDEX('Systemmanager - Datenassistent'!$J$9:$BU$134,MATCH($A33,Input_Lieferant!$B$9:$B$134,0),MATCH(AF$1,'Systemmanager - Datenassistent'!$J$8:$BU$8,0)), "")&amp;""</f>
        <v/>
      </c>
      <c r="AG33" t="str">
        <f>_xlfn.IFNA(INDEX('Systemmanager - Datenassistent'!$J$9:$BU$134,MATCH($A33,Input_Lieferant!$B$9:$B$134,0),MATCH(AG$1,'Systemmanager - Datenassistent'!$J$8:$BU$8,0)), "")&amp;""</f>
        <v/>
      </c>
      <c r="AH33" t="str">
        <f>_xlfn.IFNA(INDEX(Grunddaten!$C$9:$BP$134,MATCH($A33,Input_Lieferant!$B$9:$B$134,0),MATCH(AH$1,Grunddaten!$C$8:$BP$8,0)), "")&amp;""</f>
        <v/>
      </c>
      <c r="AI33" t="str">
        <f>_xlfn.IFNA(INDEX(Grunddaten!$C$9:$BP$134,MATCH($A33,Input_Lieferant!$B$9:$B$134,0),MATCH(AI$1,Grunddaten!$C$8:$BP$8,0)), "")&amp;""</f>
        <v/>
      </c>
      <c r="AJ33" t="str">
        <f>_xlfn.IFNA(INDEX(Grunddaten!$C$9:$BP$134,MATCH($A33,Input_Lieferant!$B$9:$B$134,0),MATCH(AJ$1,Grunddaten!$C$8:$BP$8,0)), "")&amp;""</f>
        <v/>
      </c>
      <c r="AK33" s="258" t="str">
        <f t="shared" si="4"/>
        <v/>
      </c>
      <c r="AL33" t="str">
        <f>_xlfn.IFNA(INDEX('Systemmanager - Datenassistent'!$J$9:$BU$134,MATCH($A33,Input_Lieferant!$B$9:$B$134,0),MATCH(AL$1,'Systemmanager - Datenassistent'!$J$8:$BU$8,0)), "")&amp;""</f>
        <v/>
      </c>
      <c r="AM33" t="str">
        <f>_xlfn.IFNA(INDEX('Systemmanager - Datenassistent'!$J$9:$BU$134,MATCH($A33,Input_Lieferant!$B$9:$B$134,0),MATCH(AM$1,'Systemmanager - Datenassistent'!$J$8:$BU$8,0)), "")&amp;""</f>
        <v/>
      </c>
      <c r="AN33" s="227" t="str">
        <f>_xlfn.IFNA(INDEX('Systemmanager - Datenassistent'!$J$9:$BU$134,MATCH($A33,Input_Lieferant!$B$9:$B$134,0),MATCH(AN$1,'Systemmanager - Datenassistent'!$J$8:$BU$8,0)), "")&amp;""</f>
        <v/>
      </c>
    </row>
    <row r="34" spans="1:40" x14ac:dyDescent="0.2">
      <c r="A34" t="str">
        <f>IF(LEN(Input_Lieferant!B41)=0,"",Input_Lieferant!B41)</f>
        <v/>
      </c>
      <c r="B34" t="str">
        <f t="shared" si="1"/>
        <v/>
      </c>
      <c r="C34" t="str">
        <f>_xlfn.IFNA(INDEX(Grunddaten!$C$9:$BP$134,MATCH($A34,Input_Lieferant!$B$9:$B$134,0),MATCH(C$1,Grunddaten!$C$8:$BP$8,0)), "")&amp;""</f>
        <v/>
      </c>
      <c r="D34" t="str">
        <f>_xlfn.IFNA(INDEX(Input_Lieferant!$C$9:$BE$158,MATCH($A34,Input_Lieferant!$B$9:$B$158,0),MATCH(D$1,Input_Lieferant!$C$8:$BE$8,0)), "")&amp;""</f>
        <v/>
      </c>
      <c r="E34" t="str">
        <f>_xlfn.IFNA(INDEX(Input_Lieferant!$C$9:$BE$158,MATCH($A34,Input_Lieferant!$B$9:$B$158,0),MATCH(E$1,Input_Lieferant!$C$8:$BE$8,0)), "")&amp;""</f>
        <v/>
      </c>
      <c r="F34" t="str">
        <f>_xlfn.IFNA(INDEX(Grunddaten!$C$9:$BP$134,MATCH($A34,Input_Lieferant!$B$9:$B$134,0),MATCH(F$1,Grunddaten!$C$8:$BP$8,0)), "")&amp;""</f>
        <v/>
      </c>
      <c r="G34" t="str">
        <f>_xlfn.IFNA(INDEX(Input_Lieferant!$C$9:$BE$158,MATCH($A34,Input_Lieferant!$B$9:$B$158,0),MATCH(G$1,Input_Lieferant!$C$8:$BE$8,0)), "")&amp;""</f>
        <v/>
      </c>
      <c r="H34" t="str">
        <f>_xlfn.IFNA(INDEX(Input_Lieferant!$C$9:$BE$158,MATCH($A34,Input_Lieferant!$B$9:$B$158,0),MATCH(H$1,Input_Lieferant!$C$8:$BE$8,0)),"")&amp;""</f>
        <v/>
      </c>
      <c r="I34" t="str">
        <f>TEXT(_xlfn.IFNA(INDEX(Input_Lieferant!$C$9:$BE$158,MATCH($A34,Input_Lieferant!$B$9:$B$158,0),MATCH(I$1,Input_Lieferant!$C$8:$BE$8,0)),""), "0.000")&amp;""</f>
        <v/>
      </c>
      <c r="J34" t="str">
        <f>TEXT(_xlfn.IFNA(INDEX(Input_Lieferant!$C$9:$BE$158,MATCH($A34,Input_Lieferant!$B$9:$B$158,0),MATCH(J$1,Input_Lieferant!$C$8:$BE$8,0)),""), "0.000")&amp;""</f>
        <v/>
      </c>
      <c r="K34" t="str">
        <f>TEXT(_xlfn.IFNA(INDEX(Input_Lieferant!$C$9:$BE$158,MATCH($A34,Input_Lieferant!$B$9:$B$158,0),MATCH(K$1,Input_Lieferant!$C$8:$BE$8,0)),""), "0.000")&amp;""</f>
        <v/>
      </c>
      <c r="L34" t="str">
        <f>TEXT(_xlfn.IFNA(INDEX(Input_Lieferant!$C$9:$BE$158,MATCH($A34,Input_Lieferant!$B$9:$B$158,0),MATCH(L$1,Input_Lieferant!$C$8:$BE$8,0)),""), "0.000")&amp;""</f>
        <v/>
      </c>
      <c r="M34" t="str">
        <f>_xlfn.IFNA(INDEX(Input_Lieferant!$C$9:$BE$158,MATCH($A34,Input_Lieferant!$B$9:$B$158,0),MATCH(M$1,Input_Lieferant!$C$8:$BE$8,0)),"")&amp;""</f>
        <v/>
      </c>
      <c r="N34" t="str">
        <f>_xlfn.IFNA(INDEX(Input_Lieferant!$C$9:$BE$158,MATCH($A34,Input_Lieferant!$B$9:$B$158,0),MATCH(N$1,Input_Lieferant!$C$8:$BE$8,0)),"")&amp;""</f>
        <v/>
      </c>
      <c r="O34" t="str">
        <f>_xlfn.IFNA(INDEX(Input_Lieferant!$C$9:$BE$158,MATCH($A34,Input_Lieferant!$B$9:$B$158,0),MATCH(O$1,Input_Lieferant!$C$8:$BE$8,0)),"")&amp;""</f>
        <v/>
      </c>
      <c r="P34" t="str">
        <f>_xlfn.IFNA(INDEX(Input_Lieferant!$C$9:$BE$158,MATCH($A34,Input_Lieferant!$B$9:$B$158,0),MATCH(P$1,Input_Lieferant!$C$8:$BE$8,0)),"")&amp;""</f>
        <v/>
      </c>
      <c r="Q34" s="258" t="str">
        <f t="shared" si="5"/>
        <v/>
      </c>
      <c r="R34" t="str">
        <f>_xlfn.IFNA(INDEX(Grunddaten!$C$9:$BP$134,MATCH($A34,Input_Lieferant!$B$9:$B$134,0),MATCH(R$1,Grunddaten!$C$8:$BP$8,0)), "")&amp;""</f>
        <v/>
      </c>
      <c r="S34" t="str">
        <f>_xlfn.IFNA(INDEX('Systemmanager - Datenassistent'!$J$9:$BU$134,MATCH($A34,Input_Lieferant!$B$9:$B$134,0),MATCH(S$1,'Systemmanager - Datenassistent'!$J$8:$BU$8,0)), "")</f>
        <v/>
      </c>
      <c r="T34" t="e">
        <f>INDEX('Systemmanager - Datenassistent'!$J$9:$BU$134,MATCH($A34,Input_Lieferant!$B$9:$B$134,0),MATCH(T$1,'Systemmanager - Datenassistent'!$J$8:$BU$8,0))</f>
        <v>#N/A</v>
      </c>
      <c r="U34" t="str">
        <f>_xlfn.IFNA(INDEX(Input_Lieferant!$C$9:$BE$158,MATCH($A34,Input_Lieferant!$B$9:$B$158,0),MATCH(U$1,Input_Lieferant!$C$8:$BE$8,0)),"")&amp;""</f>
        <v/>
      </c>
      <c r="V34" s="258" t="str">
        <f t="shared" si="2"/>
        <v/>
      </c>
      <c r="W34" t="str">
        <f>_xlfn.IFNA(INDEX(Grunddaten!$C$9:$BP$134,MATCH($A34,Input_Lieferant!$B$9:$B$134,0),MATCH(W$1,Grunddaten!$C$8:$BP$8,0)), "")&amp;""</f>
        <v/>
      </c>
      <c r="Y34" t="str">
        <f>_xlfn.IFNA(INDEX(Input_Lieferant!$C$9:$BE$158,MATCH($A34,Input_Lieferant!$B$9:$B$158,0),MATCH(Y$1,Input_Lieferant!$C$8:$BE$8,0)), "")&amp;""</f>
        <v/>
      </c>
      <c r="Z34" t="str">
        <f>_xlfn.IFNA(INDEX(Input_Lieferant!$C$9:$BE$158,MATCH($A34,Input_Lieferant!$B$9:$B$158,0),MATCH(Z$1,Input_Lieferant!$C$8:$BE$8,0)), "")&amp;""</f>
        <v/>
      </c>
      <c r="AA34" t="str">
        <f>_xlfn.IFNA(INDEX(Grunddaten!$C$9:$BP$134,MATCH($A34,Input_Lieferant!$B$9:$B$134,0),MATCH(AA$1,Grunddaten!$C$8:$BP$8,0)), "")&amp;""</f>
        <v/>
      </c>
      <c r="AB34" t="str">
        <f>_xlfn.IFNA(INDEX(Input_Lieferant!$C$9:$BE$158,MATCH($A34,Input_Lieferant!$B$9:$B$158,0),MATCH(AB$1,Input_Lieferant!$C$8:$BE$8,0)), "")&amp;""</f>
        <v/>
      </c>
      <c r="AC34" s="258" t="str">
        <f t="shared" si="3"/>
        <v/>
      </c>
      <c r="AD34" t="str">
        <f>_xlfn.IFNA(INDEX('Systemmanager - Datenassistent'!$G$9:$BU$134,MATCH($A34,Input_Lieferant!$B$9:$B$134,0),MATCH(AD$1,'Systemmanager - Datenassistent'!$G$8:$BU$8,0)), "")&amp;""</f>
        <v/>
      </c>
      <c r="AE34" t="str">
        <f>_xlfn.IFNA(INDEX(Grunddaten!$C$9:$BP$134,MATCH($A34,Input_Lieferant!$B$9:$B$134,0),MATCH(AE$1,Grunddaten!$C$8:$BP$8,0)), "")&amp;""</f>
        <v/>
      </c>
      <c r="AF34" t="str">
        <f>_xlfn.IFNA(INDEX('Systemmanager - Datenassistent'!$J$9:$BU$134,MATCH($A34,Input_Lieferant!$B$9:$B$134,0),MATCH(AF$1,'Systemmanager - Datenassistent'!$J$8:$BU$8,0)), "")&amp;""</f>
        <v/>
      </c>
      <c r="AG34" t="str">
        <f>_xlfn.IFNA(INDEX('Systemmanager - Datenassistent'!$J$9:$BU$134,MATCH($A34,Input_Lieferant!$B$9:$B$134,0),MATCH(AG$1,'Systemmanager - Datenassistent'!$J$8:$BU$8,0)), "")&amp;""</f>
        <v/>
      </c>
      <c r="AH34" t="str">
        <f>_xlfn.IFNA(INDEX(Grunddaten!$C$9:$BP$134,MATCH($A34,Input_Lieferant!$B$9:$B$134,0),MATCH(AH$1,Grunddaten!$C$8:$BP$8,0)), "")&amp;""</f>
        <v/>
      </c>
      <c r="AI34" t="str">
        <f>_xlfn.IFNA(INDEX(Grunddaten!$C$9:$BP$134,MATCH($A34,Input_Lieferant!$B$9:$B$134,0),MATCH(AI$1,Grunddaten!$C$8:$BP$8,0)), "")&amp;""</f>
        <v/>
      </c>
      <c r="AJ34" t="str">
        <f>_xlfn.IFNA(INDEX(Grunddaten!$C$9:$BP$134,MATCH($A34,Input_Lieferant!$B$9:$B$134,0),MATCH(AJ$1,Grunddaten!$C$8:$BP$8,0)), "")&amp;""</f>
        <v/>
      </c>
      <c r="AK34" s="258" t="str">
        <f t="shared" si="4"/>
        <v/>
      </c>
      <c r="AL34" t="str">
        <f>_xlfn.IFNA(INDEX('Systemmanager - Datenassistent'!$J$9:$BU$134,MATCH($A34,Input_Lieferant!$B$9:$B$134,0),MATCH(AL$1,'Systemmanager - Datenassistent'!$J$8:$BU$8,0)), "")&amp;""</f>
        <v/>
      </c>
      <c r="AM34" t="str">
        <f>_xlfn.IFNA(INDEX('Systemmanager - Datenassistent'!$J$9:$BU$134,MATCH($A34,Input_Lieferant!$B$9:$B$134,0),MATCH(AM$1,'Systemmanager - Datenassistent'!$J$8:$BU$8,0)), "")&amp;""</f>
        <v/>
      </c>
      <c r="AN34" s="227" t="str">
        <f>_xlfn.IFNA(INDEX('Systemmanager - Datenassistent'!$J$9:$BU$134,MATCH($A34,Input_Lieferant!$B$9:$B$134,0),MATCH(AN$1,'Systemmanager - Datenassistent'!$J$8:$BU$8,0)), "")&amp;""</f>
        <v/>
      </c>
    </row>
    <row r="35" spans="1:40" x14ac:dyDescent="0.2">
      <c r="A35" t="str">
        <f>IF(LEN(Input_Lieferant!B42)=0,"",Input_Lieferant!B42)</f>
        <v/>
      </c>
      <c r="B35" t="str">
        <f t="shared" si="1"/>
        <v/>
      </c>
      <c r="C35" t="str">
        <f>_xlfn.IFNA(INDEX(Grunddaten!$C$9:$BP$134,MATCH($A35,Input_Lieferant!$B$9:$B$134,0),MATCH(C$1,Grunddaten!$C$8:$BP$8,0)), "")&amp;""</f>
        <v/>
      </c>
      <c r="D35" t="str">
        <f>_xlfn.IFNA(INDEX(Input_Lieferant!$C$9:$BE$158,MATCH($A35,Input_Lieferant!$B$9:$B$158,0),MATCH(D$1,Input_Lieferant!$C$8:$BE$8,0)), "")&amp;""</f>
        <v/>
      </c>
      <c r="E35" t="str">
        <f>_xlfn.IFNA(INDEX(Input_Lieferant!$C$9:$BE$158,MATCH($A35,Input_Lieferant!$B$9:$B$158,0),MATCH(E$1,Input_Lieferant!$C$8:$BE$8,0)), "")&amp;""</f>
        <v/>
      </c>
      <c r="F35" t="str">
        <f>_xlfn.IFNA(INDEX(Grunddaten!$C$9:$BP$134,MATCH($A35,Input_Lieferant!$B$9:$B$134,0),MATCH(F$1,Grunddaten!$C$8:$BP$8,0)), "")&amp;""</f>
        <v/>
      </c>
      <c r="G35" t="str">
        <f>_xlfn.IFNA(INDEX(Input_Lieferant!$C$9:$BE$158,MATCH($A35,Input_Lieferant!$B$9:$B$158,0),MATCH(G$1,Input_Lieferant!$C$8:$BE$8,0)), "")&amp;""</f>
        <v/>
      </c>
      <c r="H35" t="str">
        <f>_xlfn.IFNA(INDEX(Input_Lieferant!$C$9:$BE$158,MATCH($A35,Input_Lieferant!$B$9:$B$158,0),MATCH(H$1,Input_Lieferant!$C$8:$BE$8,0)),"")&amp;""</f>
        <v/>
      </c>
      <c r="I35" t="str">
        <f>TEXT(_xlfn.IFNA(INDEX(Input_Lieferant!$C$9:$BE$158,MATCH($A35,Input_Lieferant!$B$9:$B$158,0),MATCH(I$1,Input_Lieferant!$C$8:$BE$8,0)),""), "0.000")&amp;""</f>
        <v/>
      </c>
      <c r="J35" t="str">
        <f>TEXT(_xlfn.IFNA(INDEX(Input_Lieferant!$C$9:$BE$158,MATCH($A35,Input_Lieferant!$B$9:$B$158,0),MATCH(J$1,Input_Lieferant!$C$8:$BE$8,0)),""), "0.000")&amp;""</f>
        <v/>
      </c>
      <c r="K35" t="str">
        <f>TEXT(_xlfn.IFNA(INDEX(Input_Lieferant!$C$9:$BE$158,MATCH($A35,Input_Lieferant!$B$9:$B$158,0),MATCH(K$1,Input_Lieferant!$C$8:$BE$8,0)),""), "0.000")&amp;""</f>
        <v/>
      </c>
      <c r="L35" t="str">
        <f>TEXT(_xlfn.IFNA(INDEX(Input_Lieferant!$C$9:$BE$158,MATCH($A35,Input_Lieferant!$B$9:$B$158,0),MATCH(L$1,Input_Lieferant!$C$8:$BE$8,0)),""), "0.000")&amp;""</f>
        <v/>
      </c>
      <c r="M35" t="str">
        <f>_xlfn.IFNA(INDEX(Input_Lieferant!$C$9:$BE$158,MATCH($A35,Input_Lieferant!$B$9:$B$158,0),MATCH(M$1,Input_Lieferant!$C$8:$BE$8,0)),"")&amp;""</f>
        <v/>
      </c>
      <c r="N35" t="str">
        <f>_xlfn.IFNA(INDEX(Input_Lieferant!$C$9:$BE$158,MATCH($A35,Input_Lieferant!$B$9:$B$158,0),MATCH(N$1,Input_Lieferant!$C$8:$BE$8,0)),"")&amp;""</f>
        <v/>
      </c>
      <c r="O35" t="str">
        <f>_xlfn.IFNA(INDEX(Input_Lieferant!$C$9:$BE$158,MATCH($A35,Input_Lieferant!$B$9:$B$158,0),MATCH(O$1,Input_Lieferant!$C$8:$BE$8,0)),"")&amp;""</f>
        <v/>
      </c>
      <c r="P35" t="str">
        <f>_xlfn.IFNA(INDEX(Input_Lieferant!$C$9:$BE$158,MATCH($A35,Input_Lieferant!$B$9:$B$158,0),MATCH(P$1,Input_Lieferant!$C$8:$BE$8,0)),"")&amp;""</f>
        <v/>
      </c>
      <c r="Q35" s="258" t="str">
        <f t="shared" si="5"/>
        <v/>
      </c>
      <c r="R35" t="str">
        <f>_xlfn.IFNA(INDEX(Grunddaten!$C$9:$BP$134,MATCH($A35,Input_Lieferant!$B$9:$B$134,0),MATCH(R$1,Grunddaten!$C$8:$BP$8,0)), "")&amp;""</f>
        <v/>
      </c>
      <c r="S35" t="str">
        <f>_xlfn.IFNA(INDEX('Systemmanager - Datenassistent'!$J$9:$BU$134,MATCH($A35,Input_Lieferant!$B$9:$B$134,0),MATCH(S$1,'Systemmanager - Datenassistent'!$J$8:$BU$8,0)), "")</f>
        <v/>
      </c>
      <c r="T35" t="e">
        <f>INDEX('Systemmanager - Datenassistent'!$J$9:$BU$134,MATCH($A35,Input_Lieferant!$B$9:$B$134,0),MATCH(T$1,'Systemmanager - Datenassistent'!$J$8:$BU$8,0))</f>
        <v>#N/A</v>
      </c>
      <c r="U35" t="str">
        <f>_xlfn.IFNA(INDEX(Input_Lieferant!$C$9:$BE$158,MATCH($A35,Input_Lieferant!$B$9:$B$158,0),MATCH(U$1,Input_Lieferant!$C$8:$BE$8,0)),"")&amp;""</f>
        <v/>
      </c>
      <c r="V35" s="258" t="str">
        <f t="shared" si="2"/>
        <v/>
      </c>
      <c r="W35" t="str">
        <f>_xlfn.IFNA(INDEX(Grunddaten!$C$9:$BP$134,MATCH($A35,Input_Lieferant!$B$9:$B$134,0),MATCH(W$1,Grunddaten!$C$8:$BP$8,0)), "")&amp;""</f>
        <v/>
      </c>
      <c r="Y35" t="str">
        <f>_xlfn.IFNA(INDEX(Input_Lieferant!$C$9:$BE$158,MATCH($A35,Input_Lieferant!$B$9:$B$158,0),MATCH(Y$1,Input_Lieferant!$C$8:$BE$8,0)), "")&amp;""</f>
        <v/>
      </c>
      <c r="Z35" t="str">
        <f>_xlfn.IFNA(INDEX(Input_Lieferant!$C$9:$BE$158,MATCH($A35,Input_Lieferant!$B$9:$B$158,0),MATCH(Z$1,Input_Lieferant!$C$8:$BE$8,0)), "")&amp;""</f>
        <v/>
      </c>
      <c r="AA35" t="str">
        <f>_xlfn.IFNA(INDEX(Grunddaten!$C$9:$BP$134,MATCH($A35,Input_Lieferant!$B$9:$B$134,0),MATCH(AA$1,Grunddaten!$C$8:$BP$8,0)), "")&amp;""</f>
        <v/>
      </c>
      <c r="AB35" t="str">
        <f>_xlfn.IFNA(INDEX(Input_Lieferant!$C$9:$BE$158,MATCH($A35,Input_Lieferant!$B$9:$B$158,0),MATCH(AB$1,Input_Lieferant!$C$8:$BE$8,0)), "")&amp;""</f>
        <v/>
      </c>
      <c r="AC35" s="258" t="str">
        <f t="shared" si="3"/>
        <v/>
      </c>
      <c r="AD35" t="str">
        <f>_xlfn.IFNA(INDEX('Systemmanager - Datenassistent'!$G$9:$BU$134,MATCH($A35,Input_Lieferant!$B$9:$B$134,0),MATCH(AD$1,'Systemmanager - Datenassistent'!$G$8:$BU$8,0)), "")&amp;""</f>
        <v/>
      </c>
      <c r="AE35" t="str">
        <f>_xlfn.IFNA(INDEX(Grunddaten!$C$9:$BP$134,MATCH($A35,Input_Lieferant!$B$9:$B$134,0),MATCH(AE$1,Grunddaten!$C$8:$BP$8,0)), "")&amp;""</f>
        <v/>
      </c>
      <c r="AF35" t="str">
        <f>_xlfn.IFNA(INDEX('Systemmanager - Datenassistent'!$J$9:$BU$134,MATCH($A35,Input_Lieferant!$B$9:$B$134,0),MATCH(AF$1,'Systemmanager - Datenassistent'!$J$8:$BU$8,0)), "")&amp;""</f>
        <v/>
      </c>
      <c r="AG35" t="str">
        <f>_xlfn.IFNA(INDEX('Systemmanager - Datenassistent'!$J$9:$BU$134,MATCH($A35,Input_Lieferant!$B$9:$B$134,0),MATCH(AG$1,'Systemmanager - Datenassistent'!$J$8:$BU$8,0)), "")&amp;""</f>
        <v/>
      </c>
      <c r="AH35" t="str">
        <f>_xlfn.IFNA(INDEX(Grunddaten!$C$9:$BP$134,MATCH($A35,Input_Lieferant!$B$9:$B$134,0),MATCH(AH$1,Grunddaten!$C$8:$BP$8,0)), "")&amp;""</f>
        <v/>
      </c>
      <c r="AI35" t="str">
        <f>_xlfn.IFNA(INDEX(Grunddaten!$C$9:$BP$134,MATCH($A35,Input_Lieferant!$B$9:$B$134,0),MATCH(AI$1,Grunddaten!$C$8:$BP$8,0)), "")&amp;""</f>
        <v/>
      </c>
      <c r="AJ35" t="str">
        <f>_xlfn.IFNA(INDEX(Grunddaten!$C$9:$BP$134,MATCH($A35,Input_Lieferant!$B$9:$B$134,0),MATCH(AJ$1,Grunddaten!$C$8:$BP$8,0)), "")&amp;""</f>
        <v/>
      </c>
      <c r="AK35" s="258" t="str">
        <f t="shared" si="4"/>
        <v/>
      </c>
      <c r="AL35" t="str">
        <f>_xlfn.IFNA(INDEX('Systemmanager - Datenassistent'!$J$9:$BU$134,MATCH($A35,Input_Lieferant!$B$9:$B$134,0),MATCH(AL$1,'Systemmanager - Datenassistent'!$J$8:$BU$8,0)), "")&amp;""</f>
        <v/>
      </c>
      <c r="AM35" t="str">
        <f>_xlfn.IFNA(INDEX('Systemmanager - Datenassistent'!$J$9:$BU$134,MATCH($A35,Input_Lieferant!$B$9:$B$134,0),MATCH(AM$1,'Systemmanager - Datenassistent'!$J$8:$BU$8,0)), "")&amp;""</f>
        <v/>
      </c>
      <c r="AN35" s="227" t="str">
        <f>_xlfn.IFNA(INDEX('Systemmanager - Datenassistent'!$J$9:$BU$134,MATCH($A35,Input_Lieferant!$B$9:$B$134,0),MATCH(AN$1,'Systemmanager - Datenassistent'!$J$8:$BU$8,0)), "")&amp;""</f>
        <v/>
      </c>
    </row>
    <row r="36" spans="1:40" x14ac:dyDescent="0.2">
      <c r="A36" t="str">
        <f>IF(LEN(Input_Lieferant!B43)=0,"",Input_Lieferant!B43)</f>
        <v/>
      </c>
      <c r="B36" t="str">
        <f t="shared" si="1"/>
        <v/>
      </c>
      <c r="C36" t="str">
        <f>_xlfn.IFNA(INDEX(Grunddaten!$C$9:$BP$134,MATCH($A36,Input_Lieferant!$B$9:$B$134,0),MATCH(C$1,Grunddaten!$C$8:$BP$8,0)), "")&amp;""</f>
        <v/>
      </c>
      <c r="D36" t="str">
        <f>_xlfn.IFNA(INDEX(Input_Lieferant!$C$9:$BE$158,MATCH($A36,Input_Lieferant!$B$9:$B$158,0),MATCH(D$1,Input_Lieferant!$C$8:$BE$8,0)), "")&amp;""</f>
        <v/>
      </c>
      <c r="E36" t="str">
        <f>_xlfn.IFNA(INDEX(Input_Lieferant!$C$9:$BE$158,MATCH($A36,Input_Lieferant!$B$9:$B$158,0),MATCH(E$1,Input_Lieferant!$C$8:$BE$8,0)), "")&amp;""</f>
        <v/>
      </c>
      <c r="F36" t="str">
        <f>_xlfn.IFNA(INDEX(Grunddaten!$C$9:$BP$134,MATCH($A36,Input_Lieferant!$B$9:$B$134,0),MATCH(F$1,Grunddaten!$C$8:$BP$8,0)), "")&amp;""</f>
        <v/>
      </c>
      <c r="G36" t="str">
        <f>_xlfn.IFNA(INDEX(Input_Lieferant!$C$9:$BE$158,MATCH($A36,Input_Lieferant!$B$9:$B$158,0),MATCH(G$1,Input_Lieferant!$C$8:$BE$8,0)), "")&amp;""</f>
        <v/>
      </c>
      <c r="H36" t="str">
        <f>_xlfn.IFNA(INDEX(Input_Lieferant!$C$9:$BE$158,MATCH($A36,Input_Lieferant!$B$9:$B$158,0),MATCH(H$1,Input_Lieferant!$C$8:$BE$8,0)),"")&amp;""</f>
        <v/>
      </c>
      <c r="I36" t="str">
        <f>TEXT(_xlfn.IFNA(INDEX(Input_Lieferant!$C$9:$BE$158,MATCH($A36,Input_Lieferant!$B$9:$B$158,0),MATCH(I$1,Input_Lieferant!$C$8:$BE$8,0)),""), "0.000")&amp;""</f>
        <v/>
      </c>
      <c r="J36" t="str">
        <f>TEXT(_xlfn.IFNA(INDEX(Input_Lieferant!$C$9:$BE$158,MATCH($A36,Input_Lieferant!$B$9:$B$158,0),MATCH(J$1,Input_Lieferant!$C$8:$BE$8,0)),""), "0.000")&amp;""</f>
        <v/>
      </c>
      <c r="K36" t="str">
        <f>TEXT(_xlfn.IFNA(INDEX(Input_Lieferant!$C$9:$BE$158,MATCH($A36,Input_Lieferant!$B$9:$B$158,0),MATCH(K$1,Input_Lieferant!$C$8:$BE$8,0)),""), "0.000")&amp;""</f>
        <v/>
      </c>
      <c r="L36" t="str">
        <f>TEXT(_xlfn.IFNA(INDEX(Input_Lieferant!$C$9:$BE$158,MATCH($A36,Input_Lieferant!$B$9:$B$158,0),MATCH(L$1,Input_Lieferant!$C$8:$BE$8,0)),""), "0.000")&amp;""</f>
        <v/>
      </c>
      <c r="M36" t="str">
        <f>_xlfn.IFNA(INDEX(Input_Lieferant!$C$9:$BE$158,MATCH($A36,Input_Lieferant!$B$9:$B$158,0),MATCH(M$1,Input_Lieferant!$C$8:$BE$8,0)),"")&amp;""</f>
        <v/>
      </c>
      <c r="N36" t="str">
        <f>_xlfn.IFNA(INDEX(Input_Lieferant!$C$9:$BE$158,MATCH($A36,Input_Lieferant!$B$9:$B$158,0),MATCH(N$1,Input_Lieferant!$C$8:$BE$8,0)),"")&amp;""</f>
        <v/>
      </c>
      <c r="O36" t="str">
        <f>_xlfn.IFNA(INDEX(Input_Lieferant!$C$9:$BE$158,MATCH($A36,Input_Lieferant!$B$9:$B$158,0),MATCH(O$1,Input_Lieferant!$C$8:$BE$8,0)),"")&amp;""</f>
        <v/>
      </c>
      <c r="P36" t="str">
        <f>_xlfn.IFNA(INDEX(Input_Lieferant!$C$9:$BE$158,MATCH($A36,Input_Lieferant!$B$9:$B$158,0),MATCH(P$1,Input_Lieferant!$C$8:$BE$8,0)),"")&amp;""</f>
        <v/>
      </c>
      <c r="Q36" s="258" t="str">
        <f t="shared" si="5"/>
        <v/>
      </c>
      <c r="R36" t="str">
        <f>_xlfn.IFNA(INDEX(Grunddaten!$C$9:$BP$134,MATCH($A36,Input_Lieferant!$B$9:$B$134,0),MATCH(R$1,Grunddaten!$C$8:$BP$8,0)), "")&amp;""</f>
        <v/>
      </c>
      <c r="S36" t="str">
        <f>_xlfn.IFNA(INDEX('Systemmanager - Datenassistent'!$J$9:$BU$134,MATCH($A36,Input_Lieferant!$B$9:$B$134,0),MATCH(S$1,'Systemmanager - Datenassistent'!$J$8:$BU$8,0)), "")</f>
        <v/>
      </c>
      <c r="T36" t="e">
        <f>INDEX('Systemmanager - Datenassistent'!$J$9:$BU$134,MATCH($A36,Input_Lieferant!$B$9:$B$134,0),MATCH(T$1,'Systemmanager - Datenassistent'!$J$8:$BU$8,0))</f>
        <v>#N/A</v>
      </c>
      <c r="U36" t="str">
        <f>_xlfn.IFNA(INDEX(Input_Lieferant!$C$9:$BE$158,MATCH($A36,Input_Lieferant!$B$9:$B$158,0),MATCH(U$1,Input_Lieferant!$C$8:$BE$8,0)),"")&amp;""</f>
        <v/>
      </c>
      <c r="V36" s="258" t="str">
        <f t="shared" si="2"/>
        <v/>
      </c>
      <c r="W36" t="str">
        <f>_xlfn.IFNA(INDEX(Grunddaten!$C$9:$BP$134,MATCH($A36,Input_Lieferant!$B$9:$B$134,0),MATCH(W$1,Grunddaten!$C$8:$BP$8,0)), "")&amp;""</f>
        <v/>
      </c>
      <c r="Y36" t="str">
        <f>_xlfn.IFNA(INDEX(Input_Lieferant!$C$9:$BE$158,MATCH($A36,Input_Lieferant!$B$9:$B$158,0),MATCH(Y$1,Input_Lieferant!$C$8:$BE$8,0)), "")&amp;""</f>
        <v/>
      </c>
      <c r="Z36" t="str">
        <f>_xlfn.IFNA(INDEX(Input_Lieferant!$C$9:$BE$158,MATCH($A36,Input_Lieferant!$B$9:$B$158,0),MATCH(Z$1,Input_Lieferant!$C$8:$BE$8,0)), "")&amp;""</f>
        <v/>
      </c>
      <c r="AA36" t="str">
        <f>_xlfn.IFNA(INDEX(Grunddaten!$C$9:$BP$134,MATCH($A36,Input_Lieferant!$B$9:$B$134,0),MATCH(AA$1,Grunddaten!$C$8:$BP$8,0)), "")&amp;""</f>
        <v/>
      </c>
      <c r="AB36" t="str">
        <f>_xlfn.IFNA(INDEX(Input_Lieferant!$C$9:$BE$158,MATCH($A36,Input_Lieferant!$B$9:$B$158,0),MATCH(AB$1,Input_Lieferant!$C$8:$BE$8,0)), "")&amp;""</f>
        <v/>
      </c>
      <c r="AC36" s="258" t="str">
        <f t="shared" si="3"/>
        <v/>
      </c>
      <c r="AD36" t="str">
        <f>_xlfn.IFNA(INDEX('Systemmanager - Datenassistent'!$G$9:$BU$134,MATCH($A36,Input_Lieferant!$B$9:$B$134,0),MATCH(AD$1,'Systemmanager - Datenassistent'!$G$8:$BU$8,0)), "")&amp;""</f>
        <v/>
      </c>
      <c r="AE36" t="str">
        <f>_xlfn.IFNA(INDEX(Grunddaten!$C$9:$BP$134,MATCH($A36,Input_Lieferant!$B$9:$B$134,0),MATCH(AE$1,Grunddaten!$C$8:$BP$8,0)), "")&amp;""</f>
        <v/>
      </c>
      <c r="AF36" t="str">
        <f>_xlfn.IFNA(INDEX('Systemmanager - Datenassistent'!$J$9:$BU$134,MATCH($A36,Input_Lieferant!$B$9:$B$134,0),MATCH(AF$1,'Systemmanager - Datenassistent'!$J$8:$BU$8,0)), "")&amp;""</f>
        <v/>
      </c>
      <c r="AG36" t="str">
        <f>_xlfn.IFNA(INDEX('Systemmanager - Datenassistent'!$J$9:$BU$134,MATCH($A36,Input_Lieferant!$B$9:$B$134,0),MATCH(AG$1,'Systemmanager - Datenassistent'!$J$8:$BU$8,0)), "")&amp;""</f>
        <v/>
      </c>
      <c r="AH36" t="str">
        <f>_xlfn.IFNA(INDEX(Grunddaten!$C$9:$BP$134,MATCH($A36,Input_Lieferant!$B$9:$B$134,0),MATCH(AH$1,Grunddaten!$C$8:$BP$8,0)), "")&amp;""</f>
        <v/>
      </c>
      <c r="AI36" t="str">
        <f>_xlfn.IFNA(INDEX(Grunddaten!$C$9:$BP$134,MATCH($A36,Input_Lieferant!$B$9:$B$134,0),MATCH(AI$1,Grunddaten!$C$8:$BP$8,0)), "")&amp;""</f>
        <v/>
      </c>
      <c r="AJ36" t="str">
        <f>_xlfn.IFNA(INDEX(Grunddaten!$C$9:$BP$134,MATCH($A36,Input_Lieferant!$B$9:$B$134,0),MATCH(AJ$1,Grunddaten!$C$8:$BP$8,0)), "")&amp;""</f>
        <v/>
      </c>
      <c r="AK36" s="258" t="str">
        <f t="shared" si="4"/>
        <v/>
      </c>
      <c r="AL36" t="str">
        <f>_xlfn.IFNA(INDEX('Systemmanager - Datenassistent'!$J$9:$BU$134,MATCH($A36,Input_Lieferant!$B$9:$B$134,0),MATCH(AL$1,'Systemmanager - Datenassistent'!$J$8:$BU$8,0)), "")&amp;""</f>
        <v/>
      </c>
      <c r="AM36" t="str">
        <f>_xlfn.IFNA(INDEX('Systemmanager - Datenassistent'!$J$9:$BU$134,MATCH($A36,Input_Lieferant!$B$9:$B$134,0),MATCH(AM$1,'Systemmanager - Datenassistent'!$J$8:$BU$8,0)), "")&amp;""</f>
        <v/>
      </c>
      <c r="AN36" s="227" t="str">
        <f>_xlfn.IFNA(INDEX('Systemmanager - Datenassistent'!$J$9:$BU$134,MATCH($A36,Input_Lieferant!$B$9:$B$134,0),MATCH(AN$1,'Systemmanager - Datenassistent'!$J$8:$BU$8,0)), "")&amp;""</f>
        <v/>
      </c>
    </row>
    <row r="37" spans="1:40" x14ac:dyDescent="0.2">
      <c r="A37" t="str">
        <f>IF(LEN(Input_Lieferant!B44)=0,"",Input_Lieferant!B44)</f>
        <v/>
      </c>
      <c r="B37" t="str">
        <f t="shared" si="1"/>
        <v/>
      </c>
      <c r="C37" t="str">
        <f>_xlfn.IFNA(INDEX(Grunddaten!$C$9:$BP$134,MATCH($A37,Input_Lieferant!$B$9:$B$134,0),MATCH(C$1,Grunddaten!$C$8:$BP$8,0)), "")&amp;""</f>
        <v/>
      </c>
      <c r="D37" t="str">
        <f>_xlfn.IFNA(INDEX(Input_Lieferant!$C$9:$BE$158,MATCH($A37,Input_Lieferant!$B$9:$B$158,0),MATCH(D$1,Input_Lieferant!$C$8:$BE$8,0)), "")&amp;""</f>
        <v/>
      </c>
      <c r="E37" t="str">
        <f>_xlfn.IFNA(INDEX(Input_Lieferant!$C$9:$BE$158,MATCH($A37,Input_Lieferant!$B$9:$B$158,0),MATCH(E$1,Input_Lieferant!$C$8:$BE$8,0)), "")&amp;""</f>
        <v/>
      </c>
      <c r="F37" t="str">
        <f>_xlfn.IFNA(INDEX(Grunddaten!$C$9:$BP$134,MATCH($A37,Input_Lieferant!$B$9:$B$134,0),MATCH(F$1,Grunddaten!$C$8:$BP$8,0)), "")&amp;""</f>
        <v/>
      </c>
      <c r="G37" t="str">
        <f>_xlfn.IFNA(INDEX(Input_Lieferant!$C$9:$BE$158,MATCH($A37,Input_Lieferant!$B$9:$B$158,0),MATCH(G$1,Input_Lieferant!$C$8:$BE$8,0)), "")&amp;""</f>
        <v/>
      </c>
      <c r="H37" t="str">
        <f>_xlfn.IFNA(INDEX(Input_Lieferant!$C$9:$BE$158,MATCH($A37,Input_Lieferant!$B$9:$B$158,0),MATCH(H$1,Input_Lieferant!$C$8:$BE$8,0)),"")&amp;""</f>
        <v/>
      </c>
      <c r="I37" t="str">
        <f>TEXT(_xlfn.IFNA(INDEX(Input_Lieferant!$C$9:$BE$158,MATCH($A37,Input_Lieferant!$B$9:$B$158,0),MATCH(I$1,Input_Lieferant!$C$8:$BE$8,0)),""), "0.000")&amp;""</f>
        <v/>
      </c>
      <c r="J37" t="str">
        <f>TEXT(_xlfn.IFNA(INDEX(Input_Lieferant!$C$9:$BE$158,MATCH($A37,Input_Lieferant!$B$9:$B$158,0),MATCH(J$1,Input_Lieferant!$C$8:$BE$8,0)),""), "0.000")&amp;""</f>
        <v/>
      </c>
      <c r="K37" t="str">
        <f>TEXT(_xlfn.IFNA(INDEX(Input_Lieferant!$C$9:$BE$158,MATCH($A37,Input_Lieferant!$B$9:$B$158,0),MATCH(K$1,Input_Lieferant!$C$8:$BE$8,0)),""), "0.000")&amp;""</f>
        <v/>
      </c>
      <c r="L37" t="str">
        <f>TEXT(_xlfn.IFNA(INDEX(Input_Lieferant!$C$9:$BE$158,MATCH($A37,Input_Lieferant!$B$9:$B$158,0),MATCH(L$1,Input_Lieferant!$C$8:$BE$8,0)),""), "0.000")&amp;""</f>
        <v/>
      </c>
      <c r="M37" t="str">
        <f>_xlfn.IFNA(INDEX(Input_Lieferant!$C$9:$BE$158,MATCH($A37,Input_Lieferant!$B$9:$B$158,0),MATCH(M$1,Input_Lieferant!$C$8:$BE$8,0)),"")&amp;""</f>
        <v/>
      </c>
      <c r="N37" t="str">
        <f>_xlfn.IFNA(INDEX(Input_Lieferant!$C$9:$BE$158,MATCH($A37,Input_Lieferant!$B$9:$B$158,0),MATCH(N$1,Input_Lieferant!$C$8:$BE$8,0)),"")&amp;""</f>
        <v/>
      </c>
      <c r="O37" t="str">
        <f>_xlfn.IFNA(INDEX(Input_Lieferant!$C$9:$BE$158,MATCH($A37,Input_Lieferant!$B$9:$B$158,0),MATCH(O$1,Input_Lieferant!$C$8:$BE$8,0)),"")&amp;""</f>
        <v/>
      </c>
      <c r="P37" t="str">
        <f>_xlfn.IFNA(INDEX(Input_Lieferant!$C$9:$BE$158,MATCH($A37,Input_Lieferant!$B$9:$B$158,0),MATCH(P$1,Input_Lieferant!$C$8:$BE$8,0)),"")&amp;""</f>
        <v/>
      </c>
      <c r="Q37" s="258" t="str">
        <f t="shared" si="5"/>
        <v/>
      </c>
      <c r="R37" t="str">
        <f>_xlfn.IFNA(INDEX(Grunddaten!$C$9:$BP$134,MATCH($A37,Input_Lieferant!$B$9:$B$134,0),MATCH(R$1,Grunddaten!$C$8:$BP$8,0)), "")&amp;""</f>
        <v/>
      </c>
      <c r="S37" t="str">
        <f>_xlfn.IFNA(INDEX('Systemmanager - Datenassistent'!$J$9:$BU$134,MATCH($A37,Input_Lieferant!$B$9:$B$134,0),MATCH(S$1,'Systemmanager - Datenassistent'!$J$8:$BU$8,0)), "")</f>
        <v/>
      </c>
      <c r="T37" t="e">
        <f>INDEX('Systemmanager - Datenassistent'!$J$9:$BU$134,MATCH($A37,Input_Lieferant!$B$9:$B$134,0),MATCH(T$1,'Systemmanager - Datenassistent'!$J$8:$BU$8,0))</f>
        <v>#N/A</v>
      </c>
      <c r="U37" t="str">
        <f>_xlfn.IFNA(INDEX(Input_Lieferant!$C$9:$BE$158,MATCH($A37,Input_Lieferant!$B$9:$B$158,0),MATCH(U$1,Input_Lieferant!$C$8:$BE$8,0)),"")&amp;""</f>
        <v/>
      </c>
      <c r="V37" s="258" t="str">
        <f t="shared" si="2"/>
        <v/>
      </c>
      <c r="W37" t="str">
        <f>_xlfn.IFNA(INDEX(Grunddaten!$C$9:$BP$134,MATCH($A37,Input_Lieferant!$B$9:$B$134,0),MATCH(W$1,Grunddaten!$C$8:$BP$8,0)), "")&amp;""</f>
        <v/>
      </c>
      <c r="Y37" t="str">
        <f>_xlfn.IFNA(INDEX(Input_Lieferant!$C$9:$BE$158,MATCH($A37,Input_Lieferant!$B$9:$B$158,0),MATCH(Y$1,Input_Lieferant!$C$8:$BE$8,0)), "")&amp;""</f>
        <v/>
      </c>
      <c r="Z37" t="str">
        <f>_xlfn.IFNA(INDEX(Input_Lieferant!$C$9:$BE$158,MATCH($A37,Input_Lieferant!$B$9:$B$158,0),MATCH(Z$1,Input_Lieferant!$C$8:$BE$8,0)), "")&amp;""</f>
        <v/>
      </c>
      <c r="AA37" t="str">
        <f>_xlfn.IFNA(INDEX(Grunddaten!$C$9:$BP$134,MATCH($A37,Input_Lieferant!$B$9:$B$134,0),MATCH(AA$1,Grunddaten!$C$8:$BP$8,0)), "")&amp;""</f>
        <v/>
      </c>
      <c r="AB37" t="str">
        <f>_xlfn.IFNA(INDEX(Input_Lieferant!$C$9:$BE$158,MATCH($A37,Input_Lieferant!$B$9:$B$158,0),MATCH(AB$1,Input_Lieferant!$C$8:$BE$8,0)), "")&amp;""</f>
        <v/>
      </c>
      <c r="AC37" s="258" t="str">
        <f t="shared" si="3"/>
        <v/>
      </c>
      <c r="AD37" t="str">
        <f>_xlfn.IFNA(INDEX('Systemmanager - Datenassistent'!$G$9:$BU$134,MATCH($A37,Input_Lieferant!$B$9:$B$134,0),MATCH(AD$1,'Systemmanager - Datenassistent'!$G$8:$BU$8,0)), "")&amp;""</f>
        <v/>
      </c>
      <c r="AE37" t="str">
        <f>_xlfn.IFNA(INDEX(Grunddaten!$C$9:$BP$134,MATCH($A37,Input_Lieferant!$B$9:$B$134,0),MATCH(AE$1,Grunddaten!$C$8:$BP$8,0)), "")&amp;""</f>
        <v/>
      </c>
      <c r="AF37" t="str">
        <f>_xlfn.IFNA(INDEX('Systemmanager - Datenassistent'!$J$9:$BU$134,MATCH($A37,Input_Lieferant!$B$9:$B$134,0),MATCH(AF$1,'Systemmanager - Datenassistent'!$J$8:$BU$8,0)), "")&amp;""</f>
        <v/>
      </c>
      <c r="AG37" t="str">
        <f>_xlfn.IFNA(INDEX('Systemmanager - Datenassistent'!$J$9:$BU$134,MATCH($A37,Input_Lieferant!$B$9:$B$134,0),MATCH(AG$1,'Systemmanager - Datenassistent'!$J$8:$BU$8,0)), "")&amp;""</f>
        <v/>
      </c>
      <c r="AH37" t="str">
        <f>_xlfn.IFNA(INDEX(Grunddaten!$C$9:$BP$134,MATCH($A37,Input_Lieferant!$B$9:$B$134,0),MATCH(AH$1,Grunddaten!$C$8:$BP$8,0)), "")&amp;""</f>
        <v/>
      </c>
      <c r="AI37" t="str">
        <f>_xlfn.IFNA(INDEX(Grunddaten!$C$9:$BP$134,MATCH($A37,Input_Lieferant!$B$9:$B$134,0),MATCH(AI$1,Grunddaten!$C$8:$BP$8,0)), "")&amp;""</f>
        <v/>
      </c>
      <c r="AJ37" t="str">
        <f>_xlfn.IFNA(INDEX(Grunddaten!$C$9:$BP$134,MATCH($A37,Input_Lieferant!$B$9:$B$134,0),MATCH(AJ$1,Grunddaten!$C$8:$BP$8,0)), "")&amp;""</f>
        <v/>
      </c>
      <c r="AK37" s="258" t="str">
        <f t="shared" si="4"/>
        <v/>
      </c>
      <c r="AL37" t="str">
        <f>_xlfn.IFNA(INDEX('Systemmanager - Datenassistent'!$J$9:$BU$134,MATCH($A37,Input_Lieferant!$B$9:$B$134,0),MATCH(AL$1,'Systemmanager - Datenassistent'!$J$8:$BU$8,0)), "")&amp;""</f>
        <v/>
      </c>
      <c r="AM37" t="str">
        <f>_xlfn.IFNA(INDEX('Systemmanager - Datenassistent'!$J$9:$BU$134,MATCH($A37,Input_Lieferant!$B$9:$B$134,0),MATCH(AM$1,'Systemmanager - Datenassistent'!$J$8:$BU$8,0)), "")&amp;""</f>
        <v/>
      </c>
      <c r="AN37" s="227" t="str">
        <f>_xlfn.IFNA(INDEX('Systemmanager - Datenassistent'!$J$9:$BU$134,MATCH($A37,Input_Lieferant!$B$9:$B$134,0),MATCH(AN$1,'Systemmanager - Datenassistent'!$J$8:$BU$8,0)), "")&amp;""</f>
        <v/>
      </c>
    </row>
    <row r="38" spans="1:40" x14ac:dyDescent="0.2">
      <c r="A38" t="str">
        <f>IF(LEN(Input_Lieferant!B45)=0,"",Input_Lieferant!B45)</f>
        <v/>
      </c>
      <c r="B38" t="str">
        <f t="shared" si="1"/>
        <v/>
      </c>
      <c r="C38" t="str">
        <f>_xlfn.IFNA(INDEX(Grunddaten!$C$9:$BP$134,MATCH($A38,Input_Lieferant!$B$9:$B$134,0),MATCH(C$1,Grunddaten!$C$8:$BP$8,0)), "")&amp;""</f>
        <v/>
      </c>
      <c r="D38" t="str">
        <f>_xlfn.IFNA(INDEX(Input_Lieferant!$C$9:$BE$158,MATCH($A38,Input_Lieferant!$B$9:$B$158,0),MATCH(D$1,Input_Lieferant!$C$8:$BE$8,0)), "")&amp;""</f>
        <v/>
      </c>
      <c r="E38" t="str">
        <f>_xlfn.IFNA(INDEX(Input_Lieferant!$C$9:$BE$158,MATCH($A38,Input_Lieferant!$B$9:$B$158,0),MATCH(E$1,Input_Lieferant!$C$8:$BE$8,0)), "")&amp;""</f>
        <v/>
      </c>
      <c r="F38" t="str">
        <f>_xlfn.IFNA(INDEX(Grunddaten!$C$9:$BP$134,MATCH($A38,Input_Lieferant!$B$9:$B$134,0),MATCH(F$1,Grunddaten!$C$8:$BP$8,0)), "")&amp;""</f>
        <v/>
      </c>
      <c r="G38" t="str">
        <f>_xlfn.IFNA(INDEX(Input_Lieferant!$C$9:$BE$158,MATCH($A38,Input_Lieferant!$B$9:$B$158,0),MATCH(G$1,Input_Lieferant!$C$8:$BE$8,0)), "")&amp;""</f>
        <v/>
      </c>
      <c r="H38" t="str">
        <f>_xlfn.IFNA(INDEX(Input_Lieferant!$C$9:$BE$158,MATCH($A38,Input_Lieferant!$B$9:$B$158,0),MATCH(H$1,Input_Lieferant!$C$8:$BE$8,0)),"")&amp;""</f>
        <v/>
      </c>
      <c r="I38" t="str">
        <f>TEXT(_xlfn.IFNA(INDEX(Input_Lieferant!$C$9:$BE$158,MATCH($A38,Input_Lieferant!$B$9:$B$158,0),MATCH(I$1,Input_Lieferant!$C$8:$BE$8,0)),""), "0.000")&amp;""</f>
        <v/>
      </c>
      <c r="J38" t="str">
        <f>TEXT(_xlfn.IFNA(INDEX(Input_Lieferant!$C$9:$BE$158,MATCH($A38,Input_Lieferant!$B$9:$B$158,0),MATCH(J$1,Input_Lieferant!$C$8:$BE$8,0)),""), "0.000")&amp;""</f>
        <v/>
      </c>
      <c r="K38" t="str">
        <f>TEXT(_xlfn.IFNA(INDEX(Input_Lieferant!$C$9:$BE$158,MATCH($A38,Input_Lieferant!$B$9:$B$158,0),MATCH(K$1,Input_Lieferant!$C$8:$BE$8,0)),""), "0.000")&amp;""</f>
        <v/>
      </c>
      <c r="L38" t="str">
        <f>TEXT(_xlfn.IFNA(INDEX(Input_Lieferant!$C$9:$BE$158,MATCH($A38,Input_Lieferant!$B$9:$B$158,0),MATCH(L$1,Input_Lieferant!$C$8:$BE$8,0)),""), "0.000")&amp;""</f>
        <v/>
      </c>
      <c r="M38" t="str">
        <f>_xlfn.IFNA(INDEX(Input_Lieferant!$C$9:$BE$158,MATCH($A38,Input_Lieferant!$B$9:$B$158,0),MATCH(M$1,Input_Lieferant!$C$8:$BE$8,0)),"")&amp;""</f>
        <v/>
      </c>
      <c r="N38" t="str">
        <f>_xlfn.IFNA(INDEX(Input_Lieferant!$C$9:$BE$158,MATCH($A38,Input_Lieferant!$B$9:$B$158,0),MATCH(N$1,Input_Lieferant!$C$8:$BE$8,0)),"")&amp;""</f>
        <v/>
      </c>
      <c r="O38" t="str">
        <f>_xlfn.IFNA(INDEX(Input_Lieferant!$C$9:$BE$158,MATCH($A38,Input_Lieferant!$B$9:$B$158,0),MATCH(O$1,Input_Lieferant!$C$8:$BE$8,0)),"")&amp;""</f>
        <v/>
      </c>
      <c r="P38" t="str">
        <f>_xlfn.IFNA(INDEX(Input_Lieferant!$C$9:$BE$158,MATCH($A38,Input_Lieferant!$B$9:$B$158,0),MATCH(P$1,Input_Lieferant!$C$8:$BE$8,0)),"")&amp;""</f>
        <v/>
      </c>
      <c r="Q38" s="258" t="str">
        <f t="shared" si="5"/>
        <v/>
      </c>
      <c r="R38" t="str">
        <f>_xlfn.IFNA(INDEX(Grunddaten!$C$9:$BP$134,MATCH($A38,Input_Lieferant!$B$9:$B$134,0),MATCH(R$1,Grunddaten!$C$8:$BP$8,0)), "")&amp;""</f>
        <v/>
      </c>
      <c r="S38" t="str">
        <f>_xlfn.IFNA(INDEX('Systemmanager - Datenassistent'!$J$9:$BU$134,MATCH($A38,Input_Lieferant!$B$9:$B$134,0),MATCH(S$1,'Systemmanager - Datenassistent'!$J$8:$BU$8,0)), "")</f>
        <v/>
      </c>
      <c r="T38" t="e">
        <f>INDEX('Systemmanager - Datenassistent'!$J$9:$BU$134,MATCH($A38,Input_Lieferant!$B$9:$B$134,0),MATCH(T$1,'Systemmanager - Datenassistent'!$J$8:$BU$8,0))</f>
        <v>#N/A</v>
      </c>
      <c r="U38" t="str">
        <f>_xlfn.IFNA(INDEX(Input_Lieferant!$C$9:$BE$158,MATCH($A38,Input_Lieferant!$B$9:$B$158,0),MATCH(U$1,Input_Lieferant!$C$8:$BE$8,0)),"")&amp;""</f>
        <v/>
      </c>
      <c r="V38" s="258" t="str">
        <f t="shared" si="2"/>
        <v/>
      </c>
      <c r="W38" t="str">
        <f>_xlfn.IFNA(INDEX(Grunddaten!$C$9:$BP$134,MATCH($A38,Input_Lieferant!$B$9:$B$134,0),MATCH(W$1,Grunddaten!$C$8:$BP$8,0)), "")&amp;""</f>
        <v/>
      </c>
      <c r="Y38" t="str">
        <f>_xlfn.IFNA(INDEX(Input_Lieferant!$C$9:$BE$158,MATCH($A38,Input_Lieferant!$B$9:$B$158,0),MATCH(Y$1,Input_Lieferant!$C$8:$BE$8,0)), "")&amp;""</f>
        <v/>
      </c>
      <c r="Z38" t="str">
        <f>_xlfn.IFNA(INDEX(Input_Lieferant!$C$9:$BE$158,MATCH($A38,Input_Lieferant!$B$9:$B$158,0),MATCH(Z$1,Input_Lieferant!$C$8:$BE$8,0)), "")&amp;""</f>
        <v/>
      </c>
      <c r="AA38" t="str">
        <f>_xlfn.IFNA(INDEX(Grunddaten!$C$9:$BP$134,MATCH($A38,Input_Lieferant!$B$9:$B$134,0),MATCH(AA$1,Grunddaten!$C$8:$BP$8,0)), "")&amp;""</f>
        <v/>
      </c>
      <c r="AB38" t="str">
        <f>_xlfn.IFNA(INDEX(Input_Lieferant!$C$9:$BE$158,MATCH($A38,Input_Lieferant!$B$9:$B$158,0),MATCH(AB$1,Input_Lieferant!$C$8:$BE$8,0)), "")&amp;""</f>
        <v/>
      </c>
      <c r="AC38" s="258" t="str">
        <f t="shared" si="3"/>
        <v/>
      </c>
      <c r="AD38" t="str">
        <f>_xlfn.IFNA(INDEX('Systemmanager - Datenassistent'!$G$9:$BU$134,MATCH($A38,Input_Lieferant!$B$9:$B$134,0),MATCH(AD$1,'Systemmanager - Datenassistent'!$G$8:$BU$8,0)), "")&amp;""</f>
        <v/>
      </c>
      <c r="AE38" t="str">
        <f>_xlfn.IFNA(INDEX(Grunddaten!$C$9:$BP$134,MATCH($A38,Input_Lieferant!$B$9:$B$134,0),MATCH(AE$1,Grunddaten!$C$8:$BP$8,0)), "")&amp;""</f>
        <v/>
      </c>
      <c r="AF38" t="str">
        <f>_xlfn.IFNA(INDEX('Systemmanager - Datenassistent'!$J$9:$BU$134,MATCH($A38,Input_Lieferant!$B$9:$B$134,0),MATCH(AF$1,'Systemmanager - Datenassistent'!$J$8:$BU$8,0)), "")&amp;""</f>
        <v/>
      </c>
      <c r="AG38" t="str">
        <f>_xlfn.IFNA(INDEX('Systemmanager - Datenassistent'!$J$9:$BU$134,MATCH($A38,Input_Lieferant!$B$9:$B$134,0),MATCH(AG$1,'Systemmanager - Datenassistent'!$J$8:$BU$8,0)), "")&amp;""</f>
        <v/>
      </c>
      <c r="AH38" t="str">
        <f>_xlfn.IFNA(INDEX(Grunddaten!$C$9:$BP$134,MATCH($A38,Input_Lieferant!$B$9:$B$134,0),MATCH(AH$1,Grunddaten!$C$8:$BP$8,0)), "")&amp;""</f>
        <v/>
      </c>
      <c r="AI38" t="str">
        <f>_xlfn.IFNA(INDEX(Grunddaten!$C$9:$BP$134,MATCH($A38,Input_Lieferant!$B$9:$B$134,0),MATCH(AI$1,Grunddaten!$C$8:$BP$8,0)), "")&amp;""</f>
        <v/>
      </c>
      <c r="AJ38" t="str">
        <f>_xlfn.IFNA(INDEX(Grunddaten!$C$9:$BP$134,MATCH($A38,Input_Lieferant!$B$9:$B$134,0),MATCH(AJ$1,Grunddaten!$C$8:$BP$8,0)), "")&amp;""</f>
        <v/>
      </c>
      <c r="AK38" s="258" t="str">
        <f t="shared" si="4"/>
        <v/>
      </c>
      <c r="AL38" t="str">
        <f>_xlfn.IFNA(INDEX('Systemmanager - Datenassistent'!$J$9:$BU$134,MATCH($A38,Input_Lieferant!$B$9:$B$134,0),MATCH(AL$1,'Systemmanager - Datenassistent'!$J$8:$BU$8,0)), "")&amp;""</f>
        <v/>
      </c>
      <c r="AM38" t="str">
        <f>_xlfn.IFNA(INDEX('Systemmanager - Datenassistent'!$J$9:$BU$134,MATCH($A38,Input_Lieferant!$B$9:$B$134,0),MATCH(AM$1,'Systemmanager - Datenassistent'!$J$8:$BU$8,0)), "")&amp;""</f>
        <v/>
      </c>
      <c r="AN38" s="227" t="str">
        <f>_xlfn.IFNA(INDEX('Systemmanager - Datenassistent'!$J$9:$BU$134,MATCH($A38,Input_Lieferant!$B$9:$B$134,0),MATCH(AN$1,'Systemmanager - Datenassistent'!$J$8:$BU$8,0)), "")&amp;""</f>
        <v/>
      </c>
    </row>
    <row r="39" spans="1:40" x14ac:dyDescent="0.2">
      <c r="A39" t="str">
        <f>IF(LEN(Input_Lieferant!B46)=0,"",Input_Lieferant!B46)</f>
        <v/>
      </c>
      <c r="B39" t="str">
        <f t="shared" si="1"/>
        <v/>
      </c>
      <c r="C39" t="str">
        <f>_xlfn.IFNA(INDEX(Grunddaten!$C$9:$BP$134,MATCH($A39,Input_Lieferant!$B$9:$B$134,0),MATCH(C$1,Grunddaten!$C$8:$BP$8,0)), "")&amp;""</f>
        <v/>
      </c>
      <c r="D39" t="str">
        <f>_xlfn.IFNA(INDEX(Input_Lieferant!$C$9:$BE$158,MATCH($A39,Input_Lieferant!$B$9:$B$158,0),MATCH(D$1,Input_Lieferant!$C$8:$BE$8,0)), "")&amp;""</f>
        <v/>
      </c>
      <c r="E39" t="str">
        <f>_xlfn.IFNA(INDEX(Input_Lieferant!$C$9:$BE$158,MATCH($A39,Input_Lieferant!$B$9:$B$158,0),MATCH(E$1,Input_Lieferant!$C$8:$BE$8,0)), "")&amp;""</f>
        <v/>
      </c>
      <c r="F39" t="str">
        <f>_xlfn.IFNA(INDEX(Grunddaten!$C$9:$BP$134,MATCH($A39,Input_Lieferant!$B$9:$B$134,0),MATCH(F$1,Grunddaten!$C$8:$BP$8,0)), "")&amp;""</f>
        <v/>
      </c>
      <c r="G39" t="str">
        <f>_xlfn.IFNA(INDEX(Input_Lieferant!$C$9:$BE$158,MATCH($A39,Input_Lieferant!$B$9:$B$158,0),MATCH(G$1,Input_Lieferant!$C$8:$BE$8,0)), "")&amp;""</f>
        <v/>
      </c>
      <c r="H39" t="str">
        <f>_xlfn.IFNA(INDEX(Input_Lieferant!$C$9:$BE$158,MATCH($A39,Input_Lieferant!$B$9:$B$158,0),MATCH(H$1,Input_Lieferant!$C$8:$BE$8,0)),"")&amp;""</f>
        <v/>
      </c>
      <c r="I39" t="str">
        <f>TEXT(_xlfn.IFNA(INDEX(Input_Lieferant!$C$9:$BE$158,MATCH($A39,Input_Lieferant!$B$9:$B$158,0),MATCH(I$1,Input_Lieferant!$C$8:$BE$8,0)),""), "0.000")&amp;""</f>
        <v/>
      </c>
      <c r="J39" t="str">
        <f>TEXT(_xlfn.IFNA(INDEX(Input_Lieferant!$C$9:$BE$158,MATCH($A39,Input_Lieferant!$B$9:$B$158,0),MATCH(J$1,Input_Lieferant!$C$8:$BE$8,0)),""), "0.000")&amp;""</f>
        <v/>
      </c>
      <c r="K39" t="str">
        <f>TEXT(_xlfn.IFNA(INDEX(Input_Lieferant!$C$9:$BE$158,MATCH($A39,Input_Lieferant!$B$9:$B$158,0),MATCH(K$1,Input_Lieferant!$C$8:$BE$8,0)),""), "0.000")&amp;""</f>
        <v/>
      </c>
      <c r="L39" t="str">
        <f>TEXT(_xlfn.IFNA(INDEX(Input_Lieferant!$C$9:$BE$158,MATCH($A39,Input_Lieferant!$B$9:$B$158,0),MATCH(L$1,Input_Lieferant!$C$8:$BE$8,0)),""), "0.000")&amp;""</f>
        <v/>
      </c>
      <c r="M39" t="str">
        <f>_xlfn.IFNA(INDEX(Input_Lieferant!$C$9:$BE$158,MATCH($A39,Input_Lieferant!$B$9:$B$158,0),MATCH(M$1,Input_Lieferant!$C$8:$BE$8,0)),"")&amp;""</f>
        <v/>
      </c>
      <c r="N39" t="str">
        <f>_xlfn.IFNA(INDEX(Input_Lieferant!$C$9:$BE$158,MATCH($A39,Input_Lieferant!$B$9:$B$158,0),MATCH(N$1,Input_Lieferant!$C$8:$BE$8,0)),"")&amp;""</f>
        <v/>
      </c>
      <c r="O39" t="str">
        <f>_xlfn.IFNA(INDEX(Input_Lieferant!$C$9:$BE$158,MATCH($A39,Input_Lieferant!$B$9:$B$158,0),MATCH(O$1,Input_Lieferant!$C$8:$BE$8,0)),"")&amp;""</f>
        <v/>
      </c>
      <c r="P39" t="str">
        <f>_xlfn.IFNA(INDEX(Input_Lieferant!$C$9:$BE$158,MATCH($A39,Input_Lieferant!$B$9:$B$158,0),MATCH(P$1,Input_Lieferant!$C$8:$BE$8,0)),"")&amp;""</f>
        <v/>
      </c>
      <c r="Q39" s="258" t="str">
        <f t="shared" si="5"/>
        <v/>
      </c>
      <c r="R39" t="str">
        <f>_xlfn.IFNA(INDEX(Grunddaten!$C$9:$BP$134,MATCH($A39,Input_Lieferant!$B$9:$B$134,0),MATCH(R$1,Grunddaten!$C$8:$BP$8,0)), "")&amp;""</f>
        <v/>
      </c>
      <c r="S39" t="str">
        <f>_xlfn.IFNA(INDEX('Systemmanager - Datenassistent'!$J$9:$BU$134,MATCH($A39,Input_Lieferant!$B$9:$B$134,0),MATCH(S$1,'Systemmanager - Datenassistent'!$J$8:$BU$8,0)), "")</f>
        <v/>
      </c>
      <c r="T39" t="e">
        <f>INDEX('Systemmanager - Datenassistent'!$J$9:$BU$134,MATCH($A39,Input_Lieferant!$B$9:$B$134,0),MATCH(T$1,'Systemmanager - Datenassistent'!$J$8:$BU$8,0))</f>
        <v>#N/A</v>
      </c>
      <c r="U39" t="str">
        <f>_xlfn.IFNA(INDEX(Input_Lieferant!$C$9:$BE$158,MATCH($A39,Input_Lieferant!$B$9:$B$158,0),MATCH(U$1,Input_Lieferant!$C$8:$BE$8,0)),"")&amp;""</f>
        <v/>
      </c>
      <c r="V39" s="258" t="str">
        <f t="shared" si="2"/>
        <v/>
      </c>
      <c r="W39" t="str">
        <f>_xlfn.IFNA(INDEX(Grunddaten!$C$9:$BP$134,MATCH($A39,Input_Lieferant!$B$9:$B$134,0),MATCH(W$1,Grunddaten!$C$8:$BP$8,0)), "")&amp;""</f>
        <v/>
      </c>
      <c r="Y39" t="str">
        <f>_xlfn.IFNA(INDEX(Input_Lieferant!$C$9:$BE$158,MATCH($A39,Input_Lieferant!$B$9:$B$158,0),MATCH(Y$1,Input_Lieferant!$C$8:$BE$8,0)), "")&amp;""</f>
        <v/>
      </c>
      <c r="Z39" t="str">
        <f>_xlfn.IFNA(INDEX(Input_Lieferant!$C$9:$BE$158,MATCH($A39,Input_Lieferant!$B$9:$B$158,0),MATCH(Z$1,Input_Lieferant!$C$8:$BE$8,0)), "")&amp;""</f>
        <v/>
      </c>
      <c r="AA39" t="str">
        <f>_xlfn.IFNA(INDEX(Grunddaten!$C$9:$BP$134,MATCH($A39,Input_Lieferant!$B$9:$B$134,0),MATCH(AA$1,Grunddaten!$C$8:$BP$8,0)), "")&amp;""</f>
        <v/>
      </c>
      <c r="AB39" t="str">
        <f>_xlfn.IFNA(INDEX(Input_Lieferant!$C$9:$BE$158,MATCH($A39,Input_Lieferant!$B$9:$B$158,0),MATCH(AB$1,Input_Lieferant!$C$8:$BE$8,0)), "")&amp;""</f>
        <v/>
      </c>
      <c r="AC39" s="258" t="str">
        <f t="shared" si="3"/>
        <v/>
      </c>
      <c r="AD39" t="str">
        <f>_xlfn.IFNA(INDEX('Systemmanager - Datenassistent'!$G$9:$BU$134,MATCH($A39,Input_Lieferant!$B$9:$B$134,0),MATCH(AD$1,'Systemmanager - Datenassistent'!$G$8:$BU$8,0)), "")&amp;""</f>
        <v/>
      </c>
      <c r="AE39" t="str">
        <f>_xlfn.IFNA(INDEX(Grunddaten!$C$9:$BP$134,MATCH($A39,Input_Lieferant!$B$9:$B$134,0),MATCH(AE$1,Grunddaten!$C$8:$BP$8,0)), "")&amp;""</f>
        <v/>
      </c>
      <c r="AF39" t="str">
        <f>_xlfn.IFNA(INDEX('Systemmanager - Datenassistent'!$J$9:$BU$134,MATCH($A39,Input_Lieferant!$B$9:$B$134,0),MATCH(AF$1,'Systemmanager - Datenassistent'!$J$8:$BU$8,0)), "")&amp;""</f>
        <v/>
      </c>
      <c r="AG39" t="str">
        <f>_xlfn.IFNA(INDEX('Systemmanager - Datenassistent'!$J$9:$BU$134,MATCH($A39,Input_Lieferant!$B$9:$B$134,0),MATCH(AG$1,'Systemmanager - Datenassistent'!$J$8:$BU$8,0)), "")&amp;""</f>
        <v/>
      </c>
      <c r="AH39" t="str">
        <f>_xlfn.IFNA(INDEX(Grunddaten!$C$9:$BP$134,MATCH($A39,Input_Lieferant!$B$9:$B$134,0),MATCH(AH$1,Grunddaten!$C$8:$BP$8,0)), "")&amp;""</f>
        <v/>
      </c>
      <c r="AI39" t="str">
        <f>_xlfn.IFNA(INDEX(Grunddaten!$C$9:$BP$134,MATCH($A39,Input_Lieferant!$B$9:$B$134,0),MATCH(AI$1,Grunddaten!$C$8:$BP$8,0)), "")&amp;""</f>
        <v/>
      </c>
      <c r="AJ39" t="str">
        <f>_xlfn.IFNA(INDEX(Grunddaten!$C$9:$BP$134,MATCH($A39,Input_Lieferant!$B$9:$B$134,0),MATCH(AJ$1,Grunddaten!$C$8:$BP$8,0)), "")&amp;""</f>
        <v/>
      </c>
      <c r="AK39" s="258" t="str">
        <f t="shared" si="4"/>
        <v/>
      </c>
      <c r="AL39" t="str">
        <f>_xlfn.IFNA(INDEX('Systemmanager - Datenassistent'!$J$9:$BU$134,MATCH($A39,Input_Lieferant!$B$9:$B$134,0),MATCH(AL$1,'Systemmanager - Datenassistent'!$J$8:$BU$8,0)), "")&amp;""</f>
        <v/>
      </c>
      <c r="AM39" t="str">
        <f>_xlfn.IFNA(INDEX('Systemmanager - Datenassistent'!$J$9:$BU$134,MATCH($A39,Input_Lieferant!$B$9:$B$134,0),MATCH(AM$1,'Systemmanager - Datenassistent'!$J$8:$BU$8,0)), "")&amp;""</f>
        <v/>
      </c>
      <c r="AN39" s="227" t="str">
        <f>_xlfn.IFNA(INDEX('Systemmanager - Datenassistent'!$J$9:$BU$134,MATCH($A39,Input_Lieferant!$B$9:$B$134,0),MATCH(AN$1,'Systemmanager - Datenassistent'!$J$8:$BU$8,0)), "")&amp;""</f>
        <v/>
      </c>
    </row>
    <row r="40" spans="1:40" x14ac:dyDescent="0.2">
      <c r="A40" t="str">
        <f>IF(LEN(Input_Lieferant!B47)=0,"",Input_Lieferant!B47)</f>
        <v/>
      </c>
      <c r="B40" t="str">
        <f t="shared" si="1"/>
        <v/>
      </c>
      <c r="C40" t="str">
        <f>_xlfn.IFNA(INDEX(Grunddaten!$C$9:$BP$134,MATCH($A40,Input_Lieferant!$B$9:$B$134,0),MATCH(C$1,Grunddaten!$C$8:$BP$8,0)), "")&amp;""</f>
        <v/>
      </c>
      <c r="D40" t="str">
        <f>_xlfn.IFNA(INDEX(Input_Lieferant!$C$9:$BE$158,MATCH($A40,Input_Lieferant!$B$9:$B$158,0),MATCH(D$1,Input_Lieferant!$C$8:$BE$8,0)), "")&amp;""</f>
        <v/>
      </c>
      <c r="E40" t="str">
        <f>_xlfn.IFNA(INDEX(Input_Lieferant!$C$9:$BE$158,MATCH($A40,Input_Lieferant!$B$9:$B$158,0),MATCH(E$1,Input_Lieferant!$C$8:$BE$8,0)), "")&amp;""</f>
        <v/>
      </c>
      <c r="F40" t="str">
        <f>_xlfn.IFNA(INDEX(Grunddaten!$C$9:$BP$134,MATCH($A40,Input_Lieferant!$B$9:$B$134,0),MATCH(F$1,Grunddaten!$C$8:$BP$8,0)), "")&amp;""</f>
        <v/>
      </c>
      <c r="G40" t="str">
        <f>_xlfn.IFNA(INDEX(Input_Lieferant!$C$9:$BE$158,MATCH($A40,Input_Lieferant!$B$9:$B$158,0),MATCH(G$1,Input_Lieferant!$C$8:$BE$8,0)), "")&amp;""</f>
        <v/>
      </c>
      <c r="H40" t="str">
        <f>_xlfn.IFNA(INDEX(Input_Lieferant!$C$9:$BE$158,MATCH($A40,Input_Lieferant!$B$9:$B$158,0),MATCH(H$1,Input_Lieferant!$C$8:$BE$8,0)),"")&amp;""</f>
        <v/>
      </c>
      <c r="I40" t="str">
        <f>TEXT(_xlfn.IFNA(INDEX(Input_Lieferant!$C$9:$BE$158,MATCH($A40,Input_Lieferant!$B$9:$B$158,0),MATCH(I$1,Input_Lieferant!$C$8:$BE$8,0)),""), "0.000")&amp;""</f>
        <v/>
      </c>
      <c r="J40" t="str">
        <f>TEXT(_xlfn.IFNA(INDEX(Input_Lieferant!$C$9:$BE$158,MATCH($A40,Input_Lieferant!$B$9:$B$158,0),MATCH(J$1,Input_Lieferant!$C$8:$BE$8,0)),""), "0.000")&amp;""</f>
        <v/>
      </c>
      <c r="K40" t="str">
        <f>TEXT(_xlfn.IFNA(INDEX(Input_Lieferant!$C$9:$BE$158,MATCH($A40,Input_Lieferant!$B$9:$B$158,0),MATCH(K$1,Input_Lieferant!$C$8:$BE$8,0)),""), "0.000")&amp;""</f>
        <v/>
      </c>
      <c r="L40" t="str">
        <f>TEXT(_xlfn.IFNA(INDEX(Input_Lieferant!$C$9:$BE$158,MATCH($A40,Input_Lieferant!$B$9:$B$158,0),MATCH(L$1,Input_Lieferant!$C$8:$BE$8,0)),""), "0.000")&amp;""</f>
        <v/>
      </c>
      <c r="M40" t="str">
        <f>_xlfn.IFNA(INDEX(Input_Lieferant!$C$9:$BE$158,MATCH($A40,Input_Lieferant!$B$9:$B$158,0),MATCH(M$1,Input_Lieferant!$C$8:$BE$8,0)),"")&amp;""</f>
        <v/>
      </c>
      <c r="N40" t="str">
        <f>_xlfn.IFNA(INDEX(Input_Lieferant!$C$9:$BE$158,MATCH($A40,Input_Lieferant!$B$9:$B$158,0),MATCH(N$1,Input_Lieferant!$C$8:$BE$8,0)),"")&amp;""</f>
        <v/>
      </c>
      <c r="O40" t="str">
        <f>_xlfn.IFNA(INDEX(Input_Lieferant!$C$9:$BE$158,MATCH($A40,Input_Lieferant!$B$9:$B$158,0),MATCH(O$1,Input_Lieferant!$C$8:$BE$8,0)),"")&amp;""</f>
        <v/>
      </c>
      <c r="P40" t="str">
        <f>_xlfn.IFNA(INDEX(Input_Lieferant!$C$9:$BE$158,MATCH($A40,Input_Lieferant!$B$9:$B$158,0),MATCH(P$1,Input_Lieferant!$C$8:$BE$8,0)),"")&amp;""</f>
        <v/>
      </c>
      <c r="Q40" s="258" t="str">
        <f t="shared" si="5"/>
        <v/>
      </c>
      <c r="R40" t="str">
        <f>_xlfn.IFNA(INDEX(Grunddaten!$C$9:$BP$134,MATCH($A40,Input_Lieferant!$B$9:$B$134,0),MATCH(R$1,Grunddaten!$C$8:$BP$8,0)), "")&amp;""</f>
        <v/>
      </c>
      <c r="S40" t="str">
        <f>_xlfn.IFNA(INDEX('Systemmanager - Datenassistent'!$J$9:$BU$134,MATCH($A40,Input_Lieferant!$B$9:$B$134,0),MATCH(S$1,'Systemmanager - Datenassistent'!$J$8:$BU$8,0)), "")</f>
        <v/>
      </c>
      <c r="T40" t="e">
        <f>INDEX('Systemmanager - Datenassistent'!$J$9:$BU$134,MATCH($A40,Input_Lieferant!$B$9:$B$134,0),MATCH(T$1,'Systemmanager - Datenassistent'!$J$8:$BU$8,0))</f>
        <v>#N/A</v>
      </c>
      <c r="U40" t="str">
        <f>_xlfn.IFNA(INDEX(Input_Lieferant!$C$9:$BE$158,MATCH($A40,Input_Lieferant!$B$9:$B$158,0),MATCH(U$1,Input_Lieferant!$C$8:$BE$8,0)),"")&amp;""</f>
        <v/>
      </c>
      <c r="V40" s="258" t="str">
        <f t="shared" si="2"/>
        <v/>
      </c>
      <c r="W40" t="str">
        <f>_xlfn.IFNA(INDEX(Grunddaten!$C$9:$BP$134,MATCH($A40,Input_Lieferant!$B$9:$B$134,0),MATCH(W$1,Grunddaten!$C$8:$BP$8,0)), "")&amp;""</f>
        <v/>
      </c>
      <c r="Y40" t="str">
        <f>_xlfn.IFNA(INDEX(Input_Lieferant!$C$9:$BE$158,MATCH($A40,Input_Lieferant!$B$9:$B$158,0),MATCH(Y$1,Input_Lieferant!$C$8:$BE$8,0)), "")&amp;""</f>
        <v/>
      </c>
      <c r="Z40" t="str">
        <f>_xlfn.IFNA(INDEX(Input_Lieferant!$C$9:$BE$158,MATCH($A40,Input_Lieferant!$B$9:$B$158,0),MATCH(Z$1,Input_Lieferant!$C$8:$BE$8,0)), "")&amp;""</f>
        <v/>
      </c>
      <c r="AA40" t="str">
        <f>_xlfn.IFNA(INDEX(Grunddaten!$C$9:$BP$134,MATCH($A40,Input_Lieferant!$B$9:$B$134,0),MATCH(AA$1,Grunddaten!$C$8:$BP$8,0)), "")&amp;""</f>
        <v/>
      </c>
      <c r="AB40" t="str">
        <f>_xlfn.IFNA(INDEX(Input_Lieferant!$C$9:$BE$158,MATCH($A40,Input_Lieferant!$B$9:$B$158,0),MATCH(AB$1,Input_Lieferant!$C$8:$BE$8,0)), "")&amp;""</f>
        <v/>
      </c>
      <c r="AC40" s="258" t="str">
        <f t="shared" si="3"/>
        <v/>
      </c>
      <c r="AD40" t="str">
        <f>_xlfn.IFNA(INDEX('Systemmanager - Datenassistent'!$G$9:$BU$134,MATCH($A40,Input_Lieferant!$B$9:$B$134,0),MATCH(AD$1,'Systemmanager - Datenassistent'!$G$8:$BU$8,0)), "")&amp;""</f>
        <v/>
      </c>
      <c r="AE40" t="str">
        <f>_xlfn.IFNA(INDEX(Grunddaten!$C$9:$BP$134,MATCH($A40,Input_Lieferant!$B$9:$B$134,0),MATCH(AE$1,Grunddaten!$C$8:$BP$8,0)), "")&amp;""</f>
        <v/>
      </c>
      <c r="AF40" t="str">
        <f>_xlfn.IFNA(INDEX('Systemmanager - Datenassistent'!$J$9:$BU$134,MATCH($A40,Input_Lieferant!$B$9:$B$134,0),MATCH(AF$1,'Systemmanager - Datenassistent'!$J$8:$BU$8,0)), "")&amp;""</f>
        <v/>
      </c>
      <c r="AG40" t="str">
        <f>_xlfn.IFNA(INDEX('Systemmanager - Datenassistent'!$J$9:$BU$134,MATCH($A40,Input_Lieferant!$B$9:$B$134,0),MATCH(AG$1,'Systemmanager - Datenassistent'!$J$8:$BU$8,0)), "")&amp;""</f>
        <v/>
      </c>
      <c r="AH40" t="str">
        <f>_xlfn.IFNA(INDEX(Grunddaten!$C$9:$BP$134,MATCH($A40,Input_Lieferant!$B$9:$B$134,0),MATCH(AH$1,Grunddaten!$C$8:$BP$8,0)), "")&amp;""</f>
        <v/>
      </c>
      <c r="AI40" t="str">
        <f>_xlfn.IFNA(INDEX(Grunddaten!$C$9:$BP$134,MATCH($A40,Input_Lieferant!$B$9:$B$134,0),MATCH(AI$1,Grunddaten!$C$8:$BP$8,0)), "")&amp;""</f>
        <v/>
      </c>
      <c r="AJ40" t="str">
        <f>_xlfn.IFNA(INDEX(Grunddaten!$C$9:$BP$134,MATCH($A40,Input_Lieferant!$B$9:$B$134,0),MATCH(AJ$1,Grunddaten!$C$8:$BP$8,0)), "")&amp;""</f>
        <v/>
      </c>
      <c r="AK40" s="258" t="str">
        <f t="shared" si="4"/>
        <v/>
      </c>
      <c r="AL40" t="str">
        <f>_xlfn.IFNA(INDEX('Systemmanager - Datenassistent'!$J$9:$BU$134,MATCH($A40,Input_Lieferant!$B$9:$B$134,0),MATCH(AL$1,'Systemmanager - Datenassistent'!$J$8:$BU$8,0)), "")&amp;""</f>
        <v/>
      </c>
      <c r="AM40" t="str">
        <f>_xlfn.IFNA(INDEX('Systemmanager - Datenassistent'!$J$9:$BU$134,MATCH($A40,Input_Lieferant!$B$9:$B$134,0),MATCH(AM$1,'Systemmanager - Datenassistent'!$J$8:$BU$8,0)), "")&amp;""</f>
        <v/>
      </c>
      <c r="AN40" s="227" t="str">
        <f>_xlfn.IFNA(INDEX('Systemmanager - Datenassistent'!$J$9:$BU$134,MATCH($A40,Input_Lieferant!$B$9:$B$134,0),MATCH(AN$1,'Systemmanager - Datenassistent'!$J$8:$BU$8,0)), "")&amp;""</f>
        <v/>
      </c>
    </row>
    <row r="41" spans="1:40" x14ac:dyDescent="0.2">
      <c r="A41" t="str">
        <f>IF(LEN(Input_Lieferant!B48)=0,"",Input_Lieferant!B48)</f>
        <v/>
      </c>
      <c r="B41" t="str">
        <f t="shared" si="1"/>
        <v/>
      </c>
      <c r="C41" t="str">
        <f>_xlfn.IFNA(INDEX(Grunddaten!$C$9:$BP$134,MATCH($A41,Input_Lieferant!$B$9:$B$134,0),MATCH(C$1,Grunddaten!$C$8:$BP$8,0)), "")&amp;""</f>
        <v/>
      </c>
      <c r="D41" t="str">
        <f>_xlfn.IFNA(INDEX(Input_Lieferant!$C$9:$BE$158,MATCH($A41,Input_Lieferant!$B$9:$B$158,0),MATCH(D$1,Input_Lieferant!$C$8:$BE$8,0)), "")&amp;""</f>
        <v/>
      </c>
      <c r="E41" t="str">
        <f>_xlfn.IFNA(INDEX(Input_Lieferant!$C$9:$BE$158,MATCH($A41,Input_Lieferant!$B$9:$B$158,0),MATCH(E$1,Input_Lieferant!$C$8:$BE$8,0)), "")&amp;""</f>
        <v/>
      </c>
      <c r="F41" t="str">
        <f>_xlfn.IFNA(INDEX(Grunddaten!$C$9:$BP$134,MATCH($A41,Input_Lieferant!$B$9:$B$134,0),MATCH(F$1,Grunddaten!$C$8:$BP$8,0)), "")&amp;""</f>
        <v/>
      </c>
      <c r="G41" t="str">
        <f>_xlfn.IFNA(INDEX(Input_Lieferant!$C$9:$BE$158,MATCH($A41,Input_Lieferant!$B$9:$B$158,0),MATCH(G$1,Input_Lieferant!$C$8:$BE$8,0)), "")&amp;""</f>
        <v/>
      </c>
      <c r="H41" t="str">
        <f>_xlfn.IFNA(INDEX(Input_Lieferant!$C$9:$BE$158,MATCH($A41,Input_Lieferant!$B$9:$B$158,0),MATCH(H$1,Input_Lieferant!$C$8:$BE$8,0)),"")&amp;""</f>
        <v/>
      </c>
      <c r="I41" t="str">
        <f>TEXT(_xlfn.IFNA(INDEX(Input_Lieferant!$C$9:$BE$158,MATCH($A41,Input_Lieferant!$B$9:$B$158,0),MATCH(I$1,Input_Lieferant!$C$8:$BE$8,0)),""), "0.000")&amp;""</f>
        <v/>
      </c>
      <c r="J41" t="str">
        <f>TEXT(_xlfn.IFNA(INDEX(Input_Lieferant!$C$9:$BE$158,MATCH($A41,Input_Lieferant!$B$9:$B$158,0),MATCH(J$1,Input_Lieferant!$C$8:$BE$8,0)),""), "0.000")&amp;""</f>
        <v/>
      </c>
      <c r="K41" t="str">
        <f>TEXT(_xlfn.IFNA(INDEX(Input_Lieferant!$C$9:$BE$158,MATCH($A41,Input_Lieferant!$B$9:$B$158,0),MATCH(K$1,Input_Lieferant!$C$8:$BE$8,0)),""), "0.000")&amp;""</f>
        <v/>
      </c>
      <c r="L41" t="str">
        <f>TEXT(_xlfn.IFNA(INDEX(Input_Lieferant!$C$9:$BE$158,MATCH($A41,Input_Lieferant!$B$9:$B$158,0),MATCH(L$1,Input_Lieferant!$C$8:$BE$8,0)),""), "0.000")&amp;""</f>
        <v/>
      </c>
      <c r="M41" t="str">
        <f>_xlfn.IFNA(INDEX(Input_Lieferant!$C$9:$BE$158,MATCH($A41,Input_Lieferant!$B$9:$B$158,0),MATCH(M$1,Input_Lieferant!$C$8:$BE$8,0)),"")&amp;""</f>
        <v/>
      </c>
      <c r="N41" t="str">
        <f>_xlfn.IFNA(INDEX(Input_Lieferant!$C$9:$BE$158,MATCH($A41,Input_Lieferant!$B$9:$B$158,0),MATCH(N$1,Input_Lieferant!$C$8:$BE$8,0)),"")&amp;""</f>
        <v/>
      </c>
      <c r="O41" t="str">
        <f>_xlfn.IFNA(INDEX(Input_Lieferant!$C$9:$BE$158,MATCH($A41,Input_Lieferant!$B$9:$B$158,0),MATCH(O$1,Input_Lieferant!$C$8:$BE$8,0)),"")&amp;""</f>
        <v/>
      </c>
      <c r="P41" t="str">
        <f>_xlfn.IFNA(INDEX(Input_Lieferant!$C$9:$BE$158,MATCH($A41,Input_Lieferant!$B$9:$B$158,0),MATCH(P$1,Input_Lieferant!$C$8:$BE$8,0)),"")&amp;""</f>
        <v/>
      </c>
      <c r="Q41" s="258" t="str">
        <f t="shared" si="5"/>
        <v/>
      </c>
      <c r="R41" t="str">
        <f>_xlfn.IFNA(INDEX(Grunddaten!$C$9:$BP$134,MATCH($A41,Input_Lieferant!$B$9:$B$134,0),MATCH(R$1,Grunddaten!$C$8:$BP$8,0)), "")&amp;""</f>
        <v/>
      </c>
      <c r="S41" t="str">
        <f>_xlfn.IFNA(INDEX('Systemmanager - Datenassistent'!$J$9:$BU$134,MATCH($A41,Input_Lieferant!$B$9:$B$134,0),MATCH(S$1,'Systemmanager - Datenassistent'!$J$8:$BU$8,0)), "")</f>
        <v/>
      </c>
      <c r="T41" t="e">
        <f>INDEX('Systemmanager - Datenassistent'!$J$9:$BU$134,MATCH($A41,Input_Lieferant!$B$9:$B$134,0),MATCH(T$1,'Systemmanager - Datenassistent'!$J$8:$BU$8,0))</f>
        <v>#N/A</v>
      </c>
      <c r="U41" t="str">
        <f>_xlfn.IFNA(INDEX(Input_Lieferant!$C$9:$BE$158,MATCH($A41,Input_Lieferant!$B$9:$B$158,0),MATCH(U$1,Input_Lieferant!$C$8:$BE$8,0)),"")&amp;""</f>
        <v/>
      </c>
      <c r="V41" s="258" t="str">
        <f t="shared" si="2"/>
        <v/>
      </c>
      <c r="W41" t="str">
        <f>_xlfn.IFNA(INDEX(Grunddaten!$C$9:$BP$134,MATCH($A41,Input_Lieferant!$B$9:$B$134,0),MATCH(W$1,Grunddaten!$C$8:$BP$8,0)), "")&amp;""</f>
        <v/>
      </c>
      <c r="Y41" t="str">
        <f>_xlfn.IFNA(INDEX(Input_Lieferant!$C$9:$BE$158,MATCH($A41,Input_Lieferant!$B$9:$B$158,0),MATCH(Y$1,Input_Lieferant!$C$8:$BE$8,0)), "")&amp;""</f>
        <v/>
      </c>
      <c r="Z41" t="str">
        <f>_xlfn.IFNA(INDEX(Input_Lieferant!$C$9:$BE$158,MATCH($A41,Input_Lieferant!$B$9:$B$158,0),MATCH(Z$1,Input_Lieferant!$C$8:$BE$8,0)), "")&amp;""</f>
        <v/>
      </c>
      <c r="AA41" t="str">
        <f>_xlfn.IFNA(INDEX(Grunddaten!$C$9:$BP$134,MATCH($A41,Input_Lieferant!$B$9:$B$134,0),MATCH(AA$1,Grunddaten!$C$8:$BP$8,0)), "")&amp;""</f>
        <v/>
      </c>
      <c r="AB41" t="str">
        <f>_xlfn.IFNA(INDEX(Input_Lieferant!$C$9:$BE$158,MATCH($A41,Input_Lieferant!$B$9:$B$158,0),MATCH(AB$1,Input_Lieferant!$C$8:$BE$8,0)), "")&amp;""</f>
        <v/>
      </c>
      <c r="AC41" s="258" t="str">
        <f t="shared" si="3"/>
        <v/>
      </c>
      <c r="AD41" t="str">
        <f>_xlfn.IFNA(INDEX('Systemmanager - Datenassistent'!$G$9:$BU$134,MATCH($A41,Input_Lieferant!$B$9:$B$134,0),MATCH(AD$1,'Systemmanager - Datenassistent'!$G$8:$BU$8,0)), "")&amp;""</f>
        <v/>
      </c>
      <c r="AE41" t="str">
        <f>_xlfn.IFNA(INDEX(Grunddaten!$C$9:$BP$134,MATCH($A41,Input_Lieferant!$B$9:$B$134,0),MATCH(AE$1,Grunddaten!$C$8:$BP$8,0)), "")&amp;""</f>
        <v/>
      </c>
      <c r="AF41" t="str">
        <f>_xlfn.IFNA(INDEX('Systemmanager - Datenassistent'!$J$9:$BU$134,MATCH($A41,Input_Lieferant!$B$9:$B$134,0),MATCH(AF$1,'Systemmanager - Datenassistent'!$J$8:$BU$8,0)), "")&amp;""</f>
        <v/>
      </c>
      <c r="AG41" t="str">
        <f>_xlfn.IFNA(INDEX('Systemmanager - Datenassistent'!$J$9:$BU$134,MATCH($A41,Input_Lieferant!$B$9:$B$134,0),MATCH(AG$1,'Systemmanager - Datenassistent'!$J$8:$BU$8,0)), "")&amp;""</f>
        <v/>
      </c>
      <c r="AH41" t="str">
        <f>_xlfn.IFNA(INDEX(Grunddaten!$C$9:$BP$134,MATCH($A41,Input_Lieferant!$B$9:$B$134,0),MATCH(AH$1,Grunddaten!$C$8:$BP$8,0)), "")&amp;""</f>
        <v/>
      </c>
      <c r="AI41" t="str">
        <f>_xlfn.IFNA(INDEX(Grunddaten!$C$9:$BP$134,MATCH($A41,Input_Lieferant!$B$9:$B$134,0),MATCH(AI$1,Grunddaten!$C$8:$BP$8,0)), "")&amp;""</f>
        <v/>
      </c>
      <c r="AJ41" t="str">
        <f>_xlfn.IFNA(INDEX(Grunddaten!$C$9:$BP$134,MATCH($A41,Input_Lieferant!$B$9:$B$134,0),MATCH(AJ$1,Grunddaten!$C$8:$BP$8,0)), "")&amp;""</f>
        <v/>
      </c>
      <c r="AK41" s="258" t="str">
        <f t="shared" si="4"/>
        <v/>
      </c>
      <c r="AL41" t="str">
        <f>_xlfn.IFNA(INDEX('Systemmanager - Datenassistent'!$J$9:$BU$134,MATCH($A41,Input_Lieferant!$B$9:$B$134,0),MATCH(AL$1,'Systemmanager - Datenassistent'!$J$8:$BU$8,0)), "")&amp;""</f>
        <v/>
      </c>
      <c r="AM41" t="str">
        <f>_xlfn.IFNA(INDEX('Systemmanager - Datenassistent'!$J$9:$BU$134,MATCH($A41,Input_Lieferant!$B$9:$B$134,0),MATCH(AM$1,'Systemmanager - Datenassistent'!$J$8:$BU$8,0)), "")&amp;""</f>
        <v/>
      </c>
      <c r="AN41" s="227" t="str">
        <f>_xlfn.IFNA(INDEX('Systemmanager - Datenassistent'!$J$9:$BU$134,MATCH($A41,Input_Lieferant!$B$9:$B$134,0),MATCH(AN$1,'Systemmanager - Datenassistent'!$J$8:$BU$8,0)), "")&amp;""</f>
        <v/>
      </c>
    </row>
    <row r="42" spans="1:40" x14ac:dyDescent="0.2">
      <c r="A42" t="str">
        <f>IF(LEN(Input_Lieferant!B49)=0,"",Input_Lieferant!B49)</f>
        <v/>
      </c>
      <c r="B42" t="str">
        <f t="shared" si="1"/>
        <v/>
      </c>
      <c r="C42" t="str">
        <f>_xlfn.IFNA(INDEX(Grunddaten!$C$9:$BP$134,MATCH($A42,Input_Lieferant!$B$9:$B$134,0),MATCH(C$1,Grunddaten!$C$8:$BP$8,0)), "")&amp;""</f>
        <v/>
      </c>
      <c r="D42" t="str">
        <f>_xlfn.IFNA(INDEX(Input_Lieferant!$C$9:$BE$158,MATCH($A42,Input_Lieferant!$B$9:$B$158,0),MATCH(D$1,Input_Lieferant!$C$8:$BE$8,0)), "")&amp;""</f>
        <v/>
      </c>
      <c r="E42" t="str">
        <f>_xlfn.IFNA(INDEX(Input_Lieferant!$C$9:$BE$158,MATCH($A42,Input_Lieferant!$B$9:$B$158,0),MATCH(E$1,Input_Lieferant!$C$8:$BE$8,0)), "")&amp;""</f>
        <v/>
      </c>
      <c r="F42" t="str">
        <f>_xlfn.IFNA(INDEX(Grunddaten!$C$9:$BP$134,MATCH($A42,Input_Lieferant!$B$9:$B$134,0),MATCH(F$1,Grunddaten!$C$8:$BP$8,0)), "")&amp;""</f>
        <v/>
      </c>
      <c r="G42" t="str">
        <f>_xlfn.IFNA(INDEX(Input_Lieferant!$C$9:$BE$158,MATCH($A42,Input_Lieferant!$B$9:$B$158,0),MATCH(G$1,Input_Lieferant!$C$8:$BE$8,0)), "")&amp;""</f>
        <v/>
      </c>
      <c r="H42" t="str">
        <f>_xlfn.IFNA(INDEX(Input_Lieferant!$C$9:$BE$158,MATCH($A42,Input_Lieferant!$B$9:$B$158,0),MATCH(H$1,Input_Lieferant!$C$8:$BE$8,0)),"")&amp;""</f>
        <v/>
      </c>
      <c r="I42" t="str">
        <f>TEXT(_xlfn.IFNA(INDEX(Input_Lieferant!$C$9:$BE$158,MATCH($A42,Input_Lieferant!$B$9:$B$158,0),MATCH(I$1,Input_Lieferant!$C$8:$BE$8,0)),""), "0.000")&amp;""</f>
        <v/>
      </c>
      <c r="J42" t="str">
        <f>TEXT(_xlfn.IFNA(INDEX(Input_Lieferant!$C$9:$BE$158,MATCH($A42,Input_Lieferant!$B$9:$B$158,0),MATCH(J$1,Input_Lieferant!$C$8:$BE$8,0)),""), "0.000")&amp;""</f>
        <v/>
      </c>
      <c r="K42" t="str">
        <f>TEXT(_xlfn.IFNA(INDEX(Input_Lieferant!$C$9:$BE$158,MATCH($A42,Input_Lieferant!$B$9:$B$158,0),MATCH(K$1,Input_Lieferant!$C$8:$BE$8,0)),""), "0.000")&amp;""</f>
        <v/>
      </c>
      <c r="L42" t="str">
        <f>TEXT(_xlfn.IFNA(INDEX(Input_Lieferant!$C$9:$BE$158,MATCH($A42,Input_Lieferant!$B$9:$B$158,0),MATCH(L$1,Input_Lieferant!$C$8:$BE$8,0)),""), "0.000")&amp;""</f>
        <v/>
      </c>
      <c r="M42" t="str">
        <f>_xlfn.IFNA(INDEX(Input_Lieferant!$C$9:$BE$158,MATCH($A42,Input_Lieferant!$B$9:$B$158,0),MATCH(M$1,Input_Lieferant!$C$8:$BE$8,0)),"")&amp;""</f>
        <v/>
      </c>
      <c r="N42" t="str">
        <f>_xlfn.IFNA(INDEX(Input_Lieferant!$C$9:$BE$158,MATCH($A42,Input_Lieferant!$B$9:$B$158,0),MATCH(N$1,Input_Lieferant!$C$8:$BE$8,0)),"")&amp;""</f>
        <v/>
      </c>
      <c r="O42" t="str">
        <f>_xlfn.IFNA(INDEX(Input_Lieferant!$C$9:$BE$158,MATCH($A42,Input_Lieferant!$B$9:$B$158,0),MATCH(O$1,Input_Lieferant!$C$8:$BE$8,0)),"")&amp;""</f>
        <v/>
      </c>
      <c r="P42" t="str">
        <f>_xlfn.IFNA(INDEX(Input_Lieferant!$C$9:$BE$158,MATCH($A42,Input_Lieferant!$B$9:$B$158,0),MATCH(P$1,Input_Lieferant!$C$8:$BE$8,0)),"")&amp;""</f>
        <v/>
      </c>
      <c r="Q42" s="258" t="str">
        <f t="shared" si="5"/>
        <v/>
      </c>
      <c r="R42" t="str">
        <f>_xlfn.IFNA(INDEX(Grunddaten!$C$9:$BP$134,MATCH($A42,Input_Lieferant!$B$9:$B$134,0),MATCH(R$1,Grunddaten!$C$8:$BP$8,0)), "")&amp;""</f>
        <v/>
      </c>
      <c r="S42" t="str">
        <f>_xlfn.IFNA(INDEX('Systemmanager - Datenassistent'!$J$9:$BU$134,MATCH($A42,Input_Lieferant!$B$9:$B$134,0),MATCH(S$1,'Systemmanager - Datenassistent'!$J$8:$BU$8,0)), "")</f>
        <v/>
      </c>
      <c r="T42" t="e">
        <f>INDEX('Systemmanager - Datenassistent'!$J$9:$BU$134,MATCH($A42,Input_Lieferant!$B$9:$B$134,0),MATCH(T$1,'Systemmanager - Datenassistent'!$J$8:$BU$8,0))</f>
        <v>#N/A</v>
      </c>
      <c r="U42" t="str">
        <f>_xlfn.IFNA(INDEX(Input_Lieferant!$C$9:$BE$158,MATCH($A42,Input_Lieferant!$B$9:$B$158,0),MATCH(U$1,Input_Lieferant!$C$8:$BE$8,0)),"")&amp;""</f>
        <v/>
      </c>
      <c r="V42" s="258" t="str">
        <f t="shared" si="2"/>
        <v/>
      </c>
      <c r="W42" t="str">
        <f>_xlfn.IFNA(INDEX(Grunddaten!$C$9:$BP$134,MATCH($A42,Input_Lieferant!$B$9:$B$134,0),MATCH(W$1,Grunddaten!$C$8:$BP$8,0)), "")&amp;""</f>
        <v/>
      </c>
      <c r="Y42" t="str">
        <f>_xlfn.IFNA(INDEX(Input_Lieferant!$C$9:$BE$158,MATCH($A42,Input_Lieferant!$B$9:$B$158,0),MATCH(Y$1,Input_Lieferant!$C$8:$BE$8,0)), "")&amp;""</f>
        <v/>
      </c>
      <c r="Z42" t="str">
        <f>_xlfn.IFNA(INDEX(Input_Lieferant!$C$9:$BE$158,MATCH($A42,Input_Lieferant!$B$9:$B$158,0),MATCH(Z$1,Input_Lieferant!$C$8:$BE$8,0)), "")&amp;""</f>
        <v/>
      </c>
      <c r="AA42" t="str">
        <f>_xlfn.IFNA(INDEX(Grunddaten!$C$9:$BP$134,MATCH($A42,Input_Lieferant!$B$9:$B$134,0),MATCH(AA$1,Grunddaten!$C$8:$BP$8,0)), "")&amp;""</f>
        <v/>
      </c>
      <c r="AB42" t="str">
        <f>_xlfn.IFNA(INDEX(Input_Lieferant!$C$9:$BE$158,MATCH($A42,Input_Lieferant!$B$9:$B$158,0),MATCH(AB$1,Input_Lieferant!$C$8:$BE$8,0)), "")&amp;""</f>
        <v/>
      </c>
      <c r="AC42" s="258" t="str">
        <f t="shared" si="3"/>
        <v/>
      </c>
      <c r="AD42" t="str">
        <f>_xlfn.IFNA(INDEX('Systemmanager - Datenassistent'!$G$9:$BU$134,MATCH($A42,Input_Lieferant!$B$9:$B$134,0),MATCH(AD$1,'Systemmanager - Datenassistent'!$G$8:$BU$8,0)), "")&amp;""</f>
        <v/>
      </c>
      <c r="AE42" t="str">
        <f>_xlfn.IFNA(INDEX(Grunddaten!$C$9:$BP$134,MATCH($A42,Input_Lieferant!$B$9:$B$134,0),MATCH(AE$1,Grunddaten!$C$8:$BP$8,0)), "")&amp;""</f>
        <v/>
      </c>
      <c r="AF42" t="str">
        <f>_xlfn.IFNA(INDEX('Systemmanager - Datenassistent'!$J$9:$BU$134,MATCH($A42,Input_Lieferant!$B$9:$B$134,0),MATCH(AF$1,'Systemmanager - Datenassistent'!$J$8:$BU$8,0)), "")&amp;""</f>
        <v/>
      </c>
      <c r="AG42" t="str">
        <f>_xlfn.IFNA(INDEX('Systemmanager - Datenassistent'!$J$9:$BU$134,MATCH($A42,Input_Lieferant!$B$9:$B$134,0),MATCH(AG$1,'Systemmanager - Datenassistent'!$J$8:$BU$8,0)), "")&amp;""</f>
        <v/>
      </c>
      <c r="AH42" t="str">
        <f>_xlfn.IFNA(INDEX(Grunddaten!$C$9:$BP$134,MATCH($A42,Input_Lieferant!$B$9:$B$134,0),MATCH(AH$1,Grunddaten!$C$8:$BP$8,0)), "")&amp;""</f>
        <v/>
      </c>
      <c r="AI42" t="str">
        <f>_xlfn.IFNA(INDEX(Grunddaten!$C$9:$BP$134,MATCH($A42,Input_Lieferant!$B$9:$B$134,0),MATCH(AI$1,Grunddaten!$C$8:$BP$8,0)), "")&amp;""</f>
        <v/>
      </c>
      <c r="AJ42" t="str">
        <f>_xlfn.IFNA(INDEX(Grunddaten!$C$9:$BP$134,MATCH($A42,Input_Lieferant!$B$9:$B$134,0),MATCH(AJ$1,Grunddaten!$C$8:$BP$8,0)), "")&amp;""</f>
        <v/>
      </c>
      <c r="AK42" s="258" t="str">
        <f t="shared" si="4"/>
        <v/>
      </c>
      <c r="AL42" t="str">
        <f>_xlfn.IFNA(INDEX('Systemmanager - Datenassistent'!$J$9:$BU$134,MATCH($A42,Input_Lieferant!$B$9:$B$134,0),MATCH(AL$1,'Systemmanager - Datenassistent'!$J$8:$BU$8,0)), "")&amp;""</f>
        <v/>
      </c>
      <c r="AM42" t="str">
        <f>_xlfn.IFNA(INDEX('Systemmanager - Datenassistent'!$J$9:$BU$134,MATCH($A42,Input_Lieferant!$B$9:$B$134,0),MATCH(AM$1,'Systemmanager - Datenassistent'!$J$8:$BU$8,0)), "")&amp;""</f>
        <v/>
      </c>
      <c r="AN42" s="227" t="str">
        <f>_xlfn.IFNA(INDEX('Systemmanager - Datenassistent'!$J$9:$BU$134,MATCH($A42,Input_Lieferant!$B$9:$B$134,0),MATCH(AN$1,'Systemmanager - Datenassistent'!$J$8:$BU$8,0)), "")&amp;""</f>
        <v/>
      </c>
    </row>
    <row r="43" spans="1:40" x14ac:dyDescent="0.2">
      <c r="A43" t="str">
        <f>IF(LEN(Input_Lieferant!B50)=0,"",Input_Lieferant!B50)</f>
        <v/>
      </c>
      <c r="B43" t="str">
        <f t="shared" si="1"/>
        <v/>
      </c>
      <c r="C43" t="str">
        <f>_xlfn.IFNA(INDEX(Grunddaten!$C$9:$BP$134,MATCH($A43,Input_Lieferant!$B$9:$B$134,0),MATCH(C$1,Grunddaten!$C$8:$BP$8,0)), "")&amp;""</f>
        <v/>
      </c>
      <c r="D43" t="str">
        <f>_xlfn.IFNA(INDEX(Input_Lieferant!$C$9:$BE$158,MATCH($A43,Input_Lieferant!$B$9:$B$158,0),MATCH(D$1,Input_Lieferant!$C$8:$BE$8,0)), "")&amp;""</f>
        <v/>
      </c>
      <c r="E43" t="str">
        <f>_xlfn.IFNA(INDEX(Input_Lieferant!$C$9:$BE$158,MATCH($A43,Input_Lieferant!$B$9:$B$158,0),MATCH(E$1,Input_Lieferant!$C$8:$BE$8,0)), "")&amp;""</f>
        <v/>
      </c>
      <c r="F43" t="str">
        <f>_xlfn.IFNA(INDEX(Grunddaten!$C$9:$BP$134,MATCH($A43,Input_Lieferant!$B$9:$B$134,0),MATCH(F$1,Grunddaten!$C$8:$BP$8,0)), "")&amp;""</f>
        <v/>
      </c>
      <c r="G43" t="str">
        <f>_xlfn.IFNA(INDEX(Input_Lieferant!$C$9:$BE$158,MATCH($A43,Input_Lieferant!$B$9:$B$158,0),MATCH(G$1,Input_Lieferant!$C$8:$BE$8,0)), "")&amp;""</f>
        <v/>
      </c>
      <c r="H43" t="str">
        <f>_xlfn.IFNA(INDEX(Input_Lieferant!$C$9:$BE$158,MATCH($A43,Input_Lieferant!$B$9:$B$158,0),MATCH(H$1,Input_Lieferant!$C$8:$BE$8,0)),"")&amp;""</f>
        <v/>
      </c>
      <c r="I43" t="str">
        <f>TEXT(_xlfn.IFNA(INDEX(Input_Lieferant!$C$9:$BE$158,MATCH($A43,Input_Lieferant!$B$9:$B$158,0),MATCH(I$1,Input_Lieferant!$C$8:$BE$8,0)),""), "0.000")&amp;""</f>
        <v/>
      </c>
      <c r="J43" t="str">
        <f>TEXT(_xlfn.IFNA(INDEX(Input_Lieferant!$C$9:$BE$158,MATCH($A43,Input_Lieferant!$B$9:$B$158,0),MATCH(J$1,Input_Lieferant!$C$8:$BE$8,0)),""), "0.000")&amp;""</f>
        <v/>
      </c>
      <c r="K43" t="str">
        <f>TEXT(_xlfn.IFNA(INDEX(Input_Lieferant!$C$9:$BE$158,MATCH($A43,Input_Lieferant!$B$9:$B$158,0),MATCH(K$1,Input_Lieferant!$C$8:$BE$8,0)),""), "0.000")&amp;""</f>
        <v/>
      </c>
      <c r="L43" t="str">
        <f>TEXT(_xlfn.IFNA(INDEX(Input_Lieferant!$C$9:$BE$158,MATCH($A43,Input_Lieferant!$B$9:$B$158,0),MATCH(L$1,Input_Lieferant!$C$8:$BE$8,0)),""), "0.000")&amp;""</f>
        <v/>
      </c>
      <c r="M43" t="str">
        <f>_xlfn.IFNA(INDEX(Input_Lieferant!$C$9:$BE$158,MATCH($A43,Input_Lieferant!$B$9:$B$158,0),MATCH(M$1,Input_Lieferant!$C$8:$BE$8,0)),"")&amp;""</f>
        <v/>
      </c>
      <c r="N43" t="str">
        <f>_xlfn.IFNA(INDEX(Input_Lieferant!$C$9:$BE$158,MATCH($A43,Input_Lieferant!$B$9:$B$158,0),MATCH(N$1,Input_Lieferant!$C$8:$BE$8,0)),"")&amp;""</f>
        <v/>
      </c>
      <c r="O43" t="str">
        <f>_xlfn.IFNA(INDEX(Input_Lieferant!$C$9:$BE$158,MATCH($A43,Input_Lieferant!$B$9:$B$158,0),MATCH(O$1,Input_Lieferant!$C$8:$BE$8,0)),"")&amp;""</f>
        <v/>
      </c>
      <c r="P43" t="str">
        <f>_xlfn.IFNA(INDEX(Input_Lieferant!$C$9:$BE$158,MATCH($A43,Input_Lieferant!$B$9:$B$158,0),MATCH(P$1,Input_Lieferant!$C$8:$BE$8,0)),"")&amp;""</f>
        <v/>
      </c>
      <c r="Q43" s="258" t="str">
        <f t="shared" si="5"/>
        <v/>
      </c>
      <c r="R43" t="str">
        <f>_xlfn.IFNA(INDEX(Grunddaten!$C$9:$BP$134,MATCH($A43,Input_Lieferant!$B$9:$B$134,0),MATCH(R$1,Grunddaten!$C$8:$BP$8,0)), "")&amp;""</f>
        <v/>
      </c>
      <c r="S43" t="str">
        <f>_xlfn.IFNA(INDEX('Systemmanager - Datenassistent'!$J$9:$BU$134,MATCH($A43,Input_Lieferant!$B$9:$B$134,0),MATCH(S$1,'Systemmanager - Datenassistent'!$J$8:$BU$8,0)), "")</f>
        <v/>
      </c>
      <c r="T43" t="e">
        <f>INDEX('Systemmanager - Datenassistent'!$J$9:$BU$134,MATCH($A43,Input_Lieferant!$B$9:$B$134,0),MATCH(T$1,'Systemmanager - Datenassistent'!$J$8:$BU$8,0))</f>
        <v>#N/A</v>
      </c>
      <c r="U43" t="str">
        <f>_xlfn.IFNA(INDEX(Input_Lieferant!$C$9:$BE$158,MATCH($A43,Input_Lieferant!$B$9:$B$158,0),MATCH(U$1,Input_Lieferant!$C$8:$BE$8,0)),"")&amp;""</f>
        <v/>
      </c>
      <c r="V43" s="258" t="str">
        <f t="shared" si="2"/>
        <v/>
      </c>
      <c r="W43" t="str">
        <f>_xlfn.IFNA(INDEX(Grunddaten!$C$9:$BP$134,MATCH($A43,Input_Lieferant!$B$9:$B$134,0),MATCH(W$1,Grunddaten!$C$8:$BP$8,0)), "")&amp;""</f>
        <v/>
      </c>
      <c r="Y43" t="str">
        <f>_xlfn.IFNA(INDEX(Input_Lieferant!$C$9:$BE$158,MATCH($A43,Input_Lieferant!$B$9:$B$158,0),MATCH(Y$1,Input_Lieferant!$C$8:$BE$8,0)), "")&amp;""</f>
        <v/>
      </c>
      <c r="Z43" t="str">
        <f>_xlfn.IFNA(INDEX(Input_Lieferant!$C$9:$BE$158,MATCH($A43,Input_Lieferant!$B$9:$B$158,0),MATCH(Z$1,Input_Lieferant!$C$8:$BE$8,0)), "")&amp;""</f>
        <v/>
      </c>
      <c r="AA43" t="str">
        <f>_xlfn.IFNA(INDEX(Grunddaten!$C$9:$BP$134,MATCH($A43,Input_Lieferant!$B$9:$B$134,0),MATCH(AA$1,Grunddaten!$C$8:$BP$8,0)), "")&amp;""</f>
        <v/>
      </c>
      <c r="AB43" t="str">
        <f>_xlfn.IFNA(INDEX(Input_Lieferant!$C$9:$BE$158,MATCH($A43,Input_Lieferant!$B$9:$B$158,0),MATCH(AB$1,Input_Lieferant!$C$8:$BE$8,0)), "")&amp;""</f>
        <v/>
      </c>
      <c r="AC43" s="258" t="str">
        <f t="shared" si="3"/>
        <v/>
      </c>
      <c r="AD43" t="str">
        <f>_xlfn.IFNA(INDEX('Systemmanager - Datenassistent'!$G$9:$BU$134,MATCH($A43,Input_Lieferant!$B$9:$B$134,0),MATCH(AD$1,'Systemmanager - Datenassistent'!$G$8:$BU$8,0)), "")&amp;""</f>
        <v/>
      </c>
      <c r="AE43" t="str">
        <f>_xlfn.IFNA(INDEX(Grunddaten!$C$9:$BP$134,MATCH($A43,Input_Lieferant!$B$9:$B$134,0),MATCH(AE$1,Grunddaten!$C$8:$BP$8,0)), "")&amp;""</f>
        <v/>
      </c>
      <c r="AF43" t="str">
        <f>_xlfn.IFNA(INDEX('Systemmanager - Datenassistent'!$J$9:$BU$134,MATCH($A43,Input_Lieferant!$B$9:$B$134,0),MATCH(AF$1,'Systemmanager - Datenassistent'!$J$8:$BU$8,0)), "")&amp;""</f>
        <v/>
      </c>
      <c r="AG43" t="str">
        <f>_xlfn.IFNA(INDEX('Systemmanager - Datenassistent'!$J$9:$BU$134,MATCH($A43,Input_Lieferant!$B$9:$B$134,0),MATCH(AG$1,'Systemmanager - Datenassistent'!$J$8:$BU$8,0)), "")&amp;""</f>
        <v/>
      </c>
      <c r="AH43" t="str">
        <f>_xlfn.IFNA(INDEX(Grunddaten!$C$9:$BP$134,MATCH($A43,Input_Lieferant!$B$9:$B$134,0),MATCH(AH$1,Grunddaten!$C$8:$BP$8,0)), "")&amp;""</f>
        <v/>
      </c>
      <c r="AI43" t="str">
        <f>_xlfn.IFNA(INDEX(Grunddaten!$C$9:$BP$134,MATCH($A43,Input_Lieferant!$B$9:$B$134,0),MATCH(AI$1,Grunddaten!$C$8:$BP$8,0)), "")&amp;""</f>
        <v/>
      </c>
      <c r="AJ43" t="str">
        <f>_xlfn.IFNA(INDEX(Grunddaten!$C$9:$BP$134,MATCH($A43,Input_Lieferant!$B$9:$B$134,0),MATCH(AJ$1,Grunddaten!$C$8:$BP$8,0)), "")&amp;""</f>
        <v/>
      </c>
      <c r="AK43" s="258" t="str">
        <f t="shared" si="4"/>
        <v/>
      </c>
      <c r="AL43" t="str">
        <f>_xlfn.IFNA(INDEX('Systemmanager - Datenassistent'!$J$9:$BU$134,MATCH($A43,Input_Lieferant!$B$9:$B$134,0),MATCH(AL$1,'Systemmanager - Datenassistent'!$J$8:$BU$8,0)), "")&amp;""</f>
        <v/>
      </c>
      <c r="AM43" t="str">
        <f>_xlfn.IFNA(INDEX('Systemmanager - Datenassistent'!$J$9:$BU$134,MATCH($A43,Input_Lieferant!$B$9:$B$134,0),MATCH(AM$1,'Systemmanager - Datenassistent'!$J$8:$BU$8,0)), "")&amp;""</f>
        <v/>
      </c>
      <c r="AN43" s="227" t="str">
        <f>_xlfn.IFNA(INDEX('Systemmanager - Datenassistent'!$J$9:$BU$134,MATCH($A43,Input_Lieferant!$B$9:$B$134,0),MATCH(AN$1,'Systemmanager - Datenassistent'!$J$8:$BU$8,0)), "")&amp;""</f>
        <v/>
      </c>
    </row>
    <row r="44" spans="1:40" x14ac:dyDescent="0.2">
      <c r="A44" t="str">
        <f>IF(LEN(Input_Lieferant!B51)=0,"",Input_Lieferant!B51)</f>
        <v/>
      </c>
      <c r="B44" t="str">
        <f t="shared" si="1"/>
        <v/>
      </c>
      <c r="C44" t="str">
        <f>_xlfn.IFNA(INDEX(Grunddaten!$C$9:$BP$134,MATCH($A44,Input_Lieferant!$B$9:$B$134,0),MATCH(C$1,Grunddaten!$C$8:$BP$8,0)), "")&amp;""</f>
        <v/>
      </c>
      <c r="D44" t="str">
        <f>_xlfn.IFNA(INDEX(Input_Lieferant!$C$9:$BE$158,MATCH($A44,Input_Lieferant!$B$9:$B$158,0),MATCH(D$1,Input_Lieferant!$C$8:$BE$8,0)), "")&amp;""</f>
        <v/>
      </c>
      <c r="E44" t="str">
        <f>_xlfn.IFNA(INDEX(Input_Lieferant!$C$9:$BE$158,MATCH($A44,Input_Lieferant!$B$9:$B$158,0),MATCH(E$1,Input_Lieferant!$C$8:$BE$8,0)), "")&amp;""</f>
        <v/>
      </c>
      <c r="F44" t="str">
        <f>_xlfn.IFNA(INDEX(Grunddaten!$C$9:$BP$134,MATCH($A44,Input_Lieferant!$B$9:$B$134,0),MATCH(F$1,Grunddaten!$C$8:$BP$8,0)), "")&amp;""</f>
        <v/>
      </c>
      <c r="G44" t="str">
        <f>_xlfn.IFNA(INDEX(Input_Lieferant!$C$9:$BE$158,MATCH($A44,Input_Lieferant!$B$9:$B$158,0),MATCH(G$1,Input_Lieferant!$C$8:$BE$8,0)), "")&amp;""</f>
        <v/>
      </c>
      <c r="H44" t="str">
        <f>_xlfn.IFNA(INDEX(Input_Lieferant!$C$9:$BE$158,MATCH($A44,Input_Lieferant!$B$9:$B$158,0),MATCH(H$1,Input_Lieferant!$C$8:$BE$8,0)),"")&amp;""</f>
        <v/>
      </c>
      <c r="I44" t="str">
        <f>TEXT(_xlfn.IFNA(INDEX(Input_Lieferant!$C$9:$BE$158,MATCH($A44,Input_Lieferant!$B$9:$B$158,0),MATCH(I$1,Input_Lieferant!$C$8:$BE$8,0)),""), "0.000")&amp;""</f>
        <v/>
      </c>
      <c r="J44" t="str">
        <f>TEXT(_xlfn.IFNA(INDEX(Input_Lieferant!$C$9:$BE$158,MATCH($A44,Input_Lieferant!$B$9:$B$158,0),MATCH(J$1,Input_Lieferant!$C$8:$BE$8,0)),""), "0.000")&amp;""</f>
        <v/>
      </c>
      <c r="K44" t="str">
        <f>TEXT(_xlfn.IFNA(INDEX(Input_Lieferant!$C$9:$BE$158,MATCH($A44,Input_Lieferant!$B$9:$B$158,0),MATCH(K$1,Input_Lieferant!$C$8:$BE$8,0)),""), "0.000")&amp;""</f>
        <v/>
      </c>
      <c r="L44" t="str">
        <f>TEXT(_xlfn.IFNA(INDEX(Input_Lieferant!$C$9:$BE$158,MATCH($A44,Input_Lieferant!$B$9:$B$158,0),MATCH(L$1,Input_Lieferant!$C$8:$BE$8,0)),""), "0.000")&amp;""</f>
        <v/>
      </c>
      <c r="M44" t="str">
        <f>_xlfn.IFNA(INDEX(Input_Lieferant!$C$9:$BE$158,MATCH($A44,Input_Lieferant!$B$9:$B$158,0),MATCH(M$1,Input_Lieferant!$C$8:$BE$8,0)),"")&amp;""</f>
        <v/>
      </c>
      <c r="N44" t="str">
        <f>_xlfn.IFNA(INDEX(Input_Lieferant!$C$9:$BE$158,MATCH($A44,Input_Lieferant!$B$9:$B$158,0),MATCH(N$1,Input_Lieferant!$C$8:$BE$8,0)),"")&amp;""</f>
        <v/>
      </c>
      <c r="O44" t="str">
        <f>_xlfn.IFNA(INDEX(Input_Lieferant!$C$9:$BE$158,MATCH($A44,Input_Lieferant!$B$9:$B$158,0),MATCH(O$1,Input_Lieferant!$C$8:$BE$8,0)),"")&amp;""</f>
        <v/>
      </c>
      <c r="P44" t="str">
        <f>_xlfn.IFNA(INDEX(Input_Lieferant!$C$9:$BE$158,MATCH($A44,Input_Lieferant!$B$9:$B$158,0),MATCH(P$1,Input_Lieferant!$C$8:$BE$8,0)),"")&amp;""</f>
        <v/>
      </c>
      <c r="Q44" s="258" t="str">
        <f t="shared" si="5"/>
        <v/>
      </c>
      <c r="R44" t="str">
        <f>_xlfn.IFNA(INDEX(Grunddaten!$C$9:$BP$134,MATCH($A44,Input_Lieferant!$B$9:$B$134,0),MATCH(R$1,Grunddaten!$C$8:$BP$8,0)), "")&amp;""</f>
        <v/>
      </c>
      <c r="S44" t="str">
        <f>_xlfn.IFNA(INDEX('Systemmanager - Datenassistent'!$J$9:$BU$134,MATCH($A44,Input_Lieferant!$B$9:$B$134,0),MATCH(S$1,'Systemmanager - Datenassistent'!$J$8:$BU$8,0)), "")</f>
        <v/>
      </c>
      <c r="T44" t="e">
        <f>INDEX('Systemmanager - Datenassistent'!$J$9:$BU$134,MATCH($A44,Input_Lieferant!$B$9:$B$134,0),MATCH(T$1,'Systemmanager - Datenassistent'!$J$8:$BU$8,0))</f>
        <v>#N/A</v>
      </c>
      <c r="U44" t="str">
        <f>_xlfn.IFNA(INDEX(Input_Lieferant!$C$9:$BE$158,MATCH($A44,Input_Lieferant!$B$9:$B$158,0),MATCH(U$1,Input_Lieferant!$C$8:$BE$8,0)),"")&amp;""</f>
        <v/>
      </c>
      <c r="V44" s="258" t="str">
        <f t="shared" si="2"/>
        <v/>
      </c>
      <c r="W44" t="str">
        <f>_xlfn.IFNA(INDEX(Grunddaten!$C$9:$BP$134,MATCH($A44,Input_Lieferant!$B$9:$B$134,0),MATCH(W$1,Grunddaten!$C$8:$BP$8,0)), "")&amp;""</f>
        <v/>
      </c>
      <c r="Y44" t="str">
        <f>_xlfn.IFNA(INDEX(Input_Lieferant!$C$9:$BE$158,MATCH($A44,Input_Lieferant!$B$9:$B$158,0),MATCH(Y$1,Input_Lieferant!$C$8:$BE$8,0)), "")&amp;""</f>
        <v/>
      </c>
      <c r="Z44" t="str">
        <f>_xlfn.IFNA(INDEX(Input_Lieferant!$C$9:$BE$158,MATCH($A44,Input_Lieferant!$B$9:$B$158,0),MATCH(Z$1,Input_Lieferant!$C$8:$BE$8,0)), "")&amp;""</f>
        <v/>
      </c>
      <c r="AA44" t="str">
        <f>_xlfn.IFNA(INDEX(Grunddaten!$C$9:$BP$134,MATCH($A44,Input_Lieferant!$B$9:$B$134,0),MATCH(AA$1,Grunddaten!$C$8:$BP$8,0)), "")&amp;""</f>
        <v/>
      </c>
      <c r="AB44" t="str">
        <f>_xlfn.IFNA(INDEX(Input_Lieferant!$C$9:$BE$158,MATCH($A44,Input_Lieferant!$B$9:$B$158,0),MATCH(AB$1,Input_Lieferant!$C$8:$BE$8,0)), "")&amp;""</f>
        <v/>
      </c>
      <c r="AC44" s="258" t="str">
        <f t="shared" si="3"/>
        <v/>
      </c>
      <c r="AD44" t="str">
        <f>_xlfn.IFNA(INDEX('Systemmanager - Datenassistent'!$G$9:$BU$134,MATCH($A44,Input_Lieferant!$B$9:$B$134,0),MATCH(AD$1,'Systemmanager - Datenassistent'!$G$8:$BU$8,0)), "")&amp;""</f>
        <v/>
      </c>
      <c r="AE44" t="str">
        <f>_xlfn.IFNA(INDEX(Grunddaten!$C$9:$BP$134,MATCH($A44,Input_Lieferant!$B$9:$B$134,0),MATCH(AE$1,Grunddaten!$C$8:$BP$8,0)), "")&amp;""</f>
        <v/>
      </c>
      <c r="AF44" t="str">
        <f>_xlfn.IFNA(INDEX('Systemmanager - Datenassistent'!$J$9:$BU$134,MATCH($A44,Input_Lieferant!$B$9:$B$134,0),MATCH(AF$1,'Systemmanager - Datenassistent'!$J$8:$BU$8,0)), "")&amp;""</f>
        <v/>
      </c>
      <c r="AG44" t="str">
        <f>_xlfn.IFNA(INDEX('Systemmanager - Datenassistent'!$J$9:$BU$134,MATCH($A44,Input_Lieferant!$B$9:$B$134,0),MATCH(AG$1,'Systemmanager - Datenassistent'!$J$8:$BU$8,0)), "")&amp;""</f>
        <v/>
      </c>
      <c r="AH44" t="str">
        <f>_xlfn.IFNA(INDEX(Grunddaten!$C$9:$BP$134,MATCH($A44,Input_Lieferant!$B$9:$B$134,0),MATCH(AH$1,Grunddaten!$C$8:$BP$8,0)), "")&amp;""</f>
        <v/>
      </c>
      <c r="AI44" t="str">
        <f>_xlfn.IFNA(INDEX(Grunddaten!$C$9:$BP$134,MATCH($A44,Input_Lieferant!$B$9:$B$134,0),MATCH(AI$1,Grunddaten!$C$8:$BP$8,0)), "")&amp;""</f>
        <v/>
      </c>
      <c r="AJ44" t="str">
        <f>_xlfn.IFNA(INDEX(Grunddaten!$C$9:$BP$134,MATCH($A44,Input_Lieferant!$B$9:$B$134,0),MATCH(AJ$1,Grunddaten!$C$8:$BP$8,0)), "")&amp;""</f>
        <v/>
      </c>
      <c r="AK44" s="258" t="str">
        <f t="shared" si="4"/>
        <v/>
      </c>
      <c r="AL44" t="str">
        <f>_xlfn.IFNA(INDEX('Systemmanager - Datenassistent'!$J$9:$BU$134,MATCH($A44,Input_Lieferant!$B$9:$B$134,0),MATCH(AL$1,'Systemmanager - Datenassistent'!$J$8:$BU$8,0)), "")&amp;""</f>
        <v/>
      </c>
      <c r="AM44" t="str">
        <f>_xlfn.IFNA(INDEX('Systemmanager - Datenassistent'!$J$9:$BU$134,MATCH($A44,Input_Lieferant!$B$9:$B$134,0),MATCH(AM$1,'Systemmanager - Datenassistent'!$J$8:$BU$8,0)), "")&amp;""</f>
        <v/>
      </c>
      <c r="AN44" s="227" t="str">
        <f>_xlfn.IFNA(INDEX('Systemmanager - Datenassistent'!$J$9:$BU$134,MATCH($A44,Input_Lieferant!$B$9:$B$134,0),MATCH(AN$1,'Systemmanager - Datenassistent'!$J$8:$BU$8,0)), "")&amp;""</f>
        <v/>
      </c>
    </row>
    <row r="45" spans="1:40" x14ac:dyDescent="0.2">
      <c r="A45" t="str">
        <f>IF(LEN(Input_Lieferant!B52)=0,"",Input_Lieferant!B52)</f>
        <v/>
      </c>
      <c r="B45" t="str">
        <f t="shared" si="1"/>
        <v/>
      </c>
      <c r="C45" t="str">
        <f>_xlfn.IFNA(INDEX(Grunddaten!$C$9:$BP$134,MATCH($A45,Input_Lieferant!$B$9:$B$134,0),MATCH(C$1,Grunddaten!$C$8:$BP$8,0)), "")&amp;""</f>
        <v/>
      </c>
      <c r="D45" t="str">
        <f>_xlfn.IFNA(INDEX(Input_Lieferant!$C$9:$BE$158,MATCH($A45,Input_Lieferant!$B$9:$B$158,0),MATCH(D$1,Input_Lieferant!$C$8:$BE$8,0)), "")&amp;""</f>
        <v/>
      </c>
      <c r="E45" t="str">
        <f>_xlfn.IFNA(INDEX(Input_Lieferant!$C$9:$BE$158,MATCH($A45,Input_Lieferant!$B$9:$B$158,0),MATCH(E$1,Input_Lieferant!$C$8:$BE$8,0)), "")&amp;""</f>
        <v/>
      </c>
      <c r="F45" t="str">
        <f>_xlfn.IFNA(INDEX(Grunddaten!$C$9:$BP$134,MATCH($A45,Input_Lieferant!$B$9:$B$134,0),MATCH(F$1,Grunddaten!$C$8:$BP$8,0)), "")&amp;""</f>
        <v/>
      </c>
      <c r="G45" t="str">
        <f>_xlfn.IFNA(INDEX(Input_Lieferant!$C$9:$BE$158,MATCH($A45,Input_Lieferant!$B$9:$B$158,0),MATCH(G$1,Input_Lieferant!$C$8:$BE$8,0)), "")&amp;""</f>
        <v/>
      </c>
      <c r="H45" t="str">
        <f>_xlfn.IFNA(INDEX(Input_Lieferant!$C$9:$BE$158,MATCH($A45,Input_Lieferant!$B$9:$B$158,0),MATCH(H$1,Input_Lieferant!$C$8:$BE$8,0)),"")&amp;""</f>
        <v/>
      </c>
      <c r="I45" t="str">
        <f>TEXT(_xlfn.IFNA(INDEX(Input_Lieferant!$C$9:$BE$158,MATCH($A45,Input_Lieferant!$B$9:$B$158,0),MATCH(I$1,Input_Lieferant!$C$8:$BE$8,0)),""), "0.000")&amp;""</f>
        <v/>
      </c>
      <c r="J45" t="str">
        <f>TEXT(_xlfn.IFNA(INDEX(Input_Lieferant!$C$9:$BE$158,MATCH($A45,Input_Lieferant!$B$9:$B$158,0),MATCH(J$1,Input_Lieferant!$C$8:$BE$8,0)),""), "0.000")&amp;""</f>
        <v/>
      </c>
      <c r="K45" t="str">
        <f>TEXT(_xlfn.IFNA(INDEX(Input_Lieferant!$C$9:$BE$158,MATCH($A45,Input_Lieferant!$B$9:$B$158,0),MATCH(K$1,Input_Lieferant!$C$8:$BE$8,0)),""), "0.000")&amp;""</f>
        <v/>
      </c>
      <c r="L45" t="str">
        <f>TEXT(_xlfn.IFNA(INDEX(Input_Lieferant!$C$9:$BE$158,MATCH($A45,Input_Lieferant!$B$9:$B$158,0),MATCH(L$1,Input_Lieferant!$C$8:$BE$8,0)),""), "0.000")&amp;""</f>
        <v/>
      </c>
      <c r="M45" t="str">
        <f>_xlfn.IFNA(INDEX(Input_Lieferant!$C$9:$BE$158,MATCH($A45,Input_Lieferant!$B$9:$B$158,0),MATCH(M$1,Input_Lieferant!$C$8:$BE$8,0)),"")&amp;""</f>
        <v/>
      </c>
      <c r="N45" t="str">
        <f>_xlfn.IFNA(INDEX(Input_Lieferant!$C$9:$BE$158,MATCH($A45,Input_Lieferant!$B$9:$B$158,0),MATCH(N$1,Input_Lieferant!$C$8:$BE$8,0)),"")&amp;""</f>
        <v/>
      </c>
      <c r="O45" t="str">
        <f>_xlfn.IFNA(INDEX(Input_Lieferant!$C$9:$BE$158,MATCH($A45,Input_Lieferant!$B$9:$B$158,0),MATCH(O$1,Input_Lieferant!$C$8:$BE$8,0)),"")&amp;""</f>
        <v/>
      </c>
      <c r="P45" t="str">
        <f>_xlfn.IFNA(INDEX(Input_Lieferant!$C$9:$BE$158,MATCH($A45,Input_Lieferant!$B$9:$B$158,0),MATCH(P$1,Input_Lieferant!$C$8:$BE$8,0)),"")&amp;""</f>
        <v/>
      </c>
      <c r="Q45" s="258" t="str">
        <f t="shared" si="5"/>
        <v/>
      </c>
      <c r="R45" t="str">
        <f>_xlfn.IFNA(INDEX(Grunddaten!$C$9:$BP$134,MATCH($A45,Input_Lieferant!$B$9:$B$134,0),MATCH(R$1,Grunddaten!$C$8:$BP$8,0)), "")&amp;""</f>
        <v/>
      </c>
      <c r="S45" t="str">
        <f>_xlfn.IFNA(INDEX('Systemmanager - Datenassistent'!$J$9:$BU$134,MATCH($A45,Input_Lieferant!$B$9:$B$134,0),MATCH(S$1,'Systemmanager - Datenassistent'!$J$8:$BU$8,0)), "")</f>
        <v/>
      </c>
      <c r="T45" t="e">
        <f>INDEX('Systemmanager - Datenassistent'!$J$9:$BU$134,MATCH($A45,Input_Lieferant!$B$9:$B$134,0),MATCH(T$1,'Systemmanager - Datenassistent'!$J$8:$BU$8,0))</f>
        <v>#N/A</v>
      </c>
      <c r="U45" t="str">
        <f>_xlfn.IFNA(INDEX(Input_Lieferant!$C$9:$BE$158,MATCH($A45,Input_Lieferant!$B$9:$B$158,0),MATCH(U$1,Input_Lieferant!$C$8:$BE$8,0)),"")&amp;""</f>
        <v/>
      </c>
      <c r="V45" s="258" t="str">
        <f t="shared" si="2"/>
        <v/>
      </c>
      <c r="W45" t="str">
        <f>_xlfn.IFNA(INDEX(Grunddaten!$C$9:$BP$134,MATCH($A45,Input_Lieferant!$B$9:$B$134,0),MATCH(W$1,Grunddaten!$C$8:$BP$8,0)), "")&amp;""</f>
        <v/>
      </c>
      <c r="Y45" t="str">
        <f>_xlfn.IFNA(INDEX(Input_Lieferant!$C$9:$BE$158,MATCH($A45,Input_Lieferant!$B$9:$B$158,0),MATCH(Y$1,Input_Lieferant!$C$8:$BE$8,0)), "")&amp;""</f>
        <v/>
      </c>
      <c r="Z45" t="str">
        <f>_xlfn.IFNA(INDEX(Input_Lieferant!$C$9:$BE$158,MATCH($A45,Input_Lieferant!$B$9:$B$158,0),MATCH(Z$1,Input_Lieferant!$C$8:$BE$8,0)), "")&amp;""</f>
        <v/>
      </c>
      <c r="AA45" t="str">
        <f>_xlfn.IFNA(INDEX(Grunddaten!$C$9:$BP$134,MATCH($A45,Input_Lieferant!$B$9:$B$134,0),MATCH(AA$1,Grunddaten!$C$8:$BP$8,0)), "")&amp;""</f>
        <v/>
      </c>
      <c r="AB45" t="str">
        <f>_xlfn.IFNA(INDEX(Input_Lieferant!$C$9:$BE$158,MATCH($A45,Input_Lieferant!$B$9:$B$158,0),MATCH(AB$1,Input_Lieferant!$C$8:$BE$8,0)), "")&amp;""</f>
        <v/>
      </c>
      <c r="AC45" s="258" t="str">
        <f t="shared" si="3"/>
        <v/>
      </c>
      <c r="AD45" t="str">
        <f>_xlfn.IFNA(INDEX('Systemmanager - Datenassistent'!$G$9:$BU$134,MATCH($A45,Input_Lieferant!$B$9:$B$134,0),MATCH(AD$1,'Systemmanager - Datenassistent'!$G$8:$BU$8,0)), "")&amp;""</f>
        <v/>
      </c>
      <c r="AE45" t="str">
        <f>_xlfn.IFNA(INDEX(Grunddaten!$C$9:$BP$134,MATCH($A45,Input_Lieferant!$B$9:$B$134,0),MATCH(AE$1,Grunddaten!$C$8:$BP$8,0)), "")&amp;""</f>
        <v/>
      </c>
      <c r="AF45" t="str">
        <f>_xlfn.IFNA(INDEX('Systemmanager - Datenassistent'!$J$9:$BU$134,MATCH($A45,Input_Lieferant!$B$9:$B$134,0),MATCH(AF$1,'Systemmanager - Datenassistent'!$J$8:$BU$8,0)), "")&amp;""</f>
        <v/>
      </c>
      <c r="AG45" t="str">
        <f>_xlfn.IFNA(INDEX('Systemmanager - Datenassistent'!$J$9:$BU$134,MATCH($A45,Input_Lieferant!$B$9:$B$134,0),MATCH(AG$1,'Systemmanager - Datenassistent'!$J$8:$BU$8,0)), "")&amp;""</f>
        <v/>
      </c>
      <c r="AH45" t="str">
        <f>_xlfn.IFNA(INDEX(Grunddaten!$C$9:$BP$134,MATCH($A45,Input_Lieferant!$B$9:$B$134,0),MATCH(AH$1,Grunddaten!$C$8:$BP$8,0)), "")&amp;""</f>
        <v/>
      </c>
      <c r="AI45" t="str">
        <f>_xlfn.IFNA(INDEX(Grunddaten!$C$9:$BP$134,MATCH($A45,Input_Lieferant!$B$9:$B$134,0),MATCH(AI$1,Grunddaten!$C$8:$BP$8,0)), "")&amp;""</f>
        <v/>
      </c>
      <c r="AJ45" t="str">
        <f>_xlfn.IFNA(INDEX(Grunddaten!$C$9:$BP$134,MATCH($A45,Input_Lieferant!$B$9:$B$134,0),MATCH(AJ$1,Grunddaten!$C$8:$BP$8,0)), "")&amp;""</f>
        <v/>
      </c>
      <c r="AK45" s="258" t="str">
        <f t="shared" si="4"/>
        <v/>
      </c>
      <c r="AL45" t="str">
        <f>_xlfn.IFNA(INDEX('Systemmanager - Datenassistent'!$J$9:$BU$134,MATCH($A45,Input_Lieferant!$B$9:$B$134,0),MATCH(AL$1,'Systemmanager - Datenassistent'!$J$8:$BU$8,0)), "")&amp;""</f>
        <v/>
      </c>
      <c r="AM45" t="str">
        <f>_xlfn.IFNA(INDEX('Systemmanager - Datenassistent'!$J$9:$BU$134,MATCH($A45,Input_Lieferant!$B$9:$B$134,0),MATCH(AM$1,'Systemmanager - Datenassistent'!$J$8:$BU$8,0)), "")&amp;""</f>
        <v/>
      </c>
      <c r="AN45" s="227" t="str">
        <f>_xlfn.IFNA(INDEX('Systemmanager - Datenassistent'!$J$9:$BU$134,MATCH($A45,Input_Lieferant!$B$9:$B$134,0),MATCH(AN$1,'Systemmanager - Datenassistent'!$J$8:$BU$8,0)), "")&amp;""</f>
        <v/>
      </c>
    </row>
    <row r="46" spans="1:40" x14ac:dyDescent="0.2">
      <c r="A46" t="str">
        <f>IF(LEN(Input_Lieferant!B53)=0,"",Input_Lieferant!B53)</f>
        <v/>
      </c>
      <c r="B46" t="str">
        <f t="shared" si="1"/>
        <v/>
      </c>
      <c r="C46" t="str">
        <f>_xlfn.IFNA(INDEX(Grunddaten!$C$9:$BP$134,MATCH($A46,Input_Lieferant!$B$9:$B$134,0),MATCH(C$1,Grunddaten!$C$8:$BP$8,0)), "")&amp;""</f>
        <v/>
      </c>
      <c r="D46" t="str">
        <f>_xlfn.IFNA(INDEX(Input_Lieferant!$C$9:$BE$158,MATCH($A46,Input_Lieferant!$B$9:$B$158,0),MATCH(D$1,Input_Lieferant!$C$8:$BE$8,0)), "")&amp;""</f>
        <v/>
      </c>
      <c r="E46" t="str">
        <f>_xlfn.IFNA(INDEX(Input_Lieferant!$C$9:$BE$158,MATCH($A46,Input_Lieferant!$B$9:$B$158,0),MATCH(E$1,Input_Lieferant!$C$8:$BE$8,0)), "")&amp;""</f>
        <v/>
      </c>
      <c r="F46" t="str">
        <f>_xlfn.IFNA(INDEX(Grunddaten!$C$9:$BP$134,MATCH($A46,Input_Lieferant!$B$9:$B$134,0),MATCH(F$1,Grunddaten!$C$8:$BP$8,0)), "")&amp;""</f>
        <v/>
      </c>
      <c r="G46" t="str">
        <f>_xlfn.IFNA(INDEX(Input_Lieferant!$C$9:$BE$158,MATCH($A46,Input_Lieferant!$B$9:$B$158,0),MATCH(G$1,Input_Lieferant!$C$8:$BE$8,0)), "")&amp;""</f>
        <v/>
      </c>
      <c r="H46" t="str">
        <f>_xlfn.IFNA(INDEX(Input_Lieferant!$C$9:$BE$158,MATCH($A46,Input_Lieferant!$B$9:$B$158,0),MATCH(H$1,Input_Lieferant!$C$8:$BE$8,0)),"")&amp;""</f>
        <v/>
      </c>
      <c r="I46" t="str">
        <f>TEXT(_xlfn.IFNA(INDEX(Input_Lieferant!$C$9:$BE$158,MATCH($A46,Input_Lieferant!$B$9:$B$158,0),MATCH(I$1,Input_Lieferant!$C$8:$BE$8,0)),""), "0.000")&amp;""</f>
        <v/>
      </c>
      <c r="J46" t="str">
        <f>TEXT(_xlfn.IFNA(INDEX(Input_Lieferant!$C$9:$BE$158,MATCH($A46,Input_Lieferant!$B$9:$B$158,0),MATCH(J$1,Input_Lieferant!$C$8:$BE$8,0)),""), "0.000")&amp;""</f>
        <v/>
      </c>
      <c r="K46" t="str">
        <f>TEXT(_xlfn.IFNA(INDEX(Input_Lieferant!$C$9:$BE$158,MATCH($A46,Input_Lieferant!$B$9:$B$158,0),MATCH(K$1,Input_Lieferant!$C$8:$BE$8,0)),""), "0.000")&amp;""</f>
        <v/>
      </c>
      <c r="L46" t="str">
        <f>TEXT(_xlfn.IFNA(INDEX(Input_Lieferant!$C$9:$BE$158,MATCH($A46,Input_Lieferant!$B$9:$B$158,0),MATCH(L$1,Input_Lieferant!$C$8:$BE$8,0)),""), "0.000")&amp;""</f>
        <v/>
      </c>
      <c r="M46" t="str">
        <f>_xlfn.IFNA(INDEX(Input_Lieferant!$C$9:$BE$158,MATCH($A46,Input_Lieferant!$B$9:$B$158,0),MATCH(M$1,Input_Lieferant!$C$8:$BE$8,0)),"")&amp;""</f>
        <v/>
      </c>
      <c r="N46" t="str">
        <f>_xlfn.IFNA(INDEX(Input_Lieferant!$C$9:$BE$158,MATCH($A46,Input_Lieferant!$B$9:$B$158,0),MATCH(N$1,Input_Lieferant!$C$8:$BE$8,0)),"")&amp;""</f>
        <v/>
      </c>
      <c r="O46" t="str">
        <f>_xlfn.IFNA(INDEX(Input_Lieferant!$C$9:$BE$158,MATCH($A46,Input_Lieferant!$B$9:$B$158,0),MATCH(O$1,Input_Lieferant!$C$8:$BE$8,0)),"")&amp;""</f>
        <v/>
      </c>
      <c r="P46" t="str">
        <f>_xlfn.IFNA(INDEX(Input_Lieferant!$C$9:$BE$158,MATCH($A46,Input_Lieferant!$B$9:$B$158,0),MATCH(P$1,Input_Lieferant!$C$8:$BE$8,0)),"")&amp;""</f>
        <v/>
      </c>
      <c r="Q46" s="258" t="str">
        <f t="shared" si="5"/>
        <v/>
      </c>
      <c r="R46" t="str">
        <f>_xlfn.IFNA(INDEX(Grunddaten!$C$9:$BP$134,MATCH($A46,Input_Lieferant!$B$9:$B$134,0),MATCH(R$1,Grunddaten!$C$8:$BP$8,0)), "")&amp;""</f>
        <v/>
      </c>
      <c r="S46" t="str">
        <f>_xlfn.IFNA(INDEX('Systemmanager - Datenassistent'!$J$9:$BU$134,MATCH($A46,Input_Lieferant!$B$9:$B$134,0),MATCH(S$1,'Systemmanager - Datenassistent'!$J$8:$BU$8,0)), "")</f>
        <v/>
      </c>
      <c r="T46" t="e">
        <f>INDEX('Systemmanager - Datenassistent'!$J$9:$BU$134,MATCH($A46,Input_Lieferant!$B$9:$B$134,0),MATCH(T$1,'Systemmanager - Datenassistent'!$J$8:$BU$8,0))</f>
        <v>#N/A</v>
      </c>
      <c r="U46" t="str">
        <f>_xlfn.IFNA(INDEX(Input_Lieferant!$C$9:$BE$158,MATCH($A46,Input_Lieferant!$B$9:$B$158,0),MATCH(U$1,Input_Lieferant!$C$8:$BE$8,0)),"")&amp;""</f>
        <v/>
      </c>
      <c r="V46" s="258" t="str">
        <f t="shared" si="2"/>
        <v/>
      </c>
      <c r="W46" t="str">
        <f>_xlfn.IFNA(INDEX(Grunddaten!$C$9:$BP$134,MATCH($A46,Input_Lieferant!$B$9:$B$134,0),MATCH(W$1,Grunddaten!$C$8:$BP$8,0)), "")&amp;""</f>
        <v/>
      </c>
      <c r="Y46" t="str">
        <f>_xlfn.IFNA(INDEX(Input_Lieferant!$C$9:$BE$158,MATCH($A46,Input_Lieferant!$B$9:$B$158,0),MATCH(Y$1,Input_Lieferant!$C$8:$BE$8,0)), "")&amp;""</f>
        <v/>
      </c>
      <c r="Z46" t="str">
        <f>_xlfn.IFNA(INDEX(Input_Lieferant!$C$9:$BE$158,MATCH($A46,Input_Lieferant!$B$9:$B$158,0),MATCH(Z$1,Input_Lieferant!$C$8:$BE$8,0)), "")&amp;""</f>
        <v/>
      </c>
      <c r="AA46" t="str">
        <f>_xlfn.IFNA(INDEX(Grunddaten!$C$9:$BP$134,MATCH($A46,Input_Lieferant!$B$9:$B$134,0),MATCH(AA$1,Grunddaten!$C$8:$BP$8,0)), "")&amp;""</f>
        <v/>
      </c>
      <c r="AB46" t="str">
        <f>_xlfn.IFNA(INDEX(Input_Lieferant!$C$9:$BE$158,MATCH($A46,Input_Lieferant!$B$9:$B$158,0),MATCH(AB$1,Input_Lieferant!$C$8:$BE$8,0)), "")&amp;""</f>
        <v/>
      </c>
      <c r="AC46" s="258" t="str">
        <f t="shared" si="3"/>
        <v/>
      </c>
      <c r="AD46" t="str">
        <f>_xlfn.IFNA(INDEX('Systemmanager - Datenassistent'!$G$9:$BU$134,MATCH($A46,Input_Lieferant!$B$9:$B$134,0),MATCH(AD$1,'Systemmanager - Datenassistent'!$G$8:$BU$8,0)), "")&amp;""</f>
        <v/>
      </c>
      <c r="AE46" t="str">
        <f>_xlfn.IFNA(INDEX(Grunddaten!$C$9:$BP$134,MATCH($A46,Input_Lieferant!$B$9:$B$134,0),MATCH(AE$1,Grunddaten!$C$8:$BP$8,0)), "")&amp;""</f>
        <v/>
      </c>
      <c r="AF46" t="str">
        <f>_xlfn.IFNA(INDEX('Systemmanager - Datenassistent'!$J$9:$BU$134,MATCH($A46,Input_Lieferant!$B$9:$B$134,0),MATCH(AF$1,'Systemmanager - Datenassistent'!$J$8:$BU$8,0)), "")&amp;""</f>
        <v/>
      </c>
      <c r="AG46" t="str">
        <f>_xlfn.IFNA(INDEX('Systemmanager - Datenassistent'!$J$9:$BU$134,MATCH($A46,Input_Lieferant!$B$9:$B$134,0),MATCH(AG$1,'Systemmanager - Datenassistent'!$J$8:$BU$8,0)), "")&amp;""</f>
        <v/>
      </c>
      <c r="AH46" t="str">
        <f>_xlfn.IFNA(INDEX(Grunddaten!$C$9:$BP$134,MATCH($A46,Input_Lieferant!$B$9:$B$134,0),MATCH(AH$1,Grunddaten!$C$8:$BP$8,0)), "")&amp;""</f>
        <v/>
      </c>
      <c r="AI46" t="str">
        <f>_xlfn.IFNA(INDEX(Grunddaten!$C$9:$BP$134,MATCH($A46,Input_Lieferant!$B$9:$B$134,0),MATCH(AI$1,Grunddaten!$C$8:$BP$8,0)), "")&amp;""</f>
        <v/>
      </c>
      <c r="AJ46" t="str">
        <f>_xlfn.IFNA(INDEX(Grunddaten!$C$9:$BP$134,MATCH($A46,Input_Lieferant!$B$9:$B$134,0),MATCH(AJ$1,Grunddaten!$C$8:$BP$8,0)), "")&amp;""</f>
        <v/>
      </c>
      <c r="AK46" s="258" t="str">
        <f t="shared" si="4"/>
        <v/>
      </c>
      <c r="AL46" t="str">
        <f>_xlfn.IFNA(INDEX('Systemmanager - Datenassistent'!$J$9:$BU$134,MATCH($A46,Input_Lieferant!$B$9:$B$134,0),MATCH(AL$1,'Systemmanager - Datenassistent'!$J$8:$BU$8,0)), "")&amp;""</f>
        <v/>
      </c>
      <c r="AM46" t="str">
        <f>_xlfn.IFNA(INDEX('Systemmanager - Datenassistent'!$J$9:$BU$134,MATCH($A46,Input_Lieferant!$B$9:$B$134,0),MATCH(AM$1,'Systemmanager - Datenassistent'!$J$8:$BU$8,0)), "")&amp;""</f>
        <v/>
      </c>
      <c r="AN46" s="227" t="str">
        <f>_xlfn.IFNA(INDEX('Systemmanager - Datenassistent'!$J$9:$BU$134,MATCH($A46,Input_Lieferant!$B$9:$B$134,0),MATCH(AN$1,'Systemmanager - Datenassistent'!$J$8:$BU$8,0)), "")&amp;""</f>
        <v/>
      </c>
    </row>
    <row r="47" spans="1:40" x14ac:dyDescent="0.2">
      <c r="A47" t="str">
        <f>IF(LEN(Input_Lieferant!B54)=0,"",Input_Lieferant!B54)</f>
        <v/>
      </c>
      <c r="B47" t="str">
        <f t="shared" si="1"/>
        <v/>
      </c>
      <c r="C47" t="str">
        <f>_xlfn.IFNA(INDEX(Grunddaten!$C$9:$BP$134,MATCH($A47,Input_Lieferant!$B$9:$B$134,0),MATCH(C$1,Grunddaten!$C$8:$BP$8,0)), "")&amp;""</f>
        <v/>
      </c>
      <c r="D47" t="str">
        <f>_xlfn.IFNA(INDEX(Input_Lieferant!$C$9:$BE$158,MATCH($A47,Input_Lieferant!$B$9:$B$158,0),MATCH(D$1,Input_Lieferant!$C$8:$BE$8,0)), "")&amp;""</f>
        <v/>
      </c>
      <c r="E47" t="str">
        <f>_xlfn.IFNA(INDEX(Input_Lieferant!$C$9:$BE$158,MATCH($A47,Input_Lieferant!$B$9:$B$158,0),MATCH(E$1,Input_Lieferant!$C$8:$BE$8,0)), "")&amp;""</f>
        <v/>
      </c>
      <c r="F47" t="str">
        <f>_xlfn.IFNA(INDEX(Grunddaten!$C$9:$BP$134,MATCH($A47,Input_Lieferant!$B$9:$B$134,0),MATCH(F$1,Grunddaten!$C$8:$BP$8,0)), "")&amp;""</f>
        <v/>
      </c>
      <c r="G47" t="str">
        <f>_xlfn.IFNA(INDEX(Input_Lieferant!$C$9:$BE$158,MATCH($A47,Input_Lieferant!$B$9:$B$158,0),MATCH(G$1,Input_Lieferant!$C$8:$BE$8,0)), "")&amp;""</f>
        <v/>
      </c>
      <c r="H47" t="str">
        <f>_xlfn.IFNA(INDEX(Input_Lieferant!$C$9:$BE$158,MATCH($A47,Input_Lieferant!$B$9:$B$158,0),MATCH(H$1,Input_Lieferant!$C$8:$BE$8,0)),"")&amp;""</f>
        <v/>
      </c>
      <c r="I47" t="str">
        <f>TEXT(_xlfn.IFNA(INDEX(Input_Lieferant!$C$9:$BE$158,MATCH($A47,Input_Lieferant!$B$9:$B$158,0),MATCH(I$1,Input_Lieferant!$C$8:$BE$8,0)),""), "0.000")&amp;""</f>
        <v/>
      </c>
      <c r="J47" t="str">
        <f>TEXT(_xlfn.IFNA(INDEX(Input_Lieferant!$C$9:$BE$158,MATCH($A47,Input_Lieferant!$B$9:$B$158,0),MATCH(J$1,Input_Lieferant!$C$8:$BE$8,0)),""), "0.000")&amp;""</f>
        <v/>
      </c>
      <c r="K47" t="str">
        <f>TEXT(_xlfn.IFNA(INDEX(Input_Lieferant!$C$9:$BE$158,MATCH($A47,Input_Lieferant!$B$9:$B$158,0),MATCH(K$1,Input_Lieferant!$C$8:$BE$8,0)),""), "0.000")&amp;""</f>
        <v/>
      </c>
      <c r="L47" t="str">
        <f>TEXT(_xlfn.IFNA(INDEX(Input_Lieferant!$C$9:$BE$158,MATCH($A47,Input_Lieferant!$B$9:$B$158,0),MATCH(L$1,Input_Lieferant!$C$8:$BE$8,0)),""), "0.000")&amp;""</f>
        <v/>
      </c>
      <c r="M47" t="str">
        <f>_xlfn.IFNA(INDEX(Input_Lieferant!$C$9:$BE$158,MATCH($A47,Input_Lieferant!$B$9:$B$158,0),MATCH(M$1,Input_Lieferant!$C$8:$BE$8,0)),"")&amp;""</f>
        <v/>
      </c>
      <c r="N47" t="str">
        <f>_xlfn.IFNA(INDEX(Input_Lieferant!$C$9:$BE$158,MATCH($A47,Input_Lieferant!$B$9:$B$158,0),MATCH(N$1,Input_Lieferant!$C$8:$BE$8,0)),"")&amp;""</f>
        <v/>
      </c>
      <c r="O47" t="str">
        <f>_xlfn.IFNA(INDEX(Input_Lieferant!$C$9:$BE$158,MATCH($A47,Input_Lieferant!$B$9:$B$158,0),MATCH(O$1,Input_Lieferant!$C$8:$BE$8,0)),"")&amp;""</f>
        <v/>
      </c>
      <c r="P47" t="str">
        <f>_xlfn.IFNA(INDEX(Input_Lieferant!$C$9:$BE$158,MATCH($A47,Input_Lieferant!$B$9:$B$158,0),MATCH(P$1,Input_Lieferant!$C$8:$BE$8,0)),"")&amp;""</f>
        <v/>
      </c>
      <c r="Q47" s="258" t="str">
        <f t="shared" si="5"/>
        <v/>
      </c>
      <c r="R47" t="str">
        <f>_xlfn.IFNA(INDEX(Grunddaten!$C$9:$BP$134,MATCH($A47,Input_Lieferant!$B$9:$B$134,0),MATCH(R$1,Grunddaten!$C$8:$BP$8,0)), "")&amp;""</f>
        <v/>
      </c>
      <c r="S47" t="str">
        <f>_xlfn.IFNA(INDEX('Systemmanager - Datenassistent'!$J$9:$BU$134,MATCH($A47,Input_Lieferant!$B$9:$B$134,0),MATCH(S$1,'Systemmanager - Datenassistent'!$J$8:$BU$8,0)), "")</f>
        <v/>
      </c>
      <c r="T47" t="e">
        <f>INDEX('Systemmanager - Datenassistent'!$J$9:$BU$134,MATCH($A47,Input_Lieferant!$B$9:$B$134,0),MATCH(T$1,'Systemmanager - Datenassistent'!$J$8:$BU$8,0))</f>
        <v>#N/A</v>
      </c>
      <c r="U47" t="str">
        <f>_xlfn.IFNA(INDEX(Input_Lieferant!$C$9:$BE$158,MATCH($A47,Input_Lieferant!$B$9:$B$158,0),MATCH(U$1,Input_Lieferant!$C$8:$BE$8,0)),"")&amp;""</f>
        <v/>
      </c>
      <c r="V47" s="258" t="str">
        <f t="shared" si="2"/>
        <v/>
      </c>
      <c r="W47" t="str">
        <f>_xlfn.IFNA(INDEX(Grunddaten!$C$9:$BP$134,MATCH($A47,Input_Lieferant!$B$9:$B$134,0),MATCH(W$1,Grunddaten!$C$8:$BP$8,0)), "")&amp;""</f>
        <v/>
      </c>
      <c r="Y47" t="str">
        <f>_xlfn.IFNA(INDEX(Input_Lieferant!$C$9:$BE$158,MATCH($A47,Input_Lieferant!$B$9:$B$158,0),MATCH(Y$1,Input_Lieferant!$C$8:$BE$8,0)), "")&amp;""</f>
        <v/>
      </c>
      <c r="Z47" t="str">
        <f>_xlfn.IFNA(INDEX(Input_Lieferant!$C$9:$BE$158,MATCH($A47,Input_Lieferant!$B$9:$B$158,0),MATCH(Z$1,Input_Lieferant!$C$8:$BE$8,0)), "")&amp;""</f>
        <v/>
      </c>
      <c r="AA47" t="str">
        <f>_xlfn.IFNA(INDEX(Grunddaten!$C$9:$BP$134,MATCH($A47,Input_Lieferant!$B$9:$B$134,0),MATCH(AA$1,Grunddaten!$C$8:$BP$8,0)), "")&amp;""</f>
        <v/>
      </c>
      <c r="AB47" t="str">
        <f>_xlfn.IFNA(INDEX(Input_Lieferant!$C$9:$BE$158,MATCH($A47,Input_Lieferant!$B$9:$B$158,0),MATCH(AB$1,Input_Lieferant!$C$8:$BE$8,0)), "")&amp;""</f>
        <v/>
      </c>
      <c r="AC47" s="258" t="str">
        <f t="shared" si="3"/>
        <v/>
      </c>
      <c r="AD47" t="str">
        <f>_xlfn.IFNA(INDEX('Systemmanager - Datenassistent'!$G$9:$BU$134,MATCH($A47,Input_Lieferant!$B$9:$B$134,0),MATCH(AD$1,'Systemmanager - Datenassistent'!$G$8:$BU$8,0)), "")&amp;""</f>
        <v/>
      </c>
      <c r="AE47" t="str">
        <f>_xlfn.IFNA(INDEX(Grunddaten!$C$9:$BP$134,MATCH($A47,Input_Lieferant!$B$9:$B$134,0),MATCH(AE$1,Grunddaten!$C$8:$BP$8,0)), "")&amp;""</f>
        <v/>
      </c>
      <c r="AF47" t="str">
        <f>_xlfn.IFNA(INDEX('Systemmanager - Datenassistent'!$J$9:$BU$134,MATCH($A47,Input_Lieferant!$B$9:$B$134,0),MATCH(AF$1,'Systemmanager - Datenassistent'!$J$8:$BU$8,0)), "")&amp;""</f>
        <v/>
      </c>
      <c r="AG47" t="str">
        <f>_xlfn.IFNA(INDEX('Systemmanager - Datenassistent'!$J$9:$BU$134,MATCH($A47,Input_Lieferant!$B$9:$B$134,0),MATCH(AG$1,'Systemmanager - Datenassistent'!$J$8:$BU$8,0)), "")&amp;""</f>
        <v/>
      </c>
      <c r="AH47" t="str">
        <f>_xlfn.IFNA(INDEX(Grunddaten!$C$9:$BP$134,MATCH($A47,Input_Lieferant!$B$9:$B$134,0),MATCH(AH$1,Grunddaten!$C$8:$BP$8,0)), "")&amp;""</f>
        <v/>
      </c>
      <c r="AI47" t="str">
        <f>_xlfn.IFNA(INDEX(Grunddaten!$C$9:$BP$134,MATCH($A47,Input_Lieferant!$B$9:$B$134,0),MATCH(AI$1,Grunddaten!$C$8:$BP$8,0)), "")&amp;""</f>
        <v/>
      </c>
      <c r="AJ47" t="str">
        <f>_xlfn.IFNA(INDEX(Grunddaten!$C$9:$BP$134,MATCH($A47,Input_Lieferant!$B$9:$B$134,0),MATCH(AJ$1,Grunddaten!$C$8:$BP$8,0)), "")&amp;""</f>
        <v/>
      </c>
      <c r="AK47" s="258" t="str">
        <f t="shared" si="4"/>
        <v/>
      </c>
      <c r="AL47" t="str">
        <f>_xlfn.IFNA(INDEX('Systemmanager - Datenassistent'!$J$9:$BU$134,MATCH($A47,Input_Lieferant!$B$9:$B$134,0),MATCH(AL$1,'Systemmanager - Datenassistent'!$J$8:$BU$8,0)), "")&amp;""</f>
        <v/>
      </c>
      <c r="AM47" t="str">
        <f>_xlfn.IFNA(INDEX('Systemmanager - Datenassistent'!$J$9:$BU$134,MATCH($A47,Input_Lieferant!$B$9:$B$134,0),MATCH(AM$1,'Systemmanager - Datenassistent'!$J$8:$BU$8,0)), "")&amp;""</f>
        <v/>
      </c>
      <c r="AN47" s="227" t="str">
        <f>_xlfn.IFNA(INDEX('Systemmanager - Datenassistent'!$J$9:$BU$134,MATCH($A47,Input_Lieferant!$B$9:$B$134,0),MATCH(AN$1,'Systemmanager - Datenassistent'!$J$8:$BU$8,0)), "")&amp;""</f>
        <v/>
      </c>
    </row>
    <row r="48" spans="1:40" x14ac:dyDescent="0.2">
      <c r="A48" t="str">
        <f>IF(LEN(Input_Lieferant!B55)=0,"",Input_Lieferant!B55)</f>
        <v/>
      </c>
      <c r="B48" t="str">
        <f t="shared" si="1"/>
        <v/>
      </c>
      <c r="C48" t="str">
        <f>_xlfn.IFNA(INDEX(Grunddaten!$C$9:$BP$134,MATCH($A48,Input_Lieferant!$B$9:$B$134,0),MATCH(C$1,Grunddaten!$C$8:$BP$8,0)), "")&amp;""</f>
        <v/>
      </c>
      <c r="D48" t="str">
        <f>_xlfn.IFNA(INDEX(Input_Lieferant!$C$9:$BE$158,MATCH($A48,Input_Lieferant!$B$9:$B$158,0),MATCH(D$1,Input_Lieferant!$C$8:$BE$8,0)), "")&amp;""</f>
        <v/>
      </c>
      <c r="E48" t="str">
        <f>_xlfn.IFNA(INDEX(Input_Lieferant!$C$9:$BE$158,MATCH($A48,Input_Lieferant!$B$9:$B$158,0),MATCH(E$1,Input_Lieferant!$C$8:$BE$8,0)), "")&amp;""</f>
        <v/>
      </c>
      <c r="F48" t="str">
        <f>_xlfn.IFNA(INDEX(Grunddaten!$C$9:$BP$134,MATCH($A48,Input_Lieferant!$B$9:$B$134,0),MATCH(F$1,Grunddaten!$C$8:$BP$8,0)), "")&amp;""</f>
        <v/>
      </c>
      <c r="G48" t="str">
        <f>_xlfn.IFNA(INDEX(Input_Lieferant!$C$9:$BE$158,MATCH($A48,Input_Lieferant!$B$9:$B$158,0),MATCH(G$1,Input_Lieferant!$C$8:$BE$8,0)), "")&amp;""</f>
        <v/>
      </c>
      <c r="H48" t="str">
        <f>_xlfn.IFNA(INDEX(Input_Lieferant!$C$9:$BE$158,MATCH($A48,Input_Lieferant!$B$9:$B$158,0),MATCH(H$1,Input_Lieferant!$C$8:$BE$8,0)),"")&amp;""</f>
        <v/>
      </c>
      <c r="I48" t="str">
        <f>TEXT(_xlfn.IFNA(INDEX(Input_Lieferant!$C$9:$BE$158,MATCH($A48,Input_Lieferant!$B$9:$B$158,0),MATCH(I$1,Input_Lieferant!$C$8:$BE$8,0)),""), "0.000")&amp;""</f>
        <v/>
      </c>
      <c r="J48" t="str">
        <f>TEXT(_xlfn.IFNA(INDEX(Input_Lieferant!$C$9:$BE$158,MATCH($A48,Input_Lieferant!$B$9:$B$158,0),MATCH(J$1,Input_Lieferant!$C$8:$BE$8,0)),""), "0.000")&amp;""</f>
        <v/>
      </c>
      <c r="K48" t="str">
        <f>TEXT(_xlfn.IFNA(INDEX(Input_Lieferant!$C$9:$BE$158,MATCH($A48,Input_Lieferant!$B$9:$B$158,0),MATCH(K$1,Input_Lieferant!$C$8:$BE$8,0)),""), "0.000")&amp;""</f>
        <v/>
      </c>
      <c r="L48" t="str">
        <f>TEXT(_xlfn.IFNA(INDEX(Input_Lieferant!$C$9:$BE$158,MATCH($A48,Input_Lieferant!$B$9:$B$158,0),MATCH(L$1,Input_Lieferant!$C$8:$BE$8,0)),""), "0.000")&amp;""</f>
        <v/>
      </c>
      <c r="M48" t="str">
        <f>_xlfn.IFNA(INDEX(Input_Lieferant!$C$9:$BE$158,MATCH($A48,Input_Lieferant!$B$9:$B$158,0),MATCH(M$1,Input_Lieferant!$C$8:$BE$8,0)),"")&amp;""</f>
        <v/>
      </c>
      <c r="N48" t="str">
        <f>_xlfn.IFNA(INDEX(Input_Lieferant!$C$9:$BE$158,MATCH($A48,Input_Lieferant!$B$9:$B$158,0),MATCH(N$1,Input_Lieferant!$C$8:$BE$8,0)),"")&amp;""</f>
        <v/>
      </c>
      <c r="O48" t="str">
        <f>_xlfn.IFNA(INDEX(Input_Lieferant!$C$9:$BE$158,MATCH($A48,Input_Lieferant!$B$9:$B$158,0),MATCH(O$1,Input_Lieferant!$C$8:$BE$8,0)),"")&amp;""</f>
        <v/>
      </c>
      <c r="P48" t="str">
        <f>_xlfn.IFNA(INDEX(Input_Lieferant!$C$9:$BE$158,MATCH($A48,Input_Lieferant!$B$9:$B$158,0),MATCH(P$1,Input_Lieferant!$C$8:$BE$8,0)),"")&amp;""</f>
        <v/>
      </c>
      <c r="Q48" s="258" t="str">
        <f t="shared" si="5"/>
        <v/>
      </c>
      <c r="R48" t="str">
        <f>_xlfn.IFNA(INDEX(Grunddaten!$C$9:$BP$134,MATCH($A48,Input_Lieferant!$B$9:$B$134,0),MATCH(R$1,Grunddaten!$C$8:$BP$8,0)), "")&amp;""</f>
        <v/>
      </c>
      <c r="S48" t="str">
        <f>_xlfn.IFNA(INDEX('Systemmanager - Datenassistent'!$J$9:$BU$134,MATCH($A48,Input_Lieferant!$B$9:$B$134,0),MATCH(S$1,'Systemmanager - Datenassistent'!$J$8:$BU$8,0)), "")</f>
        <v/>
      </c>
      <c r="T48" t="e">
        <f>INDEX('Systemmanager - Datenassistent'!$J$9:$BU$134,MATCH($A48,Input_Lieferant!$B$9:$B$134,0),MATCH(T$1,'Systemmanager - Datenassistent'!$J$8:$BU$8,0))</f>
        <v>#N/A</v>
      </c>
      <c r="U48" t="str">
        <f>_xlfn.IFNA(INDEX(Input_Lieferant!$C$9:$BE$158,MATCH($A48,Input_Lieferant!$B$9:$B$158,0),MATCH(U$1,Input_Lieferant!$C$8:$BE$8,0)),"")&amp;""</f>
        <v/>
      </c>
      <c r="V48" s="258" t="str">
        <f t="shared" si="2"/>
        <v/>
      </c>
      <c r="W48" t="str">
        <f>_xlfn.IFNA(INDEX(Grunddaten!$C$9:$BP$134,MATCH($A48,Input_Lieferant!$B$9:$B$134,0),MATCH(W$1,Grunddaten!$C$8:$BP$8,0)), "")&amp;""</f>
        <v/>
      </c>
      <c r="Y48" t="str">
        <f>_xlfn.IFNA(INDEX(Input_Lieferant!$C$9:$BE$158,MATCH($A48,Input_Lieferant!$B$9:$B$158,0),MATCH(Y$1,Input_Lieferant!$C$8:$BE$8,0)), "")&amp;""</f>
        <v/>
      </c>
      <c r="Z48" t="str">
        <f>_xlfn.IFNA(INDEX(Input_Lieferant!$C$9:$BE$158,MATCH($A48,Input_Lieferant!$B$9:$B$158,0),MATCH(Z$1,Input_Lieferant!$C$8:$BE$8,0)), "")&amp;""</f>
        <v/>
      </c>
      <c r="AA48" t="str">
        <f>_xlfn.IFNA(INDEX(Grunddaten!$C$9:$BP$134,MATCH($A48,Input_Lieferant!$B$9:$B$134,0),MATCH(AA$1,Grunddaten!$C$8:$BP$8,0)), "")&amp;""</f>
        <v/>
      </c>
      <c r="AB48" t="str">
        <f>_xlfn.IFNA(INDEX(Input_Lieferant!$C$9:$BE$158,MATCH($A48,Input_Lieferant!$B$9:$B$158,0),MATCH(AB$1,Input_Lieferant!$C$8:$BE$8,0)), "")&amp;""</f>
        <v/>
      </c>
      <c r="AC48" s="258" t="str">
        <f t="shared" si="3"/>
        <v/>
      </c>
      <c r="AD48" t="str">
        <f>_xlfn.IFNA(INDEX('Systemmanager - Datenassistent'!$G$9:$BU$134,MATCH($A48,Input_Lieferant!$B$9:$B$134,0),MATCH(AD$1,'Systemmanager - Datenassistent'!$G$8:$BU$8,0)), "")&amp;""</f>
        <v/>
      </c>
      <c r="AE48" t="str">
        <f>_xlfn.IFNA(INDEX(Grunddaten!$C$9:$BP$134,MATCH($A48,Input_Lieferant!$B$9:$B$134,0),MATCH(AE$1,Grunddaten!$C$8:$BP$8,0)), "")&amp;""</f>
        <v/>
      </c>
      <c r="AF48" t="str">
        <f>_xlfn.IFNA(INDEX('Systemmanager - Datenassistent'!$J$9:$BU$134,MATCH($A48,Input_Lieferant!$B$9:$B$134,0),MATCH(AF$1,'Systemmanager - Datenassistent'!$J$8:$BU$8,0)), "")&amp;""</f>
        <v/>
      </c>
      <c r="AG48" t="str">
        <f>_xlfn.IFNA(INDEX('Systemmanager - Datenassistent'!$J$9:$BU$134,MATCH($A48,Input_Lieferant!$B$9:$B$134,0),MATCH(AG$1,'Systemmanager - Datenassistent'!$J$8:$BU$8,0)), "")&amp;""</f>
        <v/>
      </c>
      <c r="AH48" t="str">
        <f>_xlfn.IFNA(INDEX(Grunddaten!$C$9:$BP$134,MATCH($A48,Input_Lieferant!$B$9:$B$134,0),MATCH(AH$1,Grunddaten!$C$8:$BP$8,0)), "")&amp;""</f>
        <v/>
      </c>
      <c r="AI48" t="str">
        <f>_xlfn.IFNA(INDEX(Grunddaten!$C$9:$BP$134,MATCH($A48,Input_Lieferant!$B$9:$B$134,0),MATCH(AI$1,Grunddaten!$C$8:$BP$8,0)), "")&amp;""</f>
        <v/>
      </c>
      <c r="AJ48" t="str">
        <f>_xlfn.IFNA(INDEX(Grunddaten!$C$9:$BP$134,MATCH($A48,Input_Lieferant!$B$9:$B$134,0),MATCH(AJ$1,Grunddaten!$C$8:$BP$8,0)), "")&amp;""</f>
        <v/>
      </c>
      <c r="AK48" s="258" t="str">
        <f t="shared" si="4"/>
        <v/>
      </c>
      <c r="AL48" t="str">
        <f>_xlfn.IFNA(INDEX('Systemmanager - Datenassistent'!$J$9:$BU$134,MATCH($A48,Input_Lieferant!$B$9:$B$134,0),MATCH(AL$1,'Systemmanager - Datenassistent'!$J$8:$BU$8,0)), "")&amp;""</f>
        <v/>
      </c>
      <c r="AM48" t="str">
        <f>_xlfn.IFNA(INDEX('Systemmanager - Datenassistent'!$J$9:$BU$134,MATCH($A48,Input_Lieferant!$B$9:$B$134,0),MATCH(AM$1,'Systemmanager - Datenassistent'!$J$8:$BU$8,0)), "")&amp;""</f>
        <v/>
      </c>
      <c r="AN48" s="227" t="str">
        <f>_xlfn.IFNA(INDEX('Systemmanager - Datenassistent'!$J$9:$BU$134,MATCH($A48,Input_Lieferant!$B$9:$B$134,0),MATCH(AN$1,'Systemmanager - Datenassistent'!$J$8:$BU$8,0)), "")&amp;""</f>
        <v/>
      </c>
    </row>
    <row r="49" spans="1:40" x14ac:dyDescent="0.2">
      <c r="A49" t="str">
        <f>IF(LEN(Input_Lieferant!B56)=0,"",Input_Lieferant!B56)</f>
        <v/>
      </c>
      <c r="B49" t="str">
        <f t="shared" si="1"/>
        <v/>
      </c>
      <c r="C49" t="str">
        <f>_xlfn.IFNA(INDEX(Grunddaten!$C$9:$BP$134,MATCH($A49,Input_Lieferant!$B$9:$B$134,0),MATCH(C$1,Grunddaten!$C$8:$BP$8,0)), "")&amp;""</f>
        <v/>
      </c>
      <c r="D49" t="str">
        <f>_xlfn.IFNA(INDEX(Input_Lieferant!$C$9:$BE$158,MATCH($A49,Input_Lieferant!$B$9:$B$158,0),MATCH(D$1,Input_Lieferant!$C$8:$BE$8,0)), "")&amp;""</f>
        <v/>
      </c>
      <c r="E49" t="str">
        <f>_xlfn.IFNA(INDEX(Input_Lieferant!$C$9:$BE$158,MATCH($A49,Input_Lieferant!$B$9:$B$158,0),MATCH(E$1,Input_Lieferant!$C$8:$BE$8,0)), "")&amp;""</f>
        <v/>
      </c>
      <c r="F49" t="str">
        <f>_xlfn.IFNA(INDEX(Grunddaten!$C$9:$BP$134,MATCH($A49,Input_Lieferant!$B$9:$B$134,0),MATCH(F$1,Grunddaten!$C$8:$BP$8,0)), "")&amp;""</f>
        <v/>
      </c>
      <c r="G49" t="str">
        <f>_xlfn.IFNA(INDEX(Input_Lieferant!$C$9:$BE$158,MATCH($A49,Input_Lieferant!$B$9:$B$158,0),MATCH(G$1,Input_Lieferant!$C$8:$BE$8,0)), "")&amp;""</f>
        <v/>
      </c>
      <c r="H49" t="str">
        <f>_xlfn.IFNA(INDEX(Input_Lieferant!$C$9:$BE$158,MATCH($A49,Input_Lieferant!$B$9:$B$158,0),MATCH(H$1,Input_Lieferant!$C$8:$BE$8,0)),"")&amp;""</f>
        <v/>
      </c>
      <c r="I49" t="str">
        <f>TEXT(_xlfn.IFNA(INDEX(Input_Lieferant!$C$9:$BE$158,MATCH($A49,Input_Lieferant!$B$9:$B$158,0),MATCH(I$1,Input_Lieferant!$C$8:$BE$8,0)),""), "0.000")&amp;""</f>
        <v/>
      </c>
      <c r="J49" t="str">
        <f>TEXT(_xlfn.IFNA(INDEX(Input_Lieferant!$C$9:$BE$158,MATCH($A49,Input_Lieferant!$B$9:$B$158,0),MATCH(J$1,Input_Lieferant!$C$8:$BE$8,0)),""), "0.000")&amp;""</f>
        <v/>
      </c>
      <c r="K49" t="str">
        <f>TEXT(_xlfn.IFNA(INDEX(Input_Lieferant!$C$9:$BE$158,MATCH($A49,Input_Lieferant!$B$9:$B$158,0),MATCH(K$1,Input_Lieferant!$C$8:$BE$8,0)),""), "0.000")&amp;""</f>
        <v/>
      </c>
      <c r="L49" t="str">
        <f>TEXT(_xlfn.IFNA(INDEX(Input_Lieferant!$C$9:$BE$158,MATCH($A49,Input_Lieferant!$B$9:$B$158,0),MATCH(L$1,Input_Lieferant!$C$8:$BE$8,0)),""), "0.000")&amp;""</f>
        <v/>
      </c>
      <c r="M49" t="str">
        <f>_xlfn.IFNA(INDEX(Input_Lieferant!$C$9:$BE$158,MATCH($A49,Input_Lieferant!$B$9:$B$158,0),MATCH(M$1,Input_Lieferant!$C$8:$BE$8,0)),"")&amp;""</f>
        <v/>
      </c>
      <c r="N49" t="str">
        <f>_xlfn.IFNA(INDEX(Input_Lieferant!$C$9:$BE$158,MATCH($A49,Input_Lieferant!$B$9:$B$158,0),MATCH(N$1,Input_Lieferant!$C$8:$BE$8,0)),"")&amp;""</f>
        <v/>
      </c>
      <c r="O49" t="str">
        <f>_xlfn.IFNA(INDEX(Input_Lieferant!$C$9:$BE$158,MATCH($A49,Input_Lieferant!$B$9:$B$158,0),MATCH(O$1,Input_Lieferant!$C$8:$BE$8,0)),"")&amp;""</f>
        <v/>
      </c>
      <c r="P49" t="str">
        <f>_xlfn.IFNA(INDEX(Input_Lieferant!$C$9:$BE$158,MATCH($A49,Input_Lieferant!$B$9:$B$158,0),MATCH(P$1,Input_Lieferant!$C$8:$BE$8,0)),"")&amp;""</f>
        <v/>
      </c>
      <c r="Q49" s="258" t="str">
        <f t="shared" si="5"/>
        <v/>
      </c>
      <c r="R49" t="str">
        <f>_xlfn.IFNA(INDEX(Grunddaten!$C$9:$BP$134,MATCH($A49,Input_Lieferant!$B$9:$B$134,0),MATCH(R$1,Grunddaten!$C$8:$BP$8,0)), "")&amp;""</f>
        <v/>
      </c>
      <c r="S49" t="str">
        <f>_xlfn.IFNA(INDEX('Systemmanager - Datenassistent'!$J$9:$BU$134,MATCH($A49,Input_Lieferant!$B$9:$B$134,0),MATCH(S$1,'Systemmanager - Datenassistent'!$J$8:$BU$8,0)), "")</f>
        <v/>
      </c>
      <c r="T49" t="e">
        <f>INDEX('Systemmanager - Datenassistent'!$J$9:$BU$134,MATCH($A49,Input_Lieferant!$B$9:$B$134,0),MATCH(T$1,'Systemmanager - Datenassistent'!$J$8:$BU$8,0))</f>
        <v>#N/A</v>
      </c>
      <c r="U49" t="str">
        <f>_xlfn.IFNA(INDEX(Input_Lieferant!$C$9:$BE$158,MATCH($A49,Input_Lieferant!$B$9:$B$158,0),MATCH(U$1,Input_Lieferant!$C$8:$BE$8,0)),"")&amp;""</f>
        <v/>
      </c>
      <c r="V49" s="258" t="str">
        <f t="shared" si="2"/>
        <v/>
      </c>
      <c r="W49" t="str">
        <f>_xlfn.IFNA(INDEX(Grunddaten!$C$9:$BP$134,MATCH($A49,Input_Lieferant!$B$9:$B$134,0),MATCH(W$1,Grunddaten!$C$8:$BP$8,0)), "")&amp;""</f>
        <v/>
      </c>
      <c r="Y49" t="str">
        <f>_xlfn.IFNA(INDEX(Input_Lieferant!$C$9:$BE$158,MATCH($A49,Input_Lieferant!$B$9:$B$158,0),MATCH(Y$1,Input_Lieferant!$C$8:$BE$8,0)), "")&amp;""</f>
        <v/>
      </c>
      <c r="Z49" t="str">
        <f>_xlfn.IFNA(INDEX(Input_Lieferant!$C$9:$BE$158,MATCH($A49,Input_Lieferant!$B$9:$B$158,0),MATCH(Z$1,Input_Lieferant!$C$8:$BE$8,0)), "")&amp;""</f>
        <v/>
      </c>
      <c r="AA49" t="str">
        <f>_xlfn.IFNA(INDEX(Grunddaten!$C$9:$BP$134,MATCH($A49,Input_Lieferant!$B$9:$B$134,0),MATCH(AA$1,Grunddaten!$C$8:$BP$8,0)), "")&amp;""</f>
        <v/>
      </c>
      <c r="AB49" t="str">
        <f>_xlfn.IFNA(INDEX(Input_Lieferant!$C$9:$BE$158,MATCH($A49,Input_Lieferant!$B$9:$B$158,0),MATCH(AB$1,Input_Lieferant!$C$8:$BE$8,0)), "")&amp;""</f>
        <v/>
      </c>
      <c r="AC49" s="258" t="str">
        <f t="shared" si="3"/>
        <v/>
      </c>
      <c r="AD49" t="str">
        <f>_xlfn.IFNA(INDEX('Systemmanager - Datenassistent'!$G$9:$BU$134,MATCH($A49,Input_Lieferant!$B$9:$B$134,0),MATCH(AD$1,'Systemmanager - Datenassistent'!$G$8:$BU$8,0)), "")&amp;""</f>
        <v/>
      </c>
      <c r="AE49" t="str">
        <f>_xlfn.IFNA(INDEX(Grunddaten!$C$9:$BP$134,MATCH($A49,Input_Lieferant!$B$9:$B$134,0),MATCH(AE$1,Grunddaten!$C$8:$BP$8,0)), "")&amp;""</f>
        <v/>
      </c>
      <c r="AF49" t="str">
        <f>_xlfn.IFNA(INDEX('Systemmanager - Datenassistent'!$J$9:$BU$134,MATCH($A49,Input_Lieferant!$B$9:$B$134,0),MATCH(AF$1,'Systemmanager - Datenassistent'!$J$8:$BU$8,0)), "")&amp;""</f>
        <v/>
      </c>
      <c r="AG49" t="str">
        <f>_xlfn.IFNA(INDEX('Systemmanager - Datenassistent'!$J$9:$BU$134,MATCH($A49,Input_Lieferant!$B$9:$B$134,0),MATCH(AG$1,'Systemmanager - Datenassistent'!$J$8:$BU$8,0)), "")&amp;""</f>
        <v/>
      </c>
      <c r="AH49" t="str">
        <f>_xlfn.IFNA(INDEX(Grunddaten!$C$9:$BP$134,MATCH($A49,Input_Lieferant!$B$9:$B$134,0),MATCH(AH$1,Grunddaten!$C$8:$BP$8,0)), "")&amp;""</f>
        <v/>
      </c>
      <c r="AI49" t="str">
        <f>_xlfn.IFNA(INDEX(Grunddaten!$C$9:$BP$134,MATCH($A49,Input_Lieferant!$B$9:$B$134,0),MATCH(AI$1,Grunddaten!$C$8:$BP$8,0)), "")&amp;""</f>
        <v/>
      </c>
      <c r="AJ49" t="str">
        <f>_xlfn.IFNA(INDEX(Grunddaten!$C$9:$BP$134,MATCH($A49,Input_Lieferant!$B$9:$B$134,0),MATCH(AJ$1,Grunddaten!$C$8:$BP$8,0)), "")&amp;""</f>
        <v/>
      </c>
      <c r="AK49" s="258" t="str">
        <f t="shared" si="4"/>
        <v/>
      </c>
      <c r="AL49" t="str">
        <f>_xlfn.IFNA(INDEX('Systemmanager - Datenassistent'!$J$9:$BU$134,MATCH($A49,Input_Lieferant!$B$9:$B$134,0),MATCH(AL$1,'Systemmanager - Datenassistent'!$J$8:$BU$8,0)), "")&amp;""</f>
        <v/>
      </c>
      <c r="AM49" t="str">
        <f>_xlfn.IFNA(INDEX('Systemmanager - Datenassistent'!$J$9:$BU$134,MATCH($A49,Input_Lieferant!$B$9:$B$134,0),MATCH(AM$1,'Systemmanager - Datenassistent'!$J$8:$BU$8,0)), "")&amp;""</f>
        <v/>
      </c>
      <c r="AN49" s="227" t="str">
        <f>_xlfn.IFNA(INDEX('Systemmanager - Datenassistent'!$J$9:$BU$134,MATCH($A49,Input_Lieferant!$B$9:$B$134,0),MATCH(AN$1,'Systemmanager - Datenassistent'!$J$8:$BU$8,0)), "")&amp;""</f>
        <v/>
      </c>
    </row>
    <row r="50" spans="1:40" x14ac:dyDescent="0.2">
      <c r="A50" t="str">
        <f>IF(LEN(Input_Lieferant!B57)=0,"",Input_Lieferant!B57)</f>
        <v/>
      </c>
      <c r="B50" t="str">
        <f t="shared" si="1"/>
        <v/>
      </c>
      <c r="C50" t="str">
        <f>_xlfn.IFNA(INDEX(Grunddaten!$C$9:$BP$134,MATCH($A50,Input_Lieferant!$B$9:$B$134,0),MATCH(C$1,Grunddaten!$C$8:$BP$8,0)), "")&amp;""</f>
        <v/>
      </c>
      <c r="D50" t="str">
        <f>_xlfn.IFNA(INDEX(Input_Lieferant!$C$9:$BE$158,MATCH($A50,Input_Lieferant!$B$9:$B$158,0),MATCH(D$1,Input_Lieferant!$C$8:$BE$8,0)), "")&amp;""</f>
        <v/>
      </c>
      <c r="E50" t="str">
        <f>_xlfn.IFNA(INDEX(Input_Lieferant!$C$9:$BE$158,MATCH($A50,Input_Lieferant!$B$9:$B$158,0),MATCH(E$1,Input_Lieferant!$C$8:$BE$8,0)), "")&amp;""</f>
        <v/>
      </c>
      <c r="F50" t="str">
        <f>_xlfn.IFNA(INDEX(Grunddaten!$C$9:$BP$134,MATCH($A50,Input_Lieferant!$B$9:$B$134,0),MATCH(F$1,Grunddaten!$C$8:$BP$8,0)), "")&amp;""</f>
        <v/>
      </c>
      <c r="G50" t="str">
        <f>_xlfn.IFNA(INDEX(Input_Lieferant!$C$9:$BE$158,MATCH($A50,Input_Lieferant!$B$9:$B$158,0),MATCH(G$1,Input_Lieferant!$C$8:$BE$8,0)), "")&amp;""</f>
        <v/>
      </c>
      <c r="H50" t="str">
        <f>_xlfn.IFNA(INDEX(Input_Lieferant!$C$9:$BE$158,MATCH($A50,Input_Lieferant!$B$9:$B$158,0),MATCH(H$1,Input_Lieferant!$C$8:$BE$8,0)),"")&amp;""</f>
        <v/>
      </c>
      <c r="I50" t="str">
        <f>TEXT(_xlfn.IFNA(INDEX(Input_Lieferant!$C$9:$BE$158,MATCH($A50,Input_Lieferant!$B$9:$B$158,0),MATCH(I$1,Input_Lieferant!$C$8:$BE$8,0)),""), "0.000")&amp;""</f>
        <v/>
      </c>
      <c r="J50" t="str">
        <f>TEXT(_xlfn.IFNA(INDEX(Input_Lieferant!$C$9:$BE$158,MATCH($A50,Input_Lieferant!$B$9:$B$158,0),MATCH(J$1,Input_Lieferant!$C$8:$BE$8,0)),""), "0.000")&amp;""</f>
        <v/>
      </c>
      <c r="K50" t="str">
        <f>TEXT(_xlfn.IFNA(INDEX(Input_Lieferant!$C$9:$BE$158,MATCH($A50,Input_Lieferant!$B$9:$B$158,0),MATCH(K$1,Input_Lieferant!$C$8:$BE$8,0)),""), "0.000")&amp;""</f>
        <v/>
      </c>
      <c r="L50" t="str">
        <f>TEXT(_xlfn.IFNA(INDEX(Input_Lieferant!$C$9:$BE$158,MATCH($A50,Input_Lieferant!$B$9:$B$158,0),MATCH(L$1,Input_Lieferant!$C$8:$BE$8,0)),""), "0.000")&amp;""</f>
        <v/>
      </c>
      <c r="M50" t="str">
        <f>_xlfn.IFNA(INDEX(Input_Lieferant!$C$9:$BE$158,MATCH($A50,Input_Lieferant!$B$9:$B$158,0),MATCH(M$1,Input_Lieferant!$C$8:$BE$8,0)),"")&amp;""</f>
        <v/>
      </c>
      <c r="N50" t="str">
        <f>_xlfn.IFNA(INDEX(Input_Lieferant!$C$9:$BE$158,MATCH($A50,Input_Lieferant!$B$9:$B$158,0),MATCH(N$1,Input_Lieferant!$C$8:$BE$8,0)),"")&amp;""</f>
        <v/>
      </c>
      <c r="O50" t="str">
        <f>_xlfn.IFNA(INDEX(Input_Lieferant!$C$9:$BE$158,MATCH($A50,Input_Lieferant!$B$9:$B$158,0),MATCH(O$1,Input_Lieferant!$C$8:$BE$8,0)),"")&amp;""</f>
        <v/>
      </c>
      <c r="P50" t="str">
        <f>_xlfn.IFNA(INDEX(Input_Lieferant!$C$9:$BE$158,MATCH($A50,Input_Lieferant!$B$9:$B$158,0),MATCH(P$1,Input_Lieferant!$C$8:$BE$8,0)),"")&amp;""</f>
        <v/>
      </c>
      <c r="Q50" s="258" t="str">
        <f t="shared" si="5"/>
        <v/>
      </c>
      <c r="R50" t="str">
        <f>_xlfn.IFNA(INDEX(Grunddaten!$C$9:$BP$134,MATCH($A50,Input_Lieferant!$B$9:$B$134,0),MATCH(R$1,Grunddaten!$C$8:$BP$8,0)), "")&amp;""</f>
        <v/>
      </c>
      <c r="S50" t="str">
        <f>_xlfn.IFNA(INDEX('Systemmanager - Datenassistent'!$J$9:$BU$134,MATCH($A50,Input_Lieferant!$B$9:$B$134,0),MATCH(S$1,'Systemmanager - Datenassistent'!$J$8:$BU$8,0)), "")</f>
        <v/>
      </c>
      <c r="T50" t="e">
        <f>INDEX('Systemmanager - Datenassistent'!$J$9:$BU$134,MATCH($A50,Input_Lieferant!$B$9:$B$134,0),MATCH(T$1,'Systemmanager - Datenassistent'!$J$8:$BU$8,0))</f>
        <v>#N/A</v>
      </c>
      <c r="U50" t="str">
        <f>_xlfn.IFNA(INDEX(Input_Lieferant!$C$9:$BE$158,MATCH($A50,Input_Lieferant!$B$9:$B$158,0),MATCH(U$1,Input_Lieferant!$C$8:$BE$8,0)),"")&amp;""</f>
        <v/>
      </c>
      <c r="V50" s="258" t="str">
        <f t="shared" si="2"/>
        <v/>
      </c>
      <c r="W50" t="str">
        <f>_xlfn.IFNA(INDEX(Grunddaten!$C$9:$BP$134,MATCH($A50,Input_Lieferant!$B$9:$B$134,0),MATCH(W$1,Grunddaten!$C$8:$BP$8,0)), "")&amp;""</f>
        <v/>
      </c>
      <c r="Y50" t="str">
        <f>_xlfn.IFNA(INDEX(Input_Lieferant!$C$9:$BE$158,MATCH($A50,Input_Lieferant!$B$9:$B$158,0),MATCH(Y$1,Input_Lieferant!$C$8:$BE$8,0)), "")&amp;""</f>
        <v/>
      </c>
      <c r="Z50" t="str">
        <f>_xlfn.IFNA(INDEX(Input_Lieferant!$C$9:$BE$158,MATCH($A50,Input_Lieferant!$B$9:$B$158,0),MATCH(Z$1,Input_Lieferant!$C$8:$BE$8,0)), "")&amp;""</f>
        <v/>
      </c>
      <c r="AA50" t="str">
        <f>_xlfn.IFNA(INDEX(Grunddaten!$C$9:$BP$134,MATCH($A50,Input_Lieferant!$B$9:$B$134,0),MATCH(AA$1,Grunddaten!$C$8:$BP$8,0)), "")&amp;""</f>
        <v/>
      </c>
      <c r="AB50" t="str">
        <f>_xlfn.IFNA(INDEX(Input_Lieferant!$C$9:$BE$158,MATCH($A50,Input_Lieferant!$B$9:$B$158,0),MATCH(AB$1,Input_Lieferant!$C$8:$BE$8,0)), "")&amp;""</f>
        <v/>
      </c>
      <c r="AC50" s="258" t="str">
        <f t="shared" si="3"/>
        <v/>
      </c>
      <c r="AD50" t="str">
        <f>_xlfn.IFNA(INDEX('Systemmanager - Datenassistent'!$G$9:$BU$134,MATCH($A50,Input_Lieferant!$B$9:$B$134,0),MATCH(AD$1,'Systemmanager - Datenassistent'!$G$8:$BU$8,0)), "")&amp;""</f>
        <v/>
      </c>
      <c r="AE50" t="str">
        <f>_xlfn.IFNA(INDEX(Grunddaten!$C$9:$BP$134,MATCH($A50,Input_Lieferant!$B$9:$B$134,0),MATCH(AE$1,Grunddaten!$C$8:$BP$8,0)), "")&amp;""</f>
        <v/>
      </c>
      <c r="AF50" t="str">
        <f>_xlfn.IFNA(INDEX('Systemmanager - Datenassistent'!$J$9:$BU$134,MATCH($A50,Input_Lieferant!$B$9:$B$134,0),MATCH(AF$1,'Systemmanager - Datenassistent'!$J$8:$BU$8,0)), "")&amp;""</f>
        <v/>
      </c>
      <c r="AG50" t="str">
        <f>_xlfn.IFNA(INDEX('Systemmanager - Datenassistent'!$J$9:$BU$134,MATCH($A50,Input_Lieferant!$B$9:$B$134,0),MATCH(AG$1,'Systemmanager - Datenassistent'!$J$8:$BU$8,0)), "")&amp;""</f>
        <v/>
      </c>
      <c r="AH50" t="str">
        <f>_xlfn.IFNA(INDEX(Grunddaten!$C$9:$BP$134,MATCH($A50,Input_Lieferant!$B$9:$B$134,0),MATCH(AH$1,Grunddaten!$C$8:$BP$8,0)), "")&amp;""</f>
        <v/>
      </c>
      <c r="AI50" t="str">
        <f>_xlfn.IFNA(INDEX(Grunddaten!$C$9:$BP$134,MATCH($A50,Input_Lieferant!$B$9:$B$134,0),MATCH(AI$1,Grunddaten!$C$8:$BP$8,0)), "")&amp;""</f>
        <v/>
      </c>
      <c r="AJ50" t="str">
        <f>_xlfn.IFNA(INDEX(Grunddaten!$C$9:$BP$134,MATCH($A50,Input_Lieferant!$B$9:$B$134,0),MATCH(AJ$1,Grunddaten!$C$8:$BP$8,0)), "")&amp;""</f>
        <v/>
      </c>
      <c r="AK50" s="258" t="str">
        <f t="shared" si="4"/>
        <v/>
      </c>
      <c r="AL50" t="str">
        <f>_xlfn.IFNA(INDEX('Systemmanager - Datenassistent'!$J$9:$BU$134,MATCH($A50,Input_Lieferant!$B$9:$B$134,0),MATCH(AL$1,'Systemmanager - Datenassistent'!$J$8:$BU$8,0)), "")&amp;""</f>
        <v/>
      </c>
      <c r="AM50" t="str">
        <f>_xlfn.IFNA(INDEX('Systemmanager - Datenassistent'!$J$9:$BU$134,MATCH($A50,Input_Lieferant!$B$9:$B$134,0),MATCH(AM$1,'Systemmanager - Datenassistent'!$J$8:$BU$8,0)), "")&amp;""</f>
        <v/>
      </c>
      <c r="AN50" s="227" t="str">
        <f>_xlfn.IFNA(INDEX('Systemmanager - Datenassistent'!$J$9:$BU$134,MATCH($A50,Input_Lieferant!$B$9:$B$134,0),MATCH(AN$1,'Systemmanager - Datenassistent'!$J$8:$BU$8,0)), "")&amp;""</f>
        <v/>
      </c>
    </row>
    <row r="51" spans="1:40" x14ac:dyDescent="0.2">
      <c r="A51" t="str">
        <f>IF(LEN(Input_Lieferant!B58)=0,"",Input_Lieferant!B58)</f>
        <v/>
      </c>
      <c r="B51" t="str">
        <f t="shared" si="1"/>
        <v/>
      </c>
      <c r="C51" t="str">
        <f>_xlfn.IFNA(INDEX(Grunddaten!$C$9:$BP$134,MATCH($A51,Input_Lieferant!$B$9:$B$134,0),MATCH(C$1,Grunddaten!$C$8:$BP$8,0)), "")&amp;""</f>
        <v/>
      </c>
      <c r="D51" t="str">
        <f>_xlfn.IFNA(INDEX(Input_Lieferant!$C$9:$BE$158,MATCH($A51,Input_Lieferant!$B$9:$B$158,0),MATCH(D$1,Input_Lieferant!$C$8:$BE$8,0)), "")&amp;""</f>
        <v/>
      </c>
      <c r="E51" t="str">
        <f>_xlfn.IFNA(INDEX(Input_Lieferant!$C$9:$BE$158,MATCH($A51,Input_Lieferant!$B$9:$B$158,0),MATCH(E$1,Input_Lieferant!$C$8:$BE$8,0)), "")&amp;""</f>
        <v/>
      </c>
      <c r="F51" t="str">
        <f>_xlfn.IFNA(INDEX(Grunddaten!$C$9:$BP$134,MATCH($A51,Input_Lieferant!$B$9:$B$134,0),MATCH(F$1,Grunddaten!$C$8:$BP$8,0)), "")&amp;""</f>
        <v/>
      </c>
      <c r="G51" t="str">
        <f>_xlfn.IFNA(INDEX(Input_Lieferant!$C$9:$BE$158,MATCH($A51,Input_Lieferant!$B$9:$B$158,0),MATCH(G$1,Input_Lieferant!$C$8:$BE$8,0)), "")&amp;""</f>
        <v/>
      </c>
      <c r="H51" t="str">
        <f>_xlfn.IFNA(INDEX(Input_Lieferant!$C$9:$BE$158,MATCH($A51,Input_Lieferant!$B$9:$B$158,0),MATCH(H$1,Input_Lieferant!$C$8:$BE$8,0)),"")&amp;""</f>
        <v/>
      </c>
      <c r="I51" t="str">
        <f>TEXT(_xlfn.IFNA(INDEX(Input_Lieferant!$C$9:$BE$158,MATCH($A51,Input_Lieferant!$B$9:$B$158,0),MATCH(I$1,Input_Lieferant!$C$8:$BE$8,0)),""), "0.000")&amp;""</f>
        <v/>
      </c>
      <c r="J51" t="str">
        <f>TEXT(_xlfn.IFNA(INDEX(Input_Lieferant!$C$9:$BE$158,MATCH($A51,Input_Lieferant!$B$9:$B$158,0),MATCH(J$1,Input_Lieferant!$C$8:$BE$8,0)),""), "0.000")&amp;""</f>
        <v/>
      </c>
      <c r="K51" t="str">
        <f>TEXT(_xlfn.IFNA(INDEX(Input_Lieferant!$C$9:$BE$158,MATCH($A51,Input_Lieferant!$B$9:$B$158,0),MATCH(K$1,Input_Lieferant!$C$8:$BE$8,0)),""), "0.000")&amp;""</f>
        <v/>
      </c>
      <c r="L51" t="str">
        <f>TEXT(_xlfn.IFNA(INDEX(Input_Lieferant!$C$9:$BE$158,MATCH($A51,Input_Lieferant!$B$9:$B$158,0),MATCH(L$1,Input_Lieferant!$C$8:$BE$8,0)),""), "0.000")&amp;""</f>
        <v/>
      </c>
      <c r="M51" t="str">
        <f>_xlfn.IFNA(INDEX(Input_Lieferant!$C$9:$BE$158,MATCH($A51,Input_Lieferant!$B$9:$B$158,0),MATCH(M$1,Input_Lieferant!$C$8:$BE$8,0)),"")&amp;""</f>
        <v/>
      </c>
      <c r="N51" t="str">
        <f>_xlfn.IFNA(INDEX(Input_Lieferant!$C$9:$BE$158,MATCH($A51,Input_Lieferant!$B$9:$B$158,0),MATCH(N$1,Input_Lieferant!$C$8:$BE$8,0)),"")&amp;""</f>
        <v/>
      </c>
      <c r="O51" t="str">
        <f>_xlfn.IFNA(INDEX(Input_Lieferant!$C$9:$BE$158,MATCH($A51,Input_Lieferant!$B$9:$B$158,0),MATCH(O$1,Input_Lieferant!$C$8:$BE$8,0)),"")&amp;""</f>
        <v/>
      </c>
      <c r="P51" t="str">
        <f>_xlfn.IFNA(INDEX(Input_Lieferant!$C$9:$BE$158,MATCH($A51,Input_Lieferant!$B$9:$B$158,0),MATCH(P$1,Input_Lieferant!$C$8:$BE$8,0)),"")&amp;""</f>
        <v/>
      </c>
      <c r="Q51" s="258" t="str">
        <f t="shared" si="5"/>
        <v/>
      </c>
      <c r="R51" t="str">
        <f>_xlfn.IFNA(INDEX(Grunddaten!$C$9:$BP$134,MATCH($A51,Input_Lieferant!$B$9:$B$134,0),MATCH(R$1,Grunddaten!$C$8:$BP$8,0)), "")&amp;""</f>
        <v/>
      </c>
      <c r="S51" t="str">
        <f>_xlfn.IFNA(INDEX('Systemmanager - Datenassistent'!$J$9:$BU$134,MATCH($A51,Input_Lieferant!$B$9:$B$134,0),MATCH(S$1,'Systemmanager - Datenassistent'!$J$8:$BU$8,0)), "")</f>
        <v/>
      </c>
      <c r="T51" t="e">
        <f>INDEX('Systemmanager - Datenassistent'!$J$9:$BU$134,MATCH($A51,Input_Lieferant!$B$9:$B$134,0),MATCH(T$1,'Systemmanager - Datenassistent'!$J$8:$BU$8,0))</f>
        <v>#N/A</v>
      </c>
      <c r="U51" t="str">
        <f>_xlfn.IFNA(INDEX(Input_Lieferant!$C$9:$BE$158,MATCH($A51,Input_Lieferant!$B$9:$B$158,0),MATCH(U$1,Input_Lieferant!$C$8:$BE$8,0)),"")&amp;""</f>
        <v/>
      </c>
      <c r="V51" s="258" t="str">
        <f t="shared" si="2"/>
        <v/>
      </c>
      <c r="W51" t="str">
        <f>_xlfn.IFNA(INDEX(Grunddaten!$C$9:$BP$134,MATCH($A51,Input_Lieferant!$B$9:$B$134,0),MATCH(W$1,Grunddaten!$C$8:$BP$8,0)), "")&amp;""</f>
        <v/>
      </c>
      <c r="Y51" t="str">
        <f>_xlfn.IFNA(INDEX(Input_Lieferant!$C$9:$BE$158,MATCH($A51,Input_Lieferant!$B$9:$B$158,0),MATCH(Y$1,Input_Lieferant!$C$8:$BE$8,0)), "")&amp;""</f>
        <v/>
      </c>
      <c r="Z51" t="str">
        <f>_xlfn.IFNA(INDEX(Input_Lieferant!$C$9:$BE$158,MATCH($A51,Input_Lieferant!$B$9:$B$158,0),MATCH(Z$1,Input_Lieferant!$C$8:$BE$8,0)), "")&amp;""</f>
        <v/>
      </c>
      <c r="AA51" t="str">
        <f>_xlfn.IFNA(INDEX(Grunddaten!$C$9:$BP$134,MATCH($A51,Input_Lieferant!$B$9:$B$134,0),MATCH(AA$1,Grunddaten!$C$8:$BP$8,0)), "")&amp;""</f>
        <v/>
      </c>
      <c r="AB51" t="str">
        <f>_xlfn.IFNA(INDEX(Input_Lieferant!$C$9:$BE$158,MATCH($A51,Input_Lieferant!$B$9:$B$158,0),MATCH(AB$1,Input_Lieferant!$C$8:$BE$8,0)), "")&amp;""</f>
        <v/>
      </c>
      <c r="AC51" s="258" t="str">
        <f t="shared" si="3"/>
        <v/>
      </c>
      <c r="AD51" t="str">
        <f>_xlfn.IFNA(INDEX('Systemmanager - Datenassistent'!$G$9:$BU$134,MATCH($A51,Input_Lieferant!$B$9:$B$134,0),MATCH(AD$1,'Systemmanager - Datenassistent'!$G$8:$BU$8,0)), "")&amp;""</f>
        <v/>
      </c>
      <c r="AE51" t="str">
        <f>_xlfn.IFNA(INDEX(Grunddaten!$C$9:$BP$134,MATCH($A51,Input_Lieferant!$B$9:$B$134,0),MATCH(AE$1,Grunddaten!$C$8:$BP$8,0)), "")&amp;""</f>
        <v/>
      </c>
      <c r="AF51" t="str">
        <f>_xlfn.IFNA(INDEX('Systemmanager - Datenassistent'!$J$9:$BU$134,MATCH($A51,Input_Lieferant!$B$9:$B$134,0),MATCH(AF$1,'Systemmanager - Datenassistent'!$J$8:$BU$8,0)), "")&amp;""</f>
        <v/>
      </c>
      <c r="AG51" t="str">
        <f>_xlfn.IFNA(INDEX('Systemmanager - Datenassistent'!$J$9:$BU$134,MATCH($A51,Input_Lieferant!$B$9:$B$134,0),MATCH(AG$1,'Systemmanager - Datenassistent'!$J$8:$BU$8,0)), "")&amp;""</f>
        <v/>
      </c>
      <c r="AH51" t="str">
        <f>_xlfn.IFNA(INDEX(Grunddaten!$C$9:$BP$134,MATCH($A51,Input_Lieferant!$B$9:$B$134,0),MATCH(AH$1,Grunddaten!$C$8:$BP$8,0)), "")&amp;""</f>
        <v/>
      </c>
      <c r="AI51" t="str">
        <f>_xlfn.IFNA(INDEX(Grunddaten!$C$9:$BP$134,MATCH($A51,Input_Lieferant!$B$9:$B$134,0),MATCH(AI$1,Grunddaten!$C$8:$BP$8,0)), "")&amp;""</f>
        <v/>
      </c>
      <c r="AJ51" t="str">
        <f>_xlfn.IFNA(INDEX(Grunddaten!$C$9:$BP$134,MATCH($A51,Input_Lieferant!$B$9:$B$134,0),MATCH(AJ$1,Grunddaten!$C$8:$BP$8,0)), "")&amp;""</f>
        <v/>
      </c>
      <c r="AK51" s="258" t="str">
        <f t="shared" si="4"/>
        <v/>
      </c>
      <c r="AL51" t="str">
        <f>_xlfn.IFNA(INDEX('Systemmanager - Datenassistent'!$J$9:$BU$134,MATCH($A51,Input_Lieferant!$B$9:$B$134,0),MATCH(AL$1,'Systemmanager - Datenassistent'!$J$8:$BU$8,0)), "")&amp;""</f>
        <v/>
      </c>
      <c r="AM51" t="str">
        <f>_xlfn.IFNA(INDEX('Systemmanager - Datenassistent'!$J$9:$BU$134,MATCH($A51,Input_Lieferant!$B$9:$B$134,0),MATCH(AM$1,'Systemmanager - Datenassistent'!$J$8:$BU$8,0)), "")&amp;""</f>
        <v/>
      </c>
      <c r="AN51" s="227" t="str">
        <f>_xlfn.IFNA(INDEX('Systemmanager - Datenassistent'!$J$9:$BU$134,MATCH($A51,Input_Lieferant!$B$9:$B$134,0),MATCH(AN$1,'Systemmanager - Datenassistent'!$J$8:$BU$8,0)), "")&amp;""</f>
        <v/>
      </c>
    </row>
    <row r="52" spans="1:40" x14ac:dyDescent="0.2">
      <c r="A52" t="str">
        <f>IF(LEN(Input_Lieferant!B59)=0,"",Input_Lieferant!B59)</f>
        <v/>
      </c>
      <c r="B52" t="str">
        <f t="shared" si="1"/>
        <v/>
      </c>
      <c r="C52" t="str">
        <f>_xlfn.IFNA(INDEX(Grunddaten!$C$9:$BP$134,MATCH($A52,Input_Lieferant!$B$9:$B$134,0),MATCH(C$1,Grunddaten!$C$8:$BP$8,0)), "")&amp;""</f>
        <v/>
      </c>
      <c r="D52" t="str">
        <f>_xlfn.IFNA(INDEX(Input_Lieferant!$C$9:$BE$158,MATCH($A52,Input_Lieferant!$B$9:$B$158,0),MATCH(D$1,Input_Lieferant!$C$8:$BE$8,0)), "")&amp;""</f>
        <v/>
      </c>
      <c r="E52" t="str">
        <f>_xlfn.IFNA(INDEX(Input_Lieferant!$C$9:$BE$158,MATCH($A52,Input_Lieferant!$B$9:$B$158,0),MATCH(E$1,Input_Lieferant!$C$8:$BE$8,0)), "")&amp;""</f>
        <v/>
      </c>
      <c r="F52" t="str">
        <f>_xlfn.IFNA(INDEX(Grunddaten!$C$9:$BP$134,MATCH($A52,Input_Lieferant!$B$9:$B$134,0),MATCH(F$1,Grunddaten!$C$8:$BP$8,0)), "")&amp;""</f>
        <v/>
      </c>
      <c r="G52" t="str">
        <f>_xlfn.IFNA(INDEX(Input_Lieferant!$C$9:$BE$158,MATCH($A52,Input_Lieferant!$B$9:$B$158,0),MATCH(G$1,Input_Lieferant!$C$8:$BE$8,0)), "")&amp;""</f>
        <v/>
      </c>
      <c r="H52" t="str">
        <f>_xlfn.IFNA(INDEX(Input_Lieferant!$C$9:$BE$158,MATCH($A52,Input_Lieferant!$B$9:$B$158,0),MATCH(H$1,Input_Lieferant!$C$8:$BE$8,0)),"")&amp;""</f>
        <v/>
      </c>
      <c r="I52" t="str">
        <f>TEXT(_xlfn.IFNA(INDEX(Input_Lieferant!$C$9:$BE$158,MATCH($A52,Input_Lieferant!$B$9:$B$158,0),MATCH(I$1,Input_Lieferant!$C$8:$BE$8,0)),""), "0.000")&amp;""</f>
        <v/>
      </c>
      <c r="J52" t="str">
        <f>TEXT(_xlfn.IFNA(INDEX(Input_Lieferant!$C$9:$BE$158,MATCH($A52,Input_Lieferant!$B$9:$B$158,0),MATCH(J$1,Input_Lieferant!$C$8:$BE$8,0)),""), "0.000")&amp;""</f>
        <v/>
      </c>
      <c r="K52" t="str">
        <f>TEXT(_xlfn.IFNA(INDEX(Input_Lieferant!$C$9:$BE$158,MATCH($A52,Input_Lieferant!$B$9:$B$158,0),MATCH(K$1,Input_Lieferant!$C$8:$BE$8,0)),""), "0.000")&amp;""</f>
        <v/>
      </c>
      <c r="L52" t="str">
        <f>TEXT(_xlfn.IFNA(INDEX(Input_Lieferant!$C$9:$BE$158,MATCH($A52,Input_Lieferant!$B$9:$B$158,0),MATCH(L$1,Input_Lieferant!$C$8:$BE$8,0)),""), "0.000")&amp;""</f>
        <v/>
      </c>
      <c r="M52" t="str">
        <f>_xlfn.IFNA(INDEX(Input_Lieferant!$C$9:$BE$158,MATCH($A52,Input_Lieferant!$B$9:$B$158,0),MATCH(M$1,Input_Lieferant!$C$8:$BE$8,0)),"")&amp;""</f>
        <v/>
      </c>
      <c r="N52" t="str">
        <f>_xlfn.IFNA(INDEX(Input_Lieferant!$C$9:$BE$158,MATCH($A52,Input_Lieferant!$B$9:$B$158,0),MATCH(N$1,Input_Lieferant!$C$8:$BE$8,0)),"")&amp;""</f>
        <v/>
      </c>
      <c r="O52" t="str">
        <f>_xlfn.IFNA(INDEX(Input_Lieferant!$C$9:$BE$158,MATCH($A52,Input_Lieferant!$B$9:$B$158,0),MATCH(O$1,Input_Lieferant!$C$8:$BE$8,0)),"")&amp;""</f>
        <v/>
      </c>
      <c r="P52" t="str">
        <f>_xlfn.IFNA(INDEX(Input_Lieferant!$C$9:$BE$158,MATCH($A52,Input_Lieferant!$B$9:$B$158,0),MATCH(P$1,Input_Lieferant!$C$8:$BE$8,0)),"")&amp;""</f>
        <v/>
      </c>
      <c r="Q52" s="258" t="str">
        <f t="shared" si="5"/>
        <v/>
      </c>
      <c r="R52" t="str">
        <f>_xlfn.IFNA(INDEX(Grunddaten!$C$9:$BP$134,MATCH($A52,Input_Lieferant!$B$9:$B$134,0),MATCH(R$1,Grunddaten!$C$8:$BP$8,0)), "")&amp;""</f>
        <v/>
      </c>
      <c r="S52" t="str">
        <f>_xlfn.IFNA(INDEX('Systemmanager - Datenassistent'!$J$9:$BU$134,MATCH($A52,Input_Lieferant!$B$9:$B$134,0),MATCH(S$1,'Systemmanager - Datenassistent'!$J$8:$BU$8,0)), "")</f>
        <v/>
      </c>
      <c r="T52" t="e">
        <f>INDEX('Systemmanager - Datenassistent'!$J$9:$BU$134,MATCH($A52,Input_Lieferant!$B$9:$B$134,0),MATCH(T$1,'Systemmanager - Datenassistent'!$J$8:$BU$8,0))</f>
        <v>#N/A</v>
      </c>
      <c r="U52" t="str">
        <f>_xlfn.IFNA(INDEX(Input_Lieferant!$C$9:$BE$158,MATCH($A52,Input_Lieferant!$B$9:$B$158,0),MATCH(U$1,Input_Lieferant!$C$8:$BE$8,0)),"")&amp;""</f>
        <v/>
      </c>
      <c r="V52" s="258" t="str">
        <f t="shared" si="2"/>
        <v/>
      </c>
      <c r="W52" t="str">
        <f>_xlfn.IFNA(INDEX(Grunddaten!$C$9:$BP$134,MATCH($A52,Input_Lieferant!$B$9:$B$134,0),MATCH(W$1,Grunddaten!$C$8:$BP$8,0)), "")&amp;""</f>
        <v/>
      </c>
      <c r="Y52" t="str">
        <f>_xlfn.IFNA(INDEX(Input_Lieferant!$C$9:$BE$158,MATCH($A52,Input_Lieferant!$B$9:$B$158,0),MATCH(Y$1,Input_Lieferant!$C$8:$BE$8,0)), "")&amp;""</f>
        <v/>
      </c>
      <c r="Z52" t="str">
        <f>_xlfn.IFNA(INDEX(Input_Lieferant!$C$9:$BE$158,MATCH($A52,Input_Lieferant!$B$9:$B$158,0),MATCH(Z$1,Input_Lieferant!$C$8:$BE$8,0)), "")&amp;""</f>
        <v/>
      </c>
      <c r="AA52" t="str">
        <f>_xlfn.IFNA(INDEX(Grunddaten!$C$9:$BP$134,MATCH($A52,Input_Lieferant!$B$9:$B$134,0),MATCH(AA$1,Grunddaten!$C$8:$BP$8,0)), "")&amp;""</f>
        <v/>
      </c>
      <c r="AB52" t="str">
        <f>_xlfn.IFNA(INDEX(Input_Lieferant!$C$9:$BE$158,MATCH($A52,Input_Lieferant!$B$9:$B$158,0),MATCH(AB$1,Input_Lieferant!$C$8:$BE$8,0)), "")&amp;""</f>
        <v/>
      </c>
      <c r="AC52" s="258" t="str">
        <f t="shared" si="3"/>
        <v/>
      </c>
      <c r="AD52" t="str">
        <f>_xlfn.IFNA(INDEX('Systemmanager - Datenassistent'!$G$9:$BU$134,MATCH($A52,Input_Lieferant!$B$9:$B$134,0),MATCH(AD$1,'Systemmanager - Datenassistent'!$G$8:$BU$8,0)), "")&amp;""</f>
        <v/>
      </c>
      <c r="AE52" t="str">
        <f>_xlfn.IFNA(INDEX(Grunddaten!$C$9:$BP$134,MATCH($A52,Input_Lieferant!$B$9:$B$134,0),MATCH(AE$1,Grunddaten!$C$8:$BP$8,0)), "")&amp;""</f>
        <v/>
      </c>
      <c r="AF52" t="str">
        <f>_xlfn.IFNA(INDEX('Systemmanager - Datenassistent'!$J$9:$BU$134,MATCH($A52,Input_Lieferant!$B$9:$B$134,0),MATCH(AF$1,'Systemmanager - Datenassistent'!$J$8:$BU$8,0)), "")&amp;""</f>
        <v/>
      </c>
      <c r="AG52" t="str">
        <f>_xlfn.IFNA(INDEX('Systemmanager - Datenassistent'!$J$9:$BU$134,MATCH($A52,Input_Lieferant!$B$9:$B$134,0),MATCH(AG$1,'Systemmanager - Datenassistent'!$J$8:$BU$8,0)), "")&amp;""</f>
        <v/>
      </c>
      <c r="AH52" t="str">
        <f>_xlfn.IFNA(INDEX(Grunddaten!$C$9:$BP$134,MATCH($A52,Input_Lieferant!$B$9:$B$134,0),MATCH(AH$1,Grunddaten!$C$8:$BP$8,0)), "")&amp;""</f>
        <v/>
      </c>
      <c r="AI52" t="str">
        <f>_xlfn.IFNA(INDEX(Grunddaten!$C$9:$BP$134,MATCH($A52,Input_Lieferant!$B$9:$B$134,0),MATCH(AI$1,Grunddaten!$C$8:$BP$8,0)), "")&amp;""</f>
        <v/>
      </c>
      <c r="AJ52" t="str">
        <f>_xlfn.IFNA(INDEX(Grunddaten!$C$9:$BP$134,MATCH($A52,Input_Lieferant!$B$9:$B$134,0),MATCH(AJ$1,Grunddaten!$C$8:$BP$8,0)), "")&amp;""</f>
        <v/>
      </c>
      <c r="AK52" s="258" t="str">
        <f t="shared" si="4"/>
        <v/>
      </c>
      <c r="AL52" t="str">
        <f>_xlfn.IFNA(INDEX('Systemmanager - Datenassistent'!$J$9:$BU$134,MATCH($A52,Input_Lieferant!$B$9:$B$134,0),MATCH(AL$1,'Systemmanager - Datenassistent'!$J$8:$BU$8,0)), "")&amp;""</f>
        <v/>
      </c>
      <c r="AM52" t="str">
        <f>_xlfn.IFNA(INDEX('Systemmanager - Datenassistent'!$J$9:$BU$134,MATCH($A52,Input_Lieferant!$B$9:$B$134,0),MATCH(AM$1,'Systemmanager - Datenassistent'!$J$8:$BU$8,0)), "")&amp;""</f>
        <v/>
      </c>
      <c r="AN52" s="227" t="str">
        <f>_xlfn.IFNA(INDEX('Systemmanager - Datenassistent'!$J$9:$BU$134,MATCH($A52,Input_Lieferant!$B$9:$B$134,0),MATCH(AN$1,'Systemmanager - Datenassistent'!$J$8:$BU$8,0)), "")&amp;""</f>
        <v/>
      </c>
    </row>
    <row r="53" spans="1:40" x14ac:dyDescent="0.2">
      <c r="A53" t="str">
        <f>IF(LEN(Input_Lieferant!B60)=0,"",Input_Lieferant!B60)</f>
        <v/>
      </c>
      <c r="B53" t="str">
        <f t="shared" si="1"/>
        <v/>
      </c>
      <c r="C53" t="str">
        <f>_xlfn.IFNA(INDEX(Grunddaten!$C$9:$BP$134,MATCH($A53,Input_Lieferant!$B$9:$B$134,0),MATCH(C$1,Grunddaten!$C$8:$BP$8,0)), "")&amp;""</f>
        <v/>
      </c>
      <c r="D53" t="str">
        <f>_xlfn.IFNA(INDEX(Input_Lieferant!$C$9:$BE$158,MATCH($A53,Input_Lieferant!$B$9:$B$158,0),MATCH(D$1,Input_Lieferant!$C$8:$BE$8,0)), "")&amp;""</f>
        <v/>
      </c>
      <c r="E53" t="str">
        <f>_xlfn.IFNA(INDEX(Input_Lieferant!$C$9:$BE$158,MATCH($A53,Input_Lieferant!$B$9:$B$158,0),MATCH(E$1,Input_Lieferant!$C$8:$BE$8,0)), "")&amp;""</f>
        <v/>
      </c>
      <c r="F53" t="str">
        <f>_xlfn.IFNA(INDEX(Grunddaten!$C$9:$BP$134,MATCH($A53,Input_Lieferant!$B$9:$B$134,0),MATCH(F$1,Grunddaten!$C$8:$BP$8,0)), "")&amp;""</f>
        <v/>
      </c>
      <c r="G53" t="str">
        <f>_xlfn.IFNA(INDEX(Input_Lieferant!$C$9:$BE$158,MATCH($A53,Input_Lieferant!$B$9:$B$158,0),MATCH(G$1,Input_Lieferant!$C$8:$BE$8,0)), "")&amp;""</f>
        <v/>
      </c>
      <c r="H53" t="str">
        <f>_xlfn.IFNA(INDEX(Input_Lieferant!$C$9:$BE$158,MATCH($A53,Input_Lieferant!$B$9:$B$158,0),MATCH(H$1,Input_Lieferant!$C$8:$BE$8,0)),"")&amp;""</f>
        <v/>
      </c>
      <c r="I53" t="str">
        <f>TEXT(_xlfn.IFNA(INDEX(Input_Lieferant!$C$9:$BE$158,MATCH($A53,Input_Lieferant!$B$9:$B$158,0),MATCH(I$1,Input_Lieferant!$C$8:$BE$8,0)),""), "0.000")&amp;""</f>
        <v/>
      </c>
      <c r="J53" t="str">
        <f>TEXT(_xlfn.IFNA(INDEX(Input_Lieferant!$C$9:$BE$158,MATCH($A53,Input_Lieferant!$B$9:$B$158,0),MATCH(J$1,Input_Lieferant!$C$8:$BE$8,0)),""), "0.000")&amp;""</f>
        <v/>
      </c>
      <c r="K53" t="str">
        <f>TEXT(_xlfn.IFNA(INDEX(Input_Lieferant!$C$9:$BE$158,MATCH($A53,Input_Lieferant!$B$9:$B$158,0),MATCH(K$1,Input_Lieferant!$C$8:$BE$8,0)),""), "0.000")&amp;""</f>
        <v/>
      </c>
      <c r="L53" t="str">
        <f>TEXT(_xlfn.IFNA(INDEX(Input_Lieferant!$C$9:$BE$158,MATCH($A53,Input_Lieferant!$B$9:$B$158,0),MATCH(L$1,Input_Lieferant!$C$8:$BE$8,0)),""), "0.000")&amp;""</f>
        <v/>
      </c>
      <c r="M53" t="str">
        <f>_xlfn.IFNA(INDEX(Input_Lieferant!$C$9:$BE$158,MATCH($A53,Input_Lieferant!$B$9:$B$158,0),MATCH(M$1,Input_Lieferant!$C$8:$BE$8,0)),"")&amp;""</f>
        <v/>
      </c>
      <c r="N53" t="str">
        <f>_xlfn.IFNA(INDEX(Input_Lieferant!$C$9:$BE$158,MATCH($A53,Input_Lieferant!$B$9:$B$158,0),MATCH(N$1,Input_Lieferant!$C$8:$BE$8,0)),"")&amp;""</f>
        <v/>
      </c>
      <c r="O53" t="str">
        <f>_xlfn.IFNA(INDEX(Input_Lieferant!$C$9:$BE$158,MATCH($A53,Input_Lieferant!$B$9:$B$158,0),MATCH(O$1,Input_Lieferant!$C$8:$BE$8,0)),"")&amp;""</f>
        <v/>
      </c>
      <c r="P53" t="str">
        <f>_xlfn.IFNA(INDEX(Input_Lieferant!$C$9:$BE$158,MATCH($A53,Input_Lieferant!$B$9:$B$158,0),MATCH(P$1,Input_Lieferant!$C$8:$BE$8,0)),"")&amp;""</f>
        <v/>
      </c>
      <c r="Q53" s="258" t="str">
        <f t="shared" si="5"/>
        <v/>
      </c>
      <c r="R53" t="str">
        <f>_xlfn.IFNA(INDEX(Grunddaten!$C$9:$BP$134,MATCH($A53,Input_Lieferant!$B$9:$B$134,0),MATCH(R$1,Grunddaten!$C$8:$BP$8,0)), "")&amp;""</f>
        <v/>
      </c>
      <c r="S53" t="str">
        <f>_xlfn.IFNA(INDEX('Systemmanager - Datenassistent'!$J$9:$BU$134,MATCH($A53,Input_Lieferant!$B$9:$B$134,0),MATCH(S$1,'Systemmanager - Datenassistent'!$J$8:$BU$8,0)), "")</f>
        <v/>
      </c>
      <c r="T53" t="e">
        <f>INDEX('Systemmanager - Datenassistent'!$J$9:$BU$134,MATCH($A53,Input_Lieferant!$B$9:$B$134,0),MATCH(T$1,'Systemmanager - Datenassistent'!$J$8:$BU$8,0))</f>
        <v>#N/A</v>
      </c>
      <c r="U53" t="str">
        <f>_xlfn.IFNA(INDEX(Input_Lieferant!$C$9:$BE$158,MATCH($A53,Input_Lieferant!$B$9:$B$158,0),MATCH(U$1,Input_Lieferant!$C$8:$BE$8,0)),"")&amp;""</f>
        <v/>
      </c>
      <c r="V53" s="258" t="str">
        <f t="shared" si="2"/>
        <v/>
      </c>
      <c r="W53" t="str">
        <f>_xlfn.IFNA(INDEX(Grunddaten!$C$9:$BP$134,MATCH($A53,Input_Lieferant!$B$9:$B$134,0),MATCH(W$1,Grunddaten!$C$8:$BP$8,0)), "")&amp;""</f>
        <v/>
      </c>
      <c r="Y53" t="str">
        <f>_xlfn.IFNA(INDEX(Input_Lieferant!$C$9:$BE$158,MATCH($A53,Input_Lieferant!$B$9:$B$158,0),MATCH(Y$1,Input_Lieferant!$C$8:$BE$8,0)), "")&amp;""</f>
        <v/>
      </c>
      <c r="Z53" t="str">
        <f>_xlfn.IFNA(INDEX(Input_Lieferant!$C$9:$BE$158,MATCH($A53,Input_Lieferant!$B$9:$B$158,0),MATCH(Z$1,Input_Lieferant!$C$8:$BE$8,0)), "")&amp;""</f>
        <v/>
      </c>
      <c r="AA53" t="str">
        <f>_xlfn.IFNA(INDEX(Grunddaten!$C$9:$BP$134,MATCH($A53,Input_Lieferant!$B$9:$B$134,0),MATCH(AA$1,Grunddaten!$C$8:$BP$8,0)), "")&amp;""</f>
        <v/>
      </c>
      <c r="AB53" t="str">
        <f>_xlfn.IFNA(INDEX(Input_Lieferant!$C$9:$BE$158,MATCH($A53,Input_Lieferant!$B$9:$B$158,0),MATCH(AB$1,Input_Lieferant!$C$8:$BE$8,0)), "")&amp;""</f>
        <v/>
      </c>
      <c r="AC53" s="258" t="str">
        <f t="shared" si="3"/>
        <v/>
      </c>
      <c r="AD53" t="str">
        <f>_xlfn.IFNA(INDEX('Systemmanager - Datenassistent'!$G$9:$BU$134,MATCH($A53,Input_Lieferant!$B$9:$B$134,0),MATCH(AD$1,'Systemmanager - Datenassistent'!$G$8:$BU$8,0)), "")&amp;""</f>
        <v/>
      </c>
      <c r="AE53" t="str">
        <f>_xlfn.IFNA(INDEX(Grunddaten!$C$9:$BP$134,MATCH($A53,Input_Lieferant!$B$9:$B$134,0),MATCH(AE$1,Grunddaten!$C$8:$BP$8,0)), "")&amp;""</f>
        <v/>
      </c>
      <c r="AF53" t="str">
        <f>_xlfn.IFNA(INDEX('Systemmanager - Datenassistent'!$J$9:$BU$134,MATCH($A53,Input_Lieferant!$B$9:$B$134,0),MATCH(AF$1,'Systemmanager - Datenassistent'!$J$8:$BU$8,0)), "")&amp;""</f>
        <v/>
      </c>
      <c r="AG53" t="str">
        <f>_xlfn.IFNA(INDEX('Systemmanager - Datenassistent'!$J$9:$BU$134,MATCH($A53,Input_Lieferant!$B$9:$B$134,0),MATCH(AG$1,'Systemmanager - Datenassistent'!$J$8:$BU$8,0)), "")&amp;""</f>
        <v/>
      </c>
      <c r="AH53" t="str">
        <f>_xlfn.IFNA(INDEX(Grunddaten!$C$9:$BP$134,MATCH($A53,Input_Lieferant!$B$9:$B$134,0),MATCH(AH$1,Grunddaten!$C$8:$BP$8,0)), "")&amp;""</f>
        <v/>
      </c>
      <c r="AI53" t="str">
        <f>_xlfn.IFNA(INDEX(Grunddaten!$C$9:$BP$134,MATCH($A53,Input_Lieferant!$B$9:$B$134,0),MATCH(AI$1,Grunddaten!$C$8:$BP$8,0)), "")&amp;""</f>
        <v/>
      </c>
      <c r="AJ53" t="str">
        <f>_xlfn.IFNA(INDEX(Grunddaten!$C$9:$BP$134,MATCH($A53,Input_Lieferant!$B$9:$B$134,0),MATCH(AJ$1,Grunddaten!$C$8:$BP$8,0)), "")&amp;""</f>
        <v/>
      </c>
      <c r="AK53" s="258" t="str">
        <f t="shared" si="4"/>
        <v/>
      </c>
      <c r="AL53" t="str">
        <f>_xlfn.IFNA(INDEX('Systemmanager - Datenassistent'!$J$9:$BU$134,MATCH($A53,Input_Lieferant!$B$9:$B$134,0),MATCH(AL$1,'Systemmanager - Datenassistent'!$J$8:$BU$8,0)), "")&amp;""</f>
        <v/>
      </c>
      <c r="AM53" t="str">
        <f>_xlfn.IFNA(INDEX('Systemmanager - Datenassistent'!$J$9:$BU$134,MATCH($A53,Input_Lieferant!$B$9:$B$134,0),MATCH(AM$1,'Systemmanager - Datenassistent'!$J$8:$BU$8,0)), "")&amp;""</f>
        <v/>
      </c>
      <c r="AN53" s="227" t="str">
        <f>_xlfn.IFNA(INDEX('Systemmanager - Datenassistent'!$J$9:$BU$134,MATCH($A53,Input_Lieferant!$B$9:$B$134,0),MATCH(AN$1,'Systemmanager - Datenassistent'!$J$8:$BU$8,0)), "")&amp;""</f>
        <v/>
      </c>
    </row>
    <row r="54" spans="1:40" x14ac:dyDescent="0.2">
      <c r="A54" t="str">
        <f>IF(LEN(Input_Lieferant!B61)=0,"",Input_Lieferant!B61)</f>
        <v/>
      </c>
      <c r="B54" t="str">
        <f t="shared" si="1"/>
        <v/>
      </c>
      <c r="C54" t="str">
        <f>_xlfn.IFNA(INDEX(Grunddaten!$C$9:$BP$134,MATCH($A54,Input_Lieferant!$B$9:$B$134,0),MATCH(C$1,Grunddaten!$C$8:$BP$8,0)), "")&amp;""</f>
        <v/>
      </c>
      <c r="D54" t="str">
        <f>_xlfn.IFNA(INDEX(Input_Lieferant!$C$9:$BE$158,MATCH($A54,Input_Lieferant!$B$9:$B$158,0),MATCH(D$1,Input_Lieferant!$C$8:$BE$8,0)), "")&amp;""</f>
        <v/>
      </c>
      <c r="E54" t="str">
        <f>_xlfn.IFNA(INDEX(Input_Lieferant!$C$9:$BE$158,MATCH($A54,Input_Lieferant!$B$9:$B$158,0),MATCH(E$1,Input_Lieferant!$C$8:$BE$8,0)), "")&amp;""</f>
        <v/>
      </c>
      <c r="F54" t="str">
        <f>_xlfn.IFNA(INDEX(Grunddaten!$C$9:$BP$134,MATCH($A54,Input_Lieferant!$B$9:$B$134,0),MATCH(F$1,Grunddaten!$C$8:$BP$8,0)), "")&amp;""</f>
        <v/>
      </c>
      <c r="G54" t="str">
        <f>_xlfn.IFNA(INDEX(Input_Lieferant!$C$9:$BE$158,MATCH($A54,Input_Lieferant!$B$9:$B$158,0),MATCH(G$1,Input_Lieferant!$C$8:$BE$8,0)), "")&amp;""</f>
        <v/>
      </c>
      <c r="H54" t="str">
        <f>_xlfn.IFNA(INDEX(Input_Lieferant!$C$9:$BE$158,MATCH($A54,Input_Lieferant!$B$9:$B$158,0),MATCH(H$1,Input_Lieferant!$C$8:$BE$8,0)),"")&amp;""</f>
        <v/>
      </c>
      <c r="I54" t="str">
        <f>TEXT(_xlfn.IFNA(INDEX(Input_Lieferant!$C$9:$BE$158,MATCH($A54,Input_Lieferant!$B$9:$B$158,0),MATCH(I$1,Input_Lieferant!$C$8:$BE$8,0)),""), "0.000")&amp;""</f>
        <v/>
      </c>
      <c r="J54" t="str">
        <f>TEXT(_xlfn.IFNA(INDEX(Input_Lieferant!$C$9:$BE$158,MATCH($A54,Input_Lieferant!$B$9:$B$158,0),MATCH(J$1,Input_Lieferant!$C$8:$BE$8,0)),""), "0.000")&amp;""</f>
        <v/>
      </c>
      <c r="K54" t="str">
        <f>TEXT(_xlfn.IFNA(INDEX(Input_Lieferant!$C$9:$BE$158,MATCH($A54,Input_Lieferant!$B$9:$B$158,0),MATCH(K$1,Input_Lieferant!$C$8:$BE$8,0)),""), "0.000")&amp;""</f>
        <v/>
      </c>
      <c r="L54" t="str">
        <f>TEXT(_xlfn.IFNA(INDEX(Input_Lieferant!$C$9:$BE$158,MATCH($A54,Input_Lieferant!$B$9:$B$158,0),MATCH(L$1,Input_Lieferant!$C$8:$BE$8,0)),""), "0.000")&amp;""</f>
        <v/>
      </c>
      <c r="M54" t="str">
        <f>_xlfn.IFNA(INDEX(Input_Lieferant!$C$9:$BE$158,MATCH($A54,Input_Lieferant!$B$9:$B$158,0),MATCH(M$1,Input_Lieferant!$C$8:$BE$8,0)),"")&amp;""</f>
        <v/>
      </c>
      <c r="N54" t="str">
        <f>_xlfn.IFNA(INDEX(Input_Lieferant!$C$9:$BE$158,MATCH($A54,Input_Lieferant!$B$9:$B$158,0),MATCH(N$1,Input_Lieferant!$C$8:$BE$8,0)),"")&amp;""</f>
        <v/>
      </c>
      <c r="O54" t="str">
        <f>_xlfn.IFNA(INDEX(Input_Lieferant!$C$9:$BE$158,MATCH($A54,Input_Lieferant!$B$9:$B$158,0),MATCH(O$1,Input_Lieferant!$C$8:$BE$8,0)),"")&amp;""</f>
        <v/>
      </c>
      <c r="P54" t="str">
        <f>_xlfn.IFNA(INDEX(Input_Lieferant!$C$9:$BE$158,MATCH($A54,Input_Lieferant!$B$9:$B$158,0),MATCH(P$1,Input_Lieferant!$C$8:$BE$8,0)),"")&amp;""</f>
        <v/>
      </c>
      <c r="Q54" s="258" t="str">
        <f t="shared" si="5"/>
        <v/>
      </c>
      <c r="R54" t="str">
        <f>_xlfn.IFNA(INDEX(Grunddaten!$C$9:$BP$134,MATCH($A54,Input_Lieferant!$B$9:$B$134,0),MATCH(R$1,Grunddaten!$C$8:$BP$8,0)), "")&amp;""</f>
        <v/>
      </c>
      <c r="S54" t="str">
        <f>_xlfn.IFNA(INDEX('Systemmanager - Datenassistent'!$J$9:$BU$134,MATCH($A54,Input_Lieferant!$B$9:$B$134,0),MATCH(S$1,'Systemmanager - Datenassistent'!$J$8:$BU$8,0)), "")</f>
        <v/>
      </c>
      <c r="T54" t="e">
        <f>INDEX('Systemmanager - Datenassistent'!$J$9:$BU$134,MATCH($A54,Input_Lieferant!$B$9:$B$134,0),MATCH(T$1,'Systemmanager - Datenassistent'!$J$8:$BU$8,0))</f>
        <v>#N/A</v>
      </c>
      <c r="U54" t="str">
        <f>_xlfn.IFNA(INDEX(Input_Lieferant!$C$9:$BE$158,MATCH($A54,Input_Lieferant!$B$9:$B$158,0),MATCH(U$1,Input_Lieferant!$C$8:$BE$8,0)),"")&amp;""</f>
        <v/>
      </c>
      <c r="V54" s="258" t="str">
        <f t="shared" si="2"/>
        <v/>
      </c>
      <c r="W54" t="str">
        <f>_xlfn.IFNA(INDEX(Grunddaten!$C$9:$BP$134,MATCH($A54,Input_Lieferant!$B$9:$B$134,0),MATCH(W$1,Grunddaten!$C$8:$BP$8,0)), "")&amp;""</f>
        <v/>
      </c>
      <c r="Y54" t="str">
        <f>_xlfn.IFNA(INDEX(Input_Lieferant!$C$9:$BE$158,MATCH($A54,Input_Lieferant!$B$9:$B$158,0),MATCH(Y$1,Input_Lieferant!$C$8:$BE$8,0)), "")&amp;""</f>
        <v/>
      </c>
      <c r="Z54" t="str">
        <f>_xlfn.IFNA(INDEX(Input_Lieferant!$C$9:$BE$158,MATCH($A54,Input_Lieferant!$B$9:$B$158,0),MATCH(Z$1,Input_Lieferant!$C$8:$BE$8,0)), "")&amp;""</f>
        <v/>
      </c>
      <c r="AA54" t="str">
        <f>_xlfn.IFNA(INDEX(Grunddaten!$C$9:$BP$134,MATCH($A54,Input_Lieferant!$B$9:$B$134,0),MATCH(AA$1,Grunddaten!$C$8:$BP$8,0)), "")&amp;""</f>
        <v/>
      </c>
      <c r="AB54" t="str">
        <f>_xlfn.IFNA(INDEX(Input_Lieferant!$C$9:$BE$158,MATCH($A54,Input_Lieferant!$B$9:$B$158,0),MATCH(AB$1,Input_Lieferant!$C$8:$BE$8,0)), "")&amp;""</f>
        <v/>
      </c>
      <c r="AC54" s="258" t="str">
        <f t="shared" si="3"/>
        <v/>
      </c>
      <c r="AD54" t="str">
        <f>_xlfn.IFNA(INDEX('Systemmanager - Datenassistent'!$G$9:$BU$134,MATCH($A54,Input_Lieferant!$B$9:$B$134,0),MATCH(AD$1,'Systemmanager - Datenassistent'!$G$8:$BU$8,0)), "")&amp;""</f>
        <v/>
      </c>
      <c r="AE54" t="str">
        <f>_xlfn.IFNA(INDEX(Grunddaten!$C$9:$BP$134,MATCH($A54,Input_Lieferant!$B$9:$B$134,0),MATCH(AE$1,Grunddaten!$C$8:$BP$8,0)), "")&amp;""</f>
        <v/>
      </c>
      <c r="AF54" t="str">
        <f>_xlfn.IFNA(INDEX('Systemmanager - Datenassistent'!$J$9:$BU$134,MATCH($A54,Input_Lieferant!$B$9:$B$134,0),MATCH(AF$1,'Systemmanager - Datenassistent'!$J$8:$BU$8,0)), "")&amp;""</f>
        <v/>
      </c>
      <c r="AG54" t="str">
        <f>_xlfn.IFNA(INDEX('Systemmanager - Datenassistent'!$J$9:$BU$134,MATCH($A54,Input_Lieferant!$B$9:$B$134,0),MATCH(AG$1,'Systemmanager - Datenassistent'!$J$8:$BU$8,0)), "")&amp;""</f>
        <v/>
      </c>
      <c r="AH54" t="str">
        <f>_xlfn.IFNA(INDEX(Grunddaten!$C$9:$BP$134,MATCH($A54,Input_Lieferant!$B$9:$B$134,0),MATCH(AH$1,Grunddaten!$C$8:$BP$8,0)), "")&amp;""</f>
        <v/>
      </c>
      <c r="AI54" t="str">
        <f>_xlfn.IFNA(INDEX(Grunddaten!$C$9:$BP$134,MATCH($A54,Input_Lieferant!$B$9:$B$134,0),MATCH(AI$1,Grunddaten!$C$8:$BP$8,0)), "")&amp;""</f>
        <v/>
      </c>
      <c r="AJ54" t="str">
        <f>_xlfn.IFNA(INDEX(Grunddaten!$C$9:$BP$134,MATCH($A54,Input_Lieferant!$B$9:$B$134,0),MATCH(AJ$1,Grunddaten!$C$8:$BP$8,0)), "")&amp;""</f>
        <v/>
      </c>
      <c r="AK54" s="258" t="str">
        <f t="shared" si="4"/>
        <v/>
      </c>
      <c r="AL54" t="str">
        <f>_xlfn.IFNA(INDEX('Systemmanager - Datenassistent'!$J$9:$BU$134,MATCH($A54,Input_Lieferant!$B$9:$B$134,0),MATCH(AL$1,'Systemmanager - Datenassistent'!$J$8:$BU$8,0)), "")&amp;""</f>
        <v/>
      </c>
      <c r="AM54" t="str">
        <f>_xlfn.IFNA(INDEX('Systemmanager - Datenassistent'!$J$9:$BU$134,MATCH($A54,Input_Lieferant!$B$9:$B$134,0),MATCH(AM$1,'Systemmanager - Datenassistent'!$J$8:$BU$8,0)), "")&amp;""</f>
        <v/>
      </c>
      <c r="AN54" s="227" t="str">
        <f>_xlfn.IFNA(INDEX('Systemmanager - Datenassistent'!$J$9:$BU$134,MATCH($A54,Input_Lieferant!$B$9:$B$134,0),MATCH(AN$1,'Systemmanager - Datenassistent'!$J$8:$BU$8,0)), "")&amp;""</f>
        <v/>
      </c>
    </row>
    <row r="55" spans="1:40" x14ac:dyDescent="0.2">
      <c r="A55" t="str">
        <f>IF(LEN(Input_Lieferant!B62)=0,"",Input_Lieferant!B62)</f>
        <v/>
      </c>
      <c r="B55" t="str">
        <f t="shared" si="1"/>
        <v/>
      </c>
      <c r="C55" t="str">
        <f>_xlfn.IFNA(INDEX(Grunddaten!$C$9:$BP$134,MATCH($A55,Input_Lieferant!$B$9:$B$134,0),MATCH(C$1,Grunddaten!$C$8:$BP$8,0)), "")&amp;""</f>
        <v/>
      </c>
      <c r="D55" t="str">
        <f>_xlfn.IFNA(INDEX(Input_Lieferant!$C$9:$BE$158,MATCH($A55,Input_Lieferant!$B$9:$B$158,0),MATCH(D$1,Input_Lieferant!$C$8:$BE$8,0)), "")&amp;""</f>
        <v/>
      </c>
      <c r="E55" t="str">
        <f>_xlfn.IFNA(INDEX(Input_Lieferant!$C$9:$BE$158,MATCH($A55,Input_Lieferant!$B$9:$B$158,0),MATCH(E$1,Input_Lieferant!$C$8:$BE$8,0)), "")&amp;""</f>
        <v/>
      </c>
      <c r="F55" t="str">
        <f>_xlfn.IFNA(INDEX(Grunddaten!$C$9:$BP$134,MATCH($A55,Input_Lieferant!$B$9:$B$134,0),MATCH(F$1,Grunddaten!$C$8:$BP$8,0)), "")&amp;""</f>
        <v/>
      </c>
      <c r="G55" t="str">
        <f>_xlfn.IFNA(INDEX(Input_Lieferant!$C$9:$BE$158,MATCH($A55,Input_Lieferant!$B$9:$B$158,0),MATCH(G$1,Input_Lieferant!$C$8:$BE$8,0)), "")&amp;""</f>
        <v/>
      </c>
      <c r="H55" t="str">
        <f>_xlfn.IFNA(INDEX(Input_Lieferant!$C$9:$BE$158,MATCH($A55,Input_Lieferant!$B$9:$B$158,0),MATCH(H$1,Input_Lieferant!$C$8:$BE$8,0)),"")&amp;""</f>
        <v/>
      </c>
      <c r="I55" t="str">
        <f>TEXT(_xlfn.IFNA(INDEX(Input_Lieferant!$C$9:$BE$158,MATCH($A55,Input_Lieferant!$B$9:$B$158,0),MATCH(I$1,Input_Lieferant!$C$8:$BE$8,0)),""), "0.000")&amp;""</f>
        <v/>
      </c>
      <c r="J55" t="str">
        <f>TEXT(_xlfn.IFNA(INDEX(Input_Lieferant!$C$9:$BE$158,MATCH($A55,Input_Lieferant!$B$9:$B$158,0),MATCH(J$1,Input_Lieferant!$C$8:$BE$8,0)),""), "0.000")&amp;""</f>
        <v/>
      </c>
      <c r="K55" t="str">
        <f>TEXT(_xlfn.IFNA(INDEX(Input_Lieferant!$C$9:$BE$158,MATCH($A55,Input_Lieferant!$B$9:$B$158,0),MATCH(K$1,Input_Lieferant!$C$8:$BE$8,0)),""), "0.000")&amp;""</f>
        <v/>
      </c>
      <c r="L55" t="str">
        <f>TEXT(_xlfn.IFNA(INDEX(Input_Lieferant!$C$9:$BE$158,MATCH($A55,Input_Lieferant!$B$9:$B$158,0),MATCH(L$1,Input_Lieferant!$C$8:$BE$8,0)),""), "0.000")&amp;""</f>
        <v/>
      </c>
      <c r="M55" t="str">
        <f>_xlfn.IFNA(INDEX(Input_Lieferant!$C$9:$BE$158,MATCH($A55,Input_Lieferant!$B$9:$B$158,0),MATCH(M$1,Input_Lieferant!$C$8:$BE$8,0)),"")&amp;""</f>
        <v/>
      </c>
      <c r="N55" t="str">
        <f>_xlfn.IFNA(INDEX(Input_Lieferant!$C$9:$BE$158,MATCH($A55,Input_Lieferant!$B$9:$B$158,0),MATCH(N$1,Input_Lieferant!$C$8:$BE$8,0)),"")&amp;""</f>
        <v/>
      </c>
      <c r="O55" t="str">
        <f>_xlfn.IFNA(INDEX(Input_Lieferant!$C$9:$BE$158,MATCH($A55,Input_Lieferant!$B$9:$B$158,0),MATCH(O$1,Input_Lieferant!$C$8:$BE$8,0)),"")&amp;""</f>
        <v/>
      </c>
      <c r="P55" t="str">
        <f>_xlfn.IFNA(INDEX(Input_Lieferant!$C$9:$BE$158,MATCH($A55,Input_Lieferant!$B$9:$B$158,0),MATCH(P$1,Input_Lieferant!$C$8:$BE$8,0)),"")&amp;""</f>
        <v/>
      </c>
      <c r="Q55" s="258" t="str">
        <f t="shared" si="5"/>
        <v/>
      </c>
      <c r="R55" t="str">
        <f>_xlfn.IFNA(INDEX(Grunddaten!$C$9:$BP$134,MATCH($A55,Input_Lieferant!$B$9:$B$134,0),MATCH(R$1,Grunddaten!$C$8:$BP$8,0)), "")&amp;""</f>
        <v/>
      </c>
      <c r="S55" t="str">
        <f>_xlfn.IFNA(INDEX('Systemmanager - Datenassistent'!$J$9:$BU$134,MATCH($A55,Input_Lieferant!$B$9:$B$134,0),MATCH(S$1,'Systemmanager - Datenassistent'!$J$8:$BU$8,0)), "")</f>
        <v/>
      </c>
      <c r="T55" t="e">
        <f>INDEX('Systemmanager - Datenassistent'!$J$9:$BU$134,MATCH($A55,Input_Lieferant!$B$9:$B$134,0),MATCH(T$1,'Systemmanager - Datenassistent'!$J$8:$BU$8,0))</f>
        <v>#N/A</v>
      </c>
      <c r="U55" t="str">
        <f>_xlfn.IFNA(INDEX(Input_Lieferant!$C$9:$BE$158,MATCH($A55,Input_Lieferant!$B$9:$B$158,0),MATCH(U$1,Input_Lieferant!$C$8:$BE$8,0)),"")&amp;""</f>
        <v/>
      </c>
      <c r="V55" s="258" t="str">
        <f t="shared" si="2"/>
        <v/>
      </c>
      <c r="W55" t="str">
        <f>_xlfn.IFNA(INDEX(Grunddaten!$C$9:$BP$134,MATCH($A55,Input_Lieferant!$B$9:$B$134,0),MATCH(W$1,Grunddaten!$C$8:$BP$8,0)), "")&amp;""</f>
        <v/>
      </c>
      <c r="Y55" t="str">
        <f>_xlfn.IFNA(INDEX(Input_Lieferant!$C$9:$BE$158,MATCH($A55,Input_Lieferant!$B$9:$B$158,0),MATCH(Y$1,Input_Lieferant!$C$8:$BE$8,0)), "")&amp;""</f>
        <v/>
      </c>
      <c r="Z55" t="str">
        <f>_xlfn.IFNA(INDEX(Input_Lieferant!$C$9:$BE$158,MATCH($A55,Input_Lieferant!$B$9:$B$158,0),MATCH(Z$1,Input_Lieferant!$C$8:$BE$8,0)), "")&amp;""</f>
        <v/>
      </c>
      <c r="AA55" t="str">
        <f>_xlfn.IFNA(INDEX(Grunddaten!$C$9:$BP$134,MATCH($A55,Input_Lieferant!$B$9:$B$134,0),MATCH(AA$1,Grunddaten!$C$8:$BP$8,0)), "")&amp;""</f>
        <v/>
      </c>
      <c r="AB55" t="str">
        <f>_xlfn.IFNA(INDEX(Input_Lieferant!$C$9:$BE$158,MATCH($A55,Input_Lieferant!$B$9:$B$158,0),MATCH(AB$1,Input_Lieferant!$C$8:$BE$8,0)), "")&amp;""</f>
        <v/>
      </c>
      <c r="AC55" s="258" t="str">
        <f t="shared" si="3"/>
        <v/>
      </c>
      <c r="AD55" t="str">
        <f>_xlfn.IFNA(INDEX('Systemmanager - Datenassistent'!$G$9:$BU$134,MATCH($A55,Input_Lieferant!$B$9:$B$134,0),MATCH(AD$1,'Systemmanager - Datenassistent'!$G$8:$BU$8,0)), "")&amp;""</f>
        <v/>
      </c>
      <c r="AE55" t="str">
        <f>_xlfn.IFNA(INDEX(Grunddaten!$C$9:$BP$134,MATCH($A55,Input_Lieferant!$B$9:$B$134,0),MATCH(AE$1,Grunddaten!$C$8:$BP$8,0)), "")&amp;""</f>
        <v/>
      </c>
      <c r="AF55" t="str">
        <f>_xlfn.IFNA(INDEX('Systemmanager - Datenassistent'!$J$9:$BU$134,MATCH($A55,Input_Lieferant!$B$9:$B$134,0),MATCH(AF$1,'Systemmanager - Datenassistent'!$J$8:$BU$8,0)), "")&amp;""</f>
        <v/>
      </c>
      <c r="AG55" t="str">
        <f>_xlfn.IFNA(INDEX('Systemmanager - Datenassistent'!$J$9:$BU$134,MATCH($A55,Input_Lieferant!$B$9:$B$134,0),MATCH(AG$1,'Systemmanager - Datenassistent'!$J$8:$BU$8,0)), "")&amp;""</f>
        <v/>
      </c>
      <c r="AH55" t="str">
        <f>_xlfn.IFNA(INDEX(Grunddaten!$C$9:$BP$134,MATCH($A55,Input_Lieferant!$B$9:$B$134,0),MATCH(AH$1,Grunddaten!$C$8:$BP$8,0)), "")&amp;""</f>
        <v/>
      </c>
      <c r="AI55" t="str">
        <f>_xlfn.IFNA(INDEX(Grunddaten!$C$9:$BP$134,MATCH($A55,Input_Lieferant!$B$9:$B$134,0),MATCH(AI$1,Grunddaten!$C$8:$BP$8,0)), "")&amp;""</f>
        <v/>
      </c>
      <c r="AJ55" t="str">
        <f>_xlfn.IFNA(INDEX(Grunddaten!$C$9:$BP$134,MATCH($A55,Input_Lieferant!$B$9:$B$134,0),MATCH(AJ$1,Grunddaten!$C$8:$BP$8,0)), "")&amp;""</f>
        <v/>
      </c>
      <c r="AK55" s="258" t="str">
        <f t="shared" si="4"/>
        <v/>
      </c>
      <c r="AL55" t="str">
        <f>_xlfn.IFNA(INDEX('Systemmanager - Datenassistent'!$J$9:$BU$134,MATCH($A55,Input_Lieferant!$B$9:$B$134,0),MATCH(AL$1,'Systemmanager - Datenassistent'!$J$8:$BU$8,0)), "")&amp;""</f>
        <v/>
      </c>
      <c r="AM55" t="str">
        <f>_xlfn.IFNA(INDEX('Systemmanager - Datenassistent'!$J$9:$BU$134,MATCH($A55,Input_Lieferant!$B$9:$B$134,0),MATCH(AM$1,'Systemmanager - Datenassistent'!$J$8:$BU$8,0)), "")&amp;""</f>
        <v/>
      </c>
      <c r="AN55" s="227" t="str">
        <f>_xlfn.IFNA(INDEX('Systemmanager - Datenassistent'!$J$9:$BU$134,MATCH($A55,Input_Lieferant!$B$9:$B$134,0),MATCH(AN$1,'Systemmanager - Datenassistent'!$J$8:$BU$8,0)), "")&amp;""</f>
        <v/>
      </c>
    </row>
    <row r="56" spans="1:40" x14ac:dyDescent="0.2">
      <c r="A56" t="str">
        <f>IF(LEN(Input_Lieferant!B63)=0,"",Input_Lieferant!B63)</f>
        <v/>
      </c>
      <c r="B56" t="str">
        <f t="shared" si="1"/>
        <v/>
      </c>
      <c r="C56" t="str">
        <f>_xlfn.IFNA(INDEX(Grunddaten!$C$9:$BP$134,MATCH($A56,Input_Lieferant!$B$9:$B$134,0),MATCH(C$1,Grunddaten!$C$8:$BP$8,0)), "")&amp;""</f>
        <v/>
      </c>
      <c r="D56" t="str">
        <f>_xlfn.IFNA(INDEX(Input_Lieferant!$C$9:$BE$158,MATCH($A56,Input_Lieferant!$B$9:$B$158,0),MATCH(D$1,Input_Lieferant!$C$8:$BE$8,0)), "")&amp;""</f>
        <v/>
      </c>
      <c r="E56" t="str">
        <f>_xlfn.IFNA(INDEX(Input_Lieferant!$C$9:$BE$158,MATCH($A56,Input_Lieferant!$B$9:$B$158,0),MATCH(E$1,Input_Lieferant!$C$8:$BE$8,0)), "")&amp;""</f>
        <v/>
      </c>
      <c r="F56" t="str">
        <f>_xlfn.IFNA(INDEX(Grunddaten!$C$9:$BP$134,MATCH($A56,Input_Lieferant!$B$9:$B$134,0),MATCH(F$1,Grunddaten!$C$8:$BP$8,0)), "")&amp;""</f>
        <v/>
      </c>
      <c r="G56" t="str">
        <f>_xlfn.IFNA(INDEX(Input_Lieferant!$C$9:$BE$158,MATCH($A56,Input_Lieferant!$B$9:$B$158,0),MATCH(G$1,Input_Lieferant!$C$8:$BE$8,0)), "")&amp;""</f>
        <v/>
      </c>
      <c r="H56" t="str">
        <f>_xlfn.IFNA(INDEX(Input_Lieferant!$C$9:$BE$158,MATCH($A56,Input_Lieferant!$B$9:$B$158,0),MATCH(H$1,Input_Lieferant!$C$8:$BE$8,0)),"")&amp;""</f>
        <v/>
      </c>
      <c r="I56" t="str">
        <f>TEXT(_xlfn.IFNA(INDEX(Input_Lieferant!$C$9:$BE$158,MATCH($A56,Input_Lieferant!$B$9:$B$158,0),MATCH(I$1,Input_Lieferant!$C$8:$BE$8,0)),""), "0.000")&amp;""</f>
        <v/>
      </c>
      <c r="J56" t="str">
        <f>TEXT(_xlfn.IFNA(INDEX(Input_Lieferant!$C$9:$BE$158,MATCH($A56,Input_Lieferant!$B$9:$B$158,0),MATCH(J$1,Input_Lieferant!$C$8:$BE$8,0)),""), "0.000")&amp;""</f>
        <v/>
      </c>
      <c r="K56" t="str">
        <f>TEXT(_xlfn.IFNA(INDEX(Input_Lieferant!$C$9:$BE$158,MATCH($A56,Input_Lieferant!$B$9:$B$158,0),MATCH(K$1,Input_Lieferant!$C$8:$BE$8,0)),""), "0.000")&amp;""</f>
        <v/>
      </c>
      <c r="L56" t="str">
        <f>TEXT(_xlfn.IFNA(INDEX(Input_Lieferant!$C$9:$BE$158,MATCH($A56,Input_Lieferant!$B$9:$B$158,0),MATCH(L$1,Input_Lieferant!$C$8:$BE$8,0)),""), "0.000")&amp;""</f>
        <v/>
      </c>
      <c r="M56" t="str">
        <f>_xlfn.IFNA(INDEX(Input_Lieferant!$C$9:$BE$158,MATCH($A56,Input_Lieferant!$B$9:$B$158,0),MATCH(M$1,Input_Lieferant!$C$8:$BE$8,0)),"")&amp;""</f>
        <v/>
      </c>
      <c r="N56" t="str">
        <f>_xlfn.IFNA(INDEX(Input_Lieferant!$C$9:$BE$158,MATCH($A56,Input_Lieferant!$B$9:$B$158,0),MATCH(N$1,Input_Lieferant!$C$8:$BE$8,0)),"")&amp;""</f>
        <v/>
      </c>
      <c r="O56" t="str">
        <f>_xlfn.IFNA(INDEX(Input_Lieferant!$C$9:$BE$158,MATCH($A56,Input_Lieferant!$B$9:$B$158,0),MATCH(O$1,Input_Lieferant!$C$8:$BE$8,0)),"")&amp;""</f>
        <v/>
      </c>
      <c r="P56" t="str">
        <f>_xlfn.IFNA(INDEX(Input_Lieferant!$C$9:$BE$158,MATCH($A56,Input_Lieferant!$B$9:$B$158,0),MATCH(P$1,Input_Lieferant!$C$8:$BE$8,0)),"")&amp;""</f>
        <v/>
      </c>
      <c r="Q56" s="258" t="str">
        <f t="shared" si="5"/>
        <v/>
      </c>
      <c r="R56" t="str">
        <f>_xlfn.IFNA(INDEX(Grunddaten!$C$9:$BP$134,MATCH($A56,Input_Lieferant!$B$9:$B$134,0),MATCH(R$1,Grunddaten!$C$8:$BP$8,0)), "")&amp;""</f>
        <v/>
      </c>
      <c r="S56" t="str">
        <f>_xlfn.IFNA(INDEX('Systemmanager - Datenassistent'!$J$9:$BU$134,MATCH($A56,Input_Lieferant!$B$9:$B$134,0),MATCH(S$1,'Systemmanager - Datenassistent'!$J$8:$BU$8,0)), "")</f>
        <v/>
      </c>
      <c r="T56" t="e">
        <f>INDEX('Systemmanager - Datenassistent'!$J$9:$BU$134,MATCH($A56,Input_Lieferant!$B$9:$B$134,0),MATCH(T$1,'Systemmanager - Datenassistent'!$J$8:$BU$8,0))</f>
        <v>#N/A</v>
      </c>
      <c r="U56" t="str">
        <f>_xlfn.IFNA(INDEX(Input_Lieferant!$C$9:$BE$158,MATCH($A56,Input_Lieferant!$B$9:$B$158,0),MATCH(U$1,Input_Lieferant!$C$8:$BE$8,0)),"")&amp;""</f>
        <v/>
      </c>
      <c r="V56" s="258" t="str">
        <f t="shared" si="2"/>
        <v/>
      </c>
      <c r="W56" t="str">
        <f>_xlfn.IFNA(INDEX(Grunddaten!$C$9:$BP$134,MATCH($A56,Input_Lieferant!$B$9:$B$134,0),MATCH(W$1,Grunddaten!$C$8:$BP$8,0)), "")&amp;""</f>
        <v/>
      </c>
      <c r="Y56" t="str">
        <f>_xlfn.IFNA(INDEX(Input_Lieferant!$C$9:$BE$158,MATCH($A56,Input_Lieferant!$B$9:$B$158,0),MATCH(Y$1,Input_Lieferant!$C$8:$BE$8,0)), "")&amp;""</f>
        <v/>
      </c>
      <c r="Z56" t="str">
        <f>_xlfn.IFNA(INDEX(Input_Lieferant!$C$9:$BE$158,MATCH($A56,Input_Lieferant!$B$9:$B$158,0),MATCH(Z$1,Input_Lieferant!$C$8:$BE$8,0)), "")&amp;""</f>
        <v/>
      </c>
      <c r="AA56" t="str">
        <f>_xlfn.IFNA(INDEX(Grunddaten!$C$9:$BP$134,MATCH($A56,Input_Lieferant!$B$9:$B$134,0),MATCH(AA$1,Grunddaten!$C$8:$BP$8,0)), "")&amp;""</f>
        <v/>
      </c>
      <c r="AB56" t="str">
        <f>_xlfn.IFNA(INDEX(Input_Lieferant!$C$9:$BE$158,MATCH($A56,Input_Lieferant!$B$9:$B$158,0),MATCH(AB$1,Input_Lieferant!$C$8:$BE$8,0)), "")&amp;""</f>
        <v/>
      </c>
      <c r="AC56" s="258" t="str">
        <f t="shared" si="3"/>
        <v/>
      </c>
      <c r="AD56" t="str">
        <f>_xlfn.IFNA(INDEX('Systemmanager - Datenassistent'!$G$9:$BU$134,MATCH($A56,Input_Lieferant!$B$9:$B$134,0),MATCH(AD$1,'Systemmanager - Datenassistent'!$G$8:$BU$8,0)), "")&amp;""</f>
        <v/>
      </c>
      <c r="AE56" t="str">
        <f>_xlfn.IFNA(INDEX(Grunddaten!$C$9:$BP$134,MATCH($A56,Input_Lieferant!$B$9:$B$134,0),MATCH(AE$1,Grunddaten!$C$8:$BP$8,0)), "")&amp;""</f>
        <v/>
      </c>
      <c r="AF56" t="str">
        <f>_xlfn.IFNA(INDEX('Systemmanager - Datenassistent'!$J$9:$BU$134,MATCH($A56,Input_Lieferant!$B$9:$B$134,0),MATCH(AF$1,'Systemmanager - Datenassistent'!$J$8:$BU$8,0)), "")&amp;""</f>
        <v/>
      </c>
      <c r="AG56" t="str">
        <f>_xlfn.IFNA(INDEX('Systemmanager - Datenassistent'!$J$9:$BU$134,MATCH($A56,Input_Lieferant!$B$9:$B$134,0),MATCH(AG$1,'Systemmanager - Datenassistent'!$J$8:$BU$8,0)), "")&amp;""</f>
        <v/>
      </c>
      <c r="AH56" t="str">
        <f>_xlfn.IFNA(INDEX(Grunddaten!$C$9:$BP$134,MATCH($A56,Input_Lieferant!$B$9:$B$134,0),MATCH(AH$1,Grunddaten!$C$8:$BP$8,0)), "")&amp;""</f>
        <v/>
      </c>
      <c r="AI56" t="str">
        <f>_xlfn.IFNA(INDEX(Grunddaten!$C$9:$BP$134,MATCH($A56,Input_Lieferant!$B$9:$B$134,0),MATCH(AI$1,Grunddaten!$C$8:$BP$8,0)), "")&amp;""</f>
        <v/>
      </c>
      <c r="AJ56" t="str">
        <f>_xlfn.IFNA(INDEX(Grunddaten!$C$9:$BP$134,MATCH($A56,Input_Lieferant!$B$9:$B$134,0),MATCH(AJ$1,Grunddaten!$C$8:$BP$8,0)), "")&amp;""</f>
        <v/>
      </c>
      <c r="AK56" s="258" t="str">
        <f t="shared" si="4"/>
        <v/>
      </c>
      <c r="AL56" t="str">
        <f>_xlfn.IFNA(INDEX('Systemmanager - Datenassistent'!$J$9:$BU$134,MATCH($A56,Input_Lieferant!$B$9:$B$134,0),MATCH(AL$1,'Systemmanager - Datenassistent'!$J$8:$BU$8,0)), "")&amp;""</f>
        <v/>
      </c>
      <c r="AM56" t="str">
        <f>_xlfn.IFNA(INDEX('Systemmanager - Datenassistent'!$J$9:$BU$134,MATCH($A56,Input_Lieferant!$B$9:$B$134,0),MATCH(AM$1,'Systemmanager - Datenassistent'!$J$8:$BU$8,0)), "")&amp;""</f>
        <v/>
      </c>
      <c r="AN56" s="227" t="str">
        <f>_xlfn.IFNA(INDEX('Systemmanager - Datenassistent'!$J$9:$BU$134,MATCH($A56,Input_Lieferant!$B$9:$B$134,0),MATCH(AN$1,'Systemmanager - Datenassistent'!$J$8:$BU$8,0)), "")&amp;""</f>
        <v/>
      </c>
    </row>
    <row r="57" spans="1:40" x14ac:dyDescent="0.2">
      <c r="A57" t="str">
        <f>IF(LEN(Input_Lieferant!B64)=0,"",Input_Lieferant!B64)</f>
        <v/>
      </c>
      <c r="B57" t="str">
        <f t="shared" si="1"/>
        <v/>
      </c>
      <c r="C57" t="str">
        <f>_xlfn.IFNA(INDEX(Grunddaten!$C$9:$BP$134,MATCH($A57,Input_Lieferant!$B$9:$B$134,0),MATCH(C$1,Grunddaten!$C$8:$BP$8,0)), "")&amp;""</f>
        <v/>
      </c>
      <c r="D57" t="str">
        <f>_xlfn.IFNA(INDEX(Input_Lieferant!$C$9:$BE$158,MATCH($A57,Input_Lieferant!$B$9:$B$158,0),MATCH(D$1,Input_Lieferant!$C$8:$BE$8,0)), "")&amp;""</f>
        <v/>
      </c>
      <c r="E57" t="str">
        <f>_xlfn.IFNA(INDEX(Input_Lieferant!$C$9:$BE$158,MATCH($A57,Input_Lieferant!$B$9:$B$158,0),MATCH(E$1,Input_Lieferant!$C$8:$BE$8,0)), "")&amp;""</f>
        <v/>
      </c>
      <c r="F57" t="str">
        <f>_xlfn.IFNA(INDEX(Grunddaten!$C$9:$BP$134,MATCH($A57,Input_Lieferant!$B$9:$B$134,0),MATCH(F$1,Grunddaten!$C$8:$BP$8,0)), "")&amp;""</f>
        <v/>
      </c>
      <c r="G57" t="str">
        <f>_xlfn.IFNA(INDEX(Input_Lieferant!$C$9:$BE$158,MATCH($A57,Input_Lieferant!$B$9:$B$158,0),MATCH(G$1,Input_Lieferant!$C$8:$BE$8,0)), "")&amp;""</f>
        <v/>
      </c>
      <c r="H57" t="str">
        <f>_xlfn.IFNA(INDEX(Input_Lieferant!$C$9:$BE$158,MATCH($A57,Input_Lieferant!$B$9:$B$158,0),MATCH(H$1,Input_Lieferant!$C$8:$BE$8,0)),"")&amp;""</f>
        <v/>
      </c>
      <c r="I57" t="str">
        <f>TEXT(_xlfn.IFNA(INDEX(Input_Lieferant!$C$9:$BE$158,MATCH($A57,Input_Lieferant!$B$9:$B$158,0),MATCH(I$1,Input_Lieferant!$C$8:$BE$8,0)),""), "0.000")&amp;""</f>
        <v/>
      </c>
      <c r="J57" t="str">
        <f>TEXT(_xlfn.IFNA(INDEX(Input_Lieferant!$C$9:$BE$158,MATCH($A57,Input_Lieferant!$B$9:$B$158,0),MATCH(J$1,Input_Lieferant!$C$8:$BE$8,0)),""), "0.000")&amp;""</f>
        <v/>
      </c>
      <c r="K57" t="str">
        <f>TEXT(_xlfn.IFNA(INDEX(Input_Lieferant!$C$9:$BE$158,MATCH($A57,Input_Lieferant!$B$9:$B$158,0),MATCH(K$1,Input_Lieferant!$C$8:$BE$8,0)),""), "0.000")&amp;""</f>
        <v/>
      </c>
      <c r="L57" t="str">
        <f>TEXT(_xlfn.IFNA(INDEX(Input_Lieferant!$C$9:$BE$158,MATCH($A57,Input_Lieferant!$B$9:$B$158,0),MATCH(L$1,Input_Lieferant!$C$8:$BE$8,0)),""), "0.000")&amp;""</f>
        <v/>
      </c>
      <c r="M57" t="str">
        <f>_xlfn.IFNA(INDEX(Input_Lieferant!$C$9:$BE$158,MATCH($A57,Input_Lieferant!$B$9:$B$158,0),MATCH(M$1,Input_Lieferant!$C$8:$BE$8,0)),"")&amp;""</f>
        <v/>
      </c>
      <c r="N57" t="str">
        <f>_xlfn.IFNA(INDEX(Input_Lieferant!$C$9:$BE$158,MATCH($A57,Input_Lieferant!$B$9:$B$158,0),MATCH(N$1,Input_Lieferant!$C$8:$BE$8,0)),"")&amp;""</f>
        <v/>
      </c>
      <c r="O57" t="str">
        <f>_xlfn.IFNA(INDEX(Input_Lieferant!$C$9:$BE$158,MATCH($A57,Input_Lieferant!$B$9:$B$158,0),MATCH(O$1,Input_Lieferant!$C$8:$BE$8,0)),"")&amp;""</f>
        <v/>
      </c>
      <c r="P57" t="str">
        <f>_xlfn.IFNA(INDEX(Input_Lieferant!$C$9:$BE$158,MATCH($A57,Input_Lieferant!$B$9:$B$158,0),MATCH(P$1,Input_Lieferant!$C$8:$BE$8,0)),"")&amp;""</f>
        <v/>
      </c>
      <c r="Q57" s="258" t="str">
        <f t="shared" si="5"/>
        <v/>
      </c>
      <c r="R57" t="str">
        <f>_xlfn.IFNA(INDEX(Grunddaten!$C$9:$BP$134,MATCH($A57,Input_Lieferant!$B$9:$B$134,0),MATCH(R$1,Grunddaten!$C$8:$BP$8,0)), "")&amp;""</f>
        <v/>
      </c>
      <c r="S57" t="str">
        <f>_xlfn.IFNA(INDEX('Systemmanager - Datenassistent'!$J$9:$BU$134,MATCH($A57,Input_Lieferant!$B$9:$B$134,0),MATCH(S$1,'Systemmanager - Datenassistent'!$J$8:$BU$8,0)), "")</f>
        <v/>
      </c>
      <c r="T57" t="e">
        <f>INDEX('Systemmanager - Datenassistent'!$J$9:$BU$134,MATCH($A57,Input_Lieferant!$B$9:$B$134,0),MATCH(T$1,'Systemmanager - Datenassistent'!$J$8:$BU$8,0))</f>
        <v>#N/A</v>
      </c>
      <c r="U57" t="str">
        <f>_xlfn.IFNA(INDEX(Input_Lieferant!$C$9:$BE$158,MATCH($A57,Input_Lieferant!$B$9:$B$158,0),MATCH(U$1,Input_Lieferant!$C$8:$BE$8,0)),"")&amp;""</f>
        <v/>
      </c>
      <c r="V57" s="258" t="str">
        <f t="shared" si="2"/>
        <v/>
      </c>
      <c r="W57" t="str">
        <f>_xlfn.IFNA(INDEX(Grunddaten!$C$9:$BP$134,MATCH($A57,Input_Lieferant!$B$9:$B$134,0),MATCH(W$1,Grunddaten!$C$8:$BP$8,0)), "")&amp;""</f>
        <v/>
      </c>
      <c r="Y57" t="str">
        <f>_xlfn.IFNA(INDEX(Input_Lieferant!$C$9:$BE$158,MATCH($A57,Input_Lieferant!$B$9:$B$158,0),MATCH(Y$1,Input_Lieferant!$C$8:$BE$8,0)), "")&amp;""</f>
        <v/>
      </c>
      <c r="Z57" t="str">
        <f>_xlfn.IFNA(INDEX(Input_Lieferant!$C$9:$BE$158,MATCH($A57,Input_Lieferant!$B$9:$B$158,0),MATCH(Z$1,Input_Lieferant!$C$8:$BE$8,0)), "")&amp;""</f>
        <v/>
      </c>
      <c r="AA57" t="str">
        <f>_xlfn.IFNA(INDEX(Grunddaten!$C$9:$BP$134,MATCH($A57,Input_Lieferant!$B$9:$B$134,0),MATCH(AA$1,Grunddaten!$C$8:$BP$8,0)), "")&amp;""</f>
        <v/>
      </c>
      <c r="AB57" t="str">
        <f>_xlfn.IFNA(INDEX(Input_Lieferant!$C$9:$BE$158,MATCH($A57,Input_Lieferant!$B$9:$B$158,0),MATCH(AB$1,Input_Lieferant!$C$8:$BE$8,0)), "")&amp;""</f>
        <v/>
      </c>
      <c r="AC57" s="258" t="str">
        <f t="shared" si="3"/>
        <v/>
      </c>
      <c r="AD57" t="str">
        <f>_xlfn.IFNA(INDEX('Systemmanager - Datenassistent'!$G$9:$BU$134,MATCH($A57,Input_Lieferant!$B$9:$B$134,0),MATCH(AD$1,'Systemmanager - Datenassistent'!$G$8:$BU$8,0)), "")&amp;""</f>
        <v/>
      </c>
      <c r="AE57" t="str">
        <f>_xlfn.IFNA(INDEX(Grunddaten!$C$9:$BP$134,MATCH($A57,Input_Lieferant!$B$9:$B$134,0),MATCH(AE$1,Grunddaten!$C$8:$BP$8,0)), "")&amp;""</f>
        <v/>
      </c>
      <c r="AF57" t="str">
        <f>_xlfn.IFNA(INDEX('Systemmanager - Datenassistent'!$J$9:$BU$134,MATCH($A57,Input_Lieferant!$B$9:$B$134,0),MATCH(AF$1,'Systemmanager - Datenassistent'!$J$8:$BU$8,0)), "")&amp;""</f>
        <v/>
      </c>
      <c r="AG57" t="str">
        <f>_xlfn.IFNA(INDEX('Systemmanager - Datenassistent'!$J$9:$BU$134,MATCH($A57,Input_Lieferant!$B$9:$B$134,0),MATCH(AG$1,'Systemmanager - Datenassistent'!$J$8:$BU$8,0)), "")&amp;""</f>
        <v/>
      </c>
      <c r="AH57" t="str">
        <f>_xlfn.IFNA(INDEX(Grunddaten!$C$9:$BP$134,MATCH($A57,Input_Lieferant!$B$9:$B$134,0),MATCH(AH$1,Grunddaten!$C$8:$BP$8,0)), "")&amp;""</f>
        <v/>
      </c>
      <c r="AI57" t="str">
        <f>_xlfn.IFNA(INDEX(Grunddaten!$C$9:$BP$134,MATCH($A57,Input_Lieferant!$B$9:$B$134,0),MATCH(AI$1,Grunddaten!$C$8:$BP$8,0)), "")&amp;""</f>
        <v/>
      </c>
      <c r="AJ57" t="str">
        <f>_xlfn.IFNA(INDEX(Grunddaten!$C$9:$BP$134,MATCH($A57,Input_Lieferant!$B$9:$B$134,0),MATCH(AJ$1,Grunddaten!$C$8:$BP$8,0)), "")&amp;""</f>
        <v/>
      </c>
      <c r="AK57" s="258" t="str">
        <f t="shared" si="4"/>
        <v/>
      </c>
      <c r="AL57" t="str">
        <f>_xlfn.IFNA(INDEX('Systemmanager - Datenassistent'!$J$9:$BU$134,MATCH($A57,Input_Lieferant!$B$9:$B$134,0),MATCH(AL$1,'Systemmanager - Datenassistent'!$J$8:$BU$8,0)), "")&amp;""</f>
        <v/>
      </c>
      <c r="AM57" t="str">
        <f>_xlfn.IFNA(INDEX('Systemmanager - Datenassistent'!$J$9:$BU$134,MATCH($A57,Input_Lieferant!$B$9:$B$134,0),MATCH(AM$1,'Systemmanager - Datenassistent'!$J$8:$BU$8,0)), "")&amp;""</f>
        <v/>
      </c>
      <c r="AN57" s="227" t="str">
        <f>_xlfn.IFNA(INDEX('Systemmanager - Datenassistent'!$J$9:$BU$134,MATCH($A57,Input_Lieferant!$B$9:$B$134,0),MATCH(AN$1,'Systemmanager - Datenassistent'!$J$8:$BU$8,0)), "")&amp;""</f>
        <v/>
      </c>
    </row>
    <row r="58" spans="1:40" x14ac:dyDescent="0.2">
      <c r="A58" t="str">
        <f>IF(LEN(Input_Lieferant!B65)=0,"",Input_Lieferant!B65)</f>
        <v/>
      </c>
      <c r="B58" t="str">
        <f t="shared" si="1"/>
        <v/>
      </c>
      <c r="C58" t="str">
        <f>_xlfn.IFNA(INDEX(Grunddaten!$C$9:$BP$134,MATCH($A58,Input_Lieferant!$B$9:$B$134,0),MATCH(C$1,Grunddaten!$C$8:$BP$8,0)), "")&amp;""</f>
        <v/>
      </c>
      <c r="D58" t="str">
        <f>_xlfn.IFNA(INDEX(Input_Lieferant!$C$9:$BE$158,MATCH($A58,Input_Lieferant!$B$9:$B$158,0),MATCH(D$1,Input_Lieferant!$C$8:$BE$8,0)), "")&amp;""</f>
        <v/>
      </c>
      <c r="E58" t="str">
        <f>_xlfn.IFNA(INDEX(Input_Lieferant!$C$9:$BE$158,MATCH($A58,Input_Lieferant!$B$9:$B$158,0),MATCH(E$1,Input_Lieferant!$C$8:$BE$8,0)), "")&amp;""</f>
        <v/>
      </c>
      <c r="F58" t="str">
        <f>_xlfn.IFNA(INDEX(Grunddaten!$C$9:$BP$134,MATCH($A58,Input_Lieferant!$B$9:$B$134,0),MATCH(F$1,Grunddaten!$C$8:$BP$8,0)), "")&amp;""</f>
        <v/>
      </c>
      <c r="G58" t="str">
        <f>_xlfn.IFNA(INDEX(Input_Lieferant!$C$9:$BE$158,MATCH($A58,Input_Lieferant!$B$9:$B$158,0),MATCH(G$1,Input_Lieferant!$C$8:$BE$8,0)), "")&amp;""</f>
        <v/>
      </c>
      <c r="H58" t="str">
        <f>_xlfn.IFNA(INDEX(Input_Lieferant!$C$9:$BE$158,MATCH($A58,Input_Lieferant!$B$9:$B$158,0),MATCH(H$1,Input_Lieferant!$C$8:$BE$8,0)),"")&amp;""</f>
        <v/>
      </c>
      <c r="I58" t="str">
        <f>TEXT(_xlfn.IFNA(INDEX(Input_Lieferant!$C$9:$BE$158,MATCH($A58,Input_Lieferant!$B$9:$B$158,0),MATCH(I$1,Input_Lieferant!$C$8:$BE$8,0)),""), "0.000")&amp;""</f>
        <v/>
      </c>
      <c r="J58" t="str">
        <f>TEXT(_xlfn.IFNA(INDEX(Input_Lieferant!$C$9:$BE$158,MATCH($A58,Input_Lieferant!$B$9:$B$158,0),MATCH(J$1,Input_Lieferant!$C$8:$BE$8,0)),""), "0.000")&amp;""</f>
        <v/>
      </c>
      <c r="K58" t="str">
        <f>TEXT(_xlfn.IFNA(INDEX(Input_Lieferant!$C$9:$BE$158,MATCH($A58,Input_Lieferant!$B$9:$B$158,0),MATCH(K$1,Input_Lieferant!$C$8:$BE$8,0)),""), "0.000")&amp;""</f>
        <v/>
      </c>
      <c r="L58" t="str">
        <f>TEXT(_xlfn.IFNA(INDEX(Input_Lieferant!$C$9:$BE$158,MATCH($A58,Input_Lieferant!$B$9:$B$158,0),MATCH(L$1,Input_Lieferant!$C$8:$BE$8,0)),""), "0.000")&amp;""</f>
        <v/>
      </c>
      <c r="M58" t="str">
        <f>_xlfn.IFNA(INDEX(Input_Lieferant!$C$9:$BE$158,MATCH($A58,Input_Lieferant!$B$9:$B$158,0),MATCH(M$1,Input_Lieferant!$C$8:$BE$8,0)),"")&amp;""</f>
        <v/>
      </c>
      <c r="N58" t="str">
        <f>_xlfn.IFNA(INDEX(Input_Lieferant!$C$9:$BE$158,MATCH($A58,Input_Lieferant!$B$9:$B$158,0),MATCH(N$1,Input_Lieferant!$C$8:$BE$8,0)),"")&amp;""</f>
        <v/>
      </c>
      <c r="O58" t="str">
        <f>_xlfn.IFNA(INDEX(Input_Lieferant!$C$9:$BE$158,MATCH($A58,Input_Lieferant!$B$9:$B$158,0),MATCH(O$1,Input_Lieferant!$C$8:$BE$8,0)),"")&amp;""</f>
        <v/>
      </c>
      <c r="P58" t="str">
        <f>_xlfn.IFNA(INDEX(Input_Lieferant!$C$9:$BE$158,MATCH($A58,Input_Lieferant!$B$9:$B$158,0),MATCH(P$1,Input_Lieferant!$C$8:$BE$8,0)),"")&amp;""</f>
        <v/>
      </c>
      <c r="Q58" s="258" t="str">
        <f t="shared" si="5"/>
        <v/>
      </c>
      <c r="R58" t="str">
        <f>_xlfn.IFNA(INDEX(Grunddaten!$C$9:$BP$134,MATCH($A58,Input_Lieferant!$B$9:$B$134,0),MATCH(R$1,Grunddaten!$C$8:$BP$8,0)), "")&amp;""</f>
        <v/>
      </c>
      <c r="S58" t="str">
        <f>_xlfn.IFNA(INDEX('Systemmanager - Datenassistent'!$J$9:$BU$134,MATCH($A58,Input_Lieferant!$B$9:$B$134,0),MATCH(S$1,'Systemmanager - Datenassistent'!$J$8:$BU$8,0)), "")</f>
        <v/>
      </c>
      <c r="T58" t="e">
        <f>INDEX('Systemmanager - Datenassistent'!$J$9:$BU$134,MATCH($A58,Input_Lieferant!$B$9:$B$134,0),MATCH(T$1,'Systemmanager - Datenassistent'!$J$8:$BU$8,0))</f>
        <v>#N/A</v>
      </c>
      <c r="U58" t="str">
        <f>_xlfn.IFNA(INDEX(Input_Lieferant!$C$9:$BE$158,MATCH($A58,Input_Lieferant!$B$9:$B$158,0),MATCH(U$1,Input_Lieferant!$C$8:$BE$8,0)),"")&amp;""</f>
        <v/>
      </c>
      <c r="V58" s="258" t="str">
        <f t="shared" si="2"/>
        <v/>
      </c>
      <c r="W58" t="str">
        <f>_xlfn.IFNA(INDEX(Grunddaten!$C$9:$BP$134,MATCH($A58,Input_Lieferant!$B$9:$B$134,0),MATCH(W$1,Grunddaten!$C$8:$BP$8,0)), "")&amp;""</f>
        <v/>
      </c>
      <c r="Y58" t="str">
        <f>_xlfn.IFNA(INDEX(Input_Lieferant!$C$9:$BE$158,MATCH($A58,Input_Lieferant!$B$9:$B$158,0),MATCH(Y$1,Input_Lieferant!$C$8:$BE$8,0)), "")&amp;""</f>
        <v/>
      </c>
      <c r="Z58" t="str">
        <f>_xlfn.IFNA(INDEX(Input_Lieferant!$C$9:$BE$158,MATCH($A58,Input_Lieferant!$B$9:$B$158,0),MATCH(Z$1,Input_Lieferant!$C$8:$BE$8,0)), "")&amp;""</f>
        <v/>
      </c>
      <c r="AA58" t="str">
        <f>_xlfn.IFNA(INDEX(Grunddaten!$C$9:$BP$134,MATCH($A58,Input_Lieferant!$B$9:$B$134,0),MATCH(AA$1,Grunddaten!$C$8:$BP$8,0)), "")&amp;""</f>
        <v/>
      </c>
      <c r="AB58" t="str">
        <f>_xlfn.IFNA(INDEX(Input_Lieferant!$C$9:$BE$158,MATCH($A58,Input_Lieferant!$B$9:$B$158,0),MATCH(AB$1,Input_Lieferant!$C$8:$BE$8,0)), "")&amp;""</f>
        <v/>
      </c>
      <c r="AC58" s="258" t="str">
        <f t="shared" si="3"/>
        <v/>
      </c>
      <c r="AD58" t="str">
        <f>_xlfn.IFNA(INDEX('Systemmanager - Datenassistent'!$G$9:$BU$134,MATCH($A58,Input_Lieferant!$B$9:$B$134,0),MATCH(AD$1,'Systemmanager - Datenassistent'!$G$8:$BU$8,0)), "")&amp;""</f>
        <v/>
      </c>
      <c r="AE58" t="str">
        <f>_xlfn.IFNA(INDEX(Grunddaten!$C$9:$BP$134,MATCH($A58,Input_Lieferant!$B$9:$B$134,0),MATCH(AE$1,Grunddaten!$C$8:$BP$8,0)), "")&amp;""</f>
        <v/>
      </c>
      <c r="AF58" t="str">
        <f>_xlfn.IFNA(INDEX('Systemmanager - Datenassistent'!$J$9:$BU$134,MATCH($A58,Input_Lieferant!$B$9:$B$134,0),MATCH(AF$1,'Systemmanager - Datenassistent'!$J$8:$BU$8,0)), "")&amp;""</f>
        <v/>
      </c>
      <c r="AG58" t="str">
        <f>_xlfn.IFNA(INDEX('Systemmanager - Datenassistent'!$J$9:$BU$134,MATCH($A58,Input_Lieferant!$B$9:$B$134,0),MATCH(AG$1,'Systemmanager - Datenassistent'!$J$8:$BU$8,0)), "")&amp;""</f>
        <v/>
      </c>
      <c r="AH58" t="str">
        <f>_xlfn.IFNA(INDEX(Grunddaten!$C$9:$BP$134,MATCH($A58,Input_Lieferant!$B$9:$B$134,0),MATCH(AH$1,Grunddaten!$C$8:$BP$8,0)), "")&amp;""</f>
        <v/>
      </c>
      <c r="AI58" t="str">
        <f>_xlfn.IFNA(INDEX(Grunddaten!$C$9:$BP$134,MATCH($A58,Input_Lieferant!$B$9:$B$134,0),MATCH(AI$1,Grunddaten!$C$8:$BP$8,0)), "")&amp;""</f>
        <v/>
      </c>
      <c r="AJ58" t="str">
        <f>_xlfn.IFNA(INDEX(Grunddaten!$C$9:$BP$134,MATCH($A58,Input_Lieferant!$B$9:$B$134,0),MATCH(AJ$1,Grunddaten!$C$8:$BP$8,0)), "")&amp;""</f>
        <v/>
      </c>
      <c r="AK58" s="258" t="str">
        <f t="shared" si="4"/>
        <v/>
      </c>
      <c r="AL58" t="str">
        <f>_xlfn.IFNA(INDEX('Systemmanager - Datenassistent'!$J$9:$BU$134,MATCH($A58,Input_Lieferant!$B$9:$B$134,0),MATCH(AL$1,'Systemmanager - Datenassistent'!$J$8:$BU$8,0)), "")&amp;""</f>
        <v/>
      </c>
      <c r="AM58" t="str">
        <f>_xlfn.IFNA(INDEX('Systemmanager - Datenassistent'!$J$9:$BU$134,MATCH($A58,Input_Lieferant!$B$9:$B$134,0),MATCH(AM$1,'Systemmanager - Datenassistent'!$J$8:$BU$8,0)), "")&amp;""</f>
        <v/>
      </c>
      <c r="AN58" s="227" t="str">
        <f>_xlfn.IFNA(INDEX('Systemmanager - Datenassistent'!$J$9:$BU$134,MATCH($A58,Input_Lieferant!$B$9:$B$134,0),MATCH(AN$1,'Systemmanager - Datenassistent'!$J$8:$BU$8,0)), "")&amp;""</f>
        <v/>
      </c>
    </row>
    <row r="59" spans="1:40" x14ac:dyDescent="0.2">
      <c r="A59" t="str">
        <f>IF(LEN(Input_Lieferant!B66)=0,"",Input_Lieferant!B66)</f>
        <v/>
      </c>
      <c r="B59" t="str">
        <f t="shared" si="1"/>
        <v/>
      </c>
      <c r="C59" t="str">
        <f>_xlfn.IFNA(INDEX(Grunddaten!$C$9:$BP$134,MATCH($A59,Input_Lieferant!$B$9:$B$134,0),MATCH(C$1,Grunddaten!$C$8:$BP$8,0)), "")&amp;""</f>
        <v/>
      </c>
      <c r="D59" t="str">
        <f>_xlfn.IFNA(INDEX(Input_Lieferant!$C$9:$BE$158,MATCH($A59,Input_Lieferant!$B$9:$B$158,0),MATCH(D$1,Input_Lieferant!$C$8:$BE$8,0)), "")&amp;""</f>
        <v/>
      </c>
      <c r="E59" t="str">
        <f>_xlfn.IFNA(INDEX(Input_Lieferant!$C$9:$BE$158,MATCH($A59,Input_Lieferant!$B$9:$B$158,0),MATCH(E$1,Input_Lieferant!$C$8:$BE$8,0)), "")&amp;""</f>
        <v/>
      </c>
      <c r="F59" t="str">
        <f>_xlfn.IFNA(INDEX(Grunddaten!$C$9:$BP$134,MATCH($A59,Input_Lieferant!$B$9:$B$134,0),MATCH(F$1,Grunddaten!$C$8:$BP$8,0)), "")&amp;""</f>
        <v/>
      </c>
      <c r="G59" t="str">
        <f>_xlfn.IFNA(INDEX(Input_Lieferant!$C$9:$BE$158,MATCH($A59,Input_Lieferant!$B$9:$B$158,0),MATCH(G$1,Input_Lieferant!$C$8:$BE$8,0)), "")&amp;""</f>
        <v/>
      </c>
      <c r="H59" t="str">
        <f>_xlfn.IFNA(INDEX(Input_Lieferant!$C$9:$BE$158,MATCH($A59,Input_Lieferant!$B$9:$B$158,0),MATCH(H$1,Input_Lieferant!$C$8:$BE$8,0)),"")&amp;""</f>
        <v/>
      </c>
      <c r="I59" t="str">
        <f>TEXT(_xlfn.IFNA(INDEX(Input_Lieferant!$C$9:$BE$158,MATCH($A59,Input_Lieferant!$B$9:$B$158,0),MATCH(I$1,Input_Lieferant!$C$8:$BE$8,0)),""), "0.000")&amp;""</f>
        <v/>
      </c>
      <c r="J59" t="str">
        <f>TEXT(_xlfn.IFNA(INDEX(Input_Lieferant!$C$9:$BE$158,MATCH($A59,Input_Lieferant!$B$9:$B$158,0),MATCH(J$1,Input_Lieferant!$C$8:$BE$8,0)),""), "0.000")&amp;""</f>
        <v/>
      </c>
      <c r="K59" t="str">
        <f>TEXT(_xlfn.IFNA(INDEX(Input_Lieferant!$C$9:$BE$158,MATCH($A59,Input_Lieferant!$B$9:$B$158,0),MATCH(K$1,Input_Lieferant!$C$8:$BE$8,0)),""), "0.000")&amp;""</f>
        <v/>
      </c>
      <c r="L59" t="str">
        <f>TEXT(_xlfn.IFNA(INDEX(Input_Lieferant!$C$9:$BE$158,MATCH($A59,Input_Lieferant!$B$9:$B$158,0),MATCH(L$1,Input_Lieferant!$C$8:$BE$8,0)),""), "0.000")&amp;""</f>
        <v/>
      </c>
      <c r="M59" t="str">
        <f>_xlfn.IFNA(INDEX(Input_Lieferant!$C$9:$BE$158,MATCH($A59,Input_Lieferant!$B$9:$B$158,0),MATCH(M$1,Input_Lieferant!$C$8:$BE$8,0)),"")&amp;""</f>
        <v/>
      </c>
      <c r="N59" t="str">
        <f>_xlfn.IFNA(INDEX(Input_Lieferant!$C$9:$BE$158,MATCH($A59,Input_Lieferant!$B$9:$B$158,0),MATCH(N$1,Input_Lieferant!$C$8:$BE$8,0)),"")&amp;""</f>
        <v/>
      </c>
      <c r="O59" t="str">
        <f>_xlfn.IFNA(INDEX(Input_Lieferant!$C$9:$BE$158,MATCH($A59,Input_Lieferant!$B$9:$B$158,0),MATCH(O$1,Input_Lieferant!$C$8:$BE$8,0)),"")&amp;""</f>
        <v/>
      </c>
      <c r="P59" t="str">
        <f>_xlfn.IFNA(INDEX(Input_Lieferant!$C$9:$BE$158,MATCH($A59,Input_Lieferant!$B$9:$B$158,0),MATCH(P$1,Input_Lieferant!$C$8:$BE$8,0)),"")&amp;""</f>
        <v/>
      </c>
      <c r="Q59" s="258" t="str">
        <f t="shared" si="5"/>
        <v/>
      </c>
      <c r="R59" t="str">
        <f>_xlfn.IFNA(INDEX(Grunddaten!$C$9:$BP$134,MATCH($A59,Input_Lieferant!$B$9:$B$134,0),MATCH(R$1,Grunddaten!$C$8:$BP$8,0)), "")&amp;""</f>
        <v/>
      </c>
      <c r="S59" t="str">
        <f>_xlfn.IFNA(INDEX('Systemmanager - Datenassistent'!$J$9:$BU$134,MATCH($A59,Input_Lieferant!$B$9:$B$134,0),MATCH(S$1,'Systemmanager - Datenassistent'!$J$8:$BU$8,0)), "")</f>
        <v/>
      </c>
      <c r="T59" t="e">
        <f>INDEX('Systemmanager - Datenassistent'!$J$9:$BU$134,MATCH($A59,Input_Lieferant!$B$9:$B$134,0),MATCH(T$1,'Systemmanager - Datenassistent'!$J$8:$BU$8,0))</f>
        <v>#N/A</v>
      </c>
      <c r="U59" t="str">
        <f>_xlfn.IFNA(INDEX(Input_Lieferant!$C$9:$BE$158,MATCH($A59,Input_Lieferant!$B$9:$B$158,0),MATCH(U$1,Input_Lieferant!$C$8:$BE$8,0)),"")&amp;""</f>
        <v/>
      </c>
      <c r="V59" s="258" t="str">
        <f t="shared" si="2"/>
        <v/>
      </c>
      <c r="W59" t="str">
        <f>_xlfn.IFNA(INDEX(Grunddaten!$C$9:$BP$134,MATCH($A59,Input_Lieferant!$B$9:$B$134,0),MATCH(W$1,Grunddaten!$C$8:$BP$8,0)), "")&amp;""</f>
        <v/>
      </c>
      <c r="Y59" t="str">
        <f>_xlfn.IFNA(INDEX(Input_Lieferant!$C$9:$BE$158,MATCH($A59,Input_Lieferant!$B$9:$B$158,0),MATCH(Y$1,Input_Lieferant!$C$8:$BE$8,0)), "")&amp;""</f>
        <v/>
      </c>
      <c r="Z59" t="str">
        <f>_xlfn.IFNA(INDEX(Input_Lieferant!$C$9:$BE$158,MATCH($A59,Input_Lieferant!$B$9:$B$158,0),MATCH(Z$1,Input_Lieferant!$C$8:$BE$8,0)), "")&amp;""</f>
        <v/>
      </c>
      <c r="AA59" t="str">
        <f>_xlfn.IFNA(INDEX(Grunddaten!$C$9:$BP$134,MATCH($A59,Input_Lieferant!$B$9:$B$134,0),MATCH(AA$1,Grunddaten!$C$8:$BP$8,0)), "")&amp;""</f>
        <v/>
      </c>
      <c r="AB59" t="str">
        <f>_xlfn.IFNA(INDEX(Input_Lieferant!$C$9:$BE$158,MATCH($A59,Input_Lieferant!$B$9:$B$158,0),MATCH(AB$1,Input_Lieferant!$C$8:$BE$8,0)), "")&amp;""</f>
        <v/>
      </c>
      <c r="AC59" s="258" t="str">
        <f t="shared" si="3"/>
        <v/>
      </c>
      <c r="AD59" t="str">
        <f>_xlfn.IFNA(INDEX('Systemmanager - Datenassistent'!$G$9:$BU$134,MATCH($A59,Input_Lieferant!$B$9:$B$134,0),MATCH(AD$1,'Systemmanager - Datenassistent'!$G$8:$BU$8,0)), "")&amp;""</f>
        <v/>
      </c>
      <c r="AE59" t="str">
        <f>_xlfn.IFNA(INDEX(Grunddaten!$C$9:$BP$134,MATCH($A59,Input_Lieferant!$B$9:$B$134,0),MATCH(AE$1,Grunddaten!$C$8:$BP$8,0)), "")&amp;""</f>
        <v/>
      </c>
      <c r="AF59" t="str">
        <f>_xlfn.IFNA(INDEX('Systemmanager - Datenassistent'!$J$9:$BU$134,MATCH($A59,Input_Lieferant!$B$9:$B$134,0),MATCH(AF$1,'Systemmanager - Datenassistent'!$J$8:$BU$8,0)), "")&amp;""</f>
        <v/>
      </c>
      <c r="AG59" t="str">
        <f>_xlfn.IFNA(INDEX('Systemmanager - Datenassistent'!$J$9:$BU$134,MATCH($A59,Input_Lieferant!$B$9:$B$134,0),MATCH(AG$1,'Systemmanager - Datenassistent'!$J$8:$BU$8,0)), "")&amp;""</f>
        <v/>
      </c>
      <c r="AH59" t="str">
        <f>_xlfn.IFNA(INDEX(Grunddaten!$C$9:$BP$134,MATCH($A59,Input_Lieferant!$B$9:$B$134,0),MATCH(AH$1,Grunddaten!$C$8:$BP$8,0)), "")&amp;""</f>
        <v/>
      </c>
      <c r="AI59" t="str">
        <f>_xlfn.IFNA(INDEX(Grunddaten!$C$9:$BP$134,MATCH($A59,Input_Lieferant!$B$9:$B$134,0),MATCH(AI$1,Grunddaten!$C$8:$BP$8,0)), "")&amp;""</f>
        <v/>
      </c>
      <c r="AJ59" t="str">
        <f>_xlfn.IFNA(INDEX(Grunddaten!$C$9:$BP$134,MATCH($A59,Input_Lieferant!$B$9:$B$134,0),MATCH(AJ$1,Grunddaten!$C$8:$BP$8,0)), "")&amp;""</f>
        <v/>
      </c>
      <c r="AK59" s="258" t="str">
        <f t="shared" si="4"/>
        <v/>
      </c>
      <c r="AL59" t="str">
        <f>_xlfn.IFNA(INDEX('Systemmanager - Datenassistent'!$J$9:$BU$134,MATCH($A59,Input_Lieferant!$B$9:$B$134,0),MATCH(AL$1,'Systemmanager - Datenassistent'!$J$8:$BU$8,0)), "")&amp;""</f>
        <v/>
      </c>
      <c r="AM59" t="str">
        <f>_xlfn.IFNA(INDEX('Systemmanager - Datenassistent'!$J$9:$BU$134,MATCH($A59,Input_Lieferant!$B$9:$B$134,0),MATCH(AM$1,'Systemmanager - Datenassistent'!$J$8:$BU$8,0)), "")&amp;""</f>
        <v/>
      </c>
      <c r="AN59" s="227" t="str">
        <f>_xlfn.IFNA(INDEX('Systemmanager - Datenassistent'!$J$9:$BU$134,MATCH($A59,Input_Lieferant!$B$9:$B$134,0),MATCH(AN$1,'Systemmanager - Datenassistent'!$J$8:$BU$8,0)), "")&amp;""</f>
        <v/>
      </c>
    </row>
    <row r="60" spans="1:40" x14ac:dyDescent="0.2">
      <c r="A60" t="str">
        <f>IF(LEN(Input_Lieferant!B67)=0,"",Input_Lieferant!B67)</f>
        <v/>
      </c>
      <c r="B60" t="str">
        <f t="shared" si="1"/>
        <v/>
      </c>
      <c r="C60" t="str">
        <f>_xlfn.IFNA(INDEX(Grunddaten!$C$9:$BP$134,MATCH($A60,Input_Lieferant!$B$9:$B$134,0),MATCH(C$1,Grunddaten!$C$8:$BP$8,0)), "")&amp;""</f>
        <v/>
      </c>
      <c r="D60" t="str">
        <f>_xlfn.IFNA(INDEX(Input_Lieferant!$C$9:$BE$158,MATCH($A60,Input_Lieferant!$B$9:$B$158,0),MATCH(D$1,Input_Lieferant!$C$8:$BE$8,0)), "")&amp;""</f>
        <v/>
      </c>
      <c r="E60" t="str">
        <f>_xlfn.IFNA(INDEX(Input_Lieferant!$C$9:$BE$158,MATCH($A60,Input_Lieferant!$B$9:$B$158,0),MATCH(E$1,Input_Lieferant!$C$8:$BE$8,0)), "")&amp;""</f>
        <v/>
      </c>
      <c r="F60" t="str">
        <f>_xlfn.IFNA(INDEX(Grunddaten!$C$9:$BP$134,MATCH($A60,Input_Lieferant!$B$9:$B$134,0),MATCH(F$1,Grunddaten!$C$8:$BP$8,0)), "")&amp;""</f>
        <v/>
      </c>
      <c r="G60" t="str">
        <f>_xlfn.IFNA(INDEX(Input_Lieferant!$C$9:$BE$158,MATCH($A60,Input_Lieferant!$B$9:$B$158,0),MATCH(G$1,Input_Lieferant!$C$8:$BE$8,0)), "")&amp;""</f>
        <v/>
      </c>
      <c r="H60" t="str">
        <f>_xlfn.IFNA(INDEX(Input_Lieferant!$C$9:$BE$158,MATCH($A60,Input_Lieferant!$B$9:$B$158,0),MATCH(H$1,Input_Lieferant!$C$8:$BE$8,0)),"")&amp;""</f>
        <v/>
      </c>
      <c r="I60" t="str">
        <f>TEXT(_xlfn.IFNA(INDEX(Input_Lieferant!$C$9:$BE$158,MATCH($A60,Input_Lieferant!$B$9:$B$158,0),MATCH(I$1,Input_Lieferant!$C$8:$BE$8,0)),""), "0.000")&amp;""</f>
        <v/>
      </c>
      <c r="J60" t="str">
        <f>TEXT(_xlfn.IFNA(INDEX(Input_Lieferant!$C$9:$BE$158,MATCH($A60,Input_Lieferant!$B$9:$B$158,0),MATCH(J$1,Input_Lieferant!$C$8:$BE$8,0)),""), "0.000")&amp;""</f>
        <v/>
      </c>
      <c r="K60" t="str">
        <f>TEXT(_xlfn.IFNA(INDEX(Input_Lieferant!$C$9:$BE$158,MATCH($A60,Input_Lieferant!$B$9:$B$158,0),MATCH(K$1,Input_Lieferant!$C$8:$BE$8,0)),""), "0.000")&amp;""</f>
        <v/>
      </c>
      <c r="L60" t="str">
        <f>TEXT(_xlfn.IFNA(INDEX(Input_Lieferant!$C$9:$BE$158,MATCH($A60,Input_Lieferant!$B$9:$B$158,0),MATCH(L$1,Input_Lieferant!$C$8:$BE$8,0)),""), "0.000")&amp;""</f>
        <v/>
      </c>
      <c r="M60" t="str">
        <f>_xlfn.IFNA(INDEX(Input_Lieferant!$C$9:$BE$158,MATCH($A60,Input_Lieferant!$B$9:$B$158,0),MATCH(M$1,Input_Lieferant!$C$8:$BE$8,0)),"")&amp;""</f>
        <v/>
      </c>
      <c r="N60" t="str">
        <f>_xlfn.IFNA(INDEX(Input_Lieferant!$C$9:$BE$158,MATCH($A60,Input_Lieferant!$B$9:$B$158,0),MATCH(N$1,Input_Lieferant!$C$8:$BE$8,0)),"")&amp;""</f>
        <v/>
      </c>
      <c r="O60" t="str">
        <f>_xlfn.IFNA(INDEX(Input_Lieferant!$C$9:$BE$158,MATCH($A60,Input_Lieferant!$B$9:$B$158,0),MATCH(O$1,Input_Lieferant!$C$8:$BE$8,0)),"")&amp;""</f>
        <v/>
      </c>
      <c r="P60" t="str">
        <f>_xlfn.IFNA(INDEX(Input_Lieferant!$C$9:$BE$158,MATCH($A60,Input_Lieferant!$B$9:$B$158,0),MATCH(P$1,Input_Lieferant!$C$8:$BE$8,0)),"")&amp;""</f>
        <v/>
      </c>
      <c r="Q60" s="258" t="str">
        <f t="shared" si="5"/>
        <v/>
      </c>
      <c r="R60" t="str">
        <f>_xlfn.IFNA(INDEX(Grunddaten!$C$9:$BP$134,MATCH($A60,Input_Lieferant!$B$9:$B$134,0),MATCH(R$1,Grunddaten!$C$8:$BP$8,0)), "")&amp;""</f>
        <v/>
      </c>
      <c r="S60" t="str">
        <f>_xlfn.IFNA(INDEX('Systemmanager - Datenassistent'!$J$9:$BU$134,MATCH($A60,Input_Lieferant!$B$9:$B$134,0),MATCH(S$1,'Systemmanager - Datenassistent'!$J$8:$BU$8,0)), "")</f>
        <v/>
      </c>
      <c r="T60" t="e">
        <f>INDEX('Systemmanager - Datenassistent'!$J$9:$BU$134,MATCH($A60,Input_Lieferant!$B$9:$B$134,0),MATCH(T$1,'Systemmanager - Datenassistent'!$J$8:$BU$8,0))</f>
        <v>#N/A</v>
      </c>
      <c r="U60" t="str">
        <f>_xlfn.IFNA(INDEX(Input_Lieferant!$C$9:$BE$158,MATCH($A60,Input_Lieferant!$B$9:$B$158,0),MATCH(U$1,Input_Lieferant!$C$8:$BE$8,0)),"")&amp;""</f>
        <v/>
      </c>
      <c r="V60" s="258" t="str">
        <f t="shared" si="2"/>
        <v/>
      </c>
      <c r="W60" t="str">
        <f>_xlfn.IFNA(INDEX(Grunddaten!$C$9:$BP$134,MATCH($A60,Input_Lieferant!$B$9:$B$134,0),MATCH(W$1,Grunddaten!$C$8:$BP$8,0)), "")&amp;""</f>
        <v/>
      </c>
      <c r="Y60" t="str">
        <f>_xlfn.IFNA(INDEX(Input_Lieferant!$C$9:$BE$158,MATCH($A60,Input_Lieferant!$B$9:$B$158,0),MATCH(Y$1,Input_Lieferant!$C$8:$BE$8,0)), "")&amp;""</f>
        <v/>
      </c>
      <c r="Z60" t="str">
        <f>_xlfn.IFNA(INDEX(Input_Lieferant!$C$9:$BE$158,MATCH($A60,Input_Lieferant!$B$9:$B$158,0),MATCH(Z$1,Input_Lieferant!$C$8:$BE$8,0)), "")&amp;""</f>
        <v/>
      </c>
      <c r="AA60" t="str">
        <f>_xlfn.IFNA(INDEX(Grunddaten!$C$9:$BP$134,MATCH($A60,Input_Lieferant!$B$9:$B$134,0),MATCH(AA$1,Grunddaten!$C$8:$BP$8,0)), "")&amp;""</f>
        <v/>
      </c>
      <c r="AB60" t="str">
        <f>_xlfn.IFNA(INDEX(Input_Lieferant!$C$9:$BE$158,MATCH($A60,Input_Lieferant!$B$9:$B$158,0),MATCH(AB$1,Input_Lieferant!$C$8:$BE$8,0)), "")&amp;""</f>
        <v/>
      </c>
      <c r="AC60" s="258" t="str">
        <f t="shared" si="3"/>
        <v/>
      </c>
      <c r="AD60" t="str">
        <f>_xlfn.IFNA(INDEX('Systemmanager - Datenassistent'!$G$9:$BU$134,MATCH($A60,Input_Lieferant!$B$9:$B$134,0),MATCH(AD$1,'Systemmanager - Datenassistent'!$G$8:$BU$8,0)), "")&amp;""</f>
        <v/>
      </c>
      <c r="AE60" t="str">
        <f>_xlfn.IFNA(INDEX(Grunddaten!$C$9:$BP$134,MATCH($A60,Input_Lieferant!$B$9:$B$134,0),MATCH(AE$1,Grunddaten!$C$8:$BP$8,0)), "")&amp;""</f>
        <v/>
      </c>
      <c r="AF60" t="str">
        <f>_xlfn.IFNA(INDEX('Systemmanager - Datenassistent'!$J$9:$BU$134,MATCH($A60,Input_Lieferant!$B$9:$B$134,0),MATCH(AF$1,'Systemmanager - Datenassistent'!$J$8:$BU$8,0)), "")&amp;""</f>
        <v/>
      </c>
      <c r="AG60" t="str">
        <f>_xlfn.IFNA(INDEX('Systemmanager - Datenassistent'!$J$9:$BU$134,MATCH($A60,Input_Lieferant!$B$9:$B$134,0),MATCH(AG$1,'Systemmanager - Datenassistent'!$J$8:$BU$8,0)), "")&amp;""</f>
        <v/>
      </c>
      <c r="AH60" t="str">
        <f>_xlfn.IFNA(INDEX(Grunddaten!$C$9:$BP$134,MATCH($A60,Input_Lieferant!$B$9:$B$134,0),MATCH(AH$1,Grunddaten!$C$8:$BP$8,0)), "")&amp;""</f>
        <v/>
      </c>
      <c r="AI60" t="str">
        <f>_xlfn.IFNA(INDEX(Grunddaten!$C$9:$BP$134,MATCH($A60,Input_Lieferant!$B$9:$B$134,0),MATCH(AI$1,Grunddaten!$C$8:$BP$8,0)), "")&amp;""</f>
        <v/>
      </c>
      <c r="AJ60" t="str">
        <f>_xlfn.IFNA(INDEX(Grunddaten!$C$9:$BP$134,MATCH($A60,Input_Lieferant!$B$9:$B$134,0),MATCH(AJ$1,Grunddaten!$C$8:$BP$8,0)), "")&amp;""</f>
        <v/>
      </c>
      <c r="AK60" s="258" t="str">
        <f t="shared" si="4"/>
        <v/>
      </c>
      <c r="AL60" t="str">
        <f>_xlfn.IFNA(INDEX('Systemmanager - Datenassistent'!$J$9:$BU$134,MATCH($A60,Input_Lieferant!$B$9:$B$134,0),MATCH(AL$1,'Systemmanager - Datenassistent'!$J$8:$BU$8,0)), "")&amp;""</f>
        <v/>
      </c>
      <c r="AM60" t="str">
        <f>_xlfn.IFNA(INDEX('Systemmanager - Datenassistent'!$J$9:$BU$134,MATCH($A60,Input_Lieferant!$B$9:$B$134,0),MATCH(AM$1,'Systemmanager - Datenassistent'!$J$8:$BU$8,0)), "")&amp;""</f>
        <v/>
      </c>
      <c r="AN60" s="227" t="str">
        <f>_xlfn.IFNA(INDEX('Systemmanager - Datenassistent'!$J$9:$BU$134,MATCH($A60,Input_Lieferant!$B$9:$B$134,0),MATCH(AN$1,'Systemmanager - Datenassistent'!$J$8:$BU$8,0)), "")&amp;""</f>
        <v/>
      </c>
    </row>
    <row r="61" spans="1:40" x14ac:dyDescent="0.2">
      <c r="A61" t="str">
        <f>IF(LEN(Input_Lieferant!B68)=0,"",Input_Lieferant!B68)</f>
        <v/>
      </c>
      <c r="B61" t="str">
        <f t="shared" si="1"/>
        <v/>
      </c>
      <c r="C61" t="str">
        <f>_xlfn.IFNA(INDEX(Grunddaten!$C$9:$BP$134,MATCH($A61,Input_Lieferant!$B$9:$B$134,0),MATCH(C$1,Grunddaten!$C$8:$BP$8,0)), "")&amp;""</f>
        <v/>
      </c>
      <c r="D61" t="str">
        <f>_xlfn.IFNA(INDEX(Input_Lieferant!$C$9:$BE$158,MATCH($A61,Input_Lieferant!$B$9:$B$158,0),MATCH(D$1,Input_Lieferant!$C$8:$BE$8,0)), "")&amp;""</f>
        <v/>
      </c>
      <c r="E61" t="str">
        <f>_xlfn.IFNA(INDEX(Input_Lieferant!$C$9:$BE$158,MATCH($A61,Input_Lieferant!$B$9:$B$158,0),MATCH(E$1,Input_Lieferant!$C$8:$BE$8,0)), "")&amp;""</f>
        <v/>
      </c>
      <c r="F61" t="str">
        <f>_xlfn.IFNA(INDEX(Grunddaten!$C$9:$BP$134,MATCH($A61,Input_Lieferant!$B$9:$B$134,0),MATCH(F$1,Grunddaten!$C$8:$BP$8,0)), "")&amp;""</f>
        <v/>
      </c>
      <c r="G61" t="str">
        <f>_xlfn.IFNA(INDEX(Input_Lieferant!$C$9:$BE$158,MATCH($A61,Input_Lieferant!$B$9:$B$158,0),MATCH(G$1,Input_Lieferant!$C$8:$BE$8,0)), "")&amp;""</f>
        <v/>
      </c>
      <c r="H61" t="str">
        <f>_xlfn.IFNA(INDEX(Input_Lieferant!$C$9:$BE$158,MATCH($A61,Input_Lieferant!$B$9:$B$158,0),MATCH(H$1,Input_Lieferant!$C$8:$BE$8,0)),"")&amp;""</f>
        <v/>
      </c>
      <c r="I61" t="str">
        <f>TEXT(_xlfn.IFNA(INDEX(Input_Lieferant!$C$9:$BE$158,MATCH($A61,Input_Lieferant!$B$9:$B$158,0),MATCH(I$1,Input_Lieferant!$C$8:$BE$8,0)),""), "0.000")&amp;""</f>
        <v/>
      </c>
      <c r="J61" t="str">
        <f>TEXT(_xlfn.IFNA(INDEX(Input_Lieferant!$C$9:$BE$158,MATCH($A61,Input_Lieferant!$B$9:$B$158,0),MATCH(J$1,Input_Lieferant!$C$8:$BE$8,0)),""), "0.000")&amp;""</f>
        <v/>
      </c>
      <c r="K61" t="str">
        <f>TEXT(_xlfn.IFNA(INDEX(Input_Lieferant!$C$9:$BE$158,MATCH($A61,Input_Lieferant!$B$9:$B$158,0),MATCH(K$1,Input_Lieferant!$C$8:$BE$8,0)),""), "0.000")&amp;""</f>
        <v/>
      </c>
      <c r="L61" t="str">
        <f>TEXT(_xlfn.IFNA(INDEX(Input_Lieferant!$C$9:$BE$158,MATCH($A61,Input_Lieferant!$B$9:$B$158,0),MATCH(L$1,Input_Lieferant!$C$8:$BE$8,0)),""), "0.000")&amp;""</f>
        <v/>
      </c>
      <c r="M61" t="str">
        <f>_xlfn.IFNA(INDEX(Input_Lieferant!$C$9:$BE$158,MATCH($A61,Input_Lieferant!$B$9:$B$158,0),MATCH(M$1,Input_Lieferant!$C$8:$BE$8,0)),"")&amp;""</f>
        <v/>
      </c>
      <c r="N61" t="str">
        <f>_xlfn.IFNA(INDEX(Input_Lieferant!$C$9:$BE$158,MATCH($A61,Input_Lieferant!$B$9:$B$158,0),MATCH(N$1,Input_Lieferant!$C$8:$BE$8,0)),"")&amp;""</f>
        <v/>
      </c>
      <c r="O61" t="str">
        <f>_xlfn.IFNA(INDEX(Input_Lieferant!$C$9:$BE$158,MATCH($A61,Input_Lieferant!$B$9:$B$158,0),MATCH(O$1,Input_Lieferant!$C$8:$BE$8,0)),"")&amp;""</f>
        <v/>
      </c>
      <c r="P61" t="str">
        <f>_xlfn.IFNA(INDEX(Input_Lieferant!$C$9:$BE$158,MATCH($A61,Input_Lieferant!$B$9:$B$158,0),MATCH(P$1,Input_Lieferant!$C$8:$BE$8,0)),"")&amp;""</f>
        <v/>
      </c>
      <c r="Q61" s="258" t="str">
        <f t="shared" si="5"/>
        <v/>
      </c>
      <c r="R61" t="str">
        <f>_xlfn.IFNA(INDEX(Grunddaten!$C$9:$BP$134,MATCH($A61,Input_Lieferant!$B$9:$B$134,0),MATCH(R$1,Grunddaten!$C$8:$BP$8,0)), "")&amp;""</f>
        <v/>
      </c>
      <c r="S61" t="str">
        <f>_xlfn.IFNA(INDEX('Systemmanager - Datenassistent'!$J$9:$BU$134,MATCH($A61,Input_Lieferant!$B$9:$B$134,0),MATCH(S$1,'Systemmanager - Datenassistent'!$J$8:$BU$8,0)), "")</f>
        <v/>
      </c>
      <c r="T61" t="e">
        <f>INDEX('Systemmanager - Datenassistent'!$J$9:$BU$134,MATCH($A61,Input_Lieferant!$B$9:$B$134,0),MATCH(T$1,'Systemmanager - Datenassistent'!$J$8:$BU$8,0))</f>
        <v>#N/A</v>
      </c>
      <c r="U61" t="str">
        <f>_xlfn.IFNA(INDEX(Input_Lieferant!$C$9:$BE$158,MATCH($A61,Input_Lieferant!$B$9:$B$158,0),MATCH(U$1,Input_Lieferant!$C$8:$BE$8,0)),"")&amp;""</f>
        <v/>
      </c>
      <c r="V61" s="258" t="str">
        <f t="shared" si="2"/>
        <v/>
      </c>
      <c r="W61" t="str">
        <f>_xlfn.IFNA(INDEX(Grunddaten!$C$9:$BP$134,MATCH($A61,Input_Lieferant!$B$9:$B$134,0),MATCH(W$1,Grunddaten!$C$8:$BP$8,0)), "")&amp;""</f>
        <v/>
      </c>
      <c r="Y61" t="str">
        <f>_xlfn.IFNA(INDEX(Input_Lieferant!$C$9:$BE$158,MATCH($A61,Input_Lieferant!$B$9:$B$158,0),MATCH(Y$1,Input_Lieferant!$C$8:$BE$8,0)), "")&amp;""</f>
        <v/>
      </c>
      <c r="Z61" t="str">
        <f>_xlfn.IFNA(INDEX(Input_Lieferant!$C$9:$BE$158,MATCH($A61,Input_Lieferant!$B$9:$B$158,0),MATCH(Z$1,Input_Lieferant!$C$8:$BE$8,0)), "")&amp;""</f>
        <v/>
      </c>
      <c r="AA61" t="str">
        <f>_xlfn.IFNA(INDEX(Grunddaten!$C$9:$BP$134,MATCH($A61,Input_Lieferant!$B$9:$B$134,0),MATCH(AA$1,Grunddaten!$C$8:$BP$8,0)), "")&amp;""</f>
        <v/>
      </c>
      <c r="AB61" t="str">
        <f>_xlfn.IFNA(INDEX(Input_Lieferant!$C$9:$BE$158,MATCH($A61,Input_Lieferant!$B$9:$B$158,0),MATCH(AB$1,Input_Lieferant!$C$8:$BE$8,0)), "")&amp;""</f>
        <v/>
      </c>
      <c r="AC61" s="258" t="str">
        <f t="shared" si="3"/>
        <v/>
      </c>
      <c r="AD61" t="str">
        <f>_xlfn.IFNA(INDEX('Systemmanager - Datenassistent'!$G$9:$BU$134,MATCH($A61,Input_Lieferant!$B$9:$B$134,0),MATCH(AD$1,'Systemmanager - Datenassistent'!$G$8:$BU$8,0)), "")&amp;""</f>
        <v/>
      </c>
      <c r="AE61" t="str">
        <f>_xlfn.IFNA(INDEX(Grunddaten!$C$9:$BP$134,MATCH($A61,Input_Lieferant!$B$9:$B$134,0),MATCH(AE$1,Grunddaten!$C$8:$BP$8,0)), "")&amp;""</f>
        <v/>
      </c>
      <c r="AF61" t="str">
        <f>_xlfn.IFNA(INDEX('Systemmanager - Datenassistent'!$J$9:$BU$134,MATCH($A61,Input_Lieferant!$B$9:$B$134,0),MATCH(AF$1,'Systemmanager - Datenassistent'!$J$8:$BU$8,0)), "")&amp;""</f>
        <v/>
      </c>
      <c r="AG61" t="str">
        <f>_xlfn.IFNA(INDEX('Systemmanager - Datenassistent'!$J$9:$BU$134,MATCH($A61,Input_Lieferant!$B$9:$B$134,0),MATCH(AG$1,'Systemmanager - Datenassistent'!$J$8:$BU$8,0)), "")&amp;""</f>
        <v/>
      </c>
      <c r="AH61" t="str">
        <f>_xlfn.IFNA(INDEX(Grunddaten!$C$9:$BP$134,MATCH($A61,Input_Lieferant!$B$9:$B$134,0),MATCH(AH$1,Grunddaten!$C$8:$BP$8,0)), "")&amp;""</f>
        <v/>
      </c>
      <c r="AI61" t="str">
        <f>_xlfn.IFNA(INDEX(Grunddaten!$C$9:$BP$134,MATCH($A61,Input_Lieferant!$B$9:$B$134,0),MATCH(AI$1,Grunddaten!$C$8:$BP$8,0)), "")&amp;""</f>
        <v/>
      </c>
      <c r="AJ61" t="str">
        <f>_xlfn.IFNA(INDEX(Grunddaten!$C$9:$BP$134,MATCH($A61,Input_Lieferant!$B$9:$B$134,0),MATCH(AJ$1,Grunddaten!$C$8:$BP$8,0)), "")&amp;""</f>
        <v/>
      </c>
      <c r="AK61" s="258" t="str">
        <f t="shared" si="4"/>
        <v/>
      </c>
      <c r="AL61" t="str">
        <f>_xlfn.IFNA(INDEX('Systemmanager - Datenassistent'!$J$9:$BU$134,MATCH($A61,Input_Lieferant!$B$9:$B$134,0),MATCH(AL$1,'Systemmanager - Datenassistent'!$J$8:$BU$8,0)), "")&amp;""</f>
        <v/>
      </c>
      <c r="AM61" t="str">
        <f>_xlfn.IFNA(INDEX('Systemmanager - Datenassistent'!$J$9:$BU$134,MATCH($A61,Input_Lieferant!$B$9:$B$134,0),MATCH(AM$1,'Systemmanager - Datenassistent'!$J$8:$BU$8,0)), "")&amp;""</f>
        <v/>
      </c>
      <c r="AN61" s="227" t="str">
        <f>_xlfn.IFNA(INDEX('Systemmanager - Datenassistent'!$J$9:$BU$134,MATCH($A61,Input_Lieferant!$B$9:$B$134,0),MATCH(AN$1,'Systemmanager - Datenassistent'!$J$8:$BU$8,0)), "")&amp;""</f>
        <v/>
      </c>
    </row>
    <row r="62" spans="1:40" x14ac:dyDescent="0.2">
      <c r="A62" t="str">
        <f>IF(LEN(Input_Lieferant!B69)=0,"",Input_Lieferant!B69)</f>
        <v/>
      </c>
      <c r="B62" t="str">
        <f t="shared" si="1"/>
        <v/>
      </c>
      <c r="C62" t="str">
        <f>_xlfn.IFNA(INDEX(Grunddaten!$C$9:$BP$134,MATCH($A62,Input_Lieferant!$B$9:$B$134,0),MATCH(C$1,Grunddaten!$C$8:$BP$8,0)), "")&amp;""</f>
        <v/>
      </c>
      <c r="D62" t="str">
        <f>_xlfn.IFNA(INDEX(Input_Lieferant!$C$9:$BE$158,MATCH($A62,Input_Lieferant!$B$9:$B$158,0),MATCH(D$1,Input_Lieferant!$C$8:$BE$8,0)), "")&amp;""</f>
        <v/>
      </c>
      <c r="E62" t="str">
        <f>_xlfn.IFNA(INDEX(Input_Lieferant!$C$9:$BE$158,MATCH($A62,Input_Lieferant!$B$9:$B$158,0),MATCH(E$1,Input_Lieferant!$C$8:$BE$8,0)), "")&amp;""</f>
        <v/>
      </c>
      <c r="F62" t="str">
        <f>_xlfn.IFNA(INDEX(Grunddaten!$C$9:$BP$134,MATCH($A62,Input_Lieferant!$B$9:$B$134,0),MATCH(F$1,Grunddaten!$C$8:$BP$8,0)), "")&amp;""</f>
        <v/>
      </c>
      <c r="G62" t="str">
        <f>_xlfn.IFNA(INDEX(Input_Lieferant!$C$9:$BE$158,MATCH($A62,Input_Lieferant!$B$9:$B$158,0),MATCH(G$1,Input_Lieferant!$C$8:$BE$8,0)), "")&amp;""</f>
        <v/>
      </c>
      <c r="H62" t="str">
        <f>_xlfn.IFNA(INDEX(Input_Lieferant!$C$9:$BE$158,MATCH($A62,Input_Lieferant!$B$9:$B$158,0),MATCH(H$1,Input_Lieferant!$C$8:$BE$8,0)),"")&amp;""</f>
        <v/>
      </c>
      <c r="I62" t="str">
        <f>TEXT(_xlfn.IFNA(INDEX(Input_Lieferant!$C$9:$BE$158,MATCH($A62,Input_Lieferant!$B$9:$B$158,0),MATCH(I$1,Input_Lieferant!$C$8:$BE$8,0)),""), "0.000")&amp;""</f>
        <v/>
      </c>
      <c r="J62" t="str">
        <f>TEXT(_xlfn.IFNA(INDEX(Input_Lieferant!$C$9:$BE$158,MATCH($A62,Input_Lieferant!$B$9:$B$158,0),MATCH(J$1,Input_Lieferant!$C$8:$BE$8,0)),""), "0.000")&amp;""</f>
        <v/>
      </c>
      <c r="K62" t="str">
        <f>TEXT(_xlfn.IFNA(INDEX(Input_Lieferant!$C$9:$BE$158,MATCH($A62,Input_Lieferant!$B$9:$B$158,0),MATCH(K$1,Input_Lieferant!$C$8:$BE$8,0)),""), "0.000")&amp;""</f>
        <v/>
      </c>
      <c r="L62" t="str">
        <f>TEXT(_xlfn.IFNA(INDEX(Input_Lieferant!$C$9:$BE$158,MATCH($A62,Input_Lieferant!$B$9:$B$158,0),MATCH(L$1,Input_Lieferant!$C$8:$BE$8,0)),""), "0.000")&amp;""</f>
        <v/>
      </c>
      <c r="M62" t="str">
        <f>_xlfn.IFNA(INDEX(Input_Lieferant!$C$9:$BE$158,MATCH($A62,Input_Lieferant!$B$9:$B$158,0),MATCH(M$1,Input_Lieferant!$C$8:$BE$8,0)),"")&amp;""</f>
        <v/>
      </c>
      <c r="N62" t="str">
        <f>_xlfn.IFNA(INDEX(Input_Lieferant!$C$9:$BE$158,MATCH($A62,Input_Lieferant!$B$9:$B$158,0),MATCH(N$1,Input_Lieferant!$C$8:$BE$8,0)),"")&amp;""</f>
        <v/>
      </c>
      <c r="O62" t="str">
        <f>_xlfn.IFNA(INDEX(Input_Lieferant!$C$9:$BE$158,MATCH($A62,Input_Lieferant!$B$9:$B$158,0),MATCH(O$1,Input_Lieferant!$C$8:$BE$8,0)),"")&amp;""</f>
        <v/>
      </c>
      <c r="P62" t="str">
        <f>_xlfn.IFNA(INDEX(Input_Lieferant!$C$9:$BE$158,MATCH($A62,Input_Lieferant!$B$9:$B$158,0),MATCH(P$1,Input_Lieferant!$C$8:$BE$8,0)),"")&amp;""</f>
        <v/>
      </c>
      <c r="Q62" s="258" t="str">
        <f t="shared" si="5"/>
        <v/>
      </c>
      <c r="R62" t="str">
        <f>_xlfn.IFNA(INDEX(Grunddaten!$C$9:$BP$134,MATCH($A62,Input_Lieferant!$B$9:$B$134,0),MATCH(R$1,Grunddaten!$C$8:$BP$8,0)), "")&amp;""</f>
        <v/>
      </c>
      <c r="S62" t="str">
        <f>_xlfn.IFNA(INDEX('Systemmanager - Datenassistent'!$J$9:$BU$134,MATCH($A62,Input_Lieferant!$B$9:$B$134,0),MATCH(S$1,'Systemmanager - Datenassistent'!$J$8:$BU$8,0)), "")</f>
        <v/>
      </c>
      <c r="T62" t="e">
        <f>INDEX('Systemmanager - Datenassistent'!$J$9:$BU$134,MATCH($A62,Input_Lieferant!$B$9:$B$134,0),MATCH(T$1,'Systemmanager - Datenassistent'!$J$8:$BU$8,0))</f>
        <v>#N/A</v>
      </c>
      <c r="U62" t="str">
        <f>_xlfn.IFNA(INDEX(Input_Lieferant!$C$9:$BE$158,MATCH($A62,Input_Lieferant!$B$9:$B$158,0),MATCH(U$1,Input_Lieferant!$C$8:$BE$8,0)),"")&amp;""</f>
        <v/>
      </c>
      <c r="V62" s="258" t="str">
        <f t="shared" si="2"/>
        <v/>
      </c>
      <c r="W62" t="str">
        <f>_xlfn.IFNA(INDEX(Grunddaten!$C$9:$BP$134,MATCH($A62,Input_Lieferant!$B$9:$B$134,0),MATCH(W$1,Grunddaten!$C$8:$BP$8,0)), "")&amp;""</f>
        <v/>
      </c>
      <c r="Y62" t="str">
        <f>_xlfn.IFNA(INDEX(Input_Lieferant!$C$9:$BE$158,MATCH($A62,Input_Lieferant!$B$9:$B$158,0),MATCH(Y$1,Input_Lieferant!$C$8:$BE$8,0)), "")&amp;""</f>
        <v/>
      </c>
      <c r="Z62" t="str">
        <f>_xlfn.IFNA(INDEX(Input_Lieferant!$C$9:$BE$158,MATCH($A62,Input_Lieferant!$B$9:$B$158,0),MATCH(Z$1,Input_Lieferant!$C$8:$BE$8,0)), "")&amp;""</f>
        <v/>
      </c>
      <c r="AA62" t="str">
        <f>_xlfn.IFNA(INDEX(Grunddaten!$C$9:$BP$134,MATCH($A62,Input_Lieferant!$B$9:$B$134,0),MATCH(AA$1,Grunddaten!$C$8:$BP$8,0)), "")&amp;""</f>
        <v/>
      </c>
      <c r="AB62" t="str">
        <f>_xlfn.IFNA(INDEX(Input_Lieferant!$C$9:$BE$158,MATCH($A62,Input_Lieferant!$B$9:$B$158,0),MATCH(AB$1,Input_Lieferant!$C$8:$BE$8,0)), "")&amp;""</f>
        <v/>
      </c>
      <c r="AC62" s="258" t="str">
        <f t="shared" si="3"/>
        <v/>
      </c>
      <c r="AD62" t="str">
        <f>_xlfn.IFNA(INDEX('Systemmanager - Datenassistent'!$G$9:$BU$134,MATCH($A62,Input_Lieferant!$B$9:$B$134,0),MATCH(AD$1,'Systemmanager - Datenassistent'!$G$8:$BU$8,0)), "")&amp;""</f>
        <v/>
      </c>
      <c r="AE62" t="str">
        <f>_xlfn.IFNA(INDEX(Grunddaten!$C$9:$BP$134,MATCH($A62,Input_Lieferant!$B$9:$B$134,0),MATCH(AE$1,Grunddaten!$C$8:$BP$8,0)), "")&amp;""</f>
        <v/>
      </c>
      <c r="AF62" t="str">
        <f>_xlfn.IFNA(INDEX('Systemmanager - Datenassistent'!$J$9:$BU$134,MATCH($A62,Input_Lieferant!$B$9:$B$134,0),MATCH(AF$1,'Systemmanager - Datenassistent'!$J$8:$BU$8,0)), "")&amp;""</f>
        <v/>
      </c>
      <c r="AG62" t="str">
        <f>_xlfn.IFNA(INDEX('Systemmanager - Datenassistent'!$J$9:$BU$134,MATCH($A62,Input_Lieferant!$B$9:$B$134,0),MATCH(AG$1,'Systemmanager - Datenassistent'!$J$8:$BU$8,0)), "")&amp;""</f>
        <v/>
      </c>
      <c r="AH62" t="str">
        <f>_xlfn.IFNA(INDEX(Grunddaten!$C$9:$BP$134,MATCH($A62,Input_Lieferant!$B$9:$B$134,0),MATCH(AH$1,Grunddaten!$C$8:$BP$8,0)), "")&amp;""</f>
        <v/>
      </c>
      <c r="AI62" t="str">
        <f>_xlfn.IFNA(INDEX(Grunddaten!$C$9:$BP$134,MATCH($A62,Input_Lieferant!$B$9:$B$134,0),MATCH(AI$1,Grunddaten!$C$8:$BP$8,0)), "")&amp;""</f>
        <v/>
      </c>
      <c r="AJ62" t="str">
        <f>_xlfn.IFNA(INDEX(Grunddaten!$C$9:$BP$134,MATCH($A62,Input_Lieferant!$B$9:$B$134,0),MATCH(AJ$1,Grunddaten!$C$8:$BP$8,0)), "")&amp;""</f>
        <v/>
      </c>
      <c r="AK62" s="258" t="str">
        <f t="shared" si="4"/>
        <v/>
      </c>
      <c r="AL62" t="str">
        <f>_xlfn.IFNA(INDEX('Systemmanager - Datenassistent'!$J$9:$BU$134,MATCH($A62,Input_Lieferant!$B$9:$B$134,0),MATCH(AL$1,'Systemmanager - Datenassistent'!$J$8:$BU$8,0)), "")&amp;""</f>
        <v/>
      </c>
      <c r="AM62" t="str">
        <f>_xlfn.IFNA(INDEX('Systemmanager - Datenassistent'!$J$9:$BU$134,MATCH($A62,Input_Lieferant!$B$9:$B$134,0),MATCH(AM$1,'Systemmanager - Datenassistent'!$J$8:$BU$8,0)), "")&amp;""</f>
        <v/>
      </c>
      <c r="AN62" s="227" t="str">
        <f>_xlfn.IFNA(INDEX('Systemmanager - Datenassistent'!$J$9:$BU$134,MATCH($A62,Input_Lieferant!$B$9:$B$134,0),MATCH(AN$1,'Systemmanager - Datenassistent'!$J$8:$BU$8,0)), "")&amp;""</f>
        <v/>
      </c>
    </row>
    <row r="63" spans="1:40" x14ac:dyDescent="0.2">
      <c r="A63" t="str">
        <f>IF(LEN(Input_Lieferant!B70)=0,"",Input_Lieferant!B70)</f>
        <v/>
      </c>
      <c r="B63" t="str">
        <f t="shared" si="1"/>
        <v/>
      </c>
      <c r="C63" t="str">
        <f>_xlfn.IFNA(INDEX(Grunddaten!$C$9:$BP$134,MATCH($A63,Input_Lieferant!$B$9:$B$134,0),MATCH(C$1,Grunddaten!$C$8:$BP$8,0)), "")&amp;""</f>
        <v/>
      </c>
      <c r="D63" t="str">
        <f>_xlfn.IFNA(INDEX(Input_Lieferant!$C$9:$BE$158,MATCH($A63,Input_Lieferant!$B$9:$B$158,0),MATCH(D$1,Input_Lieferant!$C$8:$BE$8,0)), "")&amp;""</f>
        <v/>
      </c>
      <c r="E63" t="str">
        <f>_xlfn.IFNA(INDEX(Input_Lieferant!$C$9:$BE$158,MATCH($A63,Input_Lieferant!$B$9:$B$158,0),MATCH(E$1,Input_Lieferant!$C$8:$BE$8,0)), "")&amp;""</f>
        <v/>
      </c>
      <c r="F63" t="str">
        <f>_xlfn.IFNA(INDEX(Grunddaten!$C$9:$BP$134,MATCH($A63,Input_Lieferant!$B$9:$B$134,0),MATCH(F$1,Grunddaten!$C$8:$BP$8,0)), "")&amp;""</f>
        <v/>
      </c>
      <c r="G63" t="str">
        <f>_xlfn.IFNA(INDEX(Input_Lieferant!$C$9:$BE$158,MATCH($A63,Input_Lieferant!$B$9:$B$158,0),MATCH(G$1,Input_Lieferant!$C$8:$BE$8,0)), "")&amp;""</f>
        <v/>
      </c>
      <c r="H63" t="str">
        <f>_xlfn.IFNA(INDEX(Input_Lieferant!$C$9:$BE$158,MATCH($A63,Input_Lieferant!$B$9:$B$158,0),MATCH(H$1,Input_Lieferant!$C$8:$BE$8,0)),"")&amp;""</f>
        <v/>
      </c>
      <c r="I63" t="str">
        <f>TEXT(_xlfn.IFNA(INDEX(Input_Lieferant!$C$9:$BE$158,MATCH($A63,Input_Lieferant!$B$9:$B$158,0),MATCH(I$1,Input_Lieferant!$C$8:$BE$8,0)),""), "0.000")&amp;""</f>
        <v/>
      </c>
      <c r="J63" t="str">
        <f>TEXT(_xlfn.IFNA(INDEX(Input_Lieferant!$C$9:$BE$158,MATCH($A63,Input_Lieferant!$B$9:$B$158,0),MATCH(J$1,Input_Lieferant!$C$8:$BE$8,0)),""), "0.000")&amp;""</f>
        <v/>
      </c>
      <c r="K63" t="str">
        <f>TEXT(_xlfn.IFNA(INDEX(Input_Lieferant!$C$9:$BE$158,MATCH($A63,Input_Lieferant!$B$9:$B$158,0),MATCH(K$1,Input_Lieferant!$C$8:$BE$8,0)),""), "0.000")&amp;""</f>
        <v/>
      </c>
      <c r="L63" t="str">
        <f>TEXT(_xlfn.IFNA(INDEX(Input_Lieferant!$C$9:$BE$158,MATCH($A63,Input_Lieferant!$B$9:$B$158,0),MATCH(L$1,Input_Lieferant!$C$8:$BE$8,0)),""), "0.000")&amp;""</f>
        <v/>
      </c>
      <c r="M63" t="str">
        <f>_xlfn.IFNA(INDEX(Input_Lieferant!$C$9:$BE$158,MATCH($A63,Input_Lieferant!$B$9:$B$158,0),MATCH(M$1,Input_Lieferant!$C$8:$BE$8,0)),"")&amp;""</f>
        <v/>
      </c>
      <c r="N63" t="str">
        <f>_xlfn.IFNA(INDEX(Input_Lieferant!$C$9:$BE$158,MATCH($A63,Input_Lieferant!$B$9:$B$158,0),MATCH(N$1,Input_Lieferant!$C$8:$BE$8,0)),"")&amp;""</f>
        <v/>
      </c>
      <c r="O63" t="str">
        <f>_xlfn.IFNA(INDEX(Input_Lieferant!$C$9:$BE$158,MATCH($A63,Input_Lieferant!$B$9:$B$158,0),MATCH(O$1,Input_Lieferant!$C$8:$BE$8,0)),"")&amp;""</f>
        <v/>
      </c>
      <c r="P63" t="str">
        <f>_xlfn.IFNA(INDEX(Input_Lieferant!$C$9:$BE$158,MATCH($A63,Input_Lieferant!$B$9:$B$158,0),MATCH(P$1,Input_Lieferant!$C$8:$BE$8,0)),"")&amp;""</f>
        <v/>
      </c>
      <c r="Q63" s="258" t="str">
        <f t="shared" si="5"/>
        <v/>
      </c>
      <c r="R63" t="str">
        <f>_xlfn.IFNA(INDEX(Grunddaten!$C$9:$BP$134,MATCH($A63,Input_Lieferant!$B$9:$B$134,0),MATCH(R$1,Grunddaten!$C$8:$BP$8,0)), "")&amp;""</f>
        <v/>
      </c>
      <c r="S63" t="str">
        <f>_xlfn.IFNA(INDEX('Systemmanager - Datenassistent'!$J$9:$BU$134,MATCH($A63,Input_Lieferant!$B$9:$B$134,0),MATCH(S$1,'Systemmanager - Datenassistent'!$J$8:$BU$8,0)), "")</f>
        <v/>
      </c>
      <c r="T63" t="e">
        <f>INDEX('Systemmanager - Datenassistent'!$J$9:$BU$134,MATCH($A63,Input_Lieferant!$B$9:$B$134,0),MATCH(T$1,'Systemmanager - Datenassistent'!$J$8:$BU$8,0))</f>
        <v>#N/A</v>
      </c>
      <c r="U63" t="str">
        <f>_xlfn.IFNA(INDEX(Input_Lieferant!$C$9:$BE$158,MATCH($A63,Input_Lieferant!$B$9:$B$158,0),MATCH(U$1,Input_Lieferant!$C$8:$BE$8,0)),"")&amp;""</f>
        <v/>
      </c>
      <c r="V63" s="258" t="str">
        <f t="shared" si="2"/>
        <v/>
      </c>
      <c r="W63" t="str">
        <f>_xlfn.IFNA(INDEX(Grunddaten!$C$9:$BP$134,MATCH($A63,Input_Lieferant!$B$9:$B$134,0),MATCH(W$1,Grunddaten!$C$8:$BP$8,0)), "")&amp;""</f>
        <v/>
      </c>
      <c r="Y63" t="str">
        <f>_xlfn.IFNA(INDEX(Input_Lieferant!$C$9:$BE$158,MATCH($A63,Input_Lieferant!$B$9:$B$158,0),MATCH(Y$1,Input_Lieferant!$C$8:$BE$8,0)), "")&amp;""</f>
        <v/>
      </c>
      <c r="Z63" t="str">
        <f>_xlfn.IFNA(INDEX(Input_Lieferant!$C$9:$BE$158,MATCH($A63,Input_Lieferant!$B$9:$B$158,0),MATCH(Z$1,Input_Lieferant!$C$8:$BE$8,0)), "")&amp;""</f>
        <v/>
      </c>
      <c r="AA63" t="str">
        <f>_xlfn.IFNA(INDEX(Grunddaten!$C$9:$BP$134,MATCH($A63,Input_Lieferant!$B$9:$B$134,0),MATCH(AA$1,Grunddaten!$C$8:$BP$8,0)), "")&amp;""</f>
        <v/>
      </c>
      <c r="AB63" t="str">
        <f>_xlfn.IFNA(INDEX(Input_Lieferant!$C$9:$BE$158,MATCH($A63,Input_Lieferant!$B$9:$B$158,0),MATCH(AB$1,Input_Lieferant!$C$8:$BE$8,0)), "")&amp;""</f>
        <v/>
      </c>
      <c r="AC63" s="258" t="str">
        <f t="shared" si="3"/>
        <v/>
      </c>
      <c r="AD63" t="str">
        <f>_xlfn.IFNA(INDEX('Systemmanager - Datenassistent'!$G$9:$BU$134,MATCH($A63,Input_Lieferant!$B$9:$B$134,0),MATCH(AD$1,'Systemmanager - Datenassistent'!$G$8:$BU$8,0)), "")&amp;""</f>
        <v/>
      </c>
      <c r="AE63" t="str">
        <f>_xlfn.IFNA(INDEX(Grunddaten!$C$9:$BP$134,MATCH($A63,Input_Lieferant!$B$9:$B$134,0),MATCH(AE$1,Grunddaten!$C$8:$BP$8,0)), "")&amp;""</f>
        <v/>
      </c>
      <c r="AF63" t="str">
        <f>_xlfn.IFNA(INDEX('Systemmanager - Datenassistent'!$J$9:$BU$134,MATCH($A63,Input_Lieferant!$B$9:$B$134,0),MATCH(AF$1,'Systemmanager - Datenassistent'!$J$8:$BU$8,0)), "")&amp;""</f>
        <v/>
      </c>
      <c r="AG63" t="str">
        <f>_xlfn.IFNA(INDEX('Systemmanager - Datenassistent'!$J$9:$BU$134,MATCH($A63,Input_Lieferant!$B$9:$B$134,0),MATCH(AG$1,'Systemmanager - Datenassistent'!$J$8:$BU$8,0)), "")&amp;""</f>
        <v/>
      </c>
      <c r="AH63" t="str">
        <f>_xlfn.IFNA(INDEX(Grunddaten!$C$9:$BP$134,MATCH($A63,Input_Lieferant!$B$9:$B$134,0),MATCH(AH$1,Grunddaten!$C$8:$BP$8,0)), "")&amp;""</f>
        <v/>
      </c>
      <c r="AI63" t="str">
        <f>_xlfn.IFNA(INDEX(Grunddaten!$C$9:$BP$134,MATCH($A63,Input_Lieferant!$B$9:$B$134,0),MATCH(AI$1,Grunddaten!$C$8:$BP$8,0)), "")&amp;""</f>
        <v/>
      </c>
      <c r="AJ63" t="str">
        <f>_xlfn.IFNA(INDEX(Grunddaten!$C$9:$BP$134,MATCH($A63,Input_Lieferant!$B$9:$B$134,0),MATCH(AJ$1,Grunddaten!$C$8:$BP$8,0)), "")&amp;""</f>
        <v/>
      </c>
      <c r="AK63" s="258" t="str">
        <f t="shared" si="4"/>
        <v/>
      </c>
      <c r="AL63" t="str">
        <f>_xlfn.IFNA(INDEX('Systemmanager - Datenassistent'!$J$9:$BU$134,MATCH($A63,Input_Lieferant!$B$9:$B$134,0),MATCH(AL$1,'Systemmanager - Datenassistent'!$J$8:$BU$8,0)), "")&amp;""</f>
        <v/>
      </c>
      <c r="AM63" t="str">
        <f>_xlfn.IFNA(INDEX('Systemmanager - Datenassistent'!$J$9:$BU$134,MATCH($A63,Input_Lieferant!$B$9:$B$134,0),MATCH(AM$1,'Systemmanager - Datenassistent'!$J$8:$BU$8,0)), "")&amp;""</f>
        <v/>
      </c>
      <c r="AN63" s="227" t="str">
        <f>_xlfn.IFNA(INDEX('Systemmanager - Datenassistent'!$J$9:$BU$134,MATCH($A63,Input_Lieferant!$B$9:$B$134,0),MATCH(AN$1,'Systemmanager - Datenassistent'!$J$8:$BU$8,0)), "")&amp;""</f>
        <v/>
      </c>
    </row>
    <row r="64" spans="1:40" x14ac:dyDescent="0.2">
      <c r="A64" t="str">
        <f>IF(LEN(Input_Lieferant!B71)=0,"",Input_Lieferant!B71)</f>
        <v/>
      </c>
      <c r="B64" t="str">
        <f t="shared" si="1"/>
        <v/>
      </c>
      <c r="C64" t="str">
        <f>_xlfn.IFNA(INDEX(Grunddaten!$C$9:$BP$134,MATCH($A64,Input_Lieferant!$B$9:$B$134,0),MATCH(C$1,Grunddaten!$C$8:$BP$8,0)), "")&amp;""</f>
        <v/>
      </c>
      <c r="D64" t="str">
        <f>_xlfn.IFNA(INDEX(Input_Lieferant!$C$9:$BE$158,MATCH($A64,Input_Lieferant!$B$9:$B$158,0),MATCH(D$1,Input_Lieferant!$C$8:$BE$8,0)), "")&amp;""</f>
        <v/>
      </c>
      <c r="E64" t="str">
        <f>_xlfn.IFNA(INDEX(Input_Lieferant!$C$9:$BE$158,MATCH($A64,Input_Lieferant!$B$9:$B$158,0),MATCH(E$1,Input_Lieferant!$C$8:$BE$8,0)), "")&amp;""</f>
        <v/>
      </c>
      <c r="F64" t="str">
        <f>_xlfn.IFNA(INDEX(Grunddaten!$C$9:$BP$134,MATCH($A64,Input_Lieferant!$B$9:$B$134,0),MATCH(F$1,Grunddaten!$C$8:$BP$8,0)), "")&amp;""</f>
        <v/>
      </c>
      <c r="G64" t="str">
        <f>_xlfn.IFNA(INDEX(Input_Lieferant!$C$9:$BE$158,MATCH($A64,Input_Lieferant!$B$9:$B$158,0),MATCH(G$1,Input_Lieferant!$C$8:$BE$8,0)), "")&amp;""</f>
        <v/>
      </c>
      <c r="H64" t="str">
        <f>_xlfn.IFNA(INDEX(Input_Lieferant!$C$9:$BE$158,MATCH($A64,Input_Lieferant!$B$9:$B$158,0),MATCH(H$1,Input_Lieferant!$C$8:$BE$8,0)),"")&amp;""</f>
        <v/>
      </c>
      <c r="I64" t="str">
        <f>TEXT(_xlfn.IFNA(INDEX(Input_Lieferant!$C$9:$BE$158,MATCH($A64,Input_Lieferant!$B$9:$B$158,0),MATCH(I$1,Input_Lieferant!$C$8:$BE$8,0)),""), "0.000")&amp;""</f>
        <v/>
      </c>
      <c r="J64" t="str">
        <f>TEXT(_xlfn.IFNA(INDEX(Input_Lieferant!$C$9:$BE$158,MATCH($A64,Input_Lieferant!$B$9:$B$158,0),MATCH(J$1,Input_Lieferant!$C$8:$BE$8,0)),""), "0.000")&amp;""</f>
        <v/>
      </c>
      <c r="K64" t="str">
        <f>TEXT(_xlfn.IFNA(INDEX(Input_Lieferant!$C$9:$BE$158,MATCH($A64,Input_Lieferant!$B$9:$B$158,0),MATCH(K$1,Input_Lieferant!$C$8:$BE$8,0)),""), "0.000")&amp;""</f>
        <v/>
      </c>
      <c r="L64" t="str">
        <f>TEXT(_xlfn.IFNA(INDEX(Input_Lieferant!$C$9:$BE$158,MATCH($A64,Input_Lieferant!$B$9:$B$158,0),MATCH(L$1,Input_Lieferant!$C$8:$BE$8,0)),""), "0.000")&amp;""</f>
        <v/>
      </c>
      <c r="M64" t="str">
        <f>_xlfn.IFNA(INDEX(Input_Lieferant!$C$9:$BE$158,MATCH($A64,Input_Lieferant!$B$9:$B$158,0),MATCH(M$1,Input_Lieferant!$C$8:$BE$8,0)),"")&amp;""</f>
        <v/>
      </c>
      <c r="N64" t="str">
        <f>_xlfn.IFNA(INDEX(Input_Lieferant!$C$9:$BE$158,MATCH($A64,Input_Lieferant!$B$9:$B$158,0),MATCH(N$1,Input_Lieferant!$C$8:$BE$8,0)),"")&amp;""</f>
        <v/>
      </c>
      <c r="O64" t="str">
        <f>_xlfn.IFNA(INDEX(Input_Lieferant!$C$9:$BE$158,MATCH($A64,Input_Lieferant!$B$9:$B$158,0),MATCH(O$1,Input_Lieferant!$C$8:$BE$8,0)),"")&amp;""</f>
        <v/>
      </c>
      <c r="P64" t="str">
        <f>_xlfn.IFNA(INDEX(Input_Lieferant!$C$9:$BE$158,MATCH($A64,Input_Lieferant!$B$9:$B$158,0),MATCH(P$1,Input_Lieferant!$C$8:$BE$8,0)),"")&amp;""</f>
        <v/>
      </c>
      <c r="Q64" s="258" t="str">
        <f t="shared" si="5"/>
        <v/>
      </c>
      <c r="R64" t="str">
        <f>_xlfn.IFNA(INDEX(Grunddaten!$C$9:$BP$134,MATCH($A64,Input_Lieferant!$B$9:$B$134,0),MATCH(R$1,Grunddaten!$C$8:$BP$8,0)), "")&amp;""</f>
        <v/>
      </c>
      <c r="S64" t="str">
        <f>_xlfn.IFNA(INDEX('Systemmanager - Datenassistent'!$J$9:$BU$134,MATCH($A64,Input_Lieferant!$B$9:$B$134,0),MATCH(S$1,'Systemmanager - Datenassistent'!$J$8:$BU$8,0)), "")</f>
        <v/>
      </c>
      <c r="T64" t="e">
        <f>INDEX('Systemmanager - Datenassistent'!$J$9:$BU$134,MATCH($A64,Input_Lieferant!$B$9:$B$134,0),MATCH(T$1,'Systemmanager - Datenassistent'!$J$8:$BU$8,0))</f>
        <v>#N/A</v>
      </c>
      <c r="U64" t="str">
        <f>_xlfn.IFNA(INDEX(Input_Lieferant!$C$9:$BE$158,MATCH($A64,Input_Lieferant!$B$9:$B$158,0),MATCH(U$1,Input_Lieferant!$C$8:$BE$8,0)),"")&amp;""</f>
        <v/>
      </c>
      <c r="V64" s="258" t="str">
        <f t="shared" si="2"/>
        <v/>
      </c>
      <c r="W64" t="str">
        <f>_xlfn.IFNA(INDEX(Grunddaten!$C$9:$BP$134,MATCH($A64,Input_Lieferant!$B$9:$B$134,0),MATCH(W$1,Grunddaten!$C$8:$BP$8,0)), "")&amp;""</f>
        <v/>
      </c>
      <c r="Y64" t="str">
        <f>_xlfn.IFNA(INDEX(Input_Lieferant!$C$9:$BE$158,MATCH($A64,Input_Lieferant!$B$9:$B$158,0),MATCH(Y$1,Input_Lieferant!$C$8:$BE$8,0)), "")&amp;""</f>
        <v/>
      </c>
      <c r="Z64" t="str">
        <f>_xlfn.IFNA(INDEX(Input_Lieferant!$C$9:$BE$158,MATCH($A64,Input_Lieferant!$B$9:$B$158,0),MATCH(Z$1,Input_Lieferant!$C$8:$BE$8,0)), "")&amp;""</f>
        <v/>
      </c>
      <c r="AA64" t="str">
        <f>_xlfn.IFNA(INDEX(Grunddaten!$C$9:$BP$134,MATCH($A64,Input_Lieferant!$B$9:$B$134,0),MATCH(AA$1,Grunddaten!$C$8:$BP$8,0)), "")&amp;""</f>
        <v/>
      </c>
      <c r="AB64" t="str">
        <f>_xlfn.IFNA(INDEX(Input_Lieferant!$C$9:$BE$158,MATCH($A64,Input_Lieferant!$B$9:$B$158,0),MATCH(AB$1,Input_Lieferant!$C$8:$BE$8,0)), "")&amp;""</f>
        <v/>
      </c>
      <c r="AC64" s="258" t="str">
        <f t="shared" si="3"/>
        <v/>
      </c>
      <c r="AD64" t="str">
        <f>_xlfn.IFNA(INDEX('Systemmanager - Datenassistent'!$G$9:$BU$134,MATCH($A64,Input_Lieferant!$B$9:$B$134,0),MATCH(AD$1,'Systemmanager - Datenassistent'!$G$8:$BU$8,0)), "")&amp;""</f>
        <v/>
      </c>
      <c r="AE64" t="str">
        <f>_xlfn.IFNA(INDEX(Grunddaten!$C$9:$BP$134,MATCH($A64,Input_Lieferant!$B$9:$B$134,0),MATCH(AE$1,Grunddaten!$C$8:$BP$8,0)), "")&amp;""</f>
        <v/>
      </c>
      <c r="AF64" t="str">
        <f>_xlfn.IFNA(INDEX('Systemmanager - Datenassistent'!$J$9:$BU$134,MATCH($A64,Input_Lieferant!$B$9:$B$134,0),MATCH(AF$1,'Systemmanager - Datenassistent'!$J$8:$BU$8,0)), "")&amp;""</f>
        <v/>
      </c>
      <c r="AG64" t="str">
        <f>_xlfn.IFNA(INDEX('Systemmanager - Datenassistent'!$J$9:$BU$134,MATCH($A64,Input_Lieferant!$B$9:$B$134,0),MATCH(AG$1,'Systemmanager - Datenassistent'!$J$8:$BU$8,0)), "")&amp;""</f>
        <v/>
      </c>
      <c r="AH64" t="str">
        <f>_xlfn.IFNA(INDEX(Grunddaten!$C$9:$BP$134,MATCH($A64,Input_Lieferant!$B$9:$B$134,0),MATCH(AH$1,Grunddaten!$C$8:$BP$8,0)), "")&amp;""</f>
        <v/>
      </c>
      <c r="AI64" t="str">
        <f>_xlfn.IFNA(INDEX(Grunddaten!$C$9:$BP$134,MATCH($A64,Input_Lieferant!$B$9:$B$134,0),MATCH(AI$1,Grunddaten!$C$8:$BP$8,0)), "")&amp;""</f>
        <v/>
      </c>
      <c r="AJ64" t="str">
        <f>_xlfn.IFNA(INDEX(Grunddaten!$C$9:$BP$134,MATCH($A64,Input_Lieferant!$B$9:$B$134,0),MATCH(AJ$1,Grunddaten!$C$8:$BP$8,0)), "")&amp;""</f>
        <v/>
      </c>
      <c r="AK64" s="258" t="str">
        <f t="shared" si="4"/>
        <v/>
      </c>
      <c r="AL64" t="str">
        <f>_xlfn.IFNA(INDEX('Systemmanager - Datenassistent'!$J$9:$BU$134,MATCH($A64,Input_Lieferant!$B$9:$B$134,0),MATCH(AL$1,'Systemmanager - Datenassistent'!$J$8:$BU$8,0)), "")&amp;""</f>
        <v/>
      </c>
      <c r="AM64" t="str">
        <f>_xlfn.IFNA(INDEX('Systemmanager - Datenassistent'!$J$9:$BU$134,MATCH($A64,Input_Lieferant!$B$9:$B$134,0),MATCH(AM$1,'Systemmanager - Datenassistent'!$J$8:$BU$8,0)), "")&amp;""</f>
        <v/>
      </c>
      <c r="AN64" s="227" t="str">
        <f>_xlfn.IFNA(INDEX('Systemmanager - Datenassistent'!$J$9:$BU$134,MATCH($A64,Input_Lieferant!$B$9:$B$134,0),MATCH(AN$1,'Systemmanager - Datenassistent'!$J$8:$BU$8,0)), "")&amp;""</f>
        <v/>
      </c>
    </row>
    <row r="65" spans="1:40" x14ac:dyDescent="0.2">
      <c r="A65" t="str">
        <f>IF(LEN(Input_Lieferant!B72)=0,"",Input_Lieferant!B72)</f>
        <v/>
      </c>
      <c r="B65" t="str">
        <f t="shared" si="1"/>
        <v/>
      </c>
      <c r="C65" t="str">
        <f>_xlfn.IFNA(INDEX(Grunddaten!$C$9:$BP$134,MATCH($A65,Input_Lieferant!$B$9:$B$134,0),MATCH(C$1,Grunddaten!$C$8:$BP$8,0)), "")&amp;""</f>
        <v/>
      </c>
      <c r="D65" t="str">
        <f>_xlfn.IFNA(INDEX(Input_Lieferant!$C$9:$BE$158,MATCH($A65,Input_Lieferant!$B$9:$B$158,0),MATCH(D$1,Input_Lieferant!$C$8:$BE$8,0)), "")&amp;""</f>
        <v/>
      </c>
      <c r="E65" t="str">
        <f>_xlfn.IFNA(INDEX(Input_Lieferant!$C$9:$BE$158,MATCH($A65,Input_Lieferant!$B$9:$B$158,0),MATCH(E$1,Input_Lieferant!$C$8:$BE$8,0)), "")&amp;""</f>
        <v/>
      </c>
      <c r="F65" t="str">
        <f>_xlfn.IFNA(INDEX(Grunddaten!$C$9:$BP$134,MATCH($A65,Input_Lieferant!$B$9:$B$134,0),MATCH(F$1,Grunddaten!$C$8:$BP$8,0)), "")&amp;""</f>
        <v/>
      </c>
      <c r="G65" t="str">
        <f>_xlfn.IFNA(INDEX(Input_Lieferant!$C$9:$BE$158,MATCH($A65,Input_Lieferant!$B$9:$B$158,0),MATCH(G$1,Input_Lieferant!$C$8:$BE$8,0)), "")&amp;""</f>
        <v/>
      </c>
      <c r="H65" t="str">
        <f>_xlfn.IFNA(INDEX(Input_Lieferant!$C$9:$BE$158,MATCH($A65,Input_Lieferant!$B$9:$B$158,0),MATCH(H$1,Input_Lieferant!$C$8:$BE$8,0)),"")&amp;""</f>
        <v/>
      </c>
      <c r="I65" t="str">
        <f>TEXT(_xlfn.IFNA(INDEX(Input_Lieferant!$C$9:$BE$158,MATCH($A65,Input_Lieferant!$B$9:$B$158,0),MATCH(I$1,Input_Lieferant!$C$8:$BE$8,0)),""), "0.000")&amp;""</f>
        <v/>
      </c>
      <c r="J65" t="str">
        <f>TEXT(_xlfn.IFNA(INDEX(Input_Lieferant!$C$9:$BE$158,MATCH($A65,Input_Lieferant!$B$9:$B$158,0),MATCH(J$1,Input_Lieferant!$C$8:$BE$8,0)),""), "0.000")&amp;""</f>
        <v/>
      </c>
      <c r="K65" t="str">
        <f>TEXT(_xlfn.IFNA(INDEX(Input_Lieferant!$C$9:$BE$158,MATCH($A65,Input_Lieferant!$B$9:$B$158,0),MATCH(K$1,Input_Lieferant!$C$8:$BE$8,0)),""), "0.000")&amp;""</f>
        <v/>
      </c>
      <c r="L65" t="str">
        <f>TEXT(_xlfn.IFNA(INDEX(Input_Lieferant!$C$9:$BE$158,MATCH($A65,Input_Lieferant!$B$9:$B$158,0),MATCH(L$1,Input_Lieferant!$C$8:$BE$8,0)),""), "0.000")&amp;""</f>
        <v/>
      </c>
      <c r="M65" t="str">
        <f>_xlfn.IFNA(INDEX(Input_Lieferant!$C$9:$BE$158,MATCH($A65,Input_Lieferant!$B$9:$B$158,0),MATCH(M$1,Input_Lieferant!$C$8:$BE$8,0)),"")&amp;""</f>
        <v/>
      </c>
      <c r="N65" t="str">
        <f>_xlfn.IFNA(INDEX(Input_Lieferant!$C$9:$BE$158,MATCH($A65,Input_Lieferant!$B$9:$B$158,0),MATCH(N$1,Input_Lieferant!$C$8:$BE$8,0)),"")&amp;""</f>
        <v/>
      </c>
      <c r="O65" t="str">
        <f>_xlfn.IFNA(INDEX(Input_Lieferant!$C$9:$BE$158,MATCH($A65,Input_Lieferant!$B$9:$B$158,0),MATCH(O$1,Input_Lieferant!$C$8:$BE$8,0)),"")&amp;""</f>
        <v/>
      </c>
      <c r="P65" t="str">
        <f>_xlfn.IFNA(INDEX(Input_Lieferant!$C$9:$BE$158,MATCH($A65,Input_Lieferant!$B$9:$B$158,0),MATCH(P$1,Input_Lieferant!$C$8:$BE$8,0)),"")&amp;""</f>
        <v/>
      </c>
      <c r="Q65" s="258" t="str">
        <f t="shared" si="5"/>
        <v/>
      </c>
      <c r="R65" t="str">
        <f>_xlfn.IFNA(INDEX(Grunddaten!$C$9:$BP$134,MATCH($A65,Input_Lieferant!$B$9:$B$134,0),MATCH(R$1,Grunddaten!$C$8:$BP$8,0)), "")&amp;""</f>
        <v/>
      </c>
      <c r="S65" t="str">
        <f>_xlfn.IFNA(INDEX('Systemmanager - Datenassistent'!$J$9:$BU$134,MATCH($A65,Input_Lieferant!$B$9:$B$134,0),MATCH(S$1,'Systemmanager - Datenassistent'!$J$8:$BU$8,0)), "")</f>
        <v/>
      </c>
      <c r="T65" t="e">
        <f>INDEX('Systemmanager - Datenassistent'!$J$9:$BU$134,MATCH($A65,Input_Lieferant!$B$9:$B$134,0),MATCH(T$1,'Systemmanager - Datenassistent'!$J$8:$BU$8,0))</f>
        <v>#N/A</v>
      </c>
      <c r="U65" t="str">
        <f>_xlfn.IFNA(INDEX(Input_Lieferant!$C$9:$BE$158,MATCH($A65,Input_Lieferant!$B$9:$B$158,0),MATCH(U$1,Input_Lieferant!$C$8:$BE$8,0)),"")&amp;""</f>
        <v/>
      </c>
      <c r="V65" s="258" t="str">
        <f t="shared" si="2"/>
        <v/>
      </c>
      <c r="W65" t="str">
        <f>_xlfn.IFNA(INDEX(Grunddaten!$C$9:$BP$134,MATCH($A65,Input_Lieferant!$B$9:$B$134,0),MATCH(W$1,Grunddaten!$C$8:$BP$8,0)), "")&amp;""</f>
        <v/>
      </c>
      <c r="Y65" t="str">
        <f>_xlfn.IFNA(INDEX(Input_Lieferant!$C$9:$BE$158,MATCH($A65,Input_Lieferant!$B$9:$B$158,0),MATCH(Y$1,Input_Lieferant!$C$8:$BE$8,0)), "")&amp;""</f>
        <v/>
      </c>
      <c r="Z65" t="str">
        <f>_xlfn.IFNA(INDEX(Input_Lieferant!$C$9:$BE$158,MATCH($A65,Input_Lieferant!$B$9:$B$158,0),MATCH(Z$1,Input_Lieferant!$C$8:$BE$8,0)), "")&amp;""</f>
        <v/>
      </c>
      <c r="AA65" t="str">
        <f>_xlfn.IFNA(INDEX(Grunddaten!$C$9:$BP$134,MATCH($A65,Input_Lieferant!$B$9:$B$134,0),MATCH(AA$1,Grunddaten!$C$8:$BP$8,0)), "")&amp;""</f>
        <v/>
      </c>
      <c r="AB65" t="str">
        <f>_xlfn.IFNA(INDEX(Input_Lieferant!$C$9:$BE$158,MATCH($A65,Input_Lieferant!$B$9:$B$158,0),MATCH(AB$1,Input_Lieferant!$C$8:$BE$8,0)), "")&amp;""</f>
        <v/>
      </c>
      <c r="AC65" s="258" t="str">
        <f t="shared" si="3"/>
        <v/>
      </c>
      <c r="AD65" t="str">
        <f>_xlfn.IFNA(INDEX('Systemmanager - Datenassistent'!$G$9:$BU$134,MATCH($A65,Input_Lieferant!$B$9:$B$134,0),MATCH(AD$1,'Systemmanager - Datenassistent'!$G$8:$BU$8,0)), "")&amp;""</f>
        <v/>
      </c>
      <c r="AE65" t="str">
        <f>_xlfn.IFNA(INDEX(Grunddaten!$C$9:$BP$134,MATCH($A65,Input_Lieferant!$B$9:$B$134,0),MATCH(AE$1,Grunddaten!$C$8:$BP$8,0)), "")&amp;""</f>
        <v/>
      </c>
      <c r="AF65" t="str">
        <f>_xlfn.IFNA(INDEX('Systemmanager - Datenassistent'!$J$9:$BU$134,MATCH($A65,Input_Lieferant!$B$9:$B$134,0),MATCH(AF$1,'Systemmanager - Datenassistent'!$J$8:$BU$8,0)), "")&amp;""</f>
        <v/>
      </c>
      <c r="AG65" t="str">
        <f>_xlfn.IFNA(INDEX('Systemmanager - Datenassistent'!$J$9:$BU$134,MATCH($A65,Input_Lieferant!$B$9:$B$134,0),MATCH(AG$1,'Systemmanager - Datenassistent'!$J$8:$BU$8,0)), "")&amp;""</f>
        <v/>
      </c>
      <c r="AH65" t="str">
        <f>_xlfn.IFNA(INDEX(Grunddaten!$C$9:$BP$134,MATCH($A65,Input_Lieferant!$B$9:$B$134,0),MATCH(AH$1,Grunddaten!$C$8:$BP$8,0)), "")&amp;""</f>
        <v/>
      </c>
      <c r="AI65" t="str">
        <f>_xlfn.IFNA(INDEX(Grunddaten!$C$9:$BP$134,MATCH($A65,Input_Lieferant!$B$9:$B$134,0),MATCH(AI$1,Grunddaten!$C$8:$BP$8,0)), "")&amp;""</f>
        <v/>
      </c>
      <c r="AJ65" t="str">
        <f>_xlfn.IFNA(INDEX(Grunddaten!$C$9:$BP$134,MATCH($A65,Input_Lieferant!$B$9:$B$134,0),MATCH(AJ$1,Grunddaten!$C$8:$BP$8,0)), "")&amp;""</f>
        <v/>
      </c>
      <c r="AK65" s="258" t="str">
        <f t="shared" si="4"/>
        <v/>
      </c>
      <c r="AL65" t="str">
        <f>_xlfn.IFNA(INDEX('Systemmanager - Datenassistent'!$J$9:$BU$134,MATCH($A65,Input_Lieferant!$B$9:$B$134,0),MATCH(AL$1,'Systemmanager - Datenassistent'!$J$8:$BU$8,0)), "")&amp;""</f>
        <v/>
      </c>
      <c r="AM65" t="str">
        <f>_xlfn.IFNA(INDEX('Systemmanager - Datenassistent'!$J$9:$BU$134,MATCH($A65,Input_Lieferant!$B$9:$B$134,0),MATCH(AM$1,'Systemmanager - Datenassistent'!$J$8:$BU$8,0)), "")&amp;""</f>
        <v/>
      </c>
      <c r="AN65" s="227" t="str">
        <f>_xlfn.IFNA(INDEX('Systemmanager - Datenassistent'!$J$9:$BU$134,MATCH($A65,Input_Lieferant!$B$9:$B$134,0),MATCH(AN$1,'Systemmanager - Datenassistent'!$J$8:$BU$8,0)), "")&amp;""</f>
        <v/>
      </c>
    </row>
    <row r="66" spans="1:40" x14ac:dyDescent="0.2">
      <c r="A66" t="str">
        <f>IF(LEN(Input_Lieferant!B73)=0,"",Input_Lieferant!B73)</f>
        <v/>
      </c>
      <c r="B66" t="str">
        <f t="shared" si="1"/>
        <v/>
      </c>
      <c r="C66" t="str">
        <f>_xlfn.IFNA(INDEX(Grunddaten!$C$9:$BP$134,MATCH($A66,Input_Lieferant!$B$9:$B$134,0),MATCH(C$1,Grunddaten!$C$8:$BP$8,0)), "")&amp;""</f>
        <v/>
      </c>
      <c r="D66" t="str">
        <f>_xlfn.IFNA(INDEX(Input_Lieferant!$C$9:$BE$158,MATCH($A66,Input_Lieferant!$B$9:$B$158,0),MATCH(D$1,Input_Lieferant!$C$8:$BE$8,0)), "")&amp;""</f>
        <v/>
      </c>
      <c r="E66" t="str">
        <f>_xlfn.IFNA(INDEX(Input_Lieferant!$C$9:$BE$158,MATCH($A66,Input_Lieferant!$B$9:$B$158,0),MATCH(E$1,Input_Lieferant!$C$8:$BE$8,0)), "")&amp;""</f>
        <v/>
      </c>
      <c r="F66" t="str">
        <f>_xlfn.IFNA(INDEX(Grunddaten!$C$9:$BP$134,MATCH($A66,Input_Lieferant!$B$9:$B$134,0),MATCH(F$1,Grunddaten!$C$8:$BP$8,0)), "")&amp;""</f>
        <v/>
      </c>
      <c r="G66" t="str">
        <f>_xlfn.IFNA(INDEX(Input_Lieferant!$C$9:$BE$158,MATCH($A66,Input_Lieferant!$B$9:$B$158,0),MATCH(G$1,Input_Lieferant!$C$8:$BE$8,0)), "")&amp;""</f>
        <v/>
      </c>
      <c r="H66" t="str">
        <f>_xlfn.IFNA(INDEX(Input_Lieferant!$C$9:$BE$158,MATCH($A66,Input_Lieferant!$B$9:$B$158,0),MATCH(H$1,Input_Lieferant!$C$8:$BE$8,0)),"")&amp;""</f>
        <v/>
      </c>
      <c r="I66" t="str">
        <f>TEXT(_xlfn.IFNA(INDEX(Input_Lieferant!$C$9:$BE$158,MATCH($A66,Input_Lieferant!$B$9:$B$158,0),MATCH(I$1,Input_Lieferant!$C$8:$BE$8,0)),""), "0.000")&amp;""</f>
        <v/>
      </c>
      <c r="J66" t="str">
        <f>TEXT(_xlfn.IFNA(INDEX(Input_Lieferant!$C$9:$BE$158,MATCH($A66,Input_Lieferant!$B$9:$B$158,0),MATCH(J$1,Input_Lieferant!$C$8:$BE$8,0)),""), "0.000")&amp;""</f>
        <v/>
      </c>
      <c r="K66" t="str">
        <f>TEXT(_xlfn.IFNA(INDEX(Input_Lieferant!$C$9:$BE$158,MATCH($A66,Input_Lieferant!$B$9:$B$158,0),MATCH(K$1,Input_Lieferant!$C$8:$BE$8,0)),""), "0.000")&amp;""</f>
        <v/>
      </c>
      <c r="L66" t="str">
        <f>TEXT(_xlfn.IFNA(INDEX(Input_Lieferant!$C$9:$BE$158,MATCH($A66,Input_Lieferant!$B$9:$B$158,0),MATCH(L$1,Input_Lieferant!$C$8:$BE$8,0)),""), "0.000")&amp;""</f>
        <v/>
      </c>
      <c r="M66" t="str">
        <f>_xlfn.IFNA(INDEX(Input_Lieferant!$C$9:$BE$158,MATCH($A66,Input_Lieferant!$B$9:$B$158,0),MATCH(M$1,Input_Lieferant!$C$8:$BE$8,0)),"")&amp;""</f>
        <v/>
      </c>
      <c r="N66" t="str">
        <f>_xlfn.IFNA(INDEX(Input_Lieferant!$C$9:$BE$158,MATCH($A66,Input_Lieferant!$B$9:$B$158,0),MATCH(N$1,Input_Lieferant!$C$8:$BE$8,0)),"")&amp;""</f>
        <v/>
      </c>
      <c r="O66" t="str">
        <f>_xlfn.IFNA(INDEX(Input_Lieferant!$C$9:$BE$158,MATCH($A66,Input_Lieferant!$B$9:$B$158,0),MATCH(O$1,Input_Lieferant!$C$8:$BE$8,0)),"")&amp;""</f>
        <v/>
      </c>
      <c r="P66" t="str">
        <f>_xlfn.IFNA(INDEX(Input_Lieferant!$C$9:$BE$158,MATCH($A66,Input_Lieferant!$B$9:$B$158,0),MATCH(P$1,Input_Lieferant!$C$8:$BE$8,0)),"")&amp;""</f>
        <v/>
      </c>
      <c r="Q66" s="258" t="str">
        <f t="shared" si="5"/>
        <v/>
      </c>
      <c r="R66" t="str">
        <f>_xlfn.IFNA(INDEX(Grunddaten!$C$9:$BP$134,MATCH($A66,Input_Lieferant!$B$9:$B$134,0),MATCH(R$1,Grunddaten!$C$8:$BP$8,0)), "")&amp;""</f>
        <v/>
      </c>
      <c r="S66" t="str">
        <f>_xlfn.IFNA(INDEX('Systemmanager - Datenassistent'!$J$9:$BU$134,MATCH($A66,Input_Lieferant!$B$9:$B$134,0),MATCH(S$1,'Systemmanager - Datenassistent'!$J$8:$BU$8,0)), "")</f>
        <v/>
      </c>
      <c r="T66" t="e">
        <f>INDEX('Systemmanager - Datenassistent'!$J$9:$BU$134,MATCH($A66,Input_Lieferant!$B$9:$B$134,0),MATCH(T$1,'Systemmanager - Datenassistent'!$J$8:$BU$8,0))</f>
        <v>#N/A</v>
      </c>
      <c r="U66" t="str">
        <f>_xlfn.IFNA(INDEX(Input_Lieferant!$C$9:$BE$158,MATCH($A66,Input_Lieferant!$B$9:$B$158,0),MATCH(U$1,Input_Lieferant!$C$8:$BE$8,0)),"")&amp;""</f>
        <v/>
      </c>
      <c r="V66" s="258" t="str">
        <f t="shared" si="2"/>
        <v/>
      </c>
      <c r="W66" t="str">
        <f>_xlfn.IFNA(INDEX(Grunddaten!$C$9:$BP$134,MATCH($A66,Input_Lieferant!$B$9:$B$134,0),MATCH(W$1,Grunddaten!$C$8:$BP$8,0)), "")&amp;""</f>
        <v/>
      </c>
      <c r="Y66" t="str">
        <f>_xlfn.IFNA(INDEX(Input_Lieferant!$C$9:$BE$158,MATCH($A66,Input_Lieferant!$B$9:$B$158,0),MATCH(Y$1,Input_Lieferant!$C$8:$BE$8,0)), "")&amp;""</f>
        <v/>
      </c>
      <c r="Z66" t="str">
        <f>_xlfn.IFNA(INDEX(Input_Lieferant!$C$9:$BE$158,MATCH($A66,Input_Lieferant!$B$9:$B$158,0),MATCH(Z$1,Input_Lieferant!$C$8:$BE$8,0)), "")&amp;""</f>
        <v/>
      </c>
      <c r="AA66" t="str">
        <f>_xlfn.IFNA(INDEX(Grunddaten!$C$9:$BP$134,MATCH($A66,Input_Lieferant!$B$9:$B$134,0),MATCH(AA$1,Grunddaten!$C$8:$BP$8,0)), "")&amp;""</f>
        <v/>
      </c>
      <c r="AB66" t="str">
        <f>_xlfn.IFNA(INDEX(Input_Lieferant!$C$9:$BE$158,MATCH($A66,Input_Lieferant!$B$9:$B$158,0),MATCH(AB$1,Input_Lieferant!$C$8:$BE$8,0)), "")&amp;""</f>
        <v/>
      </c>
      <c r="AC66" s="258" t="str">
        <f t="shared" si="3"/>
        <v/>
      </c>
      <c r="AD66" t="str">
        <f>_xlfn.IFNA(INDEX('Systemmanager - Datenassistent'!$G$9:$BU$134,MATCH($A66,Input_Lieferant!$B$9:$B$134,0),MATCH(AD$1,'Systemmanager - Datenassistent'!$G$8:$BU$8,0)), "")&amp;""</f>
        <v/>
      </c>
      <c r="AE66" t="str">
        <f>_xlfn.IFNA(INDEX(Grunddaten!$C$9:$BP$134,MATCH($A66,Input_Lieferant!$B$9:$B$134,0),MATCH(AE$1,Grunddaten!$C$8:$BP$8,0)), "")&amp;""</f>
        <v/>
      </c>
      <c r="AF66" t="str">
        <f>_xlfn.IFNA(INDEX('Systemmanager - Datenassistent'!$J$9:$BU$134,MATCH($A66,Input_Lieferant!$B$9:$B$134,0),MATCH(AF$1,'Systemmanager - Datenassistent'!$J$8:$BU$8,0)), "")&amp;""</f>
        <v/>
      </c>
      <c r="AG66" t="str">
        <f>_xlfn.IFNA(INDEX('Systemmanager - Datenassistent'!$J$9:$BU$134,MATCH($A66,Input_Lieferant!$B$9:$B$134,0),MATCH(AG$1,'Systemmanager - Datenassistent'!$J$8:$BU$8,0)), "")&amp;""</f>
        <v/>
      </c>
      <c r="AH66" t="str">
        <f>_xlfn.IFNA(INDEX(Grunddaten!$C$9:$BP$134,MATCH($A66,Input_Lieferant!$B$9:$B$134,0),MATCH(AH$1,Grunddaten!$C$8:$BP$8,0)), "")&amp;""</f>
        <v/>
      </c>
      <c r="AI66" t="str">
        <f>_xlfn.IFNA(INDEX(Grunddaten!$C$9:$BP$134,MATCH($A66,Input_Lieferant!$B$9:$B$134,0),MATCH(AI$1,Grunddaten!$C$8:$BP$8,0)), "")&amp;""</f>
        <v/>
      </c>
      <c r="AJ66" t="str">
        <f>_xlfn.IFNA(INDEX(Grunddaten!$C$9:$BP$134,MATCH($A66,Input_Lieferant!$B$9:$B$134,0),MATCH(AJ$1,Grunddaten!$C$8:$BP$8,0)), "")&amp;""</f>
        <v/>
      </c>
      <c r="AK66" s="258" t="str">
        <f t="shared" si="4"/>
        <v/>
      </c>
      <c r="AL66" t="str">
        <f>_xlfn.IFNA(INDEX('Systemmanager - Datenassistent'!$J$9:$BU$134,MATCH($A66,Input_Lieferant!$B$9:$B$134,0),MATCH(AL$1,'Systemmanager - Datenassistent'!$J$8:$BU$8,0)), "")&amp;""</f>
        <v/>
      </c>
      <c r="AM66" t="str">
        <f>_xlfn.IFNA(INDEX('Systemmanager - Datenassistent'!$J$9:$BU$134,MATCH($A66,Input_Lieferant!$B$9:$B$134,0),MATCH(AM$1,'Systemmanager - Datenassistent'!$J$8:$BU$8,0)), "")&amp;""</f>
        <v/>
      </c>
      <c r="AN66" s="227" t="str">
        <f>_xlfn.IFNA(INDEX('Systemmanager - Datenassistent'!$J$9:$BU$134,MATCH($A66,Input_Lieferant!$B$9:$B$134,0),MATCH(AN$1,'Systemmanager - Datenassistent'!$J$8:$BU$8,0)), "")&amp;""</f>
        <v/>
      </c>
    </row>
    <row r="67" spans="1:40" x14ac:dyDescent="0.2">
      <c r="A67" t="str">
        <f>IF(LEN(Input_Lieferant!B74)=0,"",Input_Lieferant!B74)</f>
        <v/>
      </c>
      <c r="B67" t="str">
        <f t="shared" ref="B67:B130" si="6">A67</f>
        <v/>
      </c>
      <c r="C67" t="str">
        <f>_xlfn.IFNA(INDEX(Grunddaten!$C$9:$BP$134,MATCH($A67,Input_Lieferant!$B$9:$B$134,0),MATCH(C$1,Grunddaten!$C$8:$BP$8,0)), "")&amp;""</f>
        <v/>
      </c>
      <c r="D67" t="str">
        <f>_xlfn.IFNA(INDEX(Input_Lieferant!$C$9:$BE$158,MATCH($A67,Input_Lieferant!$B$9:$B$158,0),MATCH(D$1,Input_Lieferant!$C$8:$BE$8,0)), "")&amp;""</f>
        <v/>
      </c>
      <c r="E67" t="str">
        <f>_xlfn.IFNA(INDEX(Input_Lieferant!$C$9:$BE$158,MATCH($A67,Input_Lieferant!$B$9:$B$158,0),MATCH(E$1,Input_Lieferant!$C$8:$BE$8,0)), "")&amp;""</f>
        <v/>
      </c>
      <c r="F67" t="str">
        <f>_xlfn.IFNA(INDEX(Grunddaten!$C$9:$BP$134,MATCH($A67,Input_Lieferant!$B$9:$B$134,0),MATCH(F$1,Grunddaten!$C$8:$BP$8,0)), "")&amp;""</f>
        <v/>
      </c>
      <c r="G67" t="str">
        <f>_xlfn.IFNA(INDEX(Input_Lieferant!$C$9:$BE$158,MATCH($A67,Input_Lieferant!$B$9:$B$158,0),MATCH(G$1,Input_Lieferant!$C$8:$BE$8,0)), "")&amp;""</f>
        <v/>
      </c>
      <c r="H67" t="str">
        <f>_xlfn.IFNA(INDEX(Input_Lieferant!$C$9:$BE$158,MATCH($A67,Input_Lieferant!$B$9:$B$158,0),MATCH(H$1,Input_Lieferant!$C$8:$BE$8,0)),"")&amp;""</f>
        <v/>
      </c>
      <c r="I67" t="str">
        <f>TEXT(_xlfn.IFNA(INDEX(Input_Lieferant!$C$9:$BE$158,MATCH($A67,Input_Lieferant!$B$9:$B$158,0),MATCH(I$1,Input_Lieferant!$C$8:$BE$8,0)),""), "0.000")&amp;""</f>
        <v/>
      </c>
      <c r="J67" t="str">
        <f>TEXT(_xlfn.IFNA(INDEX(Input_Lieferant!$C$9:$BE$158,MATCH($A67,Input_Lieferant!$B$9:$B$158,0),MATCH(J$1,Input_Lieferant!$C$8:$BE$8,0)),""), "0.000")&amp;""</f>
        <v/>
      </c>
      <c r="K67" t="str">
        <f>TEXT(_xlfn.IFNA(INDEX(Input_Lieferant!$C$9:$BE$158,MATCH($A67,Input_Lieferant!$B$9:$B$158,0),MATCH(K$1,Input_Lieferant!$C$8:$BE$8,0)),""), "0.000")&amp;""</f>
        <v/>
      </c>
      <c r="L67" t="str">
        <f>TEXT(_xlfn.IFNA(INDEX(Input_Lieferant!$C$9:$BE$158,MATCH($A67,Input_Lieferant!$B$9:$B$158,0),MATCH(L$1,Input_Lieferant!$C$8:$BE$8,0)),""), "0.000")&amp;""</f>
        <v/>
      </c>
      <c r="M67" t="str">
        <f>_xlfn.IFNA(INDEX(Input_Lieferant!$C$9:$BE$158,MATCH($A67,Input_Lieferant!$B$9:$B$158,0),MATCH(M$1,Input_Lieferant!$C$8:$BE$8,0)),"")&amp;""</f>
        <v/>
      </c>
      <c r="N67" t="str">
        <f>_xlfn.IFNA(INDEX(Input_Lieferant!$C$9:$BE$158,MATCH($A67,Input_Lieferant!$B$9:$B$158,0),MATCH(N$1,Input_Lieferant!$C$8:$BE$8,0)),"")&amp;""</f>
        <v/>
      </c>
      <c r="O67" t="str">
        <f>_xlfn.IFNA(INDEX(Input_Lieferant!$C$9:$BE$158,MATCH($A67,Input_Lieferant!$B$9:$B$158,0),MATCH(O$1,Input_Lieferant!$C$8:$BE$8,0)),"")&amp;""</f>
        <v/>
      </c>
      <c r="P67" t="str">
        <f>_xlfn.IFNA(INDEX(Input_Lieferant!$C$9:$BE$158,MATCH($A67,Input_Lieferant!$B$9:$B$158,0),MATCH(P$1,Input_Lieferant!$C$8:$BE$8,0)),"")&amp;""</f>
        <v/>
      </c>
      <c r="Q67" s="258" t="str">
        <f t="shared" ref="Q67:Q130" si="7">IF(LEN(P67)=0, "","HE")</f>
        <v/>
      </c>
      <c r="R67" t="str">
        <f>_xlfn.IFNA(INDEX(Grunddaten!$C$9:$BP$134,MATCH($A67,Input_Lieferant!$B$9:$B$134,0),MATCH(R$1,Grunddaten!$C$8:$BP$8,0)), "")&amp;""</f>
        <v/>
      </c>
      <c r="S67" t="str">
        <f>_xlfn.IFNA(INDEX('Systemmanager - Datenassistent'!$J$9:$BU$134,MATCH($A67,Input_Lieferant!$B$9:$B$134,0),MATCH(S$1,'Systemmanager - Datenassistent'!$J$8:$BU$8,0)), "")</f>
        <v/>
      </c>
      <c r="T67" t="e">
        <f>INDEX('Systemmanager - Datenassistent'!$J$9:$BU$134,MATCH($A67,Input_Lieferant!$B$9:$B$134,0),MATCH(T$1,'Systemmanager - Datenassistent'!$J$8:$BU$8,0))</f>
        <v>#N/A</v>
      </c>
      <c r="U67" t="str">
        <f>_xlfn.IFNA(INDEX(Input_Lieferant!$C$9:$BE$158,MATCH($A67,Input_Lieferant!$B$9:$B$158,0),MATCH(U$1,Input_Lieferant!$C$8:$BE$8,0)),"")&amp;""</f>
        <v/>
      </c>
      <c r="V67" s="258" t="str">
        <f t="shared" ref="V67:V130" si="8">IF(LEN(A67)=0,"","M")</f>
        <v/>
      </c>
      <c r="W67" t="str">
        <f>_xlfn.IFNA(INDEX(Grunddaten!$C$9:$BP$134,MATCH($A67,Input_Lieferant!$B$9:$B$134,0),MATCH(W$1,Grunddaten!$C$8:$BP$8,0)), "")&amp;""</f>
        <v/>
      </c>
      <c r="Y67" t="str">
        <f>_xlfn.IFNA(INDEX(Input_Lieferant!$C$9:$BE$158,MATCH($A67,Input_Lieferant!$B$9:$B$158,0),MATCH(Y$1,Input_Lieferant!$C$8:$BE$8,0)), "")&amp;""</f>
        <v/>
      </c>
      <c r="Z67" t="str">
        <f>_xlfn.IFNA(INDEX(Input_Lieferant!$C$9:$BE$158,MATCH($A67,Input_Lieferant!$B$9:$B$158,0),MATCH(Z$1,Input_Lieferant!$C$8:$BE$8,0)), "")&amp;""</f>
        <v/>
      </c>
      <c r="AA67" t="str">
        <f>_xlfn.IFNA(INDEX(Grunddaten!$C$9:$BP$134,MATCH($A67,Input_Lieferant!$B$9:$B$134,0),MATCH(AA$1,Grunddaten!$C$8:$BP$8,0)), "")&amp;""</f>
        <v/>
      </c>
      <c r="AB67" t="str">
        <f>_xlfn.IFNA(INDEX(Input_Lieferant!$C$9:$BE$158,MATCH($A67,Input_Lieferant!$B$9:$B$158,0),MATCH(AB$1,Input_Lieferant!$C$8:$BE$8,0)), "")&amp;""</f>
        <v/>
      </c>
      <c r="AC67" s="258" t="str">
        <f t="shared" ref="AC67:AC130" si="9">IF(LEN(A67)=0,"","V1")</f>
        <v/>
      </c>
      <c r="AD67" t="str">
        <f>_xlfn.IFNA(INDEX('Systemmanager - Datenassistent'!$G$9:$BU$134,MATCH($A67,Input_Lieferant!$B$9:$B$134,0),MATCH(AD$1,'Systemmanager - Datenassistent'!$G$8:$BU$8,0)), "")&amp;""</f>
        <v/>
      </c>
      <c r="AE67" t="str">
        <f>_xlfn.IFNA(INDEX(Grunddaten!$C$9:$BP$134,MATCH($A67,Input_Lieferant!$B$9:$B$134,0),MATCH(AE$1,Grunddaten!$C$8:$BP$8,0)), "")&amp;""</f>
        <v/>
      </c>
      <c r="AF67" t="str">
        <f>_xlfn.IFNA(INDEX('Systemmanager - Datenassistent'!$J$9:$BU$134,MATCH($A67,Input_Lieferant!$B$9:$B$134,0),MATCH(AF$1,'Systemmanager - Datenassistent'!$J$8:$BU$8,0)), "")&amp;""</f>
        <v/>
      </c>
      <c r="AG67" t="str">
        <f>_xlfn.IFNA(INDEX('Systemmanager - Datenassistent'!$J$9:$BU$134,MATCH($A67,Input_Lieferant!$B$9:$B$134,0),MATCH(AG$1,'Systemmanager - Datenassistent'!$J$8:$BU$8,0)), "")&amp;""</f>
        <v/>
      </c>
      <c r="AH67" t="str">
        <f>_xlfn.IFNA(INDEX(Grunddaten!$C$9:$BP$134,MATCH($A67,Input_Lieferant!$B$9:$B$134,0),MATCH(AH$1,Grunddaten!$C$8:$BP$8,0)), "")&amp;""</f>
        <v/>
      </c>
      <c r="AI67" t="str">
        <f>_xlfn.IFNA(INDEX(Grunddaten!$C$9:$BP$134,MATCH($A67,Input_Lieferant!$B$9:$B$134,0),MATCH(AI$1,Grunddaten!$C$8:$BP$8,0)), "")&amp;""</f>
        <v/>
      </c>
      <c r="AJ67" t="str">
        <f>_xlfn.IFNA(INDEX(Grunddaten!$C$9:$BP$134,MATCH($A67,Input_Lieferant!$B$9:$B$134,0),MATCH(AJ$1,Grunddaten!$C$8:$BP$8,0)), "")&amp;""</f>
        <v/>
      </c>
      <c r="AK67" s="258" t="str">
        <f t="shared" ref="AK67:AK130" si="10">IF(LEN(A67)=0,"","UAM")</f>
        <v/>
      </c>
      <c r="AL67" t="str">
        <f>_xlfn.IFNA(INDEX('Systemmanager - Datenassistent'!$J$9:$BU$134,MATCH($A67,Input_Lieferant!$B$9:$B$134,0),MATCH(AL$1,'Systemmanager - Datenassistent'!$J$8:$BU$8,0)), "")&amp;""</f>
        <v/>
      </c>
      <c r="AM67" t="str">
        <f>_xlfn.IFNA(INDEX('Systemmanager - Datenassistent'!$J$9:$BU$134,MATCH($A67,Input_Lieferant!$B$9:$B$134,0),MATCH(AM$1,'Systemmanager - Datenassistent'!$J$8:$BU$8,0)), "")&amp;""</f>
        <v/>
      </c>
      <c r="AN67" s="227" t="str">
        <f>_xlfn.IFNA(INDEX('Systemmanager - Datenassistent'!$J$9:$BU$134,MATCH($A67,Input_Lieferant!$B$9:$B$134,0),MATCH(AN$1,'Systemmanager - Datenassistent'!$J$8:$BU$8,0)), "")&amp;""</f>
        <v/>
      </c>
    </row>
    <row r="68" spans="1:40" x14ac:dyDescent="0.2">
      <c r="A68" t="str">
        <f>IF(LEN(Input_Lieferant!B75)=0,"",Input_Lieferant!B75)</f>
        <v/>
      </c>
      <c r="B68" t="str">
        <f t="shared" si="6"/>
        <v/>
      </c>
      <c r="C68" t="str">
        <f>_xlfn.IFNA(INDEX(Grunddaten!$C$9:$BP$134,MATCH($A68,Input_Lieferant!$B$9:$B$134,0),MATCH(C$1,Grunddaten!$C$8:$BP$8,0)), "")&amp;""</f>
        <v/>
      </c>
      <c r="D68" t="str">
        <f>_xlfn.IFNA(INDEX(Input_Lieferant!$C$9:$BE$158,MATCH($A68,Input_Lieferant!$B$9:$B$158,0),MATCH(D$1,Input_Lieferant!$C$8:$BE$8,0)), "")&amp;""</f>
        <v/>
      </c>
      <c r="E68" t="str">
        <f>_xlfn.IFNA(INDEX(Input_Lieferant!$C$9:$BE$158,MATCH($A68,Input_Lieferant!$B$9:$B$158,0),MATCH(E$1,Input_Lieferant!$C$8:$BE$8,0)), "")&amp;""</f>
        <v/>
      </c>
      <c r="F68" t="str">
        <f>_xlfn.IFNA(INDEX(Grunddaten!$C$9:$BP$134,MATCH($A68,Input_Lieferant!$B$9:$B$134,0),MATCH(F$1,Grunddaten!$C$8:$BP$8,0)), "")&amp;""</f>
        <v/>
      </c>
      <c r="G68" t="str">
        <f>_xlfn.IFNA(INDEX(Input_Lieferant!$C$9:$BE$158,MATCH($A68,Input_Lieferant!$B$9:$B$158,0),MATCH(G$1,Input_Lieferant!$C$8:$BE$8,0)), "")&amp;""</f>
        <v/>
      </c>
      <c r="H68" t="str">
        <f>_xlfn.IFNA(INDEX(Input_Lieferant!$C$9:$BE$158,MATCH($A68,Input_Lieferant!$B$9:$B$158,0),MATCH(H$1,Input_Lieferant!$C$8:$BE$8,0)),"")&amp;""</f>
        <v/>
      </c>
      <c r="I68" t="str">
        <f>TEXT(_xlfn.IFNA(INDEX(Input_Lieferant!$C$9:$BE$158,MATCH($A68,Input_Lieferant!$B$9:$B$158,0),MATCH(I$1,Input_Lieferant!$C$8:$BE$8,0)),""), "0.000")&amp;""</f>
        <v/>
      </c>
      <c r="J68" t="str">
        <f>TEXT(_xlfn.IFNA(INDEX(Input_Lieferant!$C$9:$BE$158,MATCH($A68,Input_Lieferant!$B$9:$B$158,0),MATCH(J$1,Input_Lieferant!$C$8:$BE$8,0)),""), "0.000")&amp;""</f>
        <v/>
      </c>
      <c r="K68" t="str">
        <f>TEXT(_xlfn.IFNA(INDEX(Input_Lieferant!$C$9:$BE$158,MATCH($A68,Input_Lieferant!$B$9:$B$158,0),MATCH(K$1,Input_Lieferant!$C$8:$BE$8,0)),""), "0.000")&amp;""</f>
        <v/>
      </c>
      <c r="L68" t="str">
        <f>TEXT(_xlfn.IFNA(INDEX(Input_Lieferant!$C$9:$BE$158,MATCH($A68,Input_Lieferant!$B$9:$B$158,0),MATCH(L$1,Input_Lieferant!$C$8:$BE$8,0)),""), "0.000")&amp;""</f>
        <v/>
      </c>
      <c r="M68" t="str">
        <f>_xlfn.IFNA(INDEX(Input_Lieferant!$C$9:$BE$158,MATCH($A68,Input_Lieferant!$B$9:$B$158,0),MATCH(M$1,Input_Lieferant!$C$8:$BE$8,0)),"")&amp;""</f>
        <v/>
      </c>
      <c r="N68" t="str">
        <f>_xlfn.IFNA(INDEX(Input_Lieferant!$C$9:$BE$158,MATCH($A68,Input_Lieferant!$B$9:$B$158,0),MATCH(N$1,Input_Lieferant!$C$8:$BE$8,0)),"")&amp;""</f>
        <v/>
      </c>
      <c r="O68" t="str">
        <f>_xlfn.IFNA(INDEX(Input_Lieferant!$C$9:$BE$158,MATCH($A68,Input_Lieferant!$B$9:$B$158,0),MATCH(O$1,Input_Lieferant!$C$8:$BE$8,0)),"")&amp;""</f>
        <v/>
      </c>
      <c r="P68" t="str">
        <f>_xlfn.IFNA(INDEX(Input_Lieferant!$C$9:$BE$158,MATCH($A68,Input_Lieferant!$B$9:$B$158,0),MATCH(P$1,Input_Lieferant!$C$8:$BE$8,0)),"")&amp;""</f>
        <v/>
      </c>
      <c r="Q68" s="258" t="str">
        <f t="shared" si="7"/>
        <v/>
      </c>
      <c r="R68" t="str">
        <f>_xlfn.IFNA(INDEX(Grunddaten!$C$9:$BP$134,MATCH($A68,Input_Lieferant!$B$9:$B$134,0),MATCH(R$1,Grunddaten!$C$8:$BP$8,0)), "")&amp;""</f>
        <v/>
      </c>
      <c r="S68" t="str">
        <f>_xlfn.IFNA(INDEX('Systemmanager - Datenassistent'!$J$9:$BU$134,MATCH($A68,Input_Lieferant!$B$9:$B$134,0),MATCH(S$1,'Systemmanager - Datenassistent'!$J$8:$BU$8,0)), "")</f>
        <v/>
      </c>
      <c r="T68" t="e">
        <f>INDEX('Systemmanager - Datenassistent'!$J$9:$BU$134,MATCH($A68,Input_Lieferant!$B$9:$B$134,0),MATCH(T$1,'Systemmanager - Datenassistent'!$J$8:$BU$8,0))</f>
        <v>#N/A</v>
      </c>
      <c r="U68" t="str">
        <f>_xlfn.IFNA(INDEX(Input_Lieferant!$C$9:$BE$158,MATCH($A68,Input_Lieferant!$B$9:$B$158,0),MATCH(U$1,Input_Lieferant!$C$8:$BE$8,0)),"")&amp;""</f>
        <v/>
      </c>
      <c r="V68" s="258" t="str">
        <f t="shared" si="8"/>
        <v/>
      </c>
      <c r="W68" t="str">
        <f>_xlfn.IFNA(INDEX(Grunddaten!$C$9:$BP$134,MATCH($A68,Input_Lieferant!$B$9:$B$134,0),MATCH(W$1,Grunddaten!$C$8:$BP$8,0)), "")&amp;""</f>
        <v/>
      </c>
      <c r="Y68" t="str">
        <f>_xlfn.IFNA(INDEX(Input_Lieferant!$C$9:$BE$158,MATCH($A68,Input_Lieferant!$B$9:$B$158,0),MATCH(Y$1,Input_Lieferant!$C$8:$BE$8,0)), "")&amp;""</f>
        <v/>
      </c>
      <c r="Z68" t="str">
        <f>_xlfn.IFNA(INDEX(Input_Lieferant!$C$9:$BE$158,MATCH($A68,Input_Lieferant!$B$9:$B$158,0),MATCH(Z$1,Input_Lieferant!$C$8:$BE$8,0)), "")&amp;""</f>
        <v/>
      </c>
      <c r="AA68" t="str">
        <f>_xlfn.IFNA(INDEX(Grunddaten!$C$9:$BP$134,MATCH($A68,Input_Lieferant!$B$9:$B$134,0),MATCH(AA$1,Grunddaten!$C$8:$BP$8,0)), "")&amp;""</f>
        <v/>
      </c>
      <c r="AB68" t="str">
        <f>_xlfn.IFNA(INDEX(Input_Lieferant!$C$9:$BE$158,MATCH($A68,Input_Lieferant!$B$9:$B$158,0),MATCH(AB$1,Input_Lieferant!$C$8:$BE$8,0)), "")&amp;""</f>
        <v/>
      </c>
      <c r="AC68" s="258" t="str">
        <f t="shared" si="9"/>
        <v/>
      </c>
      <c r="AD68" t="str">
        <f>_xlfn.IFNA(INDEX('Systemmanager - Datenassistent'!$G$9:$BU$134,MATCH($A68,Input_Lieferant!$B$9:$B$134,0),MATCH(AD$1,'Systemmanager - Datenassistent'!$G$8:$BU$8,0)), "")&amp;""</f>
        <v/>
      </c>
      <c r="AE68" t="str">
        <f>_xlfn.IFNA(INDEX(Grunddaten!$C$9:$BP$134,MATCH($A68,Input_Lieferant!$B$9:$B$134,0),MATCH(AE$1,Grunddaten!$C$8:$BP$8,0)), "")&amp;""</f>
        <v/>
      </c>
      <c r="AF68" t="str">
        <f>_xlfn.IFNA(INDEX('Systemmanager - Datenassistent'!$J$9:$BU$134,MATCH($A68,Input_Lieferant!$B$9:$B$134,0),MATCH(AF$1,'Systemmanager - Datenassistent'!$J$8:$BU$8,0)), "")&amp;""</f>
        <v/>
      </c>
      <c r="AG68" t="str">
        <f>_xlfn.IFNA(INDEX('Systemmanager - Datenassistent'!$J$9:$BU$134,MATCH($A68,Input_Lieferant!$B$9:$B$134,0),MATCH(AG$1,'Systemmanager - Datenassistent'!$J$8:$BU$8,0)), "")&amp;""</f>
        <v/>
      </c>
      <c r="AH68" t="str">
        <f>_xlfn.IFNA(INDEX(Grunddaten!$C$9:$BP$134,MATCH($A68,Input_Lieferant!$B$9:$B$134,0),MATCH(AH$1,Grunddaten!$C$8:$BP$8,0)), "")&amp;""</f>
        <v/>
      </c>
      <c r="AI68" t="str">
        <f>_xlfn.IFNA(INDEX(Grunddaten!$C$9:$BP$134,MATCH($A68,Input_Lieferant!$B$9:$B$134,0),MATCH(AI$1,Grunddaten!$C$8:$BP$8,0)), "")&amp;""</f>
        <v/>
      </c>
      <c r="AJ68" t="str">
        <f>_xlfn.IFNA(INDEX(Grunddaten!$C$9:$BP$134,MATCH($A68,Input_Lieferant!$B$9:$B$134,0),MATCH(AJ$1,Grunddaten!$C$8:$BP$8,0)), "")&amp;""</f>
        <v/>
      </c>
      <c r="AK68" s="258" t="str">
        <f t="shared" si="10"/>
        <v/>
      </c>
      <c r="AL68" t="str">
        <f>_xlfn.IFNA(INDEX('Systemmanager - Datenassistent'!$J$9:$BU$134,MATCH($A68,Input_Lieferant!$B$9:$B$134,0),MATCH(AL$1,'Systemmanager - Datenassistent'!$J$8:$BU$8,0)), "")&amp;""</f>
        <v/>
      </c>
      <c r="AM68" t="str">
        <f>_xlfn.IFNA(INDEX('Systemmanager - Datenassistent'!$J$9:$BU$134,MATCH($A68,Input_Lieferant!$B$9:$B$134,0),MATCH(AM$1,'Systemmanager - Datenassistent'!$J$8:$BU$8,0)), "")&amp;""</f>
        <v/>
      </c>
      <c r="AN68" s="227" t="str">
        <f>_xlfn.IFNA(INDEX('Systemmanager - Datenassistent'!$J$9:$BU$134,MATCH($A68,Input_Lieferant!$B$9:$B$134,0),MATCH(AN$1,'Systemmanager - Datenassistent'!$J$8:$BU$8,0)), "")&amp;""</f>
        <v/>
      </c>
    </row>
    <row r="69" spans="1:40" x14ac:dyDescent="0.2">
      <c r="A69" t="str">
        <f>IF(LEN(Input_Lieferant!B76)=0,"",Input_Lieferant!B76)</f>
        <v/>
      </c>
      <c r="B69" t="str">
        <f t="shared" si="6"/>
        <v/>
      </c>
      <c r="C69" t="str">
        <f>_xlfn.IFNA(INDEX(Grunddaten!$C$9:$BP$134,MATCH($A69,Input_Lieferant!$B$9:$B$134,0),MATCH(C$1,Grunddaten!$C$8:$BP$8,0)), "")&amp;""</f>
        <v/>
      </c>
      <c r="D69" t="str">
        <f>_xlfn.IFNA(INDEX(Input_Lieferant!$C$9:$BE$158,MATCH($A69,Input_Lieferant!$B$9:$B$158,0),MATCH(D$1,Input_Lieferant!$C$8:$BE$8,0)), "")&amp;""</f>
        <v/>
      </c>
      <c r="E69" t="str">
        <f>_xlfn.IFNA(INDEX(Input_Lieferant!$C$9:$BE$158,MATCH($A69,Input_Lieferant!$B$9:$B$158,0),MATCH(E$1,Input_Lieferant!$C$8:$BE$8,0)), "")&amp;""</f>
        <v/>
      </c>
      <c r="F69" t="str">
        <f>_xlfn.IFNA(INDEX(Grunddaten!$C$9:$BP$134,MATCH($A69,Input_Lieferant!$B$9:$B$134,0),MATCH(F$1,Grunddaten!$C$8:$BP$8,0)), "")&amp;""</f>
        <v/>
      </c>
      <c r="G69" t="str">
        <f>_xlfn.IFNA(INDEX(Input_Lieferant!$C$9:$BE$158,MATCH($A69,Input_Lieferant!$B$9:$B$158,0),MATCH(G$1,Input_Lieferant!$C$8:$BE$8,0)), "")&amp;""</f>
        <v/>
      </c>
      <c r="H69" t="str">
        <f>_xlfn.IFNA(INDEX(Input_Lieferant!$C$9:$BE$158,MATCH($A69,Input_Lieferant!$B$9:$B$158,0),MATCH(H$1,Input_Lieferant!$C$8:$BE$8,0)),"")&amp;""</f>
        <v/>
      </c>
      <c r="I69" t="str">
        <f>TEXT(_xlfn.IFNA(INDEX(Input_Lieferant!$C$9:$BE$158,MATCH($A69,Input_Lieferant!$B$9:$B$158,0),MATCH(I$1,Input_Lieferant!$C$8:$BE$8,0)),""), "0.000")&amp;""</f>
        <v/>
      </c>
      <c r="J69" t="str">
        <f>TEXT(_xlfn.IFNA(INDEX(Input_Lieferant!$C$9:$BE$158,MATCH($A69,Input_Lieferant!$B$9:$B$158,0),MATCH(J$1,Input_Lieferant!$C$8:$BE$8,0)),""), "0.000")&amp;""</f>
        <v/>
      </c>
      <c r="K69" t="str">
        <f>TEXT(_xlfn.IFNA(INDEX(Input_Lieferant!$C$9:$BE$158,MATCH($A69,Input_Lieferant!$B$9:$B$158,0),MATCH(K$1,Input_Lieferant!$C$8:$BE$8,0)),""), "0.000")&amp;""</f>
        <v/>
      </c>
      <c r="L69" t="str">
        <f>TEXT(_xlfn.IFNA(INDEX(Input_Lieferant!$C$9:$BE$158,MATCH($A69,Input_Lieferant!$B$9:$B$158,0),MATCH(L$1,Input_Lieferant!$C$8:$BE$8,0)),""), "0.000")&amp;""</f>
        <v/>
      </c>
      <c r="M69" t="str">
        <f>_xlfn.IFNA(INDEX(Input_Lieferant!$C$9:$BE$158,MATCH($A69,Input_Lieferant!$B$9:$B$158,0),MATCH(M$1,Input_Lieferant!$C$8:$BE$8,0)),"")&amp;""</f>
        <v/>
      </c>
      <c r="N69" t="str">
        <f>_xlfn.IFNA(INDEX(Input_Lieferant!$C$9:$BE$158,MATCH($A69,Input_Lieferant!$B$9:$B$158,0),MATCH(N$1,Input_Lieferant!$C$8:$BE$8,0)),"")&amp;""</f>
        <v/>
      </c>
      <c r="O69" t="str">
        <f>_xlfn.IFNA(INDEX(Input_Lieferant!$C$9:$BE$158,MATCH($A69,Input_Lieferant!$B$9:$B$158,0),MATCH(O$1,Input_Lieferant!$C$8:$BE$8,0)),"")&amp;""</f>
        <v/>
      </c>
      <c r="P69" t="str">
        <f>_xlfn.IFNA(INDEX(Input_Lieferant!$C$9:$BE$158,MATCH($A69,Input_Lieferant!$B$9:$B$158,0),MATCH(P$1,Input_Lieferant!$C$8:$BE$8,0)),"")&amp;""</f>
        <v/>
      </c>
      <c r="Q69" s="258" t="str">
        <f t="shared" si="7"/>
        <v/>
      </c>
      <c r="R69" t="str">
        <f>_xlfn.IFNA(INDEX(Grunddaten!$C$9:$BP$134,MATCH($A69,Input_Lieferant!$B$9:$B$134,0),MATCH(R$1,Grunddaten!$C$8:$BP$8,0)), "")&amp;""</f>
        <v/>
      </c>
      <c r="S69" t="str">
        <f>_xlfn.IFNA(INDEX('Systemmanager - Datenassistent'!$J$9:$BU$134,MATCH($A69,Input_Lieferant!$B$9:$B$134,0),MATCH(S$1,'Systemmanager - Datenassistent'!$J$8:$BU$8,0)), "")</f>
        <v/>
      </c>
      <c r="T69" t="e">
        <f>INDEX('Systemmanager - Datenassistent'!$J$9:$BU$134,MATCH($A69,Input_Lieferant!$B$9:$B$134,0),MATCH(T$1,'Systemmanager - Datenassistent'!$J$8:$BU$8,0))</f>
        <v>#N/A</v>
      </c>
      <c r="U69" t="str">
        <f>_xlfn.IFNA(INDEX(Input_Lieferant!$C$9:$BE$158,MATCH($A69,Input_Lieferant!$B$9:$B$158,0),MATCH(U$1,Input_Lieferant!$C$8:$BE$8,0)),"")&amp;""</f>
        <v/>
      </c>
      <c r="V69" s="258" t="str">
        <f t="shared" si="8"/>
        <v/>
      </c>
      <c r="W69" t="str">
        <f>_xlfn.IFNA(INDEX(Grunddaten!$C$9:$BP$134,MATCH($A69,Input_Lieferant!$B$9:$B$134,0),MATCH(W$1,Grunddaten!$C$8:$BP$8,0)), "")&amp;""</f>
        <v/>
      </c>
      <c r="Y69" t="str">
        <f>_xlfn.IFNA(INDEX(Input_Lieferant!$C$9:$BE$158,MATCH($A69,Input_Lieferant!$B$9:$B$158,0),MATCH(Y$1,Input_Lieferant!$C$8:$BE$8,0)), "")&amp;""</f>
        <v/>
      </c>
      <c r="Z69" t="str">
        <f>_xlfn.IFNA(INDEX(Input_Lieferant!$C$9:$BE$158,MATCH($A69,Input_Lieferant!$B$9:$B$158,0),MATCH(Z$1,Input_Lieferant!$C$8:$BE$8,0)), "")&amp;""</f>
        <v/>
      </c>
      <c r="AA69" t="str">
        <f>_xlfn.IFNA(INDEX(Grunddaten!$C$9:$BP$134,MATCH($A69,Input_Lieferant!$B$9:$B$134,0),MATCH(AA$1,Grunddaten!$C$8:$BP$8,0)), "")&amp;""</f>
        <v/>
      </c>
      <c r="AB69" t="str">
        <f>_xlfn.IFNA(INDEX(Input_Lieferant!$C$9:$BE$158,MATCH($A69,Input_Lieferant!$B$9:$B$158,0),MATCH(AB$1,Input_Lieferant!$C$8:$BE$8,0)), "")&amp;""</f>
        <v/>
      </c>
      <c r="AC69" s="258" t="str">
        <f t="shared" si="9"/>
        <v/>
      </c>
      <c r="AD69" t="str">
        <f>_xlfn.IFNA(INDEX('Systemmanager - Datenassistent'!$G$9:$BU$134,MATCH($A69,Input_Lieferant!$B$9:$B$134,0),MATCH(AD$1,'Systemmanager - Datenassistent'!$G$8:$BU$8,0)), "")&amp;""</f>
        <v/>
      </c>
      <c r="AE69" t="str">
        <f>_xlfn.IFNA(INDEX(Grunddaten!$C$9:$BP$134,MATCH($A69,Input_Lieferant!$B$9:$B$134,0),MATCH(AE$1,Grunddaten!$C$8:$BP$8,0)), "")&amp;""</f>
        <v/>
      </c>
      <c r="AF69" t="str">
        <f>_xlfn.IFNA(INDEX('Systemmanager - Datenassistent'!$J$9:$BU$134,MATCH($A69,Input_Lieferant!$B$9:$B$134,0),MATCH(AF$1,'Systemmanager - Datenassistent'!$J$8:$BU$8,0)), "")&amp;""</f>
        <v/>
      </c>
      <c r="AG69" t="str">
        <f>_xlfn.IFNA(INDEX('Systemmanager - Datenassistent'!$J$9:$BU$134,MATCH($A69,Input_Lieferant!$B$9:$B$134,0),MATCH(AG$1,'Systemmanager - Datenassistent'!$J$8:$BU$8,0)), "")&amp;""</f>
        <v/>
      </c>
      <c r="AH69" t="str">
        <f>_xlfn.IFNA(INDEX(Grunddaten!$C$9:$BP$134,MATCH($A69,Input_Lieferant!$B$9:$B$134,0),MATCH(AH$1,Grunddaten!$C$8:$BP$8,0)), "")&amp;""</f>
        <v/>
      </c>
      <c r="AI69" t="str">
        <f>_xlfn.IFNA(INDEX(Grunddaten!$C$9:$BP$134,MATCH($A69,Input_Lieferant!$B$9:$B$134,0),MATCH(AI$1,Grunddaten!$C$8:$BP$8,0)), "")&amp;""</f>
        <v/>
      </c>
      <c r="AJ69" t="str">
        <f>_xlfn.IFNA(INDEX(Grunddaten!$C$9:$BP$134,MATCH($A69,Input_Lieferant!$B$9:$B$134,0),MATCH(AJ$1,Grunddaten!$C$8:$BP$8,0)), "")&amp;""</f>
        <v/>
      </c>
      <c r="AK69" s="258" t="str">
        <f t="shared" si="10"/>
        <v/>
      </c>
      <c r="AL69" t="str">
        <f>_xlfn.IFNA(INDEX('Systemmanager - Datenassistent'!$J$9:$BU$134,MATCH($A69,Input_Lieferant!$B$9:$B$134,0),MATCH(AL$1,'Systemmanager - Datenassistent'!$J$8:$BU$8,0)), "")&amp;""</f>
        <v/>
      </c>
      <c r="AM69" t="str">
        <f>_xlfn.IFNA(INDEX('Systemmanager - Datenassistent'!$J$9:$BU$134,MATCH($A69,Input_Lieferant!$B$9:$B$134,0),MATCH(AM$1,'Systemmanager - Datenassistent'!$J$8:$BU$8,0)), "")&amp;""</f>
        <v/>
      </c>
      <c r="AN69" s="227" t="str">
        <f>_xlfn.IFNA(INDEX('Systemmanager - Datenassistent'!$J$9:$BU$134,MATCH($A69,Input_Lieferant!$B$9:$B$134,0),MATCH(AN$1,'Systemmanager - Datenassistent'!$J$8:$BU$8,0)), "")&amp;""</f>
        <v/>
      </c>
    </row>
    <row r="70" spans="1:40" x14ac:dyDescent="0.2">
      <c r="A70" t="str">
        <f>IF(LEN(Input_Lieferant!B77)=0,"",Input_Lieferant!B77)</f>
        <v/>
      </c>
      <c r="B70" t="str">
        <f t="shared" si="6"/>
        <v/>
      </c>
      <c r="C70" t="str">
        <f>_xlfn.IFNA(INDEX(Grunddaten!$C$9:$BP$134,MATCH($A70,Input_Lieferant!$B$9:$B$134,0),MATCH(C$1,Grunddaten!$C$8:$BP$8,0)), "")&amp;""</f>
        <v/>
      </c>
      <c r="D70" t="str">
        <f>_xlfn.IFNA(INDEX(Input_Lieferant!$C$9:$BE$158,MATCH($A70,Input_Lieferant!$B$9:$B$158,0),MATCH(D$1,Input_Lieferant!$C$8:$BE$8,0)), "")&amp;""</f>
        <v/>
      </c>
      <c r="E70" t="str">
        <f>_xlfn.IFNA(INDEX(Input_Lieferant!$C$9:$BE$158,MATCH($A70,Input_Lieferant!$B$9:$B$158,0),MATCH(E$1,Input_Lieferant!$C$8:$BE$8,0)), "")&amp;""</f>
        <v/>
      </c>
      <c r="F70" t="str">
        <f>_xlfn.IFNA(INDEX(Grunddaten!$C$9:$BP$134,MATCH($A70,Input_Lieferant!$B$9:$B$134,0),MATCH(F$1,Grunddaten!$C$8:$BP$8,0)), "")&amp;""</f>
        <v/>
      </c>
      <c r="G70" t="str">
        <f>_xlfn.IFNA(INDEX(Input_Lieferant!$C$9:$BE$158,MATCH($A70,Input_Lieferant!$B$9:$B$158,0),MATCH(G$1,Input_Lieferant!$C$8:$BE$8,0)), "")&amp;""</f>
        <v/>
      </c>
      <c r="H70" t="str">
        <f>_xlfn.IFNA(INDEX(Input_Lieferant!$C$9:$BE$158,MATCH($A70,Input_Lieferant!$B$9:$B$158,0),MATCH(H$1,Input_Lieferant!$C$8:$BE$8,0)),"")&amp;""</f>
        <v/>
      </c>
      <c r="I70" t="str">
        <f>TEXT(_xlfn.IFNA(INDEX(Input_Lieferant!$C$9:$BE$158,MATCH($A70,Input_Lieferant!$B$9:$B$158,0),MATCH(I$1,Input_Lieferant!$C$8:$BE$8,0)),""), "0.000")&amp;""</f>
        <v/>
      </c>
      <c r="J70" t="str">
        <f>TEXT(_xlfn.IFNA(INDEX(Input_Lieferant!$C$9:$BE$158,MATCH($A70,Input_Lieferant!$B$9:$B$158,0),MATCH(J$1,Input_Lieferant!$C$8:$BE$8,0)),""), "0.000")&amp;""</f>
        <v/>
      </c>
      <c r="K70" t="str">
        <f>TEXT(_xlfn.IFNA(INDEX(Input_Lieferant!$C$9:$BE$158,MATCH($A70,Input_Lieferant!$B$9:$B$158,0),MATCH(K$1,Input_Lieferant!$C$8:$BE$8,0)),""), "0.000")&amp;""</f>
        <v/>
      </c>
      <c r="L70" t="str">
        <f>TEXT(_xlfn.IFNA(INDEX(Input_Lieferant!$C$9:$BE$158,MATCH($A70,Input_Lieferant!$B$9:$B$158,0),MATCH(L$1,Input_Lieferant!$C$8:$BE$8,0)),""), "0.000")&amp;""</f>
        <v/>
      </c>
      <c r="M70" t="str">
        <f>_xlfn.IFNA(INDEX(Input_Lieferant!$C$9:$BE$158,MATCH($A70,Input_Lieferant!$B$9:$B$158,0),MATCH(M$1,Input_Lieferant!$C$8:$BE$8,0)),"")&amp;""</f>
        <v/>
      </c>
      <c r="N70" t="str">
        <f>_xlfn.IFNA(INDEX(Input_Lieferant!$C$9:$BE$158,MATCH($A70,Input_Lieferant!$B$9:$B$158,0),MATCH(N$1,Input_Lieferant!$C$8:$BE$8,0)),"")&amp;""</f>
        <v/>
      </c>
      <c r="O70" t="str">
        <f>_xlfn.IFNA(INDEX(Input_Lieferant!$C$9:$BE$158,MATCH($A70,Input_Lieferant!$B$9:$B$158,0),MATCH(O$1,Input_Lieferant!$C$8:$BE$8,0)),"")&amp;""</f>
        <v/>
      </c>
      <c r="P70" t="str">
        <f>_xlfn.IFNA(INDEX(Input_Lieferant!$C$9:$BE$158,MATCH($A70,Input_Lieferant!$B$9:$B$158,0),MATCH(P$1,Input_Lieferant!$C$8:$BE$8,0)),"")&amp;""</f>
        <v/>
      </c>
      <c r="Q70" s="258" t="str">
        <f t="shared" si="7"/>
        <v/>
      </c>
      <c r="R70" t="str">
        <f>_xlfn.IFNA(INDEX(Grunddaten!$C$9:$BP$134,MATCH($A70,Input_Lieferant!$B$9:$B$134,0),MATCH(R$1,Grunddaten!$C$8:$BP$8,0)), "")&amp;""</f>
        <v/>
      </c>
      <c r="S70" t="str">
        <f>_xlfn.IFNA(INDEX('Systemmanager - Datenassistent'!$J$9:$BU$134,MATCH($A70,Input_Lieferant!$B$9:$B$134,0),MATCH(S$1,'Systemmanager - Datenassistent'!$J$8:$BU$8,0)), "")</f>
        <v/>
      </c>
      <c r="T70" t="e">
        <f>INDEX('Systemmanager - Datenassistent'!$J$9:$BU$134,MATCH($A70,Input_Lieferant!$B$9:$B$134,0),MATCH(T$1,'Systemmanager - Datenassistent'!$J$8:$BU$8,0))</f>
        <v>#N/A</v>
      </c>
      <c r="U70" t="str">
        <f>_xlfn.IFNA(INDEX(Input_Lieferant!$C$9:$BE$158,MATCH($A70,Input_Lieferant!$B$9:$B$158,0),MATCH(U$1,Input_Lieferant!$C$8:$BE$8,0)),"")&amp;""</f>
        <v/>
      </c>
      <c r="V70" s="258" t="str">
        <f t="shared" si="8"/>
        <v/>
      </c>
      <c r="W70" t="str">
        <f>_xlfn.IFNA(INDEX(Grunddaten!$C$9:$BP$134,MATCH($A70,Input_Lieferant!$B$9:$B$134,0),MATCH(W$1,Grunddaten!$C$8:$BP$8,0)), "")&amp;""</f>
        <v/>
      </c>
      <c r="Y70" t="str">
        <f>_xlfn.IFNA(INDEX(Input_Lieferant!$C$9:$BE$158,MATCH($A70,Input_Lieferant!$B$9:$B$158,0),MATCH(Y$1,Input_Lieferant!$C$8:$BE$8,0)), "")&amp;""</f>
        <v/>
      </c>
      <c r="Z70" t="str">
        <f>_xlfn.IFNA(INDEX(Input_Lieferant!$C$9:$BE$158,MATCH($A70,Input_Lieferant!$B$9:$B$158,0),MATCH(Z$1,Input_Lieferant!$C$8:$BE$8,0)), "")&amp;""</f>
        <v/>
      </c>
      <c r="AA70" t="str">
        <f>_xlfn.IFNA(INDEX(Grunddaten!$C$9:$BP$134,MATCH($A70,Input_Lieferant!$B$9:$B$134,0),MATCH(AA$1,Grunddaten!$C$8:$BP$8,0)), "")&amp;""</f>
        <v/>
      </c>
      <c r="AB70" t="str">
        <f>_xlfn.IFNA(INDEX(Input_Lieferant!$C$9:$BE$158,MATCH($A70,Input_Lieferant!$B$9:$B$158,0),MATCH(AB$1,Input_Lieferant!$C$8:$BE$8,0)), "")&amp;""</f>
        <v/>
      </c>
      <c r="AC70" s="258" t="str">
        <f t="shared" si="9"/>
        <v/>
      </c>
      <c r="AD70" t="str">
        <f>_xlfn.IFNA(INDEX('Systemmanager - Datenassistent'!$G$9:$BU$134,MATCH($A70,Input_Lieferant!$B$9:$B$134,0),MATCH(AD$1,'Systemmanager - Datenassistent'!$G$8:$BU$8,0)), "")&amp;""</f>
        <v/>
      </c>
      <c r="AE70" t="str">
        <f>_xlfn.IFNA(INDEX(Grunddaten!$C$9:$BP$134,MATCH($A70,Input_Lieferant!$B$9:$B$134,0),MATCH(AE$1,Grunddaten!$C$8:$BP$8,0)), "")&amp;""</f>
        <v/>
      </c>
      <c r="AF70" t="str">
        <f>_xlfn.IFNA(INDEX('Systemmanager - Datenassistent'!$J$9:$BU$134,MATCH($A70,Input_Lieferant!$B$9:$B$134,0),MATCH(AF$1,'Systemmanager - Datenassistent'!$J$8:$BU$8,0)), "")&amp;""</f>
        <v/>
      </c>
      <c r="AG70" t="str">
        <f>_xlfn.IFNA(INDEX('Systemmanager - Datenassistent'!$J$9:$BU$134,MATCH($A70,Input_Lieferant!$B$9:$B$134,0),MATCH(AG$1,'Systemmanager - Datenassistent'!$J$8:$BU$8,0)), "")&amp;""</f>
        <v/>
      </c>
      <c r="AH70" t="str">
        <f>_xlfn.IFNA(INDEX(Grunddaten!$C$9:$BP$134,MATCH($A70,Input_Lieferant!$B$9:$B$134,0),MATCH(AH$1,Grunddaten!$C$8:$BP$8,0)), "")&amp;""</f>
        <v/>
      </c>
      <c r="AI70" t="str">
        <f>_xlfn.IFNA(INDEX(Grunddaten!$C$9:$BP$134,MATCH($A70,Input_Lieferant!$B$9:$B$134,0),MATCH(AI$1,Grunddaten!$C$8:$BP$8,0)), "")&amp;""</f>
        <v/>
      </c>
      <c r="AJ70" t="str">
        <f>_xlfn.IFNA(INDEX(Grunddaten!$C$9:$BP$134,MATCH($A70,Input_Lieferant!$B$9:$B$134,0),MATCH(AJ$1,Grunddaten!$C$8:$BP$8,0)), "")&amp;""</f>
        <v/>
      </c>
      <c r="AK70" s="258" t="str">
        <f t="shared" si="10"/>
        <v/>
      </c>
      <c r="AL70" t="str">
        <f>_xlfn.IFNA(INDEX('Systemmanager - Datenassistent'!$J$9:$BU$134,MATCH($A70,Input_Lieferant!$B$9:$B$134,0),MATCH(AL$1,'Systemmanager - Datenassistent'!$J$8:$BU$8,0)), "")&amp;""</f>
        <v/>
      </c>
      <c r="AM70" t="str">
        <f>_xlfn.IFNA(INDEX('Systemmanager - Datenassistent'!$J$9:$BU$134,MATCH($A70,Input_Lieferant!$B$9:$B$134,0),MATCH(AM$1,'Systemmanager - Datenassistent'!$J$8:$BU$8,0)), "")&amp;""</f>
        <v/>
      </c>
      <c r="AN70" s="227" t="str">
        <f>_xlfn.IFNA(INDEX('Systemmanager - Datenassistent'!$J$9:$BU$134,MATCH($A70,Input_Lieferant!$B$9:$B$134,0),MATCH(AN$1,'Systemmanager - Datenassistent'!$J$8:$BU$8,0)), "")&amp;""</f>
        <v/>
      </c>
    </row>
    <row r="71" spans="1:40" x14ac:dyDescent="0.2">
      <c r="A71" t="str">
        <f>IF(LEN(Input_Lieferant!B78)=0,"",Input_Lieferant!B78)</f>
        <v/>
      </c>
      <c r="B71" t="str">
        <f t="shared" si="6"/>
        <v/>
      </c>
      <c r="C71" t="str">
        <f>_xlfn.IFNA(INDEX(Grunddaten!$C$9:$BP$134,MATCH($A71,Input_Lieferant!$B$9:$B$134,0),MATCH(C$1,Grunddaten!$C$8:$BP$8,0)), "")&amp;""</f>
        <v/>
      </c>
      <c r="D71" t="str">
        <f>_xlfn.IFNA(INDEX(Input_Lieferant!$C$9:$BE$158,MATCH($A71,Input_Lieferant!$B$9:$B$158,0),MATCH(D$1,Input_Lieferant!$C$8:$BE$8,0)), "")&amp;""</f>
        <v/>
      </c>
      <c r="E71" t="str">
        <f>_xlfn.IFNA(INDEX(Input_Lieferant!$C$9:$BE$158,MATCH($A71,Input_Lieferant!$B$9:$B$158,0),MATCH(E$1,Input_Lieferant!$C$8:$BE$8,0)), "")&amp;""</f>
        <v/>
      </c>
      <c r="F71" t="str">
        <f>_xlfn.IFNA(INDEX(Grunddaten!$C$9:$BP$134,MATCH($A71,Input_Lieferant!$B$9:$B$134,0),MATCH(F$1,Grunddaten!$C$8:$BP$8,0)), "")&amp;""</f>
        <v/>
      </c>
      <c r="G71" t="str">
        <f>_xlfn.IFNA(INDEX(Input_Lieferant!$C$9:$BE$158,MATCH($A71,Input_Lieferant!$B$9:$B$158,0),MATCH(G$1,Input_Lieferant!$C$8:$BE$8,0)), "")&amp;""</f>
        <v/>
      </c>
      <c r="H71" t="str">
        <f>_xlfn.IFNA(INDEX(Input_Lieferant!$C$9:$BE$158,MATCH($A71,Input_Lieferant!$B$9:$B$158,0),MATCH(H$1,Input_Lieferant!$C$8:$BE$8,0)),"")&amp;""</f>
        <v/>
      </c>
      <c r="I71" t="str">
        <f>TEXT(_xlfn.IFNA(INDEX(Input_Lieferant!$C$9:$BE$158,MATCH($A71,Input_Lieferant!$B$9:$B$158,0),MATCH(I$1,Input_Lieferant!$C$8:$BE$8,0)),""), "0.000")&amp;""</f>
        <v/>
      </c>
      <c r="J71" t="str">
        <f>TEXT(_xlfn.IFNA(INDEX(Input_Lieferant!$C$9:$BE$158,MATCH($A71,Input_Lieferant!$B$9:$B$158,0),MATCH(J$1,Input_Lieferant!$C$8:$BE$8,0)),""), "0.000")&amp;""</f>
        <v/>
      </c>
      <c r="K71" t="str">
        <f>TEXT(_xlfn.IFNA(INDEX(Input_Lieferant!$C$9:$BE$158,MATCH($A71,Input_Lieferant!$B$9:$B$158,0),MATCH(K$1,Input_Lieferant!$C$8:$BE$8,0)),""), "0.000")&amp;""</f>
        <v/>
      </c>
      <c r="L71" t="str">
        <f>TEXT(_xlfn.IFNA(INDEX(Input_Lieferant!$C$9:$BE$158,MATCH($A71,Input_Lieferant!$B$9:$B$158,0),MATCH(L$1,Input_Lieferant!$C$8:$BE$8,0)),""), "0.000")&amp;""</f>
        <v/>
      </c>
      <c r="M71" t="str">
        <f>_xlfn.IFNA(INDEX(Input_Lieferant!$C$9:$BE$158,MATCH($A71,Input_Lieferant!$B$9:$B$158,0),MATCH(M$1,Input_Lieferant!$C$8:$BE$8,0)),"")&amp;""</f>
        <v/>
      </c>
      <c r="N71" t="str">
        <f>_xlfn.IFNA(INDEX(Input_Lieferant!$C$9:$BE$158,MATCH($A71,Input_Lieferant!$B$9:$B$158,0),MATCH(N$1,Input_Lieferant!$C$8:$BE$8,0)),"")&amp;""</f>
        <v/>
      </c>
      <c r="O71" t="str">
        <f>_xlfn.IFNA(INDEX(Input_Lieferant!$C$9:$BE$158,MATCH($A71,Input_Lieferant!$B$9:$B$158,0),MATCH(O$1,Input_Lieferant!$C$8:$BE$8,0)),"")&amp;""</f>
        <v/>
      </c>
      <c r="P71" t="str">
        <f>_xlfn.IFNA(INDEX(Input_Lieferant!$C$9:$BE$158,MATCH($A71,Input_Lieferant!$B$9:$B$158,0),MATCH(P$1,Input_Lieferant!$C$8:$BE$8,0)),"")&amp;""</f>
        <v/>
      </c>
      <c r="Q71" s="258" t="str">
        <f t="shared" si="7"/>
        <v/>
      </c>
      <c r="R71" t="str">
        <f>_xlfn.IFNA(INDEX(Grunddaten!$C$9:$BP$134,MATCH($A71,Input_Lieferant!$B$9:$B$134,0),MATCH(R$1,Grunddaten!$C$8:$BP$8,0)), "")&amp;""</f>
        <v/>
      </c>
      <c r="S71" t="str">
        <f>_xlfn.IFNA(INDEX('Systemmanager - Datenassistent'!$J$9:$BU$134,MATCH($A71,Input_Lieferant!$B$9:$B$134,0),MATCH(S$1,'Systemmanager - Datenassistent'!$J$8:$BU$8,0)), "")</f>
        <v/>
      </c>
      <c r="T71" t="e">
        <f>INDEX('Systemmanager - Datenassistent'!$J$9:$BU$134,MATCH($A71,Input_Lieferant!$B$9:$B$134,0),MATCH(T$1,'Systemmanager - Datenassistent'!$J$8:$BU$8,0))</f>
        <v>#N/A</v>
      </c>
      <c r="U71" t="str">
        <f>_xlfn.IFNA(INDEX(Input_Lieferant!$C$9:$BE$158,MATCH($A71,Input_Lieferant!$B$9:$B$158,0),MATCH(U$1,Input_Lieferant!$C$8:$BE$8,0)),"")&amp;""</f>
        <v/>
      </c>
      <c r="V71" s="258" t="str">
        <f t="shared" si="8"/>
        <v/>
      </c>
      <c r="W71" t="str">
        <f>_xlfn.IFNA(INDEX(Grunddaten!$C$9:$BP$134,MATCH($A71,Input_Lieferant!$B$9:$B$134,0),MATCH(W$1,Grunddaten!$C$8:$BP$8,0)), "")&amp;""</f>
        <v/>
      </c>
      <c r="Y71" t="str">
        <f>_xlfn.IFNA(INDEX(Input_Lieferant!$C$9:$BE$158,MATCH($A71,Input_Lieferant!$B$9:$B$158,0),MATCH(Y$1,Input_Lieferant!$C$8:$BE$8,0)), "")&amp;""</f>
        <v/>
      </c>
      <c r="Z71" t="str">
        <f>_xlfn.IFNA(INDEX(Input_Lieferant!$C$9:$BE$158,MATCH($A71,Input_Lieferant!$B$9:$B$158,0),MATCH(Z$1,Input_Lieferant!$C$8:$BE$8,0)), "")&amp;""</f>
        <v/>
      </c>
      <c r="AA71" t="str">
        <f>_xlfn.IFNA(INDEX(Grunddaten!$C$9:$BP$134,MATCH($A71,Input_Lieferant!$B$9:$B$134,0),MATCH(AA$1,Grunddaten!$C$8:$BP$8,0)), "")&amp;""</f>
        <v/>
      </c>
      <c r="AB71" t="str">
        <f>_xlfn.IFNA(INDEX(Input_Lieferant!$C$9:$BE$158,MATCH($A71,Input_Lieferant!$B$9:$B$158,0),MATCH(AB$1,Input_Lieferant!$C$8:$BE$8,0)), "")&amp;""</f>
        <v/>
      </c>
      <c r="AC71" s="258" t="str">
        <f t="shared" si="9"/>
        <v/>
      </c>
      <c r="AD71" t="str">
        <f>_xlfn.IFNA(INDEX('Systemmanager - Datenassistent'!$G$9:$BU$134,MATCH($A71,Input_Lieferant!$B$9:$B$134,0),MATCH(AD$1,'Systemmanager - Datenassistent'!$G$8:$BU$8,0)), "")&amp;""</f>
        <v/>
      </c>
      <c r="AE71" t="str">
        <f>_xlfn.IFNA(INDEX(Grunddaten!$C$9:$BP$134,MATCH($A71,Input_Lieferant!$B$9:$B$134,0),MATCH(AE$1,Grunddaten!$C$8:$BP$8,0)), "")&amp;""</f>
        <v/>
      </c>
      <c r="AF71" t="str">
        <f>_xlfn.IFNA(INDEX('Systemmanager - Datenassistent'!$J$9:$BU$134,MATCH($A71,Input_Lieferant!$B$9:$B$134,0),MATCH(AF$1,'Systemmanager - Datenassistent'!$J$8:$BU$8,0)), "")&amp;""</f>
        <v/>
      </c>
      <c r="AG71" t="str">
        <f>_xlfn.IFNA(INDEX('Systemmanager - Datenassistent'!$J$9:$BU$134,MATCH($A71,Input_Lieferant!$B$9:$B$134,0),MATCH(AG$1,'Systemmanager - Datenassistent'!$J$8:$BU$8,0)), "")&amp;""</f>
        <v/>
      </c>
      <c r="AH71" t="str">
        <f>_xlfn.IFNA(INDEX(Grunddaten!$C$9:$BP$134,MATCH($A71,Input_Lieferant!$B$9:$B$134,0),MATCH(AH$1,Grunddaten!$C$8:$BP$8,0)), "")&amp;""</f>
        <v/>
      </c>
      <c r="AI71" t="str">
        <f>_xlfn.IFNA(INDEX(Grunddaten!$C$9:$BP$134,MATCH($A71,Input_Lieferant!$B$9:$B$134,0),MATCH(AI$1,Grunddaten!$C$8:$BP$8,0)), "")&amp;""</f>
        <v/>
      </c>
      <c r="AJ71" t="str">
        <f>_xlfn.IFNA(INDEX(Grunddaten!$C$9:$BP$134,MATCH($A71,Input_Lieferant!$B$9:$B$134,0),MATCH(AJ$1,Grunddaten!$C$8:$BP$8,0)), "")&amp;""</f>
        <v/>
      </c>
      <c r="AK71" s="258" t="str">
        <f t="shared" si="10"/>
        <v/>
      </c>
      <c r="AL71" t="str">
        <f>_xlfn.IFNA(INDEX('Systemmanager - Datenassistent'!$J$9:$BU$134,MATCH($A71,Input_Lieferant!$B$9:$B$134,0),MATCH(AL$1,'Systemmanager - Datenassistent'!$J$8:$BU$8,0)), "")&amp;""</f>
        <v/>
      </c>
      <c r="AM71" t="str">
        <f>_xlfn.IFNA(INDEX('Systemmanager - Datenassistent'!$J$9:$BU$134,MATCH($A71,Input_Lieferant!$B$9:$B$134,0),MATCH(AM$1,'Systemmanager - Datenassistent'!$J$8:$BU$8,0)), "")&amp;""</f>
        <v/>
      </c>
      <c r="AN71" s="227" t="str">
        <f>_xlfn.IFNA(INDEX('Systemmanager - Datenassistent'!$J$9:$BU$134,MATCH($A71,Input_Lieferant!$B$9:$B$134,0),MATCH(AN$1,'Systemmanager - Datenassistent'!$J$8:$BU$8,0)), "")&amp;""</f>
        <v/>
      </c>
    </row>
    <row r="72" spans="1:40" x14ac:dyDescent="0.2">
      <c r="A72" t="str">
        <f>IF(LEN(Input_Lieferant!B79)=0,"",Input_Lieferant!B79)</f>
        <v/>
      </c>
      <c r="B72" t="str">
        <f t="shared" si="6"/>
        <v/>
      </c>
      <c r="C72" t="str">
        <f>_xlfn.IFNA(INDEX(Grunddaten!$C$9:$BP$134,MATCH($A72,Input_Lieferant!$B$9:$B$134,0),MATCH(C$1,Grunddaten!$C$8:$BP$8,0)), "")&amp;""</f>
        <v/>
      </c>
      <c r="D72" t="str">
        <f>_xlfn.IFNA(INDEX(Input_Lieferant!$C$9:$BE$158,MATCH($A72,Input_Lieferant!$B$9:$B$158,0),MATCH(D$1,Input_Lieferant!$C$8:$BE$8,0)), "")&amp;""</f>
        <v/>
      </c>
      <c r="E72" t="str">
        <f>_xlfn.IFNA(INDEX(Input_Lieferant!$C$9:$BE$158,MATCH($A72,Input_Lieferant!$B$9:$B$158,0),MATCH(E$1,Input_Lieferant!$C$8:$BE$8,0)), "")&amp;""</f>
        <v/>
      </c>
      <c r="F72" t="str">
        <f>_xlfn.IFNA(INDEX(Grunddaten!$C$9:$BP$134,MATCH($A72,Input_Lieferant!$B$9:$B$134,0),MATCH(F$1,Grunddaten!$C$8:$BP$8,0)), "")&amp;""</f>
        <v/>
      </c>
      <c r="G72" t="str">
        <f>_xlfn.IFNA(INDEX(Input_Lieferant!$C$9:$BE$158,MATCH($A72,Input_Lieferant!$B$9:$B$158,0),MATCH(G$1,Input_Lieferant!$C$8:$BE$8,0)), "")&amp;""</f>
        <v/>
      </c>
      <c r="H72" t="str">
        <f>_xlfn.IFNA(INDEX(Input_Lieferant!$C$9:$BE$158,MATCH($A72,Input_Lieferant!$B$9:$B$158,0),MATCH(H$1,Input_Lieferant!$C$8:$BE$8,0)),"")&amp;""</f>
        <v/>
      </c>
      <c r="I72" t="str">
        <f>TEXT(_xlfn.IFNA(INDEX(Input_Lieferant!$C$9:$BE$158,MATCH($A72,Input_Lieferant!$B$9:$B$158,0),MATCH(I$1,Input_Lieferant!$C$8:$BE$8,0)),""), "0.000")&amp;""</f>
        <v/>
      </c>
      <c r="J72" t="str">
        <f>TEXT(_xlfn.IFNA(INDEX(Input_Lieferant!$C$9:$BE$158,MATCH($A72,Input_Lieferant!$B$9:$B$158,0),MATCH(J$1,Input_Lieferant!$C$8:$BE$8,0)),""), "0.000")&amp;""</f>
        <v/>
      </c>
      <c r="K72" t="str">
        <f>TEXT(_xlfn.IFNA(INDEX(Input_Lieferant!$C$9:$BE$158,MATCH($A72,Input_Lieferant!$B$9:$B$158,0),MATCH(K$1,Input_Lieferant!$C$8:$BE$8,0)),""), "0.000")&amp;""</f>
        <v/>
      </c>
      <c r="L72" t="str">
        <f>TEXT(_xlfn.IFNA(INDEX(Input_Lieferant!$C$9:$BE$158,MATCH($A72,Input_Lieferant!$B$9:$B$158,0),MATCH(L$1,Input_Lieferant!$C$8:$BE$8,0)),""), "0.000")&amp;""</f>
        <v/>
      </c>
      <c r="M72" t="str">
        <f>_xlfn.IFNA(INDEX(Input_Lieferant!$C$9:$BE$158,MATCH($A72,Input_Lieferant!$B$9:$B$158,0),MATCH(M$1,Input_Lieferant!$C$8:$BE$8,0)),"")&amp;""</f>
        <v/>
      </c>
      <c r="N72" t="str">
        <f>_xlfn.IFNA(INDEX(Input_Lieferant!$C$9:$BE$158,MATCH($A72,Input_Lieferant!$B$9:$B$158,0),MATCH(N$1,Input_Lieferant!$C$8:$BE$8,0)),"")&amp;""</f>
        <v/>
      </c>
      <c r="O72" t="str">
        <f>_xlfn.IFNA(INDEX(Input_Lieferant!$C$9:$BE$158,MATCH($A72,Input_Lieferant!$B$9:$B$158,0),MATCH(O$1,Input_Lieferant!$C$8:$BE$8,0)),"")&amp;""</f>
        <v/>
      </c>
      <c r="P72" t="str">
        <f>_xlfn.IFNA(INDEX(Input_Lieferant!$C$9:$BE$158,MATCH($A72,Input_Lieferant!$B$9:$B$158,0),MATCH(P$1,Input_Lieferant!$C$8:$BE$8,0)),"")&amp;""</f>
        <v/>
      </c>
      <c r="Q72" s="258" t="str">
        <f t="shared" si="7"/>
        <v/>
      </c>
      <c r="R72" t="str">
        <f>_xlfn.IFNA(INDEX(Grunddaten!$C$9:$BP$134,MATCH($A72,Input_Lieferant!$B$9:$B$134,0),MATCH(R$1,Grunddaten!$C$8:$BP$8,0)), "")&amp;""</f>
        <v/>
      </c>
      <c r="S72" t="str">
        <f>_xlfn.IFNA(INDEX('Systemmanager - Datenassistent'!$J$9:$BU$134,MATCH($A72,Input_Lieferant!$B$9:$B$134,0),MATCH(S$1,'Systemmanager - Datenassistent'!$J$8:$BU$8,0)), "")</f>
        <v/>
      </c>
      <c r="T72" t="e">
        <f>INDEX('Systemmanager - Datenassistent'!$J$9:$BU$134,MATCH($A72,Input_Lieferant!$B$9:$B$134,0),MATCH(T$1,'Systemmanager - Datenassistent'!$J$8:$BU$8,0))</f>
        <v>#N/A</v>
      </c>
      <c r="U72" t="str">
        <f>_xlfn.IFNA(INDEX(Input_Lieferant!$C$9:$BE$158,MATCH($A72,Input_Lieferant!$B$9:$B$158,0),MATCH(U$1,Input_Lieferant!$C$8:$BE$8,0)),"")&amp;""</f>
        <v/>
      </c>
      <c r="V72" s="258" t="str">
        <f t="shared" si="8"/>
        <v/>
      </c>
      <c r="W72" t="str">
        <f>_xlfn.IFNA(INDEX(Grunddaten!$C$9:$BP$134,MATCH($A72,Input_Lieferant!$B$9:$B$134,0),MATCH(W$1,Grunddaten!$C$8:$BP$8,0)), "")&amp;""</f>
        <v/>
      </c>
      <c r="Y72" t="str">
        <f>_xlfn.IFNA(INDEX(Input_Lieferant!$C$9:$BE$158,MATCH($A72,Input_Lieferant!$B$9:$B$158,0),MATCH(Y$1,Input_Lieferant!$C$8:$BE$8,0)), "")&amp;""</f>
        <v/>
      </c>
      <c r="Z72" t="str">
        <f>_xlfn.IFNA(INDEX(Input_Lieferant!$C$9:$BE$158,MATCH($A72,Input_Lieferant!$B$9:$B$158,0),MATCH(Z$1,Input_Lieferant!$C$8:$BE$8,0)), "")&amp;""</f>
        <v/>
      </c>
      <c r="AA72" t="str">
        <f>_xlfn.IFNA(INDEX(Grunddaten!$C$9:$BP$134,MATCH($A72,Input_Lieferant!$B$9:$B$134,0),MATCH(AA$1,Grunddaten!$C$8:$BP$8,0)), "")&amp;""</f>
        <v/>
      </c>
      <c r="AB72" t="str">
        <f>_xlfn.IFNA(INDEX(Input_Lieferant!$C$9:$BE$158,MATCH($A72,Input_Lieferant!$B$9:$B$158,0),MATCH(AB$1,Input_Lieferant!$C$8:$BE$8,0)), "")&amp;""</f>
        <v/>
      </c>
      <c r="AC72" s="258" t="str">
        <f t="shared" si="9"/>
        <v/>
      </c>
      <c r="AD72" t="str">
        <f>_xlfn.IFNA(INDEX('Systemmanager - Datenassistent'!$G$9:$BU$134,MATCH($A72,Input_Lieferant!$B$9:$B$134,0),MATCH(AD$1,'Systemmanager - Datenassistent'!$G$8:$BU$8,0)), "")&amp;""</f>
        <v/>
      </c>
      <c r="AE72" t="str">
        <f>_xlfn.IFNA(INDEX(Grunddaten!$C$9:$BP$134,MATCH($A72,Input_Lieferant!$B$9:$B$134,0),MATCH(AE$1,Grunddaten!$C$8:$BP$8,0)), "")&amp;""</f>
        <v/>
      </c>
      <c r="AF72" t="str">
        <f>_xlfn.IFNA(INDEX('Systemmanager - Datenassistent'!$J$9:$BU$134,MATCH($A72,Input_Lieferant!$B$9:$B$134,0),MATCH(AF$1,'Systemmanager - Datenassistent'!$J$8:$BU$8,0)), "")&amp;""</f>
        <v/>
      </c>
      <c r="AG72" t="str">
        <f>_xlfn.IFNA(INDEX('Systemmanager - Datenassistent'!$J$9:$BU$134,MATCH($A72,Input_Lieferant!$B$9:$B$134,0),MATCH(AG$1,'Systemmanager - Datenassistent'!$J$8:$BU$8,0)), "")&amp;""</f>
        <v/>
      </c>
      <c r="AH72" t="str">
        <f>_xlfn.IFNA(INDEX(Grunddaten!$C$9:$BP$134,MATCH($A72,Input_Lieferant!$B$9:$B$134,0),MATCH(AH$1,Grunddaten!$C$8:$BP$8,0)), "")&amp;""</f>
        <v/>
      </c>
      <c r="AI72" t="str">
        <f>_xlfn.IFNA(INDEX(Grunddaten!$C$9:$BP$134,MATCH($A72,Input_Lieferant!$B$9:$B$134,0),MATCH(AI$1,Grunddaten!$C$8:$BP$8,0)), "")&amp;""</f>
        <v/>
      </c>
      <c r="AJ72" t="str">
        <f>_xlfn.IFNA(INDEX(Grunddaten!$C$9:$BP$134,MATCH($A72,Input_Lieferant!$B$9:$B$134,0),MATCH(AJ$1,Grunddaten!$C$8:$BP$8,0)), "")&amp;""</f>
        <v/>
      </c>
      <c r="AK72" s="258" t="str">
        <f t="shared" si="10"/>
        <v/>
      </c>
      <c r="AL72" t="str">
        <f>_xlfn.IFNA(INDEX('Systemmanager - Datenassistent'!$J$9:$BU$134,MATCH($A72,Input_Lieferant!$B$9:$B$134,0),MATCH(AL$1,'Systemmanager - Datenassistent'!$J$8:$BU$8,0)), "")&amp;""</f>
        <v/>
      </c>
      <c r="AM72" t="str">
        <f>_xlfn.IFNA(INDEX('Systemmanager - Datenassistent'!$J$9:$BU$134,MATCH($A72,Input_Lieferant!$B$9:$B$134,0),MATCH(AM$1,'Systemmanager - Datenassistent'!$J$8:$BU$8,0)), "")&amp;""</f>
        <v/>
      </c>
      <c r="AN72" s="227" t="str">
        <f>_xlfn.IFNA(INDEX('Systemmanager - Datenassistent'!$J$9:$BU$134,MATCH($A72,Input_Lieferant!$B$9:$B$134,0),MATCH(AN$1,'Systemmanager - Datenassistent'!$J$8:$BU$8,0)), "")&amp;""</f>
        <v/>
      </c>
    </row>
    <row r="73" spans="1:40" x14ac:dyDescent="0.2">
      <c r="A73" t="str">
        <f>IF(LEN(Input_Lieferant!B80)=0,"",Input_Lieferant!B80)</f>
        <v/>
      </c>
      <c r="B73" t="str">
        <f t="shared" si="6"/>
        <v/>
      </c>
      <c r="C73" t="str">
        <f>_xlfn.IFNA(INDEX(Grunddaten!$C$9:$BP$134,MATCH($A73,Input_Lieferant!$B$9:$B$134,0),MATCH(C$1,Grunddaten!$C$8:$BP$8,0)), "")&amp;""</f>
        <v/>
      </c>
      <c r="D73" t="str">
        <f>_xlfn.IFNA(INDEX(Input_Lieferant!$C$9:$BE$158,MATCH($A73,Input_Lieferant!$B$9:$B$158,0),MATCH(D$1,Input_Lieferant!$C$8:$BE$8,0)), "")&amp;""</f>
        <v/>
      </c>
      <c r="E73" t="str">
        <f>_xlfn.IFNA(INDEX(Input_Lieferant!$C$9:$BE$158,MATCH($A73,Input_Lieferant!$B$9:$B$158,0),MATCH(E$1,Input_Lieferant!$C$8:$BE$8,0)), "")&amp;""</f>
        <v/>
      </c>
      <c r="F73" t="str">
        <f>_xlfn.IFNA(INDEX(Grunddaten!$C$9:$BP$134,MATCH($A73,Input_Lieferant!$B$9:$B$134,0),MATCH(F$1,Grunddaten!$C$8:$BP$8,0)), "")&amp;""</f>
        <v/>
      </c>
      <c r="G73" t="str">
        <f>_xlfn.IFNA(INDEX(Input_Lieferant!$C$9:$BE$158,MATCH($A73,Input_Lieferant!$B$9:$B$158,0),MATCH(G$1,Input_Lieferant!$C$8:$BE$8,0)), "")&amp;""</f>
        <v/>
      </c>
      <c r="H73" t="str">
        <f>_xlfn.IFNA(INDEX(Input_Lieferant!$C$9:$BE$158,MATCH($A73,Input_Lieferant!$B$9:$B$158,0),MATCH(H$1,Input_Lieferant!$C$8:$BE$8,0)),"")&amp;""</f>
        <v/>
      </c>
      <c r="I73" t="str">
        <f>TEXT(_xlfn.IFNA(INDEX(Input_Lieferant!$C$9:$BE$158,MATCH($A73,Input_Lieferant!$B$9:$B$158,0),MATCH(I$1,Input_Lieferant!$C$8:$BE$8,0)),""), "0.000")&amp;""</f>
        <v/>
      </c>
      <c r="J73" t="str">
        <f>TEXT(_xlfn.IFNA(INDEX(Input_Lieferant!$C$9:$BE$158,MATCH($A73,Input_Lieferant!$B$9:$B$158,0),MATCH(J$1,Input_Lieferant!$C$8:$BE$8,0)),""), "0.000")&amp;""</f>
        <v/>
      </c>
      <c r="K73" t="str">
        <f>TEXT(_xlfn.IFNA(INDEX(Input_Lieferant!$C$9:$BE$158,MATCH($A73,Input_Lieferant!$B$9:$B$158,0),MATCH(K$1,Input_Lieferant!$C$8:$BE$8,0)),""), "0.000")&amp;""</f>
        <v/>
      </c>
      <c r="L73" t="str">
        <f>TEXT(_xlfn.IFNA(INDEX(Input_Lieferant!$C$9:$BE$158,MATCH($A73,Input_Lieferant!$B$9:$B$158,0),MATCH(L$1,Input_Lieferant!$C$8:$BE$8,0)),""), "0.000")&amp;""</f>
        <v/>
      </c>
      <c r="M73" t="str">
        <f>_xlfn.IFNA(INDEX(Input_Lieferant!$C$9:$BE$158,MATCH($A73,Input_Lieferant!$B$9:$B$158,0),MATCH(M$1,Input_Lieferant!$C$8:$BE$8,0)),"")&amp;""</f>
        <v/>
      </c>
      <c r="N73" t="str">
        <f>_xlfn.IFNA(INDEX(Input_Lieferant!$C$9:$BE$158,MATCH($A73,Input_Lieferant!$B$9:$B$158,0),MATCH(N$1,Input_Lieferant!$C$8:$BE$8,0)),"")&amp;""</f>
        <v/>
      </c>
      <c r="O73" t="str">
        <f>_xlfn.IFNA(INDEX(Input_Lieferant!$C$9:$BE$158,MATCH($A73,Input_Lieferant!$B$9:$B$158,0),MATCH(O$1,Input_Lieferant!$C$8:$BE$8,0)),"")&amp;""</f>
        <v/>
      </c>
      <c r="P73" t="str">
        <f>_xlfn.IFNA(INDEX(Input_Lieferant!$C$9:$BE$158,MATCH($A73,Input_Lieferant!$B$9:$B$158,0),MATCH(P$1,Input_Lieferant!$C$8:$BE$8,0)),"")&amp;""</f>
        <v/>
      </c>
      <c r="Q73" s="258" t="str">
        <f t="shared" si="7"/>
        <v/>
      </c>
      <c r="R73" t="str">
        <f>_xlfn.IFNA(INDEX(Grunddaten!$C$9:$BP$134,MATCH($A73,Input_Lieferant!$B$9:$B$134,0),MATCH(R$1,Grunddaten!$C$8:$BP$8,0)), "")&amp;""</f>
        <v/>
      </c>
      <c r="S73" t="str">
        <f>_xlfn.IFNA(INDEX('Systemmanager - Datenassistent'!$J$9:$BU$134,MATCH($A73,Input_Lieferant!$B$9:$B$134,0),MATCH(S$1,'Systemmanager - Datenassistent'!$J$8:$BU$8,0)), "")</f>
        <v/>
      </c>
      <c r="T73" t="e">
        <f>INDEX('Systemmanager - Datenassistent'!$J$9:$BU$134,MATCH($A73,Input_Lieferant!$B$9:$B$134,0),MATCH(T$1,'Systemmanager - Datenassistent'!$J$8:$BU$8,0))</f>
        <v>#N/A</v>
      </c>
      <c r="U73" t="str">
        <f>_xlfn.IFNA(INDEX(Input_Lieferant!$C$9:$BE$158,MATCH($A73,Input_Lieferant!$B$9:$B$158,0),MATCH(U$1,Input_Lieferant!$C$8:$BE$8,0)),"")&amp;""</f>
        <v/>
      </c>
      <c r="V73" s="258" t="str">
        <f t="shared" si="8"/>
        <v/>
      </c>
      <c r="W73" t="str">
        <f>_xlfn.IFNA(INDEX(Grunddaten!$C$9:$BP$134,MATCH($A73,Input_Lieferant!$B$9:$B$134,0),MATCH(W$1,Grunddaten!$C$8:$BP$8,0)), "")&amp;""</f>
        <v/>
      </c>
      <c r="Y73" t="str">
        <f>_xlfn.IFNA(INDEX(Input_Lieferant!$C$9:$BE$158,MATCH($A73,Input_Lieferant!$B$9:$B$158,0),MATCH(Y$1,Input_Lieferant!$C$8:$BE$8,0)), "")&amp;""</f>
        <v/>
      </c>
      <c r="Z73" t="str">
        <f>_xlfn.IFNA(INDEX(Input_Lieferant!$C$9:$BE$158,MATCH($A73,Input_Lieferant!$B$9:$B$158,0),MATCH(Z$1,Input_Lieferant!$C$8:$BE$8,0)), "")&amp;""</f>
        <v/>
      </c>
      <c r="AA73" t="str">
        <f>_xlfn.IFNA(INDEX(Grunddaten!$C$9:$BP$134,MATCH($A73,Input_Lieferant!$B$9:$B$134,0),MATCH(AA$1,Grunddaten!$C$8:$BP$8,0)), "")&amp;""</f>
        <v/>
      </c>
      <c r="AB73" t="str">
        <f>_xlfn.IFNA(INDEX(Input_Lieferant!$C$9:$BE$158,MATCH($A73,Input_Lieferant!$B$9:$B$158,0),MATCH(AB$1,Input_Lieferant!$C$8:$BE$8,0)), "")&amp;""</f>
        <v/>
      </c>
      <c r="AC73" s="258" t="str">
        <f t="shared" si="9"/>
        <v/>
      </c>
      <c r="AD73" t="str">
        <f>_xlfn.IFNA(INDEX('Systemmanager - Datenassistent'!$G$9:$BU$134,MATCH($A73,Input_Lieferant!$B$9:$B$134,0),MATCH(AD$1,'Systemmanager - Datenassistent'!$G$8:$BU$8,0)), "")&amp;""</f>
        <v/>
      </c>
      <c r="AE73" t="str">
        <f>_xlfn.IFNA(INDEX(Grunddaten!$C$9:$BP$134,MATCH($A73,Input_Lieferant!$B$9:$B$134,0),MATCH(AE$1,Grunddaten!$C$8:$BP$8,0)), "")&amp;""</f>
        <v/>
      </c>
      <c r="AF73" t="str">
        <f>_xlfn.IFNA(INDEX('Systemmanager - Datenassistent'!$J$9:$BU$134,MATCH($A73,Input_Lieferant!$B$9:$B$134,0),MATCH(AF$1,'Systemmanager - Datenassistent'!$J$8:$BU$8,0)), "")&amp;""</f>
        <v/>
      </c>
      <c r="AG73" t="str">
        <f>_xlfn.IFNA(INDEX('Systemmanager - Datenassistent'!$J$9:$BU$134,MATCH($A73,Input_Lieferant!$B$9:$B$134,0),MATCH(AG$1,'Systemmanager - Datenassistent'!$J$8:$BU$8,0)), "")&amp;""</f>
        <v/>
      </c>
      <c r="AH73" t="str">
        <f>_xlfn.IFNA(INDEX(Grunddaten!$C$9:$BP$134,MATCH($A73,Input_Lieferant!$B$9:$B$134,0),MATCH(AH$1,Grunddaten!$C$8:$BP$8,0)), "")&amp;""</f>
        <v/>
      </c>
      <c r="AI73" t="str">
        <f>_xlfn.IFNA(INDEX(Grunddaten!$C$9:$BP$134,MATCH($A73,Input_Lieferant!$B$9:$B$134,0),MATCH(AI$1,Grunddaten!$C$8:$BP$8,0)), "")&amp;""</f>
        <v/>
      </c>
      <c r="AJ73" t="str">
        <f>_xlfn.IFNA(INDEX(Grunddaten!$C$9:$BP$134,MATCH($A73,Input_Lieferant!$B$9:$B$134,0),MATCH(AJ$1,Grunddaten!$C$8:$BP$8,0)), "")&amp;""</f>
        <v/>
      </c>
      <c r="AK73" s="258" t="str">
        <f t="shared" si="10"/>
        <v/>
      </c>
      <c r="AL73" t="str">
        <f>_xlfn.IFNA(INDEX('Systemmanager - Datenassistent'!$J$9:$BU$134,MATCH($A73,Input_Lieferant!$B$9:$B$134,0),MATCH(AL$1,'Systemmanager - Datenassistent'!$J$8:$BU$8,0)), "")&amp;""</f>
        <v/>
      </c>
      <c r="AM73" t="str">
        <f>_xlfn.IFNA(INDEX('Systemmanager - Datenassistent'!$J$9:$BU$134,MATCH($A73,Input_Lieferant!$B$9:$B$134,0),MATCH(AM$1,'Systemmanager - Datenassistent'!$J$8:$BU$8,0)), "")&amp;""</f>
        <v/>
      </c>
      <c r="AN73" s="227" t="str">
        <f>_xlfn.IFNA(INDEX('Systemmanager - Datenassistent'!$J$9:$BU$134,MATCH($A73,Input_Lieferant!$B$9:$B$134,0),MATCH(AN$1,'Systemmanager - Datenassistent'!$J$8:$BU$8,0)), "")&amp;""</f>
        <v/>
      </c>
    </row>
    <row r="74" spans="1:40" x14ac:dyDescent="0.2">
      <c r="A74" t="str">
        <f>IF(LEN(Input_Lieferant!B81)=0,"",Input_Lieferant!B81)</f>
        <v/>
      </c>
      <c r="B74" t="str">
        <f t="shared" si="6"/>
        <v/>
      </c>
      <c r="C74" t="str">
        <f>_xlfn.IFNA(INDEX(Grunddaten!$C$9:$BP$134,MATCH($A74,Input_Lieferant!$B$9:$B$134,0),MATCH(C$1,Grunddaten!$C$8:$BP$8,0)), "")&amp;""</f>
        <v/>
      </c>
      <c r="D74" t="str">
        <f>_xlfn.IFNA(INDEX(Input_Lieferant!$C$9:$BE$158,MATCH($A74,Input_Lieferant!$B$9:$B$158,0),MATCH(D$1,Input_Lieferant!$C$8:$BE$8,0)), "")&amp;""</f>
        <v/>
      </c>
      <c r="E74" t="str">
        <f>_xlfn.IFNA(INDEX(Input_Lieferant!$C$9:$BE$158,MATCH($A74,Input_Lieferant!$B$9:$B$158,0),MATCH(E$1,Input_Lieferant!$C$8:$BE$8,0)), "")&amp;""</f>
        <v/>
      </c>
      <c r="F74" t="str">
        <f>_xlfn.IFNA(INDEX(Grunddaten!$C$9:$BP$134,MATCH($A74,Input_Lieferant!$B$9:$B$134,0),MATCH(F$1,Grunddaten!$C$8:$BP$8,0)), "")&amp;""</f>
        <v/>
      </c>
      <c r="G74" t="str">
        <f>_xlfn.IFNA(INDEX(Input_Lieferant!$C$9:$BE$158,MATCH($A74,Input_Lieferant!$B$9:$B$158,0),MATCH(G$1,Input_Lieferant!$C$8:$BE$8,0)), "")&amp;""</f>
        <v/>
      </c>
      <c r="H74" t="str">
        <f>_xlfn.IFNA(INDEX(Input_Lieferant!$C$9:$BE$158,MATCH($A74,Input_Lieferant!$B$9:$B$158,0),MATCH(H$1,Input_Lieferant!$C$8:$BE$8,0)),"")&amp;""</f>
        <v/>
      </c>
      <c r="I74" t="str">
        <f>TEXT(_xlfn.IFNA(INDEX(Input_Lieferant!$C$9:$BE$158,MATCH($A74,Input_Lieferant!$B$9:$B$158,0),MATCH(I$1,Input_Lieferant!$C$8:$BE$8,0)),""), "0.000")&amp;""</f>
        <v/>
      </c>
      <c r="J74" t="str">
        <f>TEXT(_xlfn.IFNA(INDEX(Input_Lieferant!$C$9:$BE$158,MATCH($A74,Input_Lieferant!$B$9:$B$158,0),MATCH(J$1,Input_Lieferant!$C$8:$BE$8,0)),""), "0.000")&amp;""</f>
        <v/>
      </c>
      <c r="K74" t="str">
        <f>TEXT(_xlfn.IFNA(INDEX(Input_Lieferant!$C$9:$BE$158,MATCH($A74,Input_Lieferant!$B$9:$B$158,0),MATCH(K$1,Input_Lieferant!$C$8:$BE$8,0)),""), "0.000")&amp;""</f>
        <v/>
      </c>
      <c r="L74" t="str">
        <f>TEXT(_xlfn.IFNA(INDEX(Input_Lieferant!$C$9:$BE$158,MATCH($A74,Input_Lieferant!$B$9:$B$158,0),MATCH(L$1,Input_Lieferant!$C$8:$BE$8,0)),""), "0.000")&amp;""</f>
        <v/>
      </c>
      <c r="M74" t="str">
        <f>_xlfn.IFNA(INDEX(Input_Lieferant!$C$9:$BE$158,MATCH($A74,Input_Lieferant!$B$9:$B$158,0),MATCH(M$1,Input_Lieferant!$C$8:$BE$8,0)),"")&amp;""</f>
        <v/>
      </c>
      <c r="N74" t="str">
        <f>_xlfn.IFNA(INDEX(Input_Lieferant!$C$9:$BE$158,MATCH($A74,Input_Lieferant!$B$9:$B$158,0),MATCH(N$1,Input_Lieferant!$C$8:$BE$8,0)),"")&amp;""</f>
        <v/>
      </c>
      <c r="O74" t="str">
        <f>_xlfn.IFNA(INDEX(Input_Lieferant!$C$9:$BE$158,MATCH($A74,Input_Lieferant!$B$9:$B$158,0),MATCH(O$1,Input_Lieferant!$C$8:$BE$8,0)),"")&amp;""</f>
        <v/>
      </c>
      <c r="P74" t="str">
        <f>_xlfn.IFNA(INDEX(Input_Lieferant!$C$9:$BE$158,MATCH($A74,Input_Lieferant!$B$9:$B$158,0),MATCH(P$1,Input_Lieferant!$C$8:$BE$8,0)),"")&amp;""</f>
        <v/>
      </c>
      <c r="Q74" s="258" t="str">
        <f t="shared" si="7"/>
        <v/>
      </c>
      <c r="R74" t="str">
        <f>_xlfn.IFNA(INDEX(Grunddaten!$C$9:$BP$134,MATCH($A74,Input_Lieferant!$B$9:$B$134,0),MATCH(R$1,Grunddaten!$C$8:$BP$8,0)), "")&amp;""</f>
        <v/>
      </c>
      <c r="S74" t="str">
        <f>_xlfn.IFNA(INDEX('Systemmanager - Datenassistent'!$J$9:$BU$134,MATCH($A74,Input_Lieferant!$B$9:$B$134,0),MATCH(S$1,'Systemmanager - Datenassistent'!$J$8:$BU$8,0)), "")</f>
        <v/>
      </c>
      <c r="T74" t="e">
        <f>INDEX('Systemmanager - Datenassistent'!$J$9:$BU$134,MATCH($A74,Input_Lieferant!$B$9:$B$134,0),MATCH(T$1,'Systemmanager - Datenassistent'!$J$8:$BU$8,0))</f>
        <v>#N/A</v>
      </c>
      <c r="U74" t="str">
        <f>_xlfn.IFNA(INDEX(Input_Lieferant!$C$9:$BE$158,MATCH($A74,Input_Lieferant!$B$9:$B$158,0),MATCH(U$1,Input_Lieferant!$C$8:$BE$8,0)),"")&amp;""</f>
        <v/>
      </c>
      <c r="V74" s="258" t="str">
        <f t="shared" si="8"/>
        <v/>
      </c>
      <c r="W74" t="str">
        <f>_xlfn.IFNA(INDEX(Grunddaten!$C$9:$BP$134,MATCH($A74,Input_Lieferant!$B$9:$B$134,0),MATCH(W$1,Grunddaten!$C$8:$BP$8,0)), "")&amp;""</f>
        <v/>
      </c>
      <c r="Y74" t="str">
        <f>_xlfn.IFNA(INDEX(Input_Lieferant!$C$9:$BE$158,MATCH($A74,Input_Lieferant!$B$9:$B$158,0),MATCH(Y$1,Input_Lieferant!$C$8:$BE$8,0)), "")&amp;""</f>
        <v/>
      </c>
      <c r="Z74" t="str">
        <f>_xlfn.IFNA(INDEX(Input_Lieferant!$C$9:$BE$158,MATCH($A74,Input_Lieferant!$B$9:$B$158,0),MATCH(Z$1,Input_Lieferant!$C$8:$BE$8,0)), "")&amp;""</f>
        <v/>
      </c>
      <c r="AA74" t="str">
        <f>_xlfn.IFNA(INDEX(Grunddaten!$C$9:$BP$134,MATCH($A74,Input_Lieferant!$B$9:$B$134,0),MATCH(AA$1,Grunddaten!$C$8:$BP$8,0)), "")&amp;""</f>
        <v/>
      </c>
      <c r="AB74" t="str">
        <f>_xlfn.IFNA(INDEX(Input_Lieferant!$C$9:$BE$158,MATCH($A74,Input_Lieferant!$B$9:$B$158,0),MATCH(AB$1,Input_Lieferant!$C$8:$BE$8,0)), "")&amp;""</f>
        <v/>
      </c>
      <c r="AC74" s="258" t="str">
        <f t="shared" si="9"/>
        <v/>
      </c>
      <c r="AD74" t="str">
        <f>_xlfn.IFNA(INDEX('Systemmanager - Datenassistent'!$G$9:$BU$134,MATCH($A74,Input_Lieferant!$B$9:$B$134,0),MATCH(AD$1,'Systemmanager - Datenassistent'!$G$8:$BU$8,0)), "")&amp;""</f>
        <v/>
      </c>
      <c r="AE74" t="str">
        <f>_xlfn.IFNA(INDEX(Grunddaten!$C$9:$BP$134,MATCH($A74,Input_Lieferant!$B$9:$B$134,0),MATCH(AE$1,Grunddaten!$C$8:$BP$8,0)), "")&amp;""</f>
        <v/>
      </c>
      <c r="AF74" t="str">
        <f>_xlfn.IFNA(INDEX('Systemmanager - Datenassistent'!$J$9:$BU$134,MATCH($A74,Input_Lieferant!$B$9:$B$134,0),MATCH(AF$1,'Systemmanager - Datenassistent'!$J$8:$BU$8,0)), "")&amp;""</f>
        <v/>
      </c>
      <c r="AG74" t="str">
        <f>_xlfn.IFNA(INDEX('Systemmanager - Datenassistent'!$J$9:$BU$134,MATCH($A74,Input_Lieferant!$B$9:$B$134,0),MATCH(AG$1,'Systemmanager - Datenassistent'!$J$8:$BU$8,0)), "")&amp;""</f>
        <v/>
      </c>
      <c r="AH74" t="str">
        <f>_xlfn.IFNA(INDEX(Grunddaten!$C$9:$BP$134,MATCH($A74,Input_Lieferant!$B$9:$B$134,0),MATCH(AH$1,Grunddaten!$C$8:$BP$8,0)), "")&amp;""</f>
        <v/>
      </c>
      <c r="AI74" t="str">
        <f>_xlfn.IFNA(INDEX(Grunddaten!$C$9:$BP$134,MATCH($A74,Input_Lieferant!$B$9:$B$134,0),MATCH(AI$1,Grunddaten!$C$8:$BP$8,0)), "")&amp;""</f>
        <v/>
      </c>
      <c r="AJ74" t="str">
        <f>_xlfn.IFNA(INDEX(Grunddaten!$C$9:$BP$134,MATCH($A74,Input_Lieferant!$B$9:$B$134,0),MATCH(AJ$1,Grunddaten!$C$8:$BP$8,0)), "")&amp;""</f>
        <v/>
      </c>
      <c r="AK74" s="258" t="str">
        <f t="shared" si="10"/>
        <v/>
      </c>
      <c r="AL74" t="str">
        <f>_xlfn.IFNA(INDEX('Systemmanager - Datenassistent'!$J$9:$BU$134,MATCH($A74,Input_Lieferant!$B$9:$B$134,0),MATCH(AL$1,'Systemmanager - Datenassistent'!$J$8:$BU$8,0)), "")&amp;""</f>
        <v/>
      </c>
      <c r="AM74" t="str">
        <f>_xlfn.IFNA(INDEX('Systemmanager - Datenassistent'!$J$9:$BU$134,MATCH($A74,Input_Lieferant!$B$9:$B$134,0),MATCH(AM$1,'Systemmanager - Datenassistent'!$J$8:$BU$8,0)), "")&amp;""</f>
        <v/>
      </c>
      <c r="AN74" s="227" t="str">
        <f>_xlfn.IFNA(INDEX('Systemmanager - Datenassistent'!$J$9:$BU$134,MATCH($A74,Input_Lieferant!$B$9:$B$134,0),MATCH(AN$1,'Systemmanager - Datenassistent'!$J$8:$BU$8,0)), "")&amp;""</f>
        <v/>
      </c>
    </row>
    <row r="75" spans="1:40" x14ac:dyDescent="0.2">
      <c r="A75" t="str">
        <f>IF(LEN(Input_Lieferant!B82)=0,"",Input_Lieferant!B82)</f>
        <v/>
      </c>
      <c r="B75" t="str">
        <f t="shared" si="6"/>
        <v/>
      </c>
      <c r="C75" t="str">
        <f>_xlfn.IFNA(INDEX(Grunddaten!$C$9:$BP$134,MATCH($A75,Input_Lieferant!$B$9:$B$134,0),MATCH(C$1,Grunddaten!$C$8:$BP$8,0)), "")&amp;""</f>
        <v/>
      </c>
      <c r="D75" t="str">
        <f>_xlfn.IFNA(INDEX(Input_Lieferant!$C$9:$BE$158,MATCH($A75,Input_Lieferant!$B$9:$B$158,0),MATCH(D$1,Input_Lieferant!$C$8:$BE$8,0)), "")&amp;""</f>
        <v/>
      </c>
      <c r="E75" t="str">
        <f>_xlfn.IFNA(INDEX(Input_Lieferant!$C$9:$BE$158,MATCH($A75,Input_Lieferant!$B$9:$B$158,0),MATCH(E$1,Input_Lieferant!$C$8:$BE$8,0)), "")&amp;""</f>
        <v/>
      </c>
      <c r="F75" t="str">
        <f>_xlfn.IFNA(INDEX(Grunddaten!$C$9:$BP$134,MATCH($A75,Input_Lieferant!$B$9:$B$134,0),MATCH(F$1,Grunddaten!$C$8:$BP$8,0)), "")&amp;""</f>
        <v/>
      </c>
      <c r="G75" t="str">
        <f>_xlfn.IFNA(INDEX(Input_Lieferant!$C$9:$BE$158,MATCH($A75,Input_Lieferant!$B$9:$B$158,0),MATCH(G$1,Input_Lieferant!$C$8:$BE$8,0)), "")&amp;""</f>
        <v/>
      </c>
      <c r="H75" t="str">
        <f>_xlfn.IFNA(INDEX(Input_Lieferant!$C$9:$BE$158,MATCH($A75,Input_Lieferant!$B$9:$B$158,0),MATCH(H$1,Input_Lieferant!$C$8:$BE$8,0)),"")&amp;""</f>
        <v/>
      </c>
      <c r="I75" t="str">
        <f>TEXT(_xlfn.IFNA(INDEX(Input_Lieferant!$C$9:$BE$158,MATCH($A75,Input_Lieferant!$B$9:$B$158,0),MATCH(I$1,Input_Lieferant!$C$8:$BE$8,0)),""), "0.000")&amp;""</f>
        <v/>
      </c>
      <c r="J75" t="str">
        <f>TEXT(_xlfn.IFNA(INDEX(Input_Lieferant!$C$9:$BE$158,MATCH($A75,Input_Lieferant!$B$9:$B$158,0),MATCH(J$1,Input_Lieferant!$C$8:$BE$8,0)),""), "0.000")&amp;""</f>
        <v/>
      </c>
      <c r="K75" t="str">
        <f>TEXT(_xlfn.IFNA(INDEX(Input_Lieferant!$C$9:$BE$158,MATCH($A75,Input_Lieferant!$B$9:$B$158,0),MATCH(K$1,Input_Lieferant!$C$8:$BE$8,0)),""), "0.000")&amp;""</f>
        <v/>
      </c>
      <c r="L75" t="str">
        <f>TEXT(_xlfn.IFNA(INDEX(Input_Lieferant!$C$9:$BE$158,MATCH($A75,Input_Lieferant!$B$9:$B$158,0),MATCH(L$1,Input_Lieferant!$C$8:$BE$8,0)),""), "0.000")&amp;""</f>
        <v/>
      </c>
      <c r="M75" t="str">
        <f>_xlfn.IFNA(INDEX(Input_Lieferant!$C$9:$BE$158,MATCH($A75,Input_Lieferant!$B$9:$B$158,0),MATCH(M$1,Input_Lieferant!$C$8:$BE$8,0)),"")&amp;""</f>
        <v/>
      </c>
      <c r="N75" t="str">
        <f>_xlfn.IFNA(INDEX(Input_Lieferant!$C$9:$BE$158,MATCH($A75,Input_Lieferant!$B$9:$B$158,0),MATCH(N$1,Input_Lieferant!$C$8:$BE$8,0)),"")&amp;""</f>
        <v/>
      </c>
      <c r="O75" t="str">
        <f>_xlfn.IFNA(INDEX(Input_Lieferant!$C$9:$BE$158,MATCH($A75,Input_Lieferant!$B$9:$B$158,0),MATCH(O$1,Input_Lieferant!$C$8:$BE$8,0)),"")&amp;""</f>
        <v/>
      </c>
      <c r="P75" t="str">
        <f>_xlfn.IFNA(INDEX(Input_Lieferant!$C$9:$BE$158,MATCH($A75,Input_Lieferant!$B$9:$B$158,0),MATCH(P$1,Input_Lieferant!$C$8:$BE$8,0)),"")&amp;""</f>
        <v/>
      </c>
      <c r="Q75" s="258" t="str">
        <f t="shared" si="7"/>
        <v/>
      </c>
      <c r="R75" t="str">
        <f>_xlfn.IFNA(INDEX(Grunddaten!$C$9:$BP$134,MATCH($A75,Input_Lieferant!$B$9:$B$134,0),MATCH(R$1,Grunddaten!$C$8:$BP$8,0)), "")&amp;""</f>
        <v/>
      </c>
      <c r="S75" t="str">
        <f>_xlfn.IFNA(INDEX('Systemmanager - Datenassistent'!$J$9:$BU$134,MATCH($A75,Input_Lieferant!$B$9:$B$134,0),MATCH(S$1,'Systemmanager - Datenassistent'!$J$8:$BU$8,0)), "")</f>
        <v/>
      </c>
      <c r="T75" t="e">
        <f>INDEX('Systemmanager - Datenassistent'!$J$9:$BU$134,MATCH($A75,Input_Lieferant!$B$9:$B$134,0),MATCH(T$1,'Systemmanager - Datenassistent'!$J$8:$BU$8,0))</f>
        <v>#N/A</v>
      </c>
      <c r="U75" t="str">
        <f>_xlfn.IFNA(INDEX(Input_Lieferant!$C$9:$BE$158,MATCH($A75,Input_Lieferant!$B$9:$B$158,0),MATCH(U$1,Input_Lieferant!$C$8:$BE$8,0)),"")&amp;""</f>
        <v/>
      </c>
      <c r="V75" s="258" t="str">
        <f t="shared" si="8"/>
        <v/>
      </c>
      <c r="W75" t="str">
        <f>_xlfn.IFNA(INDEX(Grunddaten!$C$9:$BP$134,MATCH($A75,Input_Lieferant!$B$9:$B$134,0),MATCH(W$1,Grunddaten!$C$8:$BP$8,0)), "")&amp;""</f>
        <v/>
      </c>
      <c r="Y75" t="str">
        <f>_xlfn.IFNA(INDEX(Input_Lieferant!$C$9:$BE$158,MATCH($A75,Input_Lieferant!$B$9:$B$158,0),MATCH(Y$1,Input_Lieferant!$C$8:$BE$8,0)), "")&amp;""</f>
        <v/>
      </c>
      <c r="Z75" t="str">
        <f>_xlfn.IFNA(INDEX(Input_Lieferant!$C$9:$BE$158,MATCH($A75,Input_Lieferant!$B$9:$B$158,0),MATCH(Z$1,Input_Lieferant!$C$8:$BE$8,0)), "")&amp;""</f>
        <v/>
      </c>
      <c r="AA75" t="str">
        <f>_xlfn.IFNA(INDEX(Grunddaten!$C$9:$BP$134,MATCH($A75,Input_Lieferant!$B$9:$B$134,0),MATCH(AA$1,Grunddaten!$C$8:$BP$8,0)), "")&amp;""</f>
        <v/>
      </c>
      <c r="AB75" t="str">
        <f>_xlfn.IFNA(INDEX(Input_Lieferant!$C$9:$BE$158,MATCH($A75,Input_Lieferant!$B$9:$B$158,0),MATCH(AB$1,Input_Lieferant!$C$8:$BE$8,0)), "")&amp;""</f>
        <v/>
      </c>
      <c r="AC75" s="258" t="str">
        <f t="shared" si="9"/>
        <v/>
      </c>
      <c r="AD75" t="str">
        <f>_xlfn.IFNA(INDEX('Systemmanager - Datenassistent'!$G$9:$BU$134,MATCH($A75,Input_Lieferant!$B$9:$B$134,0),MATCH(AD$1,'Systemmanager - Datenassistent'!$G$8:$BU$8,0)), "")&amp;""</f>
        <v/>
      </c>
      <c r="AE75" t="str">
        <f>_xlfn.IFNA(INDEX(Grunddaten!$C$9:$BP$134,MATCH($A75,Input_Lieferant!$B$9:$B$134,0),MATCH(AE$1,Grunddaten!$C$8:$BP$8,0)), "")&amp;""</f>
        <v/>
      </c>
      <c r="AF75" t="str">
        <f>_xlfn.IFNA(INDEX('Systemmanager - Datenassistent'!$J$9:$BU$134,MATCH($A75,Input_Lieferant!$B$9:$B$134,0),MATCH(AF$1,'Systemmanager - Datenassistent'!$J$8:$BU$8,0)), "")&amp;""</f>
        <v/>
      </c>
      <c r="AG75" t="str">
        <f>_xlfn.IFNA(INDEX('Systemmanager - Datenassistent'!$J$9:$BU$134,MATCH($A75,Input_Lieferant!$B$9:$B$134,0),MATCH(AG$1,'Systemmanager - Datenassistent'!$J$8:$BU$8,0)), "")&amp;""</f>
        <v/>
      </c>
      <c r="AH75" t="str">
        <f>_xlfn.IFNA(INDEX(Grunddaten!$C$9:$BP$134,MATCH($A75,Input_Lieferant!$B$9:$B$134,0),MATCH(AH$1,Grunddaten!$C$8:$BP$8,0)), "")&amp;""</f>
        <v/>
      </c>
      <c r="AI75" t="str">
        <f>_xlfn.IFNA(INDEX(Grunddaten!$C$9:$BP$134,MATCH($A75,Input_Lieferant!$B$9:$B$134,0),MATCH(AI$1,Grunddaten!$C$8:$BP$8,0)), "")&amp;""</f>
        <v/>
      </c>
      <c r="AJ75" t="str">
        <f>_xlfn.IFNA(INDEX(Grunddaten!$C$9:$BP$134,MATCH($A75,Input_Lieferant!$B$9:$B$134,0),MATCH(AJ$1,Grunddaten!$C$8:$BP$8,0)), "")&amp;""</f>
        <v/>
      </c>
      <c r="AK75" s="258" t="str">
        <f t="shared" si="10"/>
        <v/>
      </c>
      <c r="AL75" t="str">
        <f>_xlfn.IFNA(INDEX('Systemmanager - Datenassistent'!$J$9:$BU$134,MATCH($A75,Input_Lieferant!$B$9:$B$134,0),MATCH(AL$1,'Systemmanager - Datenassistent'!$J$8:$BU$8,0)), "")&amp;""</f>
        <v/>
      </c>
      <c r="AM75" t="str">
        <f>_xlfn.IFNA(INDEX('Systemmanager - Datenassistent'!$J$9:$BU$134,MATCH($A75,Input_Lieferant!$B$9:$B$134,0),MATCH(AM$1,'Systemmanager - Datenassistent'!$J$8:$BU$8,0)), "")&amp;""</f>
        <v/>
      </c>
      <c r="AN75" s="227" t="str">
        <f>_xlfn.IFNA(INDEX('Systemmanager - Datenassistent'!$J$9:$BU$134,MATCH($A75,Input_Lieferant!$B$9:$B$134,0),MATCH(AN$1,'Systemmanager - Datenassistent'!$J$8:$BU$8,0)), "")&amp;""</f>
        <v/>
      </c>
    </row>
    <row r="76" spans="1:40" x14ac:dyDescent="0.2">
      <c r="A76" t="str">
        <f>IF(LEN(Input_Lieferant!B83)=0,"",Input_Lieferant!B83)</f>
        <v/>
      </c>
      <c r="B76" t="str">
        <f t="shared" si="6"/>
        <v/>
      </c>
      <c r="C76" t="str">
        <f>_xlfn.IFNA(INDEX(Grunddaten!$C$9:$BP$134,MATCH($A76,Input_Lieferant!$B$9:$B$134,0),MATCH(C$1,Grunddaten!$C$8:$BP$8,0)), "")&amp;""</f>
        <v/>
      </c>
      <c r="D76" t="str">
        <f>_xlfn.IFNA(INDEX(Input_Lieferant!$C$9:$BE$158,MATCH($A76,Input_Lieferant!$B$9:$B$158,0),MATCH(D$1,Input_Lieferant!$C$8:$BE$8,0)), "")&amp;""</f>
        <v/>
      </c>
      <c r="E76" t="str">
        <f>_xlfn.IFNA(INDEX(Input_Lieferant!$C$9:$BE$158,MATCH($A76,Input_Lieferant!$B$9:$B$158,0),MATCH(E$1,Input_Lieferant!$C$8:$BE$8,0)), "")&amp;""</f>
        <v/>
      </c>
      <c r="F76" t="str">
        <f>_xlfn.IFNA(INDEX(Grunddaten!$C$9:$BP$134,MATCH($A76,Input_Lieferant!$B$9:$B$134,0),MATCH(F$1,Grunddaten!$C$8:$BP$8,0)), "")&amp;""</f>
        <v/>
      </c>
      <c r="G76" t="str">
        <f>_xlfn.IFNA(INDEX(Input_Lieferant!$C$9:$BE$158,MATCH($A76,Input_Lieferant!$B$9:$B$158,0),MATCH(G$1,Input_Lieferant!$C$8:$BE$8,0)), "")&amp;""</f>
        <v/>
      </c>
      <c r="H76" t="str">
        <f>_xlfn.IFNA(INDEX(Input_Lieferant!$C$9:$BE$158,MATCH($A76,Input_Lieferant!$B$9:$B$158,0),MATCH(H$1,Input_Lieferant!$C$8:$BE$8,0)),"")&amp;""</f>
        <v/>
      </c>
      <c r="I76" t="str">
        <f>TEXT(_xlfn.IFNA(INDEX(Input_Lieferant!$C$9:$BE$158,MATCH($A76,Input_Lieferant!$B$9:$B$158,0),MATCH(I$1,Input_Lieferant!$C$8:$BE$8,0)),""), "0.000")&amp;""</f>
        <v/>
      </c>
      <c r="J76" t="str">
        <f>TEXT(_xlfn.IFNA(INDEX(Input_Lieferant!$C$9:$BE$158,MATCH($A76,Input_Lieferant!$B$9:$B$158,0),MATCH(J$1,Input_Lieferant!$C$8:$BE$8,0)),""), "0.000")&amp;""</f>
        <v/>
      </c>
      <c r="K76" t="str">
        <f>TEXT(_xlfn.IFNA(INDEX(Input_Lieferant!$C$9:$BE$158,MATCH($A76,Input_Lieferant!$B$9:$B$158,0),MATCH(K$1,Input_Lieferant!$C$8:$BE$8,0)),""), "0.000")&amp;""</f>
        <v/>
      </c>
      <c r="L76" t="str">
        <f>TEXT(_xlfn.IFNA(INDEX(Input_Lieferant!$C$9:$BE$158,MATCH($A76,Input_Lieferant!$B$9:$B$158,0),MATCH(L$1,Input_Lieferant!$C$8:$BE$8,0)),""), "0.000")&amp;""</f>
        <v/>
      </c>
      <c r="M76" t="str">
        <f>_xlfn.IFNA(INDEX(Input_Lieferant!$C$9:$BE$158,MATCH($A76,Input_Lieferant!$B$9:$B$158,0),MATCH(M$1,Input_Lieferant!$C$8:$BE$8,0)),"")&amp;""</f>
        <v/>
      </c>
      <c r="N76" t="str">
        <f>_xlfn.IFNA(INDEX(Input_Lieferant!$C$9:$BE$158,MATCH($A76,Input_Lieferant!$B$9:$B$158,0),MATCH(N$1,Input_Lieferant!$C$8:$BE$8,0)),"")&amp;""</f>
        <v/>
      </c>
      <c r="O76" t="str">
        <f>_xlfn.IFNA(INDEX(Input_Lieferant!$C$9:$BE$158,MATCH($A76,Input_Lieferant!$B$9:$B$158,0),MATCH(O$1,Input_Lieferant!$C$8:$BE$8,0)),"")&amp;""</f>
        <v/>
      </c>
      <c r="P76" t="str">
        <f>_xlfn.IFNA(INDEX(Input_Lieferant!$C$9:$BE$158,MATCH($A76,Input_Lieferant!$B$9:$B$158,0),MATCH(P$1,Input_Lieferant!$C$8:$BE$8,0)),"")&amp;""</f>
        <v/>
      </c>
      <c r="Q76" s="258" t="str">
        <f t="shared" si="7"/>
        <v/>
      </c>
      <c r="R76" t="str">
        <f>_xlfn.IFNA(INDEX(Grunddaten!$C$9:$BP$134,MATCH($A76,Input_Lieferant!$B$9:$B$134,0),MATCH(R$1,Grunddaten!$C$8:$BP$8,0)), "")&amp;""</f>
        <v/>
      </c>
      <c r="S76" t="str">
        <f>_xlfn.IFNA(INDEX('Systemmanager - Datenassistent'!$J$9:$BU$134,MATCH($A76,Input_Lieferant!$B$9:$B$134,0),MATCH(S$1,'Systemmanager - Datenassistent'!$J$8:$BU$8,0)), "")</f>
        <v/>
      </c>
      <c r="T76" t="e">
        <f>INDEX('Systemmanager - Datenassistent'!$J$9:$BU$134,MATCH($A76,Input_Lieferant!$B$9:$B$134,0),MATCH(T$1,'Systemmanager - Datenassistent'!$J$8:$BU$8,0))</f>
        <v>#N/A</v>
      </c>
      <c r="U76" t="str">
        <f>_xlfn.IFNA(INDEX(Input_Lieferant!$C$9:$BE$158,MATCH($A76,Input_Lieferant!$B$9:$B$158,0),MATCH(U$1,Input_Lieferant!$C$8:$BE$8,0)),"")&amp;""</f>
        <v/>
      </c>
      <c r="V76" s="258" t="str">
        <f t="shared" si="8"/>
        <v/>
      </c>
      <c r="W76" t="str">
        <f>_xlfn.IFNA(INDEX(Grunddaten!$C$9:$BP$134,MATCH($A76,Input_Lieferant!$B$9:$B$134,0),MATCH(W$1,Grunddaten!$C$8:$BP$8,0)), "")&amp;""</f>
        <v/>
      </c>
      <c r="Y76" t="str">
        <f>_xlfn.IFNA(INDEX(Input_Lieferant!$C$9:$BE$158,MATCH($A76,Input_Lieferant!$B$9:$B$158,0),MATCH(Y$1,Input_Lieferant!$C$8:$BE$8,0)), "")&amp;""</f>
        <v/>
      </c>
      <c r="Z76" t="str">
        <f>_xlfn.IFNA(INDEX(Input_Lieferant!$C$9:$BE$158,MATCH($A76,Input_Lieferant!$B$9:$B$158,0),MATCH(Z$1,Input_Lieferant!$C$8:$BE$8,0)), "")&amp;""</f>
        <v/>
      </c>
      <c r="AA76" t="str">
        <f>_xlfn.IFNA(INDEX(Grunddaten!$C$9:$BP$134,MATCH($A76,Input_Lieferant!$B$9:$B$134,0),MATCH(AA$1,Grunddaten!$C$8:$BP$8,0)), "")&amp;""</f>
        <v/>
      </c>
      <c r="AB76" t="str">
        <f>_xlfn.IFNA(INDEX(Input_Lieferant!$C$9:$BE$158,MATCH($A76,Input_Lieferant!$B$9:$B$158,0),MATCH(AB$1,Input_Lieferant!$C$8:$BE$8,0)), "")&amp;""</f>
        <v/>
      </c>
      <c r="AC76" s="258" t="str">
        <f t="shared" si="9"/>
        <v/>
      </c>
      <c r="AD76" t="str">
        <f>_xlfn.IFNA(INDEX('Systemmanager - Datenassistent'!$G$9:$BU$134,MATCH($A76,Input_Lieferant!$B$9:$B$134,0),MATCH(AD$1,'Systemmanager - Datenassistent'!$G$8:$BU$8,0)), "")&amp;""</f>
        <v/>
      </c>
      <c r="AE76" t="str">
        <f>_xlfn.IFNA(INDEX(Grunddaten!$C$9:$BP$134,MATCH($A76,Input_Lieferant!$B$9:$B$134,0),MATCH(AE$1,Grunddaten!$C$8:$BP$8,0)), "")&amp;""</f>
        <v/>
      </c>
      <c r="AF76" t="str">
        <f>_xlfn.IFNA(INDEX('Systemmanager - Datenassistent'!$J$9:$BU$134,MATCH($A76,Input_Lieferant!$B$9:$B$134,0),MATCH(AF$1,'Systemmanager - Datenassistent'!$J$8:$BU$8,0)), "")&amp;""</f>
        <v/>
      </c>
      <c r="AG76" t="str">
        <f>_xlfn.IFNA(INDEX('Systemmanager - Datenassistent'!$J$9:$BU$134,MATCH($A76,Input_Lieferant!$B$9:$B$134,0),MATCH(AG$1,'Systemmanager - Datenassistent'!$J$8:$BU$8,0)), "")&amp;""</f>
        <v/>
      </c>
      <c r="AH76" t="str">
        <f>_xlfn.IFNA(INDEX(Grunddaten!$C$9:$BP$134,MATCH($A76,Input_Lieferant!$B$9:$B$134,0),MATCH(AH$1,Grunddaten!$C$8:$BP$8,0)), "")&amp;""</f>
        <v/>
      </c>
      <c r="AI76" t="str">
        <f>_xlfn.IFNA(INDEX(Grunddaten!$C$9:$BP$134,MATCH($A76,Input_Lieferant!$B$9:$B$134,0),MATCH(AI$1,Grunddaten!$C$8:$BP$8,0)), "")&amp;""</f>
        <v/>
      </c>
      <c r="AJ76" t="str">
        <f>_xlfn.IFNA(INDEX(Grunddaten!$C$9:$BP$134,MATCH($A76,Input_Lieferant!$B$9:$B$134,0),MATCH(AJ$1,Grunddaten!$C$8:$BP$8,0)), "")&amp;""</f>
        <v/>
      </c>
      <c r="AK76" s="258" t="str">
        <f t="shared" si="10"/>
        <v/>
      </c>
      <c r="AL76" t="str">
        <f>_xlfn.IFNA(INDEX('Systemmanager - Datenassistent'!$J$9:$BU$134,MATCH($A76,Input_Lieferant!$B$9:$B$134,0),MATCH(AL$1,'Systemmanager - Datenassistent'!$J$8:$BU$8,0)), "")&amp;""</f>
        <v/>
      </c>
      <c r="AM76" t="str">
        <f>_xlfn.IFNA(INDEX('Systemmanager - Datenassistent'!$J$9:$BU$134,MATCH($A76,Input_Lieferant!$B$9:$B$134,0),MATCH(AM$1,'Systemmanager - Datenassistent'!$J$8:$BU$8,0)), "")&amp;""</f>
        <v/>
      </c>
      <c r="AN76" s="227" t="str">
        <f>_xlfn.IFNA(INDEX('Systemmanager - Datenassistent'!$J$9:$BU$134,MATCH($A76,Input_Lieferant!$B$9:$B$134,0),MATCH(AN$1,'Systemmanager - Datenassistent'!$J$8:$BU$8,0)), "")&amp;""</f>
        <v/>
      </c>
    </row>
    <row r="77" spans="1:40" x14ac:dyDescent="0.2">
      <c r="A77" t="str">
        <f>IF(LEN(Input_Lieferant!B84)=0,"",Input_Lieferant!B84)</f>
        <v/>
      </c>
      <c r="B77" t="str">
        <f t="shared" si="6"/>
        <v/>
      </c>
      <c r="C77" t="str">
        <f>_xlfn.IFNA(INDEX(Grunddaten!$C$9:$BP$134,MATCH($A77,Input_Lieferant!$B$9:$B$134,0),MATCH(C$1,Grunddaten!$C$8:$BP$8,0)), "")&amp;""</f>
        <v/>
      </c>
      <c r="D77" t="str">
        <f>_xlfn.IFNA(INDEX(Input_Lieferant!$C$9:$BE$158,MATCH($A77,Input_Lieferant!$B$9:$B$158,0),MATCH(D$1,Input_Lieferant!$C$8:$BE$8,0)), "")&amp;""</f>
        <v/>
      </c>
      <c r="E77" t="str">
        <f>_xlfn.IFNA(INDEX(Input_Lieferant!$C$9:$BE$158,MATCH($A77,Input_Lieferant!$B$9:$B$158,0),MATCH(E$1,Input_Lieferant!$C$8:$BE$8,0)), "")&amp;""</f>
        <v/>
      </c>
      <c r="F77" t="str">
        <f>_xlfn.IFNA(INDEX(Grunddaten!$C$9:$BP$134,MATCH($A77,Input_Lieferant!$B$9:$B$134,0),MATCH(F$1,Grunddaten!$C$8:$BP$8,0)), "")&amp;""</f>
        <v/>
      </c>
      <c r="G77" t="str">
        <f>_xlfn.IFNA(INDEX(Input_Lieferant!$C$9:$BE$158,MATCH($A77,Input_Lieferant!$B$9:$B$158,0),MATCH(G$1,Input_Lieferant!$C$8:$BE$8,0)), "")&amp;""</f>
        <v/>
      </c>
      <c r="H77" t="str">
        <f>_xlfn.IFNA(INDEX(Input_Lieferant!$C$9:$BE$158,MATCH($A77,Input_Lieferant!$B$9:$B$158,0),MATCH(H$1,Input_Lieferant!$C$8:$BE$8,0)),"")&amp;""</f>
        <v/>
      </c>
      <c r="I77" t="str">
        <f>TEXT(_xlfn.IFNA(INDEX(Input_Lieferant!$C$9:$BE$158,MATCH($A77,Input_Lieferant!$B$9:$B$158,0),MATCH(I$1,Input_Lieferant!$C$8:$BE$8,0)),""), "0.000")&amp;""</f>
        <v/>
      </c>
      <c r="J77" t="str">
        <f>TEXT(_xlfn.IFNA(INDEX(Input_Lieferant!$C$9:$BE$158,MATCH($A77,Input_Lieferant!$B$9:$B$158,0),MATCH(J$1,Input_Lieferant!$C$8:$BE$8,0)),""), "0.000")&amp;""</f>
        <v/>
      </c>
      <c r="K77" t="str">
        <f>TEXT(_xlfn.IFNA(INDEX(Input_Lieferant!$C$9:$BE$158,MATCH($A77,Input_Lieferant!$B$9:$B$158,0),MATCH(K$1,Input_Lieferant!$C$8:$BE$8,0)),""), "0.000")&amp;""</f>
        <v/>
      </c>
      <c r="L77" t="str">
        <f>TEXT(_xlfn.IFNA(INDEX(Input_Lieferant!$C$9:$BE$158,MATCH($A77,Input_Lieferant!$B$9:$B$158,0),MATCH(L$1,Input_Lieferant!$C$8:$BE$8,0)),""), "0.000")&amp;""</f>
        <v/>
      </c>
      <c r="M77" t="str">
        <f>_xlfn.IFNA(INDEX(Input_Lieferant!$C$9:$BE$158,MATCH($A77,Input_Lieferant!$B$9:$B$158,0),MATCH(M$1,Input_Lieferant!$C$8:$BE$8,0)),"")&amp;""</f>
        <v/>
      </c>
      <c r="N77" t="str">
        <f>_xlfn.IFNA(INDEX(Input_Lieferant!$C$9:$BE$158,MATCH($A77,Input_Lieferant!$B$9:$B$158,0),MATCH(N$1,Input_Lieferant!$C$8:$BE$8,0)),"")&amp;""</f>
        <v/>
      </c>
      <c r="O77" t="str">
        <f>_xlfn.IFNA(INDEX(Input_Lieferant!$C$9:$BE$158,MATCH($A77,Input_Lieferant!$B$9:$B$158,0),MATCH(O$1,Input_Lieferant!$C$8:$BE$8,0)),"")&amp;""</f>
        <v/>
      </c>
      <c r="P77" t="str">
        <f>_xlfn.IFNA(INDEX(Input_Lieferant!$C$9:$BE$158,MATCH($A77,Input_Lieferant!$B$9:$B$158,0),MATCH(P$1,Input_Lieferant!$C$8:$BE$8,0)),"")&amp;""</f>
        <v/>
      </c>
      <c r="Q77" s="258" t="str">
        <f t="shared" si="7"/>
        <v/>
      </c>
      <c r="R77" t="str">
        <f>_xlfn.IFNA(INDEX(Grunddaten!$C$9:$BP$134,MATCH($A77,Input_Lieferant!$B$9:$B$134,0),MATCH(R$1,Grunddaten!$C$8:$BP$8,0)), "")&amp;""</f>
        <v/>
      </c>
      <c r="S77" t="str">
        <f>_xlfn.IFNA(INDEX('Systemmanager - Datenassistent'!$J$9:$BU$134,MATCH($A77,Input_Lieferant!$B$9:$B$134,0),MATCH(S$1,'Systemmanager - Datenassistent'!$J$8:$BU$8,0)), "")</f>
        <v/>
      </c>
      <c r="T77" t="e">
        <f>INDEX('Systemmanager - Datenassistent'!$J$9:$BU$134,MATCH($A77,Input_Lieferant!$B$9:$B$134,0),MATCH(T$1,'Systemmanager - Datenassistent'!$J$8:$BU$8,0))</f>
        <v>#N/A</v>
      </c>
      <c r="U77" t="str">
        <f>_xlfn.IFNA(INDEX(Input_Lieferant!$C$9:$BE$158,MATCH($A77,Input_Lieferant!$B$9:$B$158,0),MATCH(U$1,Input_Lieferant!$C$8:$BE$8,0)),"")&amp;""</f>
        <v/>
      </c>
      <c r="V77" s="258" t="str">
        <f t="shared" si="8"/>
        <v/>
      </c>
      <c r="W77" t="str">
        <f>_xlfn.IFNA(INDEX(Grunddaten!$C$9:$BP$134,MATCH($A77,Input_Lieferant!$B$9:$B$134,0),MATCH(W$1,Grunddaten!$C$8:$BP$8,0)), "")&amp;""</f>
        <v/>
      </c>
      <c r="Y77" t="str">
        <f>_xlfn.IFNA(INDEX(Input_Lieferant!$C$9:$BE$158,MATCH($A77,Input_Lieferant!$B$9:$B$158,0),MATCH(Y$1,Input_Lieferant!$C$8:$BE$8,0)), "")&amp;""</f>
        <v/>
      </c>
      <c r="Z77" t="str">
        <f>_xlfn.IFNA(INDEX(Input_Lieferant!$C$9:$BE$158,MATCH($A77,Input_Lieferant!$B$9:$B$158,0),MATCH(Z$1,Input_Lieferant!$C$8:$BE$8,0)), "")&amp;""</f>
        <v/>
      </c>
      <c r="AA77" t="str">
        <f>_xlfn.IFNA(INDEX(Grunddaten!$C$9:$BP$134,MATCH($A77,Input_Lieferant!$B$9:$B$134,0),MATCH(AA$1,Grunddaten!$C$8:$BP$8,0)), "")&amp;""</f>
        <v/>
      </c>
      <c r="AB77" t="str">
        <f>_xlfn.IFNA(INDEX(Input_Lieferant!$C$9:$BE$158,MATCH($A77,Input_Lieferant!$B$9:$B$158,0),MATCH(AB$1,Input_Lieferant!$C$8:$BE$8,0)), "")&amp;""</f>
        <v/>
      </c>
      <c r="AC77" s="258" t="str">
        <f t="shared" si="9"/>
        <v/>
      </c>
      <c r="AD77" t="str">
        <f>_xlfn.IFNA(INDEX('Systemmanager - Datenassistent'!$G$9:$BU$134,MATCH($A77,Input_Lieferant!$B$9:$B$134,0),MATCH(AD$1,'Systemmanager - Datenassistent'!$G$8:$BU$8,0)), "")&amp;""</f>
        <v/>
      </c>
      <c r="AE77" t="str">
        <f>_xlfn.IFNA(INDEX(Grunddaten!$C$9:$BP$134,MATCH($A77,Input_Lieferant!$B$9:$B$134,0),MATCH(AE$1,Grunddaten!$C$8:$BP$8,0)), "")&amp;""</f>
        <v/>
      </c>
      <c r="AF77" t="str">
        <f>_xlfn.IFNA(INDEX('Systemmanager - Datenassistent'!$J$9:$BU$134,MATCH($A77,Input_Lieferant!$B$9:$B$134,0),MATCH(AF$1,'Systemmanager - Datenassistent'!$J$8:$BU$8,0)), "")&amp;""</f>
        <v/>
      </c>
      <c r="AG77" t="str">
        <f>_xlfn.IFNA(INDEX('Systemmanager - Datenassistent'!$J$9:$BU$134,MATCH($A77,Input_Lieferant!$B$9:$B$134,0),MATCH(AG$1,'Systemmanager - Datenassistent'!$J$8:$BU$8,0)), "")&amp;""</f>
        <v/>
      </c>
      <c r="AH77" t="str">
        <f>_xlfn.IFNA(INDEX(Grunddaten!$C$9:$BP$134,MATCH($A77,Input_Lieferant!$B$9:$B$134,0),MATCH(AH$1,Grunddaten!$C$8:$BP$8,0)), "")&amp;""</f>
        <v/>
      </c>
      <c r="AI77" t="str">
        <f>_xlfn.IFNA(INDEX(Grunddaten!$C$9:$BP$134,MATCH($A77,Input_Lieferant!$B$9:$B$134,0),MATCH(AI$1,Grunddaten!$C$8:$BP$8,0)), "")&amp;""</f>
        <v/>
      </c>
      <c r="AJ77" t="str">
        <f>_xlfn.IFNA(INDEX(Grunddaten!$C$9:$BP$134,MATCH($A77,Input_Lieferant!$B$9:$B$134,0),MATCH(AJ$1,Grunddaten!$C$8:$BP$8,0)), "")&amp;""</f>
        <v/>
      </c>
      <c r="AK77" s="258" t="str">
        <f t="shared" si="10"/>
        <v/>
      </c>
      <c r="AL77" t="str">
        <f>_xlfn.IFNA(INDEX('Systemmanager - Datenassistent'!$J$9:$BU$134,MATCH($A77,Input_Lieferant!$B$9:$B$134,0),MATCH(AL$1,'Systemmanager - Datenassistent'!$J$8:$BU$8,0)), "")&amp;""</f>
        <v/>
      </c>
      <c r="AM77" t="str">
        <f>_xlfn.IFNA(INDEX('Systemmanager - Datenassistent'!$J$9:$BU$134,MATCH($A77,Input_Lieferant!$B$9:$B$134,0),MATCH(AM$1,'Systemmanager - Datenassistent'!$J$8:$BU$8,0)), "")&amp;""</f>
        <v/>
      </c>
      <c r="AN77" s="227" t="str">
        <f>_xlfn.IFNA(INDEX('Systemmanager - Datenassistent'!$J$9:$BU$134,MATCH($A77,Input_Lieferant!$B$9:$B$134,0),MATCH(AN$1,'Systemmanager - Datenassistent'!$J$8:$BU$8,0)), "")&amp;""</f>
        <v/>
      </c>
    </row>
    <row r="78" spans="1:40" x14ac:dyDescent="0.2">
      <c r="A78" t="str">
        <f>IF(LEN(Input_Lieferant!B85)=0,"",Input_Lieferant!B85)</f>
        <v/>
      </c>
      <c r="B78" t="str">
        <f t="shared" si="6"/>
        <v/>
      </c>
      <c r="C78" t="str">
        <f>_xlfn.IFNA(INDEX(Grunddaten!$C$9:$BP$134,MATCH($A78,Input_Lieferant!$B$9:$B$134,0),MATCH(C$1,Grunddaten!$C$8:$BP$8,0)), "")&amp;""</f>
        <v/>
      </c>
      <c r="D78" t="str">
        <f>_xlfn.IFNA(INDEX(Input_Lieferant!$C$9:$BE$158,MATCH($A78,Input_Lieferant!$B$9:$B$158,0),MATCH(D$1,Input_Lieferant!$C$8:$BE$8,0)), "")&amp;""</f>
        <v/>
      </c>
      <c r="E78" t="str">
        <f>_xlfn.IFNA(INDEX(Input_Lieferant!$C$9:$BE$158,MATCH($A78,Input_Lieferant!$B$9:$B$158,0),MATCH(E$1,Input_Lieferant!$C$8:$BE$8,0)), "")&amp;""</f>
        <v/>
      </c>
      <c r="F78" t="str">
        <f>_xlfn.IFNA(INDEX(Grunddaten!$C$9:$BP$134,MATCH($A78,Input_Lieferant!$B$9:$B$134,0),MATCH(F$1,Grunddaten!$C$8:$BP$8,0)), "")&amp;""</f>
        <v/>
      </c>
      <c r="G78" t="str">
        <f>_xlfn.IFNA(INDEX(Input_Lieferant!$C$9:$BE$158,MATCH($A78,Input_Lieferant!$B$9:$B$158,0),MATCH(G$1,Input_Lieferant!$C$8:$BE$8,0)), "")&amp;""</f>
        <v/>
      </c>
      <c r="H78" t="str">
        <f>_xlfn.IFNA(INDEX(Input_Lieferant!$C$9:$BE$158,MATCH($A78,Input_Lieferant!$B$9:$B$158,0),MATCH(H$1,Input_Lieferant!$C$8:$BE$8,0)),"")&amp;""</f>
        <v/>
      </c>
      <c r="I78" t="str">
        <f>TEXT(_xlfn.IFNA(INDEX(Input_Lieferant!$C$9:$BE$158,MATCH($A78,Input_Lieferant!$B$9:$B$158,0),MATCH(I$1,Input_Lieferant!$C$8:$BE$8,0)),""), "0.000")&amp;""</f>
        <v/>
      </c>
      <c r="J78" t="str">
        <f>TEXT(_xlfn.IFNA(INDEX(Input_Lieferant!$C$9:$BE$158,MATCH($A78,Input_Lieferant!$B$9:$B$158,0),MATCH(J$1,Input_Lieferant!$C$8:$BE$8,0)),""), "0.000")&amp;""</f>
        <v/>
      </c>
      <c r="K78" t="str">
        <f>TEXT(_xlfn.IFNA(INDEX(Input_Lieferant!$C$9:$BE$158,MATCH($A78,Input_Lieferant!$B$9:$B$158,0),MATCH(K$1,Input_Lieferant!$C$8:$BE$8,0)),""), "0.000")&amp;""</f>
        <v/>
      </c>
      <c r="L78" t="str">
        <f>TEXT(_xlfn.IFNA(INDEX(Input_Lieferant!$C$9:$BE$158,MATCH($A78,Input_Lieferant!$B$9:$B$158,0),MATCH(L$1,Input_Lieferant!$C$8:$BE$8,0)),""), "0.000")&amp;""</f>
        <v/>
      </c>
      <c r="M78" t="str">
        <f>_xlfn.IFNA(INDEX(Input_Lieferant!$C$9:$BE$158,MATCH($A78,Input_Lieferant!$B$9:$B$158,0),MATCH(M$1,Input_Lieferant!$C$8:$BE$8,0)),"")&amp;""</f>
        <v/>
      </c>
      <c r="N78" t="str">
        <f>_xlfn.IFNA(INDEX(Input_Lieferant!$C$9:$BE$158,MATCH($A78,Input_Lieferant!$B$9:$B$158,0),MATCH(N$1,Input_Lieferant!$C$8:$BE$8,0)),"")&amp;""</f>
        <v/>
      </c>
      <c r="O78" t="str">
        <f>_xlfn.IFNA(INDEX(Input_Lieferant!$C$9:$BE$158,MATCH($A78,Input_Lieferant!$B$9:$B$158,0),MATCH(O$1,Input_Lieferant!$C$8:$BE$8,0)),"")&amp;""</f>
        <v/>
      </c>
      <c r="P78" t="str">
        <f>_xlfn.IFNA(INDEX(Input_Lieferant!$C$9:$BE$158,MATCH($A78,Input_Lieferant!$B$9:$B$158,0),MATCH(P$1,Input_Lieferant!$C$8:$BE$8,0)),"")&amp;""</f>
        <v/>
      </c>
      <c r="Q78" s="258" t="str">
        <f t="shared" si="7"/>
        <v/>
      </c>
      <c r="R78" t="str">
        <f>_xlfn.IFNA(INDEX(Grunddaten!$C$9:$BP$134,MATCH($A78,Input_Lieferant!$B$9:$B$134,0),MATCH(R$1,Grunddaten!$C$8:$BP$8,0)), "")&amp;""</f>
        <v/>
      </c>
      <c r="S78" t="str">
        <f>_xlfn.IFNA(INDEX('Systemmanager - Datenassistent'!$J$9:$BU$134,MATCH($A78,Input_Lieferant!$B$9:$B$134,0),MATCH(S$1,'Systemmanager - Datenassistent'!$J$8:$BU$8,0)), "")</f>
        <v/>
      </c>
      <c r="T78" t="e">
        <f>INDEX('Systemmanager - Datenassistent'!$J$9:$BU$134,MATCH($A78,Input_Lieferant!$B$9:$B$134,0),MATCH(T$1,'Systemmanager - Datenassistent'!$J$8:$BU$8,0))</f>
        <v>#N/A</v>
      </c>
      <c r="U78" t="str">
        <f>_xlfn.IFNA(INDEX(Input_Lieferant!$C$9:$BE$158,MATCH($A78,Input_Lieferant!$B$9:$B$158,0),MATCH(U$1,Input_Lieferant!$C$8:$BE$8,0)),"")&amp;""</f>
        <v/>
      </c>
      <c r="V78" s="258" t="str">
        <f t="shared" si="8"/>
        <v/>
      </c>
      <c r="W78" t="str">
        <f>_xlfn.IFNA(INDEX(Grunddaten!$C$9:$BP$134,MATCH($A78,Input_Lieferant!$B$9:$B$134,0),MATCH(W$1,Grunddaten!$C$8:$BP$8,0)), "")&amp;""</f>
        <v/>
      </c>
      <c r="Y78" t="str">
        <f>_xlfn.IFNA(INDEX(Input_Lieferant!$C$9:$BE$158,MATCH($A78,Input_Lieferant!$B$9:$B$158,0),MATCH(Y$1,Input_Lieferant!$C$8:$BE$8,0)), "")&amp;""</f>
        <v/>
      </c>
      <c r="Z78" t="str">
        <f>_xlfn.IFNA(INDEX(Input_Lieferant!$C$9:$BE$158,MATCH($A78,Input_Lieferant!$B$9:$B$158,0),MATCH(Z$1,Input_Lieferant!$C$8:$BE$8,0)), "")&amp;""</f>
        <v/>
      </c>
      <c r="AA78" t="str">
        <f>_xlfn.IFNA(INDEX(Grunddaten!$C$9:$BP$134,MATCH($A78,Input_Lieferant!$B$9:$B$134,0),MATCH(AA$1,Grunddaten!$C$8:$BP$8,0)), "")&amp;""</f>
        <v/>
      </c>
      <c r="AB78" t="str">
        <f>_xlfn.IFNA(INDEX(Input_Lieferant!$C$9:$BE$158,MATCH($A78,Input_Lieferant!$B$9:$B$158,0),MATCH(AB$1,Input_Lieferant!$C$8:$BE$8,0)), "")&amp;""</f>
        <v/>
      </c>
      <c r="AC78" s="258" t="str">
        <f t="shared" si="9"/>
        <v/>
      </c>
      <c r="AD78" t="str">
        <f>_xlfn.IFNA(INDEX('Systemmanager - Datenassistent'!$G$9:$BU$134,MATCH($A78,Input_Lieferant!$B$9:$B$134,0),MATCH(AD$1,'Systemmanager - Datenassistent'!$G$8:$BU$8,0)), "")&amp;""</f>
        <v/>
      </c>
      <c r="AE78" t="str">
        <f>_xlfn.IFNA(INDEX(Grunddaten!$C$9:$BP$134,MATCH($A78,Input_Lieferant!$B$9:$B$134,0),MATCH(AE$1,Grunddaten!$C$8:$BP$8,0)), "")&amp;""</f>
        <v/>
      </c>
      <c r="AF78" t="str">
        <f>_xlfn.IFNA(INDEX('Systemmanager - Datenassistent'!$J$9:$BU$134,MATCH($A78,Input_Lieferant!$B$9:$B$134,0),MATCH(AF$1,'Systemmanager - Datenassistent'!$J$8:$BU$8,0)), "")&amp;""</f>
        <v/>
      </c>
      <c r="AG78" t="str">
        <f>_xlfn.IFNA(INDEX('Systemmanager - Datenassistent'!$J$9:$BU$134,MATCH($A78,Input_Lieferant!$B$9:$B$134,0),MATCH(AG$1,'Systemmanager - Datenassistent'!$J$8:$BU$8,0)), "")&amp;""</f>
        <v/>
      </c>
      <c r="AH78" t="str">
        <f>_xlfn.IFNA(INDEX(Grunddaten!$C$9:$BP$134,MATCH($A78,Input_Lieferant!$B$9:$B$134,0),MATCH(AH$1,Grunddaten!$C$8:$BP$8,0)), "")&amp;""</f>
        <v/>
      </c>
      <c r="AI78" t="str">
        <f>_xlfn.IFNA(INDEX(Grunddaten!$C$9:$BP$134,MATCH($A78,Input_Lieferant!$B$9:$B$134,0),MATCH(AI$1,Grunddaten!$C$8:$BP$8,0)), "")&amp;""</f>
        <v/>
      </c>
      <c r="AJ78" t="str">
        <f>_xlfn.IFNA(INDEX(Grunddaten!$C$9:$BP$134,MATCH($A78,Input_Lieferant!$B$9:$B$134,0),MATCH(AJ$1,Grunddaten!$C$8:$BP$8,0)), "")&amp;""</f>
        <v/>
      </c>
      <c r="AK78" s="258" t="str">
        <f t="shared" si="10"/>
        <v/>
      </c>
      <c r="AL78" t="str">
        <f>_xlfn.IFNA(INDEX('Systemmanager - Datenassistent'!$J$9:$BU$134,MATCH($A78,Input_Lieferant!$B$9:$B$134,0),MATCH(AL$1,'Systemmanager - Datenassistent'!$J$8:$BU$8,0)), "")&amp;""</f>
        <v/>
      </c>
      <c r="AM78" t="str">
        <f>_xlfn.IFNA(INDEX('Systemmanager - Datenassistent'!$J$9:$BU$134,MATCH($A78,Input_Lieferant!$B$9:$B$134,0),MATCH(AM$1,'Systemmanager - Datenassistent'!$J$8:$BU$8,0)), "")&amp;""</f>
        <v/>
      </c>
      <c r="AN78" s="227" t="str">
        <f>_xlfn.IFNA(INDEX('Systemmanager - Datenassistent'!$J$9:$BU$134,MATCH($A78,Input_Lieferant!$B$9:$B$134,0),MATCH(AN$1,'Systemmanager - Datenassistent'!$J$8:$BU$8,0)), "")&amp;""</f>
        <v/>
      </c>
    </row>
    <row r="79" spans="1:40" x14ac:dyDescent="0.2">
      <c r="A79" t="str">
        <f>IF(LEN(Input_Lieferant!B86)=0,"",Input_Lieferant!B86)</f>
        <v/>
      </c>
      <c r="B79" t="str">
        <f t="shared" si="6"/>
        <v/>
      </c>
      <c r="C79" t="str">
        <f>_xlfn.IFNA(INDEX(Grunddaten!$C$9:$BP$134,MATCH($A79,Input_Lieferant!$B$9:$B$134,0),MATCH(C$1,Grunddaten!$C$8:$BP$8,0)), "")&amp;""</f>
        <v/>
      </c>
      <c r="D79" t="str">
        <f>_xlfn.IFNA(INDEX(Input_Lieferant!$C$9:$BE$158,MATCH($A79,Input_Lieferant!$B$9:$B$158,0),MATCH(D$1,Input_Lieferant!$C$8:$BE$8,0)), "")&amp;""</f>
        <v/>
      </c>
      <c r="E79" t="str">
        <f>_xlfn.IFNA(INDEX(Input_Lieferant!$C$9:$BE$158,MATCH($A79,Input_Lieferant!$B$9:$B$158,0),MATCH(E$1,Input_Lieferant!$C$8:$BE$8,0)), "")&amp;""</f>
        <v/>
      </c>
      <c r="F79" t="str">
        <f>_xlfn.IFNA(INDEX(Grunddaten!$C$9:$BP$134,MATCH($A79,Input_Lieferant!$B$9:$B$134,0),MATCH(F$1,Grunddaten!$C$8:$BP$8,0)), "")&amp;""</f>
        <v/>
      </c>
      <c r="G79" t="str">
        <f>_xlfn.IFNA(INDEX(Input_Lieferant!$C$9:$BE$158,MATCH($A79,Input_Lieferant!$B$9:$B$158,0),MATCH(G$1,Input_Lieferant!$C$8:$BE$8,0)), "")&amp;""</f>
        <v/>
      </c>
      <c r="H79" t="str">
        <f>_xlfn.IFNA(INDEX(Input_Lieferant!$C$9:$BE$158,MATCH($A79,Input_Lieferant!$B$9:$B$158,0),MATCH(H$1,Input_Lieferant!$C$8:$BE$8,0)),"")&amp;""</f>
        <v/>
      </c>
      <c r="I79" t="str">
        <f>TEXT(_xlfn.IFNA(INDEX(Input_Lieferant!$C$9:$BE$158,MATCH($A79,Input_Lieferant!$B$9:$B$158,0),MATCH(I$1,Input_Lieferant!$C$8:$BE$8,0)),""), "0.000")&amp;""</f>
        <v/>
      </c>
      <c r="J79" t="str">
        <f>TEXT(_xlfn.IFNA(INDEX(Input_Lieferant!$C$9:$BE$158,MATCH($A79,Input_Lieferant!$B$9:$B$158,0),MATCH(J$1,Input_Lieferant!$C$8:$BE$8,0)),""), "0.000")&amp;""</f>
        <v/>
      </c>
      <c r="K79" t="str">
        <f>TEXT(_xlfn.IFNA(INDEX(Input_Lieferant!$C$9:$BE$158,MATCH($A79,Input_Lieferant!$B$9:$B$158,0),MATCH(K$1,Input_Lieferant!$C$8:$BE$8,0)),""), "0.000")&amp;""</f>
        <v/>
      </c>
      <c r="L79" t="str">
        <f>TEXT(_xlfn.IFNA(INDEX(Input_Lieferant!$C$9:$BE$158,MATCH($A79,Input_Lieferant!$B$9:$B$158,0),MATCH(L$1,Input_Lieferant!$C$8:$BE$8,0)),""), "0.000")&amp;""</f>
        <v/>
      </c>
      <c r="M79" t="str">
        <f>_xlfn.IFNA(INDEX(Input_Lieferant!$C$9:$BE$158,MATCH($A79,Input_Lieferant!$B$9:$B$158,0),MATCH(M$1,Input_Lieferant!$C$8:$BE$8,0)),"")&amp;""</f>
        <v/>
      </c>
      <c r="N79" t="str">
        <f>_xlfn.IFNA(INDEX(Input_Lieferant!$C$9:$BE$158,MATCH($A79,Input_Lieferant!$B$9:$B$158,0),MATCH(N$1,Input_Lieferant!$C$8:$BE$8,0)),"")&amp;""</f>
        <v/>
      </c>
      <c r="O79" t="str">
        <f>_xlfn.IFNA(INDEX(Input_Lieferant!$C$9:$BE$158,MATCH($A79,Input_Lieferant!$B$9:$B$158,0),MATCH(O$1,Input_Lieferant!$C$8:$BE$8,0)),"")&amp;""</f>
        <v/>
      </c>
      <c r="P79" t="str">
        <f>_xlfn.IFNA(INDEX(Input_Lieferant!$C$9:$BE$158,MATCH($A79,Input_Lieferant!$B$9:$B$158,0),MATCH(P$1,Input_Lieferant!$C$8:$BE$8,0)),"")&amp;""</f>
        <v/>
      </c>
      <c r="Q79" s="258" t="str">
        <f t="shared" si="7"/>
        <v/>
      </c>
      <c r="R79" t="str">
        <f>_xlfn.IFNA(INDEX(Grunddaten!$C$9:$BP$134,MATCH($A79,Input_Lieferant!$B$9:$B$134,0),MATCH(R$1,Grunddaten!$C$8:$BP$8,0)), "")&amp;""</f>
        <v/>
      </c>
      <c r="S79" t="str">
        <f>_xlfn.IFNA(INDEX('Systemmanager - Datenassistent'!$J$9:$BU$134,MATCH($A79,Input_Lieferant!$B$9:$B$134,0),MATCH(S$1,'Systemmanager - Datenassistent'!$J$8:$BU$8,0)), "")</f>
        <v/>
      </c>
      <c r="T79" t="e">
        <f>INDEX('Systemmanager - Datenassistent'!$J$9:$BU$134,MATCH($A79,Input_Lieferant!$B$9:$B$134,0),MATCH(T$1,'Systemmanager - Datenassistent'!$J$8:$BU$8,0))</f>
        <v>#N/A</v>
      </c>
      <c r="U79" t="str">
        <f>_xlfn.IFNA(INDEX(Input_Lieferant!$C$9:$BE$158,MATCH($A79,Input_Lieferant!$B$9:$B$158,0),MATCH(U$1,Input_Lieferant!$C$8:$BE$8,0)),"")&amp;""</f>
        <v/>
      </c>
      <c r="V79" s="258" t="str">
        <f t="shared" si="8"/>
        <v/>
      </c>
      <c r="W79" t="str">
        <f>_xlfn.IFNA(INDEX(Grunddaten!$C$9:$BP$134,MATCH($A79,Input_Lieferant!$B$9:$B$134,0),MATCH(W$1,Grunddaten!$C$8:$BP$8,0)), "")&amp;""</f>
        <v/>
      </c>
      <c r="Y79" t="str">
        <f>_xlfn.IFNA(INDEX(Input_Lieferant!$C$9:$BE$158,MATCH($A79,Input_Lieferant!$B$9:$B$158,0),MATCH(Y$1,Input_Lieferant!$C$8:$BE$8,0)), "")&amp;""</f>
        <v/>
      </c>
      <c r="Z79" t="str">
        <f>_xlfn.IFNA(INDEX(Input_Lieferant!$C$9:$BE$158,MATCH($A79,Input_Lieferant!$B$9:$B$158,0),MATCH(Z$1,Input_Lieferant!$C$8:$BE$8,0)), "")&amp;""</f>
        <v/>
      </c>
      <c r="AA79" t="str">
        <f>_xlfn.IFNA(INDEX(Grunddaten!$C$9:$BP$134,MATCH($A79,Input_Lieferant!$B$9:$B$134,0),MATCH(AA$1,Grunddaten!$C$8:$BP$8,0)), "")&amp;""</f>
        <v/>
      </c>
      <c r="AB79" t="str">
        <f>_xlfn.IFNA(INDEX(Input_Lieferant!$C$9:$BE$158,MATCH($A79,Input_Lieferant!$B$9:$B$158,0),MATCH(AB$1,Input_Lieferant!$C$8:$BE$8,0)), "")&amp;""</f>
        <v/>
      </c>
      <c r="AC79" s="258" t="str">
        <f t="shared" si="9"/>
        <v/>
      </c>
      <c r="AD79" t="str">
        <f>_xlfn.IFNA(INDEX('Systemmanager - Datenassistent'!$G$9:$BU$134,MATCH($A79,Input_Lieferant!$B$9:$B$134,0),MATCH(AD$1,'Systemmanager - Datenassistent'!$G$8:$BU$8,0)), "")&amp;""</f>
        <v/>
      </c>
      <c r="AE79" t="str">
        <f>_xlfn.IFNA(INDEX(Grunddaten!$C$9:$BP$134,MATCH($A79,Input_Lieferant!$B$9:$B$134,0),MATCH(AE$1,Grunddaten!$C$8:$BP$8,0)), "")&amp;""</f>
        <v/>
      </c>
      <c r="AF79" t="str">
        <f>_xlfn.IFNA(INDEX('Systemmanager - Datenassistent'!$J$9:$BU$134,MATCH($A79,Input_Lieferant!$B$9:$B$134,0),MATCH(AF$1,'Systemmanager - Datenassistent'!$J$8:$BU$8,0)), "")&amp;""</f>
        <v/>
      </c>
      <c r="AG79" t="str">
        <f>_xlfn.IFNA(INDEX('Systemmanager - Datenassistent'!$J$9:$BU$134,MATCH($A79,Input_Lieferant!$B$9:$B$134,0),MATCH(AG$1,'Systemmanager - Datenassistent'!$J$8:$BU$8,0)), "")&amp;""</f>
        <v/>
      </c>
      <c r="AH79" t="str">
        <f>_xlfn.IFNA(INDEX(Grunddaten!$C$9:$BP$134,MATCH($A79,Input_Lieferant!$B$9:$B$134,0),MATCH(AH$1,Grunddaten!$C$8:$BP$8,0)), "")&amp;""</f>
        <v/>
      </c>
      <c r="AI79" t="str">
        <f>_xlfn.IFNA(INDEX(Grunddaten!$C$9:$BP$134,MATCH($A79,Input_Lieferant!$B$9:$B$134,0),MATCH(AI$1,Grunddaten!$C$8:$BP$8,0)), "")&amp;""</f>
        <v/>
      </c>
      <c r="AJ79" t="str">
        <f>_xlfn.IFNA(INDEX(Grunddaten!$C$9:$BP$134,MATCH($A79,Input_Lieferant!$B$9:$B$134,0),MATCH(AJ$1,Grunddaten!$C$8:$BP$8,0)), "")&amp;""</f>
        <v/>
      </c>
      <c r="AK79" s="258" t="str">
        <f t="shared" si="10"/>
        <v/>
      </c>
      <c r="AL79" t="str">
        <f>_xlfn.IFNA(INDEX('Systemmanager - Datenassistent'!$J$9:$BU$134,MATCH($A79,Input_Lieferant!$B$9:$B$134,0),MATCH(AL$1,'Systemmanager - Datenassistent'!$J$8:$BU$8,0)), "")&amp;""</f>
        <v/>
      </c>
      <c r="AM79" t="str">
        <f>_xlfn.IFNA(INDEX('Systemmanager - Datenassistent'!$J$9:$BU$134,MATCH($A79,Input_Lieferant!$B$9:$B$134,0),MATCH(AM$1,'Systemmanager - Datenassistent'!$J$8:$BU$8,0)), "")&amp;""</f>
        <v/>
      </c>
      <c r="AN79" s="227" t="str">
        <f>_xlfn.IFNA(INDEX('Systemmanager - Datenassistent'!$J$9:$BU$134,MATCH($A79,Input_Lieferant!$B$9:$B$134,0),MATCH(AN$1,'Systemmanager - Datenassistent'!$J$8:$BU$8,0)), "")&amp;""</f>
        <v/>
      </c>
    </row>
    <row r="80" spans="1:40" x14ac:dyDescent="0.2">
      <c r="A80" t="str">
        <f>IF(LEN(Input_Lieferant!B87)=0,"",Input_Lieferant!B87)</f>
        <v/>
      </c>
      <c r="B80" t="str">
        <f t="shared" si="6"/>
        <v/>
      </c>
      <c r="C80" t="str">
        <f>_xlfn.IFNA(INDEX(Grunddaten!$C$9:$BP$134,MATCH($A80,Input_Lieferant!$B$9:$B$134,0),MATCH(C$1,Grunddaten!$C$8:$BP$8,0)), "")&amp;""</f>
        <v/>
      </c>
      <c r="D80" t="str">
        <f>_xlfn.IFNA(INDEX(Input_Lieferant!$C$9:$BE$158,MATCH($A80,Input_Lieferant!$B$9:$B$158,0),MATCH(D$1,Input_Lieferant!$C$8:$BE$8,0)), "")&amp;""</f>
        <v/>
      </c>
      <c r="E80" t="str">
        <f>_xlfn.IFNA(INDEX(Input_Lieferant!$C$9:$BE$158,MATCH($A80,Input_Lieferant!$B$9:$B$158,0),MATCH(E$1,Input_Lieferant!$C$8:$BE$8,0)), "")&amp;""</f>
        <v/>
      </c>
      <c r="F80" t="str">
        <f>_xlfn.IFNA(INDEX(Grunddaten!$C$9:$BP$134,MATCH($A80,Input_Lieferant!$B$9:$B$134,0),MATCH(F$1,Grunddaten!$C$8:$BP$8,0)), "")&amp;""</f>
        <v/>
      </c>
      <c r="G80" t="str">
        <f>_xlfn.IFNA(INDEX(Input_Lieferant!$C$9:$BE$158,MATCH($A80,Input_Lieferant!$B$9:$B$158,0),MATCH(G$1,Input_Lieferant!$C$8:$BE$8,0)), "")&amp;""</f>
        <v/>
      </c>
      <c r="H80" t="str">
        <f>_xlfn.IFNA(INDEX(Input_Lieferant!$C$9:$BE$158,MATCH($A80,Input_Lieferant!$B$9:$B$158,0),MATCH(H$1,Input_Lieferant!$C$8:$BE$8,0)),"")&amp;""</f>
        <v/>
      </c>
      <c r="I80" t="str">
        <f>TEXT(_xlfn.IFNA(INDEX(Input_Lieferant!$C$9:$BE$158,MATCH($A80,Input_Lieferant!$B$9:$B$158,0),MATCH(I$1,Input_Lieferant!$C$8:$BE$8,0)),""), "0.000")&amp;""</f>
        <v/>
      </c>
      <c r="J80" t="str">
        <f>TEXT(_xlfn.IFNA(INDEX(Input_Lieferant!$C$9:$BE$158,MATCH($A80,Input_Lieferant!$B$9:$B$158,0),MATCH(J$1,Input_Lieferant!$C$8:$BE$8,0)),""), "0.000")&amp;""</f>
        <v/>
      </c>
      <c r="K80" t="str">
        <f>TEXT(_xlfn.IFNA(INDEX(Input_Lieferant!$C$9:$BE$158,MATCH($A80,Input_Lieferant!$B$9:$B$158,0),MATCH(K$1,Input_Lieferant!$C$8:$BE$8,0)),""), "0.000")&amp;""</f>
        <v/>
      </c>
      <c r="L80" t="str">
        <f>TEXT(_xlfn.IFNA(INDEX(Input_Lieferant!$C$9:$BE$158,MATCH($A80,Input_Lieferant!$B$9:$B$158,0),MATCH(L$1,Input_Lieferant!$C$8:$BE$8,0)),""), "0.000")&amp;""</f>
        <v/>
      </c>
      <c r="M80" t="str">
        <f>_xlfn.IFNA(INDEX(Input_Lieferant!$C$9:$BE$158,MATCH($A80,Input_Lieferant!$B$9:$B$158,0),MATCH(M$1,Input_Lieferant!$C$8:$BE$8,0)),"")&amp;""</f>
        <v/>
      </c>
      <c r="N80" t="str">
        <f>_xlfn.IFNA(INDEX(Input_Lieferant!$C$9:$BE$158,MATCH($A80,Input_Lieferant!$B$9:$B$158,0),MATCH(N$1,Input_Lieferant!$C$8:$BE$8,0)),"")&amp;""</f>
        <v/>
      </c>
      <c r="O80" t="str">
        <f>_xlfn.IFNA(INDEX(Input_Lieferant!$C$9:$BE$158,MATCH($A80,Input_Lieferant!$B$9:$B$158,0),MATCH(O$1,Input_Lieferant!$C$8:$BE$8,0)),"")&amp;""</f>
        <v/>
      </c>
      <c r="P80" t="str">
        <f>_xlfn.IFNA(INDEX(Input_Lieferant!$C$9:$BE$158,MATCH($A80,Input_Lieferant!$B$9:$B$158,0),MATCH(P$1,Input_Lieferant!$C$8:$BE$8,0)),"")&amp;""</f>
        <v/>
      </c>
      <c r="Q80" s="258" t="str">
        <f t="shared" si="7"/>
        <v/>
      </c>
      <c r="R80" t="str">
        <f>_xlfn.IFNA(INDEX(Grunddaten!$C$9:$BP$134,MATCH($A80,Input_Lieferant!$B$9:$B$134,0),MATCH(R$1,Grunddaten!$C$8:$BP$8,0)), "")&amp;""</f>
        <v/>
      </c>
      <c r="S80" t="str">
        <f>_xlfn.IFNA(INDEX('Systemmanager - Datenassistent'!$J$9:$BU$134,MATCH($A80,Input_Lieferant!$B$9:$B$134,0),MATCH(S$1,'Systemmanager - Datenassistent'!$J$8:$BU$8,0)), "")</f>
        <v/>
      </c>
      <c r="T80" t="e">
        <f>INDEX('Systemmanager - Datenassistent'!$J$9:$BU$134,MATCH($A80,Input_Lieferant!$B$9:$B$134,0),MATCH(T$1,'Systemmanager - Datenassistent'!$J$8:$BU$8,0))</f>
        <v>#N/A</v>
      </c>
      <c r="U80" t="str">
        <f>_xlfn.IFNA(INDEX(Input_Lieferant!$C$9:$BE$158,MATCH($A80,Input_Lieferant!$B$9:$B$158,0),MATCH(U$1,Input_Lieferant!$C$8:$BE$8,0)),"")&amp;""</f>
        <v/>
      </c>
      <c r="V80" s="258" t="str">
        <f t="shared" si="8"/>
        <v/>
      </c>
      <c r="W80" t="str">
        <f>_xlfn.IFNA(INDEX(Grunddaten!$C$9:$BP$134,MATCH($A80,Input_Lieferant!$B$9:$B$134,0),MATCH(W$1,Grunddaten!$C$8:$BP$8,0)), "")&amp;""</f>
        <v/>
      </c>
      <c r="Y80" t="str">
        <f>_xlfn.IFNA(INDEX(Input_Lieferant!$C$9:$BE$158,MATCH($A80,Input_Lieferant!$B$9:$B$158,0),MATCH(Y$1,Input_Lieferant!$C$8:$BE$8,0)), "")&amp;""</f>
        <v/>
      </c>
      <c r="Z80" t="str">
        <f>_xlfn.IFNA(INDEX(Input_Lieferant!$C$9:$BE$158,MATCH($A80,Input_Lieferant!$B$9:$B$158,0),MATCH(Z$1,Input_Lieferant!$C$8:$BE$8,0)), "")&amp;""</f>
        <v/>
      </c>
      <c r="AA80" t="str">
        <f>_xlfn.IFNA(INDEX(Grunddaten!$C$9:$BP$134,MATCH($A80,Input_Lieferant!$B$9:$B$134,0),MATCH(AA$1,Grunddaten!$C$8:$BP$8,0)), "")&amp;""</f>
        <v/>
      </c>
      <c r="AB80" t="str">
        <f>_xlfn.IFNA(INDEX(Input_Lieferant!$C$9:$BE$158,MATCH($A80,Input_Lieferant!$B$9:$B$158,0),MATCH(AB$1,Input_Lieferant!$C$8:$BE$8,0)), "")&amp;""</f>
        <v/>
      </c>
      <c r="AC80" s="258" t="str">
        <f t="shared" si="9"/>
        <v/>
      </c>
      <c r="AD80" t="str">
        <f>_xlfn.IFNA(INDEX('Systemmanager - Datenassistent'!$G$9:$BU$134,MATCH($A80,Input_Lieferant!$B$9:$B$134,0),MATCH(AD$1,'Systemmanager - Datenassistent'!$G$8:$BU$8,0)), "")&amp;""</f>
        <v/>
      </c>
      <c r="AE80" t="str">
        <f>_xlfn.IFNA(INDEX(Grunddaten!$C$9:$BP$134,MATCH($A80,Input_Lieferant!$B$9:$B$134,0),MATCH(AE$1,Grunddaten!$C$8:$BP$8,0)), "")&amp;""</f>
        <v/>
      </c>
      <c r="AF80" t="str">
        <f>_xlfn.IFNA(INDEX('Systemmanager - Datenassistent'!$J$9:$BU$134,MATCH($A80,Input_Lieferant!$B$9:$B$134,0),MATCH(AF$1,'Systemmanager - Datenassistent'!$J$8:$BU$8,0)), "")&amp;""</f>
        <v/>
      </c>
      <c r="AG80" t="str">
        <f>_xlfn.IFNA(INDEX('Systemmanager - Datenassistent'!$J$9:$BU$134,MATCH($A80,Input_Lieferant!$B$9:$B$134,0),MATCH(AG$1,'Systemmanager - Datenassistent'!$J$8:$BU$8,0)), "")&amp;""</f>
        <v/>
      </c>
      <c r="AH80" t="str">
        <f>_xlfn.IFNA(INDEX(Grunddaten!$C$9:$BP$134,MATCH($A80,Input_Lieferant!$B$9:$B$134,0),MATCH(AH$1,Grunddaten!$C$8:$BP$8,0)), "")&amp;""</f>
        <v/>
      </c>
      <c r="AI80" t="str">
        <f>_xlfn.IFNA(INDEX(Grunddaten!$C$9:$BP$134,MATCH($A80,Input_Lieferant!$B$9:$B$134,0),MATCH(AI$1,Grunddaten!$C$8:$BP$8,0)), "")&amp;""</f>
        <v/>
      </c>
      <c r="AJ80" t="str">
        <f>_xlfn.IFNA(INDEX(Grunddaten!$C$9:$BP$134,MATCH($A80,Input_Lieferant!$B$9:$B$134,0),MATCH(AJ$1,Grunddaten!$C$8:$BP$8,0)), "")&amp;""</f>
        <v/>
      </c>
      <c r="AK80" s="258" t="str">
        <f t="shared" si="10"/>
        <v/>
      </c>
      <c r="AL80" t="str">
        <f>_xlfn.IFNA(INDEX('Systemmanager - Datenassistent'!$J$9:$BU$134,MATCH($A80,Input_Lieferant!$B$9:$B$134,0),MATCH(AL$1,'Systemmanager - Datenassistent'!$J$8:$BU$8,0)), "")&amp;""</f>
        <v/>
      </c>
      <c r="AM80" t="str">
        <f>_xlfn.IFNA(INDEX('Systemmanager - Datenassistent'!$J$9:$BU$134,MATCH($A80,Input_Lieferant!$B$9:$B$134,0),MATCH(AM$1,'Systemmanager - Datenassistent'!$J$8:$BU$8,0)), "")&amp;""</f>
        <v/>
      </c>
      <c r="AN80" s="227" t="str">
        <f>_xlfn.IFNA(INDEX('Systemmanager - Datenassistent'!$J$9:$BU$134,MATCH($A80,Input_Lieferant!$B$9:$B$134,0),MATCH(AN$1,'Systemmanager - Datenassistent'!$J$8:$BU$8,0)), "")&amp;""</f>
        <v/>
      </c>
    </row>
    <row r="81" spans="1:40" x14ac:dyDescent="0.2">
      <c r="A81" t="str">
        <f>IF(LEN(Input_Lieferant!B88)=0,"",Input_Lieferant!B88)</f>
        <v/>
      </c>
      <c r="B81" t="str">
        <f t="shared" si="6"/>
        <v/>
      </c>
      <c r="C81" t="str">
        <f>_xlfn.IFNA(INDEX(Grunddaten!$C$9:$BP$134,MATCH($A81,Input_Lieferant!$B$9:$B$134,0),MATCH(C$1,Grunddaten!$C$8:$BP$8,0)), "")&amp;""</f>
        <v/>
      </c>
      <c r="D81" t="str">
        <f>_xlfn.IFNA(INDEX(Input_Lieferant!$C$9:$BE$158,MATCH($A81,Input_Lieferant!$B$9:$B$158,0),MATCH(D$1,Input_Lieferant!$C$8:$BE$8,0)), "")&amp;""</f>
        <v/>
      </c>
      <c r="E81" t="str">
        <f>_xlfn.IFNA(INDEX(Input_Lieferant!$C$9:$BE$158,MATCH($A81,Input_Lieferant!$B$9:$B$158,0),MATCH(E$1,Input_Lieferant!$C$8:$BE$8,0)), "")&amp;""</f>
        <v/>
      </c>
      <c r="F81" t="str">
        <f>_xlfn.IFNA(INDEX(Grunddaten!$C$9:$BP$134,MATCH($A81,Input_Lieferant!$B$9:$B$134,0),MATCH(F$1,Grunddaten!$C$8:$BP$8,0)), "")&amp;""</f>
        <v/>
      </c>
      <c r="G81" t="str">
        <f>_xlfn.IFNA(INDEX(Input_Lieferant!$C$9:$BE$158,MATCH($A81,Input_Lieferant!$B$9:$B$158,0),MATCH(G$1,Input_Lieferant!$C$8:$BE$8,0)), "")&amp;""</f>
        <v/>
      </c>
      <c r="H81" t="str">
        <f>_xlfn.IFNA(INDEX(Input_Lieferant!$C$9:$BE$158,MATCH($A81,Input_Lieferant!$B$9:$B$158,0),MATCH(H$1,Input_Lieferant!$C$8:$BE$8,0)),"")&amp;""</f>
        <v/>
      </c>
      <c r="I81" t="str">
        <f>TEXT(_xlfn.IFNA(INDEX(Input_Lieferant!$C$9:$BE$158,MATCH($A81,Input_Lieferant!$B$9:$B$158,0),MATCH(I$1,Input_Lieferant!$C$8:$BE$8,0)),""), "0.000")&amp;""</f>
        <v/>
      </c>
      <c r="J81" t="str">
        <f>TEXT(_xlfn.IFNA(INDEX(Input_Lieferant!$C$9:$BE$158,MATCH($A81,Input_Lieferant!$B$9:$B$158,0),MATCH(J$1,Input_Lieferant!$C$8:$BE$8,0)),""), "0.000")&amp;""</f>
        <v/>
      </c>
      <c r="K81" t="str">
        <f>TEXT(_xlfn.IFNA(INDEX(Input_Lieferant!$C$9:$BE$158,MATCH($A81,Input_Lieferant!$B$9:$B$158,0),MATCH(K$1,Input_Lieferant!$C$8:$BE$8,0)),""), "0.000")&amp;""</f>
        <v/>
      </c>
      <c r="L81" t="str">
        <f>TEXT(_xlfn.IFNA(INDEX(Input_Lieferant!$C$9:$BE$158,MATCH($A81,Input_Lieferant!$B$9:$B$158,0),MATCH(L$1,Input_Lieferant!$C$8:$BE$8,0)),""), "0.000")&amp;""</f>
        <v/>
      </c>
      <c r="M81" t="str">
        <f>_xlfn.IFNA(INDEX(Input_Lieferant!$C$9:$BE$158,MATCH($A81,Input_Lieferant!$B$9:$B$158,0),MATCH(M$1,Input_Lieferant!$C$8:$BE$8,0)),"")&amp;""</f>
        <v/>
      </c>
      <c r="N81" t="str">
        <f>_xlfn.IFNA(INDEX(Input_Lieferant!$C$9:$BE$158,MATCH($A81,Input_Lieferant!$B$9:$B$158,0),MATCH(N$1,Input_Lieferant!$C$8:$BE$8,0)),"")&amp;""</f>
        <v/>
      </c>
      <c r="O81" t="str">
        <f>_xlfn.IFNA(INDEX(Input_Lieferant!$C$9:$BE$158,MATCH($A81,Input_Lieferant!$B$9:$B$158,0),MATCH(O$1,Input_Lieferant!$C$8:$BE$8,0)),"")&amp;""</f>
        <v/>
      </c>
      <c r="P81" t="str">
        <f>_xlfn.IFNA(INDEX(Input_Lieferant!$C$9:$BE$158,MATCH($A81,Input_Lieferant!$B$9:$B$158,0),MATCH(P$1,Input_Lieferant!$C$8:$BE$8,0)),"")&amp;""</f>
        <v/>
      </c>
      <c r="Q81" s="258" t="str">
        <f t="shared" si="7"/>
        <v/>
      </c>
      <c r="R81" t="str">
        <f>_xlfn.IFNA(INDEX(Grunddaten!$C$9:$BP$134,MATCH($A81,Input_Lieferant!$B$9:$B$134,0),MATCH(R$1,Grunddaten!$C$8:$BP$8,0)), "")&amp;""</f>
        <v/>
      </c>
      <c r="S81" t="str">
        <f>_xlfn.IFNA(INDEX('Systemmanager - Datenassistent'!$J$9:$BU$134,MATCH($A81,Input_Lieferant!$B$9:$B$134,0),MATCH(S$1,'Systemmanager - Datenassistent'!$J$8:$BU$8,0)), "")</f>
        <v/>
      </c>
      <c r="T81" t="e">
        <f>INDEX('Systemmanager - Datenassistent'!$J$9:$BU$134,MATCH($A81,Input_Lieferant!$B$9:$B$134,0),MATCH(T$1,'Systemmanager - Datenassistent'!$J$8:$BU$8,0))</f>
        <v>#N/A</v>
      </c>
      <c r="U81" t="str">
        <f>_xlfn.IFNA(INDEX(Input_Lieferant!$C$9:$BE$158,MATCH($A81,Input_Lieferant!$B$9:$B$158,0),MATCH(U$1,Input_Lieferant!$C$8:$BE$8,0)),"")&amp;""</f>
        <v/>
      </c>
      <c r="V81" s="258" t="str">
        <f t="shared" si="8"/>
        <v/>
      </c>
      <c r="W81" t="str">
        <f>_xlfn.IFNA(INDEX(Grunddaten!$C$9:$BP$134,MATCH($A81,Input_Lieferant!$B$9:$B$134,0),MATCH(W$1,Grunddaten!$C$8:$BP$8,0)), "")&amp;""</f>
        <v/>
      </c>
      <c r="Y81" t="str">
        <f>_xlfn.IFNA(INDEX(Input_Lieferant!$C$9:$BE$158,MATCH($A81,Input_Lieferant!$B$9:$B$158,0),MATCH(Y$1,Input_Lieferant!$C$8:$BE$8,0)), "")&amp;""</f>
        <v/>
      </c>
      <c r="Z81" t="str">
        <f>_xlfn.IFNA(INDEX(Input_Lieferant!$C$9:$BE$158,MATCH($A81,Input_Lieferant!$B$9:$B$158,0),MATCH(Z$1,Input_Lieferant!$C$8:$BE$8,0)), "")&amp;""</f>
        <v/>
      </c>
      <c r="AA81" t="str">
        <f>_xlfn.IFNA(INDEX(Grunddaten!$C$9:$BP$134,MATCH($A81,Input_Lieferant!$B$9:$B$134,0),MATCH(AA$1,Grunddaten!$C$8:$BP$8,0)), "")&amp;""</f>
        <v/>
      </c>
      <c r="AB81" t="str">
        <f>_xlfn.IFNA(INDEX(Input_Lieferant!$C$9:$BE$158,MATCH($A81,Input_Lieferant!$B$9:$B$158,0),MATCH(AB$1,Input_Lieferant!$C$8:$BE$8,0)), "")&amp;""</f>
        <v/>
      </c>
      <c r="AC81" s="258" t="str">
        <f t="shared" si="9"/>
        <v/>
      </c>
      <c r="AD81" t="str">
        <f>_xlfn.IFNA(INDEX('Systemmanager - Datenassistent'!$G$9:$BU$134,MATCH($A81,Input_Lieferant!$B$9:$B$134,0),MATCH(AD$1,'Systemmanager - Datenassistent'!$G$8:$BU$8,0)), "")&amp;""</f>
        <v/>
      </c>
      <c r="AE81" t="str">
        <f>_xlfn.IFNA(INDEX(Grunddaten!$C$9:$BP$134,MATCH($A81,Input_Lieferant!$B$9:$B$134,0),MATCH(AE$1,Grunddaten!$C$8:$BP$8,0)), "")&amp;""</f>
        <v/>
      </c>
      <c r="AF81" t="str">
        <f>_xlfn.IFNA(INDEX('Systemmanager - Datenassistent'!$J$9:$BU$134,MATCH($A81,Input_Lieferant!$B$9:$B$134,0),MATCH(AF$1,'Systemmanager - Datenassistent'!$J$8:$BU$8,0)), "")&amp;""</f>
        <v/>
      </c>
      <c r="AG81" t="str">
        <f>_xlfn.IFNA(INDEX('Systemmanager - Datenassistent'!$J$9:$BU$134,MATCH($A81,Input_Lieferant!$B$9:$B$134,0),MATCH(AG$1,'Systemmanager - Datenassistent'!$J$8:$BU$8,0)), "")&amp;""</f>
        <v/>
      </c>
      <c r="AH81" t="str">
        <f>_xlfn.IFNA(INDEX(Grunddaten!$C$9:$BP$134,MATCH($A81,Input_Lieferant!$B$9:$B$134,0),MATCH(AH$1,Grunddaten!$C$8:$BP$8,0)), "")&amp;""</f>
        <v/>
      </c>
      <c r="AI81" t="str">
        <f>_xlfn.IFNA(INDEX(Grunddaten!$C$9:$BP$134,MATCH($A81,Input_Lieferant!$B$9:$B$134,0),MATCH(AI$1,Grunddaten!$C$8:$BP$8,0)), "")&amp;""</f>
        <v/>
      </c>
      <c r="AJ81" t="str">
        <f>_xlfn.IFNA(INDEX(Grunddaten!$C$9:$BP$134,MATCH($A81,Input_Lieferant!$B$9:$B$134,0),MATCH(AJ$1,Grunddaten!$C$8:$BP$8,0)), "")&amp;""</f>
        <v/>
      </c>
      <c r="AK81" s="258" t="str">
        <f t="shared" si="10"/>
        <v/>
      </c>
      <c r="AL81" t="str">
        <f>_xlfn.IFNA(INDEX('Systemmanager - Datenassistent'!$J$9:$BU$134,MATCH($A81,Input_Lieferant!$B$9:$B$134,0),MATCH(AL$1,'Systemmanager - Datenassistent'!$J$8:$BU$8,0)), "")&amp;""</f>
        <v/>
      </c>
      <c r="AM81" t="str">
        <f>_xlfn.IFNA(INDEX('Systemmanager - Datenassistent'!$J$9:$BU$134,MATCH($A81,Input_Lieferant!$B$9:$B$134,0),MATCH(AM$1,'Systemmanager - Datenassistent'!$J$8:$BU$8,0)), "")&amp;""</f>
        <v/>
      </c>
      <c r="AN81" s="227" t="str">
        <f>_xlfn.IFNA(INDEX('Systemmanager - Datenassistent'!$J$9:$BU$134,MATCH($A81,Input_Lieferant!$B$9:$B$134,0),MATCH(AN$1,'Systemmanager - Datenassistent'!$J$8:$BU$8,0)), "")&amp;""</f>
        <v/>
      </c>
    </row>
    <row r="82" spans="1:40" x14ac:dyDescent="0.2">
      <c r="A82" t="str">
        <f>IF(LEN(Input_Lieferant!B89)=0,"",Input_Lieferant!B89)</f>
        <v/>
      </c>
      <c r="B82" t="str">
        <f t="shared" si="6"/>
        <v/>
      </c>
      <c r="C82" t="str">
        <f>_xlfn.IFNA(INDEX(Grunddaten!$C$9:$BP$134,MATCH($A82,Input_Lieferant!$B$9:$B$134,0),MATCH(C$1,Grunddaten!$C$8:$BP$8,0)), "")&amp;""</f>
        <v/>
      </c>
      <c r="D82" t="str">
        <f>_xlfn.IFNA(INDEX(Input_Lieferant!$C$9:$BE$158,MATCH($A82,Input_Lieferant!$B$9:$B$158,0),MATCH(D$1,Input_Lieferant!$C$8:$BE$8,0)), "")&amp;""</f>
        <v/>
      </c>
      <c r="E82" t="str">
        <f>_xlfn.IFNA(INDEX(Input_Lieferant!$C$9:$BE$158,MATCH($A82,Input_Lieferant!$B$9:$B$158,0),MATCH(E$1,Input_Lieferant!$C$8:$BE$8,0)), "")&amp;""</f>
        <v/>
      </c>
      <c r="F82" t="str">
        <f>_xlfn.IFNA(INDEX(Grunddaten!$C$9:$BP$134,MATCH($A82,Input_Lieferant!$B$9:$B$134,0),MATCH(F$1,Grunddaten!$C$8:$BP$8,0)), "")&amp;""</f>
        <v/>
      </c>
      <c r="G82" t="str">
        <f>_xlfn.IFNA(INDEX(Input_Lieferant!$C$9:$BE$158,MATCH($A82,Input_Lieferant!$B$9:$B$158,0),MATCH(G$1,Input_Lieferant!$C$8:$BE$8,0)), "")&amp;""</f>
        <v/>
      </c>
      <c r="H82" t="str">
        <f>_xlfn.IFNA(INDEX(Input_Lieferant!$C$9:$BE$158,MATCH($A82,Input_Lieferant!$B$9:$B$158,0),MATCH(H$1,Input_Lieferant!$C$8:$BE$8,0)),"")&amp;""</f>
        <v/>
      </c>
      <c r="I82" t="str">
        <f>TEXT(_xlfn.IFNA(INDEX(Input_Lieferant!$C$9:$BE$158,MATCH($A82,Input_Lieferant!$B$9:$B$158,0),MATCH(I$1,Input_Lieferant!$C$8:$BE$8,0)),""), "0.000")&amp;""</f>
        <v/>
      </c>
      <c r="J82" t="str">
        <f>TEXT(_xlfn.IFNA(INDEX(Input_Lieferant!$C$9:$BE$158,MATCH($A82,Input_Lieferant!$B$9:$B$158,0),MATCH(J$1,Input_Lieferant!$C$8:$BE$8,0)),""), "0.000")&amp;""</f>
        <v/>
      </c>
      <c r="K82" t="str">
        <f>TEXT(_xlfn.IFNA(INDEX(Input_Lieferant!$C$9:$BE$158,MATCH($A82,Input_Lieferant!$B$9:$B$158,0),MATCH(K$1,Input_Lieferant!$C$8:$BE$8,0)),""), "0.000")&amp;""</f>
        <v/>
      </c>
      <c r="L82" t="str">
        <f>TEXT(_xlfn.IFNA(INDEX(Input_Lieferant!$C$9:$BE$158,MATCH($A82,Input_Lieferant!$B$9:$B$158,0),MATCH(L$1,Input_Lieferant!$C$8:$BE$8,0)),""), "0.000")&amp;""</f>
        <v/>
      </c>
      <c r="M82" t="str">
        <f>_xlfn.IFNA(INDEX(Input_Lieferant!$C$9:$BE$158,MATCH($A82,Input_Lieferant!$B$9:$B$158,0),MATCH(M$1,Input_Lieferant!$C$8:$BE$8,0)),"")&amp;""</f>
        <v/>
      </c>
      <c r="N82" t="str">
        <f>_xlfn.IFNA(INDEX(Input_Lieferant!$C$9:$BE$158,MATCH($A82,Input_Lieferant!$B$9:$B$158,0),MATCH(N$1,Input_Lieferant!$C$8:$BE$8,0)),"")&amp;""</f>
        <v/>
      </c>
      <c r="O82" t="str">
        <f>_xlfn.IFNA(INDEX(Input_Lieferant!$C$9:$BE$158,MATCH($A82,Input_Lieferant!$B$9:$B$158,0),MATCH(O$1,Input_Lieferant!$C$8:$BE$8,0)),"")&amp;""</f>
        <v/>
      </c>
      <c r="P82" t="str">
        <f>_xlfn.IFNA(INDEX(Input_Lieferant!$C$9:$BE$158,MATCH($A82,Input_Lieferant!$B$9:$B$158,0),MATCH(P$1,Input_Lieferant!$C$8:$BE$8,0)),"")&amp;""</f>
        <v/>
      </c>
      <c r="Q82" s="258" t="str">
        <f t="shared" si="7"/>
        <v/>
      </c>
      <c r="R82" t="str">
        <f>_xlfn.IFNA(INDEX(Grunddaten!$C$9:$BP$134,MATCH($A82,Input_Lieferant!$B$9:$B$134,0),MATCH(R$1,Grunddaten!$C$8:$BP$8,0)), "")&amp;""</f>
        <v/>
      </c>
      <c r="S82" t="str">
        <f>_xlfn.IFNA(INDEX('Systemmanager - Datenassistent'!$J$9:$BU$134,MATCH($A82,Input_Lieferant!$B$9:$B$134,0),MATCH(S$1,'Systemmanager - Datenassistent'!$J$8:$BU$8,0)), "")</f>
        <v/>
      </c>
      <c r="T82" t="e">
        <f>INDEX('Systemmanager - Datenassistent'!$J$9:$BU$134,MATCH($A82,Input_Lieferant!$B$9:$B$134,0),MATCH(T$1,'Systemmanager - Datenassistent'!$J$8:$BU$8,0))</f>
        <v>#N/A</v>
      </c>
      <c r="U82" t="str">
        <f>_xlfn.IFNA(INDEX(Input_Lieferant!$C$9:$BE$158,MATCH($A82,Input_Lieferant!$B$9:$B$158,0),MATCH(U$1,Input_Lieferant!$C$8:$BE$8,0)),"")&amp;""</f>
        <v/>
      </c>
      <c r="V82" s="258" t="str">
        <f t="shared" si="8"/>
        <v/>
      </c>
      <c r="W82" t="str">
        <f>_xlfn.IFNA(INDEX(Grunddaten!$C$9:$BP$134,MATCH($A82,Input_Lieferant!$B$9:$B$134,0),MATCH(W$1,Grunddaten!$C$8:$BP$8,0)), "")&amp;""</f>
        <v/>
      </c>
      <c r="Y82" t="str">
        <f>_xlfn.IFNA(INDEX(Input_Lieferant!$C$9:$BE$158,MATCH($A82,Input_Lieferant!$B$9:$B$158,0),MATCH(Y$1,Input_Lieferant!$C$8:$BE$8,0)), "")&amp;""</f>
        <v/>
      </c>
      <c r="Z82" t="str">
        <f>_xlfn.IFNA(INDEX(Input_Lieferant!$C$9:$BE$158,MATCH($A82,Input_Lieferant!$B$9:$B$158,0),MATCH(Z$1,Input_Lieferant!$C$8:$BE$8,0)), "")&amp;""</f>
        <v/>
      </c>
      <c r="AA82" t="str">
        <f>_xlfn.IFNA(INDEX(Grunddaten!$C$9:$BP$134,MATCH($A82,Input_Lieferant!$B$9:$B$134,0),MATCH(AA$1,Grunddaten!$C$8:$BP$8,0)), "")&amp;""</f>
        <v/>
      </c>
      <c r="AB82" t="str">
        <f>_xlfn.IFNA(INDEX(Input_Lieferant!$C$9:$BE$158,MATCH($A82,Input_Lieferant!$B$9:$B$158,0),MATCH(AB$1,Input_Lieferant!$C$8:$BE$8,0)), "")&amp;""</f>
        <v/>
      </c>
      <c r="AC82" s="258" t="str">
        <f t="shared" si="9"/>
        <v/>
      </c>
      <c r="AD82" t="str">
        <f>_xlfn.IFNA(INDEX('Systemmanager - Datenassistent'!$G$9:$BU$134,MATCH($A82,Input_Lieferant!$B$9:$B$134,0),MATCH(AD$1,'Systemmanager - Datenassistent'!$G$8:$BU$8,0)), "")&amp;""</f>
        <v/>
      </c>
      <c r="AE82" t="str">
        <f>_xlfn.IFNA(INDEX(Grunddaten!$C$9:$BP$134,MATCH($A82,Input_Lieferant!$B$9:$B$134,0),MATCH(AE$1,Grunddaten!$C$8:$BP$8,0)), "")&amp;""</f>
        <v/>
      </c>
      <c r="AF82" t="str">
        <f>_xlfn.IFNA(INDEX('Systemmanager - Datenassistent'!$J$9:$BU$134,MATCH($A82,Input_Lieferant!$B$9:$B$134,0),MATCH(AF$1,'Systemmanager - Datenassistent'!$J$8:$BU$8,0)), "")&amp;""</f>
        <v/>
      </c>
      <c r="AG82" t="str">
        <f>_xlfn.IFNA(INDEX('Systemmanager - Datenassistent'!$J$9:$BU$134,MATCH($A82,Input_Lieferant!$B$9:$B$134,0),MATCH(AG$1,'Systemmanager - Datenassistent'!$J$8:$BU$8,0)), "")&amp;""</f>
        <v/>
      </c>
      <c r="AH82" t="str">
        <f>_xlfn.IFNA(INDEX(Grunddaten!$C$9:$BP$134,MATCH($A82,Input_Lieferant!$B$9:$B$134,0),MATCH(AH$1,Grunddaten!$C$8:$BP$8,0)), "")&amp;""</f>
        <v/>
      </c>
      <c r="AI82" t="str">
        <f>_xlfn.IFNA(INDEX(Grunddaten!$C$9:$BP$134,MATCH($A82,Input_Lieferant!$B$9:$B$134,0),MATCH(AI$1,Grunddaten!$C$8:$BP$8,0)), "")&amp;""</f>
        <v/>
      </c>
      <c r="AJ82" t="str">
        <f>_xlfn.IFNA(INDEX(Grunddaten!$C$9:$BP$134,MATCH($A82,Input_Lieferant!$B$9:$B$134,0),MATCH(AJ$1,Grunddaten!$C$8:$BP$8,0)), "")&amp;""</f>
        <v/>
      </c>
      <c r="AK82" s="258" t="str">
        <f t="shared" si="10"/>
        <v/>
      </c>
      <c r="AL82" t="str">
        <f>_xlfn.IFNA(INDEX('Systemmanager - Datenassistent'!$J$9:$BU$134,MATCH($A82,Input_Lieferant!$B$9:$B$134,0),MATCH(AL$1,'Systemmanager - Datenassistent'!$J$8:$BU$8,0)), "")&amp;""</f>
        <v/>
      </c>
      <c r="AM82" t="str">
        <f>_xlfn.IFNA(INDEX('Systemmanager - Datenassistent'!$J$9:$BU$134,MATCH($A82,Input_Lieferant!$B$9:$B$134,0),MATCH(AM$1,'Systemmanager - Datenassistent'!$J$8:$BU$8,0)), "")&amp;""</f>
        <v/>
      </c>
      <c r="AN82" s="227" t="str">
        <f>_xlfn.IFNA(INDEX('Systemmanager - Datenassistent'!$J$9:$BU$134,MATCH($A82,Input_Lieferant!$B$9:$B$134,0),MATCH(AN$1,'Systemmanager - Datenassistent'!$J$8:$BU$8,0)), "")&amp;""</f>
        <v/>
      </c>
    </row>
    <row r="83" spans="1:40" x14ac:dyDescent="0.2">
      <c r="A83" t="str">
        <f>IF(LEN(Input_Lieferant!B90)=0,"",Input_Lieferant!B90)</f>
        <v/>
      </c>
      <c r="B83" t="str">
        <f t="shared" si="6"/>
        <v/>
      </c>
      <c r="C83" t="str">
        <f>_xlfn.IFNA(INDEX(Grunddaten!$C$9:$BP$134,MATCH($A83,Input_Lieferant!$B$9:$B$134,0),MATCH(C$1,Grunddaten!$C$8:$BP$8,0)), "")&amp;""</f>
        <v/>
      </c>
      <c r="D83" t="str">
        <f>_xlfn.IFNA(INDEX(Input_Lieferant!$C$9:$BE$158,MATCH($A83,Input_Lieferant!$B$9:$B$158,0),MATCH(D$1,Input_Lieferant!$C$8:$BE$8,0)), "")&amp;""</f>
        <v/>
      </c>
      <c r="E83" t="str">
        <f>_xlfn.IFNA(INDEX(Input_Lieferant!$C$9:$BE$158,MATCH($A83,Input_Lieferant!$B$9:$B$158,0),MATCH(E$1,Input_Lieferant!$C$8:$BE$8,0)), "")&amp;""</f>
        <v/>
      </c>
      <c r="F83" t="str">
        <f>_xlfn.IFNA(INDEX(Grunddaten!$C$9:$BP$134,MATCH($A83,Input_Lieferant!$B$9:$B$134,0),MATCH(F$1,Grunddaten!$C$8:$BP$8,0)), "")&amp;""</f>
        <v/>
      </c>
      <c r="G83" t="str">
        <f>_xlfn.IFNA(INDEX(Input_Lieferant!$C$9:$BE$158,MATCH($A83,Input_Lieferant!$B$9:$B$158,0),MATCH(G$1,Input_Lieferant!$C$8:$BE$8,0)), "")&amp;""</f>
        <v/>
      </c>
      <c r="H83" t="str">
        <f>_xlfn.IFNA(INDEX(Input_Lieferant!$C$9:$BE$158,MATCH($A83,Input_Lieferant!$B$9:$B$158,0),MATCH(H$1,Input_Lieferant!$C$8:$BE$8,0)),"")&amp;""</f>
        <v/>
      </c>
      <c r="I83" t="str">
        <f>TEXT(_xlfn.IFNA(INDEX(Input_Lieferant!$C$9:$BE$158,MATCH($A83,Input_Lieferant!$B$9:$B$158,0),MATCH(I$1,Input_Lieferant!$C$8:$BE$8,0)),""), "0.000")&amp;""</f>
        <v/>
      </c>
      <c r="J83" t="str">
        <f>TEXT(_xlfn.IFNA(INDEX(Input_Lieferant!$C$9:$BE$158,MATCH($A83,Input_Lieferant!$B$9:$B$158,0),MATCH(J$1,Input_Lieferant!$C$8:$BE$8,0)),""), "0.000")&amp;""</f>
        <v/>
      </c>
      <c r="K83" t="str">
        <f>TEXT(_xlfn.IFNA(INDEX(Input_Lieferant!$C$9:$BE$158,MATCH($A83,Input_Lieferant!$B$9:$B$158,0),MATCH(K$1,Input_Lieferant!$C$8:$BE$8,0)),""), "0.000")&amp;""</f>
        <v/>
      </c>
      <c r="L83" t="str">
        <f>TEXT(_xlfn.IFNA(INDEX(Input_Lieferant!$C$9:$BE$158,MATCH($A83,Input_Lieferant!$B$9:$B$158,0),MATCH(L$1,Input_Lieferant!$C$8:$BE$8,0)),""), "0.000")&amp;""</f>
        <v/>
      </c>
      <c r="M83" t="str">
        <f>_xlfn.IFNA(INDEX(Input_Lieferant!$C$9:$BE$158,MATCH($A83,Input_Lieferant!$B$9:$B$158,0),MATCH(M$1,Input_Lieferant!$C$8:$BE$8,0)),"")&amp;""</f>
        <v/>
      </c>
      <c r="N83" t="str">
        <f>_xlfn.IFNA(INDEX(Input_Lieferant!$C$9:$BE$158,MATCH($A83,Input_Lieferant!$B$9:$B$158,0),MATCH(N$1,Input_Lieferant!$C$8:$BE$8,0)),"")&amp;""</f>
        <v/>
      </c>
      <c r="O83" t="str">
        <f>_xlfn.IFNA(INDEX(Input_Lieferant!$C$9:$BE$158,MATCH($A83,Input_Lieferant!$B$9:$B$158,0),MATCH(O$1,Input_Lieferant!$C$8:$BE$8,0)),"")&amp;""</f>
        <v/>
      </c>
      <c r="P83" t="str">
        <f>_xlfn.IFNA(INDEX(Input_Lieferant!$C$9:$BE$158,MATCH($A83,Input_Lieferant!$B$9:$B$158,0),MATCH(P$1,Input_Lieferant!$C$8:$BE$8,0)),"")&amp;""</f>
        <v/>
      </c>
      <c r="Q83" s="258" t="str">
        <f t="shared" si="7"/>
        <v/>
      </c>
      <c r="R83" t="str">
        <f>_xlfn.IFNA(INDEX(Grunddaten!$C$9:$BP$134,MATCH($A83,Input_Lieferant!$B$9:$B$134,0),MATCH(R$1,Grunddaten!$C$8:$BP$8,0)), "")&amp;""</f>
        <v/>
      </c>
      <c r="S83" t="str">
        <f>_xlfn.IFNA(INDEX('Systemmanager - Datenassistent'!$J$9:$BU$134,MATCH($A83,Input_Lieferant!$B$9:$B$134,0),MATCH(S$1,'Systemmanager - Datenassistent'!$J$8:$BU$8,0)), "")</f>
        <v/>
      </c>
      <c r="T83" t="e">
        <f>INDEX('Systemmanager - Datenassistent'!$J$9:$BU$134,MATCH($A83,Input_Lieferant!$B$9:$B$134,0),MATCH(T$1,'Systemmanager - Datenassistent'!$J$8:$BU$8,0))</f>
        <v>#N/A</v>
      </c>
      <c r="U83" t="str">
        <f>_xlfn.IFNA(INDEX(Input_Lieferant!$C$9:$BE$158,MATCH($A83,Input_Lieferant!$B$9:$B$158,0),MATCH(U$1,Input_Lieferant!$C$8:$BE$8,0)),"")&amp;""</f>
        <v/>
      </c>
      <c r="V83" s="258" t="str">
        <f t="shared" si="8"/>
        <v/>
      </c>
      <c r="W83" t="str">
        <f>_xlfn.IFNA(INDEX(Grunddaten!$C$9:$BP$134,MATCH($A83,Input_Lieferant!$B$9:$B$134,0),MATCH(W$1,Grunddaten!$C$8:$BP$8,0)), "")&amp;""</f>
        <v/>
      </c>
      <c r="Y83" t="str">
        <f>_xlfn.IFNA(INDEX(Input_Lieferant!$C$9:$BE$158,MATCH($A83,Input_Lieferant!$B$9:$B$158,0),MATCH(Y$1,Input_Lieferant!$C$8:$BE$8,0)), "")&amp;""</f>
        <v/>
      </c>
      <c r="Z83" t="str">
        <f>_xlfn.IFNA(INDEX(Input_Lieferant!$C$9:$BE$158,MATCH($A83,Input_Lieferant!$B$9:$B$158,0),MATCH(Z$1,Input_Lieferant!$C$8:$BE$8,0)), "")&amp;""</f>
        <v/>
      </c>
      <c r="AA83" t="str">
        <f>_xlfn.IFNA(INDEX(Grunddaten!$C$9:$BP$134,MATCH($A83,Input_Lieferant!$B$9:$B$134,0),MATCH(AA$1,Grunddaten!$C$8:$BP$8,0)), "")&amp;""</f>
        <v/>
      </c>
      <c r="AB83" t="str">
        <f>_xlfn.IFNA(INDEX(Input_Lieferant!$C$9:$BE$158,MATCH($A83,Input_Lieferant!$B$9:$B$158,0),MATCH(AB$1,Input_Lieferant!$C$8:$BE$8,0)), "")&amp;""</f>
        <v/>
      </c>
      <c r="AC83" s="258" t="str">
        <f t="shared" si="9"/>
        <v/>
      </c>
      <c r="AD83" t="str">
        <f>_xlfn.IFNA(INDEX('Systemmanager - Datenassistent'!$G$9:$BU$134,MATCH($A83,Input_Lieferant!$B$9:$B$134,0),MATCH(AD$1,'Systemmanager - Datenassistent'!$G$8:$BU$8,0)), "")&amp;""</f>
        <v/>
      </c>
      <c r="AE83" t="str">
        <f>_xlfn.IFNA(INDEX(Grunddaten!$C$9:$BP$134,MATCH($A83,Input_Lieferant!$B$9:$B$134,0),MATCH(AE$1,Grunddaten!$C$8:$BP$8,0)), "")&amp;""</f>
        <v/>
      </c>
      <c r="AF83" t="str">
        <f>_xlfn.IFNA(INDEX('Systemmanager - Datenassistent'!$J$9:$BU$134,MATCH($A83,Input_Lieferant!$B$9:$B$134,0),MATCH(AF$1,'Systemmanager - Datenassistent'!$J$8:$BU$8,0)), "")&amp;""</f>
        <v/>
      </c>
      <c r="AG83" t="str">
        <f>_xlfn.IFNA(INDEX('Systemmanager - Datenassistent'!$J$9:$BU$134,MATCH($A83,Input_Lieferant!$B$9:$B$134,0),MATCH(AG$1,'Systemmanager - Datenassistent'!$J$8:$BU$8,0)), "")&amp;""</f>
        <v/>
      </c>
      <c r="AH83" t="str">
        <f>_xlfn.IFNA(INDEX(Grunddaten!$C$9:$BP$134,MATCH($A83,Input_Lieferant!$B$9:$B$134,0),MATCH(AH$1,Grunddaten!$C$8:$BP$8,0)), "")&amp;""</f>
        <v/>
      </c>
      <c r="AI83" t="str">
        <f>_xlfn.IFNA(INDEX(Grunddaten!$C$9:$BP$134,MATCH($A83,Input_Lieferant!$B$9:$B$134,0),MATCH(AI$1,Grunddaten!$C$8:$BP$8,0)), "")&amp;""</f>
        <v/>
      </c>
      <c r="AJ83" t="str">
        <f>_xlfn.IFNA(INDEX(Grunddaten!$C$9:$BP$134,MATCH($A83,Input_Lieferant!$B$9:$B$134,0),MATCH(AJ$1,Grunddaten!$C$8:$BP$8,0)), "")&amp;""</f>
        <v/>
      </c>
      <c r="AK83" s="258" t="str">
        <f t="shared" si="10"/>
        <v/>
      </c>
      <c r="AL83" t="str">
        <f>_xlfn.IFNA(INDEX('Systemmanager - Datenassistent'!$J$9:$BU$134,MATCH($A83,Input_Lieferant!$B$9:$B$134,0),MATCH(AL$1,'Systemmanager - Datenassistent'!$J$8:$BU$8,0)), "")&amp;""</f>
        <v/>
      </c>
      <c r="AM83" t="str">
        <f>_xlfn.IFNA(INDEX('Systemmanager - Datenassistent'!$J$9:$BU$134,MATCH($A83,Input_Lieferant!$B$9:$B$134,0),MATCH(AM$1,'Systemmanager - Datenassistent'!$J$8:$BU$8,0)), "")&amp;""</f>
        <v/>
      </c>
      <c r="AN83" s="227" t="str">
        <f>_xlfn.IFNA(INDEX('Systemmanager - Datenassistent'!$J$9:$BU$134,MATCH($A83,Input_Lieferant!$B$9:$B$134,0),MATCH(AN$1,'Systemmanager - Datenassistent'!$J$8:$BU$8,0)), "")&amp;""</f>
        <v/>
      </c>
    </row>
    <row r="84" spans="1:40" x14ac:dyDescent="0.2">
      <c r="A84" t="str">
        <f>IF(LEN(Input_Lieferant!B91)=0,"",Input_Lieferant!B91)</f>
        <v/>
      </c>
      <c r="B84" t="str">
        <f t="shared" si="6"/>
        <v/>
      </c>
      <c r="C84" t="str">
        <f>_xlfn.IFNA(INDEX(Grunddaten!$C$9:$BP$134,MATCH($A84,Input_Lieferant!$B$9:$B$134,0),MATCH(C$1,Grunddaten!$C$8:$BP$8,0)), "")&amp;""</f>
        <v/>
      </c>
      <c r="D84" t="str">
        <f>_xlfn.IFNA(INDEX(Input_Lieferant!$C$9:$BE$158,MATCH($A84,Input_Lieferant!$B$9:$B$158,0),MATCH(D$1,Input_Lieferant!$C$8:$BE$8,0)), "")&amp;""</f>
        <v/>
      </c>
      <c r="E84" t="str">
        <f>_xlfn.IFNA(INDEX(Input_Lieferant!$C$9:$BE$158,MATCH($A84,Input_Lieferant!$B$9:$B$158,0),MATCH(E$1,Input_Lieferant!$C$8:$BE$8,0)), "")&amp;""</f>
        <v/>
      </c>
      <c r="F84" t="str">
        <f>_xlfn.IFNA(INDEX(Grunddaten!$C$9:$BP$134,MATCH($A84,Input_Lieferant!$B$9:$B$134,0),MATCH(F$1,Grunddaten!$C$8:$BP$8,0)), "")&amp;""</f>
        <v/>
      </c>
      <c r="G84" t="str">
        <f>_xlfn.IFNA(INDEX(Input_Lieferant!$C$9:$BE$158,MATCH($A84,Input_Lieferant!$B$9:$B$158,0),MATCH(G$1,Input_Lieferant!$C$8:$BE$8,0)), "")&amp;""</f>
        <v/>
      </c>
      <c r="H84" t="str">
        <f>_xlfn.IFNA(INDEX(Input_Lieferant!$C$9:$BE$158,MATCH($A84,Input_Lieferant!$B$9:$B$158,0),MATCH(H$1,Input_Lieferant!$C$8:$BE$8,0)),"")&amp;""</f>
        <v/>
      </c>
      <c r="I84" t="str">
        <f>TEXT(_xlfn.IFNA(INDEX(Input_Lieferant!$C$9:$BE$158,MATCH($A84,Input_Lieferant!$B$9:$B$158,0),MATCH(I$1,Input_Lieferant!$C$8:$BE$8,0)),""), "0.000")&amp;""</f>
        <v/>
      </c>
      <c r="J84" t="str">
        <f>TEXT(_xlfn.IFNA(INDEX(Input_Lieferant!$C$9:$BE$158,MATCH($A84,Input_Lieferant!$B$9:$B$158,0),MATCH(J$1,Input_Lieferant!$C$8:$BE$8,0)),""), "0.000")&amp;""</f>
        <v/>
      </c>
      <c r="K84" t="str">
        <f>TEXT(_xlfn.IFNA(INDEX(Input_Lieferant!$C$9:$BE$158,MATCH($A84,Input_Lieferant!$B$9:$B$158,0),MATCH(K$1,Input_Lieferant!$C$8:$BE$8,0)),""), "0.000")&amp;""</f>
        <v/>
      </c>
      <c r="L84" t="str">
        <f>TEXT(_xlfn.IFNA(INDEX(Input_Lieferant!$C$9:$BE$158,MATCH($A84,Input_Lieferant!$B$9:$B$158,0),MATCH(L$1,Input_Lieferant!$C$8:$BE$8,0)),""), "0.000")&amp;""</f>
        <v/>
      </c>
      <c r="M84" t="str">
        <f>_xlfn.IFNA(INDEX(Input_Lieferant!$C$9:$BE$158,MATCH($A84,Input_Lieferant!$B$9:$B$158,0),MATCH(M$1,Input_Lieferant!$C$8:$BE$8,0)),"")&amp;""</f>
        <v/>
      </c>
      <c r="N84" t="str">
        <f>_xlfn.IFNA(INDEX(Input_Lieferant!$C$9:$BE$158,MATCH($A84,Input_Lieferant!$B$9:$B$158,0),MATCH(N$1,Input_Lieferant!$C$8:$BE$8,0)),"")&amp;""</f>
        <v/>
      </c>
      <c r="O84" t="str">
        <f>_xlfn.IFNA(INDEX(Input_Lieferant!$C$9:$BE$158,MATCH($A84,Input_Lieferant!$B$9:$B$158,0),MATCH(O$1,Input_Lieferant!$C$8:$BE$8,0)),"")&amp;""</f>
        <v/>
      </c>
      <c r="P84" t="str">
        <f>_xlfn.IFNA(INDEX(Input_Lieferant!$C$9:$BE$158,MATCH($A84,Input_Lieferant!$B$9:$B$158,0),MATCH(P$1,Input_Lieferant!$C$8:$BE$8,0)),"")&amp;""</f>
        <v/>
      </c>
      <c r="Q84" s="258" t="str">
        <f t="shared" si="7"/>
        <v/>
      </c>
      <c r="R84" t="str">
        <f>_xlfn.IFNA(INDEX(Grunddaten!$C$9:$BP$134,MATCH($A84,Input_Lieferant!$B$9:$B$134,0),MATCH(R$1,Grunddaten!$C$8:$BP$8,0)), "")&amp;""</f>
        <v/>
      </c>
      <c r="S84" t="str">
        <f>_xlfn.IFNA(INDEX('Systemmanager - Datenassistent'!$J$9:$BU$134,MATCH($A84,Input_Lieferant!$B$9:$B$134,0),MATCH(S$1,'Systemmanager - Datenassistent'!$J$8:$BU$8,0)), "")</f>
        <v/>
      </c>
      <c r="T84" t="e">
        <f>INDEX('Systemmanager - Datenassistent'!$J$9:$BU$134,MATCH($A84,Input_Lieferant!$B$9:$B$134,0),MATCH(T$1,'Systemmanager - Datenassistent'!$J$8:$BU$8,0))</f>
        <v>#N/A</v>
      </c>
      <c r="U84" t="str">
        <f>_xlfn.IFNA(INDEX(Input_Lieferant!$C$9:$BE$158,MATCH($A84,Input_Lieferant!$B$9:$B$158,0),MATCH(U$1,Input_Lieferant!$C$8:$BE$8,0)),"")&amp;""</f>
        <v/>
      </c>
      <c r="V84" s="258" t="str">
        <f t="shared" si="8"/>
        <v/>
      </c>
      <c r="W84" t="str">
        <f>_xlfn.IFNA(INDEX(Grunddaten!$C$9:$BP$134,MATCH($A84,Input_Lieferant!$B$9:$B$134,0),MATCH(W$1,Grunddaten!$C$8:$BP$8,0)), "")&amp;""</f>
        <v/>
      </c>
      <c r="Y84" t="str">
        <f>_xlfn.IFNA(INDEX(Input_Lieferant!$C$9:$BE$158,MATCH($A84,Input_Lieferant!$B$9:$B$158,0),MATCH(Y$1,Input_Lieferant!$C$8:$BE$8,0)), "")&amp;""</f>
        <v/>
      </c>
      <c r="Z84" t="str">
        <f>_xlfn.IFNA(INDEX(Input_Lieferant!$C$9:$BE$158,MATCH($A84,Input_Lieferant!$B$9:$B$158,0),MATCH(Z$1,Input_Lieferant!$C$8:$BE$8,0)), "")&amp;""</f>
        <v/>
      </c>
      <c r="AA84" t="str">
        <f>_xlfn.IFNA(INDEX(Grunddaten!$C$9:$BP$134,MATCH($A84,Input_Lieferant!$B$9:$B$134,0),MATCH(AA$1,Grunddaten!$C$8:$BP$8,0)), "")&amp;""</f>
        <v/>
      </c>
      <c r="AB84" t="str">
        <f>_xlfn.IFNA(INDEX(Input_Lieferant!$C$9:$BE$158,MATCH($A84,Input_Lieferant!$B$9:$B$158,0),MATCH(AB$1,Input_Lieferant!$C$8:$BE$8,0)), "")&amp;""</f>
        <v/>
      </c>
      <c r="AC84" s="258" t="str">
        <f t="shared" si="9"/>
        <v/>
      </c>
      <c r="AD84" t="str">
        <f>_xlfn.IFNA(INDEX('Systemmanager - Datenassistent'!$G$9:$BU$134,MATCH($A84,Input_Lieferant!$B$9:$B$134,0),MATCH(AD$1,'Systemmanager - Datenassistent'!$G$8:$BU$8,0)), "")&amp;""</f>
        <v/>
      </c>
      <c r="AE84" t="str">
        <f>_xlfn.IFNA(INDEX(Grunddaten!$C$9:$BP$134,MATCH($A84,Input_Lieferant!$B$9:$B$134,0),MATCH(AE$1,Grunddaten!$C$8:$BP$8,0)), "")&amp;""</f>
        <v/>
      </c>
      <c r="AF84" t="str">
        <f>_xlfn.IFNA(INDEX('Systemmanager - Datenassistent'!$J$9:$BU$134,MATCH($A84,Input_Lieferant!$B$9:$B$134,0),MATCH(AF$1,'Systemmanager - Datenassistent'!$J$8:$BU$8,0)), "")&amp;""</f>
        <v/>
      </c>
      <c r="AG84" t="str">
        <f>_xlfn.IFNA(INDEX('Systemmanager - Datenassistent'!$J$9:$BU$134,MATCH($A84,Input_Lieferant!$B$9:$B$134,0),MATCH(AG$1,'Systemmanager - Datenassistent'!$J$8:$BU$8,0)), "")&amp;""</f>
        <v/>
      </c>
      <c r="AH84" t="str">
        <f>_xlfn.IFNA(INDEX(Grunddaten!$C$9:$BP$134,MATCH($A84,Input_Lieferant!$B$9:$B$134,0),MATCH(AH$1,Grunddaten!$C$8:$BP$8,0)), "")&amp;""</f>
        <v/>
      </c>
      <c r="AI84" t="str">
        <f>_xlfn.IFNA(INDEX(Grunddaten!$C$9:$BP$134,MATCH($A84,Input_Lieferant!$B$9:$B$134,0),MATCH(AI$1,Grunddaten!$C$8:$BP$8,0)), "")&amp;""</f>
        <v/>
      </c>
      <c r="AJ84" t="str">
        <f>_xlfn.IFNA(INDEX(Grunddaten!$C$9:$BP$134,MATCH($A84,Input_Lieferant!$B$9:$B$134,0),MATCH(AJ$1,Grunddaten!$C$8:$BP$8,0)), "")&amp;""</f>
        <v/>
      </c>
      <c r="AK84" s="258" t="str">
        <f t="shared" si="10"/>
        <v/>
      </c>
      <c r="AL84" t="str">
        <f>_xlfn.IFNA(INDEX('Systemmanager - Datenassistent'!$J$9:$BU$134,MATCH($A84,Input_Lieferant!$B$9:$B$134,0),MATCH(AL$1,'Systemmanager - Datenassistent'!$J$8:$BU$8,0)), "")&amp;""</f>
        <v/>
      </c>
      <c r="AM84" t="str">
        <f>_xlfn.IFNA(INDEX('Systemmanager - Datenassistent'!$J$9:$BU$134,MATCH($A84,Input_Lieferant!$B$9:$B$134,0),MATCH(AM$1,'Systemmanager - Datenassistent'!$J$8:$BU$8,0)), "")&amp;""</f>
        <v/>
      </c>
      <c r="AN84" s="227" t="str">
        <f>_xlfn.IFNA(INDEX('Systemmanager - Datenassistent'!$J$9:$BU$134,MATCH($A84,Input_Lieferant!$B$9:$B$134,0),MATCH(AN$1,'Systemmanager - Datenassistent'!$J$8:$BU$8,0)), "")&amp;""</f>
        <v/>
      </c>
    </row>
    <row r="85" spans="1:40" x14ac:dyDescent="0.2">
      <c r="A85" t="str">
        <f>IF(LEN(Input_Lieferant!B92)=0,"",Input_Lieferant!B92)</f>
        <v/>
      </c>
      <c r="B85" t="str">
        <f t="shared" si="6"/>
        <v/>
      </c>
      <c r="C85" t="str">
        <f>_xlfn.IFNA(INDEX(Grunddaten!$C$9:$BP$134,MATCH($A85,Input_Lieferant!$B$9:$B$134,0),MATCH(C$1,Grunddaten!$C$8:$BP$8,0)), "")&amp;""</f>
        <v/>
      </c>
      <c r="D85" t="str">
        <f>_xlfn.IFNA(INDEX(Input_Lieferant!$C$9:$BE$158,MATCH($A85,Input_Lieferant!$B$9:$B$158,0),MATCH(D$1,Input_Lieferant!$C$8:$BE$8,0)), "")&amp;""</f>
        <v/>
      </c>
      <c r="E85" t="str">
        <f>_xlfn.IFNA(INDEX(Input_Lieferant!$C$9:$BE$158,MATCH($A85,Input_Lieferant!$B$9:$B$158,0),MATCH(E$1,Input_Lieferant!$C$8:$BE$8,0)), "")&amp;""</f>
        <v/>
      </c>
      <c r="F85" t="str">
        <f>_xlfn.IFNA(INDEX(Grunddaten!$C$9:$BP$134,MATCH($A85,Input_Lieferant!$B$9:$B$134,0),MATCH(F$1,Grunddaten!$C$8:$BP$8,0)), "")&amp;""</f>
        <v/>
      </c>
      <c r="G85" t="str">
        <f>_xlfn.IFNA(INDEX(Input_Lieferant!$C$9:$BE$158,MATCH($A85,Input_Lieferant!$B$9:$B$158,0),MATCH(G$1,Input_Lieferant!$C$8:$BE$8,0)), "")&amp;""</f>
        <v/>
      </c>
      <c r="H85" t="str">
        <f>_xlfn.IFNA(INDEX(Input_Lieferant!$C$9:$BE$158,MATCH($A85,Input_Lieferant!$B$9:$B$158,0),MATCH(H$1,Input_Lieferant!$C$8:$BE$8,0)),"")&amp;""</f>
        <v/>
      </c>
      <c r="I85" t="str">
        <f>TEXT(_xlfn.IFNA(INDEX(Input_Lieferant!$C$9:$BE$158,MATCH($A85,Input_Lieferant!$B$9:$B$158,0),MATCH(I$1,Input_Lieferant!$C$8:$BE$8,0)),""), "0.000")&amp;""</f>
        <v/>
      </c>
      <c r="J85" t="str">
        <f>TEXT(_xlfn.IFNA(INDEX(Input_Lieferant!$C$9:$BE$158,MATCH($A85,Input_Lieferant!$B$9:$B$158,0),MATCH(J$1,Input_Lieferant!$C$8:$BE$8,0)),""), "0.000")&amp;""</f>
        <v/>
      </c>
      <c r="K85" t="str">
        <f>TEXT(_xlfn.IFNA(INDEX(Input_Lieferant!$C$9:$BE$158,MATCH($A85,Input_Lieferant!$B$9:$B$158,0),MATCH(K$1,Input_Lieferant!$C$8:$BE$8,0)),""), "0.000")&amp;""</f>
        <v/>
      </c>
      <c r="L85" t="str">
        <f>TEXT(_xlfn.IFNA(INDEX(Input_Lieferant!$C$9:$BE$158,MATCH($A85,Input_Lieferant!$B$9:$B$158,0),MATCH(L$1,Input_Lieferant!$C$8:$BE$8,0)),""), "0.000")&amp;""</f>
        <v/>
      </c>
      <c r="M85" t="str">
        <f>_xlfn.IFNA(INDEX(Input_Lieferant!$C$9:$BE$158,MATCH($A85,Input_Lieferant!$B$9:$B$158,0),MATCH(M$1,Input_Lieferant!$C$8:$BE$8,0)),"")&amp;""</f>
        <v/>
      </c>
      <c r="N85" t="str">
        <f>_xlfn.IFNA(INDEX(Input_Lieferant!$C$9:$BE$158,MATCH($A85,Input_Lieferant!$B$9:$B$158,0),MATCH(N$1,Input_Lieferant!$C$8:$BE$8,0)),"")&amp;""</f>
        <v/>
      </c>
      <c r="O85" t="str">
        <f>_xlfn.IFNA(INDEX(Input_Lieferant!$C$9:$BE$158,MATCH($A85,Input_Lieferant!$B$9:$B$158,0),MATCH(O$1,Input_Lieferant!$C$8:$BE$8,0)),"")&amp;""</f>
        <v/>
      </c>
      <c r="P85" t="str">
        <f>_xlfn.IFNA(INDEX(Input_Lieferant!$C$9:$BE$158,MATCH($A85,Input_Lieferant!$B$9:$B$158,0),MATCH(P$1,Input_Lieferant!$C$8:$BE$8,0)),"")&amp;""</f>
        <v/>
      </c>
      <c r="Q85" s="258" t="str">
        <f t="shared" si="7"/>
        <v/>
      </c>
      <c r="R85" t="str">
        <f>_xlfn.IFNA(INDEX(Grunddaten!$C$9:$BP$134,MATCH($A85,Input_Lieferant!$B$9:$B$134,0),MATCH(R$1,Grunddaten!$C$8:$BP$8,0)), "")&amp;""</f>
        <v/>
      </c>
      <c r="S85" t="str">
        <f>_xlfn.IFNA(INDEX('Systemmanager - Datenassistent'!$J$9:$BU$134,MATCH($A85,Input_Lieferant!$B$9:$B$134,0),MATCH(S$1,'Systemmanager - Datenassistent'!$J$8:$BU$8,0)), "")</f>
        <v/>
      </c>
      <c r="T85" t="e">
        <f>INDEX('Systemmanager - Datenassistent'!$J$9:$BU$134,MATCH($A85,Input_Lieferant!$B$9:$B$134,0),MATCH(T$1,'Systemmanager - Datenassistent'!$J$8:$BU$8,0))</f>
        <v>#N/A</v>
      </c>
      <c r="U85" t="str">
        <f>_xlfn.IFNA(INDEX(Input_Lieferant!$C$9:$BE$158,MATCH($A85,Input_Lieferant!$B$9:$B$158,0),MATCH(U$1,Input_Lieferant!$C$8:$BE$8,0)),"")&amp;""</f>
        <v/>
      </c>
      <c r="V85" s="258" t="str">
        <f t="shared" si="8"/>
        <v/>
      </c>
      <c r="W85" t="str">
        <f>_xlfn.IFNA(INDEX(Grunddaten!$C$9:$BP$134,MATCH($A85,Input_Lieferant!$B$9:$B$134,0),MATCH(W$1,Grunddaten!$C$8:$BP$8,0)), "")&amp;""</f>
        <v/>
      </c>
      <c r="Y85" t="str">
        <f>_xlfn.IFNA(INDEX(Input_Lieferant!$C$9:$BE$158,MATCH($A85,Input_Lieferant!$B$9:$B$158,0),MATCH(Y$1,Input_Lieferant!$C$8:$BE$8,0)), "")&amp;""</f>
        <v/>
      </c>
      <c r="Z85" t="str">
        <f>_xlfn.IFNA(INDEX(Input_Lieferant!$C$9:$BE$158,MATCH($A85,Input_Lieferant!$B$9:$B$158,0),MATCH(Z$1,Input_Lieferant!$C$8:$BE$8,0)), "")&amp;""</f>
        <v/>
      </c>
      <c r="AA85" t="str">
        <f>_xlfn.IFNA(INDEX(Grunddaten!$C$9:$BP$134,MATCH($A85,Input_Lieferant!$B$9:$B$134,0),MATCH(AA$1,Grunddaten!$C$8:$BP$8,0)), "")&amp;""</f>
        <v/>
      </c>
      <c r="AB85" t="str">
        <f>_xlfn.IFNA(INDEX(Input_Lieferant!$C$9:$BE$158,MATCH($A85,Input_Lieferant!$B$9:$B$158,0),MATCH(AB$1,Input_Lieferant!$C$8:$BE$8,0)), "")&amp;""</f>
        <v/>
      </c>
      <c r="AC85" s="258" t="str">
        <f t="shared" si="9"/>
        <v/>
      </c>
      <c r="AD85" t="str">
        <f>_xlfn.IFNA(INDEX('Systemmanager - Datenassistent'!$G$9:$BU$134,MATCH($A85,Input_Lieferant!$B$9:$B$134,0),MATCH(AD$1,'Systemmanager - Datenassistent'!$G$8:$BU$8,0)), "")&amp;""</f>
        <v/>
      </c>
      <c r="AE85" t="str">
        <f>_xlfn.IFNA(INDEX(Grunddaten!$C$9:$BP$134,MATCH($A85,Input_Lieferant!$B$9:$B$134,0),MATCH(AE$1,Grunddaten!$C$8:$BP$8,0)), "")&amp;""</f>
        <v/>
      </c>
      <c r="AF85" t="str">
        <f>_xlfn.IFNA(INDEX('Systemmanager - Datenassistent'!$J$9:$BU$134,MATCH($A85,Input_Lieferant!$B$9:$B$134,0),MATCH(AF$1,'Systemmanager - Datenassistent'!$J$8:$BU$8,0)), "")&amp;""</f>
        <v/>
      </c>
      <c r="AG85" t="str">
        <f>_xlfn.IFNA(INDEX('Systemmanager - Datenassistent'!$J$9:$BU$134,MATCH($A85,Input_Lieferant!$B$9:$B$134,0),MATCH(AG$1,'Systemmanager - Datenassistent'!$J$8:$BU$8,0)), "")&amp;""</f>
        <v/>
      </c>
      <c r="AH85" t="str">
        <f>_xlfn.IFNA(INDEX(Grunddaten!$C$9:$BP$134,MATCH($A85,Input_Lieferant!$B$9:$B$134,0),MATCH(AH$1,Grunddaten!$C$8:$BP$8,0)), "")&amp;""</f>
        <v/>
      </c>
      <c r="AI85" t="str">
        <f>_xlfn.IFNA(INDEX(Grunddaten!$C$9:$BP$134,MATCH($A85,Input_Lieferant!$B$9:$B$134,0),MATCH(AI$1,Grunddaten!$C$8:$BP$8,0)), "")&amp;""</f>
        <v/>
      </c>
      <c r="AJ85" t="str">
        <f>_xlfn.IFNA(INDEX(Grunddaten!$C$9:$BP$134,MATCH($A85,Input_Lieferant!$B$9:$B$134,0),MATCH(AJ$1,Grunddaten!$C$8:$BP$8,0)), "")&amp;""</f>
        <v/>
      </c>
      <c r="AK85" s="258" t="str">
        <f t="shared" si="10"/>
        <v/>
      </c>
      <c r="AL85" t="str">
        <f>_xlfn.IFNA(INDEX('Systemmanager - Datenassistent'!$J$9:$BU$134,MATCH($A85,Input_Lieferant!$B$9:$B$134,0),MATCH(AL$1,'Systemmanager - Datenassistent'!$J$8:$BU$8,0)), "")&amp;""</f>
        <v/>
      </c>
      <c r="AM85" t="str">
        <f>_xlfn.IFNA(INDEX('Systemmanager - Datenassistent'!$J$9:$BU$134,MATCH($A85,Input_Lieferant!$B$9:$B$134,0),MATCH(AM$1,'Systemmanager - Datenassistent'!$J$8:$BU$8,0)), "")&amp;""</f>
        <v/>
      </c>
      <c r="AN85" s="227" t="str">
        <f>_xlfn.IFNA(INDEX('Systemmanager - Datenassistent'!$J$9:$BU$134,MATCH($A85,Input_Lieferant!$B$9:$B$134,0),MATCH(AN$1,'Systemmanager - Datenassistent'!$J$8:$BU$8,0)), "")&amp;""</f>
        <v/>
      </c>
    </row>
    <row r="86" spans="1:40" x14ac:dyDescent="0.2">
      <c r="A86" t="str">
        <f>IF(LEN(Input_Lieferant!B93)=0,"",Input_Lieferant!B93)</f>
        <v/>
      </c>
      <c r="B86" t="str">
        <f t="shared" si="6"/>
        <v/>
      </c>
      <c r="C86" t="str">
        <f>_xlfn.IFNA(INDEX(Grunddaten!$C$9:$BP$134,MATCH($A86,Input_Lieferant!$B$9:$B$134,0),MATCH(C$1,Grunddaten!$C$8:$BP$8,0)), "")&amp;""</f>
        <v/>
      </c>
      <c r="D86" t="str">
        <f>_xlfn.IFNA(INDEX(Input_Lieferant!$C$9:$BE$158,MATCH($A86,Input_Lieferant!$B$9:$B$158,0),MATCH(D$1,Input_Lieferant!$C$8:$BE$8,0)), "")&amp;""</f>
        <v/>
      </c>
      <c r="E86" t="str">
        <f>_xlfn.IFNA(INDEX(Input_Lieferant!$C$9:$BE$158,MATCH($A86,Input_Lieferant!$B$9:$B$158,0),MATCH(E$1,Input_Lieferant!$C$8:$BE$8,0)), "")&amp;""</f>
        <v/>
      </c>
      <c r="F86" t="str">
        <f>_xlfn.IFNA(INDEX(Grunddaten!$C$9:$BP$134,MATCH($A86,Input_Lieferant!$B$9:$B$134,0),MATCH(F$1,Grunddaten!$C$8:$BP$8,0)), "")&amp;""</f>
        <v/>
      </c>
      <c r="G86" t="str">
        <f>_xlfn.IFNA(INDEX(Input_Lieferant!$C$9:$BE$158,MATCH($A86,Input_Lieferant!$B$9:$B$158,0),MATCH(G$1,Input_Lieferant!$C$8:$BE$8,0)), "")&amp;""</f>
        <v/>
      </c>
      <c r="H86" t="str">
        <f>_xlfn.IFNA(INDEX(Input_Lieferant!$C$9:$BE$158,MATCH($A86,Input_Lieferant!$B$9:$B$158,0),MATCH(H$1,Input_Lieferant!$C$8:$BE$8,0)),"")&amp;""</f>
        <v/>
      </c>
      <c r="I86" t="str">
        <f>TEXT(_xlfn.IFNA(INDEX(Input_Lieferant!$C$9:$BE$158,MATCH($A86,Input_Lieferant!$B$9:$B$158,0),MATCH(I$1,Input_Lieferant!$C$8:$BE$8,0)),""), "0.000")&amp;""</f>
        <v/>
      </c>
      <c r="J86" t="str">
        <f>TEXT(_xlfn.IFNA(INDEX(Input_Lieferant!$C$9:$BE$158,MATCH($A86,Input_Lieferant!$B$9:$B$158,0),MATCH(J$1,Input_Lieferant!$C$8:$BE$8,0)),""), "0.000")&amp;""</f>
        <v/>
      </c>
      <c r="K86" t="str">
        <f>TEXT(_xlfn.IFNA(INDEX(Input_Lieferant!$C$9:$BE$158,MATCH($A86,Input_Lieferant!$B$9:$B$158,0),MATCH(K$1,Input_Lieferant!$C$8:$BE$8,0)),""), "0.000")&amp;""</f>
        <v/>
      </c>
      <c r="L86" t="str">
        <f>TEXT(_xlfn.IFNA(INDEX(Input_Lieferant!$C$9:$BE$158,MATCH($A86,Input_Lieferant!$B$9:$B$158,0),MATCH(L$1,Input_Lieferant!$C$8:$BE$8,0)),""), "0.000")&amp;""</f>
        <v/>
      </c>
      <c r="M86" t="str">
        <f>_xlfn.IFNA(INDEX(Input_Lieferant!$C$9:$BE$158,MATCH($A86,Input_Lieferant!$B$9:$B$158,0),MATCH(M$1,Input_Lieferant!$C$8:$BE$8,0)),"")&amp;""</f>
        <v/>
      </c>
      <c r="N86" t="str">
        <f>_xlfn.IFNA(INDEX(Input_Lieferant!$C$9:$BE$158,MATCH($A86,Input_Lieferant!$B$9:$B$158,0),MATCH(N$1,Input_Lieferant!$C$8:$BE$8,0)),"")&amp;""</f>
        <v/>
      </c>
      <c r="O86" t="str">
        <f>_xlfn.IFNA(INDEX(Input_Lieferant!$C$9:$BE$158,MATCH($A86,Input_Lieferant!$B$9:$B$158,0),MATCH(O$1,Input_Lieferant!$C$8:$BE$8,0)),"")&amp;""</f>
        <v/>
      </c>
      <c r="P86" t="str">
        <f>_xlfn.IFNA(INDEX(Input_Lieferant!$C$9:$BE$158,MATCH($A86,Input_Lieferant!$B$9:$B$158,0),MATCH(P$1,Input_Lieferant!$C$8:$BE$8,0)),"")&amp;""</f>
        <v/>
      </c>
      <c r="Q86" s="258" t="str">
        <f t="shared" si="7"/>
        <v/>
      </c>
      <c r="R86" t="str">
        <f>_xlfn.IFNA(INDEX(Grunddaten!$C$9:$BP$134,MATCH($A86,Input_Lieferant!$B$9:$B$134,0),MATCH(R$1,Grunddaten!$C$8:$BP$8,0)), "")&amp;""</f>
        <v/>
      </c>
      <c r="S86" t="str">
        <f>_xlfn.IFNA(INDEX('Systemmanager - Datenassistent'!$J$9:$BU$134,MATCH($A86,Input_Lieferant!$B$9:$B$134,0),MATCH(S$1,'Systemmanager - Datenassistent'!$J$8:$BU$8,0)), "")</f>
        <v/>
      </c>
      <c r="T86" t="e">
        <f>INDEX('Systemmanager - Datenassistent'!$J$9:$BU$134,MATCH($A86,Input_Lieferant!$B$9:$B$134,0),MATCH(T$1,'Systemmanager - Datenassistent'!$J$8:$BU$8,0))</f>
        <v>#N/A</v>
      </c>
      <c r="U86" t="str">
        <f>_xlfn.IFNA(INDEX(Input_Lieferant!$C$9:$BE$158,MATCH($A86,Input_Lieferant!$B$9:$B$158,0),MATCH(U$1,Input_Lieferant!$C$8:$BE$8,0)),"")&amp;""</f>
        <v/>
      </c>
      <c r="V86" s="258" t="str">
        <f t="shared" si="8"/>
        <v/>
      </c>
      <c r="W86" t="str">
        <f>_xlfn.IFNA(INDEX(Grunddaten!$C$9:$BP$134,MATCH($A86,Input_Lieferant!$B$9:$B$134,0),MATCH(W$1,Grunddaten!$C$8:$BP$8,0)), "")&amp;""</f>
        <v/>
      </c>
      <c r="Y86" t="str">
        <f>_xlfn.IFNA(INDEX(Input_Lieferant!$C$9:$BE$158,MATCH($A86,Input_Lieferant!$B$9:$B$158,0),MATCH(Y$1,Input_Lieferant!$C$8:$BE$8,0)), "")&amp;""</f>
        <v/>
      </c>
      <c r="Z86" t="str">
        <f>_xlfn.IFNA(INDEX(Input_Lieferant!$C$9:$BE$158,MATCH($A86,Input_Lieferant!$B$9:$B$158,0),MATCH(Z$1,Input_Lieferant!$C$8:$BE$8,0)), "")&amp;""</f>
        <v/>
      </c>
      <c r="AA86" t="str">
        <f>_xlfn.IFNA(INDEX(Grunddaten!$C$9:$BP$134,MATCH($A86,Input_Lieferant!$B$9:$B$134,0),MATCH(AA$1,Grunddaten!$C$8:$BP$8,0)), "")&amp;""</f>
        <v/>
      </c>
      <c r="AB86" t="str">
        <f>_xlfn.IFNA(INDEX(Input_Lieferant!$C$9:$BE$158,MATCH($A86,Input_Lieferant!$B$9:$B$158,0),MATCH(AB$1,Input_Lieferant!$C$8:$BE$8,0)), "")&amp;""</f>
        <v/>
      </c>
      <c r="AC86" s="258" t="str">
        <f t="shared" si="9"/>
        <v/>
      </c>
      <c r="AD86" t="str">
        <f>_xlfn.IFNA(INDEX('Systemmanager - Datenassistent'!$G$9:$BU$134,MATCH($A86,Input_Lieferant!$B$9:$B$134,0),MATCH(AD$1,'Systemmanager - Datenassistent'!$G$8:$BU$8,0)), "")&amp;""</f>
        <v/>
      </c>
      <c r="AE86" t="str">
        <f>_xlfn.IFNA(INDEX(Grunddaten!$C$9:$BP$134,MATCH($A86,Input_Lieferant!$B$9:$B$134,0),MATCH(AE$1,Grunddaten!$C$8:$BP$8,0)), "")&amp;""</f>
        <v/>
      </c>
      <c r="AF86" t="str">
        <f>_xlfn.IFNA(INDEX('Systemmanager - Datenassistent'!$J$9:$BU$134,MATCH($A86,Input_Lieferant!$B$9:$B$134,0),MATCH(AF$1,'Systemmanager - Datenassistent'!$J$8:$BU$8,0)), "")&amp;""</f>
        <v/>
      </c>
      <c r="AG86" t="str">
        <f>_xlfn.IFNA(INDEX('Systemmanager - Datenassistent'!$J$9:$BU$134,MATCH($A86,Input_Lieferant!$B$9:$B$134,0),MATCH(AG$1,'Systemmanager - Datenassistent'!$J$8:$BU$8,0)), "")&amp;""</f>
        <v/>
      </c>
      <c r="AH86" t="str">
        <f>_xlfn.IFNA(INDEX(Grunddaten!$C$9:$BP$134,MATCH($A86,Input_Lieferant!$B$9:$B$134,0),MATCH(AH$1,Grunddaten!$C$8:$BP$8,0)), "")&amp;""</f>
        <v/>
      </c>
      <c r="AI86" t="str">
        <f>_xlfn.IFNA(INDEX(Grunddaten!$C$9:$BP$134,MATCH($A86,Input_Lieferant!$B$9:$B$134,0),MATCH(AI$1,Grunddaten!$C$8:$BP$8,0)), "")&amp;""</f>
        <v/>
      </c>
      <c r="AJ86" t="str">
        <f>_xlfn.IFNA(INDEX(Grunddaten!$C$9:$BP$134,MATCH($A86,Input_Lieferant!$B$9:$B$134,0),MATCH(AJ$1,Grunddaten!$C$8:$BP$8,0)), "")&amp;""</f>
        <v/>
      </c>
      <c r="AK86" s="258" t="str">
        <f t="shared" si="10"/>
        <v/>
      </c>
      <c r="AL86" t="str">
        <f>_xlfn.IFNA(INDEX('Systemmanager - Datenassistent'!$J$9:$BU$134,MATCH($A86,Input_Lieferant!$B$9:$B$134,0),MATCH(AL$1,'Systemmanager - Datenassistent'!$J$8:$BU$8,0)), "")&amp;""</f>
        <v/>
      </c>
      <c r="AM86" t="str">
        <f>_xlfn.IFNA(INDEX('Systemmanager - Datenassistent'!$J$9:$BU$134,MATCH($A86,Input_Lieferant!$B$9:$B$134,0),MATCH(AM$1,'Systemmanager - Datenassistent'!$J$8:$BU$8,0)), "")&amp;""</f>
        <v/>
      </c>
      <c r="AN86" s="227" t="str">
        <f>_xlfn.IFNA(INDEX('Systemmanager - Datenassistent'!$J$9:$BU$134,MATCH($A86,Input_Lieferant!$B$9:$B$134,0),MATCH(AN$1,'Systemmanager - Datenassistent'!$J$8:$BU$8,0)), "")&amp;""</f>
        <v/>
      </c>
    </row>
    <row r="87" spans="1:40" x14ac:dyDescent="0.2">
      <c r="A87" t="str">
        <f>IF(LEN(Input_Lieferant!B94)=0,"",Input_Lieferant!B94)</f>
        <v/>
      </c>
      <c r="B87" t="str">
        <f t="shared" si="6"/>
        <v/>
      </c>
      <c r="C87" t="str">
        <f>_xlfn.IFNA(INDEX(Grunddaten!$C$9:$BP$134,MATCH($A87,Input_Lieferant!$B$9:$B$134,0),MATCH(C$1,Grunddaten!$C$8:$BP$8,0)), "")&amp;""</f>
        <v/>
      </c>
      <c r="D87" t="str">
        <f>_xlfn.IFNA(INDEX(Input_Lieferant!$C$9:$BE$158,MATCH($A87,Input_Lieferant!$B$9:$B$158,0),MATCH(D$1,Input_Lieferant!$C$8:$BE$8,0)), "")&amp;""</f>
        <v/>
      </c>
      <c r="E87" t="str">
        <f>_xlfn.IFNA(INDEX(Input_Lieferant!$C$9:$BE$158,MATCH($A87,Input_Lieferant!$B$9:$B$158,0),MATCH(E$1,Input_Lieferant!$C$8:$BE$8,0)), "")&amp;""</f>
        <v/>
      </c>
      <c r="F87" t="str">
        <f>_xlfn.IFNA(INDEX(Grunddaten!$C$9:$BP$134,MATCH($A87,Input_Lieferant!$B$9:$B$134,0),MATCH(F$1,Grunddaten!$C$8:$BP$8,0)), "")&amp;""</f>
        <v/>
      </c>
      <c r="G87" t="str">
        <f>_xlfn.IFNA(INDEX(Input_Lieferant!$C$9:$BE$158,MATCH($A87,Input_Lieferant!$B$9:$B$158,0),MATCH(G$1,Input_Lieferant!$C$8:$BE$8,0)), "")&amp;""</f>
        <v/>
      </c>
      <c r="H87" t="str">
        <f>_xlfn.IFNA(INDEX(Input_Lieferant!$C$9:$BE$158,MATCH($A87,Input_Lieferant!$B$9:$B$158,0),MATCH(H$1,Input_Lieferant!$C$8:$BE$8,0)),"")&amp;""</f>
        <v/>
      </c>
      <c r="I87" t="str">
        <f>TEXT(_xlfn.IFNA(INDEX(Input_Lieferant!$C$9:$BE$158,MATCH($A87,Input_Lieferant!$B$9:$B$158,0),MATCH(I$1,Input_Lieferant!$C$8:$BE$8,0)),""), "0.000")&amp;""</f>
        <v/>
      </c>
      <c r="J87" t="str">
        <f>TEXT(_xlfn.IFNA(INDEX(Input_Lieferant!$C$9:$BE$158,MATCH($A87,Input_Lieferant!$B$9:$B$158,0),MATCH(J$1,Input_Lieferant!$C$8:$BE$8,0)),""), "0.000")&amp;""</f>
        <v/>
      </c>
      <c r="K87" t="str">
        <f>TEXT(_xlfn.IFNA(INDEX(Input_Lieferant!$C$9:$BE$158,MATCH($A87,Input_Lieferant!$B$9:$B$158,0),MATCH(K$1,Input_Lieferant!$C$8:$BE$8,0)),""), "0.000")&amp;""</f>
        <v/>
      </c>
      <c r="L87" t="str">
        <f>TEXT(_xlfn.IFNA(INDEX(Input_Lieferant!$C$9:$BE$158,MATCH($A87,Input_Lieferant!$B$9:$B$158,0),MATCH(L$1,Input_Lieferant!$C$8:$BE$8,0)),""), "0.000")&amp;""</f>
        <v/>
      </c>
      <c r="M87" t="str">
        <f>_xlfn.IFNA(INDEX(Input_Lieferant!$C$9:$BE$158,MATCH($A87,Input_Lieferant!$B$9:$B$158,0),MATCH(M$1,Input_Lieferant!$C$8:$BE$8,0)),"")&amp;""</f>
        <v/>
      </c>
      <c r="N87" t="str">
        <f>_xlfn.IFNA(INDEX(Input_Lieferant!$C$9:$BE$158,MATCH($A87,Input_Lieferant!$B$9:$B$158,0),MATCH(N$1,Input_Lieferant!$C$8:$BE$8,0)),"")&amp;""</f>
        <v/>
      </c>
      <c r="O87" t="str">
        <f>_xlfn.IFNA(INDEX(Input_Lieferant!$C$9:$BE$158,MATCH($A87,Input_Lieferant!$B$9:$B$158,0),MATCH(O$1,Input_Lieferant!$C$8:$BE$8,0)),"")&amp;""</f>
        <v/>
      </c>
      <c r="P87" t="str">
        <f>_xlfn.IFNA(INDEX(Input_Lieferant!$C$9:$BE$158,MATCH($A87,Input_Lieferant!$B$9:$B$158,0),MATCH(P$1,Input_Lieferant!$C$8:$BE$8,0)),"")&amp;""</f>
        <v/>
      </c>
      <c r="Q87" s="258" t="str">
        <f t="shared" si="7"/>
        <v/>
      </c>
      <c r="R87" t="str">
        <f>_xlfn.IFNA(INDEX(Grunddaten!$C$9:$BP$134,MATCH($A87,Input_Lieferant!$B$9:$B$134,0),MATCH(R$1,Grunddaten!$C$8:$BP$8,0)), "")&amp;""</f>
        <v/>
      </c>
      <c r="S87" t="str">
        <f>_xlfn.IFNA(INDEX('Systemmanager - Datenassistent'!$J$9:$BU$134,MATCH($A87,Input_Lieferant!$B$9:$B$134,0),MATCH(S$1,'Systemmanager - Datenassistent'!$J$8:$BU$8,0)), "")</f>
        <v/>
      </c>
      <c r="T87" t="e">
        <f>INDEX('Systemmanager - Datenassistent'!$J$9:$BU$134,MATCH($A87,Input_Lieferant!$B$9:$B$134,0),MATCH(T$1,'Systemmanager - Datenassistent'!$J$8:$BU$8,0))</f>
        <v>#N/A</v>
      </c>
      <c r="U87" t="str">
        <f>_xlfn.IFNA(INDEX(Input_Lieferant!$C$9:$BE$158,MATCH($A87,Input_Lieferant!$B$9:$B$158,0),MATCH(U$1,Input_Lieferant!$C$8:$BE$8,0)),"")&amp;""</f>
        <v/>
      </c>
      <c r="V87" s="258" t="str">
        <f t="shared" si="8"/>
        <v/>
      </c>
      <c r="W87" t="str">
        <f>_xlfn.IFNA(INDEX(Grunddaten!$C$9:$BP$134,MATCH($A87,Input_Lieferant!$B$9:$B$134,0),MATCH(W$1,Grunddaten!$C$8:$BP$8,0)), "")&amp;""</f>
        <v/>
      </c>
      <c r="Y87" t="str">
        <f>_xlfn.IFNA(INDEX(Input_Lieferant!$C$9:$BE$158,MATCH($A87,Input_Lieferant!$B$9:$B$158,0),MATCH(Y$1,Input_Lieferant!$C$8:$BE$8,0)), "")&amp;""</f>
        <v/>
      </c>
      <c r="Z87" t="str">
        <f>_xlfn.IFNA(INDEX(Input_Lieferant!$C$9:$BE$158,MATCH($A87,Input_Lieferant!$B$9:$B$158,0),MATCH(Z$1,Input_Lieferant!$C$8:$BE$8,0)), "")&amp;""</f>
        <v/>
      </c>
      <c r="AA87" t="str">
        <f>_xlfn.IFNA(INDEX(Grunddaten!$C$9:$BP$134,MATCH($A87,Input_Lieferant!$B$9:$B$134,0),MATCH(AA$1,Grunddaten!$C$8:$BP$8,0)), "")&amp;""</f>
        <v/>
      </c>
      <c r="AB87" t="str">
        <f>_xlfn.IFNA(INDEX(Input_Lieferant!$C$9:$BE$158,MATCH($A87,Input_Lieferant!$B$9:$B$158,0),MATCH(AB$1,Input_Lieferant!$C$8:$BE$8,0)), "")&amp;""</f>
        <v/>
      </c>
      <c r="AC87" s="258" t="str">
        <f t="shared" si="9"/>
        <v/>
      </c>
      <c r="AD87" t="str">
        <f>_xlfn.IFNA(INDEX('Systemmanager - Datenassistent'!$G$9:$BU$134,MATCH($A87,Input_Lieferant!$B$9:$B$134,0),MATCH(AD$1,'Systemmanager - Datenassistent'!$G$8:$BU$8,0)), "")&amp;""</f>
        <v/>
      </c>
      <c r="AE87" t="str">
        <f>_xlfn.IFNA(INDEX(Grunddaten!$C$9:$BP$134,MATCH($A87,Input_Lieferant!$B$9:$B$134,0),MATCH(AE$1,Grunddaten!$C$8:$BP$8,0)), "")&amp;""</f>
        <v/>
      </c>
      <c r="AF87" t="str">
        <f>_xlfn.IFNA(INDEX('Systemmanager - Datenassistent'!$J$9:$BU$134,MATCH($A87,Input_Lieferant!$B$9:$B$134,0),MATCH(AF$1,'Systemmanager - Datenassistent'!$J$8:$BU$8,0)), "")&amp;""</f>
        <v/>
      </c>
      <c r="AG87" t="str">
        <f>_xlfn.IFNA(INDEX('Systemmanager - Datenassistent'!$J$9:$BU$134,MATCH($A87,Input_Lieferant!$B$9:$B$134,0),MATCH(AG$1,'Systemmanager - Datenassistent'!$J$8:$BU$8,0)), "")&amp;""</f>
        <v/>
      </c>
      <c r="AH87" t="str">
        <f>_xlfn.IFNA(INDEX(Grunddaten!$C$9:$BP$134,MATCH($A87,Input_Lieferant!$B$9:$B$134,0),MATCH(AH$1,Grunddaten!$C$8:$BP$8,0)), "")&amp;""</f>
        <v/>
      </c>
      <c r="AI87" t="str">
        <f>_xlfn.IFNA(INDEX(Grunddaten!$C$9:$BP$134,MATCH($A87,Input_Lieferant!$B$9:$B$134,0),MATCH(AI$1,Grunddaten!$C$8:$BP$8,0)), "")&amp;""</f>
        <v/>
      </c>
      <c r="AJ87" t="str">
        <f>_xlfn.IFNA(INDEX(Grunddaten!$C$9:$BP$134,MATCH($A87,Input_Lieferant!$B$9:$B$134,0),MATCH(AJ$1,Grunddaten!$C$8:$BP$8,0)), "")&amp;""</f>
        <v/>
      </c>
      <c r="AK87" s="258" t="str">
        <f t="shared" si="10"/>
        <v/>
      </c>
      <c r="AL87" t="str">
        <f>_xlfn.IFNA(INDEX('Systemmanager - Datenassistent'!$J$9:$BU$134,MATCH($A87,Input_Lieferant!$B$9:$B$134,0),MATCH(AL$1,'Systemmanager - Datenassistent'!$J$8:$BU$8,0)), "")&amp;""</f>
        <v/>
      </c>
      <c r="AM87" t="str">
        <f>_xlfn.IFNA(INDEX('Systemmanager - Datenassistent'!$J$9:$BU$134,MATCH($A87,Input_Lieferant!$B$9:$B$134,0),MATCH(AM$1,'Systemmanager - Datenassistent'!$J$8:$BU$8,0)), "")&amp;""</f>
        <v/>
      </c>
      <c r="AN87" s="227" t="str">
        <f>_xlfn.IFNA(INDEX('Systemmanager - Datenassistent'!$J$9:$BU$134,MATCH($A87,Input_Lieferant!$B$9:$B$134,0),MATCH(AN$1,'Systemmanager - Datenassistent'!$J$8:$BU$8,0)), "")&amp;""</f>
        <v/>
      </c>
    </row>
    <row r="88" spans="1:40" x14ac:dyDescent="0.2">
      <c r="A88" t="str">
        <f>IF(LEN(Input_Lieferant!B95)=0,"",Input_Lieferant!B95)</f>
        <v/>
      </c>
      <c r="B88" t="str">
        <f t="shared" si="6"/>
        <v/>
      </c>
      <c r="C88" t="str">
        <f>_xlfn.IFNA(INDEX(Grunddaten!$C$9:$BP$134,MATCH($A88,Input_Lieferant!$B$9:$B$134,0),MATCH(C$1,Grunddaten!$C$8:$BP$8,0)), "")&amp;""</f>
        <v/>
      </c>
      <c r="D88" t="str">
        <f>_xlfn.IFNA(INDEX(Input_Lieferant!$C$9:$BE$158,MATCH($A88,Input_Lieferant!$B$9:$B$158,0),MATCH(D$1,Input_Lieferant!$C$8:$BE$8,0)), "")&amp;""</f>
        <v/>
      </c>
      <c r="E88" t="str">
        <f>_xlfn.IFNA(INDEX(Input_Lieferant!$C$9:$BE$158,MATCH($A88,Input_Lieferant!$B$9:$B$158,0),MATCH(E$1,Input_Lieferant!$C$8:$BE$8,0)), "")&amp;""</f>
        <v/>
      </c>
      <c r="F88" t="str">
        <f>_xlfn.IFNA(INDEX(Grunddaten!$C$9:$BP$134,MATCH($A88,Input_Lieferant!$B$9:$B$134,0),MATCH(F$1,Grunddaten!$C$8:$BP$8,0)), "")&amp;""</f>
        <v/>
      </c>
      <c r="G88" t="str">
        <f>_xlfn.IFNA(INDEX(Input_Lieferant!$C$9:$BE$158,MATCH($A88,Input_Lieferant!$B$9:$B$158,0),MATCH(G$1,Input_Lieferant!$C$8:$BE$8,0)), "")&amp;""</f>
        <v/>
      </c>
      <c r="H88" t="str">
        <f>_xlfn.IFNA(INDEX(Input_Lieferant!$C$9:$BE$158,MATCH($A88,Input_Lieferant!$B$9:$B$158,0),MATCH(H$1,Input_Lieferant!$C$8:$BE$8,0)),"")&amp;""</f>
        <v/>
      </c>
      <c r="I88" t="str">
        <f>TEXT(_xlfn.IFNA(INDEX(Input_Lieferant!$C$9:$BE$158,MATCH($A88,Input_Lieferant!$B$9:$B$158,0),MATCH(I$1,Input_Lieferant!$C$8:$BE$8,0)),""), "0.000")&amp;""</f>
        <v/>
      </c>
      <c r="J88" t="str">
        <f>TEXT(_xlfn.IFNA(INDEX(Input_Lieferant!$C$9:$BE$158,MATCH($A88,Input_Lieferant!$B$9:$B$158,0),MATCH(J$1,Input_Lieferant!$C$8:$BE$8,0)),""), "0.000")&amp;""</f>
        <v/>
      </c>
      <c r="K88" t="str">
        <f>TEXT(_xlfn.IFNA(INDEX(Input_Lieferant!$C$9:$BE$158,MATCH($A88,Input_Lieferant!$B$9:$B$158,0),MATCH(K$1,Input_Lieferant!$C$8:$BE$8,0)),""), "0.000")&amp;""</f>
        <v/>
      </c>
      <c r="L88" t="str">
        <f>TEXT(_xlfn.IFNA(INDEX(Input_Lieferant!$C$9:$BE$158,MATCH($A88,Input_Lieferant!$B$9:$B$158,0),MATCH(L$1,Input_Lieferant!$C$8:$BE$8,0)),""), "0.000")&amp;""</f>
        <v/>
      </c>
      <c r="M88" t="str">
        <f>_xlfn.IFNA(INDEX(Input_Lieferant!$C$9:$BE$158,MATCH($A88,Input_Lieferant!$B$9:$B$158,0),MATCH(M$1,Input_Lieferant!$C$8:$BE$8,0)),"")&amp;""</f>
        <v/>
      </c>
      <c r="N88" t="str">
        <f>_xlfn.IFNA(INDEX(Input_Lieferant!$C$9:$BE$158,MATCH($A88,Input_Lieferant!$B$9:$B$158,0),MATCH(N$1,Input_Lieferant!$C$8:$BE$8,0)),"")&amp;""</f>
        <v/>
      </c>
      <c r="O88" t="str">
        <f>_xlfn.IFNA(INDEX(Input_Lieferant!$C$9:$BE$158,MATCH($A88,Input_Lieferant!$B$9:$B$158,0),MATCH(O$1,Input_Lieferant!$C$8:$BE$8,0)),"")&amp;""</f>
        <v/>
      </c>
      <c r="P88" t="str">
        <f>_xlfn.IFNA(INDEX(Input_Lieferant!$C$9:$BE$158,MATCH($A88,Input_Lieferant!$B$9:$B$158,0),MATCH(P$1,Input_Lieferant!$C$8:$BE$8,0)),"")&amp;""</f>
        <v/>
      </c>
      <c r="Q88" s="258" t="str">
        <f t="shared" si="7"/>
        <v/>
      </c>
      <c r="R88" t="str">
        <f>_xlfn.IFNA(INDEX(Grunddaten!$C$9:$BP$134,MATCH($A88,Input_Lieferant!$B$9:$B$134,0),MATCH(R$1,Grunddaten!$C$8:$BP$8,0)), "")&amp;""</f>
        <v/>
      </c>
      <c r="S88" t="str">
        <f>_xlfn.IFNA(INDEX('Systemmanager - Datenassistent'!$J$9:$BU$134,MATCH($A88,Input_Lieferant!$B$9:$B$134,0),MATCH(S$1,'Systemmanager - Datenassistent'!$J$8:$BU$8,0)), "")</f>
        <v/>
      </c>
      <c r="T88" t="e">
        <f>INDEX('Systemmanager - Datenassistent'!$J$9:$BU$134,MATCH($A88,Input_Lieferant!$B$9:$B$134,0),MATCH(T$1,'Systemmanager - Datenassistent'!$J$8:$BU$8,0))</f>
        <v>#N/A</v>
      </c>
      <c r="U88" t="str">
        <f>_xlfn.IFNA(INDEX(Input_Lieferant!$C$9:$BE$158,MATCH($A88,Input_Lieferant!$B$9:$B$158,0),MATCH(U$1,Input_Lieferant!$C$8:$BE$8,0)),"")&amp;""</f>
        <v/>
      </c>
      <c r="V88" s="258" t="str">
        <f t="shared" si="8"/>
        <v/>
      </c>
      <c r="W88" t="str">
        <f>_xlfn.IFNA(INDEX(Grunddaten!$C$9:$BP$134,MATCH($A88,Input_Lieferant!$B$9:$B$134,0),MATCH(W$1,Grunddaten!$C$8:$BP$8,0)), "")&amp;""</f>
        <v/>
      </c>
      <c r="Y88" t="str">
        <f>_xlfn.IFNA(INDEX(Input_Lieferant!$C$9:$BE$158,MATCH($A88,Input_Lieferant!$B$9:$B$158,0),MATCH(Y$1,Input_Lieferant!$C$8:$BE$8,0)), "")&amp;""</f>
        <v/>
      </c>
      <c r="Z88" t="str">
        <f>_xlfn.IFNA(INDEX(Input_Lieferant!$C$9:$BE$158,MATCH($A88,Input_Lieferant!$B$9:$B$158,0),MATCH(Z$1,Input_Lieferant!$C$8:$BE$8,0)), "")&amp;""</f>
        <v/>
      </c>
      <c r="AA88" t="str">
        <f>_xlfn.IFNA(INDEX(Grunddaten!$C$9:$BP$134,MATCH($A88,Input_Lieferant!$B$9:$B$134,0),MATCH(AA$1,Grunddaten!$C$8:$BP$8,0)), "")&amp;""</f>
        <v/>
      </c>
      <c r="AB88" t="str">
        <f>_xlfn.IFNA(INDEX(Input_Lieferant!$C$9:$BE$158,MATCH($A88,Input_Lieferant!$B$9:$B$158,0),MATCH(AB$1,Input_Lieferant!$C$8:$BE$8,0)), "")&amp;""</f>
        <v/>
      </c>
      <c r="AC88" s="258" t="str">
        <f t="shared" si="9"/>
        <v/>
      </c>
      <c r="AD88" t="str">
        <f>_xlfn.IFNA(INDEX('Systemmanager - Datenassistent'!$G$9:$BU$134,MATCH($A88,Input_Lieferant!$B$9:$B$134,0),MATCH(AD$1,'Systemmanager - Datenassistent'!$G$8:$BU$8,0)), "")&amp;""</f>
        <v/>
      </c>
      <c r="AE88" t="str">
        <f>_xlfn.IFNA(INDEX(Grunddaten!$C$9:$BP$134,MATCH($A88,Input_Lieferant!$B$9:$B$134,0),MATCH(AE$1,Grunddaten!$C$8:$BP$8,0)), "")&amp;""</f>
        <v/>
      </c>
      <c r="AF88" t="str">
        <f>_xlfn.IFNA(INDEX('Systemmanager - Datenassistent'!$J$9:$BU$134,MATCH($A88,Input_Lieferant!$B$9:$B$134,0),MATCH(AF$1,'Systemmanager - Datenassistent'!$J$8:$BU$8,0)), "")&amp;""</f>
        <v/>
      </c>
      <c r="AG88" t="str">
        <f>_xlfn.IFNA(INDEX('Systemmanager - Datenassistent'!$J$9:$BU$134,MATCH($A88,Input_Lieferant!$B$9:$B$134,0),MATCH(AG$1,'Systemmanager - Datenassistent'!$J$8:$BU$8,0)), "")&amp;""</f>
        <v/>
      </c>
      <c r="AH88" t="str">
        <f>_xlfn.IFNA(INDEX(Grunddaten!$C$9:$BP$134,MATCH($A88,Input_Lieferant!$B$9:$B$134,0),MATCH(AH$1,Grunddaten!$C$8:$BP$8,0)), "")&amp;""</f>
        <v/>
      </c>
      <c r="AI88" t="str">
        <f>_xlfn.IFNA(INDEX(Grunddaten!$C$9:$BP$134,MATCH($A88,Input_Lieferant!$B$9:$B$134,0),MATCH(AI$1,Grunddaten!$C$8:$BP$8,0)), "")&amp;""</f>
        <v/>
      </c>
      <c r="AJ88" t="str">
        <f>_xlfn.IFNA(INDEX(Grunddaten!$C$9:$BP$134,MATCH($A88,Input_Lieferant!$B$9:$B$134,0),MATCH(AJ$1,Grunddaten!$C$8:$BP$8,0)), "")&amp;""</f>
        <v/>
      </c>
      <c r="AK88" s="258" t="str">
        <f t="shared" si="10"/>
        <v/>
      </c>
      <c r="AL88" t="str">
        <f>_xlfn.IFNA(INDEX('Systemmanager - Datenassistent'!$J$9:$BU$134,MATCH($A88,Input_Lieferant!$B$9:$B$134,0),MATCH(AL$1,'Systemmanager - Datenassistent'!$J$8:$BU$8,0)), "")&amp;""</f>
        <v/>
      </c>
      <c r="AM88" t="str">
        <f>_xlfn.IFNA(INDEX('Systemmanager - Datenassistent'!$J$9:$BU$134,MATCH($A88,Input_Lieferant!$B$9:$B$134,0),MATCH(AM$1,'Systemmanager - Datenassistent'!$J$8:$BU$8,0)), "")&amp;""</f>
        <v/>
      </c>
      <c r="AN88" s="227" t="str">
        <f>_xlfn.IFNA(INDEX('Systemmanager - Datenassistent'!$J$9:$BU$134,MATCH($A88,Input_Lieferant!$B$9:$B$134,0),MATCH(AN$1,'Systemmanager - Datenassistent'!$J$8:$BU$8,0)), "")&amp;""</f>
        <v/>
      </c>
    </row>
    <row r="89" spans="1:40" x14ac:dyDescent="0.2">
      <c r="A89" t="str">
        <f>IF(LEN(Input_Lieferant!B96)=0,"",Input_Lieferant!B96)</f>
        <v/>
      </c>
      <c r="B89" t="str">
        <f t="shared" si="6"/>
        <v/>
      </c>
      <c r="C89" t="str">
        <f>_xlfn.IFNA(INDEX(Grunddaten!$C$9:$BP$134,MATCH($A89,Input_Lieferant!$B$9:$B$134,0),MATCH(C$1,Grunddaten!$C$8:$BP$8,0)), "")&amp;""</f>
        <v/>
      </c>
      <c r="D89" t="str">
        <f>_xlfn.IFNA(INDEX(Input_Lieferant!$C$9:$BE$158,MATCH($A89,Input_Lieferant!$B$9:$B$158,0),MATCH(D$1,Input_Lieferant!$C$8:$BE$8,0)), "")&amp;""</f>
        <v/>
      </c>
      <c r="E89" t="str">
        <f>_xlfn.IFNA(INDEX(Input_Lieferant!$C$9:$BE$158,MATCH($A89,Input_Lieferant!$B$9:$B$158,0),MATCH(E$1,Input_Lieferant!$C$8:$BE$8,0)), "")&amp;""</f>
        <v/>
      </c>
      <c r="F89" t="str">
        <f>_xlfn.IFNA(INDEX(Grunddaten!$C$9:$BP$134,MATCH($A89,Input_Lieferant!$B$9:$B$134,0),MATCH(F$1,Grunddaten!$C$8:$BP$8,0)), "")&amp;""</f>
        <v/>
      </c>
      <c r="G89" t="str">
        <f>_xlfn.IFNA(INDEX(Input_Lieferant!$C$9:$BE$158,MATCH($A89,Input_Lieferant!$B$9:$B$158,0),MATCH(G$1,Input_Lieferant!$C$8:$BE$8,0)), "")&amp;""</f>
        <v/>
      </c>
      <c r="H89" t="str">
        <f>_xlfn.IFNA(INDEX(Input_Lieferant!$C$9:$BE$158,MATCH($A89,Input_Lieferant!$B$9:$B$158,0),MATCH(H$1,Input_Lieferant!$C$8:$BE$8,0)),"")&amp;""</f>
        <v/>
      </c>
      <c r="I89" t="str">
        <f>TEXT(_xlfn.IFNA(INDEX(Input_Lieferant!$C$9:$BE$158,MATCH($A89,Input_Lieferant!$B$9:$B$158,0),MATCH(I$1,Input_Lieferant!$C$8:$BE$8,0)),""), "0.000")&amp;""</f>
        <v/>
      </c>
      <c r="J89" t="str">
        <f>TEXT(_xlfn.IFNA(INDEX(Input_Lieferant!$C$9:$BE$158,MATCH($A89,Input_Lieferant!$B$9:$B$158,0),MATCH(J$1,Input_Lieferant!$C$8:$BE$8,0)),""), "0.000")&amp;""</f>
        <v/>
      </c>
      <c r="K89" t="str">
        <f>TEXT(_xlfn.IFNA(INDEX(Input_Lieferant!$C$9:$BE$158,MATCH($A89,Input_Lieferant!$B$9:$B$158,0),MATCH(K$1,Input_Lieferant!$C$8:$BE$8,0)),""), "0.000")&amp;""</f>
        <v/>
      </c>
      <c r="L89" t="str">
        <f>TEXT(_xlfn.IFNA(INDEX(Input_Lieferant!$C$9:$BE$158,MATCH($A89,Input_Lieferant!$B$9:$B$158,0),MATCH(L$1,Input_Lieferant!$C$8:$BE$8,0)),""), "0.000")&amp;""</f>
        <v/>
      </c>
      <c r="M89" t="str">
        <f>_xlfn.IFNA(INDEX(Input_Lieferant!$C$9:$BE$158,MATCH($A89,Input_Lieferant!$B$9:$B$158,0),MATCH(M$1,Input_Lieferant!$C$8:$BE$8,0)),"")&amp;""</f>
        <v/>
      </c>
      <c r="N89" t="str">
        <f>_xlfn.IFNA(INDEX(Input_Lieferant!$C$9:$BE$158,MATCH($A89,Input_Lieferant!$B$9:$B$158,0),MATCH(N$1,Input_Lieferant!$C$8:$BE$8,0)),"")&amp;""</f>
        <v/>
      </c>
      <c r="O89" t="str">
        <f>_xlfn.IFNA(INDEX(Input_Lieferant!$C$9:$BE$158,MATCH($A89,Input_Lieferant!$B$9:$B$158,0),MATCH(O$1,Input_Lieferant!$C$8:$BE$8,0)),"")&amp;""</f>
        <v/>
      </c>
      <c r="P89" t="str">
        <f>_xlfn.IFNA(INDEX(Input_Lieferant!$C$9:$BE$158,MATCH($A89,Input_Lieferant!$B$9:$B$158,0),MATCH(P$1,Input_Lieferant!$C$8:$BE$8,0)),"")&amp;""</f>
        <v/>
      </c>
      <c r="Q89" s="258" t="str">
        <f t="shared" si="7"/>
        <v/>
      </c>
      <c r="R89" t="str">
        <f>_xlfn.IFNA(INDEX(Grunddaten!$C$9:$BP$134,MATCH($A89,Input_Lieferant!$B$9:$B$134,0),MATCH(R$1,Grunddaten!$C$8:$BP$8,0)), "")&amp;""</f>
        <v/>
      </c>
      <c r="S89" t="str">
        <f>_xlfn.IFNA(INDEX('Systemmanager - Datenassistent'!$J$9:$BU$134,MATCH($A89,Input_Lieferant!$B$9:$B$134,0),MATCH(S$1,'Systemmanager - Datenassistent'!$J$8:$BU$8,0)), "")</f>
        <v/>
      </c>
      <c r="T89" t="e">
        <f>INDEX('Systemmanager - Datenassistent'!$J$9:$BU$134,MATCH($A89,Input_Lieferant!$B$9:$B$134,0),MATCH(T$1,'Systemmanager - Datenassistent'!$J$8:$BU$8,0))</f>
        <v>#N/A</v>
      </c>
      <c r="U89" t="str">
        <f>_xlfn.IFNA(INDEX(Input_Lieferant!$C$9:$BE$158,MATCH($A89,Input_Lieferant!$B$9:$B$158,0),MATCH(U$1,Input_Lieferant!$C$8:$BE$8,0)),"")&amp;""</f>
        <v/>
      </c>
      <c r="V89" s="258" t="str">
        <f t="shared" si="8"/>
        <v/>
      </c>
      <c r="W89" t="str">
        <f>_xlfn.IFNA(INDEX(Grunddaten!$C$9:$BP$134,MATCH($A89,Input_Lieferant!$B$9:$B$134,0),MATCH(W$1,Grunddaten!$C$8:$BP$8,0)), "")&amp;""</f>
        <v/>
      </c>
      <c r="Y89" t="str">
        <f>_xlfn.IFNA(INDEX(Input_Lieferant!$C$9:$BE$158,MATCH($A89,Input_Lieferant!$B$9:$B$158,0),MATCH(Y$1,Input_Lieferant!$C$8:$BE$8,0)), "")&amp;""</f>
        <v/>
      </c>
      <c r="Z89" t="str">
        <f>_xlfn.IFNA(INDEX(Input_Lieferant!$C$9:$BE$158,MATCH($A89,Input_Lieferant!$B$9:$B$158,0),MATCH(Z$1,Input_Lieferant!$C$8:$BE$8,0)), "")&amp;""</f>
        <v/>
      </c>
      <c r="AA89" t="str">
        <f>_xlfn.IFNA(INDEX(Grunddaten!$C$9:$BP$134,MATCH($A89,Input_Lieferant!$B$9:$B$134,0),MATCH(AA$1,Grunddaten!$C$8:$BP$8,0)), "")&amp;""</f>
        <v/>
      </c>
      <c r="AB89" t="str">
        <f>_xlfn.IFNA(INDEX(Input_Lieferant!$C$9:$BE$158,MATCH($A89,Input_Lieferant!$B$9:$B$158,0),MATCH(AB$1,Input_Lieferant!$C$8:$BE$8,0)), "")&amp;""</f>
        <v/>
      </c>
      <c r="AC89" s="258" t="str">
        <f t="shared" si="9"/>
        <v/>
      </c>
      <c r="AD89" t="str">
        <f>_xlfn.IFNA(INDEX('Systemmanager - Datenassistent'!$G$9:$BU$134,MATCH($A89,Input_Lieferant!$B$9:$B$134,0),MATCH(AD$1,'Systemmanager - Datenassistent'!$G$8:$BU$8,0)), "")&amp;""</f>
        <v/>
      </c>
      <c r="AE89" t="str">
        <f>_xlfn.IFNA(INDEX(Grunddaten!$C$9:$BP$134,MATCH($A89,Input_Lieferant!$B$9:$B$134,0),MATCH(AE$1,Grunddaten!$C$8:$BP$8,0)), "")&amp;""</f>
        <v/>
      </c>
      <c r="AF89" t="str">
        <f>_xlfn.IFNA(INDEX('Systemmanager - Datenassistent'!$J$9:$BU$134,MATCH($A89,Input_Lieferant!$B$9:$B$134,0),MATCH(AF$1,'Systemmanager - Datenassistent'!$J$8:$BU$8,0)), "")&amp;""</f>
        <v/>
      </c>
      <c r="AG89" t="str">
        <f>_xlfn.IFNA(INDEX('Systemmanager - Datenassistent'!$J$9:$BU$134,MATCH($A89,Input_Lieferant!$B$9:$B$134,0),MATCH(AG$1,'Systemmanager - Datenassistent'!$J$8:$BU$8,0)), "")&amp;""</f>
        <v/>
      </c>
      <c r="AH89" t="str">
        <f>_xlfn.IFNA(INDEX(Grunddaten!$C$9:$BP$134,MATCH($A89,Input_Lieferant!$B$9:$B$134,0),MATCH(AH$1,Grunddaten!$C$8:$BP$8,0)), "")&amp;""</f>
        <v/>
      </c>
      <c r="AI89" t="str">
        <f>_xlfn.IFNA(INDEX(Grunddaten!$C$9:$BP$134,MATCH($A89,Input_Lieferant!$B$9:$B$134,0),MATCH(AI$1,Grunddaten!$C$8:$BP$8,0)), "")&amp;""</f>
        <v/>
      </c>
      <c r="AJ89" t="str">
        <f>_xlfn.IFNA(INDEX(Grunddaten!$C$9:$BP$134,MATCH($A89,Input_Lieferant!$B$9:$B$134,0),MATCH(AJ$1,Grunddaten!$C$8:$BP$8,0)), "")&amp;""</f>
        <v/>
      </c>
      <c r="AK89" s="258" t="str">
        <f t="shared" si="10"/>
        <v/>
      </c>
      <c r="AL89" t="str">
        <f>_xlfn.IFNA(INDEX('Systemmanager - Datenassistent'!$J$9:$BU$134,MATCH($A89,Input_Lieferant!$B$9:$B$134,0),MATCH(AL$1,'Systemmanager - Datenassistent'!$J$8:$BU$8,0)), "")&amp;""</f>
        <v/>
      </c>
      <c r="AM89" t="str">
        <f>_xlfn.IFNA(INDEX('Systemmanager - Datenassistent'!$J$9:$BU$134,MATCH($A89,Input_Lieferant!$B$9:$B$134,0),MATCH(AM$1,'Systemmanager - Datenassistent'!$J$8:$BU$8,0)), "")&amp;""</f>
        <v/>
      </c>
      <c r="AN89" s="227" t="str">
        <f>_xlfn.IFNA(INDEX('Systemmanager - Datenassistent'!$J$9:$BU$134,MATCH($A89,Input_Lieferant!$B$9:$B$134,0),MATCH(AN$1,'Systemmanager - Datenassistent'!$J$8:$BU$8,0)), "")&amp;""</f>
        <v/>
      </c>
    </row>
    <row r="90" spans="1:40" x14ac:dyDescent="0.2">
      <c r="A90" t="str">
        <f>IF(LEN(Input_Lieferant!B97)=0,"",Input_Lieferant!B97)</f>
        <v/>
      </c>
      <c r="B90" t="str">
        <f t="shared" si="6"/>
        <v/>
      </c>
      <c r="C90" t="str">
        <f>_xlfn.IFNA(INDEX(Grunddaten!$C$9:$BP$134,MATCH($A90,Input_Lieferant!$B$9:$B$134,0),MATCH(C$1,Grunddaten!$C$8:$BP$8,0)), "")&amp;""</f>
        <v/>
      </c>
      <c r="D90" t="str">
        <f>_xlfn.IFNA(INDEX(Input_Lieferant!$C$9:$BE$158,MATCH($A90,Input_Lieferant!$B$9:$B$158,0),MATCH(D$1,Input_Lieferant!$C$8:$BE$8,0)), "")&amp;""</f>
        <v/>
      </c>
      <c r="E90" t="str">
        <f>_xlfn.IFNA(INDEX(Input_Lieferant!$C$9:$BE$158,MATCH($A90,Input_Lieferant!$B$9:$B$158,0),MATCH(E$1,Input_Lieferant!$C$8:$BE$8,0)), "")&amp;""</f>
        <v/>
      </c>
      <c r="F90" t="str">
        <f>_xlfn.IFNA(INDEX(Grunddaten!$C$9:$BP$134,MATCH($A90,Input_Lieferant!$B$9:$B$134,0),MATCH(F$1,Grunddaten!$C$8:$BP$8,0)), "")&amp;""</f>
        <v/>
      </c>
      <c r="G90" t="str">
        <f>_xlfn.IFNA(INDEX(Input_Lieferant!$C$9:$BE$158,MATCH($A90,Input_Lieferant!$B$9:$B$158,0),MATCH(G$1,Input_Lieferant!$C$8:$BE$8,0)), "")&amp;""</f>
        <v/>
      </c>
      <c r="H90" t="str">
        <f>_xlfn.IFNA(INDEX(Input_Lieferant!$C$9:$BE$158,MATCH($A90,Input_Lieferant!$B$9:$B$158,0),MATCH(H$1,Input_Lieferant!$C$8:$BE$8,0)),"")&amp;""</f>
        <v/>
      </c>
      <c r="I90" t="str">
        <f>TEXT(_xlfn.IFNA(INDEX(Input_Lieferant!$C$9:$BE$158,MATCH($A90,Input_Lieferant!$B$9:$B$158,0),MATCH(I$1,Input_Lieferant!$C$8:$BE$8,0)),""), "0.000")&amp;""</f>
        <v/>
      </c>
      <c r="J90" t="str">
        <f>TEXT(_xlfn.IFNA(INDEX(Input_Lieferant!$C$9:$BE$158,MATCH($A90,Input_Lieferant!$B$9:$B$158,0),MATCH(J$1,Input_Lieferant!$C$8:$BE$8,0)),""), "0.000")&amp;""</f>
        <v/>
      </c>
      <c r="K90" t="str">
        <f>TEXT(_xlfn.IFNA(INDEX(Input_Lieferant!$C$9:$BE$158,MATCH($A90,Input_Lieferant!$B$9:$B$158,0),MATCH(K$1,Input_Lieferant!$C$8:$BE$8,0)),""), "0.000")&amp;""</f>
        <v/>
      </c>
      <c r="L90" t="str">
        <f>TEXT(_xlfn.IFNA(INDEX(Input_Lieferant!$C$9:$BE$158,MATCH($A90,Input_Lieferant!$B$9:$B$158,0),MATCH(L$1,Input_Lieferant!$C$8:$BE$8,0)),""), "0.000")&amp;""</f>
        <v/>
      </c>
      <c r="M90" t="str">
        <f>_xlfn.IFNA(INDEX(Input_Lieferant!$C$9:$BE$158,MATCH($A90,Input_Lieferant!$B$9:$B$158,0),MATCH(M$1,Input_Lieferant!$C$8:$BE$8,0)),"")&amp;""</f>
        <v/>
      </c>
      <c r="N90" t="str">
        <f>_xlfn.IFNA(INDEX(Input_Lieferant!$C$9:$BE$158,MATCH($A90,Input_Lieferant!$B$9:$B$158,0),MATCH(N$1,Input_Lieferant!$C$8:$BE$8,0)),"")&amp;""</f>
        <v/>
      </c>
      <c r="O90" t="str">
        <f>_xlfn.IFNA(INDEX(Input_Lieferant!$C$9:$BE$158,MATCH($A90,Input_Lieferant!$B$9:$B$158,0),MATCH(O$1,Input_Lieferant!$C$8:$BE$8,0)),"")&amp;""</f>
        <v/>
      </c>
      <c r="P90" t="str">
        <f>_xlfn.IFNA(INDEX(Input_Lieferant!$C$9:$BE$158,MATCH($A90,Input_Lieferant!$B$9:$B$158,0),MATCH(P$1,Input_Lieferant!$C$8:$BE$8,0)),"")&amp;""</f>
        <v/>
      </c>
      <c r="Q90" s="258" t="str">
        <f t="shared" si="7"/>
        <v/>
      </c>
      <c r="R90" t="str">
        <f>_xlfn.IFNA(INDEX(Grunddaten!$C$9:$BP$134,MATCH($A90,Input_Lieferant!$B$9:$B$134,0),MATCH(R$1,Grunddaten!$C$8:$BP$8,0)), "")&amp;""</f>
        <v/>
      </c>
      <c r="S90" t="str">
        <f>_xlfn.IFNA(INDEX('Systemmanager - Datenassistent'!$J$9:$BU$134,MATCH($A90,Input_Lieferant!$B$9:$B$134,0),MATCH(S$1,'Systemmanager - Datenassistent'!$J$8:$BU$8,0)), "")</f>
        <v/>
      </c>
      <c r="T90" t="e">
        <f>INDEX('Systemmanager - Datenassistent'!$J$9:$BU$134,MATCH($A90,Input_Lieferant!$B$9:$B$134,0),MATCH(T$1,'Systemmanager - Datenassistent'!$J$8:$BU$8,0))</f>
        <v>#N/A</v>
      </c>
      <c r="U90" t="str">
        <f>_xlfn.IFNA(INDEX(Input_Lieferant!$C$9:$BE$158,MATCH($A90,Input_Lieferant!$B$9:$B$158,0),MATCH(U$1,Input_Lieferant!$C$8:$BE$8,0)),"")&amp;""</f>
        <v/>
      </c>
      <c r="V90" s="258" t="str">
        <f t="shared" si="8"/>
        <v/>
      </c>
      <c r="W90" t="str">
        <f>_xlfn.IFNA(INDEX(Grunddaten!$C$9:$BP$134,MATCH($A90,Input_Lieferant!$B$9:$B$134,0),MATCH(W$1,Grunddaten!$C$8:$BP$8,0)), "")&amp;""</f>
        <v/>
      </c>
      <c r="Y90" t="str">
        <f>_xlfn.IFNA(INDEX(Input_Lieferant!$C$9:$BE$158,MATCH($A90,Input_Lieferant!$B$9:$B$158,0),MATCH(Y$1,Input_Lieferant!$C$8:$BE$8,0)), "")&amp;""</f>
        <v/>
      </c>
      <c r="Z90" t="str">
        <f>_xlfn.IFNA(INDEX(Input_Lieferant!$C$9:$BE$158,MATCH($A90,Input_Lieferant!$B$9:$B$158,0),MATCH(Z$1,Input_Lieferant!$C$8:$BE$8,0)), "")&amp;""</f>
        <v/>
      </c>
      <c r="AA90" t="str">
        <f>_xlfn.IFNA(INDEX(Grunddaten!$C$9:$BP$134,MATCH($A90,Input_Lieferant!$B$9:$B$134,0),MATCH(AA$1,Grunddaten!$C$8:$BP$8,0)), "")&amp;""</f>
        <v/>
      </c>
      <c r="AB90" t="str">
        <f>_xlfn.IFNA(INDEX(Input_Lieferant!$C$9:$BE$158,MATCH($A90,Input_Lieferant!$B$9:$B$158,0),MATCH(AB$1,Input_Lieferant!$C$8:$BE$8,0)), "")&amp;""</f>
        <v/>
      </c>
      <c r="AC90" s="258" t="str">
        <f t="shared" si="9"/>
        <v/>
      </c>
      <c r="AD90" t="str">
        <f>_xlfn.IFNA(INDEX('Systemmanager - Datenassistent'!$G$9:$BU$134,MATCH($A90,Input_Lieferant!$B$9:$B$134,0),MATCH(AD$1,'Systemmanager - Datenassistent'!$G$8:$BU$8,0)), "")&amp;""</f>
        <v/>
      </c>
      <c r="AE90" t="str">
        <f>_xlfn.IFNA(INDEX(Grunddaten!$C$9:$BP$134,MATCH($A90,Input_Lieferant!$B$9:$B$134,0),MATCH(AE$1,Grunddaten!$C$8:$BP$8,0)), "")&amp;""</f>
        <v/>
      </c>
      <c r="AF90" t="str">
        <f>_xlfn.IFNA(INDEX('Systemmanager - Datenassistent'!$J$9:$BU$134,MATCH($A90,Input_Lieferant!$B$9:$B$134,0),MATCH(AF$1,'Systemmanager - Datenassistent'!$J$8:$BU$8,0)), "")&amp;""</f>
        <v/>
      </c>
      <c r="AG90" t="str">
        <f>_xlfn.IFNA(INDEX('Systemmanager - Datenassistent'!$J$9:$BU$134,MATCH($A90,Input_Lieferant!$B$9:$B$134,0),MATCH(AG$1,'Systemmanager - Datenassistent'!$J$8:$BU$8,0)), "")&amp;""</f>
        <v/>
      </c>
      <c r="AH90" t="str">
        <f>_xlfn.IFNA(INDEX(Grunddaten!$C$9:$BP$134,MATCH($A90,Input_Lieferant!$B$9:$B$134,0),MATCH(AH$1,Grunddaten!$C$8:$BP$8,0)), "")&amp;""</f>
        <v/>
      </c>
      <c r="AI90" t="str">
        <f>_xlfn.IFNA(INDEX(Grunddaten!$C$9:$BP$134,MATCH($A90,Input_Lieferant!$B$9:$B$134,0),MATCH(AI$1,Grunddaten!$C$8:$BP$8,0)), "")&amp;""</f>
        <v/>
      </c>
      <c r="AJ90" t="str">
        <f>_xlfn.IFNA(INDEX(Grunddaten!$C$9:$BP$134,MATCH($A90,Input_Lieferant!$B$9:$B$134,0),MATCH(AJ$1,Grunddaten!$C$8:$BP$8,0)), "")&amp;""</f>
        <v/>
      </c>
      <c r="AK90" s="258" t="str">
        <f t="shared" si="10"/>
        <v/>
      </c>
      <c r="AL90" t="str">
        <f>_xlfn.IFNA(INDEX('Systemmanager - Datenassistent'!$J$9:$BU$134,MATCH($A90,Input_Lieferant!$B$9:$B$134,0),MATCH(AL$1,'Systemmanager - Datenassistent'!$J$8:$BU$8,0)), "")&amp;""</f>
        <v/>
      </c>
      <c r="AM90" t="str">
        <f>_xlfn.IFNA(INDEX('Systemmanager - Datenassistent'!$J$9:$BU$134,MATCH($A90,Input_Lieferant!$B$9:$B$134,0),MATCH(AM$1,'Systemmanager - Datenassistent'!$J$8:$BU$8,0)), "")&amp;""</f>
        <v/>
      </c>
      <c r="AN90" s="227" t="str">
        <f>_xlfn.IFNA(INDEX('Systemmanager - Datenassistent'!$J$9:$BU$134,MATCH($A90,Input_Lieferant!$B$9:$B$134,0),MATCH(AN$1,'Systemmanager - Datenassistent'!$J$8:$BU$8,0)), "")&amp;""</f>
        <v/>
      </c>
    </row>
    <row r="91" spans="1:40" x14ac:dyDescent="0.2">
      <c r="A91" t="str">
        <f>IF(LEN(Input_Lieferant!B98)=0,"",Input_Lieferant!B98)</f>
        <v/>
      </c>
      <c r="B91" t="str">
        <f t="shared" si="6"/>
        <v/>
      </c>
      <c r="C91" t="str">
        <f>_xlfn.IFNA(INDEX(Grunddaten!$C$9:$BP$134,MATCH($A91,Input_Lieferant!$B$9:$B$134,0),MATCH(C$1,Grunddaten!$C$8:$BP$8,0)), "")&amp;""</f>
        <v/>
      </c>
      <c r="D91" t="str">
        <f>_xlfn.IFNA(INDEX(Input_Lieferant!$C$9:$BE$158,MATCH($A91,Input_Lieferant!$B$9:$B$158,0),MATCH(D$1,Input_Lieferant!$C$8:$BE$8,0)), "")&amp;""</f>
        <v/>
      </c>
      <c r="E91" t="str">
        <f>_xlfn.IFNA(INDEX(Input_Lieferant!$C$9:$BE$158,MATCH($A91,Input_Lieferant!$B$9:$B$158,0),MATCH(E$1,Input_Lieferant!$C$8:$BE$8,0)), "")&amp;""</f>
        <v/>
      </c>
      <c r="F91" t="str">
        <f>_xlfn.IFNA(INDEX(Grunddaten!$C$9:$BP$134,MATCH($A91,Input_Lieferant!$B$9:$B$134,0),MATCH(F$1,Grunddaten!$C$8:$BP$8,0)), "")&amp;""</f>
        <v/>
      </c>
      <c r="G91" t="str">
        <f>_xlfn.IFNA(INDEX(Input_Lieferant!$C$9:$BE$158,MATCH($A91,Input_Lieferant!$B$9:$B$158,0),MATCH(G$1,Input_Lieferant!$C$8:$BE$8,0)), "")&amp;""</f>
        <v/>
      </c>
      <c r="H91" t="str">
        <f>_xlfn.IFNA(INDEX(Input_Lieferant!$C$9:$BE$158,MATCH($A91,Input_Lieferant!$B$9:$B$158,0),MATCH(H$1,Input_Lieferant!$C$8:$BE$8,0)),"")&amp;""</f>
        <v/>
      </c>
      <c r="I91" t="str">
        <f>TEXT(_xlfn.IFNA(INDEX(Input_Lieferant!$C$9:$BE$158,MATCH($A91,Input_Lieferant!$B$9:$B$158,0),MATCH(I$1,Input_Lieferant!$C$8:$BE$8,0)),""), "0.000")&amp;""</f>
        <v/>
      </c>
      <c r="J91" t="str">
        <f>TEXT(_xlfn.IFNA(INDEX(Input_Lieferant!$C$9:$BE$158,MATCH($A91,Input_Lieferant!$B$9:$B$158,0),MATCH(J$1,Input_Lieferant!$C$8:$BE$8,0)),""), "0.000")&amp;""</f>
        <v/>
      </c>
      <c r="K91" t="str">
        <f>TEXT(_xlfn.IFNA(INDEX(Input_Lieferant!$C$9:$BE$158,MATCH($A91,Input_Lieferant!$B$9:$B$158,0),MATCH(K$1,Input_Lieferant!$C$8:$BE$8,0)),""), "0.000")&amp;""</f>
        <v/>
      </c>
      <c r="L91" t="str">
        <f>TEXT(_xlfn.IFNA(INDEX(Input_Lieferant!$C$9:$BE$158,MATCH($A91,Input_Lieferant!$B$9:$B$158,0),MATCH(L$1,Input_Lieferant!$C$8:$BE$8,0)),""), "0.000")&amp;""</f>
        <v/>
      </c>
      <c r="M91" t="str">
        <f>_xlfn.IFNA(INDEX(Input_Lieferant!$C$9:$BE$158,MATCH($A91,Input_Lieferant!$B$9:$B$158,0),MATCH(M$1,Input_Lieferant!$C$8:$BE$8,0)),"")&amp;""</f>
        <v/>
      </c>
      <c r="N91" t="str">
        <f>_xlfn.IFNA(INDEX(Input_Lieferant!$C$9:$BE$158,MATCH($A91,Input_Lieferant!$B$9:$B$158,0),MATCH(N$1,Input_Lieferant!$C$8:$BE$8,0)),"")&amp;""</f>
        <v/>
      </c>
      <c r="O91" t="str">
        <f>_xlfn.IFNA(INDEX(Input_Lieferant!$C$9:$BE$158,MATCH($A91,Input_Lieferant!$B$9:$B$158,0),MATCH(O$1,Input_Lieferant!$C$8:$BE$8,0)),"")&amp;""</f>
        <v/>
      </c>
      <c r="P91" t="str">
        <f>_xlfn.IFNA(INDEX(Input_Lieferant!$C$9:$BE$158,MATCH($A91,Input_Lieferant!$B$9:$B$158,0),MATCH(P$1,Input_Lieferant!$C$8:$BE$8,0)),"")&amp;""</f>
        <v/>
      </c>
      <c r="Q91" s="258" t="str">
        <f t="shared" si="7"/>
        <v/>
      </c>
      <c r="R91" t="str">
        <f>_xlfn.IFNA(INDEX(Grunddaten!$C$9:$BP$134,MATCH($A91,Input_Lieferant!$B$9:$B$134,0),MATCH(R$1,Grunddaten!$C$8:$BP$8,0)), "")&amp;""</f>
        <v/>
      </c>
      <c r="S91" t="str">
        <f>_xlfn.IFNA(INDEX('Systemmanager - Datenassistent'!$J$9:$BU$134,MATCH($A91,Input_Lieferant!$B$9:$B$134,0),MATCH(S$1,'Systemmanager - Datenassistent'!$J$8:$BU$8,0)), "")</f>
        <v/>
      </c>
      <c r="T91" t="e">
        <f>INDEX('Systemmanager - Datenassistent'!$J$9:$BU$134,MATCH($A91,Input_Lieferant!$B$9:$B$134,0),MATCH(T$1,'Systemmanager - Datenassistent'!$J$8:$BU$8,0))</f>
        <v>#N/A</v>
      </c>
      <c r="U91" t="str">
        <f>_xlfn.IFNA(INDEX(Input_Lieferant!$C$9:$BE$158,MATCH($A91,Input_Lieferant!$B$9:$B$158,0),MATCH(U$1,Input_Lieferant!$C$8:$BE$8,0)),"")&amp;""</f>
        <v/>
      </c>
      <c r="V91" s="258" t="str">
        <f t="shared" si="8"/>
        <v/>
      </c>
      <c r="W91" t="str">
        <f>_xlfn.IFNA(INDEX(Grunddaten!$C$9:$BP$134,MATCH($A91,Input_Lieferant!$B$9:$B$134,0),MATCH(W$1,Grunddaten!$C$8:$BP$8,0)), "")&amp;""</f>
        <v/>
      </c>
      <c r="Y91" t="str">
        <f>_xlfn.IFNA(INDEX(Input_Lieferant!$C$9:$BE$158,MATCH($A91,Input_Lieferant!$B$9:$B$158,0),MATCH(Y$1,Input_Lieferant!$C$8:$BE$8,0)), "")&amp;""</f>
        <v/>
      </c>
      <c r="Z91" t="str">
        <f>_xlfn.IFNA(INDEX(Input_Lieferant!$C$9:$BE$158,MATCH($A91,Input_Lieferant!$B$9:$B$158,0),MATCH(Z$1,Input_Lieferant!$C$8:$BE$8,0)), "")&amp;""</f>
        <v/>
      </c>
      <c r="AA91" t="str">
        <f>_xlfn.IFNA(INDEX(Grunddaten!$C$9:$BP$134,MATCH($A91,Input_Lieferant!$B$9:$B$134,0),MATCH(AA$1,Grunddaten!$C$8:$BP$8,0)), "")&amp;""</f>
        <v/>
      </c>
      <c r="AB91" t="str">
        <f>_xlfn.IFNA(INDEX(Input_Lieferant!$C$9:$BE$158,MATCH($A91,Input_Lieferant!$B$9:$B$158,0),MATCH(AB$1,Input_Lieferant!$C$8:$BE$8,0)), "")&amp;""</f>
        <v/>
      </c>
      <c r="AC91" s="258" t="str">
        <f t="shared" si="9"/>
        <v/>
      </c>
      <c r="AD91" t="str">
        <f>_xlfn.IFNA(INDEX('Systemmanager - Datenassistent'!$G$9:$BU$134,MATCH($A91,Input_Lieferant!$B$9:$B$134,0),MATCH(AD$1,'Systemmanager - Datenassistent'!$G$8:$BU$8,0)), "")&amp;""</f>
        <v/>
      </c>
      <c r="AE91" t="str">
        <f>_xlfn.IFNA(INDEX(Grunddaten!$C$9:$BP$134,MATCH($A91,Input_Lieferant!$B$9:$B$134,0),MATCH(AE$1,Grunddaten!$C$8:$BP$8,0)), "")&amp;""</f>
        <v/>
      </c>
      <c r="AF91" t="str">
        <f>_xlfn.IFNA(INDEX('Systemmanager - Datenassistent'!$J$9:$BU$134,MATCH($A91,Input_Lieferant!$B$9:$B$134,0),MATCH(AF$1,'Systemmanager - Datenassistent'!$J$8:$BU$8,0)), "")&amp;""</f>
        <v/>
      </c>
      <c r="AG91" t="str">
        <f>_xlfn.IFNA(INDEX('Systemmanager - Datenassistent'!$J$9:$BU$134,MATCH($A91,Input_Lieferant!$B$9:$B$134,0),MATCH(AG$1,'Systemmanager - Datenassistent'!$J$8:$BU$8,0)), "")&amp;""</f>
        <v/>
      </c>
      <c r="AH91" t="str">
        <f>_xlfn.IFNA(INDEX(Grunddaten!$C$9:$BP$134,MATCH($A91,Input_Lieferant!$B$9:$B$134,0),MATCH(AH$1,Grunddaten!$C$8:$BP$8,0)), "")&amp;""</f>
        <v/>
      </c>
      <c r="AI91" t="str">
        <f>_xlfn.IFNA(INDEX(Grunddaten!$C$9:$BP$134,MATCH($A91,Input_Lieferant!$B$9:$B$134,0),MATCH(AI$1,Grunddaten!$C$8:$BP$8,0)), "")&amp;""</f>
        <v/>
      </c>
      <c r="AJ91" t="str">
        <f>_xlfn.IFNA(INDEX(Grunddaten!$C$9:$BP$134,MATCH($A91,Input_Lieferant!$B$9:$B$134,0),MATCH(AJ$1,Grunddaten!$C$8:$BP$8,0)), "")&amp;""</f>
        <v/>
      </c>
      <c r="AK91" s="258" t="str">
        <f t="shared" si="10"/>
        <v/>
      </c>
      <c r="AL91" t="str">
        <f>_xlfn.IFNA(INDEX('Systemmanager - Datenassistent'!$J$9:$BU$134,MATCH($A91,Input_Lieferant!$B$9:$B$134,0),MATCH(AL$1,'Systemmanager - Datenassistent'!$J$8:$BU$8,0)), "")&amp;""</f>
        <v/>
      </c>
      <c r="AM91" t="str">
        <f>_xlfn.IFNA(INDEX('Systemmanager - Datenassistent'!$J$9:$BU$134,MATCH($A91,Input_Lieferant!$B$9:$B$134,0),MATCH(AM$1,'Systemmanager - Datenassistent'!$J$8:$BU$8,0)), "")&amp;""</f>
        <v/>
      </c>
      <c r="AN91" s="227" t="str">
        <f>_xlfn.IFNA(INDEX('Systemmanager - Datenassistent'!$J$9:$BU$134,MATCH($A91,Input_Lieferant!$B$9:$B$134,0),MATCH(AN$1,'Systemmanager - Datenassistent'!$J$8:$BU$8,0)), "")&amp;""</f>
        <v/>
      </c>
    </row>
    <row r="92" spans="1:40" x14ac:dyDescent="0.2">
      <c r="A92" t="str">
        <f>IF(LEN(Input_Lieferant!B99)=0,"",Input_Lieferant!B99)</f>
        <v/>
      </c>
      <c r="B92" t="str">
        <f t="shared" si="6"/>
        <v/>
      </c>
      <c r="C92" t="str">
        <f>_xlfn.IFNA(INDEX(Grunddaten!$C$9:$BP$134,MATCH($A92,Input_Lieferant!$B$9:$B$134,0),MATCH(C$1,Grunddaten!$C$8:$BP$8,0)), "")&amp;""</f>
        <v/>
      </c>
      <c r="D92" t="str">
        <f>_xlfn.IFNA(INDEX(Input_Lieferant!$C$9:$BE$158,MATCH($A92,Input_Lieferant!$B$9:$B$158,0),MATCH(D$1,Input_Lieferant!$C$8:$BE$8,0)), "")&amp;""</f>
        <v/>
      </c>
      <c r="E92" t="str">
        <f>_xlfn.IFNA(INDEX(Input_Lieferant!$C$9:$BE$158,MATCH($A92,Input_Lieferant!$B$9:$B$158,0),MATCH(E$1,Input_Lieferant!$C$8:$BE$8,0)), "")&amp;""</f>
        <v/>
      </c>
      <c r="F92" t="str">
        <f>_xlfn.IFNA(INDEX(Grunddaten!$C$9:$BP$134,MATCH($A92,Input_Lieferant!$B$9:$B$134,0),MATCH(F$1,Grunddaten!$C$8:$BP$8,0)), "")&amp;""</f>
        <v/>
      </c>
      <c r="G92" t="str">
        <f>_xlfn.IFNA(INDEX(Input_Lieferant!$C$9:$BE$158,MATCH($A92,Input_Lieferant!$B$9:$B$158,0),MATCH(G$1,Input_Lieferant!$C$8:$BE$8,0)), "")&amp;""</f>
        <v/>
      </c>
      <c r="H92" t="str">
        <f>_xlfn.IFNA(INDEX(Input_Lieferant!$C$9:$BE$158,MATCH($A92,Input_Lieferant!$B$9:$B$158,0),MATCH(H$1,Input_Lieferant!$C$8:$BE$8,0)),"")&amp;""</f>
        <v/>
      </c>
      <c r="I92" t="str">
        <f>TEXT(_xlfn.IFNA(INDEX(Input_Lieferant!$C$9:$BE$158,MATCH($A92,Input_Lieferant!$B$9:$B$158,0),MATCH(I$1,Input_Lieferant!$C$8:$BE$8,0)),""), "0.000")&amp;""</f>
        <v/>
      </c>
      <c r="J92" t="str">
        <f>TEXT(_xlfn.IFNA(INDEX(Input_Lieferant!$C$9:$BE$158,MATCH($A92,Input_Lieferant!$B$9:$B$158,0),MATCH(J$1,Input_Lieferant!$C$8:$BE$8,0)),""), "0.000")&amp;""</f>
        <v/>
      </c>
      <c r="K92" t="str">
        <f>TEXT(_xlfn.IFNA(INDEX(Input_Lieferant!$C$9:$BE$158,MATCH($A92,Input_Lieferant!$B$9:$B$158,0),MATCH(K$1,Input_Lieferant!$C$8:$BE$8,0)),""), "0.000")&amp;""</f>
        <v/>
      </c>
      <c r="L92" t="str">
        <f>TEXT(_xlfn.IFNA(INDEX(Input_Lieferant!$C$9:$BE$158,MATCH($A92,Input_Lieferant!$B$9:$B$158,0),MATCH(L$1,Input_Lieferant!$C$8:$BE$8,0)),""), "0.000")&amp;""</f>
        <v/>
      </c>
      <c r="M92" t="str">
        <f>_xlfn.IFNA(INDEX(Input_Lieferant!$C$9:$BE$158,MATCH($A92,Input_Lieferant!$B$9:$B$158,0),MATCH(M$1,Input_Lieferant!$C$8:$BE$8,0)),"")&amp;""</f>
        <v/>
      </c>
      <c r="N92" t="str">
        <f>_xlfn.IFNA(INDEX(Input_Lieferant!$C$9:$BE$158,MATCH($A92,Input_Lieferant!$B$9:$B$158,0),MATCH(N$1,Input_Lieferant!$C$8:$BE$8,0)),"")&amp;""</f>
        <v/>
      </c>
      <c r="O92" t="str">
        <f>_xlfn.IFNA(INDEX(Input_Lieferant!$C$9:$BE$158,MATCH($A92,Input_Lieferant!$B$9:$B$158,0),MATCH(O$1,Input_Lieferant!$C$8:$BE$8,0)),"")&amp;""</f>
        <v/>
      </c>
      <c r="P92" t="str">
        <f>_xlfn.IFNA(INDEX(Input_Lieferant!$C$9:$BE$158,MATCH($A92,Input_Lieferant!$B$9:$B$158,0),MATCH(P$1,Input_Lieferant!$C$8:$BE$8,0)),"")&amp;""</f>
        <v/>
      </c>
      <c r="Q92" s="258" t="str">
        <f t="shared" si="7"/>
        <v/>
      </c>
      <c r="R92" t="str">
        <f>_xlfn.IFNA(INDEX(Grunddaten!$C$9:$BP$134,MATCH($A92,Input_Lieferant!$B$9:$B$134,0),MATCH(R$1,Grunddaten!$C$8:$BP$8,0)), "")&amp;""</f>
        <v/>
      </c>
      <c r="S92" t="str">
        <f>_xlfn.IFNA(INDEX('Systemmanager - Datenassistent'!$J$9:$BU$134,MATCH($A92,Input_Lieferant!$B$9:$B$134,0),MATCH(S$1,'Systemmanager - Datenassistent'!$J$8:$BU$8,0)), "")</f>
        <v/>
      </c>
      <c r="T92" t="e">
        <f>INDEX('Systemmanager - Datenassistent'!$J$9:$BU$134,MATCH($A92,Input_Lieferant!$B$9:$B$134,0),MATCH(T$1,'Systemmanager - Datenassistent'!$J$8:$BU$8,0))</f>
        <v>#N/A</v>
      </c>
      <c r="U92" t="str">
        <f>_xlfn.IFNA(INDEX(Input_Lieferant!$C$9:$BE$158,MATCH($A92,Input_Lieferant!$B$9:$B$158,0),MATCH(U$1,Input_Lieferant!$C$8:$BE$8,0)),"")&amp;""</f>
        <v/>
      </c>
      <c r="V92" s="258" t="str">
        <f t="shared" si="8"/>
        <v/>
      </c>
      <c r="W92" t="str">
        <f>_xlfn.IFNA(INDEX(Grunddaten!$C$9:$BP$134,MATCH($A92,Input_Lieferant!$B$9:$B$134,0),MATCH(W$1,Grunddaten!$C$8:$BP$8,0)), "")&amp;""</f>
        <v/>
      </c>
      <c r="Y92" t="str">
        <f>_xlfn.IFNA(INDEX(Input_Lieferant!$C$9:$BE$158,MATCH($A92,Input_Lieferant!$B$9:$B$158,0),MATCH(Y$1,Input_Lieferant!$C$8:$BE$8,0)), "")&amp;""</f>
        <v/>
      </c>
      <c r="Z92" t="str">
        <f>_xlfn.IFNA(INDEX(Input_Lieferant!$C$9:$BE$158,MATCH($A92,Input_Lieferant!$B$9:$B$158,0),MATCH(Z$1,Input_Lieferant!$C$8:$BE$8,0)), "")&amp;""</f>
        <v/>
      </c>
      <c r="AA92" t="str">
        <f>_xlfn.IFNA(INDEX(Grunddaten!$C$9:$BP$134,MATCH($A92,Input_Lieferant!$B$9:$B$134,0),MATCH(AA$1,Grunddaten!$C$8:$BP$8,0)), "")&amp;""</f>
        <v/>
      </c>
      <c r="AB92" t="str">
        <f>_xlfn.IFNA(INDEX(Input_Lieferant!$C$9:$BE$158,MATCH($A92,Input_Lieferant!$B$9:$B$158,0),MATCH(AB$1,Input_Lieferant!$C$8:$BE$8,0)), "")&amp;""</f>
        <v/>
      </c>
      <c r="AC92" s="258" t="str">
        <f t="shared" si="9"/>
        <v/>
      </c>
      <c r="AD92" t="str">
        <f>_xlfn.IFNA(INDEX('Systemmanager - Datenassistent'!$G$9:$BU$134,MATCH($A92,Input_Lieferant!$B$9:$B$134,0),MATCH(AD$1,'Systemmanager - Datenassistent'!$G$8:$BU$8,0)), "")&amp;""</f>
        <v/>
      </c>
      <c r="AE92" t="str">
        <f>_xlfn.IFNA(INDEX(Grunddaten!$C$9:$BP$134,MATCH($A92,Input_Lieferant!$B$9:$B$134,0),MATCH(AE$1,Grunddaten!$C$8:$BP$8,0)), "")&amp;""</f>
        <v/>
      </c>
      <c r="AF92" t="str">
        <f>_xlfn.IFNA(INDEX('Systemmanager - Datenassistent'!$J$9:$BU$134,MATCH($A92,Input_Lieferant!$B$9:$B$134,0),MATCH(AF$1,'Systemmanager - Datenassistent'!$J$8:$BU$8,0)), "")&amp;""</f>
        <v/>
      </c>
      <c r="AG92" t="str">
        <f>_xlfn.IFNA(INDEX('Systemmanager - Datenassistent'!$J$9:$BU$134,MATCH($A92,Input_Lieferant!$B$9:$B$134,0),MATCH(AG$1,'Systemmanager - Datenassistent'!$J$8:$BU$8,0)), "")&amp;""</f>
        <v/>
      </c>
      <c r="AH92" t="str">
        <f>_xlfn.IFNA(INDEX(Grunddaten!$C$9:$BP$134,MATCH($A92,Input_Lieferant!$B$9:$B$134,0),MATCH(AH$1,Grunddaten!$C$8:$BP$8,0)), "")&amp;""</f>
        <v/>
      </c>
      <c r="AI92" t="str">
        <f>_xlfn.IFNA(INDEX(Grunddaten!$C$9:$BP$134,MATCH($A92,Input_Lieferant!$B$9:$B$134,0),MATCH(AI$1,Grunddaten!$C$8:$BP$8,0)), "")&amp;""</f>
        <v/>
      </c>
      <c r="AJ92" t="str">
        <f>_xlfn.IFNA(INDEX(Grunddaten!$C$9:$BP$134,MATCH($A92,Input_Lieferant!$B$9:$B$134,0),MATCH(AJ$1,Grunddaten!$C$8:$BP$8,0)), "")&amp;""</f>
        <v/>
      </c>
      <c r="AK92" s="258" t="str">
        <f t="shared" si="10"/>
        <v/>
      </c>
      <c r="AL92" t="str">
        <f>_xlfn.IFNA(INDEX('Systemmanager - Datenassistent'!$J$9:$BU$134,MATCH($A92,Input_Lieferant!$B$9:$B$134,0),MATCH(AL$1,'Systemmanager - Datenassistent'!$J$8:$BU$8,0)), "")&amp;""</f>
        <v/>
      </c>
      <c r="AM92" t="str">
        <f>_xlfn.IFNA(INDEX('Systemmanager - Datenassistent'!$J$9:$BU$134,MATCH($A92,Input_Lieferant!$B$9:$B$134,0),MATCH(AM$1,'Systemmanager - Datenassistent'!$J$8:$BU$8,0)), "")&amp;""</f>
        <v/>
      </c>
      <c r="AN92" s="227" t="str">
        <f>_xlfn.IFNA(INDEX('Systemmanager - Datenassistent'!$J$9:$BU$134,MATCH($A92,Input_Lieferant!$B$9:$B$134,0),MATCH(AN$1,'Systemmanager - Datenassistent'!$J$8:$BU$8,0)), "")&amp;""</f>
        <v/>
      </c>
    </row>
    <row r="93" spans="1:40" x14ac:dyDescent="0.2">
      <c r="A93" t="str">
        <f>IF(LEN(Input_Lieferant!B100)=0,"",Input_Lieferant!B100)</f>
        <v/>
      </c>
      <c r="B93" t="str">
        <f t="shared" si="6"/>
        <v/>
      </c>
      <c r="C93" t="str">
        <f>_xlfn.IFNA(INDEX(Grunddaten!$C$9:$BP$134,MATCH($A93,Input_Lieferant!$B$9:$B$134,0),MATCH(C$1,Grunddaten!$C$8:$BP$8,0)), "")&amp;""</f>
        <v/>
      </c>
      <c r="D93" t="str">
        <f>_xlfn.IFNA(INDEX(Input_Lieferant!$C$9:$BE$158,MATCH($A93,Input_Lieferant!$B$9:$B$158,0),MATCH(D$1,Input_Lieferant!$C$8:$BE$8,0)), "")&amp;""</f>
        <v/>
      </c>
      <c r="E93" t="str">
        <f>_xlfn.IFNA(INDEX(Input_Lieferant!$C$9:$BE$158,MATCH($A93,Input_Lieferant!$B$9:$B$158,0),MATCH(E$1,Input_Lieferant!$C$8:$BE$8,0)), "")&amp;""</f>
        <v/>
      </c>
      <c r="F93" t="str">
        <f>_xlfn.IFNA(INDEX(Grunddaten!$C$9:$BP$134,MATCH($A93,Input_Lieferant!$B$9:$B$134,0),MATCH(F$1,Grunddaten!$C$8:$BP$8,0)), "")&amp;""</f>
        <v/>
      </c>
      <c r="G93" t="str">
        <f>_xlfn.IFNA(INDEX(Input_Lieferant!$C$9:$BE$158,MATCH($A93,Input_Lieferant!$B$9:$B$158,0),MATCH(G$1,Input_Lieferant!$C$8:$BE$8,0)), "")&amp;""</f>
        <v/>
      </c>
      <c r="H93" t="str">
        <f>_xlfn.IFNA(INDEX(Input_Lieferant!$C$9:$BE$158,MATCH($A93,Input_Lieferant!$B$9:$B$158,0),MATCH(H$1,Input_Lieferant!$C$8:$BE$8,0)),"")&amp;""</f>
        <v/>
      </c>
      <c r="I93" t="str">
        <f>TEXT(_xlfn.IFNA(INDEX(Input_Lieferant!$C$9:$BE$158,MATCH($A93,Input_Lieferant!$B$9:$B$158,0),MATCH(I$1,Input_Lieferant!$C$8:$BE$8,0)),""), "0.000")&amp;""</f>
        <v/>
      </c>
      <c r="J93" t="str">
        <f>TEXT(_xlfn.IFNA(INDEX(Input_Lieferant!$C$9:$BE$158,MATCH($A93,Input_Lieferant!$B$9:$B$158,0),MATCH(J$1,Input_Lieferant!$C$8:$BE$8,0)),""), "0.000")&amp;""</f>
        <v/>
      </c>
      <c r="K93" t="str">
        <f>TEXT(_xlfn.IFNA(INDEX(Input_Lieferant!$C$9:$BE$158,MATCH($A93,Input_Lieferant!$B$9:$B$158,0),MATCH(K$1,Input_Lieferant!$C$8:$BE$8,0)),""), "0.000")&amp;""</f>
        <v/>
      </c>
      <c r="L93" t="str">
        <f>TEXT(_xlfn.IFNA(INDEX(Input_Lieferant!$C$9:$BE$158,MATCH($A93,Input_Lieferant!$B$9:$B$158,0),MATCH(L$1,Input_Lieferant!$C$8:$BE$8,0)),""), "0.000")&amp;""</f>
        <v/>
      </c>
      <c r="M93" t="str">
        <f>_xlfn.IFNA(INDEX(Input_Lieferant!$C$9:$BE$158,MATCH($A93,Input_Lieferant!$B$9:$B$158,0),MATCH(M$1,Input_Lieferant!$C$8:$BE$8,0)),"")&amp;""</f>
        <v/>
      </c>
      <c r="N93" t="str">
        <f>_xlfn.IFNA(INDEX(Input_Lieferant!$C$9:$BE$158,MATCH($A93,Input_Lieferant!$B$9:$B$158,0),MATCH(N$1,Input_Lieferant!$C$8:$BE$8,0)),"")&amp;""</f>
        <v/>
      </c>
      <c r="O93" t="str">
        <f>_xlfn.IFNA(INDEX(Input_Lieferant!$C$9:$BE$158,MATCH($A93,Input_Lieferant!$B$9:$B$158,0),MATCH(O$1,Input_Lieferant!$C$8:$BE$8,0)),"")&amp;""</f>
        <v/>
      </c>
      <c r="P93" t="str">
        <f>_xlfn.IFNA(INDEX(Input_Lieferant!$C$9:$BE$158,MATCH($A93,Input_Lieferant!$B$9:$B$158,0),MATCH(P$1,Input_Lieferant!$C$8:$BE$8,0)),"")&amp;""</f>
        <v/>
      </c>
      <c r="Q93" s="258" t="str">
        <f t="shared" si="7"/>
        <v/>
      </c>
      <c r="R93" t="str">
        <f>_xlfn.IFNA(INDEX(Grunddaten!$C$9:$BP$134,MATCH($A93,Input_Lieferant!$B$9:$B$134,0),MATCH(R$1,Grunddaten!$C$8:$BP$8,0)), "")&amp;""</f>
        <v/>
      </c>
      <c r="S93" t="str">
        <f>_xlfn.IFNA(INDEX('Systemmanager - Datenassistent'!$J$9:$BU$134,MATCH($A93,Input_Lieferant!$B$9:$B$134,0),MATCH(S$1,'Systemmanager - Datenassistent'!$J$8:$BU$8,0)), "")</f>
        <v/>
      </c>
      <c r="T93" t="e">
        <f>INDEX('Systemmanager - Datenassistent'!$J$9:$BU$134,MATCH($A93,Input_Lieferant!$B$9:$B$134,0),MATCH(T$1,'Systemmanager - Datenassistent'!$J$8:$BU$8,0))</f>
        <v>#N/A</v>
      </c>
      <c r="U93" t="str">
        <f>_xlfn.IFNA(INDEX(Input_Lieferant!$C$9:$BE$158,MATCH($A93,Input_Lieferant!$B$9:$B$158,0),MATCH(U$1,Input_Lieferant!$C$8:$BE$8,0)),"")&amp;""</f>
        <v/>
      </c>
      <c r="V93" s="258" t="str">
        <f t="shared" si="8"/>
        <v/>
      </c>
      <c r="W93" t="str">
        <f>_xlfn.IFNA(INDEX(Grunddaten!$C$9:$BP$134,MATCH($A93,Input_Lieferant!$B$9:$B$134,0),MATCH(W$1,Grunddaten!$C$8:$BP$8,0)), "")&amp;""</f>
        <v/>
      </c>
      <c r="Y93" t="str">
        <f>_xlfn.IFNA(INDEX(Input_Lieferant!$C$9:$BE$158,MATCH($A93,Input_Lieferant!$B$9:$B$158,0),MATCH(Y$1,Input_Lieferant!$C$8:$BE$8,0)), "")&amp;""</f>
        <v/>
      </c>
      <c r="Z93" t="str">
        <f>_xlfn.IFNA(INDEX(Input_Lieferant!$C$9:$BE$158,MATCH($A93,Input_Lieferant!$B$9:$B$158,0),MATCH(Z$1,Input_Lieferant!$C$8:$BE$8,0)), "")&amp;""</f>
        <v/>
      </c>
      <c r="AA93" t="str">
        <f>_xlfn.IFNA(INDEX(Grunddaten!$C$9:$BP$134,MATCH($A93,Input_Lieferant!$B$9:$B$134,0),MATCH(AA$1,Grunddaten!$C$8:$BP$8,0)), "")&amp;""</f>
        <v/>
      </c>
      <c r="AB93" t="str">
        <f>_xlfn.IFNA(INDEX(Input_Lieferant!$C$9:$BE$158,MATCH($A93,Input_Lieferant!$B$9:$B$158,0),MATCH(AB$1,Input_Lieferant!$C$8:$BE$8,0)), "")&amp;""</f>
        <v/>
      </c>
      <c r="AC93" s="258" t="str">
        <f t="shared" si="9"/>
        <v/>
      </c>
      <c r="AD93" t="str">
        <f>_xlfn.IFNA(INDEX('Systemmanager - Datenassistent'!$G$9:$BU$134,MATCH($A93,Input_Lieferant!$B$9:$B$134,0),MATCH(AD$1,'Systemmanager - Datenassistent'!$G$8:$BU$8,0)), "")&amp;""</f>
        <v/>
      </c>
      <c r="AE93" t="str">
        <f>_xlfn.IFNA(INDEX(Grunddaten!$C$9:$BP$134,MATCH($A93,Input_Lieferant!$B$9:$B$134,0),MATCH(AE$1,Grunddaten!$C$8:$BP$8,0)), "")&amp;""</f>
        <v/>
      </c>
      <c r="AF93" t="str">
        <f>_xlfn.IFNA(INDEX('Systemmanager - Datenassistent'!$J$9:$BU$134,MATCH($A93,Input_Lieferant!$B$9:$B$134,0),MATCH(AF$1,'Systemmanager - Datenassistent'!$J$8:$BU$8,0)), "")&amp;""</f>
        <v/>
      </c>
      <c r="AG93" t="str">
        <f>_xlfn.IFNA(INDEX('Systemmanager - Datenassistent'!$J$9:$BU$134,MATCH($A93,Input_Lieferant!$B$9:$B$134,0),MATCH(AG$1,'Systemmanager - Datenassistent'!$J$8:$BU$8,0)), "")&amp;""</f>
        <v/>
      </c>
      <c r="AH93" t="str">
        <f>_xlfn.IFNA(INDEX(Grunddaten!$C$9:$BP$134,MATCH($A93,Input_Lieferant!$B$9:$B$134,0),MATCH(AH$1,Grunddaten!$C$8:$BP$8,0)), "")&amp;""</f>
        <v/>
      </c>
      <c r="AI93" t="str">
        <f>_xlfn.IFNA(INDEX(Grunddaten!$C$9:$BP$134,MATCH($A93,Input_Lieferant!$B$9:$B$134,0),MATCH(AI$1,Grunddaten!$C$8:$BP$8,0)), "")&amp;""</f>
        <v/>
      </c>
      <c r="AJ93" t="str">
        <f>_xlfn.IFNA(INDEX(Grunddaten!$C$9:$BP$134,MATCH($A93,Input_Lieferant!$B$9:$B$134,0),MATCH(AJ$1,Grunddaten!$C$8:$BP$8,0)), "")&amp;""</f>
        <v/>
      </c>
      <c r="AK93" s="258" t="str">
        <f t="shared" si="10"/>
        <v/>
      </c>
      <c r="AL93" t="str">
        <f>_xlfn.IFNA(INDEX('Systemmanager - Datenassistent'!$J$9:$BU$134,MATCH($A93,Input_Lieferant!$B$9:$B$134,0),MATCH(AL$1,'Systemmanager - Datenassistent'!$J$8:$BU$8,0)), "")&amp;""</f>
        <v/>
      </c>
      <c r="AM93" t="str">
        <f>_xlfn.IFNA(INDEX('Systemmanager - Datenassistent'!$J$9:$BU$134,MATCH($A93,Input_Lieferant!$B$9:$B$134,0),MATCH(AM$1,'Systemmanager - Datenassistent'!$J$8:$BU$8,0)), "")&amp;""</f>
        <v/>
      </c>
      <c r="AN93" s="227" t="str">
        <f>_xlfn.IFNA(INDEX('Systemmanager - Datenassistent'!$J$9:$BU$134,MATCH($A93,Input_Lieferant!$B$9:$B$134,0),MATCH(AN$1,'Systemmanager - Datenassistent'!$J$8:$BU$8,0)), "")&amp;""</f>
        <v/>
      </c>
    </row>
    <row r="94" spans="1:40" x14ac:dyDescent="0.2">
      <c r="A94" t="str">
        <f>IF(LEN(Input_Lieferant!B101)=0,"",Input_Lieferant!B101)</f>
        <v/>
      </c>
      <c r="B94" t="str">
        <f t="shared" si="6"/>
        <v/>
      </c>
      <c r="C94" t="str">
        <f>_xlfn.IFNA(INDEX(Grunddaten!$C$9:$BP$134,MATCH($A94,Input_Lieferant!$B$9:$B$134,0),MATCH(C$1,Grunddaten!$C$8:$BP$8,0)), "")&amp;""</f>
        <v/>
      </c>
      <c r="D94" t="str">
        <f>_xlfn.IFNA(INDEX(Input_Lieferant!$C$9:$BE$158,MATCH($A94,Input_Lieferant!$B$9:$B$158,0),MATCH(D$1,Input_Lieferant!$C$8:$BE$8,0)), "")&amp;""</f>
        <v/>
      </c>
      <c r="E94" t="str">
        <f>_xlfn.IFNA(INDEX(Input_Lieferant!$C$9:$BE$158,MATCH($A94,Input_Lieferant!$B$9:$B$158,0),MATCH(E$1,Input_Lieferant!$C$8:$BE$8,0)), "")&amp;""</f>
        <v/>
      </c>
      <c r="F94" t="str">
        <f>_xlfn.IFNA(INDEX(Grunddaten!$C$9:$BP$134,MATCH($A94,Input_Lieferant!$B$9:$B$134,0),MATCH(F$1,Grunddaten!$C$8:$BP$8,0)), "")&amp;""</f>
        <v/>
      </c>
      <c r="G94" t="str">
        <f>_xlfn.IFNA(INDEX(Input_Lieferant!$C$9:$BE$158,MATCH($A94,Input_Lieferant!$B$9:$B$158,0),MATCH(G$1,Input_Lieferant!$C$8:$BE$8,0)), "")&amp;""</f>
        <v/>
      </c>
      <c r="H94" t="str">
        <f>_xlfn.IFNA(INDEX(Input_Lieferant!$C$9:$BE$158,MATCH($A94,Input_Lieferant!$B$9:$B$158,0),MATCH(H$1,Input_Lieferant!$C$8:$BE$8,0)),"")&amp;""</f>
        <v/>
      </c>
      <c r="I94" t="str">
        <f>TEXT(_xlfn.IFNA(INDEX(Input_Lieferant!$C$9:$BE$158,MATCH($A94,Input_Lieferant!$B$9:$B$158,0),MATCH(I$1,Input_Lieferant!$C$8:$BE$8,0)),""), "0.000")&amp;""</f>
        <v/>
      </c>
      <c r="J94" t="str">
        <f>TEXT(_xlfn.IFNA(INDEX(Input_Lieferant!$C$9:$BE$158,MATCH($A94,Input_Lieferant!$B$9:$B$158,0),MATCH(J$1,Input_Lieferant!$C$8:$BE$8,0)),""), "0.000")&amp;""</f>
        <v/>
      </c>
      <c r="K94" t="str">
        <f>TEXT(_xlfn.IFNA(INDEX(Input_Lieferant!$C$9:$BE$158,MATCH($A94,Input_Lieferant!$B$9:$B$158,0),MATCH(K$1,Input_Lieferant!$C$8:$BE$8,0)),""), "0.000")&amp;""</f>
        <v/>
      </c>
      <c r="L94" t="str">
        <f>TEXT(_xlfn.IFNA(INDEX(Input_Lieferant!$C$9:$BE$158,MATCH($A94,Input_Lieferant!$B$9:$B$158,0),MATCH(L$1,Input_Lieferant!$C$8:$BE$8,0)),""), "0.000")&amp;""</f>
        <v/>
      </c>
      <c r="M94" t="str">
        <f>_xlfn.IFNA(INDEX(Input_Lieferant!$C$9:$BE$158,MATCH($A94,Input_Lieferant!$B$9:$B$158,0),MATCH(M$1,Input_Lieferant!$C$8:$BE$8,0)),"")&amp;""</f>
        <v/>
      </c>
      <c r="N94" t="str">
        <f>_xlfn.IFNA(INDEX(Input_Lieferant!$C$9:$BE$158,MATCH($A94,Input_Lieferant!$B$9:$B$158,0),MATCH(N$1,Input_Lieferant!$C$8:$BE$8,0)),"")&amp;""</f>
        <v/>
      </c>
      <c r="O94" t="str">
        <f>_xlfn.IFNA(INDEX(Input_Lieferant!$C$9:$BE$158,MATCH($A94,Input_Lieferant!$B$9:$B$158,0),MATCH(O$1,Input_Lieferant!$C$8:$BE$8,0)),"")&amp;""</f>
        <v/>
      </c>
      <c r="P94" t="str">
        <f>_xlfn.IFNA(INDEX(Input_Lieferant!$C$9:$BE$158,MATCH($A94,Input_Lieferant!$B$9:$B$158,0),MATCH(P$1,Input_Lieferant!$C$8:$BE$8,0)),"")&amp;""</f>
        <v/>
      </c>
      <c r="Q94" s="258" t="str">
        <f t="shared" si="7"/>
        <v/>
      </c>
      <c r="R94" t="str">
        <f>_xlfn.IFNA(INDEX(Grunddaten!$C$9:$BP$134,MATCH($A94,Input_Lieferant!$B$9:$B$134,0),MATCH(R$1,Grunddaten!$C$8:$BP$8,0)), "")&amp;""</f>
        <v/>
      </c>
      <c r="S94" t="str">
        <f>_xlfn.IFNA(INDEX('Systemmanager - Datenassistent'!$J$9:$BU$134,MATCH($A94,Input_Lieferant!$B$9:$B$134,0),MATCH(S$1,'Systemmanager - Datenassistent'!$J$8:$BU$8,0)), "")</f>
        <v/>
      </c>
      <c r="T94" t="e">
        <f>INDEX('Systemmanager - Datenassistent'!$J$9:$BU$134,MATCH($A94,Input_Lieferant!$B$9:$B$134,0),MATCH(T$1,'Systemmanager - Datenassistent'!$J$8:$BU$8,0))</f>
        <v>#N/A</v>
      </c>
      <c r="U94" t="str">
        <f>_xlfn.IFNA(INDEX(Input_Lieferant!$C$9:$BE$158,MATCH($A94,Input_Lieferant!$B$9:$B$158,0),MATCH(U$1,Input_Lieferant!$C$8:$BE$8,0)),"")&amp;""</f>
        <v/>
      </c>
      <c r="V94" s="258" t="str">
        <f t="shared" si="8"/>
        <v/>
      </c>
      <c r="W94" t="str">
        <f>_xlfn.IFNA(INDEX(Grunddaten!$C$9:$BP$134,MATCH($A94,Input_Lieferant!$B$9:$B$134,0),MATCH(W$1,Grunddaten!$C$8:$BP$8,0)), "")&amp;""</f>
        <v/>
      </c>
      <c r="Y94" t="str">
        <f>_xlfn.IFNA(INDEX(Input_Lieferant!$C$9:$BE$158,MATCH($A94,Input_Lieferant!$B$9:$B$158,0),MATCH(Y$1,Input_Lieferant!$C$8:$BE$8,0)), "")&amp;""</f>
        <v/>
      </c>
      <c r="Z94" t="str">
        <f>_xlfn.IFNA(INDEX(Input_Lieferant!$C$9:$BE$158,MATCH($A94,Input_Lieferant!$B$9:$B$158,0),MATCH(Z$1,Input_Lieferant!$C$8:$BE$8,0)), "")&amp;""</f>
        <v/>
      </c>
      <c r="AA94" t="str">
        <f>_xlfn.IFNA(INDEX(Grunddaten!$C$9:$BP$134,MATCH($A94,Input_Lieferant!$B$9:$B$134,0),MATCH(AA$1,Grunddaten!$C$8:$BP$8,0)), "")&amp;""</f>
        <v/>
      </c>
      <c r="AB94" t="str">
        <f>_xlfn.IFNA(INDEX(Input_Lieferant!$C$9:$BE$158,MATCH($A94,Input_Lieferant!$B$9:$B$158,0),MATCH(AB$1,Input_Lieferant!$C$8:$BE$8,0)), "")&amp;""</f>
        <v/>
      </c>
      <c r="AC94" s="258" t="str">
        <f t="shared" si="9"/>
        <v/>
      </c>
      <c r="AD94" t="str">
        <f>_xlfn.IFNA(INDEX('Systemmanager - Datenassistent'!$G$9:$BU$134,MATCH($A94,Input_Lieferant!$B$9:$B$134,0),MATCH(AD$1,'Systemmanager - Datenassistent'!$G$8:$BU$8,0)), "")&amp;""</f>
        <v/>
      </c>
      <c r="AE94" t="str">
        <f>_xlfn.IFNA(INDEX(Grunddaten!$C$9:$BP$134,MATCH($A94,Input_Lieferant!$B$9:$B$134,0),MATCH(AE$1,Grunddaten!$C$8:$BP$8,0)), "")&amp;""</f>
        <v/>
      </c>
      <c r="AF94" t="str">
        <f>_xlfn.IFNA(INDEX('Systemmanager - Datenassistent'!$J$9:$BU$134,MATCH($A94,Input_Lieferant!$B$9:$B$134,0),MATCH(AF$1,'Systemmanager - Datenassistent'!$J$8:$BU$8,0)), "")&amp;""</f>
        <v/>
      </c>
      <c r="AG94" t="str">
        <f>_xlfn.IFNA(INDEX('Systemmanager - Datenassistent'!$J$9:$BU$134,MATCH($A94,Input_Lieferant!$B$9:$B$134,0),MATCH(AG$1,'Systemmanager - Datenassistent'!$J$8:$BU$8,0)), "")&amp;""</f>
        <v/>
      </c>
      <c r="AH94" t="str">
        <f>_xlfn.IFNA(INDEX(Grunddaten!$C$9:$BP$134,MATCH($A94,Input_Lieferant!$B$9:$B$134,0),MATCH(AH$1,Grunddaten!$C$8:$BP$8,0)), "")&amp;""</f>
        <v/>
      </c>
      <c r="AI94" t="str">
        <f>_xlfn.IFNA(INDEX(Grunddaten!$C$9:$BP$134,MATCH($A94,Input_Lieferant!$B$9:$B$134,0),MATCH(AI$1,Grunddaten!$C$8:$BP$8,0)), "")&amp;""</f>
        <v/>
      </c>
      <c r="AJ94" t="str">
        <f>_xlfn.IFNA(INDEX(Grunddaten!$C$9:$BP$134,MATCH($A94,Input_Lieferant!$B$9:$B$134,0),MATCH(AJ$1,Grunddaten!$C$8:$BP$8,0)), "")&amp;""</f>
        <v/>
      </c>
      <c r="AK94" s="258" t="str">
        <f t="shared" si="10"/>
        <v/>
      </c>
      <c r="AL94" t="str">
        <f>_xlfn.IFNA(INDEX('Systemmanager - Datenassistent'!$J$9:$BU$134,MATCH($A94,Input_Lieferant!$B$9:$B$134,0),MATCH(AL$1,'Systemmanager - Datenassistent'!$J$8:$BU$8,0)), "")&amp;""</f>
        <v/>
      </c>
      <c r="AM94" t="str">
        <f>_xlfn.IFNA(INDEX('Systemmanager - Datenassistent'!$J$9:$BU$134,MATCH($A94,Input_Lieferant!$B$9:$B$134,0),MATCH(AM$1,'Systemmanager - Datenassistent'!$J$8:$BU$8,0)), "")&amp;""</f>
        <v/>
      </c>
      <c r="AN94" s="227" t="str">
        <f>_xlfn.IFNA(INDEX('Systemmanager - Datenassistent'!$J$9:$BU$134,MATCH($A94,Input_Lieferant!$B$9:$B$134,0),MATCH(AN$1,'Systemmanager - Datenassistent'!$J$8:$BU$8,0)), "")&amp;""</f>
        <v/>
      </c>
    </row>
    <row r="95" spans="1:40" x14ac:dyDescent="0.2">
      <c r="A95" t="str">
        <f>IF(LEN(Input_Lieferant!B102)=0,"",Input_Lieferant!B102)</f>
        <v/>
      </c>
      <c r="B95" t="str">
        <f t="shared" si="6"/>
        <v/>
      </c>
      <c r="C95" t="str">
        <f>_xlfn.IFNA(INDEX(Grunddaten!$C$9:$BP$134,MATCH($A95,Input_Lieferant!$B$9:$B$134,0),MATCH(C$1,Grunddaten!$C$8:$BP$8,0)), "")&amp;""</f>
        <v/>
      </c>
      <c r="D95" t="str">
        <f>_xlfn.IFNA(INDEX(Input_Lieferant!$C$9:$BE$158,MATCH($A95,Input_Lieferant!$B$9:$B$158,0),MATCH(D$1,Input_Lieferant!$C$8:$BE$8,0)), "")&amp;""</f>
        <v/>
      </c>
      <c r="E95" t="str">
        <f>_xlfn.IFNA(INDEX(Input_Lieferant!$C$9:$BE$158,MATCH($A95,Input_Lieferant!$B$9:$B$158,0),MATCH(E$1,Input_Lieferant!$C$8:$BE$8,0)), "")&amp;""</f>
        <v/>
      </c>
      <c r="F95" t="str">
        <f>_xlfn.IFNA(INDEX(Grunddaten!$C$9:$BP$134,MATCH($A95,Input_Lieferant!$B$9:$B$134,0),MATCH(F$1,Grunddaten!$C$8:$BP$8,0)), "")&amp;""</f>
        <v/>
      </c>
      <c r="G95" t="str">
        <f>_xlfn.IFNA(INDEX(Input_Lieferant!$C$9:$BE$158,MATCH($A95,Input_Lieferant!$B$9:$B$158,0),MATCH(G$1,Input_Lieferant!$C$8:$BE$8,0)), "")&amp;""</f>
        <v/>
      </c>
      <c r="H95" t="str">
        <f>_xlfn.IFNA(INDEX(Input_Lieferant!$C$9:$BE$158,MATCH($A95,Input_Lieferant!$B$9:$B$158,0),MATCH(H$1,Input_Lieferant!$C$8:$BE$8,0)),"")&amp;""</f>
        <v/>
      </c>
      <c r="I95" t="str">
        <f>TEXT(_xlfn.IFNA(INDEX(Input_Lieferant!$C$9:$BE$158,MATCH($A95,Input_Lieferant!$B$9:$B$158,0),MATCH(I$1,Input_Lieferant!$C$8:$BE$8,0)),""), "0.000")&amp;""</f>
        <v/>
      </c>
      <c r="J95" t="str">
        <f>TEXT(_xlfn.IFNA(INDEX(Input_Lieferant!$C$9:$BE$158,MATCH($A95,Input_Lieferant!$B$9:$B$158,0),MATCH(J$1,Input_Lieferant!$C$8:$BE$8,0)),""), "0.000")&amp;""</f>
        <v/>
      </c>
      <c r="K95" t="str">
        <f>TEXT(_xlfn.IFNA(INDEX(Input_Lieferant!$C$9:$BE$158,MATCH($A95,Input_Lieferant!$B$9:$B$158,0),MATCH(K$1,Input_Lieferant!$C$8:$BE$8,0)),""), "0.000")&amp;""</f>
        <v/>
      </c>
      <c r="L95" t="str">
        <f>TEXT(_xlfn.IFNA(INDEX(Input_Lieferant!$C$9:$BE$158,MATCH($A95,Input_Lieferant!$B$9:$B$158,0),MATCH(L$1,Input_Lieferant!$C$8:$BE$8,0)),""), "0.000")&amp;""</f>
        <v/>
      </c>
      <c r="M95" t="str">
        <f>_xlfn.IFNA(INDEX(Input_Lieferant!$C$9:$BE$158,MATCH($A95,Input_Lieferant!$B$9:$B$158,0),MATCH(M$1,Input_Lieferant!$C$8:$BE$8,0)),"")&amp;""</f>
        <v/>
      </c>
      <c r="N95" t="str">
        <f>_xlfn.IFNA(INDEX(Input_Lieferant!$C$9:$BE$158,MATCH($A95,Input_Lieferant!$B$9:$B$158,0),MATCH(N$1,Input_Lieferant!$C$8:$BE$8,0)),"")&amp;""</f>
        <v/>
      </c>
      <c r="O95" t="str">
        <f>_xlfn.IFNA(INDEX(Input_Lieferant!$C$9:$BE$158,MATCH($A95,Input_Lieferant!$B$9:$B$158,0),MATCH(O$1,Input_Lieferant!$C$8:$BE$8,0)),"")&amp;""</f>
        <v/>
      </c>
      <c r="P95" t="str">
        <f>_xlfn.IFNA(INDEX(Input_Lieferant!$C$9:$BE$158,MATCH($A95,Input_Lieferant!$B$9:$B$158,0),MATCH(P$1,Input_Lieferant!$C$8:$BE$8,0)),"")&amp;""</f>
        <v/>
      </c>
      <c r="Q95" s="258" t="str">
        <f t="shared" si="7"/>
        <v/>
      </c>
      <c r="R95" t="str">
        <f>_xlfn.IFNA(INDEX(Grunddaten!$C$9:$BP$134,MATCH($A95,Input_Lieferant!$B$9:$B$134,0),MATCH(R$1,Grunddaten!$C$8:$BP$8,0)), "")&amp;""</f>
        <v/>
      </c>
      <c r="S95" t="str">
        <f>_xlfn.IFNA(INDEX('Systemmanager - Datenassistent'!$J$9:$BU$134,MATCH($A95,Input_Lieferant!$B$9:$B$134,0),MATCH(S$1,'Systemmanager - Datenassistent'!$J$8:$BU$8,0)), "")</f>
        <v/>
      </c>
      <c r="T95" t="e">
        <f>INDEX('Systemmanager - Datenassistent'!$J$9:$BU$134,MATCH($A95,Input_Lieferant!$B$9:$B$134,0),MATCH(T$1,'Systemmanager - Datenassistent'!$J$8:$BU$8,0))</f>
        <v>#N/A</v>
      </c>
      <c r="U95" t="str">
        <f>_xlfn.IFNA(INDEX(Input_Lieferant!$C$9:$BE$158,MATCH($A95,Input_Lieferant!$B$9:$B$158,0),MATCH(U$1,Input_Lieferant!$C$8:$BE$8,0)),"")&amp;""</f>
        <v/>
      </c>
      <c r="V95" s="258" t="str">
        <f t="shared" si="8"/>
        <v/>
      </c>
      <c r="W95" t="str">
        <f>_xlfn.IFNA(INDEX(Grunddaten!$C$9:$BP$134,MATCH($A95,Input_Lieferant!$B$9:$B$134,0),MATCH(W$1,Grunddaten!$C$8:$BP$8,0)), "")&amp;""</f>
        <v/>
      </c>
      <c r="Y95" t="str">
        <f>_xlfn.IFNA(INDEX(Input_Lieferant!$C$9:$BE$158,MATCH($A95,Input_Lieferant!$B$9:$B$158,0),MATCH(Y$1,Input_Lieferant!$C$8:$BE$8,0)), "")&amp;""</f>
        <v/>
      </c>
      <c r="Z95" t="str">
        <f>_xlfn.IFNA(INDEX(Input_Lieferant!$C$9:$BE$158,MATCH($A95,Input_Lieferant!$B$9:$B$158,0),MATCH(Z$1,Input_Lieferant!$C$8:$BE$8,0)), "")&amp;""</f>
        <v/>
      </c>
      <c r="AA95" t="str">
        <f>_xlfn.IFNA(INDEX(Grunddaten!$C$9:$BP$134,MATCH($A95,Input_Lieferant!$B$9:$B$134,0),MATCH(AA$1,Grunddaten!$C$8:$BP$8,0)), "")&amp;""</f>
        <v/>
      </c>
      <c r="AB95" t="str">
        <f>_xlfn.IFNA(INDEX(Input_Lieferant!$C$9:$BE$158,MATCH($A95,Input_Lieferant!$B$9:$B$158,0),MATCH(AB$1,Input_Lieferant!$C$8:$BE$8,0)), "")&amp;""</f>
        <v/>
      </c>
      <c r="AC95" s="258" t="str">
        <f t="shared" si="9"/>
        <v/>
      </c>
      <c r="AD95" t="str">
        <f>_xlfn.IFNA(INDEX('Systemmanager - Datenassistent'!$G$9:$BU$134,MATCH($A95,Input_Lieferant!$B$9:$B$134,0),MATCH(AD$1,'Systemmanager - Datenassistent'!$G$8:$BU$8,0)), "")&amp;""</f>
        <v/>
      </c>
      <c r="AE95" t="str">
        <f>_xlfn.IFNA(INDEX(Grunddaten!$C$9:$BP$134,MATCH($A95,Input_Lieferant!$B$9:$B$134,0),MATCH(AE$1,Grunddaten!$C$8:$BP$8,0)), "")&amp;""</f>
        <v/>
      </c>
      <c r="AF95" t="str">
        <f>_xlfn.IFNA(INDEX('Systemmanager - Datenassistent'!$J$9:$BU$134,MATCH($A95,Input_Lieferant!$B$9:$B$134,0),MATCH(AF$1,'Systemmanager - Datenassistent'!$J$8:$BU$8,0)), "")&amp;""</f>
        <v/>
      </c>
      <c r="AG95" t="str">
        <f>_xlfn.IFNA(INDEX('Systemmanager - Datenassistent'!$J$9:$BU$134,MATCH($A95,Input_Lieferant!$B$9:$B$134,0),MATCH(AG$1,'Systemmanager - Datenassistent'!$J$8:$BU$8,0)), "")&amp;""</f>
        <v/>
      </c>
      <c r="AH95" t="str">
        <f>_xlfn.IFNA(INDEX(Grunddaten!$C$9:$BP$134,MATCH($A95,Input_Lieferant!$B$9:$B$134,0),MATCH(AH$1,Grunddaten!$C$8:$BP$8,0)), "")&amp;""</f>
        <v/>
      </c>
      <c r="AI95" t="str">
        <f>_xlfn.IFNA(INDEX(Grunddaten!$C$9:$BP$134,MATCH($A95,Input_Lieferant!$B$9:$B$134,0),MATCH(AI$1,Grunddaten!$C$8:$BP$8,0)), "")&amp;""</f>
        <v/>
      </c>
      <c r="AJ95" t="str">
        <f>_xlfn.IFNA(INDEX(Grunddaten!$C$9:$BP$134,MATCH($A95,Input_Lieferant!$B$9:$B$134,0),MATCH(AJ$1,Grunddaten!$C$8:$BP$8,0)), "")&amp;""</f>
        <v/>
      </c>
      <c r="AK95" s="258" t="str">
        <f t="shared" si="10"/>
        <v/>
      </c>
      <c r="AL95" t="str">
        <f>_xlfn.IFNA(INDEX('Systemmanager - Datenassistent'!$J$9:$BU$134,MATCH($A95,Input_Lieferant!$B$9:$B$134,0),MATCH(AL$1,'Systemmanager - Datenassistent'!$J$8:$BU$8,0)), "")&amp;""</f>
        <v/>
      </c>
      <c r="AM95" t="str">
        <f>_xlfn.IFNA(INDEX('Systemmanager - Datenassistent'!$J$9:$BU$134,MATCH($A95,Input_Lieferant!$B$9:$B$134,0),MATCH(AM$1,'Systemmanager - Datenassistent'!$J$8:$BU$8,0)), "")&amp;""</f>
        <v/>
      </c>
      <c r="AN95" s="227" t="str">
        <f>_xlfn.IFNA(INDEX('Systemmanager - Datenassistent'!$J$9:$BU$134,MATCH($A95,Input_Lieferant!$B$9:$B$134,0),MATCH(AN$1,'Systemmanager - Datenassistent'!$J$8:$BU$8,0)), "")&amp;""</f>
        <v/>
      </c>
    </row>
    <row r="96" spans="1:40" x14ac:dyDescent="0.2">
      <c r="A96" t="str">
        <f>IF(LEN(Input_Lieferant!B103)=0,"",Input_Lieferant!B103)</f>
        <v/>
      </c>
      <c r="B96" t="str">
        <f t="shared" si="6"/>
        <v/>
      </c>
      <c r="C96" t="str">
        <f>_xlfn.IFNA(INDEX(Grunddaten!$C$9:$BP$134,MATCH($A96,Input_Lieferant!$B$9:$B$134,0),MATCH(C$1,Grunddaten!$C$8:$BP$8,0)), "")&amp;""</f>
        <v/>
      </c>
      <c r="D96" t="str">
        <f>_xlfn.IFNA(INDEX(Input_Lieferant!$C$9:$BE$158,MATCH($A96,Input_Lieferant!$B$9:$B$158,0),MATCH(D$1,Input_Lieferant!$C$8:$BE$8,0)), "")&amp;""</f>
        <v/>
      </c>
      <c r="E96" t="str">
        <f>_xlfn.IFNA(INDEX(Input_Lieferant!$C$9:$BE$158,MATCH($A96,Input_Lieferant!$B$9:$B$158,0),MATCH(E$1,Input_Lieferant!$C$8:$BE$8,0)), "")&amp;""</f>
        <v/>
      </c>
      <c r="F96" t="str">
        <f>_xlfn.IFNA(INDEX(Grunddaten!$C$9:$BP$134,MATCH($A96,Input_Lieferant!$B$9:$B$134,0),MATCH(F$1,Grunddaten!$C$8:$BP$8,0)), "")&amp;""</f>
        <v/>
      </c>
      <c r="G96" t="str">
        <f>_xlfn.IFNA(INDEX(Input_Lieferant!$C$9:$BE$158,MATCH($A96,Input_Lieferant!$B$9:$B$158,0),MATCH(G$1,Input_Lieferant!$C$8:$BE$8,0)), "")&amp;""</f>
        <v/>
      </c>
      <c r="H96" t="str">
        <f>_xlfn.IFNA(INDEX(Input_Lieferant!$C$9:$BE$158,MATCH($A96,Input_Lieferant!$B$9:$B$158,0),MATCH(H$1,Input_Lieferant!$C$8:$BE$8,0)),"")&amp;""</f>
        <v/>
      </c>
      <c r="I96" t="str">
        <f>TEXT(_xlfn.IFNA(INDEX(Input_Lieferant!$C$9:$BE$158,MATCH($A96,Input_Lieferant!$B$9:$B$158,0),MATCH(I$1,Input_Lieferant!$C$8:$BE$8,0)),""), "0.000")&amp;""</f>
        <v/>
      </c>
      <c r="J96" t="str">
        <f>TEXT(_xlfn.IFNA(INDEX(Input_Lieferant!$C$9:$BE$158,MATCH($A96,Input_Lieferant!$B$9:$B$158,0),MATCH(J$1,Input_Lieferant!$C$8:$BE$8,0)),""), "0.000")&amp;""</f>
        <v/>
      </c>
      <c r="K96" t="str">
        <f>TEXT(_xlfn.IFNA(INDEX(Input_Lieferant!$C$9:$BE$158,MATCH($A96,Input_Lieferant!$B$9:$B$158,0),MATCH(K$1,Input_Lieferant!$C$8:$BE$8,0)),""), "0.000")&amp;""</f>
        <v/>
      </c>
      <c r="L96" t="str">
        <f>TEXT(_xlfn.IFNA(INDEX(Input_Lieferant!$C$9:$BE$158,MATCH($A96,Input_Lieferant!$B$9:$B$158,0),MATCH(L$1,Input_Lieferant!$C$8:$BE$8,0)),""), "0.000")&amp;""</f>
        <v/>
      </c>
      <c r="M96" t="str">
        <f>_xlfn.IFNA(INDEX(Input_Lieferant!$C$9:$BE$158,MATCH($A96,Input_Lieferant!$B$9:$B$158,0),MATCH(M$1,Input_Lieferant!$C$8:$BE$8,0)),"")&amp;""</f>
        <v/>
      </c>
      <c r="N96" t="str">
        <f>_xlfn.IFNA(INDEX(Input_Lieferant!$C$9:$BE$158,MATCH($A96,Input_Lieferant!$B$9:$B$158,0),MATCH(N$1,Input_Lieferant!$C$8:$BE$8,0)),"")&amp;""</f>
        <v/>
      </c>
      <c r="O96" t="str">
        <f>_xlfn.IFNA(INDEX(Input_Lieferant!$C$9:$BE$158,MATCH($A96,Input_Lieferant!$B$9:$B$158,0),MATCH(O$1,Input_Lieferant!$C$8:$BE$8,0)),"")&amp;""</f>
        <v/>
      </c>
      <c r="P96" t="str">
        <f>_xlfn.IFNA(INDEX(Input_Lieferant!$C$9:$BE$158,MATCH($A96,Input_Lieferant!$B$9:$B$158,0),MATCH(P$1,Input_Lieferant!$C$8:$BE$8,0)),"")&amp;""</f>
        <v/>
      </c>
      <c r="Q96" s="258" t="str">
        <f t="shared" si="7"/>
        <v/>
      </c>
      <c r="R96" t="str">
        <f>_xlfn.IFNA(INDEX(Grunddaten!$C$9:$BP$134,MATCH($A96,Input_Lieferant!$B$9:$B$134,0),MATCH(R$1,Grunddaten!$C$8:$BP$8,0)), "")&amp;""</f>
        <v/>
      </c>
      <c r="S96" t="str">
        <f>_xlfn.IFNA(INDEX('Systemmanager - Datenassistent'!$J$9:$BU$134,MATCH($A96,Input_Lieferant!$B$9:$B$134,0),MATCH(S$1,'Systemmanager - Datenassistent'!$J$8:$BU$8,0)), "")</f>
        <v/>
      </c>
      <c r="T96" t="e">
        <f>INDEX('Systemmanager - Datenassistent'!$J$9:$BU$134,MATCH($A96,Input_Lieferant!$B$9:$B$134,0),MATCH(T$1,'Systemmanager - Datenassistent'!$J$8:$BU$8,0))</f>
        <v>#N/A</v>
      </c>
      <c r="U96" t="str">
        <f>_xlfn.IFNA(INDEX(Input_Lieferant!$C$9:$BE$158,MATCH($A96,Input_Lieferant!$B$9:$B$158,0),MATCH(U$1,Input_Lieferant!$C$8:$BE$8,0)),"")&amp;""</f>
        <v/>
      </c>
      <c r="V96" s="258" t="str">
        <f t="shared" si="8"/>
        <v/>
      </c>
      <c r="W96" t="str">
        <f>_xlfn.IFNA(INDEX(Grunddaten!$C$9:$BP$134,MATCH($A96,Input_Lieferant!$B$9:$B$134,0),MATCH(W$1,Grunddaten!$C$8:$BP$8,0)), "")&amp;""</f>
        <v/>
      </c>
      <c r="Y96" t="str">
        <f>_xlfn.IFNA(INDEX(Input_Lieferant!$C$9:$BE$158,MATCH($A96,Input_Lieferant!$B$9:$B$158,0),MATCH(Y$1,Input_Lieferant!$C$8:$BE$8,0)), "")&amp;""</f>
        <v/>
      </c>
      <c r="Z96" t="str">
        <f>_xlfn.IFNA(INDEX(Input_Lieferant!$C$9:$BE$158,MATCH($A96,Input_Lieferant!$B$9:$B$158,0),MATCH(Z$1,Input_Lieferant!$C$8:$BE$8,0)), "")&amp;""</f>
        <v/>
      </c>
      <c r="AA96" t="str">
        <f>_xlfn.IFNA(INDEX(Grunddaten!$C$9:$BP$134,MATCH($A96,Input_Lieferant!$B$9:$B$134,0),MATCH(AA$1,Grunddaten!$C$8:$BP$8,0)), "")&amp;""</f>
        <v/>
      </c>
      <c r="AB96" t="str">
        <f>_xlfn.IFNA(INDEX(Input_Lieferant!$C$9:$BE$158,MATCH($A96,Input_Lieferant!$B$9:$B$158,0),MATCH(AB$1,Input_Lieferant!$C$8:$BE$8,0)), "")&amp;""</f>
        <v/>
      </c>
      <c r="AC96" s="258" t="str">
        <f t="shared" si="9"/>
        <v/>
      </c>
      <c r="AD96" t="str">
        <f>_xlfn.IFNA(INDEX('Systemmanager - Datenassistent'!$G$9:$BU$134,MATCH($A96,Input_Lieferant!$B$9:$B$134,0),MATCH(AD$1,'Systemmanager - Datenassistent'!$G$8:$BU$8,0)), "")&amp;""</f>
        <v/>
      </c>
      <c r="AE96" t="str">
        <f>_xlfn.IFNA(INDEX(Grunddaten!$C$9:$BP$134,MATCH($A96,Input_Lieferant!$B$9:$B$134,0),MATCH(AE$1,Grunddaten!$C$8:$BP$8,0)), "")&amp;""</f>
        <v/>
      </c>
      <c r="AF96" t="str">
        <f>_xlfn.IFNA(INDEX('Systemmanager - Datenassistent'!$J$9:$BU$134,MATCH($A96,Input_Lieferant!$B$9:$B$134,0),MATCH(AF$1,'Systemmanager - Datenassistent'!$J$8:$BU$8,0)), "")&amp;""</f>
        <v/>
      </c>
      <c r="AG96" t="str">
        <f>_xlfn.IFNA(INDEX('Systemmanager - Datenassistent'!$J$9:$BU$134,MATCH($A96,Input_Lieferant!$B$9:$B$134,0),MATCH(AG$1,'Systemmanager - Datenassistent'!$J$8:$BU$8,0)), "")&amp;""</f>
        <v/>
      </c>
      <c r="AH96" t="str">
        <f>_xlfn.IFNA(INDEX(Grunddaten!$C$9:$BP$134,MATCH($A96,Input_Lieferant!$B$9:$B$134,0),MATCH(AH$1,Grunddaten!$C$8:$BP$8,0)), "")&amp;""</f>
        <v/>
      </c>
      <c r="AI96" t="str">
        <f>_xlfn.IFNA(INDEX(Grunddaten!$C$9:$BP$134,MATCH($A96,Input_Lieferant!$B$9:$B$134,0),MATCH(AI$1,Grunddaten!$C$8:$BP$8,0)), "")&amp;""</f>
        <v/>
      </c>
      <c r="AJ96" t="str">
        <f>_xlfn.IFNA(INDEX(Grunddaten!$C$9:$BP$134,MATCH($A96,Input_Lieferant!$B$9:$B$134,0),MATCH(AJ$1,Grunddaten!$C$8:$BP$8,0)), "")&amp;""</f>
        <v/>
      </c>
      <c r="AK96" s="258" t="str">
        <f t="shared" si="10"/>
        <v/>
      </c>
      <c r="AL96" t="str">
        <f>_xlfn.IFNA(INDEX('Systemmanager - Datenassistent'!$J$9:$BU$134,MATCH($A96,Input_Lieferant!$B$9:$B$134,0),MATCH(AL$1,'Systemmanager - Datenassistent'!$J$8:$BU$8,0)), "")&amp;""</f>
        <v/>
      </c>
      <c r="AM96" t="str">
        <f>_xlfn.IFNA(INDEX('Systemmanager - Datenassistent'!$J$9:$BU$134,MATCH($A96,Input_Lieferant!$B$9:$B$134,0),MATCH(AM$1,'Systemmanager - Datenassistent'!$J$8:$BU$8,0)), "")&amp;""</f>
        <v/>
      </c>
      <c r="AN96" s="227" t="str">
        <f>_xlfn.IFNA(INDEX('Systemmanager - Datenassistent'!$J$9:$BU$134,MATCH($A96,Input_Lieferant!$B$9:$B$134,0),MATCH(AN$1,'Systemmanager - Datenassistent'!$J$8:$BU$8,0)), "")&amp;""</f>
        <v/>
      </c>
    </row>
    <row r="97" spans="1:40" x14ac:dyDescent="0.2">
      <c r="A97" t="str">
        <f>IF(LEN(Input_Lieferant!B104)=0,"",Input_Lieferant!B104)</f>
        <v/>
      </c>
      <c r="B97" t="str">
        <f t="shared" si="6"/>
        <v/>
      </c>
      <c r="C97" t="str">
        <f>_xlfn.IFNA(INDEX(Grunddaten!$C$9:$BP$134,MATCH($A97,Input_Lieferant!$B$9:$B$134,0),MATCH(C$1,Grunddaten!$C$8:$BP$8,0)), "")&amp;""</f>
        <v/>
      </c>
      <c r="D97" t="str">
        <f>_xlfn.IFNA(INDEX(Input_Lieferant!$C$9:$BE$158,MATCH($A97,Input_Lieferant!$B$9:$B$158,0),MATCH(D$1,Input_Lieferant!$C$8:$BE$8,0)), "")&amp;""</f>
        <v/>
      </c>
      <c r="E97" t="str">
        <f>_xlfn.IFNA(INDEX(Input_Lieferant!$C$9:$BE$158,MATCH($A97,Input_Lieferant!$B$9:$B$158,0),MATCH(E$1,Input_Lieferant!$C$8:$BE$8,0)), "")&amp;""</f>
        <v/>
      </c>
      <c r="F97" t="str">
        <f>_xlfn.IFNA(INDEX(Grunddaten!$C$9:$BP$134,MATCH($A97,Input_Lieferant!$B$9:$B$134,0),MATCH(F$1,Grunddaten!$C$8:$BP$8,0)), "")&amp;""</f>
        <v/>
      </c>
      <c r="G97" t="str">
        <f>_xlfn.IFNA(INDEX(Input_Lieferant!$C$9:$BE$158,MATCH($A97,Input_Lieferant!$B$9:$B$158,0),MATCH(G$1,Input_Lieferant!$C$8:$BE$8,0)), "")&amp;""</f>
        <v/>
      </c>
      <c r="H97" t="str">
        <f>_xlfn.IFNA(INDEX(Input_Lieferant!$C$9:$BE$158,MATCH($A97,Input_Lieferant!$B$9:$B$158,0),MATCH(H$1,Input_Lieferant!$C$8:$BE$8,0)),"")&amp;""</f>
        <v/>
      </c>
      <c r="I97" t="str">
        <f>TEXT(_xlfn.IFNA(INDEX(Input_Lieferant!$C$9:$BE$158,MATCH($A97,Input_Lieferant!$B$9:$B$158,0),MATCH(I$1,Input_Lieferant!$C$8:$BE$8,0)),""), "0.000")&amp;""</f>
        <v/>
      </c>
      <c r="J97" t="str">
        <f>TEXT(_xlfn.IFNA(INDEX(Input_Lieferant!$C$9:$BE$158,MATCH($A97,Input_Lieferant!$B$9:$B$158,0),MATCH(J$1,Input_Lieferant!$C$8:$BE$8,0)),""), "0.000")&amp;""</f>
        <v/>
      </c>
      <c r="K97" t="str">
        <f>TEXT(_xlfn.IFNA(INDEX(Input_Lieferant!$C$9:$BE$158,MATCH($A97,Input_Lieferant!$B$9:$B$158,0),MATCH(K$1,Input_Lieferant!$C$8:$BE$8,0)),""), "0.000")&amp;""</f>
        <v/>
      </c>
      <c r="L97" t="str">
        <f>TEXT(_xlfn.IFNA(INDEX(Input_Lieferant!$C$9:$BE$158,MATCH($A97,Input_Lieferant!$B$9:$B$158,0),MATCH(L$1,Input_Lieferant!$C$8:$BE$8,0)),""), "0.000")&amp;""</f>
        <v/>
      </c>
      <c r="M97" t="str">
        <f>_xlfn.IFNA(INDEX(Input_Lieferant!$C$9:$BE$158,MATCH($A97,Input_Lieferant!$B$9:$B$158,0),MATCH(M$1,Input_Lieferant!$C$8:$BE$8,0)),"")&amp;""</f>
        <v/>
      </c>
      <c r="N97" t="str">
        <f>_xlfn.IFNA(INDEX(Input_Lieferant!$C$9:$BE$158,MATCH($A97,Input_Lieferant!$B$9:$B$158,0),MATCH(N$1,Input_Lieferant!$C$8:$BE$8,0)),"")&amp;""</f>
        <v/>
      </c>
      <c r="O97" t="str">
        <f>_xlfn.IFNA(INDEX(Input_Lieferant!$C$9:$BE$158,MATCH($A97,Input_Lieferant!$B$9:$B$158,0),MATCH(O$1,Input_Lieferant!$C$8:$BE$8,0)),"")&amp;""</f>
        <v/>
      </c>
      <c r="P97" t="str">
        <f>_xlfn.IFNA(INDEX(Input_Lieferant!$C$9:$BE$158,MATCH($A97,Input_Lieferant!$B$9:$B$158,0),MATCH(P$1,Input_Lieferant!$C$8:$BE$8,0)),"")&amp;""</f>
        <v/>
      </c>
      <c r="Q97" s="258" t="str">
        <f t="shared" si="7"/>
        <v/>
      </c>
      <c r="R97" t="str">
        <f>_xlfn.IFNA(INDEX(Grunddaten!$C$9:$BP$134,MATCH($A97,Input_Lieferant!$B$9:$B$134,0),MATCH(R$1,Grunddaten!$C$8:$BP$8,0)), "")&amp;""</f>
        <v/>
      </c>
      <c r="S97" t="str">
        <f>_xlfn.IFNA(INDEX('Systemmanager - Datenassistent'!$J$9:$BU$134,MATCH($A97,Input_Lieferant!$B$9:$B$134,0),MATCH(S$1,'Systemmanager - Datenassistent'!$J$8:$BU$8,0)), "")</f>
        <v/>
      </c>
      <c r="T97" t="e">
        <f>INDEX('Systemmanager - Datenassistent'!$J$9:$BU$134,MATCH($A97,Input_Lieferant!$B$9:$B$134,0),MATCH(T$1,'Systemmanager - Datenassistent'!$J$8:$BU$8,0))</f>
        <v>#N/A</v>
      </c>
      <c r="U97" t="str">
        <f>_xlfn.IFNA(INDEX(Input_Lieferant!$C$9:$BE$158,MATCH($A97,Input_Lieferant!$B$9:$B$158,0),MATCH(U$1,Input_Lieferant!$C$8:$BE$8,0)),"")&amp;""</f>
        <v/>
      </c>
      <c r="V97" s="258" t="str">
        <f t="shared" si="8"/>
        <v/>
      </c>
      <c r="W97" t="str">
        <f>_xlfn.IFNA(INDEX(Grunddaten!$C$9:$BP$134,MATCH($A97,Input_Lieferant!$B$9:$B$134,0),MATCH(W$1,Grunddaten!$C$8:$BP$8,0)), "")&amp;""</f>
        <v/>
      </c>
      <c r="Y97" t="str">
        <f>_xlfn.IFNA(INDEX(Input_Lieferant!$C$9:$BE$158,MATCH($A97,Input_Lieferant!$B$9:$B$158,0),MATCH(Y$1,Input_Lieferant!$C$8:$BE$8,0)), "")&amp;""</f>
        <v/>
      </c>
      <c r="Z97" t="str">
        <f>_xlfn.IFNA(INDEX(Input_Lieferant!$C$9:$BE$158,MATCH($A97,Input_Lieferant!$B$9:$B$158,0),MATCH(Z$1,Input_Lieferant!$C$8:$BE$8,0)), "")&amp;""</f>
        <v/>
      </c>
      <c r="AA97" t="str">
        <f>_xlfn.IFNA(INDEX(Grunddaten!$C$9:$BP$134,MATCH($A97,Input_Lieferant!$B$9:$B$134,0),MATCH(AA$1,Grunddaten!$C$8:$BP$8,0)), "")&amp;""</f>
        <v/>
      </c>
      <c r="AB97" t="str">
        <f>_xlfn.IFNA(INDEX(Input_Lieferant!$C$9:$BE$158,MATCH($A97,Input_Lieferant!$B$9:$B$158,0),MATCH(AB$1,Input_Lieferant!$C$8:$BE$8,0)), "")&amp;""</f>
        <v/>
      </c>
      <c r="AC97" s="258" t="str">
        <f t="shared" si="9"/>
        <v/>
      </c>
      <c r="AD97" t="str">
        <f>_xlfn.IFNA(INDEX('Systemmanager - Datenassistent'!$G$9:$BU$134,MATCH($A97,Input_Lieferant!$B$9:$B$134,0),MATCH(AD$1,'Systemmanager - Datenassistent'!$G$8:$BU$8,0)), "")&amp;""</f>
        <v/>
      </c>
      <c r="AE97" t="str">
        <f>_xlfn.IFNA(INDEX(Grunddaten!$C$9:$BP$134,MATCH($A97,Input_Lieferant!$B$9:$B$134,0),MATCH(AE$1,Grunddaten!$C$8:$BP$8,0)), "")&amp;""</f>
        <v/>
      </c>
      <c r="AF97" t="str">
        <f>_xlfn.IFNA(INDEX('Systemmanager - Datenassistent'!$J$9:$BU$134,MATCH($A97,Input_Lieferant!$B$9:$B$134,0),MATCH(AF$1,'Systemmanager - Datenassistent'!$J$8:$BU$8,0)), "")&amp;""</f>
        <v/>
      </c>
      <c r="AG97" t="str">
        <f>_xlfn.IFNA(INDEX('Systemmanager - Datenassistent'!$J$9:$BU$134,MATCH($A97,Input_Lieferant!$B$9:$B$134,0),MATCH(AG$1,'Systemmanager - Datenassistent'!$J$8:$BU$8,0)), "")&amp;""</f>
        <v/>
      </c>
      <c r="AH97" t="str">
        <f>_xlfn.IFNA(INDEX(Grunddaten!$C$9:$BP$134,MATCH($A97,Input_Lieferant!$B$9:$B$134,0),MATCH(AH$1,Grunddaten!$C$8:$BP$8,0)), "")&amp;""</f>
        <v/>
      </c>
      <c r="AI97" t="str">
        <f>_xlfn.IFNA(INDEX(Grunddaten!$C$9:$BP$134,MATCH($A97,Input_Lieferant!$B$9:$B$134,0),MATCH(AI$1,Grunddaten!$C$8:$BP$8,0)), "")&amp;""</f>
        <v/>
      </c>
      <c r="AJ97" t="str">
        <f>_xlfn.IFNA(INDEX(Grunddaten!$C$9:$BP$134,MATCH($A97,Input_Lieferant!$B$9:$B$134,0),MATCH(AJ$1,Grunddaten!$C$8:$BP$8,0)), "")&amp;""</f>
        <v/>
      </c>
      <c r="AK97" s="258" t="str">
        <f t="shared" si="10"/>
        <v/>
      </c>
      <c r="AL97" t="str">
        <f>_xlfn.IFNA(INDEX('Systemmanager - Datenassistent'!$J$9:$BU$134,MATCH($A97,Input_Lieferant!$B$9:$B$134,0),MATCH(AL$1,'Systemmanager - Datenassistent'!$J$8:$BU$8,0)), "")&amp;""</f>
        <v/>
      </c>
      <c r="AM97" t="str">
        <f>_xlfn.IFNA(INDEX('Systemmanager - Datenassistent'!$J$9:$BU$134,MATCH($A97,Input_Lieferant!$B$9:$B$134,0),MATCH(AM$1,'Systemmanager - Datenassistent'!$J$8:$BU$8,0)), "")&amp;""</f>
        <v/>
      </c>
      <c r="AN97" s="227" t="str">
        <f>_xlfn.IFNA(INDEX('Systemmanager - Datenassistent'!$J$9:$BU$134,MATCH($A97,Input_Lieferant!$B$9:$B$134,0),MATCH(AN$1,'Systemmanager - Datenassistent'!$J$8:$BU$8,0)), "")&amp;""</f>
        <v/>
      </c>
    </row>
    <row r="98" spans="1:40" x14ac:dyDescent="0.2">
      <c r="A98" t="str">
        <f>IF(LEN(Input_Lieferant!B105)=0,"",Input_Lieferant!B105)</f>
        <v/>
      </c>
      <c r="B98" t="str">
        <f t="shared" si="6"/>
        <v/>
      </c>
      <c r="C98" t="str">
        <f>_xlfn.IFNA(INDEX(Grunddaten!$C$9:$BP$134,MATCH($A98,Input_Lieferant!$B$9:$B$134,0),MATCH(C$1,Grunddaten!$C$8:$BP$8,0)), "")&amp;""</f>
        <v/>
      </c>
      <c r="D98" t="str">
        <f>_xlfn.IFNA(INDEX(Input_Lieferant!$C$9:$BE$158,MATCH($A98,Input_Lieferant!$B$9:$B$158,0),MATCH(D$1,Input_Lieferant!$C$8:$BE$8,0)), "")&amp;""</f>
        <v/>
      </c>
      <c r="E98" t="str">
        <f>_xlfn.IFNA(INDEX(Input_Lieferant!$C$9:$BE$158,MATCH($A98,Input_Lieferant!$B$9:$B$158,0),MATCH(E$1,Input_Lieferant!$C$8:$BE$8,0)), "")&amp;""</f>
        <v/>
      </c>
      <c r="F98" t="str">
        <f>_xlfn.IFNA(INDEX(Grunddaten!$C$9:$BP$134,MATCH($A98,Input_Lieferant!$B$9:$B$134,0),MATCH(F$1,Grunddaten!$C$8:$BP$8,0)), "")&amp;""</f>
        <v/>
      </c>
      <c r="G98" t="str">
        <f>_xlfn.IFNA(INDEX(Input_Lieferant!$C$9:$BE$158,MATCH($A98,Input_Lieferant!$B$9:$B$158,0),MATCH(G$1,Input_Lieferant!$C$8:$BE$8,0)), "")&amp;""</f>
        <v/>
      </c>
      <c r="H98" t="str">
        <f>_xlfn.IFNA(INDEX(Input_Lieferant!$C$9:$BE$158,MATCH($A98,Input_Lieferant!$B$9:$B$158,0),MATCH(H$1,Input_Lieferant!$C$8:$BE$8,0)),"")&amp;""</f>
        <v/>
      </c>
      <c r="I98" t="str">
        <f>TEXT(_xlfn.IFNA(INDEX(Input_Lieferant!$C$9:$BE$158,MATCH($A98,Input_Lieferant!$B$9:$B$158,0),MATCH(I$1,Input_Lieferant!$C$8:$BE$8,0)),""), "0.000")&amp;""</f>
        <v/>
      </c>
      <c r="J98" t="str">
        <f>TEXT(_xlfn.IFNA(INDEX(Input_Lieferant!$C$9:$BE$158,MATCH($A98,Input_Lieferant!$B$9:$B$158,0),MATCH(J$1,Input_Lieferant!$C$8:$BE$8,0)),""), "0.000")&amp;""</f>
        <v/>
      </c>
      <c r="K98" t="str">
        <f>TEXT(_xlfn.IFNA(INDEX(Input_Lieferant!$C$9:$BE$158,MATCH($A98,Input_Lieferant!$B$9:$B$158,0),MATCH(K$1,Input_Lieferant!$C$8:$BE$8,0)),""), "0.000")&amp;""</f>
        <v/>
      </c>
      <c r="L98" t="str">
        <f>TEXT(_xlfn.IFNA(INDEX(Input_Lieferant!$C$9:$BE$158,MATCH($A98,Input_Lieferant!$B$9:$B$158,0),MATCH(L$1,Input_Lieferant!$C$8:$BE$8,0)),""), "0.000")&amp;""</f>
        <v/>
      </c>
      <c r="M98" t="str">
        <f>_xlfn.IFNA(INDEX(Input_Lieferant!$C$9:$BE$158,MATCH($A98,Input_Lieferant!$B$9:$B$158,0),MATCH(M$1,Input_Lieferant!$C$8:$BE$8,0)),"")&amp;""</f>
        <v/>
      </c>
      <c r="N98" t="str">
        <f>_xlfn.IFNA(INDEX(Input_Lieferant!$C$9:$BE$158,MATCH($A98,Input_Lieferant!$B$9:$B$158,0),MATCH(N$1,Input_Lieferant!$C$8:$BE$8,0)),"")&amp;""</f>
        <v/>
      </c>
      <c r="O98" t="str">
        <f>_xlfn.IFNA(INDEX(Input_Lieferant!$C$9:$BE$158,MATCH($A98,Input_Lieferant!$B$9:$B$158,0),MATCH(O$1,Input_Lieferant!$C$8:$BE$8,0)),"")&amp;""</f>
        <v/>
      </c>
      <c r="P98" t="str">
        <f>_xlfn.IFNA(INDEX(Input_Lieferant!$C$9:$BE$158,MATCH($A98,Input_Lieferant!$B$9:$B$158,0),MATCH(P$1,Input_Lieferant!$C$8:$BE$8,0)),"")&amp;""</f>
        <v/>
      </c>
      <c r="Q98" s="258" t="str">
        <f t="shared" si="7"/>
        <v/>
      </c>
      <c r="R98" t="str">
        <f>_xlfn.IFNA(INDEX(Grunddaten!$C$9:$BP$134,MATCH($A98,Input_Lieferant!$B$9:$B$134,0),MATCH(R$1,Grunddaten!$C$8:$BP$8,0)), "")&amp;""</f>
        <v/>
      </c>
      <c r="S98" t="str">
        <f>_xlfn.IFNA(INDEX('Systemmanager - Datenassistent'!$J$9:$BU$134,MATCH($A98,Input_Lieferant!$B$9:$B$134,0),MATCH(S$1,'Systemmanager - Datenassistent'!$J$8:$BU$8,0)), "")</f>
        <v/>
      </c>
      <c r="T98" t="e">
        <f>INDEX('Systemmanager - Datenassistent'!$J$9:$BU$134,MATCH($A98,Input_Lieferant!$B$9:$B$134,0),MATCH(T$1,'Systemmanager - Datenassistent'!$J$8:$BU$8,0))</f>
        <v>#N/A</v>
      </c>
      <c r="U98" t="str">
        <f>_xlfn.IFNA(INDEX(Input_Lieferant!$C$9:$BE$158,MATCH($A98,Input_Lieferant!$B$9:$B$158,0),MATCH(U$1,Input_Lieferant!$C$8:$BE$8,0)),"")&amp;""</f>
        <v/>
      </c>
      <c r="V98" s="258" t="str">
        <f t="shared" si="8"/>
        <v/>
      </c>
      <c r="W98" t="str">
        <f>_xlfn.IFNA(INDEX(Grunddaten!$C$9:$BP$134,MATCH($A98,Input_Lieferant!$B$9:$B$134,0),MATCH(W$1,Grunddaten!$C$8:$BP$8,0)), "")&amp;""</f>
        <v/>
      </c>
      <c r="Y98" t="str">
        <f>_xlfn.IFNA(INDEX(Input_Lieferant!$C$9:$BE$158,MATCH($A98,Input_Lieferant!$B$9:$B$158,0),MATCH(Y$1,Input_Lieferant!$C$8:$BE$8,0)), "")&amp;""</f>
        <v/>
      </c>
      <c r="Z98" t="str">
        <f>_xlfn.IFNA(INDEX(Input_Lieferant!$C$9:$BE$158,MATCH($A98,Input_Lieferant!$B$9:$B$158,0),MATCH(Z$1,Input_Lieferant!$C$8:$BE$8,0)), "")&amp;""</f>
        <v/>
      </c>
      <c r="AA98" t="str">
        <f>_xlfn.IFNA(INDEX(Grunddaten!$C$9:$BP$134,MATCH($A98,Input_Lieferant!$B$9:$B$134,0),MATCH(AA$1,Grunddaten!$C$8:$BP$8,0)), "")&amp;""</f>
        <v/>
      </c>
      <c r="AB98" t="str">
        <f>_xlfn.IFNA(INDEX(Input_Lieferant!$C$9:$BE$158,MATCH($A98,Input_Lieferant!$B$9:$B$158,0),MATCH(AB$1,Input_Lieferant!$C$8:$BE$8,0)), "")&amp;""</f>
        <v/>
      </c>
      <c r="AC98" s="258" t="str">
        <f t="shared" si="9"/>
        <v/>
      </c>
      <c r="AD98" t="str">
        <f>_xlfn.IFNA(INDEX('Systemmanager - Datenassistent'!$G$9:$BU$134,MATCH($A98,Input_Lieferant!$B$9:$B$134,0),MATCH(AD$1,'Systemmanager - Datenassistent'!$G$8:$BU$8,0)), "")&amp;""</f>
        <v/>
      </c>
      <c r="AE98" t="str">
        <f>_xlfn.IFNA(INDEX(Grunddaten!$C$9:$BP$134,MATCH($A98,Input_Lieferant!$B$9:$B$134,0),MATCH(AE$1,Grunddaten!$C$8:$BP$8,0)), "")&amp;""</f>
        <v/>
      </c>
      <c r="AF98" t="str">
        <f>_xlfn.IFNA(INDEX('Systemmanager - Datenassistent'!$J$9:$BU$134,MATCH($A98,Input_Lieferant!$B$9:$B$134,0),MATCH(AF$1,'Systemmanager - Datenassistent'!$J$8:$BU$8,0)), "")&amp;""</f>
        <v/>
      </c>
      <c r="AG98" t="str">
        <f>_xlfn.IFNA(INDEX('Systemmanager - Datenassistent'!$J$9:$BU$134,MATCH($A98,Input_Lieferant!$B$9:$B$134,0),MATCH(AG$1,'Systemmanager - Datenassistent'!$J$8:$BU$8,0)), "")&amp;""</f>
        <v/>
      </c>
      <c r="AH98" t="str">
        <f>_xlfn.IFNA(INDEX(Grunddaten!$C$9:$BP$134,MATCH($A98,Input_Lieferant!$B$9:$B$134,0),MATCH(AH$1,Grunddaten!$C$8:$BP$8,0)), "")&amp;""</f>
        <v/>
      </c>
      <c r="AI98" t="str">
        <f>_xlfn.IFNA(INDEX(Grunddaten!$C$9:$BP$134,MATCH($A98,Input_Lieferant!$B$9:$B$134,0),MATCH(AI$1,Grunddaten!$C$8:$BP$8,0)), "")&amp;""</f>
        <v/>
      </c>
      <c r="AJ98" t="str">
        <f>_xlfn.IFNA(INDEX(Grunddaten!$C$9:$BP$134,MATCH($A98,Input_Lieferant!$B$9:$B$134,0),MATCH(AJ$1,Grunddaten!$C$8:$BP$8,0)), "")&amp;""</f>
        <v/>
      </c>
      <c r="AK98" s="258" t="str">
        <f t="shared" si="10"/>
        <v/>
      </c>
      <c r="AL98" t="str">
        <f>_xlfn.IFNA(INDEX('Systemmanager - Datenassistent'!$J$9:$BU$134,MATCH($A98,Input_Lieferant!$B$9:$B$134,0),MATCH(AL$1,'Systemmanager - Datenassistent'!$J$8:$BU$8,0)), "")&amp;""</f>
        <v/>
      </c>
      <c r="AM98" t="str">
        <f>_xlfn.IFNA(INDEX('Systemmanager - Datenassistent'!$J$9:$BU$134,MATCH($A98,Input_Lieferant!$B$9:$B$134,0),MATCH(AM$1,'Systemmanager - Datenassistent'!$J$8:$BU$8,0)), "")&amp;""</f>
        <v/>
      </c>
      <c r="AN98" s="227" t="str">
        <f>_xlfn.IFNA(INDEX('Systemmanager - Datenassistent'!$J$9:$BU$134,MATCH($A98,Input_Lieferant!$B$9:$B$134,0),MATCH(AN$1,'Systemmanager - Datenassistent'!$J$8:$BU$8,0)), "")&amp;""</f>
        <v/>
      </c>
    </row>
    <row r="99" spans="1:40" x14ac:dyDescent="0.2">
      <c r="A99" t="str">
        <f>IF(LEN(Input_Lieferant!B106)=0,"",Input_Lieferant!B106)</f>
        <v/>
      </c>
      <c r="B99" t="str">
        <f t="shared" si="6"/>
        <v/>
      </c>
      <c r="C99" t="str">
        <f>_xlfn.IFNA(INDEX(Grunddaten!$C$9:$BP$134,MATCH($A99,Input_Lieferant!$B$9:$B$134,0),MATCH(C$1,Grunddaten!$C$8:$BP$8,0)), "")&amp;""</f>
        <v/>
      </c>
      <c r="D99" t="str">
        <f>_xlfn.IFNA(INDEX(Input_Lieferant!$C$9:$BE$158,MATCH($A99,Input_Lieferant!$B$9:$B$158,0),MATCH(D$1,Input_Lieferant!$C$8:$BE$8,0)), "")&amp;""</f>
        <v/>
      </c>
      <c r="E99" t="str">
        <f>_xlfn.IFNA(INDEX(Input_Lieferant!$C$9:$BE$158,MATCH($A99,Input_Lieferant!$B$9:$B$158,0),MATCH(E$1,Input_Lieferant!$C$8:$BE$8,0)), "")&amp;""</f>
        <v/>
      </c>
      <c r="F99" t="str">
        <f>_xlfn.IFNA(INDEX(Grunddaten!$C$9:$BP$134,MATCH($A99,Input_Lieferant!$B$9:$B$134,0),MATCH(F$1,Grunddaten!$C$8:$BP$8,0)), "")&amp;""</f>
        <v/>
      </c>
      <c r="G99" t="str">
        <f>_xlfn.IFNA(INDEX(Input_Lieferant!$C$9:$BE$158,MATCH($A99,Input_Lieferant!$B$9:$B$158,0),MATCH(G$1,Input_Lieferant!$C$8:$BE$8,0)), "")&amp;""</f>
        <v/>
      </c>
      <c r="H99" t="str">
        <f>_xlfn.IFNA(INDEX(Input_Lieferant!$C$9:$BE$158,MATCH($A99,Input_Lieferant!$B$9:$B$158,0),MATCH(H$1,Input_Lieferant!$C$8:$BE$8,0)),"")&amp;""</f>
        <v/>
      </c>
      <c r="I99" t="str">
        <f>TEXT(_xlfn.IFNA(INDEX(Input_Lieferant!$C$9:$BE$158,MATCH($A99,Input_Lieferant!$B$9:$B$158,0),MATCH(I$1,Input_Lieferant!$C$8:$BE$8,0)),""), "0.000")&amp;""</f>
        <v/>
      </c>
      <c r="J99" t="str">
        <f>TEXT(_xlfn.IFNA(INDEX(Input_Lieferant!$C$9:$BE$158,MATCH($A99,Input_Lieferant!$B$9:$B$158,0),MATCH(J$1,Input_Lieferant!$C$8:$BE$8,0)),""), "0.000")&amp;""</f>
        <v/>
      </c>
      <c r="K99" t="str">
        <f>TEXT(_xlfn.IFNA(INDEX(Input_Lieferant!$C$9:$BE$158,MATCH($A99,Input_Lieferant!$B$9:$B$158,0),MATCH(K$1,Input_Lieferant!$C$8:$BE$8,0)),""), "0.000")&amp;""</f>
        <v/>
      </c>
      <c r="L99" t="str">
        <f>TEXT(_xlfn.IFNA(INDEX(Input_Lieferant!$C$9:$BE$158,MATCH($A99,Input_Lieferant!$B$9:$B$158,0),MATCH(L$1,Input_Lieferant!$C$8:$BE$8,0)),""), "0.000")&amp;""</f>
        <v/>
      </c>
      <c r="M99" t="str">
        <f>_xlfn.IFNA(INDEX(Input_Lieferant!$C$9:$BE$158,MATCH($A99,Input_Lieferant!$B$9:$B$158,0),MATCH(M$1,Input_Lieferant!$C$8:$BE$8,0)),"")&amp;""</f>
        <v/>
      </c>
      <c r="N99" t="str">
        <f>_xlfn.IFNA(INDEX(Input_Lieferant!$C$9:$BE$158,MATCH($A99,Input_Lieferant!$B$9:$B$158,0),MATCH(N$1,Input_Lieferant!$C$8:$BE$8,0)),"")&amp;""</f>
        <v/>
      </c>
      <c r="O99" t="str">
        <f>_xlfn.IFNA(INDEX(Input_Lieferant!$C$9:$BE$158,MATCH($A99,Input_Lieferant!$B$9:$B$158,0),MATCH(O$1,Input_Lieferant!$C$8:$BE$8,0)),"")&amp;""</f>
        <v/>
      </c>
      <c r="P99" t="str">
        <f>_xlfn.IFNA(INDEX(Input_Lieferant!$C$9:$BE$158,MATCH($A99,Input_Lieferant!$B$9:$B$158,0),MATCH(P$1,Input_Lieferant!$C$8:$BE$8,0)),"")&amp;""</f>
        <v/>
      </c>
      <c r="Q99" s="258" t="str">
        <f t="shared" si="7"/>
        <v/>
      </c>
      <c r="R99" t="str">
        <f>_xlfn.IFNA(INDEX(Grunddaten!$C$9:$BP$134,MATCH($A99,Input_Lieferant!$B$9:$B$134,0),MATCH(R$1,Grunddaten!$C$8:$BP$8,0)), "")&amp;""</f>
        <v/>
      </c>
      <c r="S99" t="str">
        <f>_xlfn.IFNA(INDEX('Systemmanager - Datenassistent'!$J$9:$BU$134,MATCH($A99,Input_Lieferant!$B$9:$B$134,0),MATCH(S$1,'Systemmanager - Datenassistent'!$J$8:$BU$8,0)), "")</f>
        <v/>
      </c>
      <c r="T99" t="e">
        <f>INDEX('Systemmanager - Datenassistent'!$J$9:$BU$134,MATCH($A99,Input_Lieferant!$B$9:$B$134,0),MATCH(T$1,'Systemmanager - Datenassistent'!$J$8:$BU$8,0))</f>
        <v>#N/A</v>
      </c>
      <c r="U99" t="str">
        <f>_xlfn.IFNA(INDEX(Input_Lieferant!$C$9:$BE$158,MATCH($A99,Input_Lieferant!$B$9:$B$158,0),MATCH(U$1,Input_Lieferant!$C$8:$BE$8,0)),"")&amp;""</f>
        <v/>
      </c>
      <c r="V99" s="258" t="str">
        <f t="shared" si="8"/>
        <v/>
      </c>
      <c r="W99" t="str">
        <f>_xlfn.IFNA(INDEX(Grunddaten!$C$9:$BP$134,MATCH($A99,Input_Lieferant!$B$9:$B$134,0),MATCH(W$1,Grunddaten!$C$8:$BP$8,0)), "")&amp;""</f>
        <v/>
      </c>
      <c r="Y99" t="str">
        <f>_xlfn.IFNA(INDEX(Input_Lieferant!$C$9:$BE$158,MATCH($A99,Input_Lieferant!$B$9:$B$158,0),MATCH(Y$1,Input_Lieferant!$C$8:$BE$8,0)), "")&amp;""</f>
        <v/>
      </c>
      <c r="Z99" t="str">
        <f>_xlfn.IFNA(INDEX(Input_Lieferant!$C$9:$BE$158,MATCH($A99,Input_Lieferant!$B$9:$B$158,0),MATCH(Z$1,Input_Lieferant!$C$8:$BE$8,0)), "")&amp;""</f>
        <v/>
      </c>
      <c r="AA99" t="str">
        <f>_xlfn.IFNA(INDEX(Grunddaten!$C$9:$BP$134,MATCH($A99,Input_Lieferant!$B$9:$B$134,0),MATCH(AA$1,Grunddaten!$C$8:$BP$8,0)), "")&amp;""</f>
        <v/>
      </c>
      <c r="AB99" t="str">
        <f>_xlfn.IFNA(INDEX(Input_Lieferant!$C$9:$BE$158,MATCH($A99,Input_Lieferant!$B$9:$B$158,0),MATCH(AB$1,Input_Lieferant!$C$8:$BE$8,0)), "")&amp;""</f>
        <v/>
      </c>
      <c r="AC99" s="258" t="str">
        <f t="shared" si="9"/>
        <v/>
      </c>
      <c r="AD99" t="str">
        <f>_xlfn.IFNA(INDEX('Systemmanager - Datenassistent'!$G$9:$BU$134,MATCH($A99,Input_Lieferant!$B$9:$B$134,0),MATCH(AD$1,'Systemmanager - Datenassistent'!$G$8:$BU$8,0)), "")&amp;""</f>
        <v/>
      </c>
      <c r="AE99" t="str">
        <f>_xlfn.IFNA(INDEX(Grunddaten!$C$9:$BP$134,MATCH($A99,Input_Lieferant!$B$9:$B$134,0),MATCH(AE$1,Grunddaten!$C$8:$BP$8,0)), "")&amp;""</f>
        <v/>
      </c>
      <c r="AF99" t="str">
        <f>_xlfn.IFNA(INDEX('Systemmanager - Datenassistent'!$J$9:$BU$134,MATCH($A99,Input_Lieferant!$B$9:$B$134,0),MATCH(AF$1,'Systemmanager - Datenassistent'!$J$8:$BU$8,0)), "")&amp;""</f>
        <v/>
      </c>
      <c r="AG99" t="str">
        <f>_xlfn.IFNA(INDEX('Systemmanager - Datenassistent'!$J$9:$BU$134,MATCH($A99,Input_Lieferant!$B$9:$B$134,0),MATCH(AG$1,'Systemmanager - Datenassistent'!$J$8:$BU$8,0)), "")&amp;""</f>
        <v/>
      </c>
      <c r="AH99" t="str">
        <f>_xlfn.IFNA(INDEX(Grunddaten!$C$9:$BP$134,MATCH($A99,Input_Lieferant!$B$9:$B$134,0),MATCH(AH$1,Grunddaten!$C$8:$BP$8,0)), "")&amp;""</f>
        <v/>
      </c>
      <c r="AI99" t="str">
        <f>_xlfn.IFNA(INDEX(Grunddaten!$C$9:$BP$134,MATCH($A99,Input_Lieferant!$B$9:$B$134,0),MATCH(AI$1,Grunddaten!$C$8:$BP$8,0)), "")&amp;""</f>
        <v/>
      </c>
      <c r="AJ99" t="str">
        <f>_xlfn.IFNA(INDEX(Grunddaten!$C$9:$BP$134,MATCH($A99,Input_Lieferant!$B$9:$B$134,0),MATCH(AJ$1,Grunddaten!$C$8:$BP$8,0)), "")&amp;""</f>
        <v/>
      </c>
      <c r="AK99" s="258" t="str">
        <f t="shared" si="10"/>
        <v/>
      </c>
      <c r="AL99" t="str">
        <f>_xlfn.IFNA(INDEX('Systemmanager - Datenassistent'!$J$9:$BU$134,MATCH($A99,Input_Lieferant!$B$9:$B$134,0),MATCH(AL$1,'Systemmanager - Datenassistent'!$J$8:$BU$8,0)), "")&amp;""</f>
        <v/>
      </c>
      <c r="AM99" t="str">
        <f>_xlfn.IFNA(INDEX('Systemmanager - Datenassistent'!$J$9:$BU$134,MATCH($A99,Input_Lieferant!$B$9:$B$134,0),MATCH(AM$1,'Systemmanager - Datenassistent'!$J$8:$BU$8,0)), "")&amp;""</f>
        <v/>
      </c>
      <c r="AN99" s="227" t="str">
        <f>_xlfn.IFNA(INDEX('Systemmanager - Datenassistent'!$J$9:$BU$134,MATCH($A99,Input_Lieferant!$B$9:$B$134,0),MATCH(AN$1,'Systemmanager - Datenassistent'!$J$8:$BU$8,0)), "")&amp;""</f>
        <v/>
      </c>
    </row>
    <row r="100" spans="1:40" x14ac:dyDescent="0.2">
      <c r="A100" t="str">
        <f>IF(LEN(Input_Lieferant!B107)=0,"",Input_Lieferant!B107)</f>
        <v/>
      </c>
      <c r="B100" t="str">
        <f t="shared" si="6"/>
        <v/>
      </c>
      <c r="C100" t="str">
        <f>_xlfn.IFNA(INDEX(Grunddaten!$C$9:$BP$134,MATCH($A100,Input_Lieferant!$B$9:$B$134,0),MATCH(C$1,Grunddaten!$C$8:$BP$8,0)), "")&amp;""</f>
        <v/>
      </c>
      <c r="D100" t="str">
        <f>_xlfn.IFNA(INDEX(Input_Lieferant!$C$9:$BE$158,MATCH($A100,Input_Lieferant!$B$9:$B$158,0),MATCH(D$1,Input_Lieferant!$C$8:$BE$8,0)), "")&amp;""</f>
        <v/>
      </c>
      <c r="E100" t="str">
        <f>_xlfn.IFNA(INDEX(Input_Lieferant!$C$9:$BE$158,MATCH($A100,Input_Lieferant!$B$9:$B$158,0),MATCH(E$1,Input_Lieferant!$C$8:$BE$8,0)), "")&amp;""</f>
        <v/>
      </c>
      <c r="F100" t="str">
        <f>_xlfn.IFNA(INDEX(Grunddaten!$C$9:$BP$134,MATCH($A100,Input_Lieferant!$B$9:$B$134,0),MATCH(F$1,Grunddaten!$C$8:$BP$8,0)), "")&amp;""</f>
        <v/>
      </c>
      <c r="G100" t="str">
        <f>_xlfn.IFNA(INDEX(Input_Lieferant!$C$9:$BE$158,MATCH($A100,Input_Lieferant!$B$9:$B$158,0),MATCH(G$1,Input_Lieferant!$C$8:$BE$8,0)), "")&amp;""</f>
        <v/>
      </c>
      <c r="H100" t="str">
        <f>_xlfn.IFNA(INDEX(Input_Lieferant!$C$9:$BE$158,MATCH($A100,Input_Lieferant!$B$9:$B$158,0),MATCH(H$1,Input_Lieferant!$C$8:$BE$8,0)),"")&amp;""</f>
        <v/>
      </c>
      <c r="I100" t="str">
        <f>TEXT(_xlfn.IFNA(INDEX(Input_Lieferant!$C$9:$BE$158,MATCH($A100,Input_Lieferant!$B$9:$B$158,0),MATCH(I$1,Input_Lieferant!$C$8:$BE$8,0)),""), "0.000")&amp;""</f>
        <v/>
      </c>
      <c r="J100" t="str">
        <f>TEXT(_xlfn.IFNA(INDEX(Input_Lieferant!$C$9:$BE$158,MATCH($A100,Input_Lieferant!$B$9:$B$158,0),MATCH(J$1,Input_Lieferant!$C$8:$BE$8,0)),""), "0.000")&amp;""</f>
        <v/>
      </c>
      <c r="K100" t="str">
        <f>TEXT(_xlfn.IFNA(INDEX(Input_Lieferant!$C$9:$BE$158,MATCH($A100,Input_Lieferant!$B$9:$B$158,0),MATCH(K$1,Input_Lieferant!$C$8:$BE$8,0)),""), "0.000")&amp;""</f>
        <v/>
      </c>
      <c r="L100" t="str">
        <f>TEXT(_xlfn.IFNA(INDEX(Input_Lieferant!$C$9:$BE$158,MATCH($A100,Input_Lieferant!$B$9:$B$158,0),MATCH(L$1,Input_Lieferant!$C$8:$BE$8,0)),""), "0.000")&amp;""</f>
        <v/>
      </c>
      <c r="M100" t="str">
        <f>_xlfn.IFNA(INDEX(Input_Lieferant!$C$9:$BE$158,MATCH($A100,Input_Lieferant!$B$9:$B$158,0),MATCH(M$1,Input_Lieferant!$C$8:$BE$8,0)),"")&amp;""</f>
        <v/>
      </c>
      <c r="N100" t="str">
        <f>_xlfn.IFNA(INDEX(Input_Lieferant!$C$9:$BE$158,MATCH($A100,Input_Lieferant!$B$9:$B$158,0),MATCH(N$1,Input_Lieferant!$C$8:$BE$8,0)),"")&amp;""</f>
        <v/>
      </c>
      <c r="O100" t="str">
        <f>_xlfn.IFNA(INDEX(Input_Lieferant!$C$9:$BE$158,MATCH($A100,Input_Lieferant!$B$9:$B$158,0),MATCH(O$1,Input_Lieferant!$C$8:$BE$8,0)),"")&amp;""</f>
        <v/>
      </c>
      <c r="P100" t="str">
        <f>_xlfn.IFNA(INDEX(Input_Lieferant!$C$9:$BE$158,MATCH($A100,Input_Lieferant!$B$9:$B$158,0),MATCH(P$1,Input_Lieferant!$C$8:$BE$8,0)),"")&amp;""</f>
        <v/>
      </c>
      <c r="Q100" s="258" t="str">
        <f t="shared" si="7"/>
        <v/>
      </c>
      <c r="R100" t="str">
        <f>_xlfn.IFNA(INDEX(Grunddaten!$C$9:$BP$134,MATCH($A100,Input_Lieferant!$B$9:$B$134,0),MATCH(R$1,Grunddaten!$C$8:$BP$8,0)), "")&amp;""</f>
        <v/>
      </c>
      <c r="S100" t="str">
        <f>_xlfn.IFNA(INDEX('Systemmanager - Datenassistent'!$J$9:$BU$134,MATCH($A100,Input_Lieferant!$B$9:$B$134,0),MATCH(S$1,'Systemmanager - Datenassistent'!$J$8:$BU$8,0)), "")</f>
        <v/>
      </c>
      <c r="T100" t="e">
        <f>INDEX('Systemmanager - Datenassistent'!$J$9:$BU$134,MATCH($A100,Input_Lieferant!$B$9:$B$134,0),MATCH(T$1,'Systemmanager - Datenassistent'!$J$8:$BU$8,0))</f>
        <v>#N/A</v>
      </c>
      <c r="U100" t="str">
        <f>_xlfn.IFNA(INDEX(Input_Lieferant!$C$9:$BE$158,MATCH($A100,Input_Lieferant!$B$9:$B$158,0),MATCH(U$1,Input_Lieferant!$C$8:$BE$8,0)),"")&amp;""</f>
        <v/>
      </c>
      <c r="V100" s="258" t="str">
        <f t="shared" si="8"/>
        <v/>
      </c>
      <c r="W100" t="str">
        <f>_xlfn.IFNA(INDEX(Grunddaten!$C$9:$BP$134,MATCH($A100,Input_Lieferant!$B$9:$B$134,0),MATCH(W$1,Grunddaten!$C$8:$BP$8,0)), "")&amp;""</f>
        <v/>
      </c>
      <c r="Y100" t="str">
        <f>_xlfn.IFNA(INDEX(Input_Lieferant!$C$9:$BE$158,MATCH($A100,Input_Lieferant!$B$9:$B$158,0),MATCH(Y$1,Input_Lieferant!$C$8:$BE$8,0)), "")&amp;""</f>
        <v/>
      </c>
      <c r="Z100" t="str">
        <f>_xlfn.IFNA(INDEX(Input_Lieferant!$C$9:$BE$158,MATCH($A100,Input_Lieferant!$B$9:$B$158,0),MATCH(Z$1,Input_Lieferant!$C$8:$BE$8,0)), "")&amp;""</f>
        <v/>
      </c>
      <c r="AA100" t="str">
        <f>_xlfn.IFNA(INDEX(Grunddaten!$C$9:$BP$134,MATCH($A100,Input_Lieferant!$B$9:$B$134,0),MATCH(AA$1,Grunddaten!$C$8:$BP$8,0)), "")&amp;""</f>
        <v/>
      </c>
      <c r="AB100" t="str">
        <f>_xlfn.IFNA(INDEX(Input_Lieferant!$C$9:$BE$158,MATCH($A100,Input_Lieferant!$B$9:$B$158,0),MATCH(AB$1,Input_Lieferant!$C$8:$BE$8,0)), "")&amp;""</f>
        <v/>
      </c>
      <c r="AC100" s="258" t="str">
        <f t="shared" si="9"/>
        <v/>
      </c>
      <c r="AD100" t="str">
        <f>_xlfn.IFNA(INDEX('Systemmanager - Datenassistent'!$G$9:$BU$134,MATCH($A100,Input_Lieferant!$B$9:$B$134,0),MATCH(AD$1,'Systemmanager - Datenassistent'!$G$8:$BU$8,0)), "")&amp;""</f>
        <v/>
      </c>
      <c r="AE100" t="str">
        <f>_xlfn.IFNA(INDEX(Grunddaten!$C$9:$BP$134,MATCH($A100,Input_Lieferant!$B$9:$B$134,0),MATCH(AE$1,Grunddaten!$C$8:$BP$8,0)), "")&amp;""</f>
        <v/>
      </c>
      <c r="AF100" t="str">
        <f>_xlfn.IFNA(INDEX('Systemmanager - Datenassistent'!$J$9:$BU$134,MATCH($A100,Input_Lieferant!$B$9:$B$134,0),MATCH(AF$1,'Systemmanager - Datenassistent'!$J$8:$BU$8,0)), "")&amp;""</f>
        <v/>
      </c>
      <c r="AG100" t="str">
        <f>_xlfn.IFNA(INDEX('Systemmanager - Datenassistent'!$J$9:$BU$134,MATCH($A100,Input_Lieferant!$B$9:$B$134,0),MATCH(AG$1,'Systemmanager - Datenassistent'!$J$8:$BU$8,0)), "")&amp;""</f>
        <v/>
      </c>
      <c r="AH100" t="str">
        <f>_xlfn.IFNA(INDEX(Grunddaten!$C$9:$BP$134,MATCH($A100,Input_Lieferant!$B$9:$B$134,0),MATCH(AH$1,Grunddaten!$C$8:$BP$8,0)), "")&amp;""</f>
        <v/>
      </c>
      <c r="AI100" t="str">
        <f>_xlfn.IFNA(INDEX(Grunddaten!$C$9:$BP$134,MATCH($A100,Input_Lieferant!$B$9:$B$134,0),MATCH(AI$1,Grunddaten!$C$8:$BP$8,0)), "")&amp;""</f>
        <v/>
      </c>
      <c r="AJ100" t="str">
        <f>_xlfn.IFNA(INDEX(Grunddaten!$C$9:$BP$134,MATCH($A100,Input_Lieferant!$B$9:$B$134,0),MATCH(AJ$1,Grunddaten!$C$8:$BP$8,0)), "")&amp;""</f>
        <v/>
      </c>
      <c r="AK100" s="258" t="str">
        <f t="shared" si="10"/>
        <v/>
      </c>
      <c r="AL100" t="str">
        <f>_xlfn.IFNA(INDEX('Systemmanager - Datenassistent'!$J$9:$BU$134,MATCH($A100,Input_Lieferant!$B$9:$B$134,0),MATCH(AL$1,'Systemmanager - Datenassistent'!$J$8:$BU$8,0)), "")&amp;""</f>
        <v/>
      </c>
      <c r="AM100" t="str">
        <f>_xlfn.IFNA(INDEX('Systemmanager - Datenassistent'!$J$9:$BU$134,MATCH($A100,Input_Lieferant!$B$9:$B$134,0),MATCH(AM$1,'Systemmanager - Datenassistent'!$J$8:$BU$8,0)), "")&amp;""</f>
        <v/>
      </c>
      <c r="AN100" s="227" t="str">
        <f>_xlfn.IFNA(INDEX('Systemmanager - Datenassistent'!$J$9:$BU$134,MATCH($A100,Input_Lieferant!$B$9:$B$134,0),MATCH(AN$1,'Systemmanager - Datenassistent'!$J$8:$BU$8,0)), "")&amp;""</f>
        <v/>
      </c>
    </row>
    <row r="101" spans="1:40" x14ac:dyDescent="0.2">
      <c r="A101" t="str">
        <f>IF(LEN(Input_Lieferant!B108)=0,"",Input_Lieferant!B108)</f>
        <v/>
      </c>
      <c r="B101" t="str">
        <f t="shared" si="6"/>
        <v/>
      </c>
      <c r="C101" t="str">
        <f>_xlfn.IFNA(INDEX(Grunddaten!$C$9:$BP$134,MATCH($A101,Input_Lieferant!$B$9:$B$134,0),MATCH(C$1,Grunddaten!$C$8:$BP$8,0)), "")&amp;""</f>
        <v/>
      </c>
      <c r="D101" t="str">
        <f>_xlfn.IFNA(INDEX(Input_Lieferant!$C$9:$BE$158,MATCH($A101,Input_Lieferant!$B$9:$B$158,0),MATCH(D$1,Input_Lieferant!$C$8:$BE$8,0)), "")&amp;""</f>
        <v/>
      </c>
      <c r="E101" t="str">
        <f>_xlfn.IFNA(INDEX(Input_Lieferant!$C$9:$BE$158,MATCH($A101,Input_Lieferant!$B$9:$B$158,0),MATCH(E$1,Input_Lieferant!$C$8:$BE$8,0)), "")&amp;""</f>
        <v/>
      </c>
      <c r="F101" t="str">
        <f>_xlfn.IFNA(INDEX(Grunddaten!$C$9:$BP$134,MATCH($A101,Input_Lieferant!$B$9:$B$134,0),MATCH(F$1,Grunddaten!$C$8:$BP$8,0)), "")&amp;""</f>
        <v/>
      </c>
      <c r="G101" t="str">
        <f>_xlfn.IFNA(INDEX(Input_Lieferant!$C$9:$BE$158,MATCH($A101,Input_Lieferant!$B$9:$B$158,0),MATCH(G$1,Input_Lieferant!$C$8:$BE$8,0)), "")&amp;""</f>
        <v/>
      </c>
      <c r="H101" t="str">
        <f>_xlfn.IFNA(INDEX(Input_Lieferant!$C$9:$BE$158,MATCH($A101,Input_Lieferant!$B$9:$B$158,0),MATCH(H$1,Input_Lieferant!$C$8:$BE$8,0)),"")&amp;""</f>
        <v/>
      </c>
      <c r="I101" t="str">
        <f>TEXT(_xlfn.IFNA(INDEX(Input_Lieferant!$C$9:$BE$158,MATCH($A101,Input_Lieferant!$B$9:$B$158,0),MATCH(I$1,Input_Lieferant!$C$8:$BE$8,0)),""), "0.000")&amp;""</f>
        <v/>
      </c>
      <c r="J101" t="str">
        <f>TEXT(_xlfn.IFNA(INDEX(Input_Lieferant!$C$9:$BE$158,MATCH($A101,Input_Lieferant!$B$9:$B$158,0),MATCH(J$1,Input_Lieferant!$C$8:$BE$8,0)),""), "0.000")&amp;""</f>
        <v/>
      </c>
      <c r="K101" t="str">
        <f>TEXT(_xlfn.IFNA(INDEX(Input_Lieferant!$C$9:$BE$158,MATCH($A101,Input_Lieferant!$B$9:$B$158,0),MATCH(K$1,Input_Lieferant!$C$8:$BE$8,0)),""), "0.000")&amp;""</f>
        <v/>
      </c>
      <c r="L101" t="str">
        <f>TEXT(_xlfn.IFNA(INDEX(Input_Lieferant!$C$9:$BE$158,MATCH($A101,Input_Lieferant!$B$9:$B$158,0),MATCH(L$1,Input_Lieferant!$C$8:$BE$8,0)),""), "0.000")&amp;""</f>
        <v/>
      </c>
      <c r="M101" t="str">
        <f>_xlfn.IFNA(INDEX(Input_Lieferant!$C$9:$BE$158,MATCH($A101,Input_Lieferant!$B$9:$B$158,0),MATCH(M$1,Input_Lieferant!$C$8:$BE$8,0)),"")&amp;""</f>
        <v/>
      </c>
      <c r="N101" t="str">
        <f>_xlfn.IFNA(INDEX(Input_Lieferant!$C$9:$BE$158,MATCH($A101,Input_Lieferant!$B$9:$B$158,0),MATCH(N$1,Input_Lieferant!$C$8:$BE$8,0)),"")&amp;""</f>
        <v/>
      </c>
      <c r="O101" t="str">
        <f>_xlfn.IFNA(INDEX(Input_Lieferant!$C$9:$BE$158,MATCH($A101,Input_Lieferant!$B$9:$B$158,0),MATCH(O$1,Input_Lieferant!$C$8:$BE$8,0)),"")&amp;""</f>
        <v/>
      </c>
      <c r="P101" t="str">
        <f>_xlfn.IFNA(INDEX(Input_Lieferant!$C$9:$BE$158,MATCH($A101,Input_Lieferant!$B$9:$B$158,0),MATCH(P$1,Input_Lieferant!$C$8:$BE$8,0)),"")&amp;""</f>
        <v/>
      </c>
      <c r="Q101" s="258" t="str">
        <f t="shared" si="7"/>
        <v/>
      </c>
      <c r="R101" t="str">
        <f>_xlfn.IFNA(INDEX(Grunddaten!$C$9:$BP$134,MATCH($A101,Input_Lieferant!$B$9:$B$134,0),MATCH(R$1,Grunddaten!$C$8:$BP$8,0)), "")&amp;""</f>
        <v/>
      </c>
      <c r="S101" t="str">
        <f>_xlfn.IFNA(INDEX('Systemmanager - Datenassistent'!$J$9:$BU$134,MATCH($A101,Input_Lieferant!$B$9:$B$134,0),MATCH(S$1,'Systemmanager - Datenassistent'!$J$8:$BU$8,0)), "")</f>
        <v/>
      </c>
      <c r="T101" t="e">
        <f>INDEX('Systemmanager - Datenassistent'!$J$9:$BU$134,MATCH($A101,Input_Lieferant!$B$9:$B$134,0),MATCH(T$1,'Systemmanager - Datenassistent'!$J$8:$BU$8,0))</f>
        <v>#N/A</v>
      </c>
      <c r="U101" t="str">
        <f>_xlfn.IFNA(INDEX(Input_Lieferant!$C$9:$BE$158,MATCH($A101,Input_Lieferant!$B$9:$B$158,0),MATCH(U$1,Input_Lieferant!$C$8:$BE$8,0)),"")&amp;""</f>
        <v/>
      </c>
      <c r="V101" s="258" t="str">
        <f t="shared" si="8"/>
        <v/>
      </c>
      <c r="W101" t="str">
        <f>_xlfn.IFNA(INDEX(Grunddaten!$C$9:$BP$134,MATCH($A101,Input_Lieferant!$B$9:$B$134,0),MATCH(W$1,Grunddaten!$C$8:$BP$8,0)), "")&amp;""</f>
        <v/>
      </c>
      <c r="Y101" t="str">
        <f>_xlfn.IFNA(INDEX(Input_Lieferant!$C$9:$BE$158,MATCH($A101,Input_Lieferant!$B$9:$B$158,0),MATCH(Y$1,Input_Lieferant!$C$8:$BE$8,0)), "")&amp;""</f>
        <v/>
      </c>
      <c r="Z101" t="str">
        <f>_xlfn.IFNA(INDEX(Input_Lieferant!$C$9:$BE$158,MATCH($A101,Input_Lieferant!$B$9:$B$158,0),MATCH(Z$1,Input_Lieferant!$C$8:$BE$8,0)), "")&amp;""</f>
        <v/>
      </c>
      <c r="AA101" t="str">
        <f>_xlfn.IFNA(INDEX(Grunddaten!$C$9:$BP$134,MATCH($A101,Input_Lieferant!$B$9:$B$134,0),MATCH(AA$1,Grunddaten!$C$8:$BP$8,0)), "")&amp;""</f>
        <v/>
      </c>
      <c r="AB101" t="str">
        <f>_xlfn.IFNA(INDEX(Input_Lieferant!$C$9:$BE$158,MATCH($A101,Input_Lieferant!$B$9:$B$158,0),MATCH(AB$1,Input_Lieferant!$C$8:$BE$8,0)), "")&amp;""</f>
        <v/>
      </c>
      <c r="AC101" s="258" t="str">
        <f t="shared" si="9"/>
        <v/>
      </c>
      <c r="AD101" t="str">
        <f>_xlfn.IFNA(INDEX('Systemmanager - Datenassistent'!$G$9:$BU$134,MATCH($A101,Input_Lieferant!$B$9:$B$134,0),MATCH(AD$1,'Systemmanager - Datenassistent'!$G$8:$BU$8,0)), "")&amp;""</f>
        <v/>
      </c>
      <c r="AE101" t="str">
        <f>_xlfn.IFNA(INDEX(Grunddaten!$C$9:$BP$134,MATCH($A101,Input_Lieferant!$B$9:$B$134,0),MATCH(AE$1,Grunddaten!$C$8:$BP$8,0)), "")&amp;""</f>
        <v/>
      </c>
      <c r="AF101" t="str">
        <f>_xlfn.IFNA(INDEX('Systemmanager - Datenassistent'!$J$9:$BU$134,MATCH($A101,Input_Lieferant!$B$9:$B$134,0),MATCH(AF$1,'Systemmanager - Datenassistent'!$J$8:$BU$8,0)), "")&amp;""</f>
        <v/>
      </c>
      <c r="AG101" t="str">
        <f>_xlfn.IFNA(INDEX('Systemmanager - Datenassistent'!$J$9:$BU$134,MATCH($A101,Input_Lieferant!$B$9:$B$134,0),MATCH(AG$1,'Systemmanager - Datenassistent'!$J$8:$BU$8,0)), "")&amp;""</f>
        <v/>
      </c>
      <c r="AH101" t="str">
        <f>_xlfn.IFNA(INDEX(Grunddaten!$C$9:$BP$134,MATCH($A101,Input_Lieferant!$B$9:$B$134,0),MATCH(AH$1,Grunddaten!$C$8:$BP$8,0)), "")&amp;""</f>
        <v/>
      </c>
      <c r="AI101" t="str">
        <f>_xlfn.IFNA(INDEX(Grunddaten!$C$9:$BP$134,MATCH($A101,Input_Lieferant!$B$9:$B$134,0),MATCH(AI$1,Grunddaten!$C$8:$BP$8,0)), "")&amp;""</f>
        <v/>
      </c>
      <c r="AJ101" t="str">
        <f>_xlfn.IFNA(INDEX(Grunddaten!$C$9:$BP$134,MATCH($A101,Input_Lieferant!$B$9:$B$134,0),MATCH(AJ$1,Grunddaten!$C$8:$BP$8,0)), "")&amp;""</f>
        <v/>
      </c>
      <c r="AK101" s="258" t="str">
        <f t="shared" si="10"/>
        <v/>
      </c>
      <c r="AL101" t="str">
        <f>_xlfn.IFNA(INDEX('Systemmanager - Datenassistent'!$J$9:$BU$134,MATCH($A101,Input_Lieferant!$B$9:$B$134,0),MATCH(AL$1,'Systemmanager - Datenassistent'!$J$8:$BU$8,0)), "")&amp;""</f>
        <v/>
      </c>
      <c r="AM101" t="str">
        <f>_xlfn.IFNA(INDEX('Systemmanager - Datenassistent'!$J$9:$BU$134,MATCH($A101,Input_Lieferant!$B$9:$B$134,0),MATCH(AM$1,'Systemmanager - Datenassistent'!$J$8:$BU$8,0)), "")&amp;""</f>
        <v/>
      </c>
      <c r="AN101" s="227" t="str">
        <f>_xlfn.IFNA(INDEX('Systemmanager - Datenassistent'!$J$9:$BU$134,MATCH($A101,Input_Lieferant!$B$9:$B$134,0),MATCH(AN$1,'Systemmanager - Datenassistent'!$J$8:$BU$8,0)), "")&amp;""</f>
        <v/>
      </c>
    </row>
    <row r="102" spans="1:40" x14ac:dyDescent="0.2">
      <c r="A102" t="str">
        <f>IF(LEN(Input_Lieferant!B109)=0,"",Input_Lieferant!B109)</f>
        <v/>
      </c>
      <c r="B102" t="str">
        <f t="shared" si="6"/>
        <v/>
      </c>
      <c r="C102" t="str">
        <f>_xlfn.IFNA(INDEX(Grunddaten!$C$9:$BP$134,MATCH($A102,Input_Lieferant!$B$9:$B$134,0),MATCH(C$1,Grunddaten!$C$8:$BP$8,0)), "")&amp;""</f>
        <v/>
      </c>
      <c r="D102" t="str">
        <f>_xlfn.IFNA(INDEX(Input_Lieferant!$C$9:$BE$158,MATCH($A102,Input_Lieferant!$B$9:$B$158,0),MATCH(D$1,Input_Lieferant!$C$8:$BE$8,0)), "")&amp;""</f>
        <v/>
      </c>
      <c r="E102" t="str">
        <f>_xlfn.IFNA(INDEX(Input_Lieferant!$C$9:$BE$158,MATCH($A102,Input_Lieferant!$B$9:$B$158,0),MATCH(E$1,Input_Lieferant!$C$8:$BE$8,0)), "")&amp;""</f>
        <v/>
      </c>
      <c r="F102" t="str">
        <f>_xlfn.IFNA(INDEX(Grunddaten!$C$9:$BP$134,MATCH($A102,Input_Lieferant!$B$9:$B$134,0),MATCH(F$1,Grunddaten!$C$8:$BP$8,0)), "")&amp;""</f>
        <v/>
      </c>
      <c r="G102" t="str">
        <f>_xlfn.IFNA(INDEX(Input_Lieferant!$C$9:$BE$158,MATCH($A102,Input_Lieferant!$B$9:$B$158,0),MATCH(G$1,Input_Lieferant!$C$8:$BE$8,0)), "")&amp;""</f>
        <v/>
      </c>
      <c r="H102" t="str">
        <f>_xlfn.IFNA(INDEX(Input_Lieferant!$C$9:$BE$158,MATCH($A102,Input_Lieferant!$B$9:$B$158,0),MATCH(H$1,Input_Lieferant!$C$8:$BE$8,0)),"")&amp;""</f>
        <v/>
      </c>
      <c r="I102" t="str">
        <f>TEXT(_xlfn.IFNA(INDEX(Input_Lieferant!$C$9:$BE$158,MATCH($A102,Input_Lieferant!$B$9:$B$158,0),MATCH(I$1,Input_Lieferant!$C$8:$BE$8,0)),""), "0.000")&amp;""</f>
        <v/>
      </c>
      <c r="J102" t="str">
        <f>TEXT(_xlfn.IFNA(INDEX(Input_Lieferant!$C$9:$BE$158,MATCH($A102,Input_Lieferant!$B$9:$B$158,0),MATCH(J$1,Input_Lieferant!$C$8:$BE$8,0)),""), "0.000")&amp;""</f>
        <v/>
      </c>
      <c r="K102" t="str">
        <f>TEXT(_xlfn.IFNA(INDEX(Input_Lieferant!$C$9:$BE$158,MATCH($A102,Input_Lieferant!$B$9:$B$158,0),MATCH(K$1,Input_Lieferant!$C$8:$BE$8,0)),""), "0.000")&amp;""</f>
        <v/>
      </c>
      <c r="L102" t="str">
        <f>TEXT(_xlfn.IFNA(INDEX(Input_Lieferant!$C$9:$BE$158,MATCH($A102,Input_Lieferant!$B$9:$B$158,0),MATCH(L$1,Input_Lieferant!$C$8:$BE$8,0)),""), "0.000")&amp;""</f>
        <v/>
      </c>
      <c r="M102" t="str">
        <f>_xlfn.IFNA(INDEX(Input_Lieferant!$C$9:$BE$158,MATCH($A102,Input_Lieferant!$B$9:$B$158,0),MATCH(M$1,Input_Lieferant!$C$8:$BE$8,0)),"")&amp;""</f>
        <v/>
      </c>
      <c r="N102" t="str">
        <f>_xlfn.IFNA(INDEX(Input_Lieferant!$C$9:$BE$158,MATCH($A102,Input_Lieferant!$B$9:$B$158,0),MATCH(N$1,Input_Lieferant!$C$8:$BE$8,0)),"")&amp;""</f>
        <v/>
      </c>
      <c r="O102" t="str">
        <f>_xlfn.IFNA(INDEX(Input_Lieferant!$C$9:$BE$158,MATCH($A102,Input_Lieferant!$B$9:$B$158,0),MATCH(O$1,Input_Lieferant!$C$8:$BE$8,0)),"")&amp;""</f>
        <v/>
      </c>
      <c r="P102" t="str">
        <f>_xlfn.IFNA(INDEX(Input_Lieferant!$C$9:$BE$158,MATCH($A102,Input_Lieferant!$B$9:$B$158,0),MATCH(P$1,Input_Lieferant!$C$8:$BE$8,0)),"")&amp;""</f>
        <v/>
      </c>
      <c r="Q102" s="258" t="str">
        <f t="shared" si="7"/>
        <v/>
      </c>
      <c r="R102" t="str">
        <f>_xlfn.IFNA(INDEX(Grunddaten!$C$9:$BP$134,MATCH($A102,Input_Lieferant!$B$9:$B$134,0),MATCH(R$1,Grunddaten!$C$8:$BP$8,0)), "")&amp;""</f>
        <v/>
      </c>
      <c r="S102" t="str">
        <f>_xlfn.IFNA(INDEX('Systemmanager - Datenassistent'!$J$9:$BU$134,MATCH($A102,Input_Lieferant!$B$9:$B$134,0),MATCH(S$1,'Systemmanager - Datenassistent'!$J$8:$BU$8,0)), "")</f>
        <v/>
      </c>
      <c r="T102" t="e">
        <f>INDEX('Systemmanager - Datenassistent'!$J$9:$BU$134,MATCH($A102,Input_Lieferant!$B$9:$B$134,0),MATCH(T$1,'Systemmanager - Datenassistent'!$J$8:$BU$8,0))</f>
        <v>#N/A</v>
      </c>
      <c r="U102" t="str">
        <f>_xlfn.IFNA(INDEX(Input_Lieferant!$C$9:$BE$158,MATCH($A102,Input_Lieferant!$B$9:$B$158,0),MATCH(U$1,Input_Lieferant!$C$8:$BE$8,0)),"")&amp;""</f>
        <v/>
      </c>
      <c r="V102" s="258" t="str">
        <f t="shared" si="8"/>
        <v/>
      </c>
      <c r="W102" t="str">
        <f>_xlfn.IFNA(INDEX(Grunddaten!$C$9:$BP$134,MATCH($A102,Input_Lieferant!$B$9:$B$134,0),MATCH(W$1,Grunddaten!$C$8:$BP$8,0)), "")&amp;""</f>
        <v/>
      </c>
      <c r="Y102" t="str">
        <f>_xlfn.IFNA(INDEX(Input_Lieferant!$C$9:$BE$158,MATCH($A102,Input_Lieferant!$B$9:$B$158,0),MATCH(Y$1,Input_Lieferant!$C$8:$BE$8,0)), "")&amp;""</f>
        <v/>
      </c>
      <c r="Z102" t="str">
        <f>_xlfn.IFNA(INDEX(Input_Lieferant!$C$9:$BE$158,MATCH($A102,Input_Lieferant!$B$9:$B$158,0),MATCH(Z$1,Input_Lieferant!$C$8:$BE$8,0)), "")&amp;""</f>
        <v/>
      </c>
      <c r="AA102" t="str">
        <f>_xlfn.IFNA(INDEX(Grunddaten!$C$9:$BP$134,MATCH($A102,Input_Lieferant!$B$9:$B$134,0),MATCH(AA$1,Grunddaten!$C$8:$BP$8,0)), "")&amp;""</f>
        <v/>
      </c>
      <c r="AB102" t="str">
        <f>_xlfn.IFNA(INDEX(Input_Lieferant!$C$9:$BE$158,MATCH($A102,Input_Lieferant!$B$9:$B$158,0),MATCH(AB$1,Input_Lieferant!$C$8:$BE$8,0)), "")&amp;""</f>
        <v/>
      </c>
      <c r="AC102" s="258" t="str">
        <f t="shared" si="9"/>
        <v/>
      </c>
      <c r="AD102" t="str">
        <f>_xlfn.IFNA(INDEX('Systemmanager - Datenassistent'!$G$9:$BU$134,MATCH($A102,Input_Lieferant!$B$9:$B$134,0),MATCH(AD$1,'Systemmanager - Datenassistent'!$G$8:$BU$8,0)), "")&amp;""</f>
        <v/>
      </c>
      <c r="AE102" t="str">
        <f>_xlfn.IFNA(INDEX(Grunddaten!$C$9:$BP$134,MATCH($A102,Input_Lieferant!$B$9:$B$134,0),MATCH(AE$1,Grunddaten!$C$8:$BP$8,0)), "")&amp;""</f>
        <v/>
      </c>
      <c r="AF102" t="str">
        <f>_xlfn.IFNA(INDEX('Systemmanager - Datenassistent'!$J$9:$BU$134,MATCH($A102,Input_Lieferant!$B$9:$B$134,0),MATCH(AF$1,'Systemmanager - Datenassistent'!$J$8:$BU$8,0)), "")&amp;""</f>
        <v/>
      </c>
      <c r="AG102" t="str">
        <f>_xlfn.IFNA(INDEX('Systemmanager - Datenassistent'!$J$9:$BU$134,MATCH($A102,Input_Lieferant!$B$9:$B$134,0),MATCH(AG$1,'Systemmanager - Datenassistent'!$J$8:$BU$8,0)), "")&amp;""</f>
        <v/>
      </c>
      <c r="AH102" t="str">
        <f>_xlfn.IFNA(INDEX(Grunddaten!$C$9:$BP$134,MATCH($A102,Input_Lieferant!$B$9:$B$134,0),MATCH(AH$1,Grunddaten!$C$8:$BP$8,0)), "")&amp;""</f>
        <v/>
      </c>
      <c r="AI102" t="str">
        <f>_xlfn.IFNA(INDEX(Grunddaten!$C$9:$BP$134,MATCH($A102,Input_Lieferant!$B$9:$B$134,0),MATCH(AI$1,Grunddaten!$C$8:$BP$8,0)), "")&amp;""</f>
        <v/>
      </c>
      <c r="AJ102" t="str">
        <f>_xlfn.IFNA(INDEX(Grunddaten!$C$9:$BP$134,MATCH($A102,Input_Lieferant!$B$9:$B$134,0),MATCH(AJ$1,Grunddaten!$C$8:$BP$8,0)), "")&amp;""</f>
        <v/>
      </c>
      <c r="AK102" s="258" t="str">
        <f t="shared" si="10"/>
        <v/>
      </c>
      <c r="AL102" t="str">
        <f>_xlfn.IFNA(INDEX('Systemmanager - Datenassistent'!$J$9:$BU$134,MATCH($A102,Input_Lieferant!$B$9:$B$134,0),MATCH(AL$1,'Systemmanager - Datenassistent'!$J$8:$BU$8,0)), "")&amp;""</f>
        <v/>
      </c>
      <c r="AM102" t="str">
        <f>_xlfn.IFNA(INDEX('Systemmanager - Datenassistent'!$J$9:$BU$134,MATCH($A102,Input_Lieferant!$B$9:$B$134,0),MATCH(AM$1,'Systemmanager - Datenassistent'!$J$8:$BU$8,0)), "")&amp;""</f>
        <v/>
      </c>
      <c r="AN102" s="227" t="str">
        <f>_xlfn.IFNA(INDEX('Systemmanager - Datenassistent'!$J$9:$BU$134,MATCH($A102,Input_Lieferant!$B$9:$B$134,0),MATCH(AN$1,'Systemmanager - Datenassistent'!$J$8:$BU$8,0)), "")&amp;""</f>
        <v/>
      </c>
    </row>
    <row r="103" spans="1:40" x14ac:dyDescent="0.2">
      <c r="A103" t="str">
        <f>IF(LEN(Input_Lieferant!B110)=0,"",Input_Lieferant!B110)</f>
        <v/>
      </c>
      <c r="B103" t="str">
        <f t="shared" si="6"/>
        <v/>
      </c>
      <c r="C103" t="str">
        <f>_xlfn.IFNA(INDEX(Grunddaten!$C$9:$BP$134,MATCH($A103,Input_Lieferant!$B$9:$B$134,0),MATCH(C$1,Grunddaten!$C$8:$BP$8,0)), "")&amp;""</f>
        <v/>
      </c>
      <c r="D103" t="str">
        <f>_xlfn.IFNA(INDEX(Input_Lieferant!$C$9:$BE$158,MATCH($A103,Input_Lieferant!$B$9:$B$158,0),MATCH(D$1,Input_Lieferant!$C$8:$BE$8,0)), "")&amp;""</f>
        <v/>
      </c>
      <c r="E103" t="str">
        <f>_xlfn.IFNA(INDEX(Input_Lieferant!$C$9:$BE$158,MATCH($A103,Input_Lieferant!$B$9:$B$158,0),MATCH(E$1,Input_Lieferant!$C$8:$BE$8,0)), "")&amp;""</f>
        <v/>
      </c>
      <c r="F103" t="str">
        <f>_xlfn.IFNA(INDEX(Grunddaten!$C$9:$BP$134,MATCH($A103,Input_Lieferant!$B$9:$B$134,0),MATCH(F$1,Grunddaten!$C$8:$BP$8,0)), "")&amp;""</f>
        <v/>
      </c>
      <c r="G103" t="str">
        <f>_xlfn.IFNA(INDEX(Input_Lieferant!$C$9:$BE$158,MATCH($A103,Input_Lieferant!$B$9:$B$158,0),MATCH(G$1,Input_Lieferant!$C$8:$BE$8,0)), "")&amp;""</f>
        <v/>
      </c>
      <c r="H103" t="str">
        <f>_xlfn.IFNA(INDEX(Input_Lieferant!$C$9:$BE$158,MATCH($A103,Input_Lieferant!$B$9:$B$158,0),MATCH(H$1,Input_Lieferant!$C$8:$BE$8,0)),"")&amp;""</f>
        <v/>
      </c>
      <c r="I103" t="str">
        <f>TEXT(_xlfn.IFNA(INDEX(Input_Lieferant!$C$9:$BE$158,MATCH($A103,Input_Lieferant!$B$9:$B$158,0),MATCH(I$1,Input_Lieferant!$C$8:$BE$8,0)),""), "0.000")&amp;""</f>
        <v/>
      </c>
      <c r="J103" t="str">
        <f>TEXT(_xlfn.IFNA(INDEX(Input_Lieferant!$C$9:$BE$158,MATCH($A103,Input_Lieferant!$B$9:$B$158,0),MATCH(J$1,Input_Lieferant!$C$8:$BE$8,0)),""), "0.000")&amp;""</f>
        <v/>
      </c>
      <c r="K103" t="str">
        <f>TEXT(_xlfn.IFNA(INDEX(Input_Lieferant!$C$9:$BE$158,MATCH($A103,Input_Lieferant!$B$9:$B$158,0),MATCH(K$1,Input_Lieferant!$C$8:$BE$8,0)),""), "0.000")&amp;""</f>
        <v/>
      </c>
      <c r="L103" t="str">
        <f>TEXT(_xlfn.IFNA(INDEX(Input_Lieferant!$C$9:$BE$158,MATCH($A103,Input_Lieferant!$B$9:$B$158,0),MATCH(L$1,Input_Lieferant!$C$8:$BE$8,0)),""), "0.000")&amp;""</f>
        <v/>
      </c>
      <c r="M103" t="str">
        <f>_xlfn.IFNA(INDEX(Input_Lieferant!$C$9:$BE$158,MATCH($A103,Input_Lieferant!$B$9:$B$158,0),MATCH(M$1,Input_Lieferant!$C$8:$BE$8,0)),"")&amp;""</f>
        <v/>
      </c>
      <c r="N103" t="str">
        <f>_xlfn.IFNA(INDEX(Input_Lieferant!$C$9:$BE$158,MATCH($A103,Input_Lieferant!$B$9:$B$158,0),MATCH(N$1,Input_Lieferant!$C$8:$BE$8,0)),"")&amp;""</f>
        <v/>
      </c>
      <c r="O103" t="str">
        <f>_xlfn.IFNA(INDEX(Input_Lieferant!$C$9:$BE$158,MATCH($A103,Input_Lieferant!$B$9:$B$158,0),MATCH(O$1,Input_Lieferant!$C$8:$BE$8,0)),"")&amp;""</f>
        <v/>
      </c>
      <c r="P103" t="str">
        <f>_xlfn.IFNA(INDEX(Input_Lieferant!$C$9:$BE$158,MATCH($A103,Input_Lieferant!$B$9:$B$158,0),MATCH(P$1,Input_Lieferant!$C$8:$BE$8,0)),"")&amp;""</f>
        <v/>
      </c>
      <c r="Q103" s="258" t="str">
        <f t="shared" si="7"/>
        <v/>
      </c>
      <c r="R103" t="str">
        <f>_xlfn.IFNA(INDEX(Grunddaten!$C$9:$BP$134,MATCH($A103,Input_Lieferant!$B$9:$B$134,0),MATCH(R$1,Grunddaten!$C$8:$BP$8,0)), "")&amp;""</f>
        <v/>
      </c>
      <c r="S103" t="str">
        <f>_xlfn.IFNA(INDEX('Systemmanager - Datenassistent'!$J$9:$BU$134,MATCH($A103,Input_Lieferant!$B$9:$B$134,0),MATCH(S$1,'Systemmanager - Datenassistent'!$J$8:$BU$8,0)), "")</f>
        <v/>
      </c>
      <c r="T103" t="e">
        <f>INDEX('Systemmanager - Datenassistent'!$J$9:$BU$134,MATCH($A103,Input_Lieferant!$B$9:$B$134,0),MATCH(T$1,'Systemmanager - Datenassistent'!$J$8:$BU$8,0))</f>
        <v>#N/A</v>
      </c>
      <c r="U103" t="str">
        <f>_xlfn.IFNA(INDEX(Input_Lieferant!$C$9:$BE$158,MATCH($A103,Input_Lieferant!$B$9:$B$158,0),MATCH(U$1,Input_Lieferant!$C$8:$BE$8,0)),"")&amp;""</f>
        <v/>
      </c>
      <c r="V103" s="258" t="str">
        <f t="shared" si="8"/>
        <v/>
      </c>
      <c r="W103" t="str">
        <f>_xlfn.IFNA(INDEX(Grunddaten!$C$9:$BP$134,MATCH($A103,Input_Lieferant!$B$9:$B$134,0),MATCH(W$1,Grunddaten!$C$8:$BP$8,0)), "")&amp;""</f>
        <v/>
      </c>
      <c r="Y103" t="str">
        <f>_xlfn.IFNA(INDEX(Input_Lieferant!$C$9:$BE$158,MATCH($A103,Input_Lieferant!$B$9:$B$158,0),MATCH(Y$1,Input_Lieferant!$C$8:$BE$8,0)), "")&amp;""</f>
        <v/>
      </c>
      <c r="Z103" t="str">
        <f>_xlfn.IFNA(INDEX(Input_Lieferant!$C$9:$BE$158,MATCH($A103,Input_Lieferant!$B$9:$B$158,0),MATCH(Z$1,Input_Lieferant!$C$8:$BE$8,0)), "")&amp;""</f>
        <v/>
      </c>
      <c r="AA103" t="str">
        <f>_xlfn.IFNA(INDEX(Grunddaten!$C$9:$BP$134,MATCH($A103,Input_Lieferant!$B$9:$B$134,0),MATCH(AA$1,Grunddaten!$C$8:$BP$8,0)), "")&amp;""</f>
        <v/>
      </c>
      <c r="AB103" t="str">
        <f>_xlfn.IFNA(INDEX(Input_Lieferant!$C$9:$BE$158,MATCH($A103,Input_Lieferant!$B$9:$B$158,0),MATCH(AB$1,Input_Lieferant!$C$8:$BE$8,0)), "")&amp;""</f>
        <v/>
      </c>
      <c r="AC103" s="258" t="str">
        <f t="shared" si="9"/>
        <v/>
      </c>
      <c r="AD103" t="str">
        <f>_xlfn.IFNA(INDEX('Systemmanager - Datenassistent'!$G$9:$BU$134,MATCH($A103,Input_Lieferant!$B$9:$B$134,0),MATCH(AD$1,'Systemmanager - Datenassistent'!$G$8:$BU$8,0)), "")&amp;""</f>
        <v/>
      </c>
      <c r="AE103" t="str">
        <f>_xlfn.IFNA(INDEX(Grunddaten!$C$9:$BP$134,MATCH($A103,Input_Lieferant!$B$9:$B$134,0),MATCH(AE$1,Grunddaten!$C$8:$BP$8,0)), "")&amp;""</f>
        <v/>
      </c>
      <c r="AF103" t="str">
        <f>_xlfn.IFNA(INDEX('Systemmanager - Datenassistent'!$J$9:$BU$134,MATCH($A103,Input_Lieferant!$B$9:$B$134,0),MATCH(AF$1,'Systemmanager - Datenassistent'!$J$8:$BU$8,0)), "")&amp;""</f>
        <v/>
      </c>
      <c r="AG103" t="str">
        <f>_xlfn.IFNA(INDEX('Systemmanager - Datenassistent'!$J$9:$BU$134,MATCH($A103,Input_Lieferant!$B$9:$B$134,0),MATCH(AG$1,'Systemmanager - Datenassistent'!$J$8:$BU$8,0)), "")&amp;""</f>
        <v/>
      </c>
      <c r="AH103" t="str">
        <f>_xlfn.IFNA(INDEX(Grunddaten!$C$9:$BP$134,MATCH($A103,Input_Lieferant!$B$9:$B$134,0),MATCH(AH$1,Grunddaten!$C$8:$BP$8,0)), "")&amp;""</f>
        <v/>
      </c>
      <c r="AI103" t="str">
        <f>_xlfn.IFNA(INDEX(Grunddaten!$C$9:$BP$134,MATCH($A103,Input_Lieferant!$B$9:$B$134,0),MATCH(AI$1,Grunddaten!$C$8:$BP$8,0)), "")&amp;""</f>
        <v/>
      </c>
      <c r="AJ103" t="str">
        <f>_xlfn.IFNA(INDEX(Grunddaten!$C$9:$BP$134,MATCH($A103,Input_Lieferant!$B$9:$B$134,0),MATCH(AJ$1,Grunddaten!$C$8:$BP$8,0)), "")&amp;""</f>
        <v/>
      </c>
      <c r="AK103" s="258" t="str">
        <f t="shared" si="10"/>
        <v/>
      </c>
      <c r="AL103" t="str">
        <f>_xlfn.IFNA(INDEX('Systemmanager - Datenassistent'!$J$9:$BU$134,MATCH($A103,Input_Lieferant!$B$9:$B$134,0),MATCH(AL$1,'Systemmanager - Datenassistent'!$J$8:$BU$8,0)), "")&amp;""</f>
        <v/>
      </c>
      <c r="AM103" t="str">
        <f>_xlfn.IFNA(INDEX('Systemmanager - Datenassistent'!$J$9:$BU$134,MATCH($A103,Input_Lieferant!$B$9:$B$134,0),MATCH(AM$1,'Systemmanager - Datenassistent'!$J$8:$BU$8,0)), "")&amp;""</f>
        <v/>
      </c>
      <c r="AN103" s="227" t="str">
        <f>_xlfn.IFNA(INDEX('Systemmanager - Datenassistent'!$J$9:$BU$134,MATCH($A103,Input_Lieferant!$B$9:$B$134,0),MATCH(AN$1,'Systemmanager - Datenassistent'!$J$8:$BU$8,0)), "")&amp;""</f>
        <v/>
      </c>
    </row>
    <row r="104" spans="1:40" x14ac:dyDescent="0.2">
      <c r="A104" t="str">
        <f>IF(LEN(Input_Lieferant!B111)=0,"",Input_Lieferant!B111)</f>
        <v/>
      </c>
      <c r="B104" t="str">
        <f t="shared" si="6"/>
        <v/>
      </c>
      <c r="C104" t="str">
        <f>_xlfn.IFNA(INDEX(Grunddaten!$C$9:$BP$134,MATCH($A104,Input_Lieferant!$B$9:$B$134,0),MATCH(C$1,Grunddaten!$C$8:$BP$8,0)), "")&amp;""</f>
        <v/>
      </c>
      <c r="D104" t="str">
        <f>_xlfn.IFNA(INDEX(Input_Lieferant!$C$9:$BE$158,MATCH($A104,Input_Lieferant!$B$9:$B$158,0),MATCH(D$1,Input_Lieferant!$C$8:$BE$8,0)), "")&amp;""</f>
        <v/>
      </c>
      <c r="E104" t="str">
        <f>_xlfn.IFNA(INDEX(Input_Lieferant!$C$9:$BE$158,MATCH($A104,Input_Lieferant!$B$9:$B$158,0),MATCH(E$1,Input_Lieferant!$C$8:$BE$8,0)), "")&amp;""</f>
        <v/>
      </c>
      <c r="F104" t="str">
        <f>_xlfn.IFNA(INDEX(Grunddaten!$C$9:$BP$134,MATCH($A104,Input_Lieferant!$B$9:$B$134,0),MATCH(F$1,Grunddaten!$C$8:$BP$8,0)), "")&amp;""</f>
        <v/>
      </c>
      <c r="G104" t="str">
        <f>_xlfn.IFNA(INDEX(Input_Lieferant!$C$9:$BE$158,MATCH($A104,Input_Lieferant!$B$9:$B$158,0),MATCH(G$1,Input_Lieferant!$C$8:$BE$8,0)), "")&amp;""</f>
        <v/>
      </c>
      <c r="H104" t="str">
        <f>_xlfn.IFNA(INDEX(Input_Lieferant!$C$9:$BE$158,MATCH($A104,Input_Lieferant!$B$9:$B$158,0),MATCH(H$1,Input_Lieferant!$C$8:$BE$8,0)),"")&amp;""</f>
        <v/>
      </c>
      <c r="I104" t="str">
        <f>TEXT(_xlfn.IFNA(INDEX(Input_Lieferant!$C$9:$BE$158,MATCH($A104,Input_Lieferant!$B$9:$B$158,0),MATCH(I$1,Input_Lieferant!$C$8:$BE$8,0)),""), "0.000")&amp;""</f>
        <v/>
      </c>
      <c r="J104" t="str">
        <f>TEXT(_xlfn.IFNA(INDEX(Input_Lieferant!$C$9:$BE$158,MATCH($A104,Input_Lieferant!$B$9:$B$158,0),MATCH(J$1,Input_Lieferant!$C$8:$BE$8,0)),""), "0.000")&amp;""</f>
        <v/>
      </c>
      <c r="K104" t="str">
        <f>TEXT(_xlfn.IFNA(INDEX(Input_Lieferant!$C$9:$BE$158,MATCH($A104,Input_Lieferant!$B$9:$B$158,0),MATCH(K$1,Input_Lieferant!$C$8:$BE$8,0)),""), "0.000")&amp;""</f>
        <v/>
      </c>
      <c r="L104" t="str">
        <f>TEXT(_xlfn.IFNA(INDEX(Input_Lieferant!$C$9:$BE$158,MATCH($A104,Input_Lieferant!$B$9:$B$158,0),MATCH(L$1,Input_Lieferant!$C$8:$BE$8,0)),""), "0.000")&amp;""</f>
        <v/>
      </c>
      <c r="M104" t="str">
        <f>_xlfn.IFNA(INDEX(Input_Lieferant!$C$9:$BE$158,MATCH($A104,Input_Lieferant!$B$9:$B$158,0),MATCH(M$1,Input_Lieferant!$C$8:$BE$8,0)),"")&amp;""</f>
        <v/>
      </c>
      <c r="N104" t="str">
        <f>_xlfn.IFNA(INDEX(Input_Lieferant!$C$9:$BE$158,MATCH($A104,Input_Lieferant!$B$9:$B$158,0),MATCH(N$1,Input_Lieferant!$C$8:$BE$8,0)),"")&amp;""</f>
        <v/>
      </c>
      <c r="O104" t="str">
        <f>_xlfn.IFNA(INDEX(Input_Lieferant!$C$9:$BE$158,MATCH($A104,Input_Lieferant!$B$9:$B$158,0),MATCH(O$1,Input_Lieferant!$C$8:$BE$8,0)),"")&amp;""</f>
        <v/>
      </c>
      <c r="P104" t="str">
        <f>_xlfn.IFNA(INDEX(Input_Lieferant!$C$9:$BE$158,MATCH($A104,Input_Lieferant!$B$9:$B$158,0),MATCH(P$1,Input_Lieferant!$C$8:$BE$8,0)),"")&amp;""</f>
        <v/>
      </c>
      <c r="Q104" s="258" t="str">
        <f t="shared" si="7"/>
        <v/>
      </c>
      <c r="R104" t="str">
        <f>_xlfn.IFNA(INDEX(Grunddaten!$C$9:$BP$134,MATCH($A104,Input_Lieferant!$B$9:$B$134,0),MATCH(R$1,Grunddaten!$C$8:$BP$8,0)), "")&amp;""</f>
        <v/>
      </c>
      <c r="S104" t="str">
        <f>_xlfn.IFNA(INDEX('Systemmanager - Datenassistent'!$J$9:$BU$134,MATCH($A104,Input_Lieferant!$B$9:$B$134,0),MATCH(S$1,'Systemmanager - Datenassistent'!$J$8:$BU$8,0)), "")</f>
        <v/>
      </c>
      <c r="T104" t="e">
        <f>INDEX('Systemmanager - Datenassistent'!$J$9:$BU$134,MATCH($A104,Input_Lieferant!$B$9:$B$134,0),MATCH(T$1,'Systemmanager - Datenassistent'!$J$8:$BU$8,0))</f>
        <v>#N/A</v>
      </c>
      <c r="U104" t="str">
        <f>_xlfn.IFNA(INDEX(Input_Lieferant!$C$9:$BE$158,MATCH($A104,Input_Lieferant!$B$9:$B$158,0),MATCH(U$1,Input_Lieferant!$C$8:$BE$8,0)),"")&amp;""</f>
        <v/>
      </c>
      <c r="V104" s="258" t="str">
        <f t="shared" si="8"/>
        <v/>
      </c>
      <c r="W104" t="str">
        <f>_xlfn.IFNA(INDEX(Grunddaten!$C$9:$BP$134,MATCH($A104,Input_Lieferant!$B$9:$B$134,0),MATCH(W$1,Grunddaten!$C$8:$BP$8,0)), "")&amp;""</f>
        <v/>
      </c>
      <c r="Y104" t="str">
        <f>_xlfn.IFNA(INDEX(Input_Lieferant!$C$9:$BE$158,MATCH($A104,Input_Lieferant!$B$9:$B$158,0),MATCH(Y$1,Input_Lieferant!$C$8:$BE$8,0)), "")&amp;""</f>
        <v/>
      </c>
      <c r="Z104" t="str">
        <f>_xlfn.IFNA(INDEX(Input_Lieferant!$C$9:$BE$158,MATCH($A104,Input_Lieferant!$B$9:$B$158,0),MATCH(Z$1,Input_Lieferant!$C$8:$BE$8,0)), "")&amp;""</f>
        <v/>
      </c>
      <c r="AA104" t="str">
        <f>_xlfn.IFNA(INDEX(Grunddaten!$C$9:$BP$134,MATCH($A104,Input_Lieferant!$B$9:$B$134,0),MATCH(AA$1,Grunddaten!$C$8:$BP$8,0)), "")&amp;""</f>
        <v/>
      </c>
      <c r="AB104" t="str">
        <f>_xlfn.IFNA(INDEX(Input_Lieferant!$C$9:$BE$158,MATCH($A104,Input_Lieferant!$B$9:$B$158,0),MATCH(AB$1,Input_Lieferant!$C$8:$BE$8,0)), "")&amp;""</f>
        <v/>
      </c>
      <c r="AC104" s="258" t="str">
        <f t="shared" si="9"/>
        <v/>
      </c>
      <c r="AD104" t="str">
        <f>_xlfn.IFNA(INDEX('Systemmanager - Datenassistent'!$G$9:$BU$134,MATCH($A104,Input_Lieferant!$B$9:$B$134,0),MATCH(AD$1,'Systemmanager - Datenassistent'!$G$8:$BU$8,0)), "")&amp;""</f>
        <v/>
      </c>
      <c r="AE104" t="str">
        <f>_xlfn.IFNA(INDEX(Grunddaten!$C$9:$BP$134,MATCH($A104,Input_Lieferant!$B$9:$B$134,0),MATCH(AE$1,Grunddaten!$C$8:$BP$8,0)), "")&amp;""</f>
        <v/>
      </c>
      <c r="AF104" t="str">
        <f>_xlfn.IFNA(INDEX('Systemmanager - Datenassistent'!$J$9:$BU$134,MATCH($A104,Input_Lieferant!$B$9:$B$134,0),MATCH(AF$1,'Systemmanager - Datenassistent'!$J$8:$BU$8,0)), "")&amp;""</f>
        <v/>
      </c>
      <c r="AG104" t="str">
        <f>_xlfn.IFNA(INDEX('Systemmanager - Datenassistent'!$J$9:$BU$134,MATCH($A104,Input_Lieferant!$B$9:$B$134,0),MATCH(AG$1,'Systemmanager - Datenassistent'!$J$8:$BU$8,0)), "")&amp;""</f>
        <v/>
      </c>
      <c r="AH104" t="str">
        <f>_xlfn.IFNA(INDEX(Grunddaten!$C$9:$BP$134,MATCH($A104,Input_Lieferant!$B$9:$B$134,0),MATCH(AH$1,Grunddaten!$C$8:$BP$8,0)), "")&amp;""</f>
        <v/>
      </c>
      <c r="AI104" t="str">
        <f>_xlfn.IFNA(INDEX(Grunddaten!$C$9:$BP$134,MATCH($A104,Input_Lieferant!$B$9:$B$134,0),MATCH(AI$1,Grunddaten!$C$8:$BP$8,0)), "")&amp;""</f>
        <v/>
      </c>
      <c r="AJ104" t="str">
        <f>_xlfn.IFNA(INDEX(Grunddaten!$C$9:$BP$134,MATCH($A104,Input_Lieferant!$B$9:$B$134,0),MATCH(AJ$1,Grunddaten!$C$8:$BP$8,0)), "")&amp;""</f>
        <v/>
      </c>
      <c r="AK104" s="258" t="str">
        <f t="shared" si="10"/>
        <v/>
      </c>
      <c r="AL104" t="str">
        <f>_xlfn.IFNA(INDEX('Systemmanager - Datenassistent'!$J$9:$BU$134,MATCH($A104,Input_Lieferant!$B$9:$B$134,0),MATCH(AL$1,'Systemmanager - Datenassistent'!$J$8:$BU$8,0)), "")&amp;""</f>
        <v/>
      </c>
      <c r="AM104" t="str">
        <f>_xlfn.IFNA(INDEX('Systemmanager - Datenassistent'!$J$9:$BU$134,MATCH($A104,Input_Lieferant!$B$9:$B$134,0),MATCH(AM$1,'Systemmanager - Datenassistent'!$J$8:$BU$8,0)), "")&amp;""</f>
        <v/>
      </c>
      <c r="AN104" s="227" t="str">
        <f>_xlfn.IFNA(INDEX('Systemmanager - Datenassistent'!$J$9:$BU$134,MATCH($A104,Input_Lieferant!$B$9:$B$134,0),MATCH(AN$1,'Systemmanager - Datenassistent'!$J$8:$BU$8,0)), "")&amp;""</f>
        <v/>
      </c>
    </row>
    <row r="105" spans="1:40" x14ac:dyDescent="0.2">
      <c r="A105" t="str">
        <f>IF(LEN(Input_Lieferant!B112)=0,"",Input_Lieferant!B112)</f>
        <v/>
      </c>
      <c r="B105" t="str">
        <f t="shared" si="6"/>
        <v/>
      </c>
      <c r="C105" t="str">
        <f>_xlfn.IFNA(INDEX(Grunddaten!$C$9:$BP$134,MATCH($A105,Input_Lieferant!$B$9:$B$134,0),MATCH(C$1,Grunddaten!$C$8:$BP$8,0)), "")&amp;""</f>
        <v/>
      </c>
      <c r="D105" t="str">
        <f>_xlfn.IFNA(INDEX(Input_Lieferant!$C$9:$BE$158,MATCH($A105,Input_Lieferant!$B$9:$B$158,0),MATCH(D$1,Input_Lieferant!$C$8:$BE$8,0)), "")&amp;""</f>
        <v/>
      </c>
      <c r="E105" t="str">
        <f>_xlfn.IFNA(INDEX(Input_Lieferant!$C$9:$BE$158,MATCH($A105,Input_Lieferant!$B$9:$B$158,0),MATCH(E$1,Input_Lieferant!$C$8:$BE$8,0)), "")&amp;""</f>
        <v/>
      </c>
      <c r="F105" t="str">
        <f>_xlfn.IFNA(INDEX(Grunddaten!$C$9:$BP$134,MATCH($A105,Input_Lieferant!$B$9:$B$134,0),MATCH(F$1,Grunddaten!$C$8:$BP$8,0)), "")&amp;""</f>
        <v/>
      </c>
      <c r="G105" t="str">
        <f>_xlfn.IFNA(INDEX(Input_Lieferant!$C$9:$BE$158,MATCH($A105,Input_Lieferant!$B$9:$B$158,0),MATCH(G$1,Input_Lieferant!$C$8:$BE$8,0)), "")&amp;""</f>
        <v/>
      </c>
      <c r="H105" t="str">
        <f>_xlfn.IFNA(INDEX(Input_Lieferant!$C$9:$BE$158,MATCH($A105,Input_Lieferant!$B$9:$B$158,0),MATCH(H$1,Input_Lieferant!$C$8:$BE$8,0)),"")&amp;""</f>
        <v/>
      </c>
      <c r="I105" t="str">
        <f>TEXT(_xlfn.IFNA(INDEX(Input_Lieferant!$C$9:$BE$158,MATCH($A105,Input_Lieferant!$B$9:$B$158,0),MATCH(I$1,Input_Lieferant!$C$8:$BE$8,0)),""), "0.000")&amp;""</f>
        <v/>
      </c>
      <c r="J105" t="str">
        <f>TEXT(_xlfn.IFNA(INDEX(Input_Lieferant!$C$9:$BE$158,MATCH($A105,Input_Lieferant!$B$9:$B$158,0),MATCH(J$1,Input_Lieferant!$C$8:$BE$8,0)),""), "0.000")&amp;""</f>
        <v/>
      </c>
      <c r="K105" t="str">
        <f>TEXT(_xlfn.IFNA(INDEX(Input_Lieferant!$C$9:$BE$158,MATCH($A105,Input_Lieferant!$B$9:$B$158,0),MATCH(K$1,Input_Lieferant!$C$8:$BE$8,0)),""), "0.000")&amp;""</f>
        <v/>
      </c>
      <c r="L105" t="str">
        <f>TEXT(_xlfn.IFNA(INDEX(Input_Lieferant!$C$9:$BE$158,MATCH($A105,Input_Lieferant!$B$9:$B$158,0),MATCH(L$1,Input_Lieferant!$C$8:$BE$8,0)),""), "0.000")&amp;""</f>
        <v/>
      </c>
      <c r="M105" t="str">
        <f>_xlfn.IFNA(INDEX(Input_Lieferant!$C$9:$BE$158,MATCH($A105,Input_Lieferant!$B$9:$B$158,0),MATCH(M$1,Input_Lieferant!$C$8:$BE$8,0)),"")&amp;""</f>
        <v/>
      </c>
      <c r="N105" t="str">
        <f>_xlfn.IFNA(INDEX(Input_Lieferant!$C$9:$BE$158,MATCH($A105,Input_Lieferant!$B$9:$B$158,0),MATCH(N$1,Input_Lieferant!$C$8:$BE$8,0)),"")&amp;""</f>
        <v/>
      </c>
      <c r="O105" t="str">
        <f>_xlfn.IFNA(INDEX(Input_Lieferant!$C$9:$BE$158,MATCH($A105,Input_Lieferant!$B$9:$B$158,0),MATCH(O$1,Input_Lieferant!$C$8:$BE$8,0)),"")&amp;""</f>
        <v/>
      </c>
      <c r="P105" t="str">
        <f>_xlfn.IFNA(INDEX(Input_Lieferant!$C$9:$BE$158,MATCH($A105,Input_Lieferant!$B$9:$B$158,0),MATCH(P$1,Input_Lieferant!$C$8:$BE$8,0)),"")&amp;""</f>
        <v/>
      </c>
      <c r="Q105" s="258" t="str">
        <f t="shared" si="7"/>
        <v/>
      </c>
      <c r="R105" t="str">
        <f>_xlfn.IFNA(INDEX(Grunddaten!$C$9:$BP$134,MATCH($A105,Input_Lieferant!$B$9:$B$134,0),MATCH(R$1,Grunddaten!$C$8:$BP$8,0)), "")&amp;""</f>
        <v/>
      </c>
      <c r="S105" t="str">
        <f>_xlfn.IFNA(INDEX('Systemmanager - Datenassistent'!$J$9:$BU$134,MATCH($A105,Input_Lieferant!$B$9:$B$134,0),MATCH(S$1,'Systemmanager - Datenassistent'!$J$8:$BU$8,0)), "")</f>
        <v/>
      </c>
      <c r="T105" t="e">
        <f>INDEX('Systemmanager - Datenassistent'!$J$9:$BU$134,MATCH($A105,Input_Lieferant!$B$9:$B$134,0),MATCH(T$1,'Systemmanager - Datenassistent'!$J$8:$BU$8,0))</f>
        <v>#N/A</v>
      </c>
      <c r="U105" t="str">
        <f>_xlfn.IFNA(INDEX(Input_Lieferant!$C$9:$BE$158,MATCH($A105,Input_Lieferant!$B$9:$B$158,0),MATCH(U$1,Input_Lieferant!$C$8:$BE$8,0)),"")&amp;""</f>
        <v/>
      </c>
      <c r="V105" s="258" t="str">
        <f t="shared" si="8"/>
        <v/>
      </c>
      <c r="W105" t="str">
        <f>_xlfn.IFNA(INDEX(Grunddaten!$C$9:$BP$134,MATCH($A105,Input_Lieferant!$B$9:$B$134,0),MATCH(W$1,Grunddaten!$C$8:$BP$8,0)), "")&amp;""</f>
        <v/>
      </c>
      <c r="Y105" t="str">
        <f>_xlfn.IFNA(INDEX(Input_Lieferant!$C$9:$BE$158,MATCH($A105,Input_Lieferant!$B$9:$B$158,0),MATCH(Y$1,Input_Lieferant!$C$8:$BE$8,0)), "")&amp;""</f>
        <v/>
      </c>
      <c r="Z105" t="str">
        <f>_xlfn.IFNA(INDEX(Input_Lieferant!$C$9:$BE$158,MATCH($A105,Input_Lieferant!$B$9:$B$158,0),MATCH(Z$1,Input_Lieferant!$C$8:$BE$8,0)), "")&amp;""</f>
        <v/>
      </c>
      <c r="AA105" t="str">
        <f>_xlfn.IFNA(INDEX(Grunddaten!$C$9:$BP$134,MATCH($A105,Input_Lieferant!$B$9:$B$134,0),MATCH(AA$1,Grunddaten!$C$8:$BP$8,0)), "")&amp;""</f>
        <v/>
      </c>
      <c r="AB105" t="str">
        <f>_xlfn.IFNA(INDEX(Input_Lieferant!$C$9:$BE$158,MATCH($A105,Input_Lieferant!$B$9:$B$158,0),MATCH(AB$1,Input_Lieferant!$C$8:$BE$8,0)), "")&amp;""</f>
        <v/>
      </c>
      <c r="AC105" s="258" t="str">
        <f t="shared" si="9"/>
        <v/>
      </c>
      <c r="AD105" t="str">
        <f>_xlfn.IFNA(INDEX('Systemmanager - Datenassistent'!$G$9:$BU$134,MATCH($A105,Input_Lieferant!$B$9:$B$134,0),MATCH(AD$1,'Systemmanager - Datenassistent'!$G$8:$BU$8,0)), "")&amp;""</f>
        <v/>
      </c>
      <c r="AE105" t="str">
        <f>_xlfn.IFNA(INDEX(Grunddaten!$C$9:$BP$134,MATCH($A105,Input_Lieferant!$B$9:$B$134,0),MATCH(AE$1,Grunddaten!$C$8:$BP$8,0)), "")&amp;""</f>
        <v/>
      </c>
      <c r="AF105" t="str">
        <f>_xlfn.IFNA(INDEX('Systemmanager - Datenassistent'!$J$9:$BU$134,MATCH($A105,Input_Lieferant!$B$9:$B$134,0),MATCH(AF$1,'Systemmanager - Datenassistent'!$J$8:$BU$8,0)), "")&amp;""</f>
        <v/>
      </c>
      <c r="AG105" t="str">
        <f>_xlfn.IFNA(INDEX('Systemmanager - Datenassistent'!$J$9:$BU$134,MATCH($A105,Input_Lieferant!$B$9:$B$134,0),MATCH(AG$1,'Systemmanager - Datenassistent'!$J$8:$BU$8,0)), "")&amp;""</f>
        <v/>
      </c>
      <c r="AH105" t="str">
        <f>_xlfn.IFNA(INDEX(Grunddaten!$C$9:$BP$134,MATCH($A105,Input_Lieferant!$B$9:$B$134,0),MATCH(AH$1,Grunddaten!$C$8:$BP$8,0)), "")&amp;""</f>
        <v/>
      </c>
      <c r="AI105" t="str">
        <f>_xlfn.IFNA(INDEX(Grunddaten!$C$9:$BP$134,MATCH($A105,Input_Lieferant!$B$9:$B$134,0),MATCH(AI$1,Grunddaten!$C$8:$BP$8,0)), "")&amp;""</f>
        <v/>
      </c>
      <c r="AJ105" t="str">
        <f>_xlfn.IFNA(INDEX(Grunddaten!$C$9:$BP$134,MATCH($A105,Input_Lieferant!$B$9:$B$134,0),MATCH(AJ$1,Grunddaten!$C$8:$BP$8,0)), "")&amp;""</f>
        <v/>
      </c>
      <c r="AK105" s="258" t="str">
        <f t="shared" si="10"/>
        <v/>
      </c>
      <c r="AL105" t="str">
        <f>_xlfn.IFNA(INDEX('Systemmanager - Datenassistent'!$J$9:$BU$134,MATCH($A105,Input_Lieferant!$B$9:$B$134,0),MATCH(AL$1,'Systemmanager - Datenassistent'!$J$8:$BU$8,0)), "")&amp;""</f>
        <v/>
      </c>
      <c r="AM105" t="str">
        <f>_xlfn.IFNA(INDEX('Systemmanager - Datenassistent'!$J$9:$BU$134,MATCH($A105,Input_Lieferant!$B$9:$B$134,0),MATCH(AM$1,'Systemmanager - Datenassistent'!$J$8:$BU$8,0)), "")&amp;""</f>
        <v/>
      </c>
      <c r="AN105" s="227" t="str">
        <f>_xlfn.IFNA(INDEX('Systemmanager - Datenassistent'!$J$9:$BU$134,MATCH($A105,Input_Lieferant!$B$9:$B$134,0),MATCH(AN$1,'Systemmanager - Datenassistent'!$J$8:$BU$8,0)), "")&amp;""</f>
        <v/>
      </c>
    </row>
    <row r="106" spans="1:40" x14ac:dyDescent="0.2">
      <c r="A106" t="str">
        <f>IF(LEN(Input_Lieferant!B113)=0,"",Input_Lieferant!B113)</f>
        <v/>
      </c>
      <c r="B106" t="str">
        <f t="shared" si="6"/>
        <v/>
      </c>
      <c r="C106" t="str">
        <f>_xlfn.IFNA(INDEX(Grunddaten!$C$9:$BP$134,MATCH($A106,Input_Lieferant!$B$9:$B$134,0),MATCH(C$1,Grunddaten!$C$8:$BP$8,0)), "")&amp;""</f>
        <v/>
      </c>
      <c r="D106" t="str">
        <f>_xlfn.IFNA(INDEX(Input_Lieferant!$C$9:$BE$158,MATCH($A106,Input_Lieferant!$B$9:$B$158,0),MATCH(D$1,Input_Lieferant!$C$8:$BE$8,0)), "")&amp;""</f>
        <v/>
      </c>
      <c r="E106" t="str">
        <f>_xlfn.IFNA(INDEX(Input_Lieferant!$C$9:$BE$158,MATCH($A106,Input_Lieferant!$B$9:$B$158,0),MATCH(E$1,Input_Lieferant!$C$8:$BE$8,0)), "")&amp;""</f>
        <v/>
      </c>
      <c r="F106" t="str">
        <f>_xlfn.IFNA(INDEX(Grunddaten!$C$9:$BP$134,MATCH($A106,Input_Lieferant!$B$9:$B$134,0),MATCH(F$1,Grunddaten!$C$8:$BP$8,0)), "")&amp;""</f>
        <v/>
      </c>
      <c r="G106" t="str">
        <f>_xlfn.IFNA(INDEX(Input_Lieferant!$C$9:$BE$158,MATCH($A106,Input_Lieferant!$B$9:$B$158,0),MATCH(G$1,Input_Lieferant!$C$8:$BE$8,0)), "")&amp;""</f>
        <v/>
      </c>
      <c r="H106" t="str">
        <f>_xlfn.IFNA(INDEX(Input_Lieferant!$C$9:$BE$158,MATCH($A106,Input_Lieferant!$B$9:$B$158,0),MATCH(H$1,Input_Lieferant!$C$8:$BE$8,0)),"")&amp;""</f>
        <v/>
      </c>
      <c r="I106" t="str">
        <f>TEXT(_xlfn.IFNA(INDEX(Input_Lieferant!$C$9:$BE$158,MATCH($A106,Input_Lieferant!$B$9:$B$158,0),MATCH(I$1,Input_Lieferant!$C$8:$BE$8,0)),""), "0.000")&amp;""</f>
        <v/>
      </c>
      <c r="J106" t="str">
        <f>TEXT(_xlfn.IFNA(INDEX(Input_Lieferant!$C$9:$BE$158,MATCH($A106,Input_Lieferant!$B$9:$B$158,0),MATCH(J$1,Input_Lieferant!$C$8:$BE$8,0)),""), "0.000")&amp;""</f>
        <v/>
      </c>
      <c r="K106" t="str">
        <f>TEXT(_xlfn.IFNA(INDEX(Input_Lieferant!$C$9:$BE$158,MATCH($A106,Input_Lieferant!$B$9:$B$158,0),MATCH(K$1,Input_Lieferant!$C$8:$BE$8,0)),""), "0.000")&amp;""</f>
        <v/>
      </c>
      <c r="L106" t="str">
        <f>TEXT(_xlfn.IFNA(INDEX(Input_Lieferant!$C$9:$BE$158,MATCH($A106,Input_Lieferant!$B$9:$B$158,0),MATCH(L$1,Input_Lieferant!$C$8:$BE$8,0)),""), "0.000")&amp;""</f>
        <v/>
      </c>
      <c r="M106" t="str">
        <f>_xlfn.IFNA(INDEX(Input_Lieferant!$C$9:$BE$158,MATCH($A106,Input_Lieferant!$B$9:$B$158,0),MATCH(M$1,Input_Lieferant!$C$8:$BE$8,0)),"")&amp;""</f>
        <v/>
      </c>
      <c r="N106" t="str">
        <f>_xlfn.IFNA(INDEX(Input_Lieferant!$C$9:$BE$158,MATCH($A106,Input_Lieferant!$B$9:$B$158,0),MATCH(N$1,Input_Lieferant!$C$8:$BE$8,0)),"")&amp;""</f>
        <v/>
      </c>
      <c r="O106" t="str">
        <f>_xlfn.IFNA(INDEX(Input_Lieferant!$C$9:$BE$158,MATCH($A106,Input_Lieferant!$B$9:$B$158,0),MATCH(O$1,Input_Lieferant!$C$8:$BE$8,0)),"")&amp;""</f>
        <v/>
      </c>
      <c r="P106" t="str">
        <f>_xlfn.IFNA(INDEX(Input_Lieferant!$C$9:$BE$158,MATCH($A106,Input_Lieferant!$B$9:$B$158,0),MATCH(P$1,Input_Lieferant!$C$8:$BE$8,0)),"")&amp;""</f>
        <v/>
      </c>
      <c r="Q106" s="258" t="str">
        <f t="shared" si="7"/>
        <v/>
      </c>
      <c r="R106" t="str">
        <f>_xlfn.IFNA(INDEX(Grunddaten!$C$9:$BP$134,MATCH($A106,Input_Lieferant!$B$9:$B$134,0),MATCH(R$1,Grunddaten!$C$8:$BP$8,0)), "")&amp;""</f>
        <v/>
      </c>
      <c r="S106" t="str">
        <f>_xlfn.IFNA(INDEX('Systemmanager - Datenassistent'!$J$9:$BU$134,MATCH($A106,Input_Lieferant!$B$9:$B$134,0),MATCH(S$1,'Systemmanager - Datenassistent'!$J$8:$BU$8,0)), "")</f>
        <v/>
      </c>
      <c r="T106" t="e">
        <f>INDEX('Systemmanager - Datenassistent'!$J$9:$BU$134,MATCH($A106,Input_Lieferant!$B$9:$B$134,0),MATCH(T$1,'Systemmanager - Datenassistent'!$J$8:$BU$8,0))</f>
        <v>#N/A</v>
      </c>
      <c r="U106" t="str">
        <f>_xlfn.IFNA(INDEX(Input_Lieferant!$C$9:$BE$158,MATCH($A106,Input_Lieferant!$B$9:$B$158,0),MATCH(U$1,Input_Lieferant!$C$8:$BE$8,0)),"")&amp;""</f>
        <v/>
      </c>
      <c r="V106" s="258" t="str">
        <f t="shared" si="8"/>
        <v/>
      </c>
      <c r="W106" t="str">
        <f>_xlfn.IFNA(INDEX(Grunddaten!$C$9:$BP$134,MATCH($A106,Input_Lieferant!$B$9:$B$134,0),MATCH(W$1,Grunddaten!$C$8:$BP$8,0)), "")&amp;""</f>
        <v/>
      </c>
      <c r="Y106" t="str">
        <f>_xlfn.IFNA(INDEX(Input_Lieferant!$C$9:$BE$158,MATCH($A106,Input_Lieferant!$B$9:$B$158,0),MATCH(Y$1,Input_Lieferant!$C$8:$BE$8,0)), "")&amp;""</f>
        <v/>
      </c>
      <c r="Z106" t="str">
        <f>_xlfn.IFNA(INDEX(Input_Lieferant!$C$9:$BE$158,MATCH($A106,Input_Lieferant!$B$9:$B$158,0),MATCH(Z$1,Input_Lieferant!$C$8:$BE$8,0)), "")&amp;""</f>
        <v/>
      </c>
      <c r="AA106" t="str">
        <f>_xlfn.IFNA(INDEX(Grunddaten!$C$9:$BP$134,MATCH($A106,Input_Lieferant!$B$9:$B$134,0),MATCH(AA$1,Grunddaten!$C$8:$BP$8,0)), "")&amp;""</f>
        <v/>
      </c>
      <c r="AB106" t="str">
        <f>_xlfn.IFNA(INDEX(Input_Lieferant!$C$9:$BE$158,MATCH($A106,Input_Lieferant!$B$9:$B$158,0),MATCH(AB$1,Input_Lieferant!$C$8:$BE$8,0)), "")&amp;""</f>
        <v/>
      </c>
      <c r="AC106" s="258" t="str">
        <f t="shared" si="9"/>
        <v/>
      </c>
      <c r="AD106" t="str">
        <f>_xlfn.IFNA(INDEX('Systemmanager - Datenassistent'!$G$9:$BU$134,MATCH($A106,Input_Lieferant!$B$9:$B$134,0),MATCH(AD$1,'Systemmanager - Datenassistent'!$G$8:$BU$8,0)), "")&amp;""</f>
        <v/>
      </c>
      <c r="AE106" t="str">
        <f>_xlfn.IFNA(INDEX(Grunddaten!$C$9:$BP$134,MATCH($A106,Input_Lieferant!$B$9:$B$134,0),MATCH(AE$1,Grunddaten!$C$8:$BP$8,0)), "")&amp;""</f>
        <v/>
      </c>
      <c r="AF106" t="str">
        <f>_xlfn.IFNA(INDEX('Systemmanager - Datenassistent'!$J$9:$BU$134,MATCH($A106,Input_Lieferant!$B$9:$B$134,0),MATCH(AF$1,'Systemmanager - Datenassistent'!$J$8:$BU$8,0)), "")&amp;""</f>
        <v/>
      </c>
      <c r="AG106" t="str">
        <f>_xlfn.IFNA(INDEX('Systemmanager - Datenassistent'!$J$9:$BU$134,MATCH($A106,Input_Lieferant!$B$9:$B$134,0),MATCH(AG$1,'Systemmanager - Datenassistent'!$J$8:$BU$8,0)), "")&amp;""</f>
        <v/>
      </c>
      <c r="AH106" t="str">
        <f>_xlfn.IFNA(INDEX(Grunddaten!$C$9:$BP$134,MATCH($A106,Input_Lieferant!$B$9:$B$134,0),MATCH(AH$1,Grunddaten!$C$8:$BP$8,0)), "")&amp;""</f>
        <v/>
      </c>
      <c r="AI106" t="str">
        <f>_xlfn.IFNA(INDEX(Grunddaten!$C$9:$BP$134,MATCH($A106,Input_Lieferant!$B$9:$B$134,0),MATCH(AI$1,Grunddaten!$C$8:$BP$8,0)), "")&amp;""</f>
        <v/>
      </c>
      <c r="AJ106" t="str">
        <f>_xlfn.IFNA(INDEX(Grunddaten!$C$9:$BP$134,MATCH($A106,Input_Lieferant!$B$9:$B$134,0),MATCH(AJ$1,Grunddaten!$C$8:$BP$8,0)), "")&amp;""</f>
        <v/>
      </c>
      <c r="AK106" s="258" t="str">
        <f t="shared" si="10"/>
        <v/>
      </c>
      <c r="AL106" t="str">
        <f>_xlfn.IFNA(INDEX('Systemmanager - Datenassistent'!$J$9:$BU$134,MATCH($A106,Input_Lieferant!$B$9:$B$134,0),MATCH(AL$1,'Systemmanager - Datenassistent'!$J$8:$BU$8,0)), "")&amp;""</f>
        <v/>
      </c>
      <c r="AM106" t="str">
        <f>_xlfn.IFNA(INDEX('Systemmanager - Datenassistent'!$J$9:$BU$134,MATCH($A106,Input_Lieferant!$B$9:$B$134,0),MATCH(AM$1,'Systemmanager - Datenassistent'!$J$8:$BU$8,0)), "")&amp;""</f>
        <v/>
      </c>
      <c r="AN106" s="227" t="str">
        <f>_xlfn.IFNA(INDEX('Systemmanager - Datenassistent'!$J$9:$BU$134,MATCH($A106,Input_Lieferant!$B$9:$B$134,0),MATCH(AN$1,'Systemmanager - Datenassistent'!$J$8:$BU$8,0)), "")&amp;""</f>
        <v/>
      </c>
    </row>
    <row r="107" spans="1:40" x14ac:dyDescent="0.2">
      <c r="A107" t="str">
        <f>IF(LEN(Input_Lieferant!B114)=0,"",Input_Lieferant!B114)</f>
        <v/>
      </c>
      <c r="B107" t="str">
        <f t="shared" si="6"/>
        <v/>
      </c>
      <c r="C107" t="str">
        <f>_xlfn.IFNA(INDEX(Grunddaten!$C$9:$BP$134,MATCH($A107,Input_Lieferant!$B$9:$B$134,0),MATCH(C$1,Grunddaten!$C$8:$BP$8,0)), "")&amp;""</f>
        <v/>
      </c>
      <c r="D107" t="str">
        <f>_xlfn.IFNA(INDEX(Input_Lieferant!$C$9:$BE$158,MATCH($A107,Input_Lieferant!$B$9:$B$158,0),MATCH(D$1,Input_Lieferant!$C$8:$BE$8,0)), "")&amp;""</f>
        <v/>
      </c>
      <c r="E107" t="str">
        <f>_xlfn.IFNA(INDEX(Input_Lieferant!$C$9:$BE$158,MATCH($A107,Input_Lieferant!$B$9:$B$158,0),MATCH(E$1,Input_Lieferant!$C$8:$BE$8,0)), "")&amp;""</f>
        <v/>
      </c>
      <c r="F107" t="str">
        <f>_xlfn.IFNA(INDEX(Grunddaten!$C$9:$BP$134,MATCH($A107,Input_Lieferant!$B$9:$B$134,0),MATCH(F$1,Grunddaten!$C$8:$BP$8,0)), "")&amp;""</f>
        <v/>
      </c>
      <c r="G107" t="str">
        <f>_xlfn.IFNA(INDEX(Input_Lieferant!$C$9:$BE$158,MATCH($A107,Input_Lieferant!$B$9:$B$158,0),MATCH(G$1,Input_Lieferant!$C$8:$BE$8,0)), "")&amp;""</f>
        <v/>
      </c>
      <c r="H107" t="str">
        <f>_xlfn.IFNA(INDEX(Input_Lieferant!$C$9:$BE$158,MATCH($A107,Input_Lieferant!$B$9:$B$158,0),MATCH(H$1,Input_Lieferant!$C$8:$BE$8,0)),"")&amp;""</f>
        <v/>
      </c>
      <c r="I107" t="str">
        <f>TEXT(_xlfn.IFNA(INDEX(Input_Lieferant!$C$9:$BE$158,MATCH($A107,Input_Lieferant!$B$9:$B$158,0),MATCH(I$1,Input_Lieferant!$C$8:$BE$8,0)),""), "0.000")&amp;""</f>
        <v/>
      </c>
      <c r="J107" t="str">
        <f>TEXT(_xlfn.IFNA(INDEX(Input_Lieferant!$C$9:$BE$158,MATCH($A107,Input_Lieferant!$B$9:$B$158,0),MATCH(J$1,Input_Lieferant!$C$8:$BE$8,0)),""), "0.000")&amp;""</f>
        <v/>
      </c>
      <c r="K107" t="str">
        <f>TEXT(_xlfn.IFNA(INDEX(Input_Lieferant!$C$9:$BE$158,MATCH($A107,Input_Lieferant!$B$9:$B$158,0),MATCH(K$1,Input_Lieferant!$C$8:$BE$8,0)),""), "0.000")&amp;""</f>
        <v/>
      </c>
      <c r="L107" t="str">
        <f>TEXT(_xlfn.IFNA(INDEX(Input_Lieferant!$C$9:$BE$158,MATCH($A107,Input_Lieferant!$B$9:$B$158,0),MATCH(L$1,Input_Lieferant!$C$8:$BE$8,0)),""), "0.000")&amp;""</f>
        <v/>
      </c>
      <c r="M107" t="str">
        <f>_xlfn.IFNA(INDEX(Input_Lieferant!$C$9:$BE$158,MATCH($A107,Input_Lieferant!$B$9:$B$158,0),MATCH(M$1,Input_Lieferant!$C$8:$BE$8,0)),"")&amp;""</f>
        <v/>
      </c>
      <c r="N107" t="str">
        <f>_xlfn.IFNA(INDEX(Input_Lieferant!$C$9:$BE$158,MATCH($A107,Input_Lieferant!$B$9:$B$158,0),MATCH(N$1,Input_Lieferant!$C$8:$BE$8,0)),"")&amp;""</f>
        <v/>
      </c>
      <c r="O107" t="str">
        <f>_xlfn.IFNA(INDEX(Input_Lieferant!$C$9:$BE$158,MATCH($A107,Input_Lieferant!$B$9:$B$158,0),MATCH(O$1,Input_Lieferant!$C$8:$BE$8,0)),"")&amp;""</f>
        <v/>
      </c>
      <c r="P107" t="str">
        <f>_xlfn.IFNA(INDEX(Input_Lieferant!$C$9:$BE$158,MATCH($A107,Input_Lieferant!$B$9:$B$158,0),MATCH(P$1,Input_Lieferant!$C$8:$BE$8,0)),"")&amp;""</f>
        <v/>
      </c>
      <c r="Q107" s="258" t="str">
        <f t="shared" si="7"/>
        <v/>
      </c>
      <c r="R107" t="str">
        <f>_xlfn.IFNA(INDEX(Grunddaten!$C$9:$BP$134,MATCH($A107,Input_Lieferant!$B$9:$B$134,0),MATCH(R$1,Grunddaten!$C$8:$BP$8,0)), "")&amp;""</f>
        <v/>
      </c>
      <c r="S107" t="str">
        <f>_xlfn.IFNA(INDEX('Systemmanager - Datenassistent'!$J$9:$BU$134,MATCH($A107,Input_Lieferant!$B$9:$B$134,0),MATCH(S$1,'Systemmanager - Datenassistent'!$J$8:$BU$8,0)), "")</f>
        <v/>
      </c>
      <c r="T107" t="e">
        <f>INDEX('Systemmanager - Datenassistent'!$J$9:$BU$134,MATCH($A107,Input_Lieferant!$B$9:$B$134,0),MATCH(T$1,'Systemmanager - Datenassistent'!$J$8:$BU$8,0))</f>
        <v>#N/A</v>
      </c>
      <c r="U107" t="str">
        <f>_xlfn.IFNA(INDEX(Input_Lieferant!$C$9:$BE$158,MATCH($A107,Input_Lieferant!$B$9:$B$158,0),MATCH(U$1,Input_Lieferant!$C$8:$BE$8,0)),"")&amp;""</f>
        <v/>
      </c>
      <c r="V107" s="258" t="str">
        <f t="shared" si="8"/>
        <v/>
      </c>
      <c r="W107" t="str">
        <f>_xlfn.IFNA(INDEX(Grunddaten!$C$9:$BP$134,MATCH($A107,Input_Lieferant!$B$9:$B$134,0),MATCH(W$1,Grunddaten!$C$8:$BP$8,0)), "")&amp;""</f>
        <v/>
      </c>
      <c r="Y107" t="str">
        <f>_xlfn.IFNA(INDEX(Input_Lieferant!$C$9:$BE$158,MATCH($A107,Input_Lieferant!$B$9:$B$158,0),MATCH(Y$1,Input_Lieferant!$C$8:$BE$8,0)), "")&amp;""</f>
        <v/>
      </c>
      <c r="Z107" t="str">
        <f>_xlfn.IFNA(INDEX(Input_Lieferant!$C$9:$BE$158,MATCH($A107,Input_Lieferant!$B$9:$B$158,0),MATCH(Z$1,Input_Lieferant!$C$8:$BE$8,0)), "")&amp;""</f>
        <v/>
      </c>
      <c r="AA107" t="str">
        <f>_xlfn.IFNA(INDEX(Grunddaten!$C$9:$BP$134,MATCH($A107,Input_Lieferant!$B$9:$B$134,0),MATCH(AA$1,Grunddaten!$C$8:$BP$8,0)), "")&amp;""</f>
        <v/>
      </c>
      <c r="AB107" t="str">
        <f>_xlfn.IFNA(INDEX(Input_Lieferant!$C$9:$BE$158,MATCH($A107,Input_Lieferant!$B$9:$B$158,0),MATCH(AB$1,Input_Lieferant!$C$8:$BE$8,0)), "")&amp;""</f>
        <v/>
      </c>
      <c r="AC107" s="258" t="str">
        <f t="shared" si="9"/>
        <v/>
      </c>
      <c r="AD107" t="str">
        <f>_xlfn.IFNA(INDEX('Systemmanager - Datenassistent'!$G$9:$BU$134,MATCH($A107,Input_Lieferant!$B$9:$B$134,0),MATCH(AD$1,'Systemmanager - Datenassistent'!$G$8:$BU$8,0)), "")&amp;""</f>
        <v/>
      </c>
      <c r="AE107" t="str">
        <f>_xlfn.IFNA(INDEX(Grunddaten!$C$9:$BP$134,MATCH($A107,Input_Lieferant!$B$9:$B$134,0),MATCH(AE$1,Grunddaten!$C$8:$BP$8,0)), "")&amp;""</f>
        <v/>
      </c>
      <c r="AF107" t="str">
        <f>_xlfn.IFNA(INDEX('Systemmanager - Datenassistent'!$J$9:$BU$134,MATCH($A107,Input_Lieferant!$B$9:$B$134,0),MATCH(AF$1,'Systemmanager - Datenassistent'!$J$8:$BU$8,0)), "")&amp;""</f>
        <v/>
      </c>
      <c r="AG107" t="str">
        <f>_xlfn.IFNA(INDEX('Systemmanager - Datenassistent'!$J$9:$BU$134,MATCH($A107,Input_Lieferant!$B$9:$B$134,0),MATCH(AG$1,'Systemmanager - Datenassistent'!$J$8:$BU$8,0)), "")&amp;""</f>
        <v/>
      </c>
      <c r="AH107" t="str">
        <f>_xlfn.IFNA(INDEX(Grunddaten!$C$9:$BP$134,MATCH($A107,Input_Lieferant!$B$9:$B$134,0),MATCH(AH$1,Grunddaten!$C$8:$BP$8,0)), "")&amp;""</f>
        <v/>
      </c>
      <c r="AI107" t="str">
        <f>_xlfn.IFNA(INDEX(Grunddaten!$C$9:$BP$134,MATCH($A107,Input_Lieferant!$B$9:$B$134,0),MATCH(AI$1,Grunddaten!$C$8:$BP$8,0)), "")&amp;""</f>
        <v/>
      </c>
      <c r="AJ107" t="str">
        <f>_xlfn.IFNA(INDEX(Grunddaten!$C$9:$BP$134,MATCH($A107,Input_Lieferant!$B$9:$B$134,0),MATCH(AJ$1,Grunddaten!$C$8:$BP$8,0)), "")&amp;""</f>
        <v/>
      </c>
      <c r="AK107" s="258" t="str">
        <f t="shared" si="10"/>
        <v/>
      </c>
      <c r="AL107" t="str">
        <f>_xlfn.IFNA(INDEX('Systemmanager - Datenassistent'!$J$9:$BU$134,MATCH($A107,Input_Lieferant!$B$9:$B$134,0),MATCH(AL$1,'Systemmanager - Datenassistent'!$J$8:$BU$8,0)), "")&amp;""</f>
        <v/>
      </c>
      <c r="AM107" t="str">
        <f>_xlfn.IFNA(INDEX('Systemmanager - Datenassistent'!$J$9:$BU$134,MATCH($A107,Input_Lieferant!$B$9:$B$134,0),MATCH(AM$1,'Systemmanager - Datenassistent'!$J$8:$BU$8,0)), "")&amp;""</f>
        <v/>
      </c>
      <c r="AN107" s="227" t="str">
        <f>_xlfn.IFNA(INDEX('Systemmanager - Datenassistent'!$J$9:$BU$134,MATCH($A107,Input_Lieferant!$B$9:$B$134,0),MATCH(AN$1,'Systemmanager - Datenassistent'!$J$8:$BU$8,0)), "")&amp;""</f>
        <v/>
      </c>
    </row>
    <row r="108" spans="1:40" x14ac:dyDescent="0.2">
      <c r="A108" t="str">
        <f>IF(LEN(Input_Lieferant!B115)=0,"",Input_Lieferant!B115)</f>
        <v/>
      </c>
      <c r="B108" t="str">
        <f t="shared" si="6"/>
        <v/>
      </c>
      <c r="C108" t="str">
        <f>_xlfn.IFNA(INDEX(Grunddaten!$C$9:$BP$134,MATCH($A108,Input_Lieferant!$B$9:$B$134,0),MATCH(C$1,Grunddaten!$C$8:$BP$8,0)), "")&amp;""</f>
        <v/>
      </c>
      <c r="D108" t="str">
        <f>_xlfn.IFNA(INDEX(Input_Lieferant!$C$9:$BE$158,MATCH($A108,Input_Lieferant!$B$9:$B$158,0),MATCH(D$1,Input_Lieferant!$C$8:$BE$8,0)), "")&amp;""</f>
        <v/>
      </c>
      <c r="E108" t="str">
        <f>_xlfn.IFNA(INDEX(Input_Lieferant!$C$9:$BE$158,MATCH($A108,Input_Lieferant!$B$9:$B$158,0),MATCH(E$1,Input_Lieferant!$C$8:$BE$8,0)), "")&amp;""</f>
        <v/>
      </c>
      <c r="F108" t="str">
        <f>_xlfn.IFNA(INDEX(Grunddaten!$C$9:$BP$134,MATCH($A108,Input_Lieferant!$B$9:$B$134,0),MATCH(F$1,Grunddaten!$C$8:$BP$8,0)), "")&amp;""</f>
        <v/>
      </c>
      <c r="G108" t="str">
        <f>_xlfn.IFNA(INDEX(Input_Lieferant!$C$9:$BE$158,MATCH($A108,Input_Lieferant!$B$9:$B$158,0),MATCH(G$1,Input_Lieferant!$C$8:$BE$8,0)), "")&amp;""</f>
        <v/>
      </c>
      <c r="H108" t="str">
        <f>_xlfn.IFNA(INDEX(Input_Lieferant!$C$9:$BE$158,MATCH($A108,Input_Lieferant!$B$9:$B$158,0),MATCH(H$1,Input_Lieferant!$C$8:$BE$8,0)),"")&amp;""</f>
        <v/>
      </c>
      <c r="I108" t="str">
        <f>TEXT(_xlfn.IFNA(INDEX(Input_Lieferant!$C$9:$BE$158,MATCH($A108,Input_Lieferant!$B$9:$B$158,0),MATCH(I$1,Input_Lieferant!$C$8:$BE$8,0)),""), "0.000")&amp;""</f>
        <v/>
      </c>
      <c r="J108" t="str">
        <f>TEXT(_xlfn.IFNA(INDEX(Input_Lieferant!$C$9:$BE$158,MATCH($A108,Input_Lieferant!$B$9:$B$158,0),MATCH(J$1,Input_Lieferant!$C$8:$BE$8,0)),""), "0.000")&amp;""</f>
        <v/>
      </c>
      <c r="K108" t="str">
        <f>TEXT(_xlfn.IFNA(INDEX(Input_Lieferant!$C$9:$BE$158,MATCH($A108,Input_Lieferant!$B$9:$B$158,0),MATCH(K$1,Input_Lieferant!$C$8:$BE$8,0)),""), "0.000")&amp;""</f>
        <v/>
      </c>
      <c r="L108" t="str">
        <f>TEXT(_xlfn.IFNA(INDEX(Input_Lieferant!$C$9:$BE$158,MATCH($A108,Input_Lieferant!$B$9:$B$158,0),MATCH(L$1,Input_Lieferant!$C$8:$BE$8,0)),""), "0.000")&amp;""</f>
        <v/>
      </c>
      <c r="M108" t="str">
        <f>_xlfn.IFNA(INDEX(Input_Lieferant!$C$9:$BE$158,MATCH($A108,Input_Lieferant!$B$9:$B$158,0),MATCH(M$1,Input_Lieferant!$C$8:$BE$8,0)),"")&amp;""</f>
        <v/>
      </c>
      <c r="N108" t="str">
        <f>_xlfn.IFNA(INDEX(Input_Lieferant!$C$9:$BE$158,MATCH($A108,Input_Lieferant!$B$9:$B$158,0),MATCH(N$1,Input_Lieferant!$C$8:$BE$8,0)),"")&amp;""</f>
        <v/>
      </c>
      <c r="O108" t="str">
        <f>_xlfn.IFNA(INDEX(Input_Lieferant!$C$9:$BE$158,MATCH($A108,Input_Lieferant!$B$9:$B$158,0),MATCH(O$1,Input_Lieferant!$C$8:$BE$8,0)),"")&amp;""</f>
        <v/>
      </c>
      <c r="P108" t="str">
        <f>_xlfn.IFNA(INDEX(Input_Lieferant!$C$9:$BE$158,MATCH($A108,Input_Lieferant!$B$9:$B$158,0),MATCH(P$1,Input_Lieferant!$C$8:$BE$8,0)),"")&amp;""</f>
        <v/>
      </c>
      <c r="Q108" s="258" t="str">
        <f t="shared" si="7"/>
        <v/>
      </c>
      <c r="R108" t="str">
        <f>_xlfn.IFNA(INDEX(Grunddaten!$C$9:$BP$134,MATCH($A108,Input_Lieferant!$B$9:$B$134,0),MATCH(R$1,Grunddaten!$C$8:$BP$8,0)), "")&amp;""</f>
        <v/>
      </c>
      <c r="S108" t="str">
        <f>_xlfn.IFNA(INDEX('Systemmanager - Datenassistent'!$J$9:$BU$134,MATCH($A108,Input_Lieferant!$B$9:$B$134,0),MATCH(S$1,'Systemmanager - Datenassistent'!$J$8:$BU$8,0)), "")</f>
        <v/>
      </c>
      <c r="T108" t="e">
        <f>INDEX('Systemmanager - Datenassistent'!$J$9:$BU$134,MATCH($A108,Input_Lieferant!$B$9:$B$134,0),MATCH(T$1,'Systemmanager - Datenassistent'!$J$8:$BU$8,0))</f>
        <v>#N/A</v>
      </c>
      <c r="U108" t="str">
        <f>_xlfn.IFNA(INDEX(Input_Lieferant!$C$9:$BE$158,MATCH($A108,Input_Lieferant!$B$9:$B$158,0),MATCH(U$1,Input_Lieferant!$C$8:$BE$8,0)),"")&amp;""</f>
        <v/>
      </c>
      <c r="V108" s="258" t="str">
        <f t="shared" si="8"/>
        <v/>
      </c>
      <c r="W108" t="str">
        <f>_xlfn.IFNA(INDEX(Grunddaten!$C$9:$BP$134,MATCH($A108,Input_Lieferant!$B$9:$B$134,0),MATCH(W$1,Grunddaten!$C$8:$BP$8,0)), "")&amp;""</f>
        <v/>
      </c>
      <c r="Y108" t="str">
        <f>_xlfn.IFNA(INDEX(Input_Lieferant!$C$9:$BE$158,MATCH($A108,Input_Lieferant!$B$9:$B$158,0),MATCH(Y$1,Input_Lieferant!$C$8:$BE$8,0)), "")&amp;""</f>
        <v/>
      </c>
      <c r="Z108" t="str">
        <f>_xlfn.IFNA(INDEX(Input_Lieferant!$C$9:$BE$158,MATCH($A108,Input_Lieferant!$B$9:$B$158,0),MATCH(Z$1,Input_Lieferant!$C$8:$BE$8,0)), "")&amp;""</f>
        <v/>
      </c>
      <c r="AA108" t="str">
        <f>_xlfn.IFNA(INDEX(Grunddaten!$C$9:$BP$134,MATCH($A108,Input_Lieferant!$B$9:$B$134,0),MATCH(AA$1,Grunddaten!$C$8:$BP$8,0)), "")&amp;""</f>
        <v/>
      </c>
      <c r="AB108" t="str">
        <f>_xlfn.IFNA(INDEX(Input_Lieferant!$C$9:$BE$158,MATCH($A108,Input_Lieferant!$B$9:$B$158,0),MATCH(AB$1,Input_Lieferant!$C$8:$BE$8,0)), "")&amp;""</f>
        <v/>
      </c>
      <c r="AC108" s="258" t="str">
        <f t="shared" si="9"/>
        <v/>
      </c>
      <c r="AD108" t="str">
        <f>_xlfn.IFNA(INDEX('Systemmanager - Datenassistent'!$G$9:$BU$134,MATCH($A108,Input_Lieferant!$B$9:$B$134,0),MATCH(AD$1,'Systemmanager - Datenassistent'!$G$8:$BU$8,0)), "")&amp;""</f>
        <v/>
      </c>
      <c r="AE108" t="str">
        <f>_xlfn.IFNA(INDEX(Grunddaten!$C$9:$BP$134,MATCH($A108,Input_Lieferant!$B$9:$B$134,0),MATCH(AE$1,Grunddaten!$C$8:$BP$8,0)), "")&amp;""</f>
        <v/>
      </c>
      <c r="AF108" t="str">
        <f>_xlfn.IFNA(INDEX('Systemmanager - Datenassistent'!$J$9:$BU$134,MATCH($A108,Input_Lieferant!$B$9:$B$134,0),MATCH(AF$1,'Systemmanager - Datenassistent'!$J$8:$BU$8,0)), "")&amp;""</f>
        <v/>
      </c>
      <c r="AG108" t="str">
        <f>_xlfn.IFNA(INDEX('Systemmanager - Datenassistent'!$J$9:$BU$134,MATCH($A108,Input_Lieferant!$B$9:$B$134,0),MATCH(AG$1,'Systemmanager - Datenassistent'!$J$8:$BU$8,0)), "")&amp;""</f>
        <v/>
      </c>
      <c r="AH108" t="str">
        <f>_xlfn.IFNA(INDEX(Grunddaten!$C$9:$BP$134,MATCH($A108,Input_Lieferant!$B$9:$B$134,0),MATCH(AH$1,Grunddaten!$C$8:$BP$8,0)), "")&amp;""</f>
        <v/>
      </c>
      <c r="AI108" t="str">
        <f>_xlfn.IFNA(INDEX(Grunddaten!$C$9:$BP$134,MATCH($A108,Input_Lieferant!$B$9:$B$134,0),MATCH(AI$1,Grunddaten!$C$8:$BP$8,0)), "")&amp;""</f>
        <v/>
      </c>
      <c r="AJ108" t="str">
        <f>_xlfn.IFNA(INDEX(Grunddaten!$C$9:$BP$134,MATCH($A108,Input_Lieferant!$B$9:$B$134,0),MATCH(AJ$1,Grunddaten!$C$8:$BP$8,0)), "")&amp;""</f>
        <v/>
      </c>
      <c r="AK108" s="258" t="str">
        <f t="shared" si="10"/>
        <v/>
      </c>
      <c r="AL108" t="str">
        <f>_xlfn.IFNA(INDEX('Systemmanager - Datenassistent'!$J$9:$BU$134,MATCH($A108,Input_Lieferant!$B$9:$B$134,0),MATCH(AL$1,'Systemmanager - Datenassistent'!$J$8:$BU$8,0)), "")&amp;""</f>
        <v/>
      </c>
      <c r="AM108" t="str">
        <f>_xlfn.IFNA(INDEX('Systemmanager - Datenassistent'!$J$9:$BU$134,MATCH($A108,Input_Lieferant!$B$9:$B$134,0),MATCH(AM$1,'Systemmanager - Datenassistent'!$J$8:$BU$8,0)), "")&amp;""</f>
        <v/>
      </c>
      <c r="AN108" s="227" t="str">
        <f>_xlfn.IFNA(INDEX('Systemmanager - Datenassistent'!$J$9:$BU$134,MATCH($A108,Input_Lieferant!$B$9:$B$134,0),MATCH(AN$1,'Systemmanager - Datenassistent'!$J$8:$BU$8,0)), "")&amp;""</f>
        <v/>
      </c>
    </row>
    <row r="109" spans="1:40" x14ac:dyDescent="0.2">
      <c r="A109" t="str">
        <f>IF(LEN(Input_Lieferant!B116)=0,"",Input_Lieferant!B116)</f>
        <v/>
      </c>
      <c r="B109" t="str">
        <f t="shared" si="6"/>
        <v/>
      </c>
      <c r="C109" t="str">
        <f>_xlfn.IFNA(INDEX(Grunddaten!$C$9:$BP$134,MATCH($A109,Input_Lieferant!$B$9:$B$134,0),MATCH(C$1,Grunddaten!$C$8:$BP$8,0)), "")&amp;""</f>
        <v/>
      </c>
      <c r="D109" t="str">
        <f>_xlfn.IFNA(INDEX(Input_Lieferant!$C$9:$BE$158,MATCH($A109,Input_Lieferant!$B$9:$B$158,0),MATCH(D$1,Input_Lieferant!$C$8:$BE$8,0)), "")&amp;""</f>
        <v/>
      </c>
      <c r="E109" t="str">
        <f>_xlfn.IFNA(INDEX(Input_Lieferant!$C$9:$BE$158,MATCH($A109,Input_Lieferant!$B$9:$B$158,0),MATCH(E$1,Input_Lieferant!$C$8:$BE$8,0)), "")&amp;""</f>
        <v/>
      </c>
      <c r="F109" t="str">
        <f>_xlfn.IFNA(INDEX(Grunddaten!$C$9:$BP$134,MATCH($A109,Input_Lieferant!$B$9:$B$134,0),MATCH(F$1,Grunddaten!$C$8:$BP$8,0)), "")&amp;""</f>
        <v/>
      </c>
      <c r="G109" t="str">
        <f>_xlfn.IFNA(INDEX(Input_Lieferant!$C$9:$BE$158,MATCH($A109,Input_Lieferant!$B$9:$B$158,0),MATCH(G$1,Input_Lieferant!$C$8:$BE$8,0)), "")&amp;""</f>
        <v/>
      </c>
      <c r="H109" t="str">
        <f>_xlfn.IFNA(INDEX(Input_Lieferant!$C$9:$BE$158,MATCH($A109,Input_Lieferant!$B$9:$B$158,0),MATCH(H$1,Input_Lieferant!$C$8:$BE$8,0)),"")&amp;""</f>
        <v/>
      </c>
      <c r="I109" t="str">
        <f>TEXT(_xlfn.IFNA(INDEX(Input_Lieferant!$C$9:$BE$158,MATCH($A109,Input_Lieferant!$B$9:$B$158,0),MATCH(I$1,Input_Lieferant!$C$8:$BE$8,0)),""), "0.000")&amp;""</f>
        <v/>
      </c>
      <c r="J109" t="str">
        <f>TEXT(_xlfn.IFNA(INDEX(Input_Lieferant!$C$9:$BE$158,MATCH($A109,Input_Lieferant!$B$9:$B$158,0),MATCH(J$1,Input_Lieferant!$C$8:$BE$8,0)),""), "0.000")&amp;""</f>
        <v/>
      </c>
      <c r="K109" t="str">
        <f>TEXT(_xlfn.IFNA(INDEX(Input_Lieferant!$C$9:$BE$158,MATCH($A109,Input_Lieferant!$B$9:$B$158,0),MATCH(K$1,Input_Lieferant!$C$8:$BE$8,0)),""), "0.000")&amp;""</f>
        <v/>
      </c>
      <c r="L109" t="str">
        <f>TEXT(_xlfn.IFNA(INDEX(Input_Lieferant!$C$9:$BE$158,MATCH($A109,Input_Lieferant!$B$9:$B$158,0),MATCH(L$1,Input_Lieferant!$C$8:$BE$8,0)),""), "0.000")&amp;""</f>
        <v/>
      </c>
      <c r="M109" t="str">
        <f>_xlfn.IFNA(INDEX(Input_Lieferant!$C$9:$BE$158,MATCH($A109,Input_Lieferant!$B$9:$B$158,0),MATCH(M$1,Input_Lieferant!$C$8:$BE$8,0)),"")&amp;""</f>
        <v/>
      </c>
      <c r="N109" t="str">
        <f>_xlfn.IFNA(INDEX(Input_Lieferant!$C$9:$BE$158,MATCH($A109,Input_Lieferant!$B$9:$B$158,0),MATCH(N$1,Input_Lieferant!$C$8:$BE$8,0)),"")&amp;""</f>
        <v/>
      </c>
      <c r="O109" t="str">
        <f>_xlfn.IFNA(INDEX(Input_Lieferant!$C$9:$BE$158,MATCH($A109,Input_Lieferant!$B$9:$B$158,0),MATCH(O$1,Input_Lieferant!$C$8:$BE$8,0)),"")&amp;""</f>
        <v/>
      </c>
      <c r="P109" t="str">
        <f>_xlfn.IFNA(INDEX(Input_Lieferant!$C$9:$BE$158,MATCH($A109,Input_Lieferant!$B$9:$B$158,0),MATCH(P$1,Input_Lieferant!$C$8:$BE$8,0)),"")&amp;""</f>
        <v/>
      </c>
      <c r="Q109" s="258" t="str">
        <f t="shared" si="7"/>
        <v/>
      </c>
      <c r="R109" t="str">
        <f>_xlfn.IFNA(INDEX(Grunddaten!$C$9:$BP$134,MATCH($A109,Input_Lieferant!$B$9:$B$134,0),MATCH(R$1,Grunddaten!$C$8:$BP$8,0)), "")&amp;""</f>
        <v/>
      </c>
      <c r="S109" t="str">
        <f>_xlfn.IFNA(INDEX('Systemmanager - Datenassistent'!$J$9:$BU$134,MATCH($A109,Input_Lieferant!$B$9:$B$134,0),MATCH(S$1,'Systemmanager - Datenassistent'!$J$8:$BU$8,0)), "")</f>
        <v/>
      </c>
      <c r="T109" t="e">
        <f>INDEX('Systemmanager - Datenassistent'!$J$9:$BU$134,MATCH($A109,Input_Lieferant!$B$9:$B$134,0),MATCH(T$1,'Systemmanager - Datenassistent'!$J$8:$BU$8,0))</f>
        <v>#N/A</v>
      </c>
      <c r="U109" t="str">
        <f>_xlfn.IFNA(INDEX(Input_Lieferant!$C$9:$BE$158,MATCH($A109,Input_Lieferant!$B$9:$B$158,0),MATCH(U$1,Input_Lieferant!$C$8:$BE$8,0)),"")&amp;""</f>
        <v/>
      </c>
      <c r="V109" s="258" t="str">
        <f t="shared" si="8"/>
        <v/>
      </c>
      <c r="W109" t="str">
        <f>_xlfn.IFNA(INDEX(Grunddaten!$C$9:$BP$134,MATCH($A109,Input_Lieferant!$B$9:$B$134,0),MATCH(W$1,Grunddaten!$C$8:$BP$8,0)), "")&amp;""</f>
        <v/>
      </c>
      <c r="Y109" t="str">
        <f>_xlfn.IFNA(INDEX(Input_Lieferant!$C$9:$BE$158,MATCH($A109,Input_Lieferant!$B$9:$B$158,0),MATCH(Y$1,Input_Lieferant!$C$8:$BE$8,0)), "")&amp;""</f>
        <v/>
      </c>
      <c r="Z109" t="str">
        <f>_xlfn.IFNA(INDEX(Input_Lieferant!$C$9:$BE$158,MATCH($A109,Input_Lieferant!$B$9:$B$158,0),MATCH(Z$1,Input_Lieferant!$C$8:$BE$8,0)), "")&amp;""</f>
        <v/>
      </c>
      <c r="AA109" t="str">
        <f>_xlfn.IFNA(INDEX(Grunddaten!$C$9:$BP$134,MATCH($A109,Input_Lieferant!$B$9:$B$134,0),MATCH(AA$1,Grunddaten!$C$8:$BP$8,0)), "")&amp;""</f>
        <v/>
      </c>
      <c r="AB109" t="str">
        <f>_xlfn.IFNA(INDEX(Input_Lieferant!$C$9:$BE$158,MATCH($A109,Input_Lieferant!$B$9:$B$158,0),MATCH(AB$1,Input_Lieferant!$C$8:$BE$8,0)), "")&amp;""</f>
        <v/>
      </c>
      <c r="AC109" s="258" t="str">
        <f t="shared" si="9"/>
        <v/>
      </c>
      <c r="AD109" t="str">
        <f>_xlfn.IFNA(INDEX('Systemmanager - Datenassistent'!$G$9:$BU$134,MATCH($A109,Input_Lieferant!$B$9:$B$134,0),MATCH(AD$1,'Systemmanager - Datenassistent'!$G$8:$BU$8,0)), "")&amp;""</f>
        <v/>
      </c>
      <c r="AE109" t="str">
        <f>_xlfn.IFNA(INDEX(Grunddaten!$C$9:$BP$134,MATCH($A109,Input_Lieferant!$B$9:$B$134,0),MATCH(AE$1,Grunddaten!$C$8:$BP$8,0)), "")&amp;""</f>
        <v/>
      </c>
      <c r="AF109" t="str">
        <f>_xlfn.IFNA(INDEX('Systemmanager - Datenassistent'!$J$9:$BU$134,MATCH($A109,Input_Lieferant!$B$9:$B$134,0),MATCH(AF$1,'Systemmanager - Datenassistent'!$J$8:$BU$8,0)), "")&amp;""</f>
        <v/>
      </c>
      <c r="AG109" t="str">
        <f>_xlfn.IFNA(INDEX('Systemmanager - Datenassistent'!$J$9:$BU$134,MATCH($A109,Input_Lieferant!$B$9:$B$134,0),MATCH(AG$1,'Systemmanager - Datenassistent'!$J$8:$BU$8,0)), "")&amp;""</f>
        <v/>
      </c>
      <c r="AH109" t="str">
        <f>_xlfn.IFNA(INDEX(Grunddaten!$C$9:$BP$134,MATCH($A109,Input_Lieferant!$B$9:$B$134,0),MATCH(AH$1,Grunddaten!$C$8:$BP$8,0)), "")&amp;""</f>
        <v/>
      </c>
      <c r="AI109" t="str">
        <f>_xlfn.IFNA(INDEX(Grunddaten!$C$9:$BP$134,MATCH($A109,Input_Lieferant!$B$9:$B$134,0),MATCH(AI$1,Grunddaten!$C$8:$BP$8,0)), "")&amp;""</f>
        <v/>
      </c>
      <c r="AJ109" t="str">
        <f>_xlfn.IFNA(INDEX(Grunddaten!$C$9:$BP$134,MATCH($A109,Input_Lieferant!$B$9:$B$134,0),MATCH(AJ$1,Grunddaten!$C$8:$BP$8,0)), "")&amp;""</f>
        <v/>
      </c>
      <c r="AK109" s="258" t="str">
        <f t="shared" si="10"/>
        <v/>
      </c>
      <c r="AL109" t="str">
        <f>_xlfn.IFNA(INDEX('Systemmanager - Datenassistent'!$J$9:$BU$134,MATCH($A109,Input_Lieferant!$B$9:$B$134,0),MATCH(AL$1,'Systemmanager - Datenassistent'!$J$8:$BU$8,0)), "")&amp;""</f>
        <v/>
      </c>
      <c r="AM109" t="str">
        <f>_xlfn.IFNA(INDEX('Systemmanager - Datenassistent'!$J$9:$BU$134,MATCH($A109,Input_Lieferant!$B$9:$B$134,0),MATCH(AM$1,'Systemmanager - Datenassistent'!$J$8:$BU$8,0)), "")&amp;""</f>
        <v/>
      </c>
      <c r="AN109" s="227" t="str">
        <f>_xlfn.IFNA(INDEX('Systemmanager - Datenassistent'!$J$9:$BU$134,MATCH($A109,Input_Lieferant!$B$9:$B$134,0),MATCH(AN$1,'Systemmanager - Datenassistent'!$J$8:$BU$8,0)), "")&amp;""</f>
        <v/>
      </c>
    </row>
    <row r="110" spans="1:40" x14ac:dyDescent="0.2">
      <c r="A110" t="str">
        <f>IF(LEN(Input_Lieferant!B117)=0,"",Input_Lieferant!B117)</f>
        <v/>
      </c>
      <c r="B110" t="str">
        <f t="shared" si="6"/>
        <v/>
      </c>
      <c r="C110" t="str">
        <f>_xlfn.IFNA(INDEX(Grunddaten!$C$9:$BP$134,MATCH($A110,Input_Lieferant!$B$9:$B$134,0),MATCH(C$1,Grunddaten!$C$8:$BP$8,0)), "")&amp;""</f>
        <v/>
      </c>
      <c r="D110" t="str">
        <f>_xlfn.IFNA(INDEX(Input_Lieferant!$C$9:$BE$158,MATCH($A110,Input_Lieferant!$B$9:$B$158,0),MATCH(D$1,Input_Lieferant!$C$8:$BE$8,0)), "")&amp;""</f>
        <v/>
      </c>
      <c r="E110" t="str">
        <f>_xlfn.IFNA(INDEX(Input_Lieferant!$C$9:$BE$158,MATCH($A110,Input_Lieferant!$B$9:$B$158,0),MATCH(E$1,Input_Lieferant!$C$8:$BE$8,0)), "")&amp;""</f>
        <v/>
      </c>
      <c r="F110" t="str">
        <f>_xlfn.IFNA(INDEX(Grunddaten!$C$9:$BP$134,MATCH($A110,Input_Lieferant!$B$9:$B$134,0),MATCH(F$1,Grunddaten!$C$8:$BP$8,0)), "")&amp;""</f>
        <v/>
      </c>
      <c r="G110" t="str">
        <f>_xlfn.IFNA(INDEX(Input_Lieferant!$C$9:$BE$158,MATCH($A110,Input_Lieferant!$B$9:$B$158,0),MATCH(G$1,Input_Lieferant!$C$8:$BE$8,0)), "")&amp;""</f>
        <v/>
      </c>
      <c r="H110" t="str">
        <f>_xlfn.IFNA(INDEX(Input_Lieferant!$C$9:$BE$158,MATCH($A110,Input_Lieferant!$B$9:$B$158,0),MATCH(H$1,Input_Lieferant!$C$8:$BE$8,0)),"")&amp;""</f>
        <v/>
      </c>
      <c r="I110" t="str">
        <f>TEXT(_xlfn.IFNA(INDEX(Input_Lieferant!$C$9:$BE$158,MATCH($A110,Input_Lieferant!$B$9:$B$158,0),MATCH(I$1,Input_Lieferant!$C$8:$BE$8,0)),""), "0.000")&amp;""</f>
        <v/>
      </c>
      <c r="J110" t="str">
        <f>TEXT(_xlfn.IFNA(INDEX(Input_Lieferant!$C$9:$BE$158,MATCH($A110,Input_Lieferant!$B$9:$B$158,0),MATCH(J$1,Input_Lieferant!$C$8:$BE$8,0)),""), "0.000")&amp;""</f>
        <v/>
      </c>
      <c r="K110" t="str">
        <f>TEXT(_xlfn.IFNA(INDEX(Input_Lieferant!$C$9:$BE$158,MATCH($A110,Input_Lieferant!$B$9:$B$158,0),MATCH(K$1,Input_Lieferant!$C$8:$BE$8,0)),""), "0.000")&amp;""</f>
        <v/>
      </c>
      <c r="L110" t="str">
        <f>TEXT(_xlfn.IFNA(INDEX(Input_Lieferant!$C$9:$BE$158,MATCH($A110,Input_Lieferant!$B$9:$B$158,0),MATCH(L$1,Input_Lieferant!$C$8:$BE$8,0)),""), "0.000")&amp;""</f>
        <v/>
      </c>
      <c r="M110" t="str">
        <f>_xlfn.IFNA(INDEX(Input_Lieferant!$C$9:$BE$158,MATCH($A110,Input_Lieferant!$B$9:$B$158,0),MATCH(M$1,Input_Lieferant!$C$8:$BE$8,0)),"")&amp;""</f>
        <v/>
      </c>
      <c r="N110" t="str">
        <f>_xlfn.IFNA(INDEX(Input_Lieferant!$C$9:$BE$158,MATCH($A110,Input_Lieferant!$B$9:$B$158,0),MATCH(N$1,Input_Lieferant!$C$8:$BE$8,0)),"")&amp;""</f>
        <v/>
      </c>
      <c r="O110" t="str">
        <f>_xlfn.IFNA(INDEX(Input_Lieferant!$C$9:$BE$158,MATCH($A110,Input_Lieferant!$B$9:$B$158,0),MATCH(O$1,Input_Lieferant!$C$8:$BE$8,0)),"")&amp;""</f>
        <v/>
      </c>
      <c r="P110" t="str">
        <f>_xlfn.IFNA(INDEX(Input_Lieferant!$C$9:$BE$158,MATCH($A110,Input_Lieferant!$B$9:$B$158,0),MATCH(P$1,Input_Lieferant!$C$8:$BE$8,0)),"")&amp;""</f>
        <v/>
      </c>
      <c r="Q110" s="258" t="str">
        <f t="shared" si="7"/>
        <v/>
      </c>
      <c r="R110" t="str">
        <f>_xlfn.IFNA(INDEX(Grunddaten!$C$9:$BP$134,MATCH($A110,Input_Lieferant!$B$9:$B$134,0),MATCH(R$1,Grunddaten!$C$8:$BP$8,0)), "")&amp;""</f>
        <v/>
      </c>
      <c r="S110" t="str">
        <f>_xlfn.IFNA(INDEX('Systemmanager - Datenassistent'!$J$9:$BU$134,MATCH($A110,Input_Lieferant!$B$9:$B$134,0),MATCH(S$1,'Systemmanager - Datenassistent'!$J$8:$BU$8,0)), "")</f>
        <v/>
      </c>
      <c r="T110" t="e">
        <f>INDEX('Systemmanager - Datenassistent'!$J$9:$BU$134,MATCH($A110,Input_Lieferant!$B$9:$B$134,0),MATCH(T$1,'Systemmanager - Datenassistent'!$J$8:$BU$8,0))</f>
        <v>#N/A</v>
      </c>
      <c r="U110" t="str">
        <f>_xlfn.IFNA(INDEX(Input_Lieferant!$C$9:$BE$158,MATCH($A110,Input_Lieferant!$B$9:$B$158,0),MATCH(U$1,Input_Lieferant!$C$8:$BE$8,0)),"")&amp;""</f>
        <v/>
      </c>
      <c r="V110" s="258" t="str">
        <f t="shared" si="8"/>
        <v/>
      </c>
      <c r="W110" t="str">
        <f>_xlfn.IFNA(INDEX(Grunddaten!$C$9:$BP$134,MATCH($A110,Input_Lieferant!$B$9:$B$134,0),MATCH(W$1,Grunddaten!$C$8:$BP$8,0)), "")&amp;""</f>
        <v/>
      </c>
      <c r="Y110" t="str">
        <f>_xlfn.IFNA(INDEX(Input_Lieferant!$C$9:$BE$158,MATCH($A110,Input_Lieferant!$B$9:$B$158,0),MATCH(Y$1,Input_Lieferant!$C$8:$BE$8,0)), "")&amp;""</f>
        <v/>
      </c>
      <c r="Z110" t="str">
        <f>_xlfn.IFNA(INDEX(Input_Lieferant!$C$9:$BE$158,MATCH($A110,Input_Lieferant!$B$9:$B$158,0),MATCH(Z$1,Input_Lieferant!$C$8:$BE$8,0)), "")&amp;""</f>
        <v/>
      </c>
      <c r="AA110" t="str">
        <f>_xlfn.IFNA(INDEX(Grunddaten!$C$9:$BP$134,MATCH($A110,Input_Lieferant!$B$9:$B$134,0),MATCH(AA$1,Grunddaten!$C$8:$BP$8,0)), "")&amp;""</f>
        <v/>
      </c>
      <c r="AB110" t="str">
        <f>_xlfn.IFNA(INDEX(Input_Lieferant!$C$9:$BE$158,MATCH($A110,Input_Lieferant!$B$9:$B$158,0),MATCH(AB$1,Input_Lieferant!$C$8:$BE$8,0)), "")&amp;""</f>
        <v/>
      </c>
      <c r="AC110" s="258" t="str">
        <f t="shared" si="9"/>
        <v/>
      </c>
      <c r="AD110" t="str">
        <f>_xlfn.IFNA(INDEX('Systemmanager - Datenassistent'!$G$9:$BU$134,MATCH($A110,Input_Lieferant!$B$9:$B$134,0),MATCH(AD$1,'Systemmanager - Datenassistent'!$G$8:$BU$8,0)), "")&amp;""</f>
        <v/>
      </c>
      <c r="AE110" t="str">
        <f>_xlfn.IFNA(INDEX(Grunddaten!$C$9:$BP$134,MATCH($A110,Input_Lieferant!$B$9:$B$134,0),MATCH(AE$1,Grunddaten!$C$8:$BP$8,0)), "")&amp;""</f>
        <v/>
      </c>
      <c r="AF110" t="str">
        <f>_xlfn.IFNA(INDEX('Systemmanager - Datenassistent'!$J$9:$BU$134,MATCH($A110,Input_Lieferant!$B$9:$B$134,0),MATCH(AF$1,'Systemmanager - Datenassistent'!$J$8:$BU$8,0)), "")&amp;""</f>
        <v/>
      </c>
      <c r="AG110" t="str">
        <f>_xlfn.IFNA(INDEX('Systemmanager - Datenassistent'!$J$9:$BU$134,MATCH($A110,Input_Lieferant!$B$9:$B$134,0),MATCH(AG$1,'Systemmanager - Datenassistent'!$J$8:$BU$8,0)), "")&amp;""</f>
        <v/>
      </c>
      <c r="AH110" t="str">
        <f>_xlfn.IFNA(INDEX(Grunddaten!$C$9:$BP$134,MATCH($A110,Input_Lieferant!$B$9:$B$134,0),MATCH(AH$1,Grunddaten!$C$8:$BP$8,0)), "")&amp;""</f>
        <v/>
      </c>
      <c r="AI110" t="str">
        <f>_xlfn.IFNA(INDEX(Grunddaten!$C$9:$BP$134,MATCH($A110,Input_Lieferant!$B$9:$B$134,0),MATCH(AI$1,Grunddaten!$C$8:$BP$8,0)), "")&amp;""</f>
        <v/>
      </c>
      <c r="AJ110" t="str">
        <f>_xlfn.IFNA(INDEX(Grunddaten!$C$9:$BP$134,MATCH($A110,Input_Lieferant!$B$9:$B$134,0),MATCH(AJ$1,Grunddaten!$C$8:$BP$8,0)), "")&amp;""</f>
        <v/>
      </c>
      <c r="AK110" s="258" t="str">
        <f t="shared" si="10"/>
        <v/>
      </c>
      <c r="AL110" t="str">
        <f>_xlfn.IFNA(INDEX('Systemmanager - Datenassistent'!$J$9:$BU$134,MATCH($A110,Input_Lieferant!$B$9:$B$134,0),MATCH(AL$1,'Systemmanager - Datenassistent'!$J$8:$BU$8,0)), "")&amp;""</f>
        <v/>
      </c>
      <c r="AM110" t="str">
        <f>_xlfn.IFNA(INDEX('Systemmanager - Datenassistent'!$J$9:$BU$134,MATCH($A110,Input_Lieferant!$B$9:$B$134,0),MATCH(AM$1,'Systemmanager - Datenassistent'!$J$8:$BU$8,0)), "")&amp;""</f>
        <v/>
      </c>
      <c r="AN110" s="227" t="str">
        <f>_xlfn.IFNA(INDEX('Systemmanager - Datenassistent'!$J$9:$BU$134,MATCH($A110,Input_Lieferant!$B$9:$B$134,0),MATCH(AN$1,'Systemmanager - Datenassistent'!$J$8:$BU$8,0)), "")&amp;""</f>
        <v/>
      </c>
    </row>
    <row r="111" spans="1:40" x14ac:dyDescent="0.2">
      <c r="A111" t="str">
        <f>IF(LEN(Input_Lieferant!B118)=0,"",Input_Lieferant!B118)</f>
        <v/>
      </c>
      <c r="B111" t="str">
        <f t="shared" si="6"/>
        <v/>
      </c>
      <c r="C111" t="str">
        <f>_xlfn.IFNA(INDEX(Grunddaten!$C$9:$BP$134,MATCH($A111,Input_Lieferant!$B$9:$B$134,0),MATCH(C$1,Grunddaten!$C$8:$BP$8,0)), "")&amp;""</f>
        <v/>
      </c>
      <c r="D111" t="str">
        <f>_xlfn.IFNA(INDEX(Input_Lieferant!$C$9:$BE$158,MATCH($A111,Input_Lieferant!$B$9:$B$158,0),MATCH(D$1,Input_Lieferant!$C$8:$BE$8,0)), "")&amp;""</f>
        <v/>
      </c>
      <c r="E111" t="str">
        <f>_xlfn.IFNA(INDEX(Input_Lieferant!$C$9:$BE$158,MATCH($A111,Input_Lieferant!$B$9:$B$158,0),MATCH(E$1,Input_Lieferant!$C$8:$BE$8,0)), "")&amp;""</f>
        <v/>
      </c>
      <c r="F111" t="str">
        <f>_xlfn.IFNA(INDEX(Grunddaten!$C$9:$BP$134,MATCH($A111,Input_Lieferant!$B$9:$B$134,0),MATCH(F$1,Grunddaten!$C$8:$BP$8,0)), "")&amp;""</f>
        <v/>
      </c>
      <c r="G111" t="str">
        <f>_xlfn.IFNA(INDEX(Input_Lieferant!$C$9:$BE$158,MATCH($A111,Input_Lieferant!$B$9:$B$158,0),MATCH(G$1,Input_Lieferant!$C$8:$BE$8,0)), "")&amp;""</f>
        <v/>
      </c>
      <c r="H111" t="str">
        <f>_xlfn.IFNA(INDEX(Input_Lieferant!$C$9:$BE$158,MATCH($A111,Input_Lieferant!$B$9:$B$158,0),MATCH(H$1,Input_Lieferant!$C$8:$BE$8,0)),"")&amp;""</f>
        <v/>
      </c>
      <c r="I111" t="str">
        <f>TEXT(_xlfn.IFNA(INDEX(Input_Lieferant!$C$9:$BE$158,MATCH($A111,Input_Lieferant!$B$9:$B$158,0),MATCH(I$1,Input_Lieferant!$C$8:$BE$8,0)),""), "0.000")&amp;""</f>
        <v/>
      </c>
      <c r="J111" t="str">
        <f>TEXT(_xlfn.IFNA(INDEX(Input_Lieferant!$C$9:$BE$158,MATCH($A111,Input_Lieferant!$B$9:$B$158,0),MATCH(J$1,Input_Lieferant!$C$8:$BE$8,0)),""), "0.000")&amp;""</f>
        <v/>
      </c>
      <c r="K111" t="str">
        <f>TEXT(_xlfn.IFNA(INDEX(Input_Lieferant!$C$9:$BE$158,MATCH($A111,Input_Lieferant!$B$9:$B$158,0),MATCH(K$1,Input_Lieferant!$C$8:$BE$8,0)),""), "0.000")&amp;""</f>
        <v/>
      </c>
      <c r="L111" t="str">
        <f>TEXT(_xlfn.IFNA(INDEX(Input_Lieferant!$C$9:$BE$158,MATCH($A111,Input_Lieferant!$B$9:$B$158,0),MATCH(L$1,Input_Lieferant!$C$8:$BE$8,0)),""), "0.000")&amp;""</f>
        <v/>
      </c>
      <c r="M111" t="str">
        <f>_xlfn.IFNA(INDEX(Input_Lieferant!$C$9:$BE$158,MATCH($A111,Input_Lieferant!$B$9:$B$158,0),MATCH(M$1,Input_Lieferant!$C$8:$BE$8,0)),"")&amp;""</f>
        <v/>
      </c>
      <c r="N111" t="str">
        <f>_xlfn.IFNA(INDEX(Input_Lieferant!$C$9:$BE$158,MATCH($A111,Input_Lieferant!$B$9:$B$158,0),MATCH(N$1,Input_Lieferant!$C$8:$BE$8,0)),"")&amp;""</f>
        <v/>
      </c>
      <c r="O111" t="str">
        <f>_xlfn.IFNA(INDEX(Input_Lieferant!$C$9:$BE$158,MATCH($A111,Input_Lieferant!$B$9:$B$158,0),MATCH(O$1,Input_Lieferant!$C$8:$BE$8,0)),"")&amp;""</f>
        <v/>
      </c>
      <c r="P111" t="str">
        <f>_xlfn.IFNA(INDEX(Input_Lieferant!$C$9:$BE$158,MATCH($A111,Input_Lieferant!$B$9:$B$158,0),MATCH(P$1,Input_Lieferant!$C$8:$BE$8,0)),"")&amp;""</f>
        <v/>
      </c>
      <c r="Q111" s="258" t="str">
        <f t="shared" si="7"/>
        <v/>
      </c>
      <c r="R111" t="str">
        <f>_xlfn.IFNA(INDEX(Grunddaten!$C$9:$BP$134,MATCH($A111,Input_Lieferant!$B$9:$B$134,0),MATCH(R$1,Grunddaten!$C$8:$BP$8,0)), "")&amp;""</f>
        <v/>
      </c>
      <c r="S111" t="str">
        <f>_xlfn.IFNA(INDEX('Systemmanager - Datenassistent'!$J$9:$BU$134,MATCH($A111,Input_Lieferant!$B$9:$B$134,0),MATCH(S$1,'Systemmanager - Datenassistent'!$J$8:$BU$8,0)), "")</f>
        <v/>
      </c>
      <c r="T111" t="e">
        <f>INDEX('Systemmanager - Datenassistent'!$J$9:$BU$134,MATCH($A111,Input_Lieferant!$B$9:$B$134,0),MATCH(T$1,'Systemmanager - Datenassistent'!$J$8:$BU$8,0))</f>
        <v>#N/A</v>
      </c>
      <c r="U111" t="str">
        <f>_xlfn.IFNA(INDEX(Input_Lieferant!$C$9:$BE$158,MATCH($A111,Input_Lieferant!$B$9:$B$158,0),MATCH(U$1,Input_Lieferant!$C$8:$BE$8,0)),"")&amp;""</f>
        <v/>
      </c>
      <c r="V111" s="258" t="str">
        <f t="shared" si="8"/>
        <v/>
      </c>
      <c r="W111" t="str">
        <f>_xlfn.IFNA(INDEX(Grunddaten!$C$9:$BP$134,MATCH($A111,Input_Lieferant!$B$9:$B$134,0),MATCH(W$1,Grunddaten!$C$8:$BP$8,0)), "")&amp;""</f>
        <v/>
      </c>
      <c r="Y111" t="str">
        <f>_xlfn.IFNA(INDEX(Input_Lieferant!$C$9:$BE$158,MATCH($A111,Input_Lieferant!$B$9:$B$158,0),MATCH(Y$1,Input_Lieferant!$C$8:$BE$8,0)), "")&amp;""</f>
        <v/>
      </c>
      <c r="Z111" t="str">
        <f>_xlfn.IFNA(INDEX(Input_Lieferant!$C$9:$BE$158,MATCH($A111,Input_Lieferant!$B$9:$B$158,0),MATCH(Z$1,Input_Lieferant!$C$8:$BE$8,0)), "")&amp;""</f>
        <v/>
      </c>
      <c r="AA111" t="str">
        <f>_xlfn.IFNA(INDEX(Grunddaten!$C$9:$BP$134,MATCH($A111,Input_Lieferant!$B$9:$B$134,0),MATCH(AA$1,Grunddaten!$C$8:$BP$8,0)), "")&amp;""</f>
        <v/>
      </c>
      <c r="AB111" t="str">
        <f>_xlfn.IFNA(INDEX(Input_Lieferant!$C$9:$BE$158,MATCH($A111,Input_Lieferant!$B$9:$B$158,0),MATCH(AB$1,Input_Lieferant!$C$8:$BE$8,0)), "")&amp;""</f>
        <v/>
      </c>
      <c r="AC111" s="258" t="str">
        <f t="shared" si="9"/>
        <v/>
      </c>
      <c r="AD111" t="str">
        <f>_xlfn.IFNA(INDEX('Systemmanager - Datenassistent'!$G$9:$BU$134,MATCH($A111,Input_Lieferant!$B$9:$B$134,0),MATCH(AD$1,'Systemmanager - Datenassistent'!$G$8:$BU$8,0)), "")&amp;""</f>
        <v/>
      </c>
      <c r="AE111" t="str">
        <f>_xlfn.IFNA(INDEX(Grunddaten!$C$9:$BP$134,MATCH($A111,Input_Lieferant!$B$9:$B$134,0),MATCH(AE$1,Grunddaten!$C$8:$BP$8,0)), "")&amp;""</f>
        <v/>
      </c>
      <c r="AF111" t="str">
        <f>_xlfn.IFNA(INDEX('Systemmanager - Datenassistent'!$J$9:$BU$134,MATCH($A111,Input_Lieferant!$B$9:$B$134,0),MATCH(AF$1,'Systemmanager - Datenassistent'!$J$8:$BU$8,0)), "")&amp;""</f>
        <v/>
      </c>
      <c r="AG111" t="str">
        <f>_xlfn.IFNA(INDEX('Systemmanager - Datenassistent'!$J$9:$BU$134,MATCH($A111,Input_Lieferant!$B$9:$B$134,0),MATCH(AG$1,'Systemmanager - Datenassistent'!$J$8:$BU$8,0)), "")&amp;""</f>
        <v/>
      </c>
      <c r="AH111" t="str">
        <f>_xlfn.IFNA(INDEX(Grunddaten!$C$9:$BP$134,MATCH($A111,Input_Lieferant!$B$9:$B$134,0),MATCH(AH$1,Grunddaten!$C$8:$BP$8,0)), "")&amp;""</f>
        <v/>
      </c>
      <c r="AI111" t="str">
        <f>_xlfn.IFNA(INDEX(Grunddaten!$C$9:$BP$134,MATCH($A111,Input_Lieferant!$B$9:$B$134,0),MATCH(AI$1,Grunddaten!$C$8:$BP$8,0)), "")&amp;""</f>
        <v/>
      </c>
      <c r="AJ111" t="str">
        <f>_xlfn.IFNA(INDEX(Grunddaten!$C$9:$BP$134,MATCH($A111,Input_Lieferant!$B$9:$B$134,0),MATCH(AJ$1,Grunddaten!$C$8:$BP$8,0)), "")&amp;""</f>
        <v/>
      </c>
      <c r="AK111" s="258" t="str">
        <f t="shared" si="10"/>
        <v/>
      </c>
      <c r="AL111" t="str">
        <f>_xlfn.IFNA(INDEX('Systemmanager - Datenassistent'!$J$9:$BU$134,MATCH($A111,Input_Lieferant!$B$9:$B$134,0),MATCH(AL$1,'Systemmanager - Datenassistent'!$J$8:$BU$8,0)), "")&amp;""</f>
        <v/>
      </c>
      <c r="AM111" t="str">
        <f>_xlfn.IFNA(INDEX('Systemmanager - Datenassistent'!$J$9:$BU$134,MATCH($A111,Input_Lieferant!$B$9:$B$134,0),MATCH(AM$1,'Systemmanager - Datenassistent'!$J$8:$BU$8,0)), "")&amp;""</f>
        <v/>
      </c>
      <c r="AN111" s="227" t="str">
        <f>_xlfn.IFNA(INDEX('Systemmanager - Datenassistent'!$J$9:$BU$134,MATCH($A111,Input_Lieferant!$B$9:$B$134,0),MATCH(AN$1,'Systemmanager - Datenassistent'!$J$8:$BU$8,0)), "")&amp;""</f>
        <v/>
      </c>
    </row>
    <row r="112" spans="1:40" x14ac:dyDescent="0.2">
      <c r="A112" t="str">
        <f>IF(LEN(Input_Lieferant!B119)=0,"",Input_Lieferant!B119)</f>
        <v/>
      </c>
      <c r="B112" t="str">
        <f t="shared" si="6"/>
        <v/>
      </c>
      <c r="C112" t="str">
        <f>_xlfn.IFNA(INDEX(Grunddaten!$C$9:$BP$134,MATCH($A112,Input_Lieferant!$B$9:$B$134,0),MATCH(C$1,Grunddaten!$C$8:$BP$8,0)), "")&amp;""</f>
        <v/>
      </c>
      <c r="D112" t="str">
        <f>_xlfn.IFNA(INDEX(Input_Lieferant!$C$9:$BE$158,MATCH($A112,Input_Lieferant!$B$9:$B$158,0),MATCH(D$1,Input_Lieferant!$C$8:$BE$8,0)), "")&amp;""</f>
        <v/>
      </c>
      <c r="E112" t="str">
        <f>_xlfn.IFNA(INDEX(Input_Lieferant!$C$9:$BE$158,MATCH($A112,Input_Lieferant!$B$9:$B$158,0),MATCH(E$1,Input_Lieferant!$C$8:$BE$8,0)), "")&amp;""</f>
        <v/>
      </c>
      <c r="F112" t="str">
        <f>_xlfn.IFNA(INDEX(Grunddaten!$C$9:$BP$134,MATCH($A112,Input_Lieferant!$B$9:$B$134,0),MATCH(F$1,Grunddaten!$C$8:$BP$8,0)), "")&amp;""</f>
        <v/>
      </c>
      <c r="G112" t="str">
        <f>_xlfn.IFNA(INDEX(Input_Lieferant!$C$9:$BE$158,MATCH($A112,Input_Lieferant!$B$9:$B$158,0),MATCH(G$1,Input_Lieferant!$C$8:$BE$8,0)), "")&amp;""</f>
        <v/>
      </c>
      <c r="H112" t="str">
        <f>_xlfn.IFNA(INDEX(Input_Lieferant!$C$9:$BE$158,MATCH($A112,Input_Lieferant!$B$9:$B$158,0),MATCH(H$1,Input_Lieferant!$C$8:$BE$8,0)),"")&amp;""</f>
        <v/>
      </c>
      <c r="I112" t="str">
        <f>TEXT(_xlfn.IFNA(INDEX(Input_Lieferant!$C$9:$BE$158,MATCH($A112,Input_Lieferant!$B$9:$B$158,0),MATCH(I$1,Input_Lieferant!$C$8:$BE$8,0)),""), "0.000")&amp;""</f>
        <v/>
      </c>
      <c r="J112" t="str">
        <f>TEXT(_xlfn.IFNA(INDEX(Input_Lieferant!$C$9:$BE$158,MATCH($A112,Input_Lieferant!$B$9:$B$158,0),MATCH(J$1,Input_Lieferant!$C$8:$BE$8,0)),""), "0.000")&amp;""</f>
        <v/>
      </c>
      <c r="K112" t="str">
        <f>TEXT(_xlfn.IFNA(INDEX(Input_Lieferant!$C$9:$BE$158,MATCH($A112,Input_Lieferant!$B$9:$B$158,0),MATCH(K$1,Input_Lieferant!$C$8:$BE$8,0)),""), "0.000")&amp;""</f>
        <v/>
      </c>
      <c r="L112" t="str">
        <f>TEXT(_xlfn.IFNA(INDEX(Input_Lieferant!$C$9:$BE$158,MATCH($A112,Input_Lieferant!$B$9:$B$158,0),MATCH(L$1,Input_Lieferant!$C$8:$BE$8,0)),""), "0.000")&amp;""</f>
        <v/>
      </c>
      <c r="M112" t="str">
        <f>_xlfn.IFNA(INDEX(Input_Lieferant!$C$9:$BE$158,MATCH($A112,Input_Lieferant!$B$9:$B$158,0),MATCH(M$1,Input_Lieferant!$C$8:$BE$8,0)),"")&amp;""</f>
        <v/>
      </c>
      <c r="N112" t="str">
        <f>_xlfn.IFNA(INDEX(Input_Lieferant!$C$9:$BE$158,MATCH($A112,Input_Lieferant!$B$9:$B$158,0),MATCH(N$1,Input_Lieferant!$C$8:$BE$8,0)),"")&amp;""</f>
        <v/>
      </c>
      <c r="O112" t="str">
        <f>_xlfn.IFNA(INDEX(Input_Lieferant!$C$9:$BE$158,MATCH($A112,Input_Lieferant!$B$9:$B$158,0),MATCH(O$1,Input_Lieferant!$C$8:$BE$8,0)),"")&amp;""</f>
        <v/>
      </c>
      <c r="P112" t="str">
        <f>_xlfn.IFNA(INDEX(Input_Lieferant!$C$9:$BE$158,MATCH($A112,Input_Lieferant!$B$9:$B$158,0),MATCH(P$1,Input_Lieferant!$C$8:$BE$8,0)),"")&amp;""</f>
        <v/>
      </c>
      <c r="Q112" s="258" t="str">
        <f t="shared" si="7"/>
        <v/>
      </c>
      <c r="R112" t="str">
        <f>_xlfn.IFNA(INDEX(Grunddaten!$C$9:$BP$134,MATCH($A112,Input_Lieferant!$B$9:$B$134,0),MATCH(R$1,Grunddaten!$C$8:$BP$8,0)), "")&amp;""</f>
        <v/>
      </c>
      <c r="S112" t="str">
        <f>_xlfn.IFNA(INDEX('Systemmanager - Datenassistent'!$J$9:$BU$134,MATCH($A112,Input_Lieferant!$B$9:$B$134,0),MATCH(S$1,'Systemmanager - Datenassistent'!$J$8:$BU$8,0)), "")</f>
        <v/>
      </c>
      <c r="T112" t="e">
        <f>INDEX('Systemmanager - Datenassistent'!$J$9:$BU$134,MATCH($A112,Input_Lieferant!$B$9:$B$134,0),MATCH(T$1,'Systemmanager - Datenassistent'!$J$8:$BU$8,0))</f>
        <v>#N/A</v>
      </c>
      <c r="U112" t="str">
        <f>_xlfn.IFNA(INDEX(Input_Lieferant!$C$9:$BE$158,MATCH($A112,Input_Lieferant!$B$9:$B$158,0),MATCH(U$1,Input_Lieferant!$C$8:$BE$8,0)),"")&amp;""</f>
        <v/>
      </c>
      <c r="V112" s="258" t="str">
        <f t="shared" si="8"/>
        <v/>
      </c>
      <c r="W112" t="str">
        <f>_xlfn.IFNA(INDEX(Grunddaten!$C$9:$BP$134,MATCH($A112,Input_Lieferant!$B$9:$B$134,0),MATCH(W$1,Grunddaten!$C$8:$BP$8,0)), "")&amp;""</f>
        <v/>
      </c>
      <c r="Y112" t="str">
        <f>_xlfn.IFNA(INDEX(Input_Lieferant!$C$9:$BE$158,MATCH($A112,Input_Lieferant!$B$9:$B$158,0),MATCH(Y$1,Input_Lieferant!$C$8:$BE$8,0)), "")&amp;""</f>
        <v/>
      </c>
      <c r="Z112" t="str">
        <f>_xlfn.IFNA(INDEX(Input_Lieferant!$C$9:$BE$158,MATCH($A112,Input_Lieferant!$B$9:$B$158,0),MATCH(Z$1,Input_Lieferant!$C$8:$BE$8,0)), "")&amp;""</f>
        <v/>
      </c>
      <c r="AA112" t="str">
        <f>_xlfn.IFNA(INDEX(Grunddaten!$C$9:$BP$134,MATCH($A112,Input_Lieferant!$B$9:$B$134,0),MATCH(AA$1,Grunddaten!$C$8:$BP$8,0)), "")&amp;""</f>
        <v/>
      </c>
      <c r="AB112" t="str">
        <f>_xlfn.IFNA(INDEX(Input_Lieferant!$C$9:$BE$158,MATCH($A112,Input_Lieferant!$B$9:$B$158,0),MATCH(AB$1,Input_Lieferant!$C$8:$BE$8,0)), "")&amp;""</f>
        <v/>
      </c>
      <c r="AC112" s="258" t="str">
        <f t="shared" si="9"/>
        <v/>
      </c>
      <c r="AD112" t="str">
        <f>_xlfn.IFNA(INDEX('Systemmanager - Datenassistent'!$G$9:$BU$134,MATCH($A112,Input_Lieferant!$B$9:$B$134,0),MATCH(AD$1,'Systemmanager - Datenassistent'!$G$8:$BU$8,0)), "")&amp;""</f>
        <v/>
      </c>
      <c r="AE112" t="str">
        <f>_xlfn.IFNA(INDEX(Grunddaten!$C$9:$BP$134,MATCH($A112,Input_Lieferant!$B$9:$B$134,0),MATCH(AE$1,Grunddaten!$C$8:$BP$8,0)), "")&amp;""</f>
        <v/>
      </c>
      <c r="AF112" t="str">
        <f>_xlfn.IFNA(INDEX('Systemmanager - Datenassistent'!$J$9:$BU$134,MATCH($A112,Input_Lieferant!$B$9:$B$134,0),MATCH(AF$1,'Systemmanager - Datenassistent'!$J$8:$BU$8,0)), "")&amp;""</f>
        <v/>
      </c>
      <c r="AG112" t="str">
        <f>_xlfn.IFNA(INDEX('Systemmanager - Datenassistent'!$J$9:$BU$134,MATCH($A112,Input_Lieferant!$B$9:$B$134,0),MATCH(AG$1,'Systemmanager - Datenassistent'!$J$8:$BU$8,0)), "")&amp;""</f>
        <v/>
      </c>
      <c r="AH112" t="str">
        <f>_xlfn.IFNA(INDEX(Grunddaten!$C$9:$BP$134,MATCH($A112,Input_Lieferant!$B$9:$B$134,0),MATCH(AH$1,Grunddaten!$C$8:$BP$8,0)), "")&amp;""</f>
        <v/>
      </c>
      <c r="AI112" t="str">
        <f>_xlfn.IFNA(INDEX(Grunddaten!$C$9:$BP$134,MATCH($A112,Input_Lieferant!$B$9:$B$134,0),MATCH(AI$1,Grunddaten!$C$8:$BP$8,0)), "")&amp;""</f>
        <v/>
      </c>
      <c r="AJ112" t="str">
        <f>_xlfn.IFNA(INDEX(Grunddaten!$C$9:$BP$134,MATCH($A112,Input_Lieferant!$B$9:$B$134,0),MATCH(AJ$1,Grunddaten!$C$8:$BP$8,0)), "")&amp;""</f>
        <v/>
      </c>
      <c r="AK112" s="258" t="str">
        <f t="shared" si="10"/>
        <v/>
      </c>
      <c r="AL112" t="str">
        <f>_xlfn.IFNA(INDEX('Systemmanager - Datenassistent'!$J$9:$BU$134,MATCH($A112,Input_Lieferant!$B$9:$B$134,0),MATCH(AL$1,'Systemmanager - Datenassistent'!$J$8:$BU$8,0)), "")&amp;""</f>
        <v/>
      </c>
      <c r="AM112" t="str">
        <f>_xlfn.IFNA(INDEX('Systemmanager - Datenassistent'!$J$9:$BU$134,MATCH($A112,Input_Lieferant!$B$9:$B$134,0),MATCH(AM$1,'Systemmanager - Datenassistent'!$J$8:$BU$8,0)), "")&amp;""</f>
        <v/>
      </c>
      <c r="AN112" s="227" t="str">
        <f>_xlfn.IFNA(INDEX('Systemmanager - Datenassistent'!$J$9:$BU$134,MATCH($A112,Input_Lieferant!$B$9:$B$134,0),MATCH(AN$1,'Systemmanager - Datenassistent'!$J$8:$BU$8,0)), "")&amp;""</f>
        <v/>
      </c>
    </row>
    <row r="113" spans="1:40" x14ac:dyDescent="0.2">
      <c r="A113" t="str">
        <f>IF(LEN(Input_Lieferant!B120)=0,"",Input_Lieferant!B120)</f>
        <v/>
      </c>
      <c r="B113" t="str">
        <f t="shared" si="6"/>
        <v/>
      </c>
      <c r="C113" t="str">
        <f>_xlfn.IFNA(INDEX(Grunddaten!$C$9:$BP$134,MATCH($A113,Input_Lieferant!$B$9:$B$134,0),MATCH(C$1,Grunddaten!$C$8:$BP$8,0)), "")&amp;""</f>
        <v/>
      </c>
      <c r="D113" t="str">
        <f>_xlfn.IFNA(INDEX(Input_Lieferant!$C$9:$BE$158,MATCH($A113,Input_Lieferant!$B$9:$B$158,0),MATCH(D$1,Input_Lieferant!$C$8:$BE$8,0)), "")&amp;""</f>
        <v/>
      </c>
      <c r="E113" t="str">
        <f>_xlfn.IFNA(INDEX(Input_Lieferant!$C$9:$BE$158,MATCH($A113,Input_Lieferant!$B$9:$B$158,0),MATCH(E$1,Input_Lieferant!$C$8:$BE$8,0)), "")&amp;""</f>
        <v/>
      </c>
      <c r="F113" t="str">
        <f>_xlfn.IFNA(INDEX(Grunddaten!$C$9:$BP$134,MATCH($A113,Input_Lieferant!$B$9:$B$134,0),MATCH(F$1,Grunddaten!$C$8:$BP$8,0)), "")&amp;""</f>
        <v/>
      </c>
      <c r="G113" t="str">
        <f>_xlfn.IFNA(INDEX(Input_Lieferant!$C$9:$BE$158,MATCH($A113,Input_Lieferant!$B$9:$B$158,0),MATCH(G$1,Input_Lieferant!$C$8:$BE$8,0)), "")&amp;""</f>
        <v/>
      </c>
      <c r="H113" t="str">
        <f>_xlfn.IFNA(INDEX(Input_Lieferant!$C$9:$BE$158,MATCH($A113,Input_Lieferant!$B$9:$B$158,0),MATCH(H$1,Input_Lieferant!$C$8:$BE$8,0)),"")&amp;""</f>
        <v/>
      </c>
      <c r="I113" t="str">
        <f>TEXT(_xlfn.IFNA(INDEX(Input_Lieferant!$C$9:$BE$158,MATCH($A113,Input_Lieferant!$B$9:$B$158,0),MATCH(I$1,Input_Lieferant!$C$8:$BE$8,0)),""), "0.000")&amp;""</f>
        <v/>
      </c>
      <c r="J113" t="str">
        <f>TEXT(_xlfn.IFNA(INDEX(Input_Lieferant!$C$9:$BE$158,MATCH($A113,Input_Lieferant!$B$9:$B$158,0),MATCH(J$1,Input_Lieferant!$C$8:$BE$8,0)),""), "0.000")&amp;""</f>
        <v/>
      </c>
      <c r="K113" t="str">
        <f>TEXT(_xlfn.IFNA(INDEX(Input_Lieferant!$C$9:$BE$158,MATCH($A113,Input_Lieferant!$B$9:$B$158,0),MATCH(K$1,Input_Lieferant!$C$8:$BE$8,0)),""), "0.000")&amp;""</f>
        <v/>
      </c>
      <c r="L113" t="str">
        <f>TEXT(_xlfn.IFNA(INDEX(Input_Lieferant!$C$9:$BE$158,MATCH($A113,Input_Lieferant!$B$9:$B$158,0),MATCH(L$1,Input_Lieferant!$C$8:$BE$8,0)),""), "0.000")&amp;""</f>
        <v/>
      </c>
      <c r="M113" t="str">
        <f>_xlfn.IFNA(INDEX(Input_Lieferant!$C$9:$BE$158,MATCH($A113,Input_Lieferant!$B$9:$B$158,0),MATCH(M$1,Input_Lieferant!$C$8:$BE$8,0)),"")&amp;""</f>
        <v/>
      </c>
      <c r="N113" t="str">
        <f>_xlfn.IFNA(INDEX(Input_Lieferant!$C$9:$BE$158,MATCH($A113,Input_Lieferant!$B$9:$B$158,0),MATCH(N$1,Input_Lieferant!$C$8:$BE$8,0)),"")&amp;""</f>
        <v/>
      </c>
      <c r="O113" t="str">
        <f>_xlfn.IFNA(INDEX(Input_Lieferant!$C$9:$BE$158,MATCH($A113,Input_Lieferant!$B$9:$B$158,0),MATCH(O$1,Input_Lieferant!$C$8:$BE$8,0)),"")&amp;""</f>
        <v/>
      </c>
      <c r="P113" t="str">
        <f>_xlfn.IFNA(INDEX(Input_Lieferant!$C$9:$BE$158,MATCH($A113,Input_Lieferant!$B$9:$B$158,0),MATCH(P$1,Input_Lieferant!$C$8:$BE$8,0)),"")&amp;""</f>
        <v/>
      </c>
      <c r="Q113" s="258" t="str">
        <f t="shared" si="7"/>
        <v/>
      </c>
      <c r="R113" t="str">
        <f>_xlfn.IFNA(INDEX(Grunddaten!$C$9:$BP$134,MATCH($A113,Input_Lieferant!$B$9:$B$134,0),MATCH(R$1,Grunddaten!$C$8:$BP$8,0)), "")&amp;""</f>
        <v/>
      </c>
      <c r="S113" t="str">
        <f>_xlfn.IFNA(INDEX('Systemmanager - Datenassistent'!$J$9:$BU$134,MATCH($A113,Input_Lieferant!$B$9:$B$134,0),MATCH(S$1,'Systemmanager - Datenassistent'!$J$8:$BU$8,0)), "")</f>
        <v/>
      </c>
      <c r="T113" t="e">
        <f>INDEX('Systemmanager - Datenassistent'!$J$9:$BU$134,MATCH($A113,Input_Lieferant!$B$9:$B$134,0),MATCH(T$1,'Systemmanager - Datenassistent'!$J$8:$BU$8,0))</f>
        <v>#N/A</v>
      </c>
      <c r="U113" t="str">
        <f>_xlfn.IFNA(INDEX(Input_Lieferant!$C$9:$BE$158,MATCH($A113,Input_Lieferant!$B$9:$B$158,0),MATCH(U$1,Input_Lieferant!$C$8:$BE$8,0)),"")&amp;""</f>
        <v/>
      </c>
      <c r="V113" s="258" t="str">
        <f t="shared" si="8"/>
        <v/>
      </c>
      <c r="W113" t="str">
        <f>_xlfn.IFNA(INDEX(Grunddaten!$C$9:$BP$134,MATCH($A113,Input_Lieferant!$B$9:$B$134,0),MATCH(W$1,Grunddaten!$C$8:$BP$8,0)), "")&amp;""</f>
        <v/>
      </c>
      <c r="Y113" t="str">
        <f>_xlfn.IFNA(INDEX(Input_Lieferant!$C$9:$BE$158,MATCH($A113,Input_Lieferant!$B$9:$B$158,0),MATCH(Y$1,Input_Lieferant!$C$8:$BE$8,0)), "")&amp;""</f>
        <v/>
      </c>
      <c r="Z113" t="str">
        <f>_xlfn.IFNA(INDEX(Input_Lieferant!$C$9:$BE$158,MATCH($A113,Input_Lieferant!$B$9:$B$158,0),MATCH(Z$1,Input_Lieferant!$C$8:$BE$8,0)), "")&amp;""</f>
        <v/>
      </c>
      <c r="AA113" t="str">
        <f>_xlfn.IFNA(INDEX(Grunddaten!$C$9:$BP$134,MATCH($A113,Input_Lieferant!$B$9:$B$134,0),MATCH(AA$1,Grunddaten!$C$8:$BP$8,0)), "")&amp;""</f>
        <v/>
      </c>
      <c r="AB113" t="str">
        <f>_xlfn.IFNA(INDEX(Input_Lieferant!$C$9:$BE$158,MATCH($A113,Input_Lieferant!$B$9:$B$158,0),MATCH(AB$1,Input_Lieferant!$C$8:$BE$8,0)), "")&amp;""</f>
        <v/>
      </c>
      <c r="AC113" s="258" t="str">
        <f t="shared" si="9"/>
        <v/>
      </c>
      <c r="AD113" t="str">
        <f>_xlfn.IFNA(INDEX('Systemmanager - Datenassistent'!$G$9:$BU$134,MATCH($A113,Input_Lieferant!$B$9:$B$134,0),MATCH(AD$1,'Systemmanager - Datenassistent'!$G$8:$BU$8,0)), "")&amp;""</f>
        <v/>
      </c>
      <c r="AE113" t="str">
        <f>_xlfn.IFNA(INDEX(Grunddaten!$C$9:$BP$134,MATCH($A113,Input_Lieferant!$B$9:$B$134,0),MATCH(AE$1,Grunddaten!$C$8:$BP$8,0)), "")&amp;""</f>
        <v/>
      </c>
      <c r="AF113" t="str">
        <f>_xlfn.IFNA(INDEX('Systemmanager - Datenassistent'!$J$9:$BU$134,MATCH($A113,Input_Lieferant!$B$9:$B$134,0),MATCH(AF$1,'Systemmanager - Datenassistent'!$J$8:$BU$8,0)), "")&amp;""</f>
        <v/>
      </c>
      <c r="AG113" t="str">
        <f>_xlfn.IFNA(INDEX('Systemmanager - Datenassistent'!$J$9:$BU$134,MATCH($A113,Input_Lieferant!$B$9:$B$134,0),MATCH(AG$1,'Systemmanager - Datenassistent'!$J$8:$BU$8,0)), "")&amp;""</f>
        <v/>
      </c>
      <c r="AH113" t="str">
        <f>_xlfn.IFNA(INDEX(Grunddaten!$C$9:$BP$134,MATCH($A113,Input_Lieferant!$B$9:$B$134,0),MATCH(AH$1,Grunddaten!$C$8:$BP$8,0)), "")&amp;""</f>
        <v/>
      </c>
      <c r="AI113" t="str">
        <f>_xlfn.IFNA(INDEX(Grunddaten!$C$9:$BP$134,MATCH($A113,Input_Lieferant!$B$9:$B$134,0),MATCH(AI$1,Grunddaten!$C$8:$BP$8,0)), "")&amp;""</f>
        <v/>
      </c>
      <c r="AJ113" t="str">
        <f>_xlfn.IFNA(INDEX(Grunddaten!$C$9:$BP$134,MATCH($A113,Input_Lieferant!$B$9:$B$134,0),MATCH(AJ$1,Grunddaten!$C$8:$BP$8,0)), "")&amp;""</f>
        <v/>
      </c>
      <c r="AK113" s="258" t="str">
        <f t="shared" si="10"/>
        <v/>
      </c>
      <c r="AL113" t="str">
        <f>_xlfn.IFNA(INDEX('Systemmanager - Datenassistent'!$J$9:$BU$134,MATCH($A113,Input_Lieferant!$B$9:$B$134,0),MATCH(AL$1,'Systemmanager - Datenassistent'!$J$8:$BU$8,0)), "")&amp;""</f>
        <v/>
      </c>
      <c r="AM113" t="str">
        <f>_xlfn.IFNA(INDEX('Systemmanager - Datenassistent'!$J$9:$BU$134,MATCH($A113,Input_Lieferant!$B$9:$B$134,0),MATCH(AM$1,'Systemmanager - Datenassistent'!$J$8:$BU$8,0)), "")&amp;""</f>
        <v/>
      </c>
      <c r="AN113" s="227" t="str">
        <f>_xlfn.IFNA(INDEX('Systemmanager - Datenassistent'!$J$9:$BU$134,MATCH($A113,Input_Lieferant!$B$9:$B$134,0),MATCH(AN$1,'Systemmanager - Datenassistent'!$J$8:$BU$8,0)), "")&amp;""</f>
        <v/>
      </c>
    </row>
    <row r="114" spans="1:40" x14ac:dyDescent="0.2">
      <c r="A114" t="str">
        <f>IF(LEN(Input_Lieferant!B121)=0,"",Input_Lieferant!B121)</f>
        <v/>
      </c>
      <c r="B114" t="str">
        <f t="shared" si="6"/>
        <v/>
      </c>
      <c r="C114" t="str">
        <f>_xlfn.IFNA(INDEX(Grunddaten!$C$9:$BP$134,MATCH($A114,Input_Lieferant!$B$9:$B$134,0),MATCH(C$1,Grunddaten!$C$8:$BP$8,0)), "")&amp;""</f>
        <v/>
      </c>
      <c r="D114" t="str">
        <f>_xlfn.IFNA(INDEX(Input_Lieferant!$C$9:$BE$158,MATCH($A114,Input_Lieferant!$B$9:$B$158,0),MATCH(D$1,Input_Lieferant!$C$8:$BE$8,0)), "")&amp;""</f>
        <v/>
      </c>
      <c r="E114" t="str">
        <f>_xlfn.IFNA(INDEX(Input_Lieferant!$C$9:$BE$158,MATCH($A114,Input_Lieferant!$B$9:$B$158,0),MATCH(E$1,Input_Lieferant!$C$8:$BE$8,0)), "")&amp;""</f>
        <v/>
      </c>
      <c r="F114" t="str">
        <f>_xlfn.IFNA(INDEX(Grunddaten!$C$9:$BP$134,MATCH($A114,Input_Lieferant!$B$9:$B$134,0),MATCH(F$1,Grunddaten!$C$8:$BP$8,0)), "")&amp;""</f>
        <v/>
      </c>
      <c r="G114" t="str">
        <f>_xlfn.IFNA(INDEX(Input_Lieferant!$C$9:$BE$158,MATCH($A114,Input_Lieferant!$B$9:$B$158,0),MATCH(G$1,Input_Lieferant!$C$8:$BE$8,0)), "")&amp;""</f>
        <v/>
      </c>
      <c r="H114" t="str">
        <f>_xlfn.IFNA(INDEX(Input_Lieferant!$C$9:$BE$158,MATCH($A114,Input_Lieferant!$B$9:$B$158,0),MATCH(H$1,Input_Lieferant!$C$8:$BE$8,0)),"")&amp;""</f>
        <v/>
      </c>
      <c r="I114" t="str">
        <f>TEXT(_xlfn.IFNA(INDEX(Input_Lieferant!$C$9:$BE$158,MATCH($A114,Input_Lieferant!$B$9:$B$158,0),MATCH(I$1,Input_Lieferant!$C$8:$BE$8,0)),""), "0.000")&amp;""</f>
        <v/>
      </c>
      <c r="J114" t="str">
        <f>TEXT(_xlfn.IFNA(INDEX(Input_Lieferant!$C$9:$BE$158,MATCH($A114,Input_Lieferant!$B$9:$B$158,0),MATCH(J$1,Input_Lieferant!$C$8:$BE$8,0)),""), "0.000")&amp;""</f>
        <v/>
      </c>
      <c r="K114" t="str">
        <f>TEXT(_xlfn.IFNA(INDEX(Input_Lieferant!$C$9:$BE$158,MATCH($A114,Input_Lieferant!$B$9:$B$158,0),MATCH(K$1,Input_Lieferant!$C$8:$BE$8,0)),""), "0.000")&amp;""</f>
        <v/>
      </c>
      <c r="L114" t="str">
        <f>TEXT(_xlfn.IFNA(INDEX(Input_Lieferant!$C$9:$BE$158,MATCH($A114,Input_Lieferant!$B$9:$B$158,0),MATCH(L$1,Input_Lieferant!$C$8:$BE$8,0)),""), "0.000")&amp;""</f>
        <v/>
      </c>
      <c r="M114" t="str">
        <f>_xlfn.IFNA(INDEX(Input_Lieferant!$C$9:$BE$158,MATCH($A114,Input_Lieferant!$B$9:$B$158,0),MATCH(M$1,Input_Lieferant!$C$8:$BE$8,0)),"")&amp;""</f>
        <v/>
      </c>
      <c r="N114" t="str">
        <f>_xlfn.IFNA(INDEX(Input_Lieferant!$C$9:$BE$158,MATCH($A114,Input_Lieferant!$B$9:$B$158,0),MATCH(N$1,Input_Lieferant!$C$8:$BE$8,0)),"")&amp;""</f>
        <v/>
      </c>
      <c r="O114" t="str">
        <f>_xlfn.IFNA(INDEX(Input_Lieferant!$C$9:$BE$158,MATCH($A114,Input_Lieferant!$B$9:$B$158,0),MATCH(O$1,Input_Lieferant!$C$8:$BE$8,0)),"")&amp;""</f>
        <v/>
      </c>
      <c r="P114" t="str">
        <f>_xlfn.IFNA(INDEX(Input_Lieferant!$C$9:$BE$158,MATCH($A114,Input_Lieferant!$B$9:$B$158,0),MATCH(P$1,Input_Lieferant!$C$8:$BE$8,0)),"")&amp;""</f>
        <v/>
      </c>
      <c r="Q114" s="258" t="str">
        <f t="shared" si="7"/>
        <v/>
      </c>
      <c r="R114" t="str">
        <f>_xlfn.IFNA(INDEX(Grunddaten!$C$9:$BP$134,MATCH($A114,Input_Lieferant!$B$9:$B$134,0),MATCH(R$1,Grunddaten!$C$8:$BP$8,0)), "")&amp;""</f>
        <v/>
      </c>
      <c r="S114" t="str">
        <f>_xlfn.IFNA(INDEX('Systemmanager - Datenassistent'!$J$9:$BU$134,MATCH($A114,Input_Lieferant!$B$9:$B$134,0),MATCH(S$1,'Systemmanager - Datenassistent'!$J$8:$BU$8,0)), "")</f>
        <v/>
      </c>
      <c r="T114" t="e">
        <f>INDEX('Systemmanager - Datenassistent'!$J$9:$BU$134,MATCH($A114,Input_Lieferant!$B$9:$B$134,0),MATCH(T$1,'Systemmanager - Datenassistent'!$J$8:$BU$8,0))</f>
        <v>#N/A</v>
      </c>
      <c r="U114" t="str">
        <f>_xlfn.IFNA(INDEX(Input_Lieferant!$C$9:$BE$158,MATCH($A114,Input_Lieferant!$B$9:$B$158,0),MATCH(U$1,Input_Lieferant!$C$8:$BE$8,0)),"")&amp;""</f>
        <v/>
      </c>
      <c r="V114" s="258" t="str">
        <f t="shared" si="8"/>
        <v/>
      </c>
      <c r="W114" t="str">
        <f>_xlfn.IFNA(INDEX(Grunddaten!$C$9:$BP$134,MATCH($A114,Input_Lieferant!$B$9:$B$134,0),MATCH(W$1,Grunddaten!$C$8:$BP$8,0)), "")&amp;""</f>
        <v/>
      </c>
      <c r="Y114" t="str">
        <f>_xlfn.IFNA(INDEX(Input_Lieferant!$C$9:$BE$158,MATCH($A114,Input_Lieferant!$B$9:$B$158,0),MATCH(Y$1,Input_Lieferant!$C$8:$BE$8,0)), "")&amp;""</f>
        <v/>
      </c>
      <c r="Z114" t="str">
        <f>_xlfn.IFNA(INDEX(Input_Lieferant!$C$9:$BE$158,MATCH($A114,Input_Lieferant!$B$9:$B$158,0),MATCH(Z$1,Input_Lieferant!$C$8:$BE$8,0)), "")&amp;""</f>
        <v/>
      </c>
      <c r="AA114" t="str">
        <f>_xlfn.IFNA(INDEX(Grunddaten!$C$9:$BP$134,MATCH($A114,Input_Lieferant!$B$9:$B$134,0),MATCH(AA$1,Grunddaten!$C$8:$BP$8,0)), "")&amp;""</f>
        <v/>
      </c>
      <c r="AB114" t="str">
        <f>_xlfn.IFNA(INDEX(Input_Lieferant!$C$9:$BE$158,MATCH($A114,Input_Lieferant!$B$9:$B$158,0),MATCH(AB$1,Input_Lieferant!$C$8:$BE$8,0)), "")&amp;""</f>
        <v/>
      </c>
      <c r="AC114" s="258" t="str">
        <f t="shared" si="9"/>
        <v/>
      </c>
      <c r="AD114" t="str">
        <f>_xlfn.IFNA(INDEX('Systemmanager - Datenassistent'!$G$9:$BU$134,MATCH($A114,Input_Lieferant!$B$9:$B$134,0),MATCH(AD$1,'Systemmanager - Datenassistent'!$G$8:$BU$8,0)), "")&amp;""</f>
        <v/>
      </c>
      <c r="AE114" t="str">
        <f>_xlfn.IFNA(INDEX(Grunddaten!$C$9:$BP$134,MATCH($A114,Input_Lieferant!$B$9:$B$134,0),MATCH(AE$1,Grunddaten!$C$8:$BP$8,0)), "")&amp;""</f>
        <v/>
      </c>
      <c r="AF114" t="str">
        <f>_xlfn.IFNA(INDEX('Systemmanager - Datenassistent'!$J$9:$BU$134,MATCH($A114,Input_Lieferant!$B$9:$B$134,0),MATCH(AF$1,'Systemmanager - Datenassistent'!$J$8:$BU$8,0)), "")&amp;""</f>
        <v/>
      </c>
      <c r="AG114" t="str">
        <f>_xlfn.IFNA(INDEX('Systemmanager - Datenassistent'!$J$9:$BU$134,MATCH($A114,Input_Lieferant!$B$9:$B$134,0),MATCH(AG$1,'Systemmanager - Datenassistent'!$J$8:$BU$8,0)), "")&amp;""</f>
        <v/>
      </c>
      <c r="AH114" t="str">
        <f>_xlfn.IFNA(INDEX(Grunddaten!$C$9:$BP$134,MATCH($A114,Input_Lieferant!$B$9:$B$134,0),MATCH(AH$1,Grunddaten!$C$8:$BP$8,0)), "")&amp;""</f>
        <v/>
      </c>
      <c r="AI114" t="str">
        <f>_xlfn.IFNA(INDEX(Grunddaten!$C$9:$BP$134,MATCH($A114,Input_Lieferant!$B$9:$B$134,0),MATCH(AI$1,Grunddaten!$C$8:$BP$8,0)), "")&amp;""</f>
        <v/>
      </c>
      <c r="AJ114" t="str">
        <f>_xlfn.IFNA(INDEX(Grunddaten!$C$9:$BP$134,MATCH($A114,Input_Lieferant!$B$9:$B$134,0),MATCH(AJ$1,Grunddaten!$C$8:$BP$8,0)), "")&amp;""</f>
        <v/>
      </c>
      <c r="AK114" s="258" t="str">
        <f t="shared" si="10"/>
        <v/>
      </c>
      <c r="AL114" t="str">
        <f>_xlfn.IFNA(INDEX('Systemmanager - Datenassistent'!$J$9:$BU$134,MATCH($A114,Input_Lieferant!$B$9:$B$134,0),MATCH(AL$1,'Systemmanager - Datenassistent'!$J$8:$BU$8,0)), "")&amp;""</f>
        <v/>
      </c>
      <c r="AM114" t="str">
        <f>_xlfn.IFNA(INDEX('Systemmanager - Datenassistent'!$J$9:$BU$134,MATCH($A114,Input_Lieferant!$B$9:$B$134,0),MATCH(AM$1,'Systemmanager - Datenassistent'!$J$8:$BU$8,0)), "")&amp;""</f>
        <v/>
      </c>
      <c r="AN114" s="227" t="str">
        <f>_xlfn.IFNA(INDEX('Systemmanager - Datenassistent'!$J$9:$BU$134,MATCH($A114,Input_Lieferant!$B$9:$B$134,0),MATCH(AN$1,'Systemmanager - Datenassistent'!$J$8:$BU$8,0)), "")&amp;""</f>
        <v/>
      </c>
    </row>
    <row r="115" spans="1:40" x14ac:dyDescent="0.2">
      <c r="A115" t="str">
        <f>IF(LEN(Input_Lieferant!B122)=0,"",Input_Lieferant!B122)</f>
        <v/>
      </c>
      <c r="B115" t="str">
        <f t="shared" si="6"/>
        <v/>
      </c>
      <c r="C115" t="str">
        <f>_xlfn.IFNA(INDEX(Grunddaten!$C$9:$BP$134,MATCH($A115,Input_Lieferant!$B$9:$B$134,0),MATCH(C$1,Grunddaten!$C$8:$BP$8,0)), "")&amp;""</f>
        <v/>
      </c>
      <c r="D115" t="str">
        <f>_xlfn.IFNA(INDEX(Input_Lieferant!$C$9:$BE$158,MATCH($A115,Input_Lieferant!$B$9:$B$158,0),MATCH(D$1,Input_Lieferant!$C$8:$BE$8,0)), "")&amp;""</f>
        <v/>
      </c>
      <c r="E115" t="str">
        <f>_xlfn.IFNA(INDEX(Input_Lieferant!$C$9:$BE$158,MATCH($A115,Input_Lieferant!$B$9:$B$158,0),MATCH(E$1,Input_Lieferant!$C$8:$BE$8,0)), "")&amp;""</f>
        <v/>
      </c>
      <c r="F115" t="str">
        <f>_xlfn.IFNA(INDEX(Grunddaten!$C$9:$BP$134,MATCH($A115,Input_Lieferant!$B$9:$B$134,0),MATCH(F$1,Grunddaten!$C$8:$BP$8,0)), "")&amp;""</f>
        <v/>
      </c>
      <c r="G115" t="str">
        <f>_xlfn.IFNA(INDEX(Input_Lieferant!$C$9:$BE$158,MATCH($A115,Input_Lieferant!$B$9:$B$158,0),MATCH(G$1,Input_Lieferant!$C$8:$BE$8,0)), "")&amp;""</f>
        <v/>
      </c>
      <c r="H115" t="str">
        <f>_xlfn.IFNA(INDEX(Input_Lieferant!$C$9:$BE$158,MATCH($A115,Input_Lieferant!$B$9:$B$158,0),MATCH(H$1,Input_Lieferant!$C$8:$BE$8,0)),"")&amp;""</f>
        <v/>
      </c>
      <c r="I115" t="str">
        <f>TEXT(_xlfn.IFNA(INDEX(Input_Lieferant!$C$9:$BE$158,MATCH($A115,Input_Lieferant!$B$9:$B$158,0),MATCH(I$1,Input_Lieferant!$C$8:$BE$8,0)),""), "0.000")&amp;""</f>
        <v/>
      </c>
      <c r="J115" t="str">
        <f>TEXT(_xlfn.IFNA(INDEX(Input_Lieferant!$C$9:$BE$158,MATCH($A115,Input_Lieferant!$B$9:$B$158,0),MATCH(J$1,Input_Lieferant!$C$8:$BE$8,0)),""), "0.000")&amp;""</f>
        <v/>
      </c>
      <c r="K115" t="str">
        <f>TEXT(_xlfn.IFNA(INDEX(Input_Lieferant!$C$9:$BE$158,MATCH($A115,Input_Lieferant!$B$9:$B$158,0),MATCH(K$1,Input_Lieferant!$C$8:$BE$8,0)),""), "0.000")&amp;""</f>
        <v/>
      </c>
      <c r="L115" t="str">
        <f>TEXT(_xlfn.IFNA(INDEX(Input_Lieferant!$C$9:$BE$158,MATCH($A115,Input_Lieferant!$B$9:$B$158,0),MATCH(L$1,Input_Lieferant!$C$8:$BE$8,0)),""), "0.000")&amp;""</f>
        <v/>
      </c>
      <c r="M115" t="str">
        <f>_xlfn.IFNA(INDEX(Input_Lieferant!$C$9:$BE$158,MATCH($A115,Input_Lieferant!$B$9:$B$158,0),MATCH(M$1,Input_Lieferant!$C$8:$BE$8,0)),"")&amp;""</f>
        <v/>
      </c>
      <c r="N115" t="str">
        <f>_xlfn.IFNA(INDEX(Input_Lieferant!$C$9:$BE$158,MATCH($A115,Input_Lieferant!$B$9:$B$158,0),MATCH(N$1,Input_Lieferant!$C$8:$BE$8,0)),"")&amp;""</f>
        <v/>
      </c>
      <c r="O115" t="str">
        <f>_xlfn.IFNA(INDEX(Input_Lieferant!$C$9:$BE$158,MATCH($A115,Input_Lieferant!$B$9:$B$158,0),MATCH(O$1,Input_Lieferant!$C$8:$BE$8,0)),"")&amp;""</f>
        <v/>
      </c>
      <c r="P115" t="str">
        <f>_xlfn.IFNA(INDEX(Input_Lieferant!$C$9:$BE$158,MATCH($A115,Input_Lieferant!$B$9:$B$158,0),MATCH(P$1,Input_Lieferant!$C$8:$BE$8,0)),"")&amp;""</f>
        <v/>
      </c>
      <c r="Q115" s="258" t="str">
        <f t="shared" si="7"/>
        <v/>
      </c>
      <c r="R115" t="str">
        <f>_xlfn.IFNA(INDEX(Grunddaten!$C$9:$BP$134,MATCH($A115,Input_Lieferant!$B$9:$B$134,0),MATCH(R$1,Grunddaten!$C$8:$BP$8,0)), "")&amp;""</f>
        <v/>
      </c>
      <c r="S115" t="str">
        <f>_xlfn.IFNA(INDEX('Systemmanager - Datenassistent'!$J$9:$BU$134,MATCH($A115,Input_Lieferant!$B$9:$B$134,0),MATCH(S$1,'Systemmanager - Datenassistent'!$J$8:$BU$8,0)), "")</f>
        <v/>
      </c>
      <c r="T115" t="e">
        <f>INDEX('Systemmanager - Datenassistent'!$J$9:$BU$134,MATCH($A115,Input_Lieferant!$B$9:$B$134,0),MATCH(T$1,'Systemmanager - Datenassistent'!$J$8:$BU$8,0))</f>
        <v>#N/A</v>
      </c>
      <c r="U115" t="str">
        <f>_xlfn.IFNA(INDEX(Input_Lieferant!$C$9:$BE$158,MATCH($A115,Input_Lieferant!$B$9:$B$158,0),MATCH(U$1,Input_Lieferant!$C$8:$BE$8,0)),"")&amp;""</f>
        <v/>
      </c>
      <c r="V115" s="258" t="str">
        <f t="shared" si="8"/>
        <v/>
      </c>
      <c r="W115" t="str">
        <f>_xlfn.IFNA(INDEX(Grunddaten!$C$9:$BP$134,MATCH($A115,Input_Lieferant!$B$9:$B$134,0),MATCH(W$1,Grunddaten!$C$8:$BP$8,0)), "")&amp;""</f>
        <v/>
      </c>
      <c r="Y115" t="str">
        <f>_xlfn.IFNA(INDEX(Input_Lieferant!$C$9:$BE$158,MATCH($A115,Input_Lieferant!$B$9:$B$158,0),MATCH(Y$1,Input_Lieferant!$C$8:$BE$8,0)), "")&amp;""</f>
        <v/>
      </c>
      <c r="Z115" t="str">
        <f>_xlfn.IFNA(INDEX(Input_Lieferant!$C$9:$BE$158,MATCH($A115,Input_Lieferant!$B$9:$B$158,0),MATCH(Z$1,Input_Lieferant!$C$8:$BE$8,0)), "")&amp;""</f>
        <v/>
      </c>
      <c r="AA115" t="str">
        <f>_xlfn.IFNA(INDEX(Grunddaten!$C$9:$BP$134,MATCH($A115,Input_Lieferant!$B$9:$B$134,0),MATCH(AA$1,Grunddaten!$C$8:$BP$8,0)), "")&amp;""</f>
        <v/>
      </c>
      <c r="AB115" t="str">
        <f>_xlfn.IFNA(INDEX(Input_Lieferant!$C$9:$BE$158,MATCH($A115,Input_Lieferant!$B$9:$B$158,0),MATCH(AB$1,Input_Lieferant!$C$8:$BE$8,0)), "")&amp;""</f>
        <v/>
      </c>
      <c r="AC115" s="258" t="str">
        <f t="shared" si="9"/>
        <v/>
      </c>
      <c r="AD115" t="str">
        <f>_xlfn.IFNA(INDEX('Systemmanager - Datenassistent'!$G$9:$BU$134,MATCH($A115,Input_Lieferant!$B$9:$B$134,0),MATCH(AD$1,'Systemmanager - Datenassistent'!$G$8:$BU$8,0)), "")&amp;""</f>
        <v/>
      </c>
      <c r="AE115" t="str">
        <f>_xlfn.IFNA(INDEX(Grunddaten!$C$9:$BP$134,MATCH($A115,Input_Lieferant!$B$9:$B$134,0),MATCH(AE$1,Grunddaten!$C$8:$BP$8,0)), "")&amp;""</f>
        <v/>
      </c>
      <c r="AF115" t="str">
        <f>_xlfn.IFNA(INDEX('Systemmanager - Datenassistent'!$J$9:$BU$134,MATCH($A115,Input_Lieferant!$B$9:$B$134,0),MATCH(AF$1,'Systemmanager - Datenassistent'!$J$8:$BU$8,0)), "")&amp;""</f>
        <v/>
      </c>
      <c r="AG115" t="str">
        <f>_xlfn.IFNA(INDEX('Systemmanager - Datenassistent'!$J$9:$BU$134,MATCH($A115,Input_Lieferant!$B$9:$B$134,0),MATCH(AG$1,'Systemmanager - Datenassistent'!$J$8:$BU$8,0)), "")&amp;""</f>
        <v/>
      </c>
      <c r="AH115" t="str">
        <f>_xlfn.IFNA(INDEX(Grunddaten!$C$9:$BP$134,MATCH($A115,Input_Lieferant!$B$9:$B$134,0),MATCH(AH$1,Grunddaten!$C$8:$BP$8,0)), "")&amp;""</f>
        <v/>
      </c>
      <c r="AI115" t="str">
        <f>_xlfn.IFNA(INDEX(Grunddaten!$C$9:$BP$134,MATCH($A115,Input_Lieferant!$B$9:$B$134,0),MATCH(AI$1,Grunddaten!$C$8:$BP$8,0)), "")&amp;""</f>
        <v/>
      </c>
      <c r="AJ115" t="str">
        <f>_xlfn.IFNA(INDEX(Grunddaten!$C$9:$BP$134,MATCH($A115,Input_Lieferant!$B$9:$B$134,0),MATCH(AJ$1,Grunddaten!$C$8:$BP$8,0)), "")&amp;""</f>
        <v/>
      </c>
      <c r="AK115" s="258" t="str">
        <f t="shared" si="10"/>
        <v/>
      </c>
      <c r="AL115" t="str">
        <f>_xlfn.IFNA(INDEX('Systemmanager - Datenassistent'!$J$9:$BU$134,MATCH($A115,Input_Lieferant!$B$9:$B$134,0),MATCH(AL$1,'Systemmanager - Datenassistent'!$J$8:$BU$8,0)), "")&amp;""</f>
        <v/>
      </c>
      <c r="AM115" t="str">
        <f>_xlfn.IFNA(INDEX('Systemmanager - Datenassistent'!$J$9:$BU$134,MATCH($A115,Input_Lieferant!$B$9:$B$134,0),MATCH(AM$1,'Systemmanager - Datenassistent'!$J$8:$BU$8,0)), "")&amp;""</f>
        <v/>
      </c>
      <c r="AN115" s="227" t="str">
        <f>_xlfn.IFNA(INDEX('Systemmanager - Datenassistent'!$J$9:$BU$134,MATCH($A115,Input_Lieferant!$B$9:$B$134,0),MATCH(AN$1,'Systemmanager - Datenassistent'!$J$8:$BU$8,0)), "")&amp;""</f>
        <v/>
      </c>
    </row>
    <row r="116" spans="1:40" x14ac:dyDescent="0.2">
      <c r="A116" t="str">
        <f>IF(LEN(Input_Lieferant!B123)=0,"",Input_Lieferant!B123)</f>
        <v/>
      </c>
      <c r="B116" t="str">
        <f t="shared" si="6"/>
        <v/>
      </c>
      <c r="C116" t="str">
        <f>_xlfn.IFNA(INDEX(Grunddaten!$C$9:$BP$134,MATCH($A116,Input_Lieferant!$B$9:$B$134,0),MATCH(C$1,Grunddaten!$C$8:$BP$8,0)), "")&amp;""</f>
        <v/>
      </c>
      <c r="D116" t="str">
        <f>_xlfn.IFNA(INDEX(Input_Lieferant!$C$9:$BE$158,MATCH($A116,Input_Lieferant!$B$9:$B$158,0),MATCH(D$1,Input_Lieferant!$C$8:$BE$8,0)), "")&amp;""</f>
        <v/>
      </c>
      <c r="E116" t="str">
        <f>_xlfn.IFNA(INDEX(Input_Lieferant!$C$9:$BE$158,MATCH($A116,Input_Lieferant!$B$9:$B$158,0),MATCH(E$1,Input_Lieferant!$C$8:$BE$8,0)), "")&amp;""</f>
        <v/>
      </c>
      <c r="F116" t="str">
        <f>_xlfn.IFNA(INDEX(Grunddaten!$C$9:$BP$134,MATCH($A116,Input_Lieferant!$B$9:$B$134,0),MATCH(F$1,Grunddaten!$C$8:$BP$8,0)), "")&amp;""</f>
        <v/>
      </c>
      <c r="G116" t="str">
        <f>_xlfn.IFNA(INDEX(Input_Lieferant!$C$9:$BE$158,MATCH($A116,Input_Lieferant!$B$9:$B$158,0),MATCH(G$1,Input_Lieferant!$C$8:$BE$8,0)), "")&amp;""</f>
        <v/>
      </c>
      <c r="H116" t="str">
        <f>_xlfn.IFNA(INDEX(Input_Lieferant!$C$9:$BE$158,MATCH($A116,Input_Lieferant!$B$9:$B$158,0),MATCH(H$1,Input_Lieferant!$C$8:$BE$8,0)),"")&amp;""</f>
        <v/>
      </c>
      <c r="I116" t="str">
        <f>TEXT(_xlfn.IFNA(INDEX(Input_Lieferant!$C$9:$BE$158,MATCH($A116,Input_Lieferant!$B$9:$B$158,0),MATCH(I$1,Input_Lieferant!$C$8:$BE$8,0)),""), "0.000")&amp;""</f>
        <v/>
      </c>
      <c r="J116" t="str">
        <f>TEXT(_xlfn.IFNA(INDEX(Input_Lieferant!$C$9:$BE$158,MATCH($A116,Input_Lieferant!$B$9:$B$158,0),MATCH(J$1,Input_Lieferant!$C$8:$BE$8,0)),""), "0.000")&amp;""</f>
        <v/>
      </c>
      <c r="K116" t="str">
        <f>TEXT(_xlfn.IFNA(INDEX(Input_Lieferant!$C$9:$BE$158,MATCH($A116,Input_Lieferant!$B$9:$B$158,0),MATCH(K$1,Input_Lieferant!$C$8:$BE$8,0)),""), "0.000")&amp;""</f>
        <v/>
      </c>
      <c r="L116" t="str">
        <f>TEXT(_xlfn.IFNA(INDEX(Input_Lieferant!$C$9:$BE$158,MATCH($A116,Input_Lieferant!$B$9:$B$158,0),MATCH(L$1,Input_Lieferant!$C$8:$BE$8,0)),""), "0.000")&amp;""</f>
        <v/>
      </c>
      <c r="M116" t="str">
        <f>_xlfn.IFNA(INDEX(Input_Lieferant!$C$9:$BE$158,MATCH($A116,Input_Lieferant!$B$9:$B$158,0),MATCH(M$1,Input_Lieferant!$C$8:$BE$8,0)),"")&amp;""</f>
        <v/>
      </c>
      <c r="N116" t="str">
        <f>_xlfn.IFNA(INDEX(Input_Lieferant!$C$9:$BE$158,MATCH($A116,Input_Lieferant!$B$9:$B$158,0),MATCH(N$1,Input_Lieferant!$C$8:$BE$8,0)),"")&amp;""</f>
        <v/>
      </c>
      <c r="O116" t="str">
        <f>_xlfn.IFNA(INDEX(Input_Lieferant!$C$9:$BE$158,MATCH($A116,Input_Lieferant!$B$9:$B$158,0),MATCH(O$1,Input_Lieferant!$C$8:$BE$8,0)),"")&amp;""</f>
        <v/>
      </c>
      <c r="P116" t="str">
        <f>_xlfn.IFNA(INDEX(Input_Lieferant!$C$9:$BE$158,MATCH($A116,Input_Lieferant!$B$9:$B$158,0),MATCH(P$1,Input_Lieferant!$C$8:$BE$8,0)),"")&amp;""</f>
        <v/>
      </c>
      <c r="Q116" s="258" t="str">
        <f t="shared" si="7"/>
        <v/>
      </c>
      <c r="R116" t="str">
        <f>_xlfn.IFNA(INDEX(Grunddaten!$C$9:$BP$134,MATCH($A116,Input_Lieferant!$B$9:$B$134,0),MATCH(R$1,Grunddaten!$C$8:$BP$8,0)), "")&amp;""</f>
        <v/>
      </c>
      <c r="S116" t="str">
        <f>_xlfn.IFNA(INDEX('Systemmanager - Datenassistent'!$J$9:$BU$134,MATCH($A116,Input_Lieferant!$B$9:$B$134,0),MATCH(S$1,'Systemmanager - Datenassistent'!$J$8:$BU$8,0)), "")</f>
        <v/>
      </c>
      <c r="T116" t="e">
        <f>INDEX('Systemmanager - Datenassistent'!$J$9:$BU$134,MATCH($A116,Input_Lieferant!$B$9:$B$134,0),MATCH(T$1,'Systemmanager - Datenassistent'!$J$8:$BU$8,0))</f>
        <v>#N/A</v>
      </c>
      <c r="U116" t="str">
        <f>_xlfn.IFNA(INDEX(Input_Lieferant!$C$9:$BE$158,MATCH($A116,Input_Lieferant!$B$9:$B$158,0),MATCH(U$1,Input_Lieferant!$C$8:$BE$8,0)),"")&amp;""</f>
        <v/>
      </c>
      <c r="V116" s="258" t="str">
        <f t="shared" si="8"/>
        <v/>
      </c>
      <c r="W116" t="str">
        <f>_xlfn.IFNA(INDEX(Grunddaten!$C$9:$BP$134,MATCH($A116,Input_Lieferant!$B$9:$B$134,0),MATCH(W$1,Grunddaten!$C$8:$BP$8,0)), "")&amp;""</f>
        <v/>
      </c>
      <c r="Y116" t="str">
        <f>_xlfn.IFNA(INDEX(Input_Lieferant!$C$9:$BE$158,MATCH($A116,Input_Lieferant!$B$9:$B$158,0),MATCH(Y$1,Input_Lieferant!$C$8:$BE$8,0)), "")&amp;""</f>
        <v/>
      </c>
      <c r="Z116" t="str">
        <f>_xlfn.IFNA(INDEX(Input_Lieferant!$C$9:$BE$158,MATCH($A116,Input_Lieferant!$B$9:$B$158,0),MATCH(Z$1,Input_Lieferant!$C$8:$BE$8,0)), "")&amp;""</f>
        <v/>
      </c>
      <c r="AA116" t="str">
        <f>_xlfn.IFNA(INDEX(Grunddaten!$C$9:$BP$134,MATCH($A116,Input_Lieferant!$B$9:$B$134,0),MATCH(AA$1,Grunddaten!$C$8:$BP$8,0)), "")&amp;""</f>
        <v/>
      </c>
      <c r="AB116" t="str">
        <f>_xlfn.IFNA(INDEX(Input_Lieferant!$C$9:$BE$158,MATCH($A116,Input_Lieferant!$B$9:$B$158,0),MATCH(AB$1,Input_Lieferant!$C$8:$BE$8,0)), "")&amp;""</f>
        <v/>
      </c>
      <c r="AC116" s="258" t="str">
        <f t="shared" si="9"/>
        <v/>
      </c>
      <c r="AD116" t="str">
        <f>_xlfn.IFNA(INDEX('Systemmanager - Datenassistent'!$G$9:$BU$134,MATCH($A116,Input_Lieferant!$B$9:$B$134,0),MATCH(AD$1,'Systemmanager - Datenassistent'!$G$8:$BU$8,0)), "")&amp;""</f>
        <v/>
      </c>
      <c r="AE116" t="str">
        <f>_xlfn.IFNA(INDEX(Grunddaten!$C$9:$BP$134,MATCH($A116,Input_Lieferant!$B$9:$B$134,0),MATCH(AE$1,Grunddaten!$C$8:$BP$8,0)), "")&amp;""</f>
        <v/>
      </c>
      <c r="AF116" t="str">
        <f>_xlfn.IFNA(INDEX('Systemmanager - Datenassistent'!$J$9:$BU$134,MATCH($A116,Input_Lieferant!$B$9:$B$134,0),MATCH(AF$1,'Systemmanager - Datenassistent'!$J$8:$BU$8,0)), "")&amp;""</f>
        <v/>
      </c>
      <c r="AG116" t="str">
        <f>_xlfn.IFNA(INDEX('Systemmanager - Datenassistent'!$J$9:$BU$134,MATCH($A116,Input_Lieferant!$B$9:$B$134,0),MATCH(AG$1,'Systemmanager - Datenassistent'!$J$8:$BU$8,0)), "")&amp;""</f>
        <v/>
      </c>
      <c r="AH116" t="str">
        <f>_xlfn.IFNA(INDEX(Grunddaten!$C$9:$BP$134,MATCH($A116,Input_Lieferant!$B$9:$B$134,0),MATCH(AH$1,Grunddaten!$C$8:$BP$8,0)), "")&amp;""</f>
        <v/>
      </c>
      <c r="AI116" t="str">
        <f>_xlfn.IFNA(INDEX(Grunddaten!$C$9:$BP$134,MATCH($A116,Input_Lieferant!$B$9:$B$134,0),MATCH(AI$1,Grunddaten!$C$8:$BP$8,0)), "")&amp;""</f>
        <v/>
      </c>
      <c r="AJ116" t="str">
        <f>_xlfn.IFNA(INDEX(Grunddaten!$C$9:$BP$134,MATCH($A116,Input_Lieferant!$B$9:$B$134,0),MATCH(AJ$1,Grunddaten!$C$8:$BP$8,0)), "")&amp;""</f>
        <v/>
      </c>
      <c r="AK116" s="258" t="str">
        <f t="shared" si="10"/>
        <v/>
      </c>
      <c r="AL116" t="str">
        <f>_xlfn.IFNA(INDEX('Systemmanager - Datenassistent'!$J$9:$BU$134,MATCH($A116,Input_Lieferant!$B$9:$B$134,0),MATCH(AL$1,'Systemmanager - Datenassistent'!$J$8:$BU$8,0)), "")&amp;""</f>
        <v/>
      </c>
      <c r="AM116" t="str">
        <f>_xlfn.IFNA(INDEX('Systemmanager - Datenassistent'!$J$9:$BU$134,MATCH($A116,Input_Lieferant!$B$9:$B$134,0),MATCH(AM$1,'Systemmanager - Datenassistent'!$J$8:$BU$8,0)), "")&amp;""</f>
        <v/>
      </c>
      <c r="AN116" s="227" t="str">
        <f>_xlfn.IFNA(INDEX('Systemmanager - Datenassistent'!$J$9:$BU$134,MATCH($A116,Input_Lieferant!$B$9:$B$134,0),MATCH(AN$1,'Systemmanager - Datenassistent'!$J$8:$BU$8,0)), "")&amp;""</f>
        <v/>
      </c>
    </row>
    <row r="117" spans="1:40" x14ac:dyDescent="0.2">
      <c r="A117" t="str">
        <f>IF(LEN(Input_Lieferant!B124)=0,"",Input_Lieferant!B124)</f>
        <v/>
      </c>
      <c r="B117" t="str">
        <f t="shared" si="6"/>
        <v/>
      </c>
      <c r="C117" t="str">
        <f>_xlfn.IFNA(INDEX(Grunddaten!$C$9:$BP$134,MATCH($A117,Input_Lieferant!$B$9:$B$134,0),MATCH(C$1,Grunddaten!$C$8:$BP$8,0)), "")&amp;""</f>
        <v/>
      </c>
      <c r="D117" t="str">
        <f>_xlfn.IFNA(INDEX(Input_Lieferant!$C$9:$BE$158,MATCH($A117,Input_Lieferant!$B$9:$B$158,0),MATCH(D$1,Input_Lieferant!$C$8:$BE$8,0)), "")&amp;""</f>
        <v/>
      </c>
      <c r="E117" t="str">
        <f>_xlfn.IFNA(INDEX(Input_Lieferant!$C$9:$BE$158,MATCH($A117,Input_Lieferant!$B$9:$B$158,0),MATCH(E$1,Input_Lieferant!$C$8:$BE$8,0)), "")&amp;""</f>
        <v/>
      </c>
      <c r="F117" t="str">
        <f>_xlfn.IFNA(INDEX(Grunddaten!$C$9:$BP$134,MATCH($A117,Input_Lieferant!$B$9:$B$134,0),MATCH(F$1,Grunddaten!$C$8:$BP$8,0)), "")&amp;""</f>
        <v/>
      </c>
      <c r="G117" t="str">
        <f>_xlfn.IFNA(INDEX(Input_Lieferant!$C$9:$BE$158,MATCH($A117,Input_Lieferant!$B$9:$B$158,0),MATCH(G$1,Input_Lieferant!$C$8:$BE$8,0)), "")&amp;""</f>
        <v/>
      </c>
      <c r="H117" t="str">
        <f>_xlfn.IFNA(INDEX(Input_Lieferant!$C$9:$BE$158,MATCH($A117,Input_Lieferant!$B$9:$B$158,0),MATCH(H$1,Input_Lieferant!$C$8:$BE$8,0)),"")&amp;""</f>
        <v/>
      </c>
      <c r="I117" t="str">
        <f>TEXT(_xlfn.IFNA(INDEX(Input_Lieferant!$C$9:$BE$158,MATCH($A117,Input_Lieferant!$B$9:$B$158,0),MATCH(I$1,Input_Lieferant!$C$8:$BE$8,0)),""), "0.000")&amp;""</f>
        <v/>
      </c>
      <c r="J117" t="str">
        <f>TEXT(_xlfn.IFNA(INDEX(Input_Lieferant!$C$9:$BE$158,MATCH($A117,Input_Lieferant!$B$9:$B$158,0),MATCH(J$1,Input_Lieferant!$C$8:$BE$8,0)),""), "0.000")&amp;""</f>
        <v/>
      </c>
      <c r="K117" t="str">
        <f>TEXT(_xlfn.IFNA(INDEX(Input_Lieferant!$C$9:$BE$158,MATCH($A117,Input_Lieferant!$B$9:$B$158,0),MATCH(K$1,Input_Lieferant!$C$8:$BE$8,0)),""), "0.000")&amp;""</f>
        <v/>
      </c>
      <c r="L117" t="str">
        <f>TEXT(_xlfn.IFNA(INDEX(Input_Lieferant!$C$9:$BE$158,MATCH($A117,Input_Lieferant!$B$9:$B$158,0),MATCH(L$1,Input_Lieferant!$C$8:$BE$8,0)),""), "0.000")&amp;""</f>
        <v/>
      </c>
      <c r="M117" t="str">
        <f>_xlfn.IFNA(INDEX(Input_Lieferant!$C$9:$BE$158,MATCH($A117,Input_Lieferant!$B$9:$B$158,0),MATCH(M$1,Input_Lieferant!$C$8:$BE$8,0)),"")&amp;""</f>
        <v/>
      </c>
      <c r="N117" t="str">
        <f>_xlfn.IFNA(INDEX(Input_Lieferant!$C$9:$BE$158,MATCH($A117,Input_Lieferant!$B$9:$B$158,0),MATCH(N$1,Input_Lieferant!$C$8:$BE$8,0)),"")&amp;""</f>
        <v/>
      </c>
      <c r="O117" t="str">
        <f>_xlfn.IFNA(INDEX(Input_Lieferant!$C$9:$BE$158,MATCH($A117,Input_Lieferant!$B$9:$B$158,0),MATCH(O$1,Input_Lieferant!$C$8:$BE$8,0)),"")&amp;""</f>
        <v/>
      </c>
      <c r="P117" t="str">
        <f>_xlfn.IFNA(INDEX(Input_Lieferant!$C$9:$BE$158,MATCH($A117,Input_Lieferant!$B$9:$B$158,0),MATCH(P$1,Input_Lieferant!$C$8:$BE$8,0)),"")&amp;""</f>
        <v/>
      </c>
      <c r="Q117" s="258" t="str">
        <f t="shared" si="7"/>
        <v/>
      </c>
      <c r="R117" t="str">
        <f>_xlfn.IFNA(INDEX(Grunddaten!$C$9:$BP$134,MATCH($A117,Input_Lieferant!$B$9:$B$134,0),MATCH(R$1,Grunddaten!$C$8:$BP$8,0)), "")&amp;""</f>
        <v/>
      </c>
      <c r="S117" t="str">
        <f>_xlfn.IFNA(INDEX('Systemmanager - Datenassistent'!$J$9:$BU$134,MATCH($A117,Input_Lieferant!$B$9:$B$134,0),MATCH(S$1,'Systemmanager - Datenassistent'!$J$8:$BU$8,0)), "")</f>
        <v/>
      </c>
      <c r="T117" t="e">
        <f>INDEX('Systemmanager - Datenassistent'!$J$9:$BU$134,MATCH($A117,Input_Lieferant!$B$9:$B$134,0),MATCH(T$1,'Systemmanager - Datenassistent'!$J$8:$BU$8,0))</f>
        <v>#N/A</v>
      </c>
      <c r="U117" t="str">
        <f>_xlfn.IFNA(INDEX(Input_Lieferant!$C$9:$BE$158,MATCH($A117,Input_Lieferant!$B$9:$B$158,0),MATCH(U$1,Input_Lieferant!$C$8:$BE$8,0)),"")&amp;""</f>
        <v/>
      </c>
      <c r="V117" s="258" t="str">
        <f t="shared" si="8"/>
        <v/>
      </c>
      <c r="W117" t="str">
        <f>_xlfn.IFNA(INDEX(Grunddaten!$C$9:$BP$134,MATCH($A117,Input_Lieferant!$B$9:$B$134,0),MATCH(W$1,Grunddaten!$C$8:$BP$8,0)), "")&amp;""</f>
        <v/>
      </c>
      <c r="Y117" t="str">
        <f>_xlfn.IFNA(INDEX(Input_Lieferant!$C$9:$BE$158,MATCH($A117,Input_Lieferant!$B$9:$B$158,0),MATCH(Y$1,Input_Lieferant!$C$8:$BE$8,0)), "")&amp;""</f>
        <v/>
      </c>
      <c r="Z117" t="str">
        <f>_xlfn.IFNA(INDEX(Input_Lieferant!$C$9:$BE$158,MATCH($A117,Input_Lieferant!$B$9:$B$158,0),MATCH(Z$1,Input_Lieferant!$C$8:$BE$8,0)), "")&amp;""</f>
        <v/>
      </c>
      <c r="AA117" t="str">
        <f>_xlfn.IFNA(INDEX(Grunddaten!$C$9:$BP$134,MATCH($A117,Input_Lieferant!$B$9:$B$134,0),MATCH(AA$1,Grunddaten!$C$8:$BP$8,0)), "")&amp;""</f>
        <v/>
      </c>
      <c r="AB117" t="str">
        <f>_xlfn.IFNA(INDEX(Input_Lieferant!$C$9:$BE$158,MATCH($A117,Input_Lieferant!$B$9:$B$158,0),MATCH(AB$1,Input_Lieferant!$C$8:$BE$8,0)), "")&amp;""</f>
        <v/>
      </c>
      <c r="AC117" s="258" t="str">
        <f t="shared" si="9"/>
        <v/>
      </c>
      <c r="AD117" t="str">
        <f>_xlfn.IFNA(INDEX('Systemmanager - Datenassistent'!$G$9:$BU$134,MATCH($A117,Input_Lieferant!$B$9:$B$134,0),MATCH(AD$1,'Systemmanager - Datenassistent'!$G$8:$BU$8,0)), "")&amp;""</f>
        <v/>
      </c>
      <c r="AE117" t="str">
        <f>_xlfn.IFNA(INDEX(Grunddaten!$C$9:$BP$134,MATCH($A117,Input_Lieferant!$B$9:$B$134,0),MATCH(AE$1,Grunddaten!$C$8:$BP$8,0)), "")&amp;""</f>
        <v/>
      </c>
      <c r="AF117" t="str">
        <f>_xlfn.IFNA(INDEX('Systemmanager - Datenassistent'!$J$9:$BU$134,MATCH($A117,Input_Lieferant!$B$9:$B$134,0),MATCH(AF$1,'Systemmanager - Datenassistent'!$J$8:$BU$8,0)), "")&amp;""</f>
        <v/>
      </c>
      <c r="AG117" t="str">
        <f>_xlfn.IFNA(INDEX('Systemmanager - Datenassistent'!$J$9:$BU$134,MATCH($A117,Input_Lieferant!$B$9:$B$134,0),MATCH(AG$1,'Systemmanager - Datenassistent'!$J$8:$BU$8,0)), "")&amp;""</f>
        <v/>
      </c>
      <c r="AH117" t="str">
        <f>_xlfn.IFNA(INDEX(Grunddaten!$C$9:$BP$134,MATCH($A117,Input_Lieferant!$B$9:$B$134,0),MATCH(AH$1,Grunddaten!$C$8:$BP$8,0)), "")&amp;""</f>
        <v/>
      </c>
      <c r="AI117" t="str">
        <f>_xlfn.IFNA(INDEX(Grunddaten!$C$9:$BP$134,MATCH($A117,Input_Lieferant!$B$9:$B$134,0),MATCH(AI$1,Grunddaten!$C$8:$BP$8,0)), "")&amp;""</f>
        <v/>
      </c>
      <c r="AJ117" t="str">
        <f>_xlfn.IFNA(INDEX(Grunddaten!$C$9:$BP$134,MATCH($A117,Input_Lieferant!$B$9:$B$134,0),MATCH(AJ$1,Grunddaten!$C$8:$BP$8,0)), "")&amp;""</f>
        <v/>
      </c>
      <c r="AK117" s="258" t="str">
        <f t="shared" si="10"/>
        <v/>
      </c>
      <c r="AL117" t="str">
        <f>_xlfn.IFNA(INDEX('Systemmanager - Datenassistent'!$J$9:$BU$134,MATCH($A117,Input_Lieferant!$B$9:$B$134,0),MATCH(AL$1,'Systemmanager - Datenassistent'!$J$8:$BU$8,0)), "")&amp;""</f>
        <v/>
      </c>
      <c r="AM117" t="str">
        <f>_xlfn.IFNA(INDEX('Systemmanager - Datenassistent'!$J$9:$BU$134,MATCH($A117,Input_Lieferant!$B$9:$B$134,0),MATCH(AM$1,'Systemmanager - Datenassistent'!$J$8:$BU$8,0)), "")&amp;""</f>
        <v/>
      </c>
      <c r="AN117" s="227" t="str">
        <f>_xlfn.IFNA(INDEX('Systemmanager - Datenassistent'!$J$9:$BU$134,MATCH($A117,Input_Lieferant!$B$9:$B$134,0),MATCH(AN$1,'Systemmanager - Datenassistent'!$J$8:$BU$8,0)), "")&amp;""</f>
        <v/>
      </c>
    </row>
    <row r="118" spans="1:40" x14ac:dyDescent="0.2">
      <c r="A118" t="str">
        <f>IF(LEN(Input_Lieferant!B125)=0,"",Input_Lieferant!B125)</f>
        <v/>
      </c>
      <c r="B118" t="str">
        <f t="shared" si="6"/>
        <v/>
      </c>
      <c r="C118" t="str">
        <f>_xlfn.IFNA(INDEX(Grunddaten!$C$9:$BP$134,MATCH($A118,Input_Lieferant!$B$9:$B$134,0),MATCH(C$1,Grunddaten!$C$8:$BP$8,0)), "")&amp;""</f>
        <v/>
      </c>
      <c r="D118" t="str">
        <f>_xlfn.IFNA(INDEX(Input_Lieferant!$C$9:$BE$158,MATCH($A118,Input_Lieferant!$B$9:$B$158,0),MATCH(D$1,Input_Lieferant!$C$8:$BE$8,0)), "")&amp;""</f>
        <v/>
      </c>
      <c r="E118" t="str">
        <f>_xlfn.IFNA(INDEX(Input_Lieferant!$C$9:$BE$158,MATCH($A118,Input_Lieferant!$B$9:$B$158,0),MATCH(E$1,Input_Lieferant!$C$8:$BE$8,0)), "")&amp;""</f>
        <v/>
      </c>
      <c r="F118" t="str">
        <f>_xlfn.IFNA(INDEX(Grunddaten!$C$9:$BP$134,MATCH($A118,Input_Lieferant!$B$9:$B$134,0),MATCH(F$1,Grunddaten!$C$8:$BP$8,0)), "")&amp;""</f>
        <v/>
      </c>
      <c r="G118" t="str">
        <f>_xlfn.IFNA(INDEX(Input_Lieferant!$C$9:$BE$158,MATCH($A118,Input_Lieferant!$B$9:$B$158,0),MATCH(G$1,Input_Lieferant!$C$8:$BE$8,0)), "")&amp;""</f>
        <v/>
      </c>
      <c r="H118" t="str">
        <f>_xlfn.IFNA(INDEX(Input_Lieferant!$C$9:$BE$158,MATCH($A118,Input_Lieferant!$B$9:$B$158,0),MATCH(H$1,Input_Lieferant!$C$8:$BE$8,0)),"")&amp;""</f>
        <v/>
      </c>
      <c r="I118" t="str">
        <f>TEXT(_xlfn.IFNA(INDEX(Input_Lieferant!$C$9:$BE$158,MATCH($A118,Input_Lieferant!$B$9:$B$158,0),MATCH(I$1,Input_Lieferant!$C$8:$BE$8,0)),""), "0.000")&amp;""</f>
        <v/>
      </c>
      <c r="J118" t="str">
        <f>TEXT(_xlfn.IFNA(INDEX(Input_Lieferant!$C$9:$BE$158,MATCH($A118,Input_Lieferant!$B$9:$B$158,0),MATCH(J$1,Input_Lieferant!$C$8:$BE$8,0)),""), "0.000")&amp;""</f>
        <v/>
      </c>
      <c r="K118" t="str">
        <f>TEXT(_xlfn.IFNA(INDEX(Input_Lieferant!$C$9:$BE$158,MATCH($A118,Input_Lieferant!$B$9:$B$158,0),MATCH(K$1,Input_Lieferant!$C$8:$BE$8,0)),""), "0.000")&amp;""</f>
        <v/>
      </c>
      <c r="L118" t="str">
        <f>TEXT(_xlfn.IFNA(INDEX(Input_Lieferant!$C$9:$BE$158,MATCH($A118,Input_Lieferant!$B$9:$B$158,0),MATCH(L$1,Input_Lieferant!$C$8:$BE$8,0)),""), "0.000")&amp;""</f>
        <v/>
      </c>
      <c r="M118" t="str">
        <f>_xlfn.IFNA(INDEX(Input_Lieferant!$C$9:$BE$158,MATCH($A118,Input_Lieferant!$B$9:$B$158,0),MATCH(M$1,Input_Lieferant!$C$8:$BE$8,0)),"")&amp;""</f>
        <v/>
      </c>
      <c r="N118" t="str">
        <f>_xlfn.IFNA(INDEX(Input_Lieferant!$C$9:$BE$158,MATCH($A118,Input_Lieferant!$B$9:$B$158,0),MATCH(N$1,Input_Lieferant!$C$8:$BE$8,0)),"")&amp;""</f>
        <v/>
      </c>
      <c r="O118" t="str">
        <f>_xlfn.IFNA(INDEX(Input_Lieferant!$C$9:$BE$158,MATCH($A118,Input_Lieferant!$B$9:$B$158,0),MATCH(O$1,Input_Lieferant!$C$8:$BE$8,0)),"")&amp;""</f>
        <v/>
      </c>
      <c r="P118" t="str">
        <f>_xlfn.IFNA(INDEX(Input_Lieferant!$C$9:$BE$158,MATCH($A118,Input_Lieferant!$B$9:$B$158,0),MATCH(P$1,Input_Lieferant!$C$8:$BE$8,0)),"")&amp;""</f>
        <v/>
      </c>
      <c r="Q118" s="258" t="str">
        <f t="shared" si="7"/>
        <v/>
      </c>
      <c r="R118" t="str">
        <f>_xlfn.IFNA(INDEX(Grunddaten!$C$9:$BP$134,MATCH($A118,Input_Lieferant!$B$9:$B$134,0),MATCH(R$1,Grunddaten!$C$8:$BP$8,0)), "")&amp;""</f>
        <v/>
      </c>
      <c r="S118" t="str">
        <f>_xlfn.IFNA(INDEX('Systemmanager - Datenassistent'!$J$9:$BU$134,MATCH($A118,Input_Lieferant!$B$9:$B$134,0),MATCH(S$1,'Systemmanager - Datenassistent'!$J$8:$BU$8,0)), "")</f>
        <v/>
      </c>
      <c r="T118" t="e">
        <f>INDEX('Systemmanager - Datenassistent'!$J$9:$BU$134,MATCH($A118,Input_Lieferant!$B$9:$B$134,0),MATCH(T$1,'Systemmanager - Datenassistent'!$J$8:$BU$8,0))</f>
        <v>#N/A</v>
      </c>
      <c r="U118" t="str">
        <f>_xlfn.IFNA(INDEX(Input_Lieferant!$C$9:$BE$158,MATCH($A118,Input_Lieferant!$B$9:$B$158,0),MATCH(U$1,Input_Lieferant!$C$8:$BE$8,0)),"")&amp;""</f>
        <v/>
      </c>
      <c r="V118" s="258" t="str">
        <f t="shared" si="8"/>
        <v/>
      </c>
      <c r="W118" t="str">
        <f>_xlfn.IFNA(INDEX(Grunddaten!$C$9:$BP$134,MATCH($A118,Input_Lieferant!$B$9:$B$134,0),MATCH(W$1,Grunddaten!$C$8:$BP$8,0)), "")&amp;""</f>
        <v/>
      </c>
      <c r="Y118" t="str">
        <f>_xlfn.IFNA(INDEX(Input_Lieferant!$C$9:$BE$158,MATCH($A118,Input_Lieferant!$B$9:$B$158,0),MATCH(Y$1,Input_Lieferant!$C$8:$BE$8,0)), "")&amp;""</f>
        <v/>
      </c>
      <c r="Z118" t="str">
        <f>_xlfn.IFNA(INDEX(Input_Lieferant!$C$9:$BE$158,MATCH($A118,Input_Lieferant!$B$9:$B$158,0),MATCH(Z$1,Input_Lieferant!$C$8:$BE$8,0)), "")&amp;""</f>
        <v/>
      </c>
      <c r="AA118" t="str">
        <f>_xlfn.IFNA(INDEX(Grunddaten!$C$9:$BP$134,MATCH($A118,Input_Lieferant!$B$9:$B$134,0),MATCH(AA$1,Grunddaten!$C$8:$BP$8,0)), "")&amp;""</f>
        <v/>
      </c>
      <c r="AB118" t="str">
        <f>_xlfn.IFNA(INDEX(Input_Lieferant!$C$9:$BE$158,MATCH($A118,Input_Lieferant!$B$9:$B$158,0),MATCH(AB$1,Input_Lieferant!$C$8:$BE$8,0)), "")&amp;""</f>
        <v/>
      </c>
      <c r="AC118" s="258" t="str">
        <f t="shared" si="9"/>
        <v/>
      </c>
      <c r="AD118" t="str">
        <f>_xlfn.IFNA(INDEX('Systemmanager - Datenassistent'!$G$9:$BU$134,MATCH($A118,Input_Lieferant!$B$9:$B$134,0),MATCH(AD$1,'Systemmanager - Datenassistent'!$G$8:$BU$8,0)), "")&amp;""</f>
        <v/>
      </c>
      <c r="AE118" t="str">
        <f>_xlfn.IFNA(INDEX(Grunddaten!$C$9:$BP$134,MATCH($A118,Input_Lieferant!$B$9:$B$134,0),MATCH(AE$1,Grunddaten!$C$8:$BP$8,0)), "")&amp;""</f>
        <v/>
      </c>
      <c r="AF118" t="str">
        <f>_xlfn.IFNA(INDEX('Systemmanager - Datenassistent'!$J$9:$BU$134,MATCH($A118,Input_Lieferant!$B$9:$B$134,0),MATCH(AF$1,'Systemmanager - Datenassistent'!$J$8:$BU$8,0)), "")&amp;""</f>
        <v/>
      </c>
      <c r="AG118" t="str">
        <f>_xlfn.IFNA(INDEX('Systemmanager - Datenassistent'!$J$9:$BU$134,MATCH($A118,Input_Lieferant!$B$9:$B$134,0),MATCH(AG$1,'Systemmanager - Datenassistent'!$J$8:$BU$8,0)), "")&amp;""</f>
        <v/>
      </c>
      <c r="AH118" t="str">
        <f>_xlfn.IFNA(INDEX(Grunddaten!$C$9:$BP$134,MATCH($A118,Input_Lieferant!$B$9:$B$134,0),MATCH(AH$1,Grunddaten!$C$8:$BP$8,0)), "")&amp;""</f>
        <v/>
      </c>
      <c r="AI118" t="str">
        <f>_xlfn.IFNA(INDEX(Grunddaten!$C$9:$BP$134,MATCH($A118,Input_Lieferant!$B$9:$B$134,0),MATCH(AI$1,Grunddaten!$C$8:$BP$8,0)), "")&amp;""</f>
        <v/>
      </c>
      <c r="AJ118" t="str">
        <f>_xlfn.IFNA(INDEX(Grunddaten!$C$9:$BP$134,MATCH($A118,Input_Lieferant!$B$9:$B$134,0),MATCH(AJ$1,Grunddaten!$C$8:$BP$8,0)), "")&amp;""</f>
        <v/>
      </c>
      <c r="AK118" s="258" t="str">
        <f t="shared" si="10"/>
        <v/>
      </c>
      <c r="AL118" t="str">
        <f>_xlfn.IFNA(INDEX('Systemmanager - Datenassistent'!$J$9:$BU$134,MATCH($A118,Input_Lieferant!$B$9:$B$134,0),MATCH(AL$1,'Systemmanager - Datenassistent'!$J$8:$BU$8,0)), "")&amp;""</f>
        <v/>
      </c>
      <c r="AM118" t="str">
        <f>_xlfn.IFNA(INDEX('Systemmanager - Datenassistent'!$J$9:$BU$134,MATCH($A118,Input_Lieferant!$B$9:$B$134,0),MATCH(AM$1,'Systemmanager - Datenassistent'!$J$8:$BU$8,0)), "")&amp;""</f>
        <v/>
      </c>
      <c r="AN118" s="227" t="str">
        <f>_xlfn.IFNA(INDEX('Systemmanager - Datenassistent'!$J$9:$BU$134,MATCH($A118,Input_Lieferant!$B$9:$B$134,0),MATCH(AN$1,'Systemmanager - Datenassistent'!$J$8:$BU$8,0)), "")&amp;""</f>
        <v/>
      </c>
    </row>
    <row r="119" spans="1:40" x14ac:dyDescent="0.2">
      <c r="A119" t="str">
        <f>IF(LEN(Input_Lieferant!B126)=0,"",Input_Lieferant!B126)</f>
        <v/>
      </c>
      <c r="B119" t="str">
        <f t="shared" si="6"/>
        <v/>
      </c>
      <c r="C119" t="str">
        <f>_xlfn.IFNA(INDEX(Grunddaten!$C$9:$BP$134,MATCH($A119,Input_Lieferant!$B$9:$B$134,0),MATCH(C$1,Grunddaten!$C$8:$BP$8,0)), "")&amp;""</f>
        <v/>
      </c>
      <c r="D119" t="str">
        <f>_xlfn.IFNA(INDEX(Input_Lieferant!$C$9:$BE$158,MATCH($A119,Input_Lieferant!$B$9:$B$158,0),MATCH(D$1,Input_Lieferant!$C$8:$BE$8,0)), "")&amp;""</f>
        <v/>
      </c>
      <c r="E119" t="str">
        <f>_xlfn.IFNA(INDEX(Input_Lieferant!$C$9:$BE$158,MATCH($A119,Input_Lieferant!$B$9:$B$158,0),MATCH(E$1,Input_Lieferant!$C$8:$BE$8,0)), "")&amp;""</f>
        <v/>
      </c>
      <c r="F119" t="str">
        <f>_xlfn.IFNA(INDEX(Grunddaten!$C$9:$BP$134,MATCH($A119,Input_Lieferant!$B$9:$B$134,0),MATCH(F$1,Grunddaten!$C$8:$BP$8,0)), "")&amp;""</f>
        <v/>
      </c>
      <c r="G119" t="str">
        <f>_xlfn.IFNA(INDEX(Input_Lieferant!$C$9:$BE$158,MATCH($A119,Input_Lieferant!$B$9:$B$158,0),MATCH(G$1,Input_Lieferant!$C$8:$BE$8,0)), "")&amp;""</f>
        <v/>
      </c>
      <c r="H119" t="str">
        <f>_xlfn.IFNA(INDEX(Input_Lieferant!$C$9:$BE$158,MATCH($A119,Input_Lieferant!$B$9:$B$158,0),MATCH(H$1,Input_Lieferant!$C$8:$BE$8,0)),"")&amp;""</f>
        <v/>
      </c>
      <c r="I119" t="str">
        <f>TEXT(_xlfn.IFNA(INDEX(Input_Lieferant!$C$9:$BE$158,MATCH($A119,Input_Lieferant!$B$9:$B$158,0),MATCH(I$1,Input_Lieferant!$C$8:$BE$8,0)),""), "0.000")&amp;""</f>
        <v/>
      </c>
      <c r="J119" t="str">
        <f>TEXT(_xlfn.IFNA(INDEX(Input_Lieferant!$C$9:$BE$158,MATCH($A119,Input_Lieferant!$B$9:$B$158,0),MATCH(J$1,Input_Lieferant!$C$8:$BE$8,0)),""), "0.000")&amp;""</f>
        <v/>
      </c>
      <c r="K119" t="str">
        <f>TEXT(_xlfn.IFNA(INDEX(Input_Lieferant!$C$9:$BE$158,MATCH($A119,Input_Lieferant!$B$9:$B$158,0),MATCH(K$1,Input_Lieferant!$C$8:$BE$8,0)),""), "0.000")&amp;""</f>
        <v/>
      </c>
      <c r="L119" t="str">
        <f>TEXT(_xlfn.IFNA(INDEX(Input_Lieferant!$C$9:$BE$158,MATCH($A119,Input_Lieferant!$B$9:$B$158,0),MATCH(L$1,Input_Lieferant!$C$8:$BE$8,0)),""), "0.000")&amp;""</f>
        <v/>
      </c>
      <c r="M119" t="str">
        <f>_xlfn.IFNA(INDEX(Input_Lieferant!$C$9:$BE$158,MATCH($A119,Input_Lieferant!$B$9:$B$158,0),MATCH(M$1,Input_Lieferant!$C$8:$BE$8,0)),"")&amp;""</f>
        <v/>
      </c>
      <c r="N119" t="str">
        <f>_xlfn.IFNA(INDEX(Input_Lieferant!$C$9:$BE$158,MATCH($A119,Input_Lieferant!$B$9:$B$158,0),MATCH(N$1,Input_Lieferant!$C$8:$BE$8,0)),"")&amp;""</f>
        <v/>
      </c>
      <c r="O119" t="str">
        <f>_xlfn.IFNA(INDEX(Input_Lieferant!$C$9:$BE$158,MATCH($A119,Input_Lieferant!$B$9:$B$158,0),MATCH(O$1,Input_Lieferant!$C$8:$BE$8,0)),"")&amp;""</f>
        <v/>
      </c>
      <c r="P119" t="str">
        <f>_xlfn.IFNA(INDEX(Input_Lieferant!$C$9:$BE$158,MATCH($A119,Input_Lieferant!$B$9:$B$158,0),MATCH(P$1,Input_Lieferant!$C$8:$BE$8,0)),"")&amp;""</f>
        <v/>
      </c>
      <c r="Q119" s="258" t="str">
        <f t="shared" si="7"/>
        <v/>
      </c>
      <c r="R119" t="str">
        <f>_xlfn.IFNA(INDEX(Grunddaten!$C$9:$BP$134,MATCH($A119,Input_Lieferant!$B$9:$B$134,0),MATCH(R$1,Grunddaten!$C$8:$BP$8,0)), "")&amp;""</f>
        <v/>
      </c>
      <c r="S119" t="str">
        <f>_xlfn.IFNA(INDEX('Systemmanager - Datenassistent'!$J$9:$BU$134,MATCH($A119,Input_Lieferant!$B$9:$B$134,0),MATCH(S$1,'Systemmanager - Datenassistent'!$J$8:$BU$8,0)), "")</f>
        <v/>
      </c>
      <c r="T119" t="e">
        <f>INDEX('Systemmanager - Datenassistent'!$J$9:$BU$134,MATCH($A119,Input_Lieferant!$B$9:$B$134,0),MATCH(T$1,'Systemmanager - Datenassistent'!$J$8:$BU$8,0))</f>
        <v>#N/A</v>
      </c>
      <c r="U119" t="str">
        <f>_xlfn.IFNA(INDEX(Input_Lieferant!$C$9:$BE$158,MATCH($A119,Input_Lieferant!$B$9:$B$158,0),MATCH(U$1,Input_Lieferant!$C$8:$BE$8,0)),"")&amp;""</f>
        <v/>
      </c>
      <c r="V119" s="258" t="str">
        <f t="shared" si="8"/>
        <v/>
      </c>
      <c r="W119" t="str">
        <f>_xlfn.IFNA(INDEX(Grunddaten!$C$9:$BP$134,MATCH($A119,Input_Lieferant!$B$9:$B$134,0),MATCH(W$1,Grunddaten!$C$8:$BP$8,0)), "")&amp;""</f>
        <v/>
      </c>
      <c r="Y119" t="str">
        <f>_xlfn.IFNA(INDEX(Input_Lieferant!$C$9:$BE$158,MATCH($A119,Input_Lieferant!$B$9:$B$158,0),MATCH(Y$1,Input_Lieferant!$C$8:$BE$8,0)), "")&amp;""</f>
        <v/>
      </c>
      <c r="Z119" t="str">
        <f>_xlfn.IFNA(INDEX(Input_Lieferant!$C$9:$BE$158,MATCH($A119,Input_Lieferant!$B$9:$B$158,0),MATCH(Z$1,Input_Lieferant!$C$8:$BE$8,0)), "")&amp;""</f>
        <v/>
      </c>
      <c r="AA119" t="str">
        <f>_xlfn.IFNA(INDEX(Grunddaten!$C$9:$BP$134,MATCH($A119,Input_Lieferant!$B$9:$B$134,0),MATCH(AA$1,Grunddaten!$C$8:$BP$8,0)), "")&amp;""</f>
        <v/>
      </c>
      <c r="AB119" t="str">
        <f>_xlfn.IFNA(INDEX(Input_Lieferant!$C$9:$BE$158,MATCH($A119,Input_Lieferant!$B$9:$B$158,0),MATCH(AB$1,Input_Lieferant!$C$8:$BE$8,0)), "")&amp;""</f>
        <v/>
      </c>
      <c r="AC119" s="258" t="str">
        <f t="shared" si="9"/>
        <v/>
      </c>
      <c r="AD119" t="str">
        <f>_xlfn.IFNA(INDEX('Systemmanager - Datenassistent'!$G$9:$BU$134,MATCH($A119,Input_Lieferant!$B$9:$B$134,0),MATCH(AD$1,'Systemmanager - Datenassistent'!$G$8:$BU$8,0)), "")&amp;""</f>
        <v/>
      </c>
      <c r="AE119" t="str">
        <f>_xlfn.IFNA(INDEX(Grunddaten!$C$9:$BP$134,MATCH($A119,Input_Lieferant!$B$9:$B$134,0),MATCH(AE$1,Grunddaten!$C$8:$BP$8,0)), "")&amp;""</f>
        <v/>
      </c>
      <c r="AF119" t="str">
        <f>_xlfn.IFNA(INDEX('Systemmanager - Datenassistent'!$J$9:$BU$134,MATCH($A119,Input_Lieferant!$B$9:$B$134,0),MATCH(AF$1,'Systemmanager - Datenassistent'!$J$8:$BU$8,0)), "")&amp;""</f>
        <v/>
      </c>
      <c r="AG119" t="str">
        <f>_xlfn.IFNA(INDEX('Systemmanager - Datenassistent'!$J$9:$BU$134,MATCH($A119,Input_Lieferant!$B$9:$B$134,0),MATCH(AG$1,'Systemmanager - Datenassistent'!$J$8:$BU$8,0)), "")&amp;""</f>
        <v/>
      </c>
      <c r="AH119" t="str">
        <f>_xlfn.IFNA(INDEX(Grunddaten!$C$9:$BP$134,MATCH($A119,Input_Lieferant!$B$9:$B$134,0),MATCH(AH$1,Grunddaten!$C$8:$BP$8,0)), "")&amp;""</f>
        <v/>
      </c>
      <c r="AI119" t="str">
        <f>_xlfn.IFNA(INDEX(Grunddaten!$C$9:$BP$134,MATCH($A119,Input_Lieferant!$B$9:$B$134,0),MATCH(AI$1,Grunddaten!$C$8:$BP$8,0)), "")&amp;""</f>
        <v/>
      </c>
      <c r="AJ119" t="str">
        <f>_xlfn.IFNA(INDEX(Grunddaten!$C$9:$BP$134,MATCH($A119,Input_Lieferant!$B$9:$B$134,0),MATCH(AJ$1,Grunddaten!$C$8:$BP$8,0)), "")&amp;""</f>
        <v/>
      </c>
      <c r="AK119" s="258" t="str">
        <f t="shared" si="10"/>
        <v/>
      </c>
      <c r="AL119" t="str">
        <f>_xlfn.IFNA(INDEX('Systemmanager - Datenassistent'!$J$9:$BU$134,MATCH($A119,Input_Lieferant!$B$9:$B$134,0),MATCH(AL$1,'Systemmanager - Datenassistent'!$J$8:$BU$8,0)), "")&amp;""</f>
        <v/>
      </c>
      <c r="AM119" t="str">
        <f>_xlfn.IFNA(INDEX('Systemmanager - Datenassistent'!$J$9:$BU$134,MATCH($A119,Input_Lieferant!$B$9:$B$134,0),MATCH(AM$1,'Systemmanager - Datenassistent'!$J$8:$BU$8,0)), "")&amp;""</f>
        <v/>
      </c>
      <c r="AN119" s="227" t="str">
        <f>_xlfn.IFNA(INDEX('Systemmanager - Datenassistent'!$J$9:$BU$134,MATCH($A119,Input_Lieferant!$B$9:$B$134,0),MATCH(AN$1,'Systemmanager - Datenassistent'!$J$8:$BU$8,0)), "")&amp;""</f>
        <v/>
      </c>
    </row>
    <row r="120" spans="1:40" x14ac:dyDescent="0.2">
      <c r="A120" t="str">
        <f>IF(LEN(Input_Lieferant!B127)=0,"",Input_Lieferant!B127)</f>
        <v/>
      </c>
      <c r="B120" t="str">
        <f t="shared" si="6"/>
        <v/>
      </c>
      <c r="C120" t="str">
        <f>_xlfn.IFNA(INDEX(Grunddaten!$C$9:$BP$134,MATCH($A120,Input_Lieferant!$B$9:$B$134,0),MATCH(C$1,Grunddaten!$C$8:$BP$8,0)), "")&amp;""</f>
        <v/>
      </c>
      <c r="D120" t="str">
        <f>_xlfn.IFNA(INDEX(Input_Lieferant!$C$9:$BE$158,MATCH($A120,Input_Lieferant!$B$9:$B$158,0),MATCH(D$1,Input_Lieferant!$C$8:$BE$8,0)), "")&amp;""</f>
        <v/>
      </c>
      <c r="E120" t="str">
        <f>_xlfn.IFNA(INDEX(Input_Lieferant!$C$9:$BE$158,MATCH($A120,Input_Lieferant!$B$9:$B$158,0),MATCH(E$1,Input_Lieferant!$C$8:$BE$8,0)), "")&amp;""</f>
        <v/>
      </c>
      <c r="F120" t="str">
        <f>_xlfn.IFNA(INDEX(Grunddaten!$C$9:$BP$134,MATCH($A120,Input_Lieferant!$B$9:$B$134,0),MATCH(F$1,Grunddaten!$C$8:$BP$8,0)), "")&amp;""</f>
        <v/>
      </c>
      <c r="G120" t="str">
        <f>_xlfn.IFNA(INDEX(Input_Lieferant!$C$9:$BE$158,MATCH($A120,Input_Lieferant!$B$9:$B$158,0),MATCH(G$1,Input_Lieferant!$C$8:$BE$8,0)), "")&amp;""</f>
        <v/>
      </c>
      <c r="H120" t="str">
        <f>_xlfn.IFNA(INDEX(Input_Lieferant!$C$9:$BE$158,MATCH($A120,Input_Lieferant!$B$9:$B$158,0),MATCH(H$1,Input_Lieferant!$C$8:$BE$8,0)),"")&amp;""</f>
        <v/>
      </c>
      <c r="I120" t="str">
        <f>TEXT(_xlfn.IFNA(INDEX(Input_Lieferant!$C$9:$BE$158,MATCH($A120,Input_Lieferant!$B$9:$B$158,0),MATCH(I$1,Input_Lieferant!$C$8:$BE$8,0)),""), "0.000")&amp;""</f>
        <v/>
      </c>
      <c r="J120" t="str">
        <f>TEXT(_xlfn.IFNA(INDEX(Input_Lieferant!$C$9:$BE$158,MATCH($A120,Input_Lieferant!$B$9:$B$158,0),MATCH(J$1,Input_Lieferant!$C$8:$BE$8,0)),""), "0.000")&amp;""</f>
        <v/>
      </c>
      <c r="K120" t="str">
        <f>TEXT(_xlfn.IFNA(INDEX(Input_Lieferant!$C$9:$BE$158,MATCH($A120,Input_Lieferant!$B$9:$B$158,0),MATCH(K$1,Input_Lieferant!$C$8:$BE$8,0)),""), "0.000")&amp;""</f>
        <v/>
      </c>
      <c r="L120" t="str">
        <f>TEXT(_xlfn.IFNA(INDEX(Input_Lieferant!$C$9:$BE$158,MATCH($A120,Input_Lieferant!$B$9:$B$158,0),MATCH(L$1,Input_Lieferant!$C$8:$BE$8,0)),""), "0.000")&amp;""</f>
        <v/>
      </c>
      <c r="M120" t="str">
        <f>_xlfn.IFNA(INDEX(Input_Lieferant!$C$9:$BE$158,MATCH($A120,Input_Lieferant!$B$9:$B$158,0),MATCH(M$1,Input_Lieferant!$C$8:$BE$8,0)),"")&amp;""</f>
        <v/>
      </c>
      <c r="N120" t="str">
        <f>_xlfn.IFNA(INDEX(Input_Lieferant!$C$9:$BE$158,MATCH($A120,Input_Lieferant!$B$9:$B$158,0),MATCH(N$1,Input_Lieferant!$C$8:$BE$8,0)),"")&amp;""</f>
        <v/>
      </c>
      <c r="O120" t="str">
        <f>_xlfn.IFNA(INDEX(Input_Lieferant!$C$9:$BE$158,MATCH($A120,Input_Lieferant!$B$9:$B$158,0),MATCH(O$1,Input_Lieferant!$C$8:$BE$8,0)),"")&amp;""</f>
        <v/>
      </c>
      <c r="P120" t="str">
        <f>_xlfn.IFNA(INDEX(Input_Lieferant!$C$9:$BE$158,MATCH($A120,Input_Lieferant!$B$9:$B$158,0),MATCH(P$1,Input_Lieferant!$C$8:$BE$8,0)),"")&amp;""</f>
        <v/>
      </c>
      <c r="Q120" s="258" t="str">
        <f t="shared" si="7"/>
        <v/>
      </c>
      <c r="R120" t="str">
        <f>_xlfn.IFNA(INDEX(Grunddaten!$C$9:$BP$134,MATCH($A120,Input_Lieferant!$B$9:$B$134,0),MATCH(R$1,Grunddaten!$C$8:$BP$8,0)), "")&amp;""</f>
        <v/>
      </c>
      <c r="S120" t="str">
        <f>_xlfn.IFNA(INDEX('Systemmanager - Datenassistent'!$J$9:$BU$134,MATCH($A120,Input_Lieferant!$B$9:$B$134,0),MATCH(S$1,'Systemmanager - Datenassistent'!$J$8:$BU$8,0)), "")</f>
        <v/>
      </c>
      <c r="T120" t="e">
        <f>INDEX('Systemmanager - Datenassistent'!$J$9:$BU$134,MATCH($A120,Input_Lieferant!$B$9:$B$134,0),MATCH(T$1,'Systemmanager - Datenassistent'!$J$8:$BU$8,0))</f>
        <v>#N/A</v>
      </c>
      <c r="U120" t="str">
        <f>_xlfn.IFNA(INDEX(Input_Lieferant!$C$9:$BE$158,MATCH($A120,Input_Lieferant!$B$9:$B$158,0),MATCH(U$1,Input_Lieferant!$C$8:$BE$8,0)),"")&amp;""</f>
        <v/>
      </c>
      <c r="V120" s="258" t="str">
        <f t="shared" si="8"/>
        <v/>
      </c>
      <c r="W120" t="str">
        <f>_xlfn.IFNA(INDEX(Grunddaten!$C$9:$BP$134,MATCH($A120,Input_Lieferant!$B$9:$B$134,0),MATCH(W$1,Grunddaten!$C$8:$BP$8,0)), "")&amp;""</f>
        <v/>
      </c>
      <c r="Y120" t="str">
        <f>_xlfn.IFNA(INDEX(Input_Lieferant!$C$9:$BE$158,MATCH($A120,Input_Lieferant!$B$9:$B$158,0),MATCH(Y$1,Input_Lieferant!$C$8:$BE$8,0)), "")&amp;""</f>
        <v/>
      </c>
      <c r="Z120" t="str">
        <f>_xlfn.IFNA(INDEX(Input_Lieferant!$C$9:$BE$158,MATCH($A120,Input_Lieferant!$B$9:$B$158,0),MATCH(Z$1,Input_Lieferant!$C$8:$BE$8,0)), "")&amp;""</f>
        <v/>
      </c>
      <c r="AA120" t="str">
        <f>_xlfn.IFNA(INDEX(Grunddaten!$C$9:$BP$134,MATCH($A120,Input_Lieferant!$B$9:$B$134,0),MATCH(AA$1,Grunddaten!$C$8:$BP$8,0)), "")&amp;""</f>
        <v/>
      </c>
      <c r="AB120" t="str">
        <f>_xlfn.IFNA(INDEX(Input_Lieferant!$C$9:$BE$158,MATCH($A120,Input_Lieferant!$B$9:$B$158,0),MATCH(AB$1,Input_Lieferant!$C$8:$BE$8,0)), "")&amp;""</f>
        <v/>
      </c>
      <c r="AC120" s="258" t="str">
        <f t="shared" si="9"/>
        <v/>
      </c>
      <c r="AD120" t="str">
        <f>_xlfn.IFNA(INDEX('Systemmanager - Datenassistent'!$G$9:$BU$134,MATCH($A120,Input_Lieferant!$B$9:$B$134,0),MATCH(AD$1,'Systemmanager - Datenassistent'!$G$8:$BU$8,0)), "")&amp;""</f>
        <v/>
      </c>
      <c r="AE120" t="str">
        <f>_xlfn.IFNA(INDEX(Grunddaten!$C$9:$BP$134,MATCH($A120,Input_Lieferant!$B$9:$B$134,0),MATCH(AE$1,Grunddaten!$C$8:$BP$8,0)), "")&amp;""</f>
        <v/>
      </c>
      <c r="AF120" t="str">
        <f>_xlfn.IFNA(INDEX('Systemmanager - Datenassistent'!$J$9:$BU$134,MATCH($A120,Input_Lieferant!$B$9:$B$134,0),MATCH(AF$1,'Systemmanager - Datenassistent'!$J$8:$BU$8,0)), "")&amp;""</f>
        <v/>
      </c>
      <c r="AG120" t="str">
        <f>_xlfn.IFNA(INDEX('Systemmanager - Datenassistent'!$J$9:$BU$134,MATCH($A120,Input_Lieferant!$B$9:$B$134,0),MATCH(AG$1,'Systemmanager - Datenassistent'!$J$8:$BU$8,0)), "")&amp;""</f>
        <v/>
      </c>
      <c r="AH120" t="str">
        <f>_xlfn.IFNA(INDEX(Grunddaten!$C$9:$BP$134,MATCH($A120,Input_Lieferant!$B$9:$B$134,0),MATCH(AH$1,Grunddaten!$C$8:$BP$8,0)), "")&amp;""</f>
        <v/>
      </c>
      <c r="AI120" t="str">
        <f>_xlfn.IFNA(INDEX(Grunddaten!$C$9:$BP$134,MATCH($A120,Input_Lieferant!$B$9:$B$134,0),MATCH(AI$1,Grunddaten!$C$8:$BP$8,0)), "")&amp;""</f>
        <v/>
      </c>
      <c r="AJ120" t="str">
        <f>_xlfn.IFNA(INDEX(Grunddaten!$C$9:$BP$134,MATCH($A120,Input_Lieferant!$B$9:$B$134,0),MATCH(AJ$1,Grunddaten!$C$8:$BP$8,0)), "")&amp;""</f>
        <v/>
      </c>
      <c r="AK120" s="258" t="str">
        <f t="shared" si="10"/>
        <v/>
      </c>
      <c r="AL120" t="str">
        <f>_xlfn.IFNA(INDEX('Systemmanager - Datenassistent'!$J$9:$BU$134,MATCH($A120,Input_Lieferant!$B$9:$B$134,0),MATCH(AL$1,'Systemmanager - Datenassistent'!$J$8:$BU$8,0)), "")&amp;""</f>
        <v/>
      </c>
      <c r="AM120" t="str">
        <f>_xlfn.IFNA(INDEX('Systemmanager - Datenassistent'!$J$9:$BU$134,MATCH($A120,Input_Lieferant!$B$9:$B$134,0),MATCH(AM$1,'Systemmanager - Datenassistent'!$J$8:$BU$8,0)), "")&amp;""</f>
        <v/>
      </c>
      <c r="AN120" s="227" t="str">
        <f>_xlfn.IFNA(INDEX('Systemmanager - Datenassistent'!$J$9:$BU$134,MATCH($A120,Input_Lieferant!$B$9:$B$134,0),MATCH(AN$1,'Systemmanager - Datenassistent'!$J$8:$BU$8,0)), "")&amp;""</f>
        <v/>
      </c>
    </row>
    <row r="121" spans="1:40" x14ac:dyDescent="0.2">
      <c r="A121" t="str">
        <f>IF(LEN(Input_Lieferant!B128)=0,"",Input_Lieferant!B128)</f>
        <v/>
      </c>
      <c r="B121" t="str">
        <f t="shared" si="6"/>
        <v/>
      </c>
      <c r="C121" t="str">
        <f>_xlfn.IFNA(INDEX(Grunddaten!$C$9:$BP$134,MATCH($A121,Input_Lieferant!$B$9:$B$134,0),MATCH(C$1,Grunddaten!$C$8:$BP$8,0)), "")&amp;""</f>
        <v/>
      </c>
      <c r="D121" t="str">
        <f>_xlfn.IFNA(INDEX(Input_Lieferant!$C$9:$BE$158,MATCH($A121,Input_Lieferant!$B$9:$B$158,0),MATCH(D$1,Input_Lieferant!$C$8:$BE$8,0)), "")&amp;""</f>
        <v/>
      </c>
      <c r="E121" t="str">
        <f>_xlfn.IFNA(INDEX(Input_Lieferant!$C$9:$BE$158,MATCH($A121,Input_Lieferant!$B$9:$B$158,0),MATCH(E$1,Input_Lieferant!$C$8:$BE$8,0)), "")&amp;""</f>
        <v/>
      </c>
      <c r="F121" t="str">
        <f>_xlfn.IFNA(INDEX(Grunddaten!$C$9:$BP$134,MATCH($A121,Input_Lieferant!$B$9:$B$134,0),MATCH(F$1,Grunddaten!$C$8:$BP$8,0)), "")&amp;""</f>
        <v/>
      </c>
      <c r="G121" t="str">
        <f>_xlfn.IFNA(INDEX(Input_Lieferant!$C$9:$BE$158,MATCH($A121,Input_Lieferant!$B$9:$B$158,0),MATCH(G$1,Input_Lieferant!$C$8:$BE$8,0)), "")&amp;""</f>
        <v/>
      </c>
      <c r="H121" t="str">
        <f>_xlfn.IFNA(INDEX(Input_Lieferant!$C$9:$BE$158,MATCH($A121,Input_Lieferant!$B$9:$B$158,0),MATCH(H$1,Input_Lieferant!$C$8:$BE$8,0)),"")&amp;""</f>
        <v/>
      </c>
      <c r="I121" t="str">
        <f>TEXT(_xlfn.IFNA(INDEX(Input_Lieferant!$C$9:$BE$158,MATCH($A121,Input_Lieferant!$B$9:$B$158,0),MATCH(I$1,Input_Lieferant!$C$8:$BE$8,0)),""), "0.000")&amp;""</f>
        <v/>
      </c>
      <c r="J121" t="str">
        <f>TEXT(_xlfn.IFNA(INDEX(Input_Lieferant!$C$9:$BE$158,MATCH($A121,Input_Lieferant!$B$9:$B$158,0),MATCH(J$1,Input_Lieferant!$C$8:$BE$8,0)),""), "0.000")&amp;""</f>
        <v/>
      </c>
      <c r="K121" t="str">
        <f>TEXT(_xlfn.IFNA(INDEX(Input_Lieferant!$C$9:$BE$158,MATCH($A121,Input_Lieferant!$B$9:$B$158,0),MATCH(K$1,Input_Lieferant!$C$8:$BE$8,0)),""), "0.000")&amp;""</f>
        <v/>
      </c>
      <c r="L121" t="str">
        <f>TEXT(_xlfn.IFNA(INDEX(Input_Lieferant!$C$9:$BE$158,MATCH($A121,Input_Lieferant!$B$9:$B$158,0),MATCH(L$1,Input_Lieferant!$C$8:$BE$8,0)),""), "0.000")&amp;""</f>
        <v/>
      </c>
      <c r="M121" t="str">
        <f>_xlfn.IFNA(INDEX(Input_Lieferant!$C$9:$BE$158,MATCH($A121,Input_Lieferant!$B$9:$B$158,0),MATCH(M$1,Input_Lieferant!$C$8:$BE$8,0)),"")&amp;""</f>
        <v/>
      </c>
      <c r="N121" t="str">
        <f>_xlfn.IFNA(INDEX(Input_Lieferant!$C$9:$BE$158,MATCH($A121,Input_Lieferant!$B$9:$B$158,0),MATCH(N$1,Input_Lieferant!$C$8:$BE$8,0)),"")&amp;""</f>
        <v/>
      </c>
      <c r="O121" t="str">
        <f>_xlfn.IFNA(INDEX(Input_Lieferant!$C$9:$BE$158,MATCH($A121,Input_Lieferant!$B$9:$B$158,0),MATCH(O$1,Input_Lieferant!$C$8:$BE$8,0)),"")&amp;""</f>
        <v/>
      </c>
      <c r="P121" t="str">
        <f>_xlfn.IFNA(INDEX(Input_Lieferant!$C$9:$BE$158,MATCH($A121,Input_Lieferant!$B$9:$B$158,0),MATCH(P$1,Input_Lieferant!$C$8:$BE$8,0)),"")&amp;""</f>
        <v/>
      </c>
      <c r="Q121" s="258" t="str">
        <f t="shared" si="7"/>
        <v/>
      </c>
      <c r="R121" t="str">
        <f>_xlfn.IFNA(INDEX(Grunddaten!$C$9:$BP$134,MATCH($A121,Input_Lieferant!$B$9:$B$134,0),MATCH(R$1,Grunddaten!$C$8:$BP$8,0)), "")&amp;""</f>
        <v/>
      </c>
      <c r="S121" t="str">
        <f>_xlfn.IFNA(INDEX('Systemmanager - Datenassistent'!$J$9:$BU$134,MATCH($A121,Input_Lieferant!$B$9:$B$134,0),MATCH(S$1,'Systemmanager - Datenassistent'!$J$8:$BU$8,0)), "")</f>
        <v/>
      </c>
      <c r="T121" t="e">
        <f>INDEX('Systemmanager - Datenassistent'!$J$9:$BU$134,MATCH($A121,Input_Lieferant!$B$9:$B$134,0),MATCH(T$1,'Systemmanager - Datenassistent'!$J$8:$BU$8,0))</f>
        <v>#N/A</v>
      </c>
      <c r="U121" t="str">
        <f>_xlfn.IFNA(INDEX(Input_Lieferant!$C$9:$BE$158,MATCH($A121,Input_Lieferant!$B$9:$B$158,0),MATCH(U$1,Input_Lieferant!$C$8:$BE$8,0)),"")&amp;""</f>
        <v/>
      </c>
      <c r="V121" s="258" t="str">
        <f t="shared" si="8"/>
        <v/>
      </c>
      <c r="W121" t="str">
        <f>_xlfn.IFNA(INDEX(Grunddaten!$C$9:$BP$134,MATCH($A121,Input_Lieferant!$B$9:$B$134,0),MATCH(W$1,Grunddaten!$C$8:$BP$8,0)), "")&amp;""</f>
        <v/>
      </c>
      <c r="Y121" t="str">
        <f>_xlfn.IFNA(INDEX(Input_Lieferant!$C$9:$BE$158,MATCH($A121,Input_Lieferant!$B$9:$B$158,0),MATCH(Y$1,Input_Lieferant!$C$8:$BE$8,0)), "")&amp;""</f>
        <v/>
      </c>
      <c r="Z121" t="str">
        <f>_xlfn.IFNA(INDEX(Input_Lieferant!$C$9:$BE$158,MATCH($A121,Input_Lieferant!$B$9:$B$158,0),MATCH(Z$1,Input_Lieferant!$C$8:$BE$8,0)), "")&amp;""</f>
        <v/>
      </c>
      <c r="AA121" t="str">
        <f>_xlfn.IFNA(INDEX(Grunddaten!$C$9:$BP$134,MATCH($A121,Input_Lieferant!$B$9:$B$134,0),MATCH(AA$1,Grunddaten!$C$8:$BP$8,0)), "")&amp;""</f>
        <v/>
      </c>
      <c r="AB121" t="str">
        <f>_xlfn.IFNA(INDEX(Input_Lieferant!$C$9:$BE$158,MATCH($A121,Input_Lieferant!$B$9:$B$158,0),MATCH(AB$1,Input_Lieferant!$C$8:$BE$8,0)), "")&amp;""</f>
        <v/>
      </c>
      <c r="AC121" s="258" t="str">
        <f t="shared" si="9"/>
        <v/>
      </c>
      <c r="AD121" t="str">
        <f>_xlfn.IFNA(INDEX('Systemmanager - Datenassistent'!$G$9:$BU$134,MATCH($A121,Input_Lieferant!$B$9:$B$134,0),MATCH(AD$1,'Systemmanager - Datenassistent'!$G$8:$BU$8,0)), "")&amp;""</f>
        <v/>
      </c>
      <c r="AE121" t="str">
        <f>_xlfn.IFNA(INDEX(Grunddaten!$C$9:$BP$134,MATCH($A121,Input_Lieferant!$B$9:$B$134,0),MATCH(AE$1,Grunddaten!$C$8:$BP$8,0)), "")&amp;""</f>
        <v/>
      </c>
      <c r="AF121" t="str">
        <f>_xlfn.IFNA(INDEX('Systemmanager - Datenassistent'!$J$9:$BU$134,MATCH($A121,Input_Lieferant!$B$9:$B$134,0),MATCH(AF$1,'Systemmanager - Datenassistent'!$J$8:$BU$8,0)), "")&amp;""</f>
        <v/>
      </c>
      <c r="AG121" t="str">
        <f>_xlfn.IFNA(INDEX('Systemmanager - Datenassistent'!$J$9:$BU$134,MATCH($A121,Input_Lieferant!$B$9:$B$134,0),MATCH(AG$1,'Systemmanager - Datenassistent'!$J$8:$BU$8,0)), "")&amp;""</f>
        <v/>
      </c>
      <c r="AH121" t="str">
        <f>_xlfn.IFNA(INDEX(Grunddaten!$C$9:$BP$134,MATCH($A121,Input_Lieferant!$B$9:$B$134,0),MATCH(AH$1,Grunddaten!$C$8:$BP$8,0)), "")&amp;""</f>
        <v/>
      </c>
      <c r="AI121" t="str">
        <f>_xlfn.IFNA(INDEX(Grunddaten!$C$9:$BP$134,MATCH($A121,Input_Lieferant!$B$9:$B$134,0),MATCH(AI$1,Grunddaten!$C$8:$BP$8,0)), "")&amp;""</f>
        <v/>
      </c>
      <c r="AJ121" t="str">
        <f>_xlfn.IFNA(INDEX(Grunddaten!$C$9:$BP$134,MATCH($A121,Input_Lieferant!$B$9:$B$134,0),MATCH(AJ$1,Grunddaten!$C$8:$BP$8,0)), "")&amp;""</f>
        <v/>
      </c>
      <c r="AK121" s="258" t="str">
        <f t="shared" si="10"/>
        <v/>
      </c>
      <c r="AL121" t="str">
        <f>_xlfn.IFNA(INDEX('Systemmanager - Datenassistent'!$J$9:$BU$134,MATCH($A121,Input_Lieferant!$B$9:$B$134,0),MATCH(AL$1,'Systemmanager - Datenassistent'!$J$8:$BU$8,0)), "")&amp;""</f>
        <v/>
      </c>
      <c r="AM121" t="str">
        <f>_xlfn.IFNA(INDEX('Systemmanager - Datenassistent'!$J$9:$BU$134,MATCH($A121,Input_Lieferant!$B$9:$B$134,0),MATCH(AM$1,'Systemmanager - Datenassistent'!$J$8:$BU$8,0)), "")&amp;""</f>
        <v/>
      </c>
      <c r="AN121" s="227" t="str">
        <f>_xlfn.IFNA(INDEX('Systemmanager - Datenassistent'!$J$9:$BU$134,MATCH($A121,Input_Lieferant!$B$9:$B$134,0),MATCH(AN$1,'Systemmanager - Datenassistent'!$J$8:$BU$8,0)), "")&amp;""</f>
        <v/>
      </c>
    </row>
    <row r="122" spans="1:40" x14ac:dyDescent="0.2">
      <c r="A122" t="str">
        <f>IF(LEN(Input_Lieferant!B129)=0,"",Input_Lieferant!B129)</f>
        <v/>
      </c>
      <c r="B122" t="str">
        <f t="shared" si="6"/>
        <v/>
      </c>
      <c r="C122" t="str">
        <f>_xlfn.IFNA(INDEX(Grunddaten!$C$9:$BP$134,MATCH($A122,Input_Lieferant!$B$9:$B$134,0),MATCH(C$1,Grunddaten!$C$8:$BP$8,0)), "")&amp;""</f>
        <v/>
      </c>
      <c r="D122" t="str">
        <f>_xlfn.IFNA(INDEX(Input_Lieferant!$C$9:$BE$158,MATCH($A122,Input_Lieferant!$B$9:$B$158,0),MATCH(D$1,Input_Lieferant!$C$8:$BE$8,0)), "")&amp;""</f>
        <v/>
      </c>
      <c r="E122" t="str">
        <f>_xlfn.IFNA(INDEX(Input_Lieferant!$C$9:$BE$158,MATCH($A122,Input_Lieferant!$B$9:$B$158,0),MATCH(E$1,Input_Lieferant!$C$8:$BE$8,0)), "")&amp;""</f>
        <v/>
      </c>
      <c r="F122" t="str">
        <f>_xlfn.IFNA(INDEX(Grunddaten!$C$9:$BP$134,MATCH($A122,Input_Lieferant!$B$9:$B$134,0),MATCH(F$1,Grunddaten!$C$8:$BP$8,0)), "")&amp;""</f>
        <v/>
      </c>
      <c r="G122" t="str">
        <f>_xlfn.IFNA(INDEX(Input_Lieferant!$C$9:$BE$158,MATCH($A122,Input_Lieferant!$B$9:$B$158,0),MATCH(G$1,Input_Lieferant!$C$8:$BE$8,0)), "")&amp;""</f>
        <v/>
      </c>
      <c r="H122" t="str">
        <f>_xlfn.IFNA(INDEX(Input_Lieferant!$C$9:$BE$158,MATCH($A122,Input_Lieferant!$B$9:$B$158,0),MATCH(H$1,Input_Lieferant!$C$8:$BE$8,0)),"")&amp;""</f>
        <v/>
      </c>
      <c r="I122" t="str">
        <f>TEXT(_xlfn.IFNA(INDEX(Input_Lieferant!$C$9:$BE$158,MATCH($A122,Input_Lieferant!$B$9:$B$158,0),MATCH(I$1,Input_Lieferant!$C$8:$BE$8,0)),""), "0.000")&amp;""</f>
        <v/>
      </c>
      <c r="J122" t="str">
        <f>TEXT(_xlfn.IFNA(INDEX(Input_Lieferant!$C$9:$BE$158,MATCH($A122,Input_Lieferant!$B$9:$B$158,0),MATCH(J$1,Input_Lieferant!$C$8:$BE$8,0)),""), "0.000")&amp;""</f>
        <v/>
      </c>
      <c r="K122" t="str">
        <f>TEXT(_xlfn.IFNA(INDEX(Input_Lieferant!$C$9:$BE$158,MATCH($A122,Input_Lieferant!$B$9:$B$158,0),MATCH(K$1,Input_Lieferant!$C$8:$BE$8,0)),""), "0.000")&amp;""</f>
        <v/>
      </c>
      <c r="L122" t="str">
        <f>TEXT(_xlfn.IFNA(INDEX(Input_Lieferant!$C$9:$BE$158,MATCH($A122,Input_Lieferant!$B$9:$B$158,0),MATCH(L$1,Input_Lieferant!$C$8:$BE$8,0)),""), "0.000")&amp;""</f>
        <v/>
      </c>
      <c r="M122" t="str">
        <f>_xlfn.IFNA(INDEX(Input_Lieferant!$C$9:$BE$158,MATCH($A122,Input_Lieferant!$B$9:$B$158,0),MATCH(M$1,Input_Lieferant!$C$8:$BE$8,0)),"")&amp;""</f>
        <v/>
      </c>
      <c r="N122" t="str">
        <f>_xlfn.IFNA(INDEX(Input_Lieferant!$C$9:$BE$158,MATCH($A122,Input_Lieferant!$B$9:$B$158,0),MATCH(N$1,Input_Lieferant!$C$8:$BE$8,0)),"")&amp;""</f>
        <v/>
      </c>
      <c r="O122" t="str">
        <f>_xlfn.IFNA(INDEX(Input_Lieferant!$C$9:$BE$158,MATCH($A122,Input_Lieferant!$B$9:$B$158,0),MATCH(O$1,Input_Lieferant!$C$8:$BE$8,0)),"")&amp;""</f>
        <v/>
      </c>
      <c r="P122" t="str">
        <f>_xlfn.IFNA(INDEX(Input_Lieferant!$C$9:$BE$158,MATCH($A122,Input_Lieferant!$B$9:$B$158,0),MATCH(P$1,Input_Lieferant!$C$8:$BE$8,0)),"")&amp;""</f>
        <v/>
      </c>
      <c r="Q122" s="258" t="str">
        <f t="shared" si="7"/>
        <v/>
      </c>
      <c r="R122" t="str">
        <f>_xlfn.IFNA(INDEX(Grunddaten!$C$9:$BP$134,MATCH($A122,Input_Lieferant!$B$9:$B$134,0),MATCH(R$1,Grunddaten!$C$8:$BP$8,0)), "")&amp;""</f>
        <v/>
      </c>
      <c r="S122" t="str">
        <f>_xlfn.IFNA(INDEX('Systemmanager - Datenassistent'!$J$9:$BU$134,MATCH($A122,Input_Lieferant!$B$9:$B$134,0),MATCH(S$1,'Systemmanager - Datenassistent'!$J$8:$BU$8,0)), "")</f>
        <v/>
      </c>
      <c r="T122" t="e">
        <f>INDEX('Systemmanager - Datenassistent'!$J$9:$BU$134,MATCH($A122,Input_Lieferant!$B$9:$B$134,0),MATCH(T$1,'Systemmanager - Datenassistent'!$J$8:$BU$8,0))</f>
        <v>#N/A</v>
      </c>
      <c r="U122" t="str">
        <f>_xlfn.IFNA(INDEX(Input_Lieferant!$C$9:$BE$158,MATCH($A122,Input_Lieferant!$B$9:$B$158,0),MATCH(U$1,Input_Lieferant!$C$8:$BE$8,0)),"")&amp;""</f>
        <v/>
      </c>
      <c r="V122" s="258" t="str">
        <f t="shared" si="8"/>
        <v/>
      </c>
      <c r="W122" t="str">
        <f>_xlfn.IFNA(INDEX(Grunddaten!$C$9:$BP$134,MATCH($A122,Input_Lieferant!$B$9:$B$134,0),MATCH(W$1,Grunddaten!$C$8:$BP$8,0)), "")&amp;""</f>
        <v/>
      </c>
      <c r="Y122" t="str">
        <f>_xlfn.IFNA(INDEX(Input_Lieferant!$C$9:$BE$158,MATCH($A122,Input_Lieferant!$B$9:$B$158,0),MATCH(Y$1,Input_Lieferant!$C$8:$BE$8,0)), "")&amp;""</f>
        <v/>
      </c>
      <c r="Z122" t="str">
        <f>_xlfn.IFNA(INDEX(Input_Lieferant!$C$9:$BE$158,MATCH($A122,Input_Lieferant!$B$9:$B$158,0),MATCH(Z$1,Input_Lieferant!$C$8:$BE$8,0)), "")&amp;""</f>
        <v/>
      </c>
      <c r="AA122" t="str">
        <f>_xlfn.IFNA(INDEX(Grunddaten!$C$9:$BP$134,MATCH($A122,Input_Lieferant!$B$9:$B$134,0),MATCH(AA$1,Grunddaten!$C$8:$BP$8,0)), "")&amp;""</f>
        <v/>
      </c>
      <c r="AB122" t="str">
        <f>_xlfn.IFNA(INDEX(Input_Lieferant!$C$9:$BE$158,MATCH($A122,Input_Lieferant!$B$9:$B$158,0),MATCH(AB$1,Input_Lieferant!$C$8:$BE$8,0)), "")&amp;""</f>
        <v/>
      </c>
      <c r="AC122" s="258" t="str">
        <f t="shared" si="9"/>
        <v/>
      </c>
      <c r="AD122" t="str">
        <f>_xlfn.IFNA(INDEX('Systemmanager - Datenassistent'!$G$9:$BU$134,MATCH($A122,Input_Lieferant!$B$9:$B$134,0),MATCH(AD$1,'Systemmanager - Datenassistent'!$G$8:$BU$8,0)), "")&amp;""</f>
        <v/>
      </c>
      <c r="AE122" t="str">
        <f>_xlfn.IFNA(INDEX(Grunddaten!$C$9:$BP$134,MATCH($A122,Input_Lieferant!$B$9:$B$134,0),MATCH(AE$1,Grunddaten!$C$8:$BP$8,0)), "")&amp;""</f>
        <v/>
      </c>
      <c r="AF122" t="str">
        <f>_xlfn.IFNA(INDEX('Systemmanager - Datenassistent'!$J$9:$BU$134,MATCH($A122,Input_Lieferant!$B$9:$B$134,0),MATCH(AF$1,'Systemmanager - Datenassistent'!$J$8:$BU$8,0)), "")&amp;""</f>
        <v/>
      </c>
      <c r="AG122" t="str">
        <f>_xlfn.IFNA(INDEX('Systemmanager - Datenassistent'!$J$9:$BU$134,MATCH($A122,Input_Lieferant!$B$9:$B$134,0),MATCH(AG$1,'Systemmanager - Datenassistent'!$J$8:$BU$8,0)), "")&amp;""</f>
        <v/>
      </c>
      <c r="AH122" t="str">
        <f>_xlfn.IFNA(INDEX(Grunddaten!$C$9:$BP$134,MATCH($A122,Input_Lieferant!$B$9:$B$134,0),MATCH(AH$1,Grunddaten!$C$8:$BP$8,0)), "")&amp;""</f>
        <v/>
      </c>
      <c r="AI122" t="str">
        <f>_xlfn.IFNA(INDEX(Grunddaten!$C$9:$BP$134,MATCH($A122,Input_Lieferant!$B$9:$B$134,0),MATCH(AI$1,Grunddaten!$C$8:$BP$8,0)), "")&amp;""</f>
        <v/>
      </c>
      <c r="AJ122" t="str">
        <f>_xlfn.IFNA(INDEX(Grunddaten!$C$9:$BP$134,MATCH($A122,Input_Lieferant!$B$9:$B$134,0),MATCH(AJ$1,Grunddaten!$C$8:$BP$8,0)), "")&amp;""</f>
        <v/>
      </c>
      <c r="AK122" s="258" t="str">
        <f t="shared" si="10"/>
        <v/>
      </c>
      <c r="AL122" t="str">
        <f>_xlfn.IFNA(INDEX('Systemmanager - Datenassistent'!$J$9:$BU$134,MATCH($A122,Input_Lieferant!$B$9:$B$134,0),MATCH(AL$1,'Systemmanager - Datenassistent'!$J$8:$BU$8,0)), "")&amp;""</f>
        <v/>
      </c>
      <c r="AM122" t="str">
        <f>_xlfn.IFNA(INDEX('Systemmanager - Datenassistent'!$J$9:$BU$134,MATCH($A122,Input_Lieferant!$B$9:$B$134,0),MATCH(AM$1,'Systemmanager - Datenassistent'!$J$8:$BU$8,0)), "")&amp;""</f>
        <v/>
      </c>
      <c r="AN122" s="227" t="str">
        <f>_xlfn.IFNA(INDEX('Systemmanager - Datenassistent'!$J$9:$BU$134,MATCH($A122,Input_Lieferant!$B$9:$B$134,0),MATCH(AN$1,'Systemmanager - Datenassistent'!$J$8:$BU$8,0)), "")&amp;""</f>
        <v/>
      </c>
    </row>
    <row r="123" spans="1:40" x14ac:dyDescent="0.2">
      <c r="A123" t="str">
        <f>IF(LEN(Input_Lieferant!B130)=0,"",Input_Lieferant!B130)</f>
        <v/>
      </c>
      <c r="B123" t="str">
        <f t="shared" si="6"/>
        <v/>
      </c>
      <c r="C123" t="str">
        <f>_xlfn.IFNA(INDEX(Grunddaten!$C$9:$BP$134,MATCH($A123,Input_Lieferant!$B$9:$B$134,0),MATCH(C$1,Grunddaten!$C$8:$BP$8,0)), "")&amp;""</f>
        <v/>
      </c>
      <c r="D123" t="str">
        <f>_xlfn.IFNA(INDEX(Input_Lieferant!$C$9:$BE$158,MATCH($A123,Input_Lieferant!$B$9:$B$158,0),MATCH(D$1,Input_Lieferant!$C$8:$BE$8,0)), "")&amp;""</f>
        <v/>
      </c>
      <c r="E123" t="str">
        <f>_xlfn.IFNA(INDEX(Input_Lieferant!$C$9:$BE$158,MATCH($A123,Input_Lieferant!$B$9:$B$158,0),MATCH(E$1,Input_Lieferant!$C$8:$BE$8,0)), "")&amp;""</f>
        <v/>
      </c>
      <c r="F123" t="str">
        <f>_xlfn.IFNA(INDEX(Grunddaten!$C$9:$BP$134,MATCH($A123,Input_Lieferant!$B$9:$B$134,0),MATCH(F$1,Grunddaten!$C$8:$BP$8,0)), "")&amp;""</f>
        <v/>
      </c>
      <c r="G123" t="str">
        <f>_xlfn.IFNA(INDEX(Input_Lieferant!$C$9:$BE$158,MATCH($A123,Input_Lieferant!$B$9:$B$158,0),MATCH(G$1,Input_Lieferant!$C$8:$BE$8,0)), "")&amp;""</f>
        <v/>
      </c>
      <c r="H123" t="str">
        <f>_xlfn.IFNA(INDEX(Input_Lieferant!$C$9:$BE$158,MATCH($A123,Input_Lieferant!$B$9:$B$158,0),MATCH(H$1,Input_Lieferant!$C$8:$BE$8,0)),"")&amp;""</f>
        <v/>
      </c>
      <c r="I123" t="str">
        <f>TEXT(_xlfn.IFNA(INDEX(Input_Lieferant!$C$9:$BE$158,MATCH($A123,Input_Lieferant!$B$9:$B$158,0),MATCH(I$1,Input_Lieferant!$C$8:$BE$8,0)),""), "0.000")&amp;""</f>
        <v/>
      </c>
      <c r="J123" t="str">
        <f>TEXT(_xlfn.IFNA(INDEX(Input_Lieferant!$C$9:$BE$158,MATCH($A123,Input_Lieferant!$B$9:$B$158,0),MATCH(J$1,Input_Lieferant!$C$8:$BE$8,0)),""), "0.000")&amp;""</f>
        <v/>
      </c>
      <c r="K123" t="str">
        <f>TEXT(_xlfn.IFNA(INDEX(Input_Lieferant!$C$9:$BE$158,MATCH($A123,Input_Lieferant!$B$9:$B$158,0),MATCH(K$1,Input_Lieferant!$C$8:$BE$8,0)),""), "0.000")&amp;""</f>
        <v/>
      </c>
      <c r="L123" t="str">
        <f>TEXT(_xlfn.IFNA(INDEX(Input_Lieferant!$C$9:$BE$158,MATCH($A123,Input_Lieferant!$B$9:$B$158,0),MATCH(L$1,Input_Lieferant!$C$8:$BE$8,0)),""), "0.000")&amp;""</f>
        <v/>
      </c>
      <c r="M123" t="str">
        <f>_xlfn.IFNA(INDEX(Input_Lieferant!$C$9:$BE$158,MATCH($A123,Input_Lieferant!$B$9:$B$158,0),MATCH(M$1,Input_Lieferant!$C$8:$BE$8,0)),"")&amp;""</f>
        <v/>
      </c>
      <c r="N123" t="str">
        <f>_xlfn.IFNA(INDEX(Input_Lieferant!$C$9:$BE$158,MATCH($A123,Input_Lieferant!$B$9:$B$158,0),MATCH(N$1,Input_Lieferant!$C$8:$BE$8,0)),"")&amp;""</f>
        <v/>
      </c>
      <c r="O123" t="str">
        <f>_xlfn.IFNA(INDEX(Input_Lieferant!$C$9:$BE$158,MATCH($A123,Input_Lieferant!$B$9:$B$158,0),MATCH(O$1,Input_Lieferant!$C$8:$BE$8,0)),"")&amp;""</f>
        <v/>
      </c>
      <c r="P123" t="str">
        <f>_xlfn.IFNA(INDEX(Input_Lieferant!$C$9:$BE$158,MATCH($A123,Input_Lieferant!$B$9:$B$158,0),MATCH(P$1,Input_Lieferant!$C$8:$BE$8,0)),"")&amp;""</f>
        <v/>
      </c>
      <c r="Q123" s="258" t="str">
        <f t="shared" si="7"/>
        <v/>
      </c>
      <c r="R123" t="str">
        <f>_xlfn.IFNA(INDEX(Grunddaten!$C$9:$BP$134,MATCH($A123,Input_Lieferant!$B$9:$B$134,0),MATCH(R$1,Grunddaten!$C$8:$BP$8,0)), "")&amp;""</f>
        <v/>
      </c>
      <c r="S123" t="str">
        <f>_xlfn.IFNA(INDEX('Systemmanager - Datenassistent'!$J$9:$BU$134,MATCH($A123,Input_Lieferant!$B$9:$B$134,0),MATCH(S$1,'Systemmanager - Datenassistent'!$J$8:$BU$8,0)), "")</f>
        <v/>
      </c>
      <c r="T123" t="e">
        <f>INDEX('Systemmanager - Datenassistent'!$J$9:$BU$134,MATCH($A123,Input_Lieferant!$B$9:$B$134,0),MATCH(T$1,'Systemmanager - Datenassistent'!$J$8:$BU$8,0))</f>
        <v>#N/A</v>
      </c>
      <c r="U123" t="str">
        <f>_xlfn.IFNA(INDEX(Input_Lieferant!$C$9:$BE$158,MATCH($A123,Input_Lieferant!$B$9:$B$158,0),MATCH(U$1,Input_Lieferant!$C$8:$BE$8,0)),"")&amp;""</f>
        <v/>
      </c>
      <c r="V123" s="258" t="str">
        <f t="shared" si="8"/>
        <v/>
      </c>
      <c r="W123" t="str">
        <f>_xlfn.IFNA(INDEX(Grunddaten!$C$9:$BP$134,MATCH($A123,Input_Lieferant!$B$9:$B$134,0),MATCH(W$1,Grunddaten!$C$8:$BP$8,0)), "")&amp;""</f>
        <v/>
      </c>
      <c r="Y123" t="str">
        <f>_xlfn.IFNA(INDEX(Input_Lieferant!$C$9:$BE$158,MATCH($A123,Input_Lieferant!$B$9:$B$158,0),MATCH(Y$1,Input_Lieferant!$C$8:$BE$8,0)), "")&amp;""</f>
        <v/>
      </c>
      <c r="Z123" t="str">
        <f>_xlfn.IFNA(INDEX(Input_Lieferant!$C$9:$BE$158,MATCH($A123,Input_Lieferant!$B$9:$B$158,0),MATCH(Z$1,Input_Lieferant!$C$8:$BE$8,0)), "")&amp;""</f>
        <v/>
      </c>
      <c r="AA123" t="str">
        <f>_xlfn.IFNA(INDEX(Grunddaten!$C$9:$BP$134,MATCH($A123,Input_Lieferant!$B$9:$B$134,0),MATCH(AA$1,Grunddaten!$C$8:$BP$8,0)), "")&amp;""</f>
        <v/>
      </c>
      <c r="AB123" t="str">
        <f>_xlfn.IFNA(INDEX(Input_Lieferant!$C$9:$BE$158,MATCH($A123,Input_Lieferant!$B$9:$B$158,0),MATCH(AB$1,Input_Lieferant!$C$8:$BE$8,0)), "")&amp;""</f>
        <v/>
      </c>
      <c r="AC123" s="258" t="str">
        <f t="shared" si="9"/>
        <v/>
      </c>
      <c r="AD123" t="str">
        <f>_xlfn.IFNA(INDEX('Systemmanager - Datenassistent'!$G$9:$BU$134,MATCH($A123,Input_Lieferant!$B$9:$B$134,0),MATCH(AD$1,'Systemmanager - Datenassistent'!$G$8:$BU$8,0)), "")&amp;""</f>
        <v/>
      </c>
      <c r="AE123" t="str">
        <f>_xlfn.IFNA(INDEX(Grunddaten!$C$9:$BP$134,MATCH($A123,Input_Lieferant!$B$9:$B$134,0),MATCH(AE$1,Grunddaten!$C$8:$BP$8,0)), "")&amp;""</f>
        <v/>
      </c>
      <c r="AF123" t="str">
        <f>_xlfn.IFNA(INDEX('Systemmanager - Datenassistent'!$J$9:$BU$134,MATCH($A123,Input_Lieferant!$B$9:$B$134,0),MATCH(AF$1,'Systemmanager - Datenassistent'!$J$8:$BU$8,0)), "")&amp;""</f>
        <v/>
      </c>
      <c r="AG123" t="str">
        <f>_xlfn.IFNA(INDEX('Systemmanager - Datenassistent'!$J$9:$BU$134,MATCH($A123,Input_Lieferant!$B$9:$B$134,0),MATCH(AG$1,'Systemmanager - Datenassistent'!$J$8:$BU$8,0)), "")&amp;""</f>
        <v/>
      </c>
      <c r="AH123" t="str">
        <f>_xlfn.IFNA(INDEX(Grunddaten!$C$9:$BP$134,MATCH($A123,Input_Lieferant!$B$9:$B$134,0),MATCH(AH$1,Grunddaten!$C$8:$BP$8,0)), "")&amp;""</f>
        <v/>
      </c>
      <c r="AI123" t="str">
        <f>_xlfn.IFNA(INDEX(Grunddaten!$C$9:$BP$134,MATCH($A123,Input_Lieferant!$B$9:$B$134,0),MATCH(AI$1,Grunddaten!$C$8:$BP$8,0)), "")&amp;""</f>
        <v/>
      </c>
      <c r="AJ123" t="str">
        <f>_xlfn.IFNA(INDEX(Grunddaten!$C$9:$BP$134,MATCH($A123,Input_Lieferant!$B$9:$B$134,0),MATCH(AJ$1,Grunddaten!$C$8:$BP$8,0)), "")&amp;""</f>
        <v/>
      </c>
      <c r="AK123" s="258" t="str">
        <f t="shared" si="10"/>
        <v/>
      </c>
      <c r="AL123" t="str">
        <f>_xlfn.IFNA(INDEX('Systemmanager - Datenassistent'!$J$9:$BU$134,MATCH($A123,Input_Lieferant!$B$9:$B$134,0),MATCH(AL$1,'Systemmanager - Datenassistent'!$J$8:$BU$8,0)), "")&amp;""</f>
        <v/>
      </c>
      <c r="AM123" t="str">
        <f>_xlfn.IFNA(INDEX('Systemmanager - Datenassistent'!$J$9:$BU$134,MATCH($A123,Input_Lieferant!$B$9:$B$134,0),MATCH(AM$1,'Systemmanager - Datenassistent'!$J$8:$BU$8,0)), "")&amp;""</f>
        <v/>
      </c>
      <c r="AN123" s="227" t="str">
        <f>_xlfn.IFNA(INDEX('Systemmanager - Datenassistent'!$J$9:$BU$134,MATCH($A123,Input_Lieferant!$B$9:$B$134,0),MATCH(AN$1,'Systemmanager - Datenassistent'!$J$8:$BU$8,0)), "")&amp;""</f>
        <v/>
      </c>
    </row>
    <row r="124" spans="1:40" x14ac:dyDescent="0.2">
      <c r="A124" t="str">
        <f>IF(LEN(Input_Lieferant!B131)=0,"",Input_Lieferant!B131)</f>
        <v/>
      </c>
      <c r="B124" t="str">
        <f t="shared" si="6"/>
        <v/>
      </c>
      <c r="C124" t="str">
        <f>_xlfn.IFNA(INDEX(Grunddaten!$C$9:$BP$134,MATCH($A124,Input_Lieferant!$B$9:$B$134,0),MATCH(C$1,Grunddaten!$C$8:$BP$8,0)), "")&amp;""</f>
        <v/>
      </c>
      <c r="D124" t="str">
        <f>_xlfn.IFNA(INDEX(Input_Lieferant!$C$9:$BE$158,MATCH($A124,Input_Lieferant!$B$9:$B$158,0),MATCH(D$1,Input_Lieferant!$C$8:$BE$8,0)), "")&amp;""</f>
        <v/>
      </c>
      <c r="E124" t="str">
        <f>_xlfn.IFNA(INDEX(Input_Lieferant!$C$9:$BE$158,MATCH($A124,Input_Lieferant!$B$9:$B$158,0),MATCH(E$1,Input_Lieferant!$C$8:$BE$8,0)), "")&amp;""</f>
        <v/>
      </c>
      <c r="F124" t="str">
        <f>_xlfn.IFNA(INDEX(Grunddaten!$C$9:$BP$134,MATCH($A124,Input_Lieferant!$B$9:$B$134,0),MATCH(F$1,Grunddaten!$C$8:$BP$8,0)), "")&amp;""</f>
        <v/>
      </c>
      <c r="G124" t="str">
        <f>_xlfn.IFNA(INDEX(Input_Lieferant!$C$9:$BE$158,MATCH($A124,Input_Lieferant!$B$9:$B$158,0),MATCH(G$1,Input_Lieferant!$C$8:$BE$8,0)), "")&amp;""</f>
        <v/>
      </c>
      <c r="H124" t="str">
        <f>_xlfn.IFNA(INDEX(Input_Lieferant!$C$9:$BE$158,MATCH($A124,Input_Lieferant!$B$9:$B$158,0),MATCH(H$1,Input_Lieferant!$C$8:$BE$8,0)),"")&amp;""</f>
        <v/>
      </c>
      <c r="I124" t="str">
        <f>TEXT(_xlfn.IFNA(INDEX(Input_Lieferant!$C$9:$BE$158,MATCH($A124,Input_Lieferant!$B$9:$B$158,0),MATCH(I$1,Input_Lieferant!$C$8:$BE$8,0)),""), "0.000")&amp;""</f>
        <v/>
      </c>
      <c r="J124" t="str">
        <f>TEXT(_xlfn.IFNA(INDEX(Input_Lieferant!$C$9:$BE$158,MATCH($A124,Input_Lieferant!$B$9:$B$158,0),MATCH(J$1,Input_Lieferant!$C$8:$BE$8,0)),""), "0.000")&amp;""</f>
        <v/>
      </c>
      <c r="K124" t="str">
        <f>TEXT(_xlfn.IFNA(INDEX(Input_Lieferant!$C$9:$BE$158,MATCH($A124,Input_Lieferant!$B$9:$B$158,0),MATCH(K$1,Input_Lieferant!$C$8:$BE$8,0)),""), "0.000")&amp;""</f>
        <v/>
      </c>
      <c r="L124" t="str">
        <f>TEXT(_xlfn.IFNA(INDEX(Input_Lieferant!$C$9:$BE$158,MATCH($A124,Input_Lieferant!$B$9:$B$158,0),MATCH(L$1,Input_Lieferant!$C$8:$BE$8,0)),""), "0.000")&amp;""</f>
        <v/>
      </c>
      <c r="M124" t="str">
        <f>_xlfn.IFNA(INDEX(Input_Lieferant!$C$9:$BE$158,MATCH($A124,Input_Lieferant!$B$9:$B$158,0),MATCH(M$1,Input_Lieferant!$C$8:$BE$8,0)),"")&amp;""</f>
        <v/>
      </c>
      <c r="N124" t="str">
        <f>_xlfn.IFNA(INDEX(Input_Lieferant!$C$9:$BE$158,MATCH($A124,Input_Lieferant!$B$9:$B$158,0),MATCH(N$1,Input_Lieferant!$C$8:$BE$8,0)),"")&amp;""</f>
        <v/>
      </c>
      <c r="O124" t="str">
        <f>_xlfn.IFNA(INDEX(Input_Lieferant!$C$9:$BE$158,MATCH($A124,Input_Lieferant!$B$9:$B$158,0),MATCH(O$1,Input_Lieferant!$C$8:$BE$8,0)),"")&amp;""</f>
        <v/>
      </c>
      <c r="P124" t="str">
        <f>_xlfn.IFNA(INDEX(Input_Lieferant!$C$9:$BE$158,MATCH($A124,Input_Lieferant!$B$9:$B$158,0),MATCH(P$1,Input_Lieferant!$C$8:$BE$8,0)),"")&amp;""</f>
        <v/>
      </c>
      <c r="Q124" s="258" t="str">
        <f t="shared" si="7"/>
        <v/>
      </c>
      <c r="R124" t="str">
        <f>_xlfn.IFNA(INDEX(Grunddaten!$C$9:$BP$134,MATCH($A124,Input_Lieferant!$B$9:$B$134,0),MATCH(R$1,Grunddaten!$C$8:$BP$8,0)), "")&amp;""</f>
        <v/>
      </c>
      <c r="S124" t="str">
        <f>_xlfn.IFNA(INDEX('Systemmanager - Datenassistent'!$J$9:$BU$134,MATCH($A124,Input_Lieferant!$B$9:$B$134,0),MATCH(S$1,'Systemmanager - Datenassistent'!$J$8:$BU$8,0)), "")</f>
        <v/>
      </c>
      <c r="T124" t="e">
        <f>INDEX('Systemmanager - Datenassistent'!$J$9:$BU$134,MATCH($A124,Input_Lieferant!$B$9:$B$134,0),MATCH(T$1,'Systemmanager - Datenassistent'!$J$8:$BU$8,0))</f>
        <v>#N/A</v>
      </c>
      <c r="U124" t="str">
        <f>_xlfn.IFNA(INDEX(Input_Lieferant!$C$9:$BE$158,MATCH($A124,Input_Lieferant!$B$9:$B$158,0),MATCH(U$1,Input_Lieferant!$C$8:$BE$8,0)),"")&amp;""</f>
        <v/>
      </c>
      <c r="V124" s="258" t="str">
        <f t="shared" si="8"/>
        <v/>
      </c>
      <c r="W124" t="str">
        <f>_xlfn.IFNA(INDEX(Grunddaten!$C$9:$BP$134,MATCH($A124,Input_Lieferant!$B$9:$B$134,0),MATCH(W$1,Grunddaten!$C$8:$BP$8,0)), "")&amp;""</f>
        <v/>
      </c>
      <c r="Y124" t="str">
        <f>_xlfn.IFNA(INDEX(Input_Lieferant!$C$9:$BE$158,MATCH($A124,Input_Lieferant!$B$9:$B$158,0),MATCH(Y$1,Input_Lieferant!$C$8:$BE$8,0)), "")&amp;""</f>
        <v/>
      </c>
      <c r="Z124" t="str">
        <f>_xlfn.IFNA(INDEX(Input_Lieferant!$C$9:$BE$158,MATCH($A124,Input_Lieferant!$B$9:$B$158,0),MATCH(Z$1,Input_Lieferant!$C$8:$BE$8,0)), "")&amp;""</f>
        <v/>
      </c>
      <c r="AA124" t="str">
        <f>_xlfn.IFNA(INDEX(Grunddaten!$C$9:$BP$134,MATCH($A124,Input_Lieferant!$B$9:$B$134,0),MATCH(AA$1,Grunddaten!$C$8:$BP$8,0)), "")&amp;""</f>
        <v/>
      </c>
      <c r="AB124" t="str">
        <f>_xlfn.IFNA(INDEX(Input_Lieferant!$C$9:$BE$158,MATCH($A124,Input_Lieferant!$B$9:$B$158,0),MATCH(AB$1,Input_Lieferant!$C$8:$BE$8,0)), "")&amp;""</f>
        <v/>
      </c>
      <c r="AC124" s="258" t="str">
        <f t="shared" si="9"/>
        <v/>
      </c>
      <c r="AD124" t="str">
        <f>_xlfn.IFNA(INDEX('Systemmanager - Datenassistent'!$G$9:$BU$134,MATCH($A124,Input_Lieferant!$B$9:$B$134,0),MATCH(AD$1,'Systemmanager - Datenassistent'!$G$8:$BU$8,0)), "")&amp;""</f>
        <v/>
      </c>
      <c r="AE124" t="str">
        <f>_xlfn.IFNA(INDEX(Grunddaten!$C$9:$BP$134,MATCH($A124,Input_Lieferant!$B$9:$B$134,0),MATCH(AE$1,Grunddaten!$C$8:$BP$8,0)), "")&amp;""</f>
        <v/>
      </c>
      <c r="AF124" t="str">
        <f>_xlfn.IFNA(INDEX('Systemmanager - Datenassistent'!$J$9:$BU$134,MATCH($A124,Input_Lieferant!$B$9:$B$134,0),MATCH(AF$1,'Systemmanager - Datenassistent'!$J$8:$BU$8,0)), "")&amp;""</f>
        <v/>
      </c>
      <c r="AG124" t="str">
        <f>_xlfn.IFNA(INDEX('Systemmanager - Datenassistent'!$J$9:$BU$134,MATCH($A124,Input_Lieferant!$B$9:$B$134,0),MATCH(AG$1,'Systemmanager - Datenassistent'!$J$8:$BU$8,0)), "")&amp;""</f>
        <v/>
      </c>
      <c r="AH124" t="str">
        <f>_xlfn.IFNA(INDEX(Grunddaten!$C$9:$BP$134,MATCH($A124,Input_Lieferant!$B$9:$B$134,0),MATCH(AH$1,Grunddaten!$C$8:$BP$8,0)), "")&amp;""</f>
        <v/>
      </c>
      <c r="AI124" t="str">
        <f>_xlfn.IFNA(INDEX(Grunddaten!$C$9:$BP$134,MATCH($A124,Input_Lieferant!$B$9:$B$134,0),MATCH(AI$1,Grunddaten!$C$8:$BP$8,0)), "")&amp;""</f>
        <v/>
      </c>
      <c r="AJ124" t="str">
        <f>_xlfn.IFNA(INDEX(Grunddaten!$C$9:$BP$134,MATCH($A124,Input_Lieferant!$B$9:$B$134,0),MATCH(AJ$1,Grunddaten!$C$8:$BP$8,0)), "")&amp;""</f>
        <v/>
      </c>
      <c r="AK124" s="258" t="str">
        <f t="shared" si="10"/>
        <v/>
      </c>
      <c r="AL124" t="str">
        <f>_xlfn.IFNA(INDEX('Systemmanager - Datenassistent'!$J$9:$BU$134,MATCH($A124,Input_Lieferant!$B$9:$B$134,0),MATCH(AL$1,'Systemmanager - Datenassistent'!$J$8:$BU$8,0)), "")&amp;""</f>
        <v/>
      </c>
      <c r="AM124" t="str">
        <f>_xlfn.IFNA(INDEX('Systemmanager - Datenassistent'!$J$9:$BU$134,MATCH($A124,Input_Lieferant!$B$9:$B$134,0),MATCH(AM$1,'Systemmanager - Datenassistent'!$J$8:$BU$8,0)), "")&amp;""</f>
        <v/>
      </c>
      <c r="AN124" s="227" t="str">
        <f>_xlfn.IFNA(INDEX('Systemmanager - Datenassistent'!$J$9:$BU$134,MATCH($A124,Input_Lieferant!$B$9:$B$134,0),MATCH(AN$1,'Systemmanager - Datenassistent'!$J$8:$BU$8,0)), "")&amp;""</f>
        <v/>
      </c>
    </row>
    <row r="125" spans="1:40" x14ac:dyDescent="0.2">
      <c r="A125" t="str">
        <f>IF(LEN(Input_Lieferant!B132)=0,"",Input_Lieferant!B132)</f>
        <v/>
      </c>
      <c r="B125" t="str">
        <f t="shared" si="6"/>
        <v/>
      </c>
      <c r="C125" t="str">
        <f>_xlfn.IFNA(INDEX(Grunddaten!$C$9:$BP$134,MATCH($A125,Input_Lieferant!$B$9:$B$134,0),MATCH(C$1,Grunddaten!$C$8:$BP$8,0)), "")&amp;""</f>
        <v/>
      </c>
      <c r="D125" t="str">
        <f>_xlfn.IFNA(INDEX(Input_Lieferant!$C$9:$BE$158,MATCH($A125,Input_Lieferant!$B$9:$B$158,0),MATCH(D$1,Input_Lieferant!$C$8:$BE$8,0)), "")&amp;""</f>
        <v/>
      </c>
      <c r="E125" t="str">
        <f>_xlfn.IFNA(INDEX(Input_Lieferant!$C$9:$BE$158,MATCH($A125,Input_Lieferant!$B$9:$B$158,0),MATCH(E$1,Input_Lieferant!$C$8:$BE$8,0)), "")&amp;""</f>
        <v/>
      </c>
      <c r="F125" t="str">
        <f>_xlfn.IFNA(INDEX(Grunddaten!$C$9:$BP$134,MATCH($A125,Input_Lieferant!$B$9:$B$134,0),MATCH(F$1,Grunddaten!$C$8:$BP$8,0)), "")&amp;""</f>
        <v/>
      </c>
      <c r="G125" t="str">
        <f>_xlfn.IFNA(INDEX(Input_Lieferant!$C$9:$BE$158,MATCH($A125,Input_Lieferant!$B$9:$B$158,0),MATCH(G$1,Input_Lieferant!$C$8:$BE$8,0)), "")&amp;""</f>
        <v/>
      </c>
      <c r="H125" t="str">
        <f>_xlfn.IFNA(INDEX(Input_Lieferant!$C$9:$BE$158,MATCH($A125,Input_Lieferant!$B$9:$B$158,0),MATCH(H$1,Input_Lieferant!$C$8:$BE$8,0)),"")&amp;""</f>
        <v/>
      </c>
      <c r="I125" t="str">
        <f>TEXT(_xlfn.IFNA(INDEX(Input_Lieferant!$C$9:$BE$158,MATCH($A125,Input_Lieferant!$B$9:$B$158,0),MATCH(I$1,Input_Lieferant!$C$8:$BE$8,0)),""), "0.000")&amp;""</f>
        <v/>
      </c>
      <c r="J125" t="str">
        <f>TEXT(_xlfn.IFNA(INDEX(Input_Lieferant!$C$9:$BE$158,MATCH($A125,Input_Lieferant!$B$9:$B$158,0),MATCH(J$1,Input_Lieferant!$C$8:$BE$8,0)),""), "0.000")&amp;""</f>
        <v/>
      </c>
      <c r="K125" t="str">
        <f>TEXT(_xlfn.IFNA(INDEX(Input_Lieferant!$C$9:$BE$158,MATCH($A125,Input_Lieferant!$B$9:$B$158,0),MATCH(K$1,Input_Lieferant!$C$8:$BE$8,0)),""), "0.000")&amp;""</f>
        <v/>
      </c>
      <c r="L125" t="str">
        <f>TEXT(_xlfn.IFNA(INDEX(Input_Lieferant!$C$9:$BE$158,MATCH($A125,Input_Lieferant!$B$9:$B$158,0),MATCH(L$1,Input_Lieferant!$C$8:$BE$8,0)),""), "0.000")&amp;""</f>
        <v/>
      </c>
      <c r="M125" t="str">
        <f>_xlfn.IFNA(INDEX(Input_Lieferant!$C$9:$BE$158,MATCH($A125,Input_Lieferant!$B$9:$B$158,0),MATCH(M$1,Input_Lieferant!$C$8:$BE$8,0)),"")&amp;""</f>
        <v/>
      </c>
      <c r="N125" t="str">
        <f>_xlfn.IFNA(INDEX(Input_Lieferant!$C$9:$BE$158,MATCH($A125,Input_Lieferant!$B$9:$B$158,0),MATCH(N$1,Input_Lieferant!$C$8:$BE$8,0)),"")&amp;""</f>
        <v/>
      </c>
      <c r="O125" t="str">
        <f>_xlfn.IFNA(INDEX(Input_Lieferant!$C$9:$BE$158,MATCH($A125,Input_Lieferant!$B$9:$B$158,0),MATCH(O$1,Input_Lieferant!$C$8:$BE$8,0)),"")&amp;""</f>
        <v/>
      </c>
      <c r="P125" t="str">
        <f>_xlfn.IFNA(INDEX(Input_Lieferant!$C$9:$BE$158,MATCH($A125,Input_Lieferant!$B$9:$B$158,0),MATCH(P$1,Input_Lieferant!$C$8:$BE$8,0)),"")&amp;""</f>
        <v/>
      </c>
      <c r="Q125" s="258" t="str">
        <f t="shared" si="7"/>
        <v/>
      </c>
      <c r="R125" t="str">
        <f>_xlfn.IFNA(INDEX(Grunddaten!$C$9:$BP$134,MATCH($A125,Input_Lieferant!$B$9:$B$134,0),MATCH(R$1,Grunddaten!$C$8:$BP$8,0)), "")&amp;""</f>
        <v/>
      </c>
      <c r="S125" t="str">
        <f>_xlfn.IFNA(INDEX('Systemmanager - Datenassistent'!$J$9:$BU$134,MATCH($A125,Input_Lieferant!$B$9:$B$134,0),MATCH(S$1,'Systemmanager - Datenassistent'!$J$8:$BU$8,0)), "")</f>
        <v/>
      </c>
      <c r="T125" t="e">
        <f>INDEX('Systemmanager - Datenassistent'!$J$9:$BU$134,MATCH($A125,Input_Lieferant!$B$9:$B$134,0),MATCH(T$1,'Systemmanager - Datenassistent'!$J$8:$BU$8,0))</f>
        <v>#N/A</v>
      </c>
      <c r="U125" t="str">
        <f>_xlfn.IFNA(INDEX(Input_Lieferant!$C$9:$BE$158,MATCH($A125,Input_Lieferant!$B$9:$B$158,0),MATCH(U$1,Input_Lieferant!$C$8:$BE$8,0)),"")&amp;""</f>
        <v/>
      </c>
      <c r="V125" s="258" t="str">
        <f t="shared" si="8"/>
        <v/>
      </c>
      <c r="W125" t="str">
        <f>_xlfn.IFNA(INDEX(Grunddaten!$C$9:$BP$134,MATCH($A125,Input_Lieferant!$B$9:$B$134,0),MATCH(W$1,Grunddaten!$C$8:$BP$8,0)), "")&amp;""</f>
        <v/>
      </c>
      <c r="Y125" t="str">
        <f>_xlfn.IFNA(INDEX(Input_Lieferant!$C$9:$BE$158,MATCH($A125,Input_Lieferant!$B$9:$B$158,0),MATCH(Y$1,Input_Lieferant!$C$8:$BE$8,0)), "")&amp;""</f>
        <v/>
      </c>
      <c r="Z125" t="str">
        <f>_xlfn.IFNA(INDEX(Input_Lieferant!$C$9:$BE$158,MATCH($A125,Input_Lieferant!$B$9:$B$158,0),MATCH(Z$1,Input_Lieferant!$C$8:$BE$8,0)), "")&amp;""</f>
        <v/>
      </c>
      <c r="AA125" t="str">
        <f>_xlfn.IFNA(INDEX(Grunddaten!$C$9:$BP$134,MATCH($A125,Input_Lieferant!$B$9:$B$134,0),MATCH(AA$1,Grunddaten!$C$8:$BP$8,0)), "")&amp;""</f>
        <v/>
      </c>
      <c r="AB125" t="str">
        <f>_xlfn.IFNA(INDEX(Input_Lieferant!$C$9:$BE$158,MATCH($A125,Input_Lieferant!$B$9:$B$158,0),MATCH(AB$1,Input_Lieferant!$C$8:$BE$8,0)), "")&amp;""</f>
        <v/>
      </c>
      <c r="AC125" s="258" t="str">
        <f t="shared" si="9"/>
        <v/>
      </c>
      <c r="AD125" t="str">
        <f>_xlfn.IFNA(INDEX('Systemmanager - Datenassistent'!$G$9:$BU$134,MATCH($A125,Input_Lieferant!$B$9:$B$134,0),MATCH(AD$1,'Systemmanager - Datenassistent'!$G$8:$BU$8,0)), "")&amp;""</f>
        <v/>
      </c>
      <c r="AE125" t="str">
        <f>_xlfn.IFNA(INDEX(Grunddaten!$C$9:$BP$134,MATCH($A125,Input_Lieferant!$B$9:$B$134,0),MATCH(AE$1,Grunddaten!$C$8:$BP$8,0)), "")&amp;""</f>
        <v/>
      </c>
      <c r="AF125" t="str">
        <f>_xlfn.IFNA(INDEX('Systemmanager - Datenassistent'!$J$9:$BU$134,MATCH($A125,Input_Lieferant!$B$9:$B$134,0),MATCH(AF$1,'Systemmanager - Datenassistent'!$J$8:$BU$8,0)), "")&amp;""</f>
        <v/>
      </c>
      <c r="AG125" t="str">
        <f>_xlfn.IFNA(INDEX('Systemmanager - Datenassistent'!$J$9:$BU$134,MATCH($A125,Input_Lieferant!$B$9:$B$134,0),MATCH(AG$1,'Systemmanager - Datenassistent'!$J$8:$BU$8,0)), "")&amp;""</f>
        <v/>
      </c>
      <c r="AH125" t="str">
        <f>_xlfn.IFNA(INDEX(Grunddaten!$C$9:$BP$134,MATCH($A125,Input_Lieferant!$B$9:$B$134,0),MATCH(AH$1,Grunddaten!$C$8:$BP$8,0)), "")&amp;""</f>
        <v/>
      </c>
      <c r="AI125" t="str">
        <f>_xlfn.IFNA(INDEX(Grunddaten!$C$9:$BP$134,MATCH($A125,Input_Lieferant!$B$9:$B$134,0),MATCH(AI$1,Grunddaten!$C$8:$BP$8,0)), "")&amp;""</f>
        <v/>
      </c>
      <c r="AJ125" t="str">
        <f>_xlfn.IFNA(INDEX(Grunddaten!$C$9:$BP$134,MATCH($A125,Input_Lieferant!$B$9:$B$134,0),MATCH(AJ$1,Grunddaten!$C$8:$BP$8,0)), "")&amp;""</f>
        <v/>
      </c>
      <c r="AK125" s="258" t="str">
        <f t="shared" si="10"/>
        <v/>
      </c>
      <c r="AL125" t="str">
        <f>_xlfn.IFNA(INDEX('Systemmanager - Datenassistent'!$J$9:$BU$134,MATCH($A125,Input_Lieferant!$B$9:$B$134,0),MATCH(AL$1,'Systemmanager - Datenassistent'!$J$8:$BU$8,0)), "")&amp;""</f>
        <v/>
      </c>
      <c r="AM125" t="str">
        <f>_xlfn.IFNA(INDEX('Systemmanager - Datenassistent'!$J$9:$BU$134,MATCH($A125,Input_Lieferant!$B$9:$B$134,0),MATCH(AM$1,'Systemmanager - Datenassistent'!$J$8:$BU$8,0)), "")&amp;""</f>
        <v/>
      </c>
      <c r="AN125" s="227" t="str">
        <f>_xlfn.IFNA(INDEX('Systemmanager - Datenassistent'!$J$9:$BU$134,MATCH($A125,Input_Lieferant!$B$9:$B$134,0),MATCH(AN$1,'Systemmanager - Datenassistent'!$J$8:$BU$8,0)), "")&amp;""</f>
        <v/>
      </c>
    </row>
    <row r="126" spans="1:40" x14ac:dyDescent="0.2">
      <c r="A126" t="str">
        <f>IF(LEN(Input_Lieferant!B133)=0,"",Input_Lieferant!B133)</f>
        <v/>
      </c>
      <c r="B126" t="str">
        <f t="shared" si="6"/>
        <v/>
      </c>
      <c r="C126" t="str">
        <f>_xlfn.IFNA(INDEX(Grunddaten!$C$9:$BP$134,MATCH($A126,Input_Lieferant!$B$9:$B$134,0),MATCH(C$1,Grunddaten!$C$8:$BP$8,0)), "")&amp;""</f>
        <v/>
      </c>
      <c r="D126" t="str">
        <f>_xlfn.IFNA(INDEX(Input_Lieferant!$C$9:$BE$158,MATCH($A126,Input_Lieferant!$B$9:$B$158,0),MATCH(D$1,Input_Lieferant!$C$8:$BE$8,0)), "")&amp;""</f>
        <v/>
      </c>
      <c r="E126" t="str">
        <f>_xlfn.IFNA(INDEX(Input_Lieferant!$C$9:$BE$158,MATCH($A126,Input_Lieferant!$B$9:$B$158,0),MATCH(E$1,Input_Lieferant!$C$8:$BE$8,0)), "")&amp;""</f>
        <v/>
      </c>
      <c r="F126" t="str">
        <f>_xlfn.IFNA(INDEX(Grunddaten!$C$9:$BP$134,MATCH($A126,Input_Lieferant!$B$9:$B$134,0),MATCH(F$1,Grunddaten!$C$8:$BP$8,0)), "")&amp;""</f>
        <v/>
      </c>
      <c r="G126" t="str">
        <f>_xlfn.IFNA(INDEX(Input_Lieferant!$C$9:$BE$158,MATCH($A126,Input_Lieferant!$B$9:$B$158,0),MATCH(G$1,Input_Lieferant!$C$8:$BE$8,0)), "")&amp;""</f>
        <v/>
      </c>
      <c r="H126" t="str">
        <f>_xlfn.IFNA(INDEX(Input_Lieferant!$C$9:$BE$158,MATCH($A126,Input_Lieferant!$B$9:$B$158,0),MATCH(H$1,Input_Lieferant!$C$8:$BE$8,0)),"")&amp;""</f>
        <v/>
      </c>
      <c r="I126" t="str">
        <f>TEXT(_xlfn.IFNA(INDEX(Input_Lieferant!$C$9:$BE$158,MATCH($A126,Input_Lieferant!$B$9:$B$158,0),MATCH(I$1,Input_Lieferant!$C$8:$BE$8,0)),""), "0.000")&amp;""</f>
        <v/>
      </c>
      <c r="J126" t="str">
        <f>TEXT(_xlfn.IFNA(INDEX(Input_Lieferant!$C$9:$BE$158,MATCH($A126,Input_Lieferant!$B$9:$B$158,0),MATCH(J$1,Input_Lieferant!$C$8:$BE$8,0)),""), "0.000")&amp;""</f>
        <v/>
      </c>
      <c r="K126" t="str">
        <f>TEXT(_xlfn.IFNA(INDEX(Input_Lieferant!$C$9:$BE$158,MATCH($A126,Input_Lieferant!$B$9:$B$158,0),MATCH(K$1,Input_Lieferant!$C$8:$BE$8,0)),""), "0.000")&amp;""</f>
        <v/>
      </c>
      <c r="L126" t="str">
        <f>TEXT(_xlfn.IFNA(INDEX(Input_Lieferant!$C$9:$BE$158,MATCH($A126,Input_Lieferant!$B$9:$B$158,0),MATCH(L$1,Input_Lieferant!$C$8:$BE$8,0)),""), "0.000")&amp;""</f>
        <v/>
      </c>
      <c r="M126" t="str">
        <f>_xlfn.IFNA(INDEX(Input_Lieferant!$C$9:$BE$158,MATCH($A126,Input_Lieferant!$B$9:$B$158,0),MATCH(M$1,Input_Lieferant!$C$8:$BE$8,0)),"")&amp;""</f>
        <v/>
      </c>
      <c r="N126" t="str">
        <f>_xlfn.IFNA(INDEX(Input_Lieferant!$C$9:$BE$158,MATCH($A126,Input_Lieferant!$B$9:$B$158,0),MATCH(N$1,Input_Lieferant!$C$8:$BE$8,0)),"")&amp;""</f>
        <v/>
      </c>
      <c r="O126" t="str">
        <f>_xlfn.IFNA(INDEX(Input_Lieferant!$C$9:$BE$158,MATCH($A126,Input_Lieferant!$B$9:$B$158,0),MATCH(O$1,Input_Lieferant!$C$8:$BE$8,0)),"")&amp;""</f>
        <v/>
      </c>
      <c r="P126" t="str">
        <f>_xlfn.IFNA(INDEX(Input_Lieferant!$C$9:$BE$158,MATCH($A126,Input_Lieferant!$B$9:$B$158,0),MATCH(P$1,Input_Lieferant!$C$8:$BE$8,0)),"")&amp;""</f>
        <v/>
      </c>
      <c r="Q126" s="258" t="str">
        <f t="shared" si="7"/>
        <v/>
      </c>
      <c r="R126" t="str">
        <f>_xlfn.IFNA(INDEX(Grunddaten!$C$9:$BP$134,MATCH($A126,Input_Lieferant!$B$9:$B$134,0),MATCH(R$1,Grunddaten!$C$8:$BP$8,0)), "")&amp;""</f>
        <v/>
      </c>
      <c r="S126" t="str">
        <f>_xlfn.IFNA(INDEX('Systemmanager - Datenassistent'!$J$9:$BU$134,MATCH($A126,Input_Lieferant!$B$9:$B$134,0),MATCH(S$1,'Systemmanager - Datenassistent'!$J$8:$BU$8,0)), "")</f>
        <v/>
      </c>
      <c r="T126" t="e">
        <f>INDEX('Systemmanager - Datenassistent'!$J$9:$BU$134,MATCH($A126,Input_Lieferant!$B$9:$B$134,0),MATCH(T$1,'Systemmanager - Datenassistent'!$J$8:$BU$8,0))</f>
        <v>#N/A</v>
      </c>
      <c r="U126" t="str">
        <f>_xlfn.IFNA(INDEX(Input_Lieferant!$C$9:$BE$158,MATCH($A126,Input_Lieferant!$B$9:$B$158,0),MATCH(U$1,Input_Lieferant!$C$8:$BE$8,0)),"")&amp;""</f>
        <v/>
      </c>
      <c r="V126" s="258" t="str">
        <f t="shared" si="8"/>
        <v/>
      </c>
      <c r="W126" t="str">
        <f>_xlfn.IFNA(INDEX(Grunddaten!$C$9:$BP$134,MATCH($A126,Input_Lieferant!$B$9:$B$134,0),MATCH(W$1,Grunddaten!$C$8:$BP$8,0)), "")&amp;""</f>
        <v/>
      </c>
      <c r="Y126" t="str">
        <f>_xlfn.IFNA(INDEX(Input_Lieferant!$C$9:$BE$158,MATCH($A126,Input_Lieferant!$B$9:$B$158,0),MATCH(Y$1,Input_Lieferant!$C$8:$BE$8,0)), "")&amp;""</f>
        <v/>
      </c>
      <c r="Z126" t="str">
        <f>_xlfn.IFNA(INDEX(Input_Lieferant!$C$9:$BE$158,MATCH($A126,Input_Lieferant!$B$9:$B$158,0),MATCH(Z$1,Input_Lieferant!$C$8:$BE$8,0)), "")&amp;""</f>
        <v/>
      </c>
      <c r="AA126" t="str">
        <f>_xlfn.IFNA(INDEX(Grunddaten!$C$9:$BP$134,MATCH($A126,Input_Lieferant!$B$9:$B$134,0),MATCH(AA$1,Grunddaten!$C$8:$BP$8,0)), "")&amp;""</f>
        <v/>
      </c>
      <c r="AB126" t="str">
        <f>_xlfn.IFNA(INDEX(Input_Lieferant!$C$9:$BE$158,MATCH($A126,Input_Lieferant!$B$9:$B$158,0),MATCH(AB$1,Input_Lieferant!$C$8:$BE$8,0)), "")&amp;""</f>
        <v/>
      </c>
      <c r="AC126" s="258" t="str">
        <f t="shared" si="9"/>
        <v/>
      </c>
      <c r="AD126" t="str">
        <f>_xlfn.IFNA(INDEX('Systemmanager - Datenassistent'!$G$9:$BU$134,MATCH($A126,Input_Lieferant!$B$9:$B$134,0),MATCH(AD$1,'Systemmanager - Datenassistent'!$G$8:$BU$8,0)), "")&amp;""</f>
        <v/>
      </c>
      <c r="AE126" t="str">
        <f>_xlfn.IFNA(INDEX(Grunddaten!$C$9:$BP$134,MATCH($A126,Input_Lieferant!$B$9:$B$134,0),MATCH(AE$1,Grunddaten!$C$8:$BP$8,0)), "")&amp;""</f>
        <v/>
      </c>
      <c r="AF126" t="str">
        <f>_xlfn.IFNA(INDEX('Systemmanager - Datenassistent'!$J$9:$BU$134,MATCH($A126,Input_Lieferant!$B$9:$B$134,0),MATCH(AF$1,'Systemmanager - Datenassistent'!$J$8:$BU$8,0)), "")&amp;""</f>
        <v/>
      </c>
      <c r="AG126" t="str">
        <f>_xlfn.IFNA(INDEX('Systemmanager - Datenassistent'!$J$9:$BU$134,MATCH($A126,Input_Lieferant!$B$9:$B$134,0),MATCH(AG$1,'Systemmanager - Datenassistent'!$J$8:$BU$8,0)), "")&amp;""</f>
        <v/>
      </c>
      <c r="AH126" t="str">
        <f>_xlfn.IFNA(INDEX(Grunddaten!$C$9:$BP$134,MATCH($A126,Input_Lieferant!$B$9:$B$134,0),MATCH(AH$1,Grunddaten!$C$8:$BP$8,0)), "")&amp;""</f>
        <v/>
      </c>
      <c r="AI126" t="str">
        <f>_xlfn.IFNA(INDEX(Grunddaten!$C$9:$BP$134,MATCH($A126,Input_Lieferant!$B$9:$B$134,0),MATCH(AI$1,Grunddaten!$C$8:$BP$8,0)), "")&amp;""</f>
        <v/>
      </c>
      <c r="AJ126" t="str">
        <f>_xlfn.IFNA(INDEX(Grunddaten!$C$9:$BP$134,MATCH($A126,Input_Lieferant!$B$9:$B$134,0),MATCH(AJ$1,Grunddaten!$C$8:$BP$8,0)), "")&amp;""</f>
        <v/>
      </c>
      <c r="AK126" s="258" t="str">
        <f t="shared" si="10"/>
        <v/>
      </c>
      <c r="AL126" t="str">
        <f>_xlfn.IFNA(INDEX('Systemmanager - Datenassistent'!$J$9:$BU$134,MATCH($A126,Input_Lieferant!$B$9:$B$134,0),MATCH(AL$1,'Systemmanager - Datenassistent'!$J$8:$BU$8,0)), "")&amp;""</f>
        <v/>
      </c>
      <c r="AM126" t="str">
        <f>_xlfn.IFNA(INDEX('Systemmanager - Datenassistent'!$J$9:$BU$134,MATCH($A126,Input_Lieferant!$B$9:$B$134,0),MATCH(AM$1,'Systemmanager - Datenassistent'!$J$8:$BU$8,0)), "")&amp;""</f>
        <v/>
      </c>
      <c r="AN126" s="227" t="str">
        <f>_xlfn.IFNA(INDEX('Systemmanager - Datenassistent'!$J$9:$BU$134,MATCH($A126,Input_Lieferant!$B$9:$B$134,0),MATCH(AN$1,'Systemmanager - Datenassistent'!$J$8:$BU$8,0)), "")&amp;""</f>
        <v/>
      </c>
    </row>
    <row r="127" spans="1:40" x14ac:dyDescent="0.2">
      <c r="A127" t="str">
        <f>IF(LEN(Input_Lieferant!B134)=0,"",Input_Lieferant!B134)</f>
        <v/>
      </c>
      <c r="B127" t="str">
        <f t="shared" si="6"/>
        <v/>
      </c>
      <c r="C127" t="str">
        <f>_xlfn.IFNA(INDEX(Grunddaten!$C$9:$BP$134,MATCH($A127,Input_Lieferant!$B$9:$B$134,0),MATCH(C$1,Grunddaten!$C$8:$BP$8,0)), "")&amp;""</f>
        <v/>
      </c>
      <c r="D127" t="str">
        <f>_xlfn.IFNA(INDEX(Input_Lieferant!$C$9:$BE$158,MATCH($A127,Input_Lieferant!$B$9:$B$158,0),MATCH(D$1,Input_Lieferant!$C$8:$BE$8,0)), "")&amp;""</f>
        <v/>
      </c>
      <c r="E127" t="str">
        <f>_xlfn.IFNA(INDEX(Input_Lieferant!$C$9:$BE$158,MATCH($A127,Input_Lieferant!$B$9:$B$158,0),MATCH(E$1,Input_Lieferant!$C$8:$BE$8,0)), "")&amp;""</f>
        <v/>
      </c>
      <c r="F127" t="str">
        <f>_xlfn.IFNA(INDEX(Grunddaten!$C$9:$BP$134,MATCH($A127,Input_Lieferant!$B$9:$B$134,0),MATCH(F$1,Grunddaten!$C$8:$BP$8,0)), "")&amp;""</f>
        <v/>
      </c>
      <c r="G127" t="str">
        <f>_xlfn.IFNA(INDEX(Input_Lieferant!$C$9:$BE$158,MATCH($A127,Input_Lieferant!$B$9:$B$158,0),MATCH(G$1,Input_Lieferant!$C$8:$BE$8,0)), "")&amp;""</f>
        <v/>
      </c>
      <c r="H127" t="str">
        <f>_xlfn.IFNA(INDEX(Input_Lieferant!$C$9:$BE$158,MATCH($A127,Input_Lieferant!$B$9:$B$158,0),MATCH(H$1,Input_Lieferant!$C$8:$BE$8,0)),"")&amp;""</f>
        <v/>
      </c>
      <c r="I127" t="str">
        <f>TEXT(_xlfn.IFNA(INDEX(Input_Lieferant!$C$9:$BE$158,MATCH($A127,Input_Lieferant!$B$9:$B$158,0),MATCH(I$1,Input_Lieferant!$C$8:$BE$8,0)),""), "0.000")&amp;""</f>
        <v/>
      </c>
      <c r="J127" t="str">
        <f>TEXT(_xlfn.IFNA(INDEX(Input_Lieferant!$C$9:$BE$158,MATCH($A127,Input_Lieferant!$B$9:$B$158,0),MATCH(J$1,Input_Lieferant!$C$8:$BE$8,0)),""), "0.000")&amp;""</f>
        <v/>
      </c>
      <c r="K127" t="str">
        <f>TEXT(_xlfn.IFNA(INDEX(Input_Lieferant!$C$9:$BE$158,MATCH($A127,Input_Lieferant!$B$9:$B$158,0),MATCH(K$1,Input_Lieferant!$C$8:$BE$8,0)),""), "0.000")&amp;""</f>
        <v/>
      </c>
      <c r="L127" t="str">
        <f>TEXT(_xlfn.IFNA(INDEX(Input_Lieferant!$C$9:$BE$158,MATCH($A127,Input_Lieferant!$B$9:$B$158,0),MATCH(L$1,Input_Lieferant!$C$8:$BE$8,0)),""), "0.000")&amp;""</f>
        <v/>
      </c>
      <c r="M127" t="str">
        <f>_xlfn.IFNA(INDEX(Input_Lieferant!$C$9:$BE$158,MATCH($A127,Input_Lieferant!$B$9:$B$158,0),MATCH(M$1,Input_Lieferant!$C$8:$BE$8,0)),"")&amp;""</f>
        <v/>
      </c>
      <c r="N127" t="str">
        <f>_xlfn.IFNA(INDEX(Input_Lieferant!$C$9:$BE$158,MATCH($A127,Input_Lieferant!$B$9:$B$158,0),MATCH(N$1,Input_Lieferant!$C$8:$BE$8,0)),"")&amp;""</f>
        <v/>
      </c>
      <c r="O127" t="str">
        <f>_xlfn.IFNA(INDEX(Input_Lieferant!$C$9:$BE$158,MATCH($A127,Input_Lieferant!$B$9:$B$158,0),MATCH(O$1,Input_Lieferant!$C$8:$BE$8,0)),"")&amp;""</f>
        <v/>
      </c>
      <c r="P127" t="str">
        <f>_xlfn.IFNA(INDEX(Input_Lieferant!$C$9:$BE$158,MATCH($A127,Input_Lieferant!$B$9:$B$158,0),MATCH(P$1,Input_Lieferant!$C$8:$BE$8,0)),"")&amp;""</f>
        <v/>
      </c>
      <c r="Q127" s="258" t="str">
        <f t="shared" si="7"/>
        <v/>
      </c>
      <c r="R127" t="str">
        <f>_xlfn.IFNA(INDEX(Grunddaten!$C$9:$BP$134,MATCH($A127,Input_Lieferant!$B$9:$B$134,0),MATCH(R$1,Grunddaten!$C$8:$BP$8,0)), "")&amp;""</f>
        <v/>
      </c>
      <c r="S127" t="str">
        <f>_xlfn.IFNA(INDEX('Systemmanager - Datenassistent'!$J$9:$BU$134,MATCH($A127,Input_Lieferant!$B$9:$B$134,0),MATCH(S$1,'Systemmanager - Datenassistent'!$J$8:$BU$8,0)), "")</f>
        <v/>
      </c>
      <c r="T127" t="e">
        <f>INDEX('Systemmanager - Datenassistent'!$J$9:$BU$134,MATCH($A127,Input_Lieferant!$B$9:$B$134,0),MATCH(T$1,'Systemmanager - Datenassistent'!$J$8:$BU$8,0))</f>
        <v>#N/A</v>
      </c>
      <c r="U127" t="str">
        <f>_xlfn.IFNA(INDEX(Input_Lieferant!$C$9:$BE$158,MATCH($A127,Input_Lieferant!$B$9:$B$158,0),MATCH(U$1,Input_Lieferant!$C$8:$BE$8,0)),"")&amp;""</f>
        <v/>
      </c>
      <c r="V127" s="258" t="str">
        <f t="shared" si="8"/>
        <v/>
      </c>
      <c r="W127" t="str">
        <f>_xlfn.IFNA(INDEX(Grunddaten!$C$9:$BP$134,MATCH($A127,Input_Lieferant!$B$9:$B$134,0),MATCH(W$1,Grunddaten!$C$8:$BP$8,0)), "")&amp;""</f>
        <v/>
      </c>
      <c r="Y127" t="str">
        <f>_xlfn.IFNA(INDEX(Input_Lieferant!$C$9:$BE$158,MATCH($A127,Input_Lieferant!$B$9:$B$158,0),MATCH(Y$1,Input_Lieferant!$C$8:$BE$8,0)), "")&amp;""</f>
        <v/>
      </c>
      <c r="Z127" t="str">
        <f>_xlfn.IFNA(INDEX(Input_Lieferant!$C$9:$BE$158,MATCH($A127,Input_Lieferant!$B$9:$B$158,0),MATCH(Z$1,Input_Lieferant!$C$8:$BE$8,0)), "")&amp;""</f>
        <v/>
      </c>
      <c r="AA127" t="str">
        <f>_xlfn.IFNA(INDEX(Grunddaten!$C$9:$BP$134,MATCH($A127,Input_Lieferant!$B$9:$B$134,0),MATCH(AA$1,Grunddaten!$C$8:$BP$8,0)), "")&amp;""</f>
        <v/>
      </c>
      <c r="AB127" t="str">
        <f>_xlfn.IFNA(INDEX(Input_Lieferant!$C$9:$BE$158,MATCH($A127,Input_Lieferant!$B$9:$B$158,0),MATCH(AB$1,Input_Lieferant!$C$8:$BE$8,0)), "")&amp;""</f>
        <v/>
      </c>
      <c r="AC127" s="258" t="str">
        <f t="shared" si="9"/>
        <v/>
      </c>
      <c r="AD127" t="str">
        <f>_xlfn.IFNA(INDEX('Systemmanager - Datenassistent'!$G$9:$BU$134,MATCH($A127,Input_Lieferant!$B$9:$B$134,0),MATCH(AD$1,'Systemmanager - Datenassistent'!$G$8:$BU$8,0)), "")&amp;""</f>
        <v/>
      </c>
      <c r="AE127" t="str">
        <f>_xlfn.IFNA(INDEX(Grunddaten!$C$9:$BP$134,MATCH($A127,Input_Lieferant!$B$9:$B$134,0),MATCH(AE$1,Grunddaten!$C$8:$BP$8,0)), "")&amp;""</f>
        <v/>
      </c>
      <c r="AF127" t="str">
        <f>_xlfn.IFNA(INDEX('Systemmanager - Datenassistent'!$J$9:$BU$134,MATCH($A127,Input_Lieferant!$B$9:$B$134,0),MATCH(AF$1,'Systemmanager - Datenassistent'!$J$8:$BU$8,0)), "")&amp;""</f>
        <v/>
      </c>
      <c r="AG127" t="str">
        <f>_xlfn.IFNA(INDEX('Systemmanager - Datenassistent'!$J$9:$BU$134,MATCH($A127,Input_Lieferant!$B$9:$B$134,0),MATCH(AG$1,'Systemmanager - Datenassistent'!$J$8:$BU$8,0)), "")&amp;""</f>
        <v/>
      </c>
      <c r="AH127" t="str">
        <f>_xlfn.IFNA(INDEX(Grunddaten!$C$9:$BP$134,MATCH($A127,Input_Lieferant!$B$9:$B$134,0),MATCH(AH$1,Grunddaten!$C$8:$BP$8,0)), "")&amp;""</f>
        <v/>
      </c>
      <c r="AI127" t="str">
        <f>_xlfn.IFNA(INDEX(Grunddaten!$C$9:$BP$134,MATCH($A127,Input_Lieferant!$B$9:$B$134,0),MATCH(AI$1,Grunddaten!$C$8:$BP$8,0)), "")&amp;""</f>
        <v/>
      </c>
      <c r="AJ127" t="str">
        <f>_xlfn.IFNA(INDEX(Grunddaten!$C$9:$BP$134,MATCH($A127,Input_Lieferant!$B$9:$B$134,0),MATCH(AJ$1,Grunddaten!$C$8:$BP$8,0)), "")&amp;""</f>
        <v/>
      </c>
      <c r="AK127" s="258" t="str">
        <f t="shared" si="10"/>
        <v/>
      </c>
      <c r="AL127" t="str">
        <f>_xlfn.IFNA(INDEX('Systemmanager - Datenassistent'!$J$9:$BU$134,MATCH($A127,Input_Lieferant!$B$9:$B$134,0),MATCH(AL$1,'Systemmanager - Datenassistent'!$J$8:$BU$8,0)), "")&amp;""</f>
        <v/>
      </c>
      <c r="AM127" t="str">
        <f>_xlfn.IFNA(INDEX('Systemmanager - Datenassistent'!$J$9:$BU$134,MATCH($A127,Input_Lieferant!$B$9:$B$134,0),MATCH(AM$1,'Systemmanager - Datenassistent'!$J$8:$BU$8,0)), "")&amp;""</f>
        <v/>
      </c>
      <c r="AN127" s="227" t="str">
        <f>_xlfn.IFNA(INDEX('Systemmanager - Datenassistent'!$J$9:$BU$134,MATCH($A127,Input_Lieferant!$B$9:$B$134,0),MATCH(AN$1,'Systemmanager - Datenassistent'!$J$8:$BU$8,0)), "")&amp;""</f>
        <v/>
      </c>
    </row>
    <row r="128" spans="1:40" x14ac:dyDescent="0.2">
      <c r="A128" t="str">
        <f>IF(LEN(Input_Lieferant!B135)=0,"",Input_Lieferant!B135)</f>
        <v/>
      </c>
      <c r="B128" t="str">
        <f t="shared" si="6"/>
        <v/>
      </c>
      <c r="C128" t="str">
        <f>_xlfn.IFNA(INDEX(Grunddaten!$C$9:$BP$134,MATCH($A128,Input_Lieferant!$B$9:$B$134,0),MATCH(C$1,Grunddaten!$C$8:$BP$8,0)), "")&amp;""</f>
        <v/>
      </c>
      <c r="D128" t="str">
        <f>_xlfn.IFNA(INDEX(Input_Lieferant!$C$9:$BE$158,MATCH($A128,Input_Lieferant!$B$9:$B$158,0),MATCH(D$1,Input_Lieferant!$C$8:$BE$8,0)), "")&amp;""</f>
        <v/>
      </c>
      <c r="E128" t="str">
        <f>_xlfn.IFNA(INDEX(Input_Lieferant!$C$9:$BE$158,MATCH($A128,Input_Lieferant!$B$9:$B$158,0),MATCH(E$1,Input_Lieferant!$C$8:$BE$8,0)), "")&amp;""</f>
        <v/>
      </c>
      <c r="F128" t="str">
        <f>_xlfn.IFNA(INDEX(Grunddaten!$C$9:$BP$134,MATCH($A128,Input_Lieferant!$B$9:$B$134,0),MATCH(F$1,Grunddaten!$C$8:$BP$8,0)), "")&amp;""</f>
        <v/>
      </c>
      <c r="G128" t="str">
        <f>_xlfn.IFNA(INDEX(Input_Lieferant!$C$9:$BE$158,MATCH($A128,Input_Lieferant!$B$9:$B$158,0),MATCH(G$1,Input_Lieferant!$C$8:$BE$8,0)), "")&amp;""</f>
        <v/>
      </c>
      <c r="H128" t="str">
        <f>_xlfn.IFNA(INDEX(Input_Lieferant!$C$9:$BE$158,MATCH($A128,Input_Lieferant!$B$9:$B$158,0),MATCH(H$1,Input_Lieferant!$C$8:$BE$8,0)),"")&amp;""</f>
        <v/>
      </c>
      <c r="I128" t="str">
        <f>TEXT(_xlfn.IFNA(INDEX(Input_Lieferant!$C$9:$BE$158,MATCH($A128,Input_Lieferant!$B$9:$B$158,0),MATCH(I$1,Input_Lieferant!$C$8:$BE$8,0)),""), "0.000")&amp;""</f>
        <v/>
      </c>
      <c r="J128" t="str">
        <f>TEXT(_xlfn.IFNA(INDEX(Input_Lieferant!$C$9:$BE$158,MATCH($A128,Input_Lieferant!$B$9:$B$158,0),MATCH(J$1,Input_Lieferant!$C$8:$BE$8,0)),""), "0.000")&amp;""</f>
        <v/>
      </c>
      <c r="K128" t="str">
        <f>TEXT(_xlfn.IFNA(INDEX(Input_Lieferant!$C$9:$BE$158,MATCH($A128,Input_Lieferant!$B$9:$B$158,0),MATCH(K$1,Input_Lieferant!$C$8:$BE$8,0)),""), "0.000")&amp;""</f>
        <v/>
      </c>
      <c r="L128" t="str">
        <f>TEXT(_xlfn.IFNA(INDEX(Input_Lieferant!$C$9:$BE$158,MATCH($A128,Input_Lieferant!$B$9:$B$158,0),MATCH(L$1,Input_Lieferant!$C$8:$BE$8,0)),""), "0.000")&amp;""</f>
        <v/>
      </c>
      <c r="M128" t="str">
        <f>_xlfn.IFNA(INDEX(Input_Lieferant!$C$9:$BE$158,MATCH($A128,Input_Lieferant!$B$9:$B$158,0),MATCH(M$1,Input_Lieferant!$C$8:$BE$8,0)),"")&amp;""</f>
        <v/>
      </c>
      <c r="N128" t="str">
        <f>_xlfn.IFNA(INDEX(Input_Lieferant!$C$9:$BE$158,MATCH($A128,Input_Lieferant!$B$9:$B$158,0),MATCH(N$1,Input_Lieferant!$C$8:$BE$8,0)),"")&amp;""</f>
        <v/>
      </c>
      <c r="O128" t="str">
        <f>_xlfn.IFNA(INDEX(Input_Lieferant!$C$9:$BE$158,MATCH($A128,Input_Lieferant!$B$9:$B$158,0),MATCH(O$1,Input_Lieferant!$C$8:$BE$8,0)),"")&amp;""</f>
        <v/>
      </c>
      <c r="P128" t="str">
        <f>_xlfn.IFNA(INDEX(Input_Lieferant!$C$9:$BE$158,MATCH($A128,Input_Lieferant!$B$9:$B$158,0),MATCH(P$1,Input_Lieferant!$C$8:$BE$8,0)),"")&amp;""</f>
        <v/>
      </c>
      <c r="Q128" s="258" t="str">
        <f t="shared" si="7"/>
        <v/>
      </c>
      <c r="R128" t="str">
        <f>_xlfn.IFNA(INDEX(Grunddaten!$C$9:$BP$134,MATCH($A128,Input_Lieferant!$B$9:$B$134,0),MATCH(R$1,Grunddaten!$C$8:$BP$8,0)), "")&amp;""</f>
        <v/>
      </c>
      <c r="S128" t="str">
        <f>_xlfn.IFNA(INDEX('Systemmanager - Datenassistent'!$J$9:$BU$134,MATCH($A128,Input_Lieferant!$B$9:$B$134,0),MATCH(S$1,'Systemmanager - Datenassistent'!$J$8:$BU$8,0)), "")</f>
        <v/>
      </c>
      <c r="T128" t="e">
        <f>INDEX('Systemmanager - Datenassistent'!$J$9:$BU$134,MATCH($A128,Input_Lieferant!$B$9:$B$134,0),MATCH(T$1,'Systemmanager - Datenassistent'!$J$8:$BU$8,0))</f>
        <v>#N/A</v>
      </c>
      <c r="U128" t="str">
        <f>_xlfn.IFNA(INDEX(Input_Lieferant!$C$9:$BE$158,MATCH($A128,Input_Lieferant!$B$9:$B$158,0),MATCH(U$1,Input_Lieferant!$C$8:$BE$8,0)),"")&amp;""</f>
        <v/>
      </c>
      <c r="V128" s="258" t="str">
        <f t="shared" si="8"/>
        <v/>
      </c>
      <c r="W128" t="str">
        <f>_xlfn.IFNA(INDEX(Grunddaten!$C$9:$BP$134,MATCH($A128,Input_Lieferant!$B$9:$B$134,0),MATCH(W$1,Grunddaten!$C$8:$BP$8,0)), "")&amp;""</f>
        <v/>
      </c>
      <c r="Y128" t="str">
        <f>_xlfn.IFNA(INDEX(Input_Lieferant!$C$9:$BE$158,MATCH($A128,Input_Lieferant!$B$9:$B$158,0),MATCH(Y$1,Input_Lieferant!$C$8:$BE$8,0)), "")&amp;""</f>
        <v/>
      </c>
      <c r="Z128" t="str">
        <f>_xlfn.IFNA(INDEX(Input_Lieferant!$C$9:$BE$158,MATCH($A128,Input_Lieferant!$B$9:$B$158,0),MATCH(Z$1,Input_Lieferant!$C$8:$BE$8,0)), "")&amp;""</f>
        <v/>
      </c>
      <c r="AA128" t="str">
        <f>_xlfn.IFNA(INDEX(Grunddaten!$C$9:$BP$134,MATCH($A128,Input_Lieferant!$B$9:$B$134,0),MATCH(AA$1,Grunddaten!$C$8:$BP$8,0)), "")&amp;""</f>
        <v/>
      </c>
      <c r="AB128" t="str">
        <f>_xlfn.IFNA(INDEX(Input_Lieferant!$C$9:$BE$158,MATCH($A128,Input_Lieferant!$B$9:$B$158,0),MATCH(AB$1,Input_Lieferant!$C$8:$BE$8,0)), "")&amp;""</f>
        <v/>
      </c>
      <c r="AC128" s="258" t="str">
        <f t="shared" si="9"/>
        <v/>
      </c>
      <c r="AD128" t="str">
        <f>_xlfn.IFNA(INDEX('Systemmanager - Datenassistent'!$G$9:$BU$134,MATCH($A128,Input_Lieferant!$B$9:$B$134,0),MATCH(AD$1,'Systemmanager - Datenassistent'!$G$8:$BU$8,0)), "")&amp;""</f>
        <v/>
      </c>
      <c r="AE128" t="str">
        <f>_xlfn.IFNA(INDEX(Grunddaten!$C$9:$BP$134,MATCH($A128,Input_Lieferant!$B$9:$B$134,0),MATCH(AE$1,Grunddaten!$C$8:$BP$8,0)), "")&amp;""</f>
        <v/>
      </c>
      <c r="AF128" t="str">
        <f>_xlfn.IFNA(INDEX('Systemmanager - Datenassistent'!$J$9:$BU$134,MATCH($A128,Input_Lieferant!$B$9:$B$134,0),MATCH(AF$1,'Systemmanager - Datenassistent'!$J$8:$BU$8,0)), "")&amp;""</f>
        <v/>
      </c>
      <c r="AG128" t="str">
        <f>_xlfn.IFNA(INDEX('Systemmanager - Datenassistent'!$J$9:$BU$134,MATCH($A128,Input_Lieferant!$B$9:$B$134,0),MATCH(AG$1,'Systemmanager - Datenassistent'!$J$8:$BU$8,0)), "")&amp;""</f>
        <v/>
      </c>
      <c r="AH128" t="str">
        <f>_xlfn.IFNA(INDEX(Grunddaten!$C$9:$BP$134,MATCH($A128,Input_Lieferant!$B$9:$B$134,0),MATCH(AH$1,Grunddaten!$C$8:$BP$8,0)), "")&amp;""</f>
        <v/>
      </c>
      <c r="AI128" t="str">
        <f>_xlfn.IFNA(INDEX(Grunddaten!$C$9:$BP$134,MATCH($A128,Input_Lieferant!$B$9:$B$134,0),MATCH(AI$1,Grunddaten!$C$8:$BP$8,0)), "")&amp;""</f>
        <v/>
      </c>
      <c r="AJ128" t="str">
        <f>_xlfn.IFNA(INDEX(Grunddaten!$C$9:$BP$134,MATCH($A128,Input_Lieferant!$B$9:$B$134,0),MATCH(AJ$1,Grunddaten!$C$8:$BP$8,0)), "")&amp;""</f>
        <v/>
      </c>
      <c r="AK128" s="258" t="str">
        <f t="shared" si="10"/>
        <v/>
      </c>
      <c r="AL128" t="str">
        <f>_xlfn.IFNA(INDEX('Systemmanager - Datenassistent'!$J$9:$BU$134,MATCH($A128,Input_Lieferant!$B$9:$B$134,0),MATCH(AL$1,'Systemmanager - Datenassistent'!$J$8:$BU$8,0)), "")&amp;""</f>
        <v/>
      </c>
      <c r="AM128" t="str">
        <f>_xlfn.IFNA(INDEX('Systemmanager - Datenassistent'!$J$9:$BU$134,MATCH($A128,Input_Lieferant!$B$9:$B$134,0),MATCH(AM$1,'Systemmanager - Datenassistent'!$J$8:$BU$8,0)), "")&amp;""</f>
        <v/>
      </c>
      <c r="AN128" s="227" t="str">
        <f>_xlfn.IFNA(INDEX('Systemmanager - Datenassistent'!$J$9:$BU$134,MATCH($A128,Input_Lieferant!$B$9:$B$134,0),MATCH(AN$1,'Systemmanager - Datenassistent'!$J$8:$BU$8,0)), "")&amp;""</f>
        <v/>
      </c>
    </row>
    <row r="129" spans="1:40" x14ac:dyDescent="0.2">
      <c r="A129" t="str">
        <f>IF(LEN(Input_Lieferant!B136)=0,"",Input_Lieferant!B136)</f>
        <v/>
      </c>
      <c r="B129" t="str">
        <f t="shared" si="6"/>
        <v/>
      </c>
      <c r="C129" t="str">
        <f>_xlfn.IFNA(INDEX(Grunddaten!$C$9:$BP$134,MATCH($A129,Input_Lieferant!$B$9:$B$134,0),MATCH(C$1,Grunddaten!$C$8:$BP$8,0)), "")&amp;""</f>
        <v/>
      </c>
      <c r="D129" t="str">
        <f>_xlfn.IFNA(INDEX(Input_Lieferant!$C$9:$BE$158,MATCH($A129,Input_Lieferant!$B$9:$B$158,0),MATCH(D$1,Input_Lieferant!$C$8:$BE$8,0)), "")&amp;""</f>
        <v/>
      </c>
      <c r="E129" t="str">
        <f>_xlfn.IFNA(INDEX(Input_Lieferant!$C$9:$BE$158,MATCH($A129,Input_Lieferant!$B$9:$B$158,0),MATCH(E$1,Input_Lieferant!$C$8:$BE$8,0)), "")&amp;""</f>
        <v/>
      </c>
      <c r="F129" t="str">
        <f>_xlfn.IFNA(INDEX(Grunddaten!$C$9:$BP$134,MATCH($A129,Input_Lieferant!$B$9:$B$134,0),MATCH(F$1,Grunddaten!$C$8:$BP$8,0)), "")&amp;""</f>
        <v/>
      </c>
      <c r="G129" t="str">
        <f>_xlfn.IFNA(INDEX(Input_Lieferant!$C$9:$BE$158,MATCH($A129,Input_Lieferant!$B$9:$B$158,0),MATCH(G$1,Input_Lieferant!$C$8:$BE$8,0)), "")&amp;""</f>
        <v/>
      </c>
      <c r="H129" t="str">
        <f>_xlfn.IFNA(INDEX(Input_Lieferant!$C$9:$BE$158,MATCH($A129,Input_Lieferant!$B$9:$B$158,0),MATCH(H$1,Input_Lieferant!$C$8:$BE$8,0)),"")&amp;""</f>
        <v/>
      </c>
      <c r="I129" t="str">
        <f>TEXT(_xlfn.IFNA(INDEX(Input_Lieferant!$C$9:$BE$158,MATCH($A129,Input_Lieferant!$B$9:$B$158,0),MATCH(I$1,Input_Lieferant!$C$8:$BE$8,0)),""), "0.000")&amp;""</f>
        <v/>
      </c>
      <c r="J129" t="str">
        <f>TEXT(_xlfn.IFNA(INDEX(Input_Lieferant!$C$9:$BE$158,MATCH($A129,Input_Lieferant!$B$9:$B$158,0),MATCH(J$1,Input_Lieferant!$C$8:$BE$8,0)),""), "0.000")&amp;""</f>
        <v/>
      </c>
      <c r="K129" t="str">
        <f>TEXT(_xlfn.IFNA(INDEX(Input_Lieferant!$C$9:$BE$158,MATCH($A129,Input_Lieferant!$B$9:$B$158,0),MATCH(K$1,Input_Lieferant!$C$8:$BE$8,0)),""), "0.000")&amp;""</f>
        <v/>
      </c>
      <c r="L129" t="str">
        <f>TEXT(_xlfn.IFNA(INDEX(Input_Lieferant!$C$9:$BE$158,MATCH($A129,Input_Lieferant!$B$9:$B$158,0),MATCH(L$1,Input_Lieferant!$C$8:$BE$8,0)),""), "0.000")&amp;""</f>
        <v/>
      </c>
      <c r="M129" t="str">
        <f>_xlfn.IFNA(INDEX(Input_Lieferant!$C$9:$BE$158,MATCH($A129,Input_Lieferant!$B$9:$B$158,0),MATCH(M$1,Input_Lieferant!$C$8:$BE$8,0)),"")&amp;""</f>
        <v/>
      </c>
      <c r="N129" t="str">
        <f>_xlfn.IFNA(INDEX(Input_Lieferant!$C$9:$BE$158,MATCH($A129,Input_Lieferant!$B$9:$B$158,0),MATCH(N$1,Input_Lieferant!$C$8:$BE$8,0)),"")&amp;""</f>
        <v/>
      </c>
      <c r="O129" t="str">
        <f>_xlfn.IFNA(INDEX(Input_Lieferant!$C$9:$BE$158,MATCH($A129,Input_Lieferant!$B$9:$B$158,0),MATCH(O$1,Input_Lieferant!$C$8:$BE$8,0)),"")&amp;""</f>
        <v/>
      </c>
      <c r="P129" t="str">
        <f>_xlfn.IFNA(INDEX(Input_Lieferant!$C$9:$BE$158,MATCH($A129,Input_Lieferant!$B$9:$B$158,0),MATCH(P$1,Input_Lieferant!$C$8:$BE$8,0)),"")&amp;""</f>
        <v/>
      </c>
      <c r="Q129" s="258" t="str">
        <f t="shared" si="7"/>
        <v/>
      </c>
      <c r="R129" t="str">
        <f>_xlfn.IFNA(INDEX(Grunddaten!$C$9:$BP$134,MATCH($A129,Input_Lieferant!$B$9:$B$134,0),MATCH(R$1,Grunddaten!$C$8:$BP$8,0)), "")&amp;""</f>
        <v/>
      </c>
      <c r="S129" t="str">
        <f>_xlfn.IFNA(INDEX('Systemmanager - Datenassistent'!$J$9:$BU$134,MATCH($A129,Input_Lieferant!$B$9:$B$134,0),MATCH(S$1,'Systemmanager - Datenassistent'!$J$8:$BU$8,0)), "")</f>
        <v/>
      </c>
      <c r="T129" t="e">
        <f>INDEX('Systemmanager - Datenassistent'!$J$9:$BU$134,MATCH($A129,Input_Lieferant!$B$9:$B$134,0),MATCH(T$1,'Systemmanager - Datenassistent'!$J$8:$BU$8,0))</f>
        <v>#N/A</v>
      </c>
      <c r="U129" t="str">
        <f>_xlfn.IFNA(INDEX(Input_Lieferant!$C$9:$BE$158,MATCH($A129,Input_Lieferant!$B$9:$B$158,0),MATCH(U$1,Input_Lieferant!$C$8:$BE$8,0)),"")&amp;""</f>
        <v/>
      </c>
      <c r="V129" s="258" t="str">
        <f t="shared" si="8"/>
        <v/>
      </c>
      <c r="W129" t="str">
        <f>_xlfn.IFNA(INDEX(Grunddaten!$C$9:$BP$134,MATCH($A129,Input_Lieferant!$B$9:$B$134,0),MATCH(W$1,Grunddaten!$C$8:$BP$8,0)), "")&amp;""</f>
        <v/>
      </c>
      <c r="Y129" t="str">
        <f>_xlfn.IFNA(INDEX(Input_Lieferant!$C$9:$BE$158,MATCH($A129,Input_Lieferant!$B$9:$B$158,0),MATCH(Y$1,Input_Lieferant!$C$8:$BE$8,0)), "")&amp;""</f>
        <v/>
      </c>
      <c r="Z129" t="str">
        <f>_xlfn.IFNA(INDEX(Input_Lieferant!$C$9:$BE$158,MATCH($A129,Input_Lieferant!$B$9:$B$158,0),MATCH(Z$1,Input_Lieferant!$C$8:$BE$8,0)), "")&amp;""</f>
        <v/>
      </c>
      <c r="AA129" t="str">
        <f>_xlfn.IFNA(INDEX(Grunddaten!$C$9:$BP$134,MATCH($A129,Input_Lieferant!$B$9:$B$134,0),MATCH(AA$1,Grunddaten!$C$8:$BP$8,0)), "")&amp;""</f>
        <v/>
      </c>
      <c r="AB129" t="str">
        <f>_xlfn.IFNA(INDEX(Input_Lieferant!$C$9:$BE$158,MATCH($A129,Input_Lieferant!$B$9:$B$158,0),MATCH(AB$1,Input_Lieferant!$C$8:$BE$8,0)), "")&amp;""</f>
        <v/>
      </c>
      <c r="AC129" s="258" t="str">
        <f t="shared" si="9"/>
        <v/>
      </c>
      <c r="AD129" t="str">
        <f>_xlfn.IFNA(INDEX('Systemmanager - Datenassistent'!$G$9:$BU$134,MATCH($A129,Input_Lieferant!$B$9:$B$134,0),MATCH(AD$1,'Systemmanager - Datenassistent'!$G$8:$BU$8,0)), "")&amp;""</f>
        <v/>
      </c>
      <c r="AE129" t="str">
        <f>_xlfn.IFNA(INDEX(Grunddaten!$C$9:$BP$134,MATCH($A129,Input_Lieferant!$B$9:$B$134,0),MATCH(AE$1,Grunddaten!$C$8:$BP$8,0)), "")&amp;""</f>
        <v/>
      </c>
      <c r="AF129" t="str">
        <f>_xlfn.IFNA(INDEX('Systemmanager - Datenassistent'!$J$9:$BU$134,MATCH($A129,Input_Lieferant!$B$9:$B$134,0),MATCH(AF$1,'Systemmanager - Datenassistent'!$J$8:$BU$8,0)), "")&amp;""</f>
        <v/>
      </c>
      <c r="AG129" t="str">
        <f>_xlfn.IFNA(INDEX('Systemmanager - Datenassistent'!$J$9:$BU$134,MATCH($A129,Input_Lieferant!$B$9:$B$134,0),MATCH(AG$1,'Systemmanager - Datenassistent'!$J$8:$BU$8,0)), "")&amp;""</f>
        <v/>
      </c>
      <c r="AH129" t="str">
        <f>_xlfn.IFNA(INDEX(Grunddaten!$C$9:$BP$134,MATCH($A129,Input_Lieferant!$B$9:$B$134,0),MATCH(AH$1,Grunddaten!$C$8:$BP$8,0)), "")&amp;""</f>
        <v/>
      </c>
      <c r="AI129" t="str">
        <f>_xlfn.IFNA(INDEX(Grunddaten!$C$9:$BP$134,MATCH($A129,Input_Lieferant!$B$9:$B$134,0),MATCH(AI$1,Grunddaten!$C$8:$BP$8,0)), "")&amp;""</f>
        <v/>
      </c>
      <c r="AJ129" t="str">
        <f>_xlfn.IFNA(INDEX(Grunddaten!$C$9:$BP$134,MATCH($A129,Input_Lieferant!$B$9:$B$134,0),MATCH(AJ$1,Grunddaten!$C$8:$BP$8,0)), "")&amp;""</f>
        <v/>
      </c>
      <c r="AK129" s="258" t="str">
        <f t="shared" si="10"/>
        <v/>
      </c>
      <c r="AL129" t="str">
        <f>_xlfn.IFNA(INDEX('Systemmanager - Datenassistent'!$J$9:$BU$134,MATCH($A129,Input_Lieferant!$B$9:$B$134,0),MATCH(AL$1,'Systemmanager - Datenassistent'!$J$8:$BU$8,0)), "")&amp;""</f>
        <v/>
      </c>
      <c r="AM129" t="str">
        <f>_xlfn.IFNA(INDEX('Systemmanager - Datenassistent'!$J$9:$BU$134,MATCH($A129,Input_Lieferant!$B$9:$B$134,0),MATCH(AM$1,'Systemmanager - Datenassistent'!$J$8:$BU$8,0)), "")&amp;""</f>
        <v/>
      </c>
      <c r="AN129" s="227" t="str">
        <f>_xlfn.IFNA(INDEX('Systemmanager - Datenassistent'!$J$9:$BU$134,MATCH($A129,Input_Lieferant!$B$9:$B$134,0),MATCH(AN$1,'Systemmanager - Datenassistent'!$J$8:$BU$8,0)), "")&amp;""</f>
        <v/>
      </c>
    </row>
    <row r="130" spans="1:40" x14ac:dyDescent="0.2">
      <c r="A130" t="str">
        <f>IF(LEN(Input_Lieferant!B137)=0,"",Input_Lieferant!B137)</f>
        <v/>
      </c>
      <c r="B130" t="str">
        <f t="shared" si="6"/>
        <v/>
      </c>
      <c r="C130" t="str">
        <f>_xlfn.IFNA(INDEX(Grunddaten!$C$9:$BP$134,MATCH($A130,Input_Lieferant!$B$9:$B$134,0),MATCH(C$1,Grunddaten!$C$8:$BP$8,0)), "")&amp;""</f>
        <v/>
      </c>
      <c r="D130" t="str">
        <f>_xlfn.IFNA(INDEX(Input_Lieferant!$C$9:$BE$158,MATCH($A130,Input_Lieferant!$B$9:$B$158,0),MATCH(D$1,Input_Lieferant!$C$8:$BE$8,0)), "")&amp;""</f>
        <v/>
      </c>
      <c r="E130" t="str">
        <f>_xlfn.IFNA(INDEX(Input_Lieferant!$C$9:$BE$158,MATCH($A130,Input_Lieferant!$B$9:$B$158,0),MATCH(E$1,Input_Lieferant!$C$8:$BE$8,0)), "")&amp;""</f>
        <v/>
      </c>
      <c r="F130" t="str">
        <f>_xlfn.IFNA(INDEX(Grunddaten!$C$9:$BP$134,MATCH($A130,Input_Lieferant!$B$9:$B$134,0),MATCH(F$1,Grunddaten!$C$8:$BP$8,0)), "")&amp;""</f>
        <v/>
      </c>
      <c r="G130" t="str">
        <f>_xlfn.IFNA(INDEX(Input_Lieferant!$C$9:$BE$158,MATCH($A130,Input_Lieferant!$B$9:$B$158,0),MATCH(G$1,Input_Lieferant!$C$8:$BE$8,0)), "")&amp;""</f>
        <v/>
      </c>
      <c r="H130" t="str">
        <f>_xlfn.IFNA(INDEX(Input_Lieferant!$C$9:$BE$158,MATCH($A130,Input_Lieferant!$B$9:$B$158,0),MATCH(H$1,Input_Lieferant!$C$8:$BE$8,0)),"")&amp;""</f>
        <v/>
      </c>
      <c r="I130" t="str">
        <f>TEXT(_xlfn.IFNA(INDEX(Input_Lieferant!$C$9:$BE$158,MATCH($A130,Input_Lieferant!$B$9:$B$158,0),MATCH(I$1,Input_Lieferant!$C$8:$BE$8,0)),""), "0.000")&amp;""</f>
        <v/>
      </c>
      <c r="J130" t="str">
        <f>TEXT(_xlfn.IFNA(INDEX(Input_Lieferant!$C$9:$BE$158,MATCH($A130,Input_Lieferant!$B$9:$B$158,0),MATCH(J$1,Input_Lieferant!$C$8:$BE$8,0)),""), "0.000")&amp;""</f>
        <v/>
      </c>
      <c r="K130" t="str">
        <f>TEXT(_xlfn.IFNA(INDEX(Input_Lieferant!$C$9:$BE$158,MATCH($A130,Input_Lieferant!$B$9:$B$158,0),MATCH(K$1,Input_Lieferant!$C$8:$BE$8,0)),""), "0.000")&amp;""</f>
        <v/>
      </c>
      <c r="L130" t="str">
        <f>TEXT(_xlfn.IFNA(INDEX(Input_Lieferant!$C$9:$BE$158,MATCH($A130,Input_Lieferant!$B$9:$B$158,0),MATCH(L$1,Input_Lieferant!$C$8:$BE$8,0)),""), "0.000")&amp;""</f>
        <v/>
      </c>
      <c r="M130" t="str">
        <f>_xlfn.IFNA(INDEX(Input_Lieferant!$C$9:$BE$158,MATCH($A130,Input_Lieferant!$B$9:$B$158,0),MATCH(M$1,Input_Lieferant!$C$8:$BE$8,0)),"")&amp;""</f>
        <v/>
      </c>
      <c r="N130" t="str">
        <f>_xlfn.IFNA(INDEX(Input_Lieferant!$C$9:$BE$158,MATCH($A130,Input_Lieferant!$B$9:$B$158,0),MATCH(N$1,Input_Lieferant!$C$8:$BE$8,0)),"")&amp;""</f>
        <v/>
      </c>
      <c r="O130" t="str">
        <f>_xlfn.IFNA(INDEX(Input_Lieferant!$C$9:$BE$158,MATCH($A130,Input_Lieferant!$B$9:$B$158,0),MATCH(O$1,Input_Lieferant!$C$8:$BE$8,0)),"")&amp;""</f>
        <v/>
      </c>
      <c r="P130" t="str">
        <f>_xlfn.IFNA(INDEX(Input_Lieferant!$C$9:$BE$158,MATCH($A130,Input_Lieferant!$B$9:$B$158,0),MATCH(P$1,Input_Lieferant!$C$8:$BE$8,0)),"")&amp;""</f>
        <v/>
      </c>
      <c r="Q130" s="258" t="str">
        <f t="shared" si="7"/>
        <v/>
      </c>
      <c r="R130" t="str">
        <f>_xlfn.IFNA(INDEX(Grunddaten!$C$9:$BP$134,MATCH($A130,Input_Lieferant!$B$9:$B$134,0),MATCH(R$1,Grunddaten!$C$8:$BP$8,0)), "")&amp;""</f>
        <v/>
      </c>
      <c r="S130" t="str">
        <f>_xlfn.IFNA(INDEX('Systemmanager - Datenassistent'!$J$9:$BU$134,MATCH($A130,Input_Lieferant!$B$9:$B$134,0),MATCH(S$1,'Systemmanager - Datenassistent'!$J$8:$BU$8,0)), "")</f>
        <v/>
      </c>
      <c r="T130" t="e">
        <f>INDEX('Systemmanager - Datenassistent'!$J$9:$BU$134,MATCH($A130,Input_Lieferant!$B$9:$B$134,0),MATCH(T$1,'Systemmanager - Datenassistent'!$J$8:$BU$8,0))</f>
        <v>#N/A</v>
      </c>
      <c r="U130" t="str">
        <f>_xlfn.IFNA(INDEX(Input_Lieferant!$C$9:$BE$158,MATCH($A130,Input_Lieferant!$B$9:$B$158,0),MATCH(U$1,Input_Lieferant!$C$8:$BE$8,0)),"")&amp;""</f>
        <v/>
      </c>
      <c r="V130" s="258" t="str">
        <f t="shared" si="8"/>
        <v/>
      </c>
      <c r="W130" t="str">
        <f>_xlfn.IFNA(INDEX(Grunddaten!$C$9:$BP$134,MATCH($A130,Input_Lieferant!$B$9:$B$134,0),MATCH(W$1,Grunddaten!$C$8:$BP$8,0)), "")&amp;""</f>
        <v/>
      </c>
      <c r="Y130" t="str">
        <f>_xlfn.IFNA(INDEX(Input_Lieferant!$C$9:$BE$158,MATCH($A130,Input_Lieferant!$B$9:$B$158,0),MATCH(Y$1,Input_Lieferant!$C$8:$BE$8,0)), "")&amp;""</f>
        <v/>
      </c>
      <c r="Z130" t="str">
        <f>_xlfn.IFNA(INDEX(Input_Lieferant!$C$9:$BE$158,MATCH($A130,Input_Lieferant!$B$9:$B$158,0),MATCH(Z$1,Input_Lieferant!$C$8:$BE$8,0)), "")&amp;""</f>
        <v/>
      </c>
      <c r="AA130" t="str">
        <f>_xlfn.IFNA(INDEX(Grunddaten!$C$9:$BP$134,MATCH($A130,Input_Lieferant!$B$9:$B$134,0),MATCH(AA$1,Grunddaten!$C$8:$BP$8,0)), "")&amp;""</f>
        <v/>
      </c>
      <c r="AB130" t="str">
        <f>_xlfn.IFNA(INDEX(Input_Lieferant!$C$9:$BE$158,MATCH($A130,Input_Lieferant!$B$9:$B$158,0),MATCH(AB$1,Input_Lieferant!$C$8:$BE$8,0)), "")&amp;""</f>
        <v/>
      </c>
      <c r="AC130" s="258" t="str">
        <f t="shared" si="9"/>
        <v/>
      </c>
      <c r="AD130" t="str">
        <f>_xlfn.IFNA(INDEX('Systemmanager - Datenassistent'!$G$9:$BU$134,MATCH($A130,Input_Lieferant!$B$9:$B$134,0),MATCH(AD$1,'Systemmanager - Datenassistent'!$G$8:$BU$8,0)), "")&amp;""</f>
        <v/>
      </c>
      <c r="AE130" t="str">
        <f>_xlfn.IFNA(INDEX(Grunddaten!$C$9:$BP$134,MATCH($A130,Input_Lieferant!$B$9:$B$134,0),MATCH(AE$1,Grunddaten!$C$8:$BP$8,0)), "")&amp;""</f>
        <v/>
      </c>
      <c r="AF130" t="str">
        <f>_xlfn.IFNA(INDEX('Systemmanager - Datenassistent'!$J$9:$BU$134,MATCH($A130,Input_Lieferant!$B$9:$B$134,0),MATCH(AF$1,'Systemmanager - Datenassistent'!$J$8:$BU$8,0)), "")&amp;""</f>
        <v/>
      </c>
      <c r="AG130" t="str">
        <f>_xlfn.IFNA(INDEX('Systemmanager - Datenassistent'!$J$9:$BU$134,MATCH($A130,Input_Lieferant!$B$9:$B$134,0),MATCH(AG$1,'Systemmanager - Datenassistent'!$J$8:$BU$8,0)), "")&amp;""</f>
        <v/>
      </c>
      <c r="AH130" t="str">
        <f>_xlfn.IFNA(INDEX(Grunddaten!$C$9:$BP$134,MATCH($A130,Input_Lieferant!$B$9:$B$134,0),MATCH(AH$1,Grunddaten!$C$8:$BP$8,0)), "")&amp;""</f>
        <v/>
      </c>
      <c r="AI130" t="str">
        <f>_xlfn.IFNA(INDEX(Grunddaten!$C$9:$BP$134,MATCH($A130,Input_Lieferant!$B$9:$B$134,0),MATCH(AI$1,Grunddaten!$C$8:$BP$8,0)), "")&amp;""</f>
        <v/>
      </c>
      <c r="AJ130" t="str">
        <f>_xlfn.IFNA(INDEX(Grunddaten!$C$9:$BP$134,MATCH($A130,Input_Lieferant!$B$9:$B$134,0),MATCH(AJ$1,Grunddaten!$C$8:$BP$8,0)), "")&amp;""</f>
        <v/>
      </c>
      <c r="AK130" s="258" t="str">
        <f t="shared" si="10"/>
        <v/>
      </c>
      <c r="AL130" t="str">
        <f>_xlfn.IFNA(INDEX('Systemmanager - Datenassistent'!$J$9:$BU$134,MATCH($A130,Input_Lieferant!$B$9:$B$134,0),MATCH(AL$1,'Systemmanager - Datenassistent'!$J$8:$BU$8,0)), "")&amp;""</f>
        <v/>
      </c>
      <c r="AM130" t="str">
        <f>_xlfn.IFNA(INDEX('Systemmanager - Datenassistent'!$J$9:$BU$134,MATCH($A130,Input_Lieferant!$B$9:$B$134,0),MATCH(AM$1,'Systemmanager - Datenassistent'!$J$8:$BU$8,0)), "")&amp;""</f>
        <v/>
      </c>
      <c r="AN130" s="227" t="str">
        <f>_xlfn.IFNA(INDEX('Systemmanager - Datenassistent'!$J$9:$BU$134,MATCH($A130,Input_Lieferant!$B$9:$B$134,0),MATCH(AN$1,'Systemmanager - Datenassistent'!$J$8:$BU$8,0)), "")&amp;""</f>
        <v/>
      </c>
    </row>
    <row r="131" spans="1:40" x14ac:dyDescent="0.2">
      <c r="A131" t="str">
        <f>IF(LEN(Input_Lieferant!B138)=0,"",Input_Lieferant!B138)</f>
        <v/>
      </c>
      <c r="B131" t="str">
        <f t="shared" ref="B131:B151" si="11">A131</f>
        <v/>
      </c>
      <c r="C131" t="str">
        <f>_xlfn.IFNA(INDEX(Grunddaten!$C$9:$BP$134,MATCH($A131,Input_Lieferant!$B$9:$B$134,0),MATCH(C$1,Grunddaten!$C$8:$BP$8,0)), "")&amp;""</f>
        <v/>
      </c>
      <c r="D131" t="str">
        <f>_xlfn.IFNA(INDEX(Input_Lieferant!$C$9:$BE$158,MATCH($A131,Input_Lieferant!$B$9:$B$158,0),MATCH(D$1,Input_Lieferant!$C$8:$BE$8,0)), "")&amp;""</f>
        <v/>
      </c>
      <c r="E131" t="str">
        <f>_xlfn.IFNA(INDEX(Input_Lieferant!$C$9:$BE$158,MATCH($A131,Input_Lieferant!$B$9:$B$158,0),MATCH(E$1,Input_Lieferant!$C$8:$BE$8,0)), "")&amp;""</f>
        <v/>
      </c>
      <c r="F131" t="str">
        <f>_xlfn.IFNA(INDEX(Grunddaten!$C$9:$BP$134,MATCH($A131,Input_Lieferant!$B$9:$B$134,0),MATCH(F$1,Grunddaten!$C$8:$BP$8,0)), "")&amp;""</f>
        <v/>
      </c>
      <c r="G131" t="str">
        <f>_xlfn.IFNA(INDEX(Input_Lieferant!$C$9:$BE$158,MATCH($A131,Input_Lieferant!$B$9:$B$158,0),MATCH(G$1,Input_Lieferant!$C$8:$BE$8,0)), "")&amp;""</f>
        <v/>
      </c>
      <c r="H131" t="str">
        <f>_xlfn.IFNA(INDEX(Input_Lieferant!$C$9:$BE$158,MATCH($A131,Input_Lieferant!$B$9:$B$158,0),MATCH(H$1,Input_Lieferant!$C$8:$BE$8,0)),"")&amp;""</f>
        <v/>
      </c>
      <c r="I131" t="str">
        <f>TEXT(_xlfn.IFNA(INDEX(Input_Lieferant!$C$9:$BE$158,MATCH($A131,Input_Lieferant!$B$9:$B$158,0),MATCH(I$1,Input_Lieferant!$C$8:$BE$8,0)),""), "0.000")&amp;""</f>
        <v/>
      </c>
      <c r="J131" t="str">
        <f>TEXT(_xlfn.IFNA(INDEX(Input_Lieferant!$C$9:$BE$158,MATCH($A131,Input_Lieferant!$B$9:$B$158,0),MATCH(J$1,Input_Lieferant!$C$8:$BE$8,0)),""), "0.000")&amp;""</f>
        <v/>
      </c>
      <c r="K131" t="str">
        <f>TEXT(_xlfn.IFNA(INDEX(Input_Lieferant!$C$9:$BE$158,MATCH($A131,Input_Lieferant!$B$9:$B$158,0),MATCH(K$1,Input_Lieferant!$C$8:$BE$8,0)),""), "0.000")&amp;""</f>
        <v/>
      </c>
      <c r="L131" t="str">
        <f>TEXT(_xlfn.IFNA(INDEX(Input_Lieferant!$C$9:$BE$158,MATCH($A131,Input_Lieferant!$B$9:$B$158,0),MATCH(L$1,Input_Lieferant!$C$8:$BE$8,0)),""), "0.000")&amp;""</f>
        <v/>
      </c>
      <c r="M131" t="str">
        <f>_xlfn.IFNA(INDEX(Input_Lieferant!$C$9:$BE$158,MATCH($A131,Input_Lieferant!$B$9:$B$158,0),MATCH(M$1,Input_Lieferant!$C$8:$BE$8,0)),"")&amp;""</f>
        <v/>
      </c>
      <c r="N131" t="str">
        <f>_xlfn.IFNA(INDEX(Input_Lieferant!$C$9:$BE$158,MATCH($A131,Input_Lieferant!$B$9:$B$158,0),MATCH(N$1,Input_Lieferant!$C$8:$BE$8,0)),"")&amp;""</f>
        <v/>
      </c>
      <c r="O131" t="str">
        <f>_xlfn.IFNA(INDEX(Input_Lieferant!$C$9:$BE$158,MATCH($A131,Input_Lieferant!$B$9:$B$158,0),MATCH(O$1,Input_Lieferant!$C$8:$BE$8,0)),"")&amp;""</f>
        <v/>
      </c>
      <c r="P131" t="str">
        <f>_xlfn.IFNA(INDEX(Input_Lieferant!$C$9:$BE$158,MATCH($A131,Input_Lieferant!$B$9:$B$158,0),MATCH(P$1,Input_Lieferant!$C$8:$BE$8,0)),"")&amp;""</f>
        <v/>
      </c>
      <c r="Q131" s="258" t="str">
        <f t="shared" ref="Q131:Q151" si="12">IF(LEN(P131)=0, "","HE")</f>
        <v/>
      </c>
      <c r="R131" t="str">
        <f>_xlfn.IFNA(INDEX(Grunddaten!$C$9:$BP$134,MATCH($A131,Input_Lieferant!$B$9:$B$134,0),MATCH(R$1,Grunddaten!$C$8:$BP$8,0)), "")&amp;""</f>
        <v/>
      </c>
      <c r="S131" t="str">
        <f>_xlfn.IFNA(INDEX('Systemmanager - Datenassistent'!$J$9:$BU$134,MATCH($A131,Input_Lieferant!$B$9:$B$134,0),MATCH(S$1,'Systemmanager - Datenassistent'!$J$8:$BU$8,0)), "")</f>
        <v/>
      </c>
      <c r="T131" t="e">
        <f>INDEX('Systemmanager - Datenassistent'!$J$9:$BU$134,MATCH($A131,Input_Lieferant!$B$9:$B$134,0),MATCH(T$1,'Systemmanager - Datenassistent'!$J$8:$BU$8,0))</f>
        <v>#N/A</v>
      </c>
      <c r="U131" t="str">
        <f>_xlfn.IFNA(INDEX(Input_Lieferant!$C$9:$BE$158,MATCH($A131,Input_Lieferant!$B$9:$B$158,0),MATCH(U$1,Input_Lieferant!$C$8:$BE$8,0)),"")&amp;""</f>
        <v/>
      </c>
      <c r="V131" s="258" t="str">
        <f t="shared" ref="V131:V151" si="13">IF(LEN(A131)=0,"","M")</f>
        <v/>
      </c>
      <c r="W131" t="str">
        <f>_xlfn.IFNA(INDEX(Grunddaten!$C$9:$BP$134,MATCH($A131,Input_Lieferant!$B$9:$B$134,0),MATCH(W$1,Grunddaten!$C$8:$BP$8,0)), "")&amp;""</f>
        <v/>
      </c>
      <c r="Y131" t="str">
        <f>_xlfn.IFNA(INDEX(Input_Lieferant!$C$9:$BE$158,MATCH($A131,Input_Lieferant!$B$9:$B$158,0),MATCH(Y$1,Input_Lieferant!$C$8:$BE$8,0)), "")&amp;""</f>
        <v/>
      </c>
      <c r="Z131" t="str">
        <f>_xlfn.IFNA(INDEX(Input_Lieferant!$C$9:$BE$158,MATCH($A131,Input_Lieferant!$B$9:$B$158,0),MATCH(Z$1,Input_Lieferant!$C$8:$BE$8,0)), "")&amp;""</f>
        <v/>
      </c>
      <c r="AA131" t="str">
        <f>_xlfn.IFNA(INDEX(Grunddaten!$C$9:$BP$134,MATCH($A131,Input_Lieferant!$B$9:$B$134,0),MATCH(AA$1,Grunddaten!$C$8:$BP$8,0)), "")&amp;""</f>
        <v/>
      </c>
      <c r="AB131" t="str">
        <f>_xlfn.IFNA(INDEX(Input_Lieferant!$C$9:$BE$158,MATCH($A131,Input_Lieferant!$B$9:$B$158,0),MATCH(AB$1,Input_Lieferant!$C$8:$BE$8,0)), "")&amp;""</f>
        <v/>
      </c>
      <c r="AC131" s="258" t="str">
        <f t="shared" ref="AC131:AC151" si="14">IF(LEN(A131)=0,"","V1")</f>
        <v/>
      </c>
      <c r="AD131" t="str">
        <f>_xlfn.IFNA(INDEX('Systemmanager - Datenassistent'!$G$9:$BU$134,MATCH($A131,Input_Lieferant!$B$9:$B$134,0),MATCH(AD$1,'Systemmanager - Datenassistent'!$G$8:$BU$8,0)), "")&amp;""</f>
        <v/>
      </c>
      <c r="AE131" t="str">
        <f>_xlfn.IFNA(INDEX(Grunddaten!$C$9:$BP$134,MATCH($A131,Input_Lieferant!$B$9:$B$134,0),MATCH(AE$1,Grunddaten!$C$8:$BP$8,0)), "")&amp;""</f>
        <v/>
      </c>
      <c r="AF131" t="str">
        <f>_xlfn.IFNA(INDEX('Systemmanager - Datenassistent'!$J$9:$BU$134,MATCH($A131,Input_Lieferant!$B$9:$B$134,0),MATCH(AF$1,'Systemmanager - Datenassistent'!$J$8:$BU$8,0)), "")&amp;""</f>
        <v/>
      </c>
      <c r="AG131" t="str">
        <f>_xlfn.IFNA(INDEX('Systemmanager - Datenassistent'!$J$9:$BU$134,MATCH($A131,Input_Lieferant!$B$9:$B$134,0),MATCH(AG$1,'Systemmanager - Datenassistent'!$J$8:$BU$8,0)), "")&amp;""</f>
        <v/>
      </c>
      <c r="AH131" t="str">
        <f>_xlfn.IFNA(INDEX(Grunddaten!$C$9:$BP$134,MATCH($A131,Input_Lieferant!$B$9:$B$134,0),MATCH(AH$1,Grunddaten!$C$8:$BP$8,0)), "")&amp;""</f>
        <v/>
      </c>
      <c r="AI131" t="str">
        <f>_xlfn.IFNA(INDEX(Grunddaten!$C$9:$BP$134,MATCH($A131,Input_Lieferant!$B$9:$B$134,0),MATCH(AI$1,Grunddaten!$C$8:$BP$8,0)), "")&amp;""</f>
        <v/>
      </c>
      <c r="AJ131" t="str">
        <f>_xlfn.IFNA(INDEX(Grunddaten!$C$9:$BP$134,MATCH($A131,Input_Lieferant!$B$9:$B$134,0),MATCH(AJ$1,Grunddaten!$C$8:$BP$8,0)), "")&amp;""</f>
        <v/>
      </c>
      <c r="AK131" s="258" t="str">
        <f t="shared" ref="AK131:AK151" si="15">IF(LEN(A131)=0,"","UAM")</f>
        <v/>
      </c>
      <c r="AL131" t="str">
        <f>_xlfn.IFNA(INDEX('Systemmanager - Datenassistent'!$J$9:$BU$134,MATCH($A131,Input_Lieferant!$B$9:$B$134,0),MATCH(AL$1,'Systemmanager - Datenassistent'!$J$8:$BU$8,0)), "")&amp;""</f>
        <v/>
      </c>
      <c r="AM131" t="str">
        <f>_xlfn.IFNA(INDEX('Systemmanager - Datenassistent'!$J$9:$BU$134,MATCH($A131,Input_Lieferant!$B$9:$B$134,0),MATCH(AM$1,'Systemmanager - Datenassistent'!$J$8:$BU$8,0)), "")&amp;""</f>
        <v/>
      </c>
      <c r="AN131" s="227" t="str">
        <f>_xlfn.IFNA(INDEX('Systemmanager - Datenassistent'!$J$9:$BU$134,MATCH($A131,Input_Lieferant!$B$9:$B$134,0),MATCH(AN$1,'Systemmanager - Datenassistent'!$J$8:$BU$8,0)), "")&amp;""</f>
        <v/>
      </c>
    </row>
    <row r="132" spans="1:40" x14ac:dyDescent="0.2">
      <c r="A132" t="str">
        <f>IF(LEN(Input_Lieferant!B139)=0,"",Input_Lieferant!B139)</f>
        <v/>
      </c>
      <c r="B132" t="str">
        <f t="shared" si="11"/>
        <v/>
      </c>
      <c r="C132" t="str">
        <f>_xlfn.IFNA(INDEX(Grunddaten!$C$9:$BP$134,MATCH($A132,Input_Lieferant!$B$9:$B$134,0),MATCH(C$1,Grunddaten!$C$8:$BP$8,0)), "")&amp;""</f>
        <v/>
      </c>
      <c r="D132" t="str">
        <f>_xlfn.IFNA(INDEX(Input_Lieferant!$C$9:$BE$158,MATCH($A132,Input_Lieferant!$B$9:$B$158,0),MATCH(D$1,Input_Lieferant!$C$8:$BE$8,0)), "")&amp;""</f>
        <v/>
      </c>
      <c r="E132" t="str">
        <f>_xlfn.IFNA(INDEX(Input_Lieferant!$C$9:$BE$158,MATCH($A132,Input_Lieferant!$B$9:$B$158,0),MATCH(E$1,Input_Lieferant!$C$8:$BE$8,0)), "")&amp;""</f>
        <v/>
      </c>
      <c r="F132" t="str">
        <f>_xlfn.IFNA(INDEX(Grunddaten!$C$9:$BP$134,MATCH($A132,Input_Lieferant!$B$9:$B$134,0),MATCH(F$1,Grunddaten!$C$8:$BP$8,0)), "")&amp;""</f>
        <v/>
      </c>
      <c r="G132" t="str">
        <f>_xlfn.IFNA(INDEX(Input_Lieferant!$C$9:$BE$158,MATCH($A132,Input_Lieferant!$B$9:$B$158,0),MATCH(G$1,Input_Lieferant!$C$8:$BE$8,0)), "")&amp;""</f>
        <v/>
      </c>
      <c r="H132" t="str">
        <f>_xlfn.IFNA(INDEX(Input_Lieferant!$C$9:$BE$158,MATCH($A132,Input_Lieferant!$B$9:$B$158,0),MATCH(H$1,Input_Lieferant!$C$8:$BE$8,0)),"")&amp;""</f>
        <v/>
      </c>
      <c r="I132" t="str">
        <f>TEXT(_xlfn.IFNA(INDEX(Input_Lieferant!$C$9:$BE$158,MATCH($A132,Input_Lieferant!$B$9:$B$158,0),MATCH(I$1,Input_Lieferant!$C$8:$BE$8,0)),""), "0.000")&amp;""</f>
        <v/>
      </c>
      <c r="J132" t="str">
        <f>TEXT(_xlfn.IFNA(INDEX(Input_Lieferant!$C$9:$BE$158,MATCH($A132,Input_Lieferant!$B$9:$B$158,0),MATCH(J$1,Input_Lieferant!$C$8:$BE$8,0)),""), "0.000")&amp;""</f>
        <v/>
      </c>
      <c r="K132" t="str">
        <f>TEXT(_xlfn.IFNA(INDEX(Input_Lieferant!$C$9:$BE$158,MATCH($A132,Input_Lieferant!$B$9:$B$158,0),MATCH(K$1,Input_Lieferant!$C$8:$BE$8,0)),""), "0.000")&amp;""</f>
        <v/>
      </c>
      <c r="L132" t="str">
        <f>TEXT(_xlfn.IFNA(INDEX(Input_Lieferant!$C$9:$BE$158,MATCH($A132,Input_Lieferant!$B$9:$B$158,0),MATCH(L$1,Input_Lieferant!$C$8:$BE$8,0)),""), "0.000")&amp;""</f>
        <v/>
      </c>
      <c r="M132" t="str">
        <f>_xlfn.IFNA(INDEX(Input_Lieferant!$C$9:$BE$158,MATCH($A132,Input_Lieferant!$B$9:$B$158,0),MATCH(M$1,Input_Lieferant!$C$8:$BE$8,0)),"")&amp;""</f>
        <v/>
      </c>
      <c r="N132" t="str">
        <f>_xlfn.IFNA(INDEX(Input_Lieferant!$C$9:$BE$158,MATCH($A132,Input_Lieferant!$B$9:$B$158,0),MATCH(N$1,Input_Lieferant!$C$8:$BE$8,0)),"")&amp;""</f>
        <v/>
      </c>
      <c r="O132" t="str">
        <f>_xlfn.IFNA(INDEX(Input_Lieferant!$C$9:$BE$158,MATCH($A132,Input_Lieferant!$B$9:$B$158,0),MATCH(O$1,Input_Lieferant!$C$8:$BE$8,0)),"")&amp;""</f>
        <v/>
      </c>
      <c r="P132" t="str">
        <f>_xlfn.IFNA(INDEX(Input_Lieferant!$C$9:$BE$158,MATCH($A132,Input_Lieferant!$B$9:$B$158,0),MATCH(P$1,Input_Lieferant!$C$8:$BE$8,0)),"")&amp;""</f>
        <v/>
      </c>
      <c r="Q132" s="258" t="str">
        <f t="shared" si="12"/>
        <v/>
      </c>
      <c r="R132" t="str">
        <f>_xlfn.IFNA(INDEX(Grunddaten!$C$9:$BP$134,MATCH($A132,Input_Lieferant!$B$9:$B$134,0),MATCH(R$1,Grunddaten!$C$8:$BP$8,0)), "")&amp;""</f>
        <v/>
      </c>
      <c r="S132" t="str">
        <f>_xlfn.IFNA(INDEX('Systemmanager - Datenassistent'!$J$9:$BU$134,MATCH($A132,Input_Lieferant!$B$9:$B$134,0),MATCH(S$1,'Systemmanager - Datenassistent'!$J$8:$BU$8,0)), "")</f>
        <v/>
      </c>
      <c r="T132" t="e">
        <f>INDEX('Systemmanager - Datenassistent'!$J$9:$BU$134,MATCH($A132,Input_Lieferant!$B$9:$B$134,0),MATCH(T$1,'Systemmanager - Datenassistent'!$J$8:$BU$8,0))</f>
        <v>#N/A</v>
      </c>
      <c r="U132" t="str">
        <f>_xlfn.IFNA(INDEX(Input_Lieferant!$C$9:$BE$158,MATCH($A132,Input_Lieferant!$B$9:$B$158,0),MATCH(U$1,Input_Lieferant!$C$8:$BE$8,0)),"")&amp;""</f>
        <v/>
      </c>
      <c r="V132" s="258" t="str">
        <f t="shared" si="13"/>
        <v/>
      </c>
      <c r="W132" t="str">
        <f>_xlfn.IFNA(INDEX(Grunddaten!$C$9:$BP$134,MATCH($A132,Input_Lieferant!$B$9:$B$134,0),MATCH(W$1,Grunddaten!$C$8:$BP$8,0)), "")&amp;""</f>
        <v/>
      </c>
      <c r="Y132" t="str">
        <f>_xlfn.IFNA(INDEX(Input_Lieferant!$C$9:$BE$158,MATCH($A132,Input_Lieferant!$B$9:$B$158,0),MATCH(Y$1,Input_Lieferant!$C$8:$BE$8,0)), "")&amp;""</f>
        <v/>
      </c>
      <c r="Z132" t="str">
        <f>_xlfn.IFNA(INDEX(Input_Lieferant!$C$9:$BE$158,MATCH($A132,Input_Lieferant!$B$9:$B$158,0),MATCH(Z$1,Input_Lieferant!$C$8:$BE$8,0)), "")&amp;""</f>
        <v/>
      </c>
      <c r="AA132" t="str">
        <f>_xlfn.IFNA(INDEX(Grunddaten!$C$9:$BP$134,MATCH($A132,Input_Lieferant!$B$9:$B$134,0),MATCH(AA$1,Grunddaten!$C$8:$BP$8,0)), "")&amp;""</f>
        <v/>
      </c>
      <c r="AB132" t="str">
        <f>_xlfn.IFNA(INDEX(Input_Lieferant!$C$9:$BE$158,MATCH($A132,Input_Lieferant!$B$9:$B$158,0),MATCH(AB$1,Input_Lieferant!$C$8:$BE$8,0)), "")&amp;""</f>
        <v/>
      </c>
      <c r="AC132" s="258" t="str">
        <f t="shared" si="14"/>
        <v/>
      </c>
      <c r="AD132" t="str">
        <f>_xlfn.IFNA(INDEX('Systemmanager - Datenassistent'!$G$9:$BU$134,MATCH($A132,Input_Lieferant!$B$9:$B$134,0),MATCH(AD$1,'Systemmanager - Datenassistent'!$G$8:$BU$8,0)), "")&amp;""</f>
        <v/>
      </c>
      <c r="AE132" t="str">
        <f>_xlfn.IFNA(INDEX(Grunddaten!$C$9:$BP$134,MATCH($A132,Input_Lieferant!$B$9:$B$134,0),MATCH(AE$1,Grunddaten!$C$8:$BP$8,0)), "")&amp;""</f>
        <v/>
      </c>
      <c r="AF132" t="str">
        <f>_xlfn.IFNA(INDEX('Systemmanager - Datenassistent'!$J$9:$BU$134,MATCH($A132,Input_Lieferant!$B$9:$B$134,0),MATCH(AF$1,'Systemmanager - Datenassistent'!$J$8:$BU$8,0)), "")&amp;""</f>
        <v/>
      </c>
      <c r="AG132" t="str">
        <f>_xlfn.IFNA(INDEX('Systemmanager - Datenassistent'!$J$9:$BU$134,MATCH($A132,Input_Lieferant!$B$9:$B$134,0),MATCH(AG$1,'Systemmanager - Datenassistent'!$J$8:$BU$8,0)), "")&amp;""</f>
        <v/>
      </c>
      <c r="AH132" t="str">
        <f>_xlfn.IFNA(INDEX(Grunddaten!$C$9:$BP$134,MATCH($A132,Input_Lieferant!$B$9:$B$134,0),MATCH(AH$1,Grunddaten!$C$8:$BP$8,0)), "")&amp;""</f>
        <v/>
      </c>
      <c r="AI132" t="str">
        <f>_xlfn.IFNA(INDEX(Grunddaten!$C$9:$BP$134,MATCH($A132,Input_Lieferant!$B$9:$B$134,0),MATCH(AI$1,Grunddaten!$C$8:$BP$8,0)), "")&amp;""</f>
        <v/>
      </c>
      <c r="AJ132" t="str">
        <f>_xlfn.IFNA(INDEX(Grunddaten!$C$9:$BP$134,MATCH($A132,Input_Lieferant!$B$9:$B$134,0),MATCH(AJ$1,Grunddaten!$C$8:$BP$8,0)), "")&amp;""</f>
        <v/>
      </c>
      <c r="AK132" s="258" t="str">
        <f t="shared" si="15"/>
        <v/>
      </c>
      <c r="AL132" t="str">
        <f>_xlfn.IFNA(INDEX('Systemmanager - Datenassistent'!$J$9:$BU$134,MATCH($A132,Input_Lieferant!$B$9:$B$134,0),MATCH(AL$1,'Systemmanager - Datenassistent'!$J$8:$BU$8,0)), "")&amp;""</f>
        <v/>
      </c>
      <c r="AM132" t="str">
        <f>_xlfn.IFNA(INDEX('Systemmanager - Datenassistent'!$J$9:$BU$134,MATCH($A132,Input_Lieferant!$B$9:$B$134,0),MATCH(AM$1,'Systemmanager - Datenassistent'!$J$8:$BU$8,0)), "")&amp;""</f>
        <v/>
      </c>
      <c r="AN132" s="227" t="str">
        <f>_xlfn.IFNA(INDEX('Systemmanager - Datenassistent'!$J$9:$BU$134,MATCH($A132,Input_Lieferant!$B$9:$B$134,0),MATCH(AN$1,'Systemmanager - Datenassistent'!$J$8:$BU$8,0)), "")&amp;""</f>
        <v/>
      </c>
    </row>
    <row r="133" spans="1:40" x14ac:dyDescent="0.2">
      <c r="A133" t="str">
        <f>IF(LEN(Input_Lieferant!B140)=0,"",Input_Lieferant!B140)</f>
        <v/>
      </c>
      <c r="B133" t="str">
        <f t="shared" si="11"/>
        <v/>
      </c>
      <c r="C133" t="str">
        <f>_xlfn.IFNA(INDEX(Grunddaten!$C$9:$BP$134,MATCH($A133,Input_Lieferant!$B$9:$B$134,0),MATCH(C$1,Grunddaten!$C$8:$BP$8,0)), "")&amp;""</f>
        <v/>
      </c>
      <c r="D133" t="str">
        <f>_xlfn.IFNA(INDEX(Input_Lieferant!$C$9:$BE$158,MATCH($A133,Input_Lieferant!$B$9:$B$158,0),MATCH(D$1,Input_Lieferant!$C$8:$BE$8,0)), "")&amp;""</f>
        <v/>
      </c>
      <c r="E133" t="str">
        <f>_xlfn.IFNA(INDEX(Input_Lieferant!$C$9:$BE$158,MATCH($A133,Input_Lieferant!$B$9:$B$158,0),MATCH(E$1,Input_Lieferant!$C$8:$BE$8,0)), "")&amp;""</f>
        <v/>
      </c>
      <c r="F133" t="str">
        <f>_xlfn.IFNA(INDEX(Grunddaten!$C$9:$BP$134,MATCH($A133,Input_Lieferant!$B$9:$B$134,0),MATCH(F$1,Grunddaten!$C$8:$BP$8,0)), "")&amp;""</f>
        <v/>
      </c>
      <c r="G133" t="str">
        <f>_xlfn.IFNA(INDEX(Input_Lieferant!$C$9:$BE$158,MATCH($A133,Input_Lieferant!$B$9:$B$158,0),MATCH(G$1,Input_Lieferant!$C$8:$BE$8,0)), "")&amp;""</f>
        <v/>
      </c>
      <c r="H133" t="str">
        <f>_xlfn.IFNA(INDEX(Input_Lieferant!$C$9:$BE$158,MATCH($A133,Input_Lieferant!$B$9:$B$158,0),MATCH(H$1,Input_Lieferant!$C$8:$BE$8,0)),"")&amp;""</f>
        <v/>
      </c>
      <c r="I133" t="str">
        <f>TEXT(_xlfn.IFNA(INDEX(Input_Lieferant!$C$9:$BE$158,MATCH($A133,Input_Lieferant!$B$9:$B$158,0),MATCH(I$1,Input_Lieferant!$C$8:$BE$8,0)),""), "0.000")&amp;""</f>
        <v/>
      </c>
      <c r="J133" t="str">
        <f>TEXT(_xlfn.IFNA(INDEX(Input_Lieferant!$C$9:$BE$158,MATCH($A133,Input_Lieferant!$B$9:$B$158,0),MATCH(J$1,Input_Lieferant!$C$8:$BE$8,0)),""), "0.000")&amp;""</f>
        <v/>
      </c>
      <c r="K133" t="str">
        <f>TEXT(_xlfn.IFNA(INDEX(Input_Lieferant!$C$9:$BE$158,MATCH($A133,Input_Lieferant!$B$9:$B$158,0),MATCH(K$1,Input_Lieferant!$C$8:$BE$8,0)),""), "0.000")&amp;""</f>
        <v/>
      </c>
      <c r="L133" t="str">
        <f>TEXT(_xlfn.IFNA(INDEX(Input_Lieferant!$C$9:$BE$158,MATCH($A133,Input_Lieferant!$B$9:$B$158,0),MATCH(L$1,Input_Lieferant!$C$8:$BE$8,0)),""), "0.000")&amp;""</f>
        <v/>
      </c>
      <c r="M133" t="str">
        <f>_xlfn.IFNA(INDEX(Input_Lieferant!$C$9:$BE$158,MATCH($A133,Input_Lieferant!$B$9:$B$158,0),MATCH(M$1,Input_Lieferant!$C$8:$BE$8,0)),"")&amp;""</f>
        <v/>
      </c>
      <c r="N133" t="str">
        <f>_xlfn.IFNA(INDEX(Input_Lieferant!$C$9:$BE$158,MATCH($A133,Input_Lieferant!$B$9:$B$158,0),MATCH(N$1,Input_Lieferant!$C$8:$BE$8,0)),"")&amp;""</f>
        <v/>
      </c>
      <c r="O133" t="str">
        <f>_xlfn.IFNA(INDEX(Input_Lieferant!$C$9:$BE$158,MATCH($A133,Input_Lieferant!$B$9:$B$158,0),MATCH(O$1,Input_Lieferant!$C$8:$BE$8,0)),"")&amp;""</f>
        <v/>
      </c>
      <c r="P133" t="str">
        <f>_xlfn.IFNA(INDEX(Input_Lieferant!$C$9:$BE$158,MATCH($A133,Input_Lieferant!$B$9:$B$158,0),MATCH(P$1,Input_Lieferant!$C$8:$BE$8,0)),"")&amp;""</f>
        <v/>
      </c>
      <c r="Q133" s="258" t="str">
        <f t="shared" si="12"/>
        <v/>
      </c>
      <c r="R133" t="str">
        <f>_xlfn.IFNA(INDEX(Grunddaten!$C$9:$BP$134,MATCH($A133,Input_Lieferant!$B$9:$B$134,0),MATCH(R$1,Grunddaten!$C$8:$BP$8,0)), "")&amp;""</f>
        <v/>
      </c>
      <c r="S133" t="str">
        <f>_xlfn.IFNA(INDEX('Systemmanager - Datenassistent'!$J$9:$BU$134,MATCH($A133,Input_Lieferant!$B$9:$B$134,0),MATCH(S$1,'Systemmanager - Datenassistent'!$J$8:$BU$8,0)), "")</f>
        <v/>
      </c>
      <c r="T133" t="e">
        <f>INDEX('Systemmanager - Datenassistent'!$J$9:$BU$134,MATCH($A133,Input_Lieferant!$B$9:$B$134,0),MATCH(T$1,'Systemmanager - Datenassistent'!$J$8:$BU$8,0))</f>
        <v>#N/A</v>
      </c>
      <c r="U133" t="str">
        <f>_xlfn.IFNA(INDEX(Input_Lieferant!$C$9:$BE$158,MATCH($A133,Input_Lieferant!$B$9:$B$158,0),MATCH(U$1,Input_Lieferant!$C$8:$BE$8,0)),"")&amp;""</f>
        <v/>
      </c>
      <c r="V133" s="258" t="str">
        <f t="shared" si="13"/>
        <v/>
      </c>
      <c r="W133" t="str">
        <f>_xlfn.IFNA(INDEX(Grunddaten!$C$9:$BP$134,MATCH($A133,Input_Lieferant!$B$9:$B$134,0),MATCH(W$1,Grunddaten!$C$8:$BP$8,0)), "")&amp;""</f>
        <v/>
      </c>
      <c r="Y133" t="str">
        <f>_xlfn.IFNA(INDEX(Input_Lieferant!$C$9:$BE$158,MATCH($A133,Input_Lieferant!$B$9:$B$158,0),MATCH(Y$1,Input_Lieferant!$C$8:$BE$8,0)), "")&amp;""</f>
        <v/>
      </c>
      <c r="Z133" t="str">
        <f>_xlfn.IFNA(INDEX(Input_Lieferant!$C$9:$BE$158,MATCH($A133,Input_Lieferant!$B$9:$B$158,0),MATCH(Z$1,Input_Lieferant!$C$8:$BE$8,0)), "")&amp;""</f>
        <v/>
      </c>
      <c r="AA133" t="str">
        <f>_xlfn.IFNA(INDEX(Grunddaten!$C$9:$BP$134,MATCH($A133,Input_Lieferant!$B$9:$B$134,0),MATCH(AA$1,Grunddaten!$C$8:$BP$8,0)), "")&amp;""</f>
        <v/>
      </c>
      <c r="AB133" t="str">
        <f>_xlfn.IFNA(INDEX(Input_Lieferant!$C$9:$BE$158,MATCH($A133,Input_Lieferant!$B$9:$B$158,0),MATCH(AB$1,Input_Lieferant!$C$8:$BE$8,0)), "")&amp;""</f>
        <v/>
      </c>
      <c r="AC133" s="258" t="str">
        <f t="shared" si="14"/>
        <v/>
      </c>
      <c r="AD133" t="str">
        <f>_xlfn.IFNA(INDEX('Systemmanager - Datenassistent'!$G$9:$BU$134,MATCH($A133,Input_Lieferant!$B$9:$B$134,0),MATCH(AD$1,'Systemmanager - Datenassistent'!$G$8:$BU$8,0)), "")&amp;""</f>
        <v/>
      </c>
      <c r="AE133" t="str">
        <f>_xlfn.IFNA(INDEX(Grunddaten!$C$9:$BP$134,MATCH($A133,Input_Lieferant!$B$9:$B$134,0),MATCH(AE$1,Grunddaten!$C$8:$BP$8,0)), "")&amp;""</f>
        <v/>
      </c>
      <c r="AF133" t="str">
        <f>_xlfn.IFNA(INDEX('Systemmanager - Datenassistent'!$J$9:$BU$134,MATCH($A133,Input_Lieferant!$B$9:$B$134,0),MATCH(AF$1,'Systemmanager - Datenassistent'!$J$8:$BU$8,0)), "")&amp;""</f>
        <v/>
      </c>
      <c r="AG133" t="str">
        <f>_xlfn.IFNA(INDEX('Systemmanager - Datenassistent'!$J$9:$BU$134,MATCH($A133,Input_Lieferant!$B$9:$B$134,0),MATCH(AG$1,'Systemmanager - Datenassistent'!$J$8:$BU$8,0)), "")&amp;""</f>
        <v/>
      </c>
      <c r="AH133" t="str">
        <f>_xlfn.IFNA(INDEX(Grunddaten!$C$9:$BP$134,MATCH($A133,Input_Lieferant!$B$9:$B$134,0),MATCH(AH$1,Grunddaten!$C$8:$BP$8,0)), "")&amp;""</f>
        <v/>
      </c>
      <c r="AI133" t="str">
        <f>_xlfn.IFNA(INDEX(Grunddaten!$C$9:$BP$134,MATCH($A133,Input_Lieferant!$B$9:$B$134,0),MATCH(AI$1,Grunddaten!$C$8:$BP$8,0)), "")&amp;""</f>
        <v/>
      </c>
      <c r="AJ133" t="str">
        <f>_xlfn.IFNA(INDEX(Grunddaten!$C$9:$BP$134,MATCH($A133,Input_Lieferant!$B$9:$B$134,0),MATCH(AJ$1,Grunddaten!$C$8:$BP$8,0)), "")&amp;""</f>
        <v/>
      </c>
      <c r="AK133" s="258" t="str">
        <f t="shared" si="15"/>
        <v/>
      </c>
      <c r="AL133" t="str">
        <f>_xlfn.IFNA(INDEX('Systemmanager - Datenassistent'!$J$9:$BU$134,MATCH($A133,Input_Lieferant!$B$9:$B$134,0),MATCH(AL$1,'Systemmanager - Datenassistent'!$J$8:$BU$8,0)), "")&amp;""</f>
        <v/>
      </c>
      <c r="AM133" t="str">
        <f>_xlfn.IFNA(INDEX('Systemmanager - Datenassistent'!$J$9:$BU$134,MATCH($A133,Input_Lieferant!$B$9:$B$134,0),MATCH(AM$1,'Systemmanager - Datenassistent'!$J$8:$BU$8,0)), "")&amp;""</f>
        <v/>
      </c>
      <c r="AN133" s="227" t="str">
        <f>_xlfn.IFNA(INDEX('Systemmanager - Datenassistent'!$J$9:$BU$134,MATCH($A133,Input_Lieferant!$B$9:$B$134,0),MATCH(AN$1,'Systemmanager - Datenassistent'!$J$8:$BU$8,0)), "")&amp;""</f>
        <v/>
      </c>
    </row>
    <row r="134" spans="1:40" x14ac:dyDescent="0.2">
      <c r="A134" t="str">
        <f>IF(LEN(Input_Lieferant!B141)=0,"",Input_Lieferant!B141)</f>
        <v/>
      </c>
      <c r="B134" t="str">
        <f t="shared" si="11"/>
        <v/>
      </c>
      <c r="C134" t="str">
        <f>_xlfn.IFNA(INDEX(Grunddaten!$C$9:$BP$134,MATCH($A134,Input_Lieferant!$B$9:$B$134,0),MATCH(C$1,Grunddaten!$C$8:$BP$8,0)), "")&amp;""</f>
        <v/>
      </c>
      <c r="D134" t="str">
        <f>_xlfn.IFNA(INDEX(Input_Lieferant!$C$9:$BE$158,MATCH($A134,Input_Lieferant!$B$9:$B$158,0),MATCH(D$1,Input_Lieferant!$C$8:$BE$8,0)), "")&amp;""</f>
        <v/>
      </c>
      <c r="E134" t="str">
        <f>_xlfn.IFNA(INDEX(Input_Lieferant!$C$9:$BE$158,MATCH($A134,Input_Lieferant!$B$9:$B$158,0),MATCH(E$1,Input_Lieferant!$C$8:$BE$8,0)), "")&amp;""</f>
        <v/>
      </c>
      <c r="F134" t="str">
        <f>_xlfn.IFNA(INDEX(Grunddaten!$C$9:$BP$134,MATCH($A134,Input_Lieferant!$B$9:$B$134,0),MATCH(F$1,Grunddaten!$C$8:$BP$8,0)), "")&amp;""</f>
        <v/>
      </c>
      <c r="G134" t="str">
        <f>_xlfn.IFNA(INDEX(Input_Lieferant!$C$9:$BE$158,MATCH($A134,Input_Lieferant!$B$9:$B$158,0),MATCH(G$1,Input_Lieferant!$C$8:$BE$8,0)), "")&amp;""</f>
        <v/>
      </c>
      <c r="H134" t="str">
        <f>_xlfn.IFNA(INDEX(Input_Lieferant!$C$9:$BE$158,MATCH($A134,Input_Lieferant!$B$9:$B$158,0),MATCH(H$1,Input_Lieferant!$C$8:$BE$8,0)),"")&amp;""</f>
        <v/>
      </c>
      <c r="I134" t="str">
        <f>TEXT(_xlfn.IFNA(INDEX(Input_Lieferant!$C$9:$BE$158,MATCH($A134,Input_Lieferant!$B$9:$B$158,0),MATCH(I$1,Input_Lieferant!$C$8:$BE$8,0)),""), "0.000")&amp;""</f>
        <v/>
      </c>
      <c r="J134" t="str">
        <f>TEXT(_xlfn.IFNA(INDEX(Input_Lieferant!$C$9:$BE$158,MATCH($A134,Input_Lieferant!$B$9:$B$158,0),MATCH(J$1,Input_Lieferant!$C$8:$BE$8,0)),""), "0.000")&amp;""</f>
        <v/>
      </c>
      <c r="K134" t="str">
        <f>TEXT(_xlfn.IFNA(INDEX(Input_Lieferant!$C$9:$BE$158,MATCH($A134,Input_Lieferant!$B$9:$B$158,0),MATCH(K$1,Input_Lieferant!$C$8:$BE$8,0)),""), "0.000")&amp;""</f>
        <v/>
      </c>
      <c r="L134" t="str">
        <f>TEXT(_xlfn.IFNA(INDEX(Input_Lieferant!$C$9:$BE$158,MATCH($A134,Input_Lieferant!$B$9:$B$158,0),MATCH(L$1,Input_Lieferant!$C$8:$BE$8,0)),""), "0.000")&amp;""</f>
        <v/>
      </c>
      <c r="M134" t="str">
        <f>_xlfn.IFNA(INDEX(Input_Lieferant!$C$9:$BE$158,MATCH($A134,Input_Lieferant!$B$9:$B$158,0),MATCH(M$1,Input_Lieferant!$C$8:$BE$8,0)),"")&amp;""</f>
        <v/>
      </c>
      <c r="N134" t="str">
        <f>_xlfn.IFNA(INDEX(Input_Lieferant!$C$9:$BE$158,MATCH($A134,Input_Lieferant!$B$9:$B$158,0),MATCH(N$1,Input_Lieferant!$C$8:$BE$8,0)),"")&amp;""</f>
        <v/>
      </c>
      <c r="O134" t="str">
        <f>_xlfn.IFNA(INDEX(Input_Lieferant!$C$9:$BE$158,MATCH($A134,Input_Lieferant!$B$9:$B$158,0),MATCH(O$1,Input_Lieferant!$C$8:$BE$8,0)),"")&amp;""</f>
        <v/>
      </c>
      <c r="P134" t="str">
        <f>_xlfn.IFNA(INDEX(Input_Lieferant!$C$9:$BE$158,MATCH($A134,Input_Lieferant!$B$9:$B$158,0),MATCH(P$1,Input_Lieferant!$C$8:$BE$8,0)),"")&amp;""</f>
        <v/>
      </c>
      <c r="Q134" s="258" t="str">
        <f t="shared" si="12"/>
        <v/>
      </c>
      <c r="R134" t="str">
        <f>_xlfn.IFNA(INDEX(Grunddaten!$C$9:$BP$134,MATCH($A134,Input_Lieferant!$B$9:$B$134,0),MATCH(R$1,Grunddaten!$C$8:$BP$8,0)), "")&amp;""</f>
        <v/>
      </c>
      <c r="S134" t="str">
        <f>_xlfn.IFNA(INDEX('Systemmanager - Datenassistent'!$J$9:$BU$134,MATCH($A134,Input_Lieferant!$B$9:$B$134,0),MATCH(S$1,'Systemmanager - Datenassistent'!$J$8:$BU$8,0)), "")</f>
        <v/>
      </c>
      <c r="T134" t="e">
        <f>INDEX('Systemmanager - Datenassistent'!$J$9:$BU$134,MATCH($A134,Input_Lieferant!$B$9:$B$134,0),MATCH(T$1,'Systemmanager - Datenassistent'!$J$8:$BU$8,0))</f>
        <v>#N/A</v>
      </c>
      <c r="U134" t="str">
        <f>_xlfn.IFNA(INDEX(Input_Lieferant!$C$9:$BE$158,MATCH($A134,Input_Lieferant!$B$9:$B$158,0),MATCH(U$1,Input_Lieferant!$C$8:$BE$8,0)),"")&amp;""</f>
        <v/>
      </c>
      <c r="V134" s="258" t="str">
        <f t="shared" si="13"/>
        <v/>
      </c>
      <c r="W134" t="str">
        <f>_xlfn.IFNA(INDEX(Grunddaten!$C$9:$BP$134,MATCH($A134,Input_Lieferant!$B$9:$B$134,0),MATCH(W$1,Grunddaten!$C$8:$BP$8,0)), "")&amp;""</f>
        <v/>
      </c>
      <c r="Y134" t="str">
        <f>_xlfn.IFNA(INDEX(Input_Lieferant!$C$9:$BE$158,MATCH($A134,Input_Lieferant!$B$9:$B$158,0),MATCH(Y$1,Input_Lieferant!$C$8:$BE$8,0)), "")&amp;""</f>
        <v/>
      </c>
      <c r="Z134" t="str">
        <f>_xlfn.IFNA(INDEX(Input_Lieferant!$C$9:$BE$158,MATCH($A134,Input_Lieferant!$B$9:$B$158,0),MATCH(Z$1,Input_Lieferant!$C$8:$BE$8,0)), "")&amp;""</f>
        <v/>
      </c>
      <c r="AA134" t="str">
        <f>_xlfn.IFNA(INDEX(Grunddaten!$C$9:$BP$134,MATCH($A134,Input_Lieferant!$B$9:$B$134,0),MATCH(AA$1,Grunddaten!$C$8:$BP$8,0)), "")&amp;""</f>
        <v/>
      </c>
      <c r="AB134" t="str">
        <f>_xlfn.IFNA(INDEX(Input_Lieferant!$C$9:$BE$158,MATCH($A134,Input_Lieferant!$B$9:$B$158,0),MATCH(AB$1,Input_Lieferant!$C$8:$BE$8,0)), "")&amp;""</f>
        <v/>
      </c>
      <c r="AC134" s="258" t="str">
        <f t="shared" si="14"/>
        <v/>
      </c>
      <c r="AD134" t="str">
        <f>_xlfn.IFNA(INDEX('Systemmanager - Datenassistent'!$G$9:$BU$134,MATCH($A134,Input_Lieferant!$B$9:$B$134,0),MATCH(AD$1,'Systemmanager - Datenassistent'!$G$8:$BU$8,0)), "")&amp;""</f>
        <v/>
      </c>
      <c r="AE134" t="str">
        <f>_xlfn.IFNA(INDEX(Grunddaten!$C$9:$BP$134,MATCH($A134,Input_Lieferant!$B$9:$B$134,0),MATCH(AE$1,Grunddaten!$C$8:$BP$8,0)), "")&amp;""</f>
        <v/>
      </c>
      <c r="AF134" t="str">
        <f>_xlfn.IFNA(INDEX('Systemmanager - Datenassistent'!$J$9:$BU$134,MATCH($A134,Input_Lieferant!$B$9:$B$134,0),MATCH(AF$1,'Systemmanager - Datenassistent'!$J$8:$BU$8,0)), "")&amp;""</f>
        <v/>
      </c>
      <c r="AG134" t="str">
        <f>_xlfn.IFNA(INDEX('Systemmanager - Datenassistent'!$J$9:$BU$134,MATCH($A134,Input_Lieferant!$B$9:$B$134,0),MATCH(AG$1,'Systemmanager - Datenassistent'!$J$8:$BU$8,0)), "")&amp;""</f>
        <v/>
      </c>
      <c r="AH134" t="str">
        <f>_xlfn.IFNA(INDEX(Grunddaten!$C$9:$BP$134,MATCH($A134,Input_Lieferant!$B$9:$B$134,0),MATCH(AH$1,Grunddaten!$C$8:$BP$8,0)), "")&amp;""</f>
        <v/>
      </c>
      <c r="AI134" t="str">
        <f>_xlfn.IFNA(INDEX(Grunddaten!$C$9:$BP$134,MATCH($A134,Input_Lieferant!$B$9:$B$134,0),MATCH(AI$1,Grunddaten!$C$8:$BP$8,0)), "")&amp;""</f>
        <v/>
      </c>
      <c r="AJ134" t="str">
        <f>_xlfn.IFNA(INDEX(Grunddaten!$C$9:$BP$134,MATCH($A134,Input_Lieferant!$B$9:$B$134,0),MATCH(AJ$1,Grunddaten!$C$8:$BP$8,0)), "")&amp;""</f>
        <v/>
      </c>
      <c r="AK134" s="258" t="str">
        <f t="shared" si="15"/>
        <v/>
      </c>
      <c r="AL134" t="str">
        <f>_xlfn.IFNA(INDEX('Systemmanager - Datenassistent'!$J$9:$BU$134,MATCH($A134,Input_Lieferant!$B$9:$B$134,0),MATCH(AL$1,'Systemmanager - Datenassistent'!$J$8:$BU$8,0)), "")&amp;""</f>
        <v/>
      </c>
      <c r="AM134" t="str">
        <f>_xlfn.IFNA(INDEX('Systemmanager - Datenassistent'!$J$9:$BU$134,MATCH($A134,Input_Lieferant!$B$9:$B$134,0),MATCH(AM$1,'Systemmanager - Datenassistent'!$J$8:$BU$8,0)), "")&amp;""</f>
        <v/>
      </c>
      <c r="AN134" s="227" t="str">
        <f>_xlfn.IFNA(INDEX('Systemmanager - Datenassistent'!$J$9:$BU$134,MATCH($A134,Input_Lieferant!$B$9:$B$134,0),MATCH(AN$1,'Systemmanager - Datenassistent'!$J$8:$BU$8,0)), "")&amp;""</f>
        <v/>
      </c>
    </row>
    <row r="135" spans="1:40" x14ac:dyDescent="0.2">
      <c r="A135" t="str">
        <f>IF(LEN(Input_Lieferant!B142)=0,"",Input_Lieferant!B142)</f>
        <v/>
      </c>
      <c r="B135" t="str">
        <f t="shared" si="11"/>
        <v/>
      </c>
      <c r="C135" t="str">
        <f>_xlfn.IFNA(INDEX(Grunddaten!$C$9:$BP$134,MATCH($A135,Input_Lieferant!$B$9:$B$134,0),MATCH(C$1,Grunddaten!$C$8:$BP$8,0)), "")&amp;""</f>
        <v/>
      </c>
      <c r="D135" t="str">
        <f>_xlfn.IFNA(INDEX(Input_Lieferant!$C$9:$BE$158,MATCH($A135,Input_Lieferant!$B$9:$B$158,0),MATCH(D$1,Input_Lieferant!$C$8:$BE$8,0)), "")&amp;""</f>
        <v/>
      </c>
      <c r="E135" t="str">
        <f>_xlfn.IFNA(INDEX(Input_Lieferant!$C$9:$BE$158,MATCH($A135,Input_Lieferant!$B$9:$B$158,0),MATCH(E$1,Input_Lieferant!$C$8:$BE$8,0)), "")&amp;""</f>
        <v/>
      </c>
      <c r="F135" t="str">
        <f>_xlfn.IFNA(INDEX(Grunddaten!$C$9:$BP$134,MATCH($A135,Input_Lieferant!$B$9:$B$134,0),MATCH(F$1,Grunddaten!$C$8:$BP$8,0)), "")&amp;""</f>
        <v/>
      </c>
      <c r="G135" t="str">
        <f>_xlfn.IFNA(INDEX(Input_Lieferant!$C$9:$BE$158,MATCH($A135,Input_Lieferant!$B$9:$B$158,0),MATCH(G$1,Input_Lieferant!$C$8:$BE$8,0)), "")&amp;""</f>
        <v/>
      </c>
      <c r="H135" t="str">
        <f>_xlfn.IFNA(INDEX(Input_Lieferant!$C$9:$BE$158,MATCH($A135,Input_Lieferant!$B$9:$B$158,0),MATCH(H$1,Input_Lieferant!$C$8:$BE$8,0)),"")&amp;""</f>
        <v/>
      </c>
      <c r="I135" t="str">
        <f>TEXT(_xlfn.IFNA(INDEX(Input_Lieferant!$C$9:$BE$158,MATCH($A135,Input_Lieferant!$B$9:$B$158,0),MATCH(I$1,Input_Lieferant!$C$8:$BE$8,0)),""), "0.000")&amp;""</f>
        <v/>
      </c>
      <c r="J135" t="str">
        <f>TEXT(_xlfn.IFNA(INDEX(Input_Lieferant!$C$9:$BE$158,MATCH($A135,Input_Lieferant!$B$9:$B$158,0),MATCH(J$1,Input_Lieferant!$C$8:$BE$8,0)),""), "0.000")&amp;""</f>
        <v/>
      </c>
      <c r="K135" t="str">
        <f>TEXT(_xlfn.IFNA(INDEX(Input_Lieferant!$C$9:$BE$158,MATCH($A135,Input_Lieferant!$B$9:$B$158,0),MATCH(K$1,Input_Lieferant!$C$8:$BE$8,0)),""), "0.000")&amp;""</f>
        <v/>
      </c>
      <c r="L135" t="str">
        <f>TEXT(_xlfn.IFNA(INDEX(Input_Lieferant!$C$9:$BE$158,MATCH($A135,Input_Lieferant!$B$9:$B$158,0),MATCH(L$1,Input_Lieferant!$C$8:$BE$8,0)),""), "0.000")&amp;""</f>
        <v/>
      </c>
      <c r="M135" t="str">
        <f>_xlfn.IFNA(INDEX(Input_Lieferant!$C$9:$BE$158,MATCH($A135,Input_Lieferant!$B$9:$B$158,0),MATCH(M$1,Input_Lieferant!$C$8:$BE$8,0)),"")&amp;""</f>
        <v/>
      </c>
      <c r="N135" t="str">
        <f>_xlfn.IFNA(INDEX(Input_Lieferant!$C$9:$BE$158,MATCH($A135,Input_Lieferant!$B$9:$B$158,0),MATCH(N$1,Input_Lieferant!$C$8:$BE$8,0)),"")&amp;""</f>
        <v/>
      </c>
      <c r="O135" t="str">
        <f>_xlfn.IFNA(INDEX(Input_Lieferant!$C$9:$BE$158,MATCH($A135,Input_Lieferant!$B$9:$B$158,0),MATCH(O$1,Input_Lieferant!$C$8:$BE$8,0)),"")&amp;""</f>
        <v/>
      </c>
      <c r="P135" t="str">
        <f>_xlfn.IFNA(INDEX(Input_Lieferant!$C$9:$BE$158,MATCH($A135,Input_Lieferant!$B$9:$B$158,0),MATCH(P$1,Input_Lieferant!$C$8:$BE$8,0)),"")&amp;""</f>
        <v/>
      </c>
      <c r="Q135" s="258" t="str">
        <f t="shared" si="12"/>
        <v/>
      </c>
      <c r="R135" t="str">
        <f>_xlfn.IFNA(INDEX(Grunddaten!$C$9:$BP$134,MATCH($A135,Input_Lieferant!$B$9:$B$134,0),MATCH(R$1,Grunddaten!$C$8:$BP$8,0)), "")&amp;""</f>
        <v/>
      </c>
      <c r="S135" t="str">
        <f>_xlfn.IFNA(INDEX('Systemmanager - Datenassistent'!$J$9:$BU$134,MATCH($A135,Input_Lieferant!$B$9:$B$134,0),MATCH(S$1,'Systemmanager - Datenassistent'!$J$8:$BU$8,0)), "")</f>
        <v/>
      </c>
      <c r="T135" t="e">
        <f>INDEX('Systemmanager - Datenassistent'!$J$9:$BU$134,MATCH($A135,Input_Lieferant!$B$9:$B$134,0),MATCH(T$1,'Systemmanager - Datenassistent'!$J$8:$BU$8,0))</f>
        <v>#N/A</v>
      </c>
      <c r="U135" t="str">
        <f>_xlfn.IFNA(INDEX(Input_Lieferant!$C$9:$BE$158,MATCH($A135,Input_Lieferant!$B$9:$B$158,0),MATCH(U$1,Input_Lieferant!$C$8:$BE$8,0)),"")&amp;""</f>
        <v/>
      </c>
      <c r="V135" s="258" t="str">
        <f t="shared" si="13"/>
        <v/>
      </c>
      <c r="W135" t="str">
        <f>_xlfn.IFNA(INDEX(Grunddaten!$C$9:$BP$134,MATCH($A135,Input_Lieferant!$B$9:$B$134,0),MATCH(W$1,Grunddaten!$C$8:$BP$8,0)), "")&amp;""</f>
        <v/>
      </c>
      <c r="Y135" t="str">
        <f>_xlfn.IFNA(INDEX(Input_Lieferant!$C$9:$BE$158,MATCH($A135,Input_Lieferant!$B$9:$B$158,0),MATCH(Y$1,Input_Lieferant!$C$8:$BE$8,0)), "")&amp;""</f>
        <v/>
      </c>
      <c r="Z135" t="str">
        <f>_xlfn.IFNA(INDEX(Input_Lieferant!$C$9:$BE$158,MATCH($A135,Input_Lieferant!$B$9:$B$158,0),MATCH(Z$1,Input_Lieferant!$C$8:$BE$8,0)), "")&amp;""</f>
        <v/>
      </c>
      <c r="AA135" t="str">
        <f>_xlfn.IFNA(INDEX(Grunddaten!$C$9:$BP$134,MATCH($A135,Input_Lieferant!$B$9:$B$134,0),MATCH(AA$1,Grunddaten!$C$8:$BP$8,0)), "")&amp;""</f>
        <v/>
      </c>
      <c r="AB135" t="str">
        <f>_xlfn.IFNA(INDEX(Input_Lieferant!$C$9:$BE$158,MATCH($A135,Input_Lieferant!$B$9:$B$158,0),MATCH(AB$1,Input_Lieferant!$C$8:$BE$8,0)), "")&amp;""</f>
        <v/>
      </c>
      <c r="AC135" s="258" t="str">
        <f t="shared" si="14"/>
        <v/>
      </c>
      <c r="AD135" t="str">
        <f>_xlfn.IFNA(INDEX('Systemmanager - Datenassistent'!$G$9:$BU$134,MATCH($A135,Input_Lieferant!$B$9:$B$134,0),MATCH(AD$1,'Systemmanager - Datenassistent'!$G$8:$BU$8,0)), "")&amp;""</f>
        <v/>
      </c>
      <c r="AE135" t="str">
        <f>_xlfn.IFNA(INDEX(Grunddaten!$C$9:$BP$134,MATCH($A135,Input_Lieferant!$B$9:$B$134,0),MATCH(AE$1,Grunddaten!$C$8:$BP$8,0)), "")&amp;""</f>
        <v/>
      </c>
      <c r="AF135" t="str">
        <f>_xlfn.IFNA(INDEX('Systemmanager - Datenassistent'!$J$9:$BU$134,MATCH($A135,Input_Lieferant!$B$9:$B$134,0),MATCH(AF$1,'Systemmanager - Datenassistent'!$J$8:$BU$8,0)), "")&amp;""</f>
        <v/>
      </c>
      <c r="AG135" t="str">
        <f>_xlfn.IFNA(INDEX('Systemmanager - Datenassistent'!$J$9:$BU$134,MATCH($A135,Input_Lieferant!$B$9:$B$134,0),MATCH(AG$1,'Systemmanager - Datenassistent'!$J$8:$BU$8,0)), "")&amp;""</f>
        <v/>
      </c>
      <c r="AH135" t="str">
        <f>_xlfn.IFNA(INDEX(Grunddaten!$C$9:$BP$134,MATCH($A135,Input_Lieferant!$B$9:$B$134,0),MATCH(AH$1,Grunddaten!$C$8:$BP$8,0)), "")&amp;""</f>
        <v/>
      </c>
      <c r="AI135" t="str">
        <f>_xlfn.IFNA(INDEX(Grunddaten!$C$9:$BP$134,MATCH($A135,Input_Lieferant!$B$9:$B$134,0),MATCH(AI$1,Grunddaten!$C$8:$BP$8,0)), "")&amp;""</f>
        <v/>
      </c>
      <c r="AJ135" t="str">
        <f>_xlfn.IFNA(INDEX(Grunddaten!$C$9:$BP$134,MATCH($A135,Input_Lieferant!$B$9:$B$134,0),MATCH(AJ$1,Grunddaten!$C$8:$BP$8,0)), "")&amp;""</f>
        <v/>
      </c>
      <c r="AK135" s="258" t="str">
        <f t="shared" si="15"/>
        <v/>
      </c>
      <c r="AL135" t="str">
        <f>_xlfn.IFNA(INDEX('Systemmanager - Datenassistent'!$J$9:$BU$134,MATCH($A135,Input_Lieferant!$B$9:$B$134,0),MATCH(AL$1,'Systemmanager - Datenassistent'!$J$8:$BU$8,0)), "")&amp;""</f>
        <v/>
      </c>
      <c r="AM135" t="str">
        <f>_xlfn.IFNA(INDEX('Systemmanager - Datenassistent'!$J$9:$BU$134,MATCH($A135,Input_Lieferant!$B$9:$B$134,0),MATCH(AM$1,'Systemmanager - Datenassistent'!$J$8:$BU$8,0)), "")&amp;""</f>
        <v/>
      </c>
      <c r="AN135" s="227" t="str">
        <f>_xlfn.IFNA(INDEX('Systemmanager - Datenassistent'!$J$9:$BU$134,MATCH($A135,Input_Lieferant!$B$9:$B$134,0),MATCH(AN$1,'Systemmanager - Datenassistent'!$J$8:$BU$8,0)), "")&amp;""</f>
        <v/>
      </c>
    </row>
    <row r="136" spans="1:40" x14ac:dyDescent="0.2">
      <c r="A136" t="str">
        <f>IF(LEN(Input_Lieferant!B143)=0,"",Input_Lieferant!B143)</f>
        <v/>
      </c>
      <c r="B136" t="str">
        <f t="shared" si="11"/>
        <v/>
      </c>
      <c r="C136" t="str">
        <f>_xlfn.IFNA(INDEX(Grunddaten!$C$9:$BP$134,MATCH($A136,Input_Lieferant!$B$9:$B$134,0),MATCH(C$1,Grunddaten!$C$8:$BP$8,0)), "")&amp;""</f>
        <v/>
      </c>
      <c r="D136" t="str">
        <f>_xlfn.IFNA(INDEX(Input_Lieferant!$C$9:$BE$158,MATCH($A136,Input_Lieferant!$B$9:$B$158,0),MATCH(D$1,Input_Lieferant!$C$8:$BE$8,0)), "")&amp;""</f>
        <v/>
      </c>
      <c r="E136" t="str">
        <f>_xlfn.IFNA(INDEX(Input_Lieferant!$C$9:$BE$158,MATCH($A136,Input_Lieferant!$B$9:$B$158,0),MATCH(E$1,Input_Lieferant!$C$8:$BE$8,0)), "")&amp;""</f>
        <v/>
      </c>
      <c r="F136" t="str">
        <f>_xlfn.IFNA(INDEX(Grunddaten!$C$9:$BP$134,MATCH($A136,Input_Lieferant!$B$9:$B$134,0),MATCH(F$1,Grunddaten!$C$8:$BP$8,0)), "")&amp;""</f>
        <v/>
      </c>
      <c r="G136" t="str">
        <f>_xlfn.IFNA(INDEX(Input_Lieferant!$C$9:$BE$158,MATCH($A136,Input_Lieferant!$B$9:$B$158,0),MATCH(G$1,Input_Lieferant!$C$8:$BE$8,0)), "")&amp;""</f>
        <v/>
      </c>
      <c r="H136" t="str">
        <f>_xlfn.IFNA(INDEX(Input_Lieferant!$C$9:$BE$158,MATCH($A136,Input_Lieferant!$B$9:$B$158,0),MATCH(H$1,Input_Lieferant!$C$8:$BE$8,0)),"")&amp;""</f>
        <v/>
      </c>
      <c r="I136" t="str">
        <f>TEXT(_xlfn.IFNA(INDEX(Input_Lieferant!$C$9:$BE$158,MATCH($A136,Input_Lieferant!$B$9:$B$158,0),MATCH(I$1,Input_Lieferant!$C$8:$BE$8,0)),""), "0.000")&amp;""</f>
        <v/>
      </c>
      <c r="J136" t="str">
        <f>TEXT(_xlfn.IFNA(INDEX(Input_Lieferant!$C$9:$BE$158,MATCH($A136,Input_Lieferant!$B$9:$B$158,0),MATCH(J$1,Input_Lieferant!$C$8:$BE$8,0)),""), "0.000")&amp;""</f>
        <v/>
      </c>
      <c r="K136" t="str">
        <f>TEXT(_xlfn.IFNA(INDEX(Input_Lieferant!$C$9:$BE$158,MATCH($A136,Input_Lieferant!$B$9:$B$158,0),MATCH(K$1,Input_Lieferant!$C$8:$BE$8,0)),""), "0.000")&amp;""</f>
        <v/>
      </c>
      <c r="L136" t="str">
        <f>TEXT(_xlfn.IFNA(INDEX(Input_Lieferant!$C$9:$BE$158,MATCH($A136,Input_Lieferant!$B$9:$B$158,0),MATCH(L$1,Input_Lieferant!$C$8:$BE$8,0)),""), "0.000")&amp;""</f>
        <v/>
      </c>
      <c r="M136" t="str">
        <f>_xlfn.IFNA(INDEX(Input_Lieferant!$C$9:$BE$158,MATCH($A136,Input_Lieferant!$B$9:$B$158,0),MATCH(M$1,Input_Lieferant!$C$8:$BE$8,0)),"")&amp;""</f>
        <v/>
      </c>
      <c r="N136" t="str">
        <f>_xlfn.IFNA(INDEX(Input_Lieferant!$C$9:$BE$158,MATCH($A136,Input_Lieferant!$B$9:$B$158,0),MATCH(N$1,Input_Lieferant!$C$8:$BE$8,0)),"")&amp;""</f>
        <v/>
      </c>
      <c r="O136" t="str">
        <f>_xlfn.IFNA(INDEX(Input_Lieferant!$C$9:$BE$158,MATCH($A136,Input_Lieferant!$B$9:$B$158,0),MATCH(O$1,Input_Lieferant!$C$8:$BE$8,0)),"")&amp;""</f>
        <v/>
      </c>
      <c r="P136" t="str">
        <f>_xlfn.IFNA(INDEX(Input_Lieferant!$C$9:$BE$158,MATCH($A136,Input_Lieferant!$B$9:$B$158,0),MATCH(P$1,Input_Lieferant!$C$8:$BE$8,0)),"")&amp;""</f>
        <v/>
      </c>
      <c r="Q136" s="258" t="str">
        <f t="shared" si="12"/>
        <v/>
      </c>
      <c r="R136" t="str">
        <f>_xlfn.IFNA(INDEX(Grunddaten!$C$9:$BP$134,MATCH($A136,Input_Lieferant!$B$9:$B$134,0),MATCH(R$1,Grunddaten!$C$8:$BP$8,0)), "")&amp;""</f>
        <v/>
      </c>
      <c r="S136" t="str">
        <f>_xlfn.IFNA(INDEX('Systemmanager - Datenassistent'!$J$9:$BU$134,MATCH($A136,Input_Lieferant!$B$9:$B$134,0),MATCH(S$1,'Systemmanager - Datenassistent'!$J$8:$BU$8,0)), "")</f>
        <v/>
      </c>
      <c r="T136" t="e">
        <f>INDEX('Systemmanager - Datenassistent'!$J$9:$BU$134,MATCH($A136,Input_Lieferant!$B$9:$B$134,0),MATCH(T$1,'Systemmanager - Datenassistent'!$J$8:$BU$8,0))</f>
        <v>#N/A</v>
      </c>
      <c r="U136" t="str">
        <f>_xlfn.IFNA(INDEX(Input_Lieferant!$C$9:$BE$158,MATCH($A136,Input_Lieferant!$B$9:$B$158,0),MATCH(U$1,Input_Lieferant!$C$8:$BE$8,0)),"")&amp;""</f>
        <v/>
      </c>
      <c r="V136" s="258" t="str">
        <f t="shared" si="13"/>
        <v/>
      </c>
      <c r="W136" t="str">
        <f>_xlfn.IFNA(INDEX(Grunddaten!$C$9:$BP$134,MATCH($A136,Input_Lieferant!$B$9:$B$134,0),MATCH(W$1,Grunddaten!$C$8:$BP$8,0)), "")&amp;""</f>
        <v/>
      </c>
      <c r="Y136" t="str">
        <f>_xlfn.IFNA(INDEX(Input_Lieferant!$C$9:$BE$158,MATCH($A136,Input_Lieferant!$B$9:$B$158,0),MATCH(Y$1,Input_Lieferant!$C$8:$BE$8,0)), "")&amp;""</f>
        <v/>
      </c>
      <c r="Z136" t="str">
        <f>_xlfn.IFNA(INDEX(Input_Lieferant!$C$9:$BE$158,MATCH($A136,Input_Lieferant!$B$9:$B$158,0),MATCH(Z$1,Input_Lieferant!$C$8:$BE$8,0)), "")&amp;""</f>
        <v/>
      </c>
      <c r="AA136" t="str">
        <f>_xlfn.IFNA(INDEX(Grunddaten!$C$9:$BP$134,MATCH($A136,Input_Lieferant!$B$9:$B$134,0),MATCH(AA$1,Grunddaten!$C$8:$BP$8,0)), "")&amp;""</f>
        <v/>
      </c>
      <c r="AB136" t="str">
        <f>_xlfn.IFNA(INDEX(Input_Lieferant!$C$9:$BE$158,MATCH($A136,Input_Lieferant!$B$9:$B$158,0),MATCH(AB$1,Input_Lieferant!$C$8:$BE$8,0)), "")&amp;""</f>
        <v/>
      </c>
      <c r="AC136" s="258" t="str">
        <f t="shared" si="14"/>
        <v/>
      </c>
      <c r="AD136" t="str">
        <f>_xlfn.IFNA(INDEX('Systemmanager - Datenassistent'!$G$9:$BU$134,MATCH($A136,Input_Lieferant!$B$9:$B$134,0),MATCH(AD$1,'Systemmanager - Datenassistent'!$G$8:$BU$8,0)), "")&amp;""</f>
        <v/>
      </c>
      <c r="AE136" t="str">
        <f>_xlfn.IFNA(INDEX(Grunddaten!$C$9:$BP$134,MATCH($A136,Input_Lieferant!$B$9:$B$134,0),MATCH(AE$1,Grunddaten!$C$8:$BP$8,0)), "")&amp;""</f>
        <v/>
      </c>
      <c r="AF136" t="str">
        <f>_xlfn.IFNA(INDEX('Systemmanager - Datenassistent'!$J$9:$BU$134,MATCH($A136,Input_Lieferant!$B$9:$B$134,0),MATCH(AF$1,'Systemmanager - Datenassistent'!$J$8:$BU$8,0)), "")&amp;""</f>
        <v/>
      </c>
      <c r="AG136" t="str">
        <f>_xlfn.IFNA(INDEX('Systemmanager - Datenassistent'!$J$9:$BU$134,MATCH($A136,Input_Lieferant!$B$9:$B$134,0),MATCH(AG$1,'Systemmanager - Datenassistent'!$J$8:$BU$8,0)), "")&amp;""</f>
        <v/>
      </c>
      <c r="AH136" t="str">
        <f>_xlfn.IFNA(INDEX(Grunddaten!$C$9:$BP$134,MATCH($A136,Input_Lieferant!$B$9:$B$134,0),MATCH(AH$1,Grunddaten!$C$8:$BP$8,0)), "")&amp;""</f>
        <v/>
      </c>
      <c r="AI136" t="str">
        <f>_xlfn.IFNA(INDEX(Grunddaten!$C$9:$BP$134,MATCH($A136,Input_Lieferant!$B$9:$B$134,0),MATCH(AI$1,Grunddaten!$C$8:$BP$8,0)), "")&amp;""</f>
        <v/>
      </c>
      <c r="AJ136" t="str">
        <f>_xlfn.IFNA(INDEX(Grunddaten!$C$9:$BP$134,MATCH($A136,Input_Lieferant!$B$9:$B$134,0),MATCH(AJ$1,Grunddaten!$C$8:$BP$8,0)), "")&amp;""</f>
        <v/>
      </c>
      <c r="AK136" s="258" t="str">
        <f t="shared" si="15"/>
        <v/>
      </c>
      <c r="AL136" t="str">
        <f>_xlfn.IFNA(INDEX('Systemmanager - Datenassistent'!$J$9:$BU$134,MATCH($A136,Input_Lieferant!$B$9:$B$134,0),MATCH(AL$1,'Systemmanager - Datenassistent'!$J$8:$BU$8,0)), "")&amp;""</f>
        <v/>
      </c>
      <c r="AM136" t="str">
        <f>_xlfn.IFNA(INDEX('Systemmanager - Datenassistent'!$J$9:$BU$134,MATCH($A136,Input_Lieferant!$B$9:$B$134,0),MATCH(AM$1,'Systemmanager - Datenassistent'!$J$8:$BU$8,0)), "")&amp;""</f>
        <v/>
      </c>
      <c r="AN136" s="227" t="str">
        <f>_xlfn.IFNA(INDEX('Systemmanager - Datenassistent'!$J$9:$BU$134,MATCH($A136,Input_Lieferant!$B$9:$B$134,0),MATCH(AN$1,'Systemmanager - Datenassistent'!$J$8:$BU$8,0)), "")&amp;""</f>
        <v/>
      </c>
    </row>
    <row r="137" spans="1:40" x14ac:dyDescent="0.2">
      <c r="A137" t="str">
        <f>IF(LEN(Input_Lieferant!B144)=0,"",Input_Lieferant!B144)</f>
        <v/>
      </c>
      <c r="B137" t="str">
        <f t="shared" si="11"/>
        <v/>
      </c>
      <c r="C137" t="str">
        <f>_xlfn.IFNA(INDEX(Grunddaten!$C$9:$BP$134,MATCH($A137,Input_Lieferant!$B$9:$B$134,0),MATCH(C$1,Grunddaten!$C$8:$BP$8,0)), "")&amp;""</f>
        <v/>
      </c>
      <c r="D137" t="str">
        <f>_xlfn.IFNA(INDEX(Input_Lieferant!$C$9:$BE$158,MATCH($A137,Input_Lieferant!$B$9:$B$158,0),MATCH(D$1,Input_Lieferant!$C$8:$BE$8,0)), "")&amp;""</f>
        <v/>
      </c>
      <c r="E137" t="str">
        <f>_xlfn.IFNA(INDEX(Input_Lieferant!$C$9:$BE$158,MATCH($A137,Input_Lieferant!$B$9:$B$158,0),MATCH(E$1,Input_Lieferant!$C$8:$BE$8,0)), "")&amp;""</f>
        <v/>
      </c>
      <c r="F137" t="str">
        <f>_xlfn.IFNA(INDEX(Grunddaten!$C$9:$BP$134,MATCH($A137,Input_Lieferant!$B$9:$B$134,0),MATCH(F$1,Grunddaten!$C$8:$BP$8,0)), "")&amp;""</f>
        <v/>
      </c>
      <c r="G137" t="str">
        <f>_xlfn.IFNA(INDEX(Input_Lieferant!$C$9:$BE$158,MATCH($A137,Input_Lieferant!$B$9:$B$158,0),MATCH(G$1,Input_Lieferant!$C$8:$BE$8,0)), "")&amp;""</f>
        <v/>
      </c>
      <c r="H137" t="str">
        <f>_xlfn.IFNA(INDEX(Input_Lieferant!$C$9:$BE$158,MATCH($A137,Input_Lieferant!$B$9:$B$158,0),MATCH(H$1,Input_Lieferant!$C$8:$BE$8,0)),"")&amp;""</f>
        <v/>
      </c>
      <c r="I137" t="str">
        <f>TEXT(_xlfn.IFNA(INDEX(Input_Lieferant!$C$9:$BE$158,MATCH($A137,Input_Lieferant!$B$9:$B$158,0),MATCH(I$1,Input_Lieferant!$C$8:$BE$8,0)),""), "0.000")&amp;""</f>
        <v/>
      </c>
      <c r="J137" t="str">
        <f>TEXT(_xlfn.IFNA(INDEX(Input_Lieferant!$C$9:$BE$158,MATCH($A137,Input_Lieferant!$B$9:$B$158,0),MATCH(J$1,Input_Lieferant!$C$8:$BE$8,0)),""), "0.000")&amp;""</f>
        <v/>
      </c>
      <c r="K137" t="str">
        <f>TEXT(_xlfn.IFNA(INDEX(Input_Lieferant!$C$9:$BE$158,MATCH($A137,Input_Lieferant!$B$9:$B$158,0),MATCH(K$1,Input_Lieferant!$C$8:$BE$8,0)),""), "0.000")&amp;""</f>
        <v/>
      </c>
      <c r="L137" t="str">
        <f>TEXT(_xlfn.IFNA(INDEX(Input_Lieferant!$C$9:$BE$158,MATCH($A137,Input_Lieferant!$B$9:$B$158,0),MATCH(L$1,Input_Lieferant!$C$8:$BE$8,0)),""), "0.000")&amp;""</f>
        <v/>
      </c>
      <c r="M137" t="str">
        <f>_xlfn.IFNA(INDEX(Input_Lieferant!$C$9:$BE$158,MATCH($A137,Input_Lieferant!$B$9:$B$158,0),MATCH(M$1,Input_Lieferant!$C$8:$BE$8,0)),"")&amp;""</f>
        <v/>
      </c>
      <c r="N137" t="str">
        <f>_xlfn.IFNA(INDEX(Input_Lieferant!$C$9:$BE$158,MATCH($A137,Input_Lieferant!$B$9:$B$158,0),MATCH(N$1,Input_Lieferant!$C$8:$BE$8,0)),"")&amp;""</f>
        <v/>
      </c>
      <c r="O137" t="str">
        <f>_xlfn.IFNA(INDEX(Input_Lieferant!$C$9:$BE$158,MATCH($A137,Input_Lieferant!$B$9:$B$158,0),MATCH(O$1,Input_Lieferant!$C$8:$BE$8,0)),"")&amp;""</f>
        <v/>
      </c>
      <c r="P137" t="str">
        <f>_xlfn.IFNA(INDEX(Input_Lieferant!$C$9:$BE$158,MATCH($A137,Input_Lieferant!$B$9:$B$158,0),MATCH(P$1,Input_Lieferant!$C$8:$BE$8,0)),"")&amp;""</f>
        <v/>
      </c>
      <c r="Q137" s="258" t="str">
        <f t="shared" si="12"/>
        <v/>
      </c>
      <c r="R137" t="str">
        <f>_xlfn.IFNA(INDEX(Grunddaten!$C$9:$BP$134,MATCH($A137,Input_Lieferant!$B$9:$B$134,0),MATCH(R$1,Grunddaten!$C$8:$BP$8,0)), "")&amp;""</f>
        <v/>
      </c>
      <c r="S137" t="str">
        <f>_xlfn.IFNA(INDEX('Systemmanager - Datenassistent'!$J$9:$BU$134,MATCH($A137,Input_Lieferant!$B$9:$B$134,0),MATCH(S$1,'Systemmanager - Datenassistent'!$J$8:$BU$8,0)), "")</f>
        <v/>
      </c>
      <c r="T137" t="e">
        <f>INDEX('Systemmanager - Datenassistent'!$J$9:$BU$134,MATCH($A137,Input_Lieferant!$B$9:$B$134,0),MATCH(T$1,'Systemmanager - Datenassistent'!$J$8:$BU$8,0))</f>
        <v>#N/A</v>
      </c>
      <c r="U137" t="str">
        <f>_xlfn.IFNA(INDEX(Input_Lieferant!$C$9:$BE$158,MATCH($A137,Input_Lieferant!$B$9:$B$158,0),MATCH(U$1,Input_Lieferant!$C$8:$BE$8,0)),"")&amp;""</f>
        <v/>
      </c>
      <c r="V137" s="258" t="str">
        <f t="shared" si="13"/>
        <v/>
      </c>
      <c r="W137" t="str">
        <f>_xlfn.IFNA(INDEX(Grunddaten!$C$9:$BP$134,MATCH($A137,Input_Lieferant!$B$9:$B$134,0),MATCH(W$1,Grunddaten!$C$8:$BP$8,0)), "")&amp;""</f>
        <v/>
      </c>
      <c r="Y137" t="str">
        <f>_xlfn.IFNA(INDEX(Input_Lieferant!$C$9:$BE$158,MATCH($A137,Input_Lieferant!$B$9:$B$158,0),MATCH(Y$1,Input_Lieferant!$C$8:$BE$8,0)), "")&amp;""</f>
        <v/>
      </c>
      <c r="Z137" t="str">
        <f>_xlfn.IFNA(INDEX(Input_Lieferant!$C$9:$BE$158,MATCH($A137,Input_Lieferant!$B$9:$B$158,0),MATCH(Z$1,Input_Lieferant!$C$8:$BE$8,0)), "")&amp;""</f>
        <v/>
      </c>
      <c r="AA137" t="str">
        <f>_xlfn.IFNA(INDEX(Grunddaten!$C$9:$BP$134,MATCH($A137,Input_Lieferant!$B$9:$B$134,0),MATCH(AA$1,Grunddaten!$C$8:$BP$8,0)), "")&amp;""</f>
        <v/>
      </c>
      <c r="AB137" t="str">
        <f>_xlfn.IFNA(INDEX(Input_Lieferant!$C$9:$BE$158,MATCH($A137,Input_Lieferant!$B$9:$B$158,0),MATCH(AB$1,Input_Lieferant!$C$8:$BE$8,0)), "")&amp;""</f>
        <v/>
      </c>
      <c r="AC137" s="258" t="str">
        <f t="shared" si="14"/>
        <v/>
      </c>
      <c r="AD137" t="str">
        <f>_xlfn.IFNA(INDEX('Systemmanager - Datenassistent'!$G$9:$BU$134,MATCH($A137,Input_Lieferant!$B$9:$B$134,0),MATCH(AD$1,'Systemmanager - Datenassistent'!$G$8:$BU$8,0)), "")&amp;""</f>
        <v/>
      </c>
      <c r="AE137" t="str">
        <f>_xlfn.IFNA(INDEX(Grunddaten!$C$9:$BP$134,MATCH($A137,Input_Lieferant!$B$9:$B$134,0),MATCH(AE$1,Grunddaten!$C$8:$BP$8,0)), "")&amp;""</f>
        <v/>
      </c>
      <c r="AF137" t="str">
        <f>_xlfn.IFNA(INDEX('Systemmanager - Datenassistent'!$J$9:$BU$134,MATCH($A137,Input_Lieferant!$B$9:$B$134,0),MATCH(AF$1,'Systemmanager - Datenassistent'!$J$8:$BU$8,0)), "")&amp;""</f>
        <v/>
      </c>
      <c r="AG137" t="str">
        <f>_xlfn.IFNA(INDEX('Systemmanager - Datenassistent'!$J$9:$BU$134,MATCH($A137,Input_Lieferant!$B$9:$B$134,0),MATCH(AG$1,'Systemmanager - Datenassistent'!$J$8:$BU$8,0)), "")&amp;""</f>
        <v/>
      </c>
      <c r="AH137" t="str">
        <f>_xlfn.IFNA(INDEX(Grunddaten!$C$9:$BP$134,MATCH($A137,Input_Lieferant!$B$9:$B$134,0),MATCH(AH$1,Grunddaten!$C$8:$BP$8,0)), "")&amp;""</f>
        <v/>
      </c>
      <c r="AI137" t="str">
        <f>_xlfn.IFNA(INDEX(Grunddaten!$C$9:$BP$134,MATCH($A137,Input_Lieferant!$B$9:$B$134,0),MATCH(AI$1,Grunddaten!$C$8:$BP$8,0)), "")&amp;""</f>
        <v/>
      </c>
      <c r="AJ137" t="str">
        <f>_xlfn.IFNA(INDEX(Grunddaten!$C$9:$BP$134,MATCH($A137,Input_Lieferant!$B$9:$B$134,0),MATCH(AJ$1,Grunddaten!$C$8:$BP$8,0)), "")&amp;""</f>
        <v/>
      </c>
      <c r="AK137" s="258" t="str">
        <f t="shared" si="15"/>
        <v/>
      </c>
      <c r="AL137" t="str">
        <f>_xlfn.IFNA(INDEX('Systemmanager - Datenassistent'!$J$9:$BU$134,MATCH($A137,Input_Lieferant!$B$9:$B$134,0),MATCH(AL$1,'Systemmanager - Datenassistent'!$J$8:$BU$8,0)), "")&amp;""</f>
        <v/>
      </c>
      <c r="AM137" t="str">
        <f>_xlfn.IFNA(INDEX('Systemmanager - Datenassistent'!$J$9:$BU$134,MATCH($A137,Input_Lieferant!$B$9:$B$134,0),MATCH(AM$1,'Systemmanager - Datenassistent'!$J$8:$BU$8,0)), "")&amp;""</f>
        <v/>
      </c>
      <c r="AN137" s="227" t="str">
        <f>_xlfn.IFNA(INDEX('Systemmanager - Datenassistent'!$J$9:$BU$134,MATCH($A137,Input_Lieferant!$B$9:$B$134,0),MATCH(AN$1,'Systemmanager - Datenassistent'!$J$8:$BU$8,0)), "")&amp;""</f>
        <v/>
      </c>
    </row>
    <row r="138" spans="1:40" x14ac:dyDescent="0.2">
      <c r="A138" t="str">
        <f>IF(LEN(Input_Lieferant!B145)=0,"",Input_Lieferant!B145)</f>
        <v/>
      </c>
      <c r="B138" t="str">
        <f t="shared" si="11"/>
        <v/>
      </c>
      <c r="C138" t="str">
        <f>_xlfn.IFNA(INDEX(Grunddaten!$C$9:$BP$134,MATCH($A138,Input_Lieferant!$B$9:$B$134,0),MATCH(C$1,Grunddaten!$C$8:$BP$8,0)), "")&amp;""</f>
        <v/>
      </c>
      <c r="D138" t="str">
        <f>_xlfn.IFNA(INDEX(Input_Lieferant!$C$9:$BE$158,MATCH($A138,Input_Lieferant!$B$9:$B$158,0),MATCH(D$1,Input_Lieferant!$C$8:$BE$8,0)), "")&amp;""</f>
        <v/>
      </c>
      <c r="E138" t="str">
        <f>_xlfn.IFNA(INDEX(Input_Lieferant!$C$9:$BE$158,MATCH($A138,Input_Lieferant!$B$9:$B$158,0),MATCH(E$1,Input_Lieferant!$C$8:$BE$8,0)), "")&amp;""</f>
        <v/>
      </c>
      <c r="F138" t="str">
        <f>_xlfn.IFNA(INDEX(Grunddaten!$C$9:$BP$134,MATCH($A138,Input_Lieferant!$B$9:$B$134,0),MATCH(F$1,Grunddaten!$C$8:$BP$8,0)), "")&amp;""</f>
        <v/>
      </c>
      <c r="G138" t="str">
        <f>_xlfn.IFNA(INDEX(Input_Lieferant!$C$9:$BE$158,MATCH($A138,Input_Lieferant!$B$9:$B$158,0),MATCH(G$1,Input_Lieferant!$C$8:$BE$8,0)), "")&amp;""</f>
        <v/>
      </c>
      <c r="H138" t="str">
        <f>_xlfn.IFNA(INDEX(Input_Lieferant!$C$9:$BE$158,MATCH($A138,Input_Lieferant!$B$9:$B$158,0),MATCH(H$1,Input_Lieferant!$C$8:$BE$8,0)),"")&amp;""</f>
        <v/>
      </c>
      <c r="I138" t="str">
        <f>TEXT(_xlfn.IFNA(INDEX(Input_Lieferant!$C$9:$BE$158,MATCH($A138,Input_Lieferant!$B$9:$B$158,0),MATCH(I$1,Input_Lieferant!$C$8:$BE$8,0)),""), "0.000")&amp;""</f>
        <v/>
      </c>
      <c r="J138" t="str">
        <f>TEXT(_xlfn.IFNA(INDEX(Input_Lieferant!$C$9:$BE$158,MATCH($A138,Input_Lieferant!$B$9:$B$158,0),MATCH(J$1,Input_Lieferant!$C$8:$BE$8,0)),""), "0.000")&amp;""</f>
        <v/>
      </c>
      <c r="K138" t="str">
        <f>TEXT(_xlfn.IFNA(INDEX(Input_Lieferant!$C$9:$BE$158,MATCH($A138,Input_Lieferant!$B$9:$B$158,0),MATCH(K$1,Input_Lieferant!$C$8:$BE$8,0)),""), "0.000")&amp;""</f>
        <v/>
      </c>
      <c r="L138" t="str">
        <f>TEXT(_xlfn.IFNA(INDEX(Input_Lieferant!$C$9:$BE$158,MATCH($A138,Input_Lieferant!$B$9:$B$158,0),MATCH(L$1,Input_Lieferant!$C$8:$BE$8,0)),""), "0.000")&amp;""</f>
        <v/>
      </c>
      <c r="M138" t="str">
        <f>_xlfn.IFNA(INDEX(Input_Lieferant!$C$9:$BE$158,MATCH($A138,Input_Lieferant!$B$9:$B$158,0),MATCH(M$1,Input_Lieferant!$C$8:$BE$8,0)),"")&amp;""</f>
        <v/>
      </c>
      <c r="N138" t="str">
        <f>_xlfn.IFNA(INDEX(Input_Lieferant!$C$9:$BE$158,MATCH($A138,Input_Lieferant!$B$9:$B$158,0),MATCH(N$1,Input_Lieferant!$C$8:$BE$8,0)),"")&amp;""</f>
        <v/>
      </c>
      <c r="O138" t="str">
        <f>_xlfn.IFNA(INDEX(Input_Lieferant!$C$9:$BE$158,MATCH($A138,Input_Lieferant!$B$9:$B$158,0),MATCH(O$1,Input_Lieferant!$C$8:$BE$8,0)),"")&amp;""</f>
        <v/>
      </c>
      <c r="P138" t="str">
        <f>_xlfn.IFNA(INDEX(Input_Lieferant!$C$9:$BE$158,MATCH($A138,Input_Lieferant!$B$9:$B$158,0),MATCH(P$1,Input_Lieferant!$C$8:$BE$8,0)),"")&amp;""</f>
        <v/>
      </c>
      <c r="Q138" s="258" t="str">
        <f t="shared" si="12"/>
        <v/>
      </c>
      <c r="R138" t="str">
        <f>_xlfn.IFNA(INDEX(Grunddaten!$C$9:$BP$134,MATCH($A138,Input_Lieferant!$B$9:$B$134,0),MATCH(R$1,Grunddaten!$C$8:$BP$8,0)), "")&amp;""</f>
        <v/>
      </c>
      <c r="S138" t="str">
        <f>_xlfn.IFNA(INDEX('Systemmanager - Datenassistent'!$J$9:$BU$134,MATCH($A138,Input_Lieferant!$B$9:$B$134,0),MATCH(S$1,'Systemmanager - Datenassistent'!$J$8:$BU$8,0)), "")</f>
        <v/>
      </c>
      <c r="T138" t="e">
        <f>INDEX('Systemmanager - Datenassistent'!$J$9:$BU$134,MATCH($A138,Input_Lieferant!$B$9:$B$134,0),MATCH(T$1,'Systemmanager - Datenassistent'!$J$8:$BU$8,0))</f>
        <v>#N/A</v>
      </c>
      <c r="U138" t="str">
        <f>_xlfn.IFNA(INDEX(Input_Lieferant!$C$9:$BE$158,MATCH($A138,Input_Lieferant!$B$9:$B$158,0),MATCH(U$1,Input_Lieferant!$C$8:$BE$8,0)),"")&amp;""</f>
        <v/>
      </c>
      <c r="V138" s="258" t="str">
        <f t="shared" si="13"/>
        <v/>
      </c>
      <c r="W138" t="str">
        <f>_xlfn.IFNA(INDEX(Grunddaten!$C$9:$BP$134,MATCH($A138,Input_Lieferant!$B$9:$B$134,0),MATCH(W$1,Grunddaten!$C$8:$BP$8,0)), "")&amp;""</f>
        <v/>
      </c>
      <c r="Y138" t="str">
        <f>_xlfn.IFNA(INDEX(Input_Lieferant!$C$9:$BE$158,MATCH($A138,Input_Lieferant!$B$9:$B$158,0),MATCH(Y$1,Input_Lieferant!$C$8:$BE$8,0)), "")&amp;""</f>
        <v/>
      </c>
      <c r="Z138" t="str">
        <f>_xlfn.IFNA(INDEX(Input_Lieferant!$C$9:$BE$158,MATCH($A138,Input_Lieferant!$B$9:$B$158,0),MATCH(Z$1,Input_Lieferant!$C$8:$BE$8,0)), "")&amp;""</f>
        <v/>
      </c>
      <c r="AA138" t="str">
        <f>_xlfn.IFNA(INDEX(Grunddaten!$C$9:$BP$134,MATCH($A138,Input_Lieferant!$B$9:$B$134,0),MATCH(AA$1,Grunddaten!$C$8:$BP$8,0)), "")&amp;""</f>
        <v/>
      </c>
      <c r="AB138" t="str">
        <f>_xlfn.IFNA(INDEX(Input_Lieferant!$C$9:$BE$158,MATCH($A138,Input_Lieferant!$B$9:$B$158,0),MATCH(AB$1,Input_Lieferant!$C$8:$BE$8,0)), "")&amp;""</f>
        <v/>
      </c>
      <c r="AC138" s="258" t="str">
        <f t="shared" si="14"/>
        <v/>
      </c>
      <c r="AD138" t="str">
        <f>_xlfn.IFNA(INDEX('Systemmanager - Datenassistent'!$G$9:$BU$134,MATCH($A138,Input_Lieferant!$B$9:$B$134,0),MATCH(AD$1,'Systemmanager - Datenassistent'!$G$8:$BU$8,0)), "")&amp;""</f>
        <v/>
      </c>
      <c r="AE138" t="str">
        <f>_xlfn.IFNA(INDEX(Grunddaten!$C$9:$BP$134,MATCH($A138,Input_Lieferant!$B$9:$B$134,0),MATCH(AE$1,Grunddaten!$C$8:$BP$8,0)), "")&amp;""</f>
        <v/>
      </c>
      <c r="AF138" t="str">
        <f>_xlfn.IFNA(INDEX('Systemmanager - Datenassistent'!$J$9:$BU$134,MATCH($A138,Input_Lieferant!$B$9:$B$134,0),MATCH(AF$1,'Systemmanager - Datenassistent'!$J$8:$BU$8,0)), "")&amp;""</f>
        <v/>
      </c>
      <c r="AG138" t="str">
        <f>_xlfn.IFNA(INDEX('Systemmanager - Datenassistent'!$J$9:$BU$134,MATCH($A138,Input_Lieferant!$B$9:$B$134,0),MATCH(AG$1,'Systemmanager - Datenassistent'!$J$8:$BU$8,0)), "")&amp;""</f>
        <v/>
      </c>
      <c r="AH138" t="str">
        <f>_xlfn.IFNA(INDEX(Grunddaten!$C$9:$BP$134,MATCH($A138,Input_Lieferant!$B$9:$B$134,0),MATCH(AH$1,Grunddaten!$C$8:$BP$8,0)), "")&amp;""</f>
        <v/>
      </c>
      <c r="AI138" t="str">
        <f>_xlfn.IFNA(INDEX(Grunddaten!$C$9:$BP$134,MATCH($A138,Input_Lieferant!$B$9:$B$134,0),MATCH(AI$1,Grunddaten!$C$8:$BP$8,0)), "")&amp;""</f>
        <v/>
      </c>
      <c r="AJ138" t="str">
        <f>_xlfn.IFNA(INDEX(Grunddaten!$C$9:$BP$134,MATCH($A138,Input_Lieferant!$B$9:$B$134,0),MATCH(AJ$1,Grunddaten!$C$8:$BP$8,0)), "")&amp;""</f>
        <v/>
      </c>
      <c r="AK138" s="258" t="str">
        <f t="shared" si="15"/>
        <v/>
      </c>
      <c r="AL138" t="str">
        <f>_xlfn.IFNA(INDEX('Systemmanager - Datenassistent'!$J$9:$BU$134,MATCH($A138,Input_Lieferant!$B$9:$B$134,0),MATCH(AL$1,'Systemmanager - Datenassistent'!$J$8:$BU$8,0)), "")&amp;""</f>
        <v/>
      </c>
      <c r="AM138" t="str">
        <f>_xlfn.IFNA(INDEX('Systemmanager - Datenassistent'!$J$9:$BU$134,MATCH($A138,Input_Lieferant!$B$9:$B$134,0),MATCH(AM$1,'Systemmanager - Datenassistent'!$J$8:$BU$8,0)), "")&amp;""</f>
        <v/>
      </c>
      <c r="AN138" s="227" t="str">
        <f>_xlfn.IFNA(INDEX('Systemmanager - Datenassistent'!$J$9:$BU$134,MATCH($A138,Input_Lieferant!$B$9:$B$134,0),MATCH(AN$1,'Systemmanager - Datenassistent'!$J$8:$BU$8,0)), "")&amp;""</f>
        <v/>
      </c>
    </row>
    <row r="139" spans="1:40" x14ac:dyDescent="0.2">
      <c r="A139" t="str">
        <f>IF(LEN(Input_Lieferant!B146)=0,"",Input_Lieferant!B146)</f>
        <v/>
      </c>
      <c r="B139" t="str">
        <f t="shared" si="11"/>
        <v/>
      </c>
      <c r="C139" t="str">
        <f>_xlfn.IFNA(INDEX(Grunddaten!$C$9:$BP$134,MATCH($A139,Input_Lieferant!$B$9:$B$134,0),MATCH(C$1,Grunddaten!$C$8:$BP$8,0)), "")&amp;""</f>
        <v/>
      </c>
      <c r="D139" t="str">
        <f>_xlfn.IFNA(INDEX(Input_Lieferant!$C$9:$BE$158,MATCH($A139,Input_Lieferant!$B$9:$B$158,0),MATCH(D$1,Input_Lieferant!$C$8:$BE$8,0)), "")&amp;""</f>
        <v/>
      </c>
      <c r="E139" t="str">
        <f>_xlfn.IFNA(INDEX(Input_Lieferant!$C$9:$BE$158,MATCH($A139,Input_Lieferant!$B$9:$B$158,0),MATCH(E$1,Input_Lieferant!$C$8:$BE$8,0)), "")&amp;""</f>
        <v/>
      </c>
      <c r="F139" t="str">
        <f>_xlfn.IFNA(INDEX(Grunddaten!$C$9:$BP$134,MATCH($A139,Input_Lieferant!$B$9:$B$134,0),MATCH(F$1,Grunddaten!$C$8:$BP$8,0)), "")&amp;""</f>
        <v/>
      </c>
      <c r="G139" t="str">
        <f>_xlfn.IFNA(INDEX(Input_Lieferant!$C$9:$BE$158,MATCH($A139,Input_Lieferant!$B$9:$B$158,0),MATCH(G$1,Input_Lieferant!$C$8:$BE$8,0)), "")&amp;""</f>
        <v/>
      </c>
      <c r="H139" t="str">
        <f>_xlfn.IFNA(INDEX(Input_Lieferant!$C$9:$BE$158,MATCH($A139,Input_Lieferant!$B$9:$B$158,0),MATCH(H$1,Input_Lieferant!$C$8:$BE$8,0)),"")&amp;""</f>
        <v/>
      </c>
      <c r="I139" t="str">
        <f>TEXT(_xlfn.IFNA(INDEX(Input_Lieferant!$C$9:$BE$158,MATCH($A139,Input_Lieferant!$B$9:$B$158,0),MATCH(I$1,Input_Lieferant!$C$8:$BE$8,0)),""), "0.000")&amp;""</f>
        <v/>
      </c>
      <c r="J139" t="str">
        <f>TEXT(_xlfn.IFNA(INDEX(Input_Lieferant!$C$9:$BE$158,MATCH($A139,Input_Lieferant!$B$9:$B$158,0),MATCH(J$1,Input_Lieferant!$C$8:$BE$8,0)),""), "0.000")&amp;""</f>
        <v/>
      </c>
      <c r="K139" t="str">
        <f>TEXT(_xlfn.IFNA(INDEX(Input_Lieferant!$C$9:$BE$158,MATCH($A139,Input_Lieferant!$B$9:$B$158,0),MATCH(K$1,Input_Lieferant!$C$8:$BE$8,0)),""), "0.000")&amp;""</f>
        <v/>
      </c>
      <c r="L139" t="str">
        <f>TEXT(_xlfn.IFNA(INDEX(Input_Lieferant!$C$9:$BE$158,MATCH($A139,Input_Lieferant!$B$9:$B$158,0),MATCH(L$1,Input_Lieferant!$C$8:$BE$8,0)),""), "0.000")&amp;""</f>
        <v/>
      </c>
      <c r="M139" t="str">
        <f>_xlfn.IFNA(INDEX(Input_Lieferant!$C$9:$BE$158,MATCH($A139,Input_Lieferant!$B$9:$B$158,0),MATCH(M$1,Input_Lieferant!$C$8:$BE$8,0)),"")&amp;""</f>
        <v/>
      </c>
      <c r="N139" t="str">
        <f>_xlfn.IFNA(INDEX(Input_Lieferant!$C$9:$BE$158,MATCH($A139,Input_Lieferant!$B$9:$B$158,0),MATCH(N$1,Input_Lieferant!$C$8:$BE$8,0)),"")&amp;""</f>
        <v/>
      </c>
      <c r="O139" t="str">
        <f>_xlfn.IFNA(INDEX(Input_Lieferant!$C$9:$BE$158,MATCH($A139,Input_Lieferant!$B$9:$B$158,0),MATCH(O$1,Input_Lieferant!$C$8:$BE$8,0)),"")&amp;""</f>
        <v/>
      </c>
      <c r="P139" t="str">
        <f>_xlfn.IFNA(INDEX(Input_Lieferant!$C$9:$BE$158,MATCH($A139,Input_Lieferant!$B$9:$B$158,0),MATCH(P$1,Input_Lieferant!$C$8:$BE$8,0)),"")&amp;""</f>
        <v/>
      </c>
      <c r="Q139" s="258" t="str">
        <f t="shared" si="12"/>
        <v/>
      </c>
      <c r="R139" t="str">
        <f>_xlfn.IFNA(INDEX(Grunddaten!$C$9:$BP$134,MATCH($A139,Input_Lieferant!$B$9:$B$134,0),MATCH(R$1,Grunddaten!$C$8:$BP$8,0)), "")&amp;""</f>
        <v/>
      </c>
      <c r="S139" t="str">
        <f>_xlfn.IFNA(INDEX('Systemmanager - Datenassistent'!$J$9:$BU$134,MATCH($A139,Input_Lieferant!$B$9:$B$134,0),MATCH(S$1,'Systemmanager - Datenassistent'!$J$8:$BU$8,0)), "")</f>
        <v/>
      </c>
      <c r="T139" t="e">
        <f>INDEX('Systemmanager - Datenassistent'!$J$9:$BU$134,MATCH($A139,Input_Lieferant!$B$9:$B$134,0),MATCH(T$1,'Systemmanager - Datenassistent'!$J$8:$BU$8,0))</f>
        <v>#N/A</v>
      </c>
      <c r="U139" t="str">
        <f>_xlfn.IFNA(INDEX(Input_Lieferant!$C$9:$BE$158,MATCH($A139,Input_Lieferant!$B$9:$B$158,0),MATCH(U$1,Input_Lieferant!$C$8:$BE$8,0)),"")&amp;""</f>
        <v/>
      </c>
      <c r="V139" s="258" t="str">
        <f t="shared" si="13"/>
        <v/>
      </c>
      <c r="W139" t="str">
        <f>_xlfn.IFNA(INDEX(Grunddaten!$C$9:$BP$134,MATCH($A139,Input_Lieferant!$B$9:$B$134,0),MATCH(W$1,Grunddaten!$C$8:$BP$8,0)), "")&amp;""</f>
        <v/>
      </c>
      <c r="Y139" t="str">
        <f>_xlfn.IFNA(INDEX(Input_Lieferant!$C$9:$BE$158,MATCH($A139,Input_Lieferant!$B$9:$B$158,0),MATCH(Y$1,Input_Lieferant!$C$8:$BE$8,0)), "")&amp;""</f>
        <v/>
      </c>
      <c r="Z139" t="str">
        <f>_xlfn.IFNA(INDEX(Input_Lieferant!$C$9:$BE$158,MATCH($A139,Input_Lieferant!$B$9:$B$158,0),MATCH(Z$1,Input_Lieferant!$C$8:$BE$8,0)), "")&amp;""</f>
        <v/>
      </c>
      <c r="AA139" t="str">
        <f>_xlfn.IFNA(INDEX(Grunddaten!$C$9:$BP$134,MATCH($A139,Input_Lieferant!$B$9:$B$134,0),MATCH(AA$1,Grunddaten!$C$8:$BP$8,0)), "")&amp;""</f>
        <v/>
      </c>
      <c r="AB139" t="str">
        <f>_xlfn.IFNA(INDEX(Input_Lieferant!$C$9:$BE$158,MATCH($A139,Input_Lieferant!$B$9:$B$158,0),MATCH(AB$1,Input_Lieferant!$C$8:$BE$8,0)), "")&amp;""</f>
        <v/>
      </c>
      <c r="AC139" s="258" t="str">
        <f t="shared" si="14"/>
        <v/>
      </c>
      <c r="AD139" t="str">
        <f>_xlfn.IFNA(INDEX('Systemmanager - Datenassistent'!$G$9:$BU$134,MATCH($A139,Input_Lieferant!$B$9:$B$134,0),MATCH(AD$1,'Systemmanager - Datenassistent'!$G$8:$BU$8,0)), "")&amp;""</f>
        <v/>
      </c>
      <c r="AE139" t="str">
        <f>_xlfn.IFNA(INDEX(Grunddaten!$C$9:$BP$134,MATCH($A139,Input_Lieferant!$B$9:$B$134,0),MATCH(AE$1,Grunddaten!$C$8:$BP$8,0)), "")&amp;""</f>
        <v/>
      </c>
      <c r="AF139" t="str">
        <f>_xlfn.IFNA(INDEX('Systemmanager - Datenassistent'!$J$9:$BU$134,MATCH($A139,Input_Lieferant!$B$9:$B$134,0),MATCH(AF$1,'Systemmanager - Datenassistent'!$J$8:$BU$8,0)), "")&amp;""</f>
        <v/>
      </c>
      <c r="AG139" t="str">
        <f>_xlfn.IFNA(INDEX('Systemmanager - Datenassistent'!$J$9:$BU$134,MATCH($A139,Input_Lieferant!$B$9:$B$134,0),MATCH(AG$1,'Systemmanager - Datenassistent'!$J$8:$BU$8,0)), "")&amp;""</f>
        <v/>
      </c>
      <c r="AH139" t="str">
        <f>_xlfn.IFNA(INDEX(Grunddaten!$C$9:$BP$134,MATCH($A139,Input_Lieferant!$B$9:$B$134,0),MATCH(AH$1,Grunddaten!$C$8:$BP$8,0)), "")&amp;""</f>
        <v/>
      </c>
      <c r="AI139" t="str">
        <f>_xlfn.IFNA(INDEX(Grunddaten!$C$9:$BP$134,MATCH($A139,Input_Lieferant!$B$9:$B$134,0),MATCH(AI$1,Grunddaten!$C$8:$BP$8,0)), "")&amp;""</f>
        <v/>
      </c>
      <c r="AJ139" t="str">
        <f>_xlfn.IFNA(INDEX(Grunddaten!$C$9:$BP$134,MATCH($A139,Input_Lieferant!$B$9:$B$134,0),MATCH(AJ$1,Grunddaten!$C$8:$BP$8,0)), "")&amp;""</f>
        <v/>
      </c>
      <c r="AK139" s="258" t="str">
        <f t="shared" si="15"/>
        <v/>
      </c>
      <c r="AL139" t="str">
        <f>_xlfn.IFNA(INDEX('Systemmanager - Datenassistent'!$J$9:$BU$134,MATCH($A139,Input_Lieferant!$B$9:$B$134,0),MATCH(AL$1,'Systemmanager - Datenassistent'!$J$8:$BU$8,0)), "")&amp;""</f>
        <v/>
      </c>
      <c r="AM139" t="str">
        <f>_xlfn.IFNA(INDEX('Systemmanager - Datenassistent'!$J$9:$BU$134,MATCH($A139,Input_Lieferant!$B$9:$B$134,0),MATCH(AM$1,'Systemmanager - Datenassistent'!$J$8:$BU$8,0)), "")&amp;""</f>
        <v/>
      </c>
      <c r="AN139" s="227" t="str">
        <f>_xlfn.IFNA(INDEX('Systemmanager - Datenassistent'!$J$9:$BU$134,MATCH($A139,Input_Lieferant!$B$9:$B$134,0),MATCH(AN$1,'Systemmanager - Datenassistent'!$J$8:$BU$8,0)), "")&amp;""</f>
        <v/>
      </c>
    </row>
    <row r="140" spans="1:40" x14ac:dyDescent="0.2">
      <c r="A140" t="str">
        <f>IF(LEN(Input_Lieferant!B147)=0,"",Input_Lieferant!B147)</f>
        <v/>
      </c>
      <c r="B140" t="str">
        <f t="shared" si="11"/>
        <v/>
      </c>
      <c r="C140" t="str">
        <f>_xlfn.IFNA(INDEX(Grunddaten!$C$9:$BP$134,MATCH($A140,Input_Lieferant!$B$9:$B$134,0),MATCH(C$1,Grunddaten!$C$8:$BP$8,0)), "")&amp;""</f>
        <v/>
      </c>
      <c r="D140" t="str">
        <f>_xlfn.IFNA(INDEX(Input_Lieferant!$C$9:$BE$158,MATCH($A140,Input_Lieferant!$B$9:$B$158,0),MATCH(D$1,Input_Lieferant!$C$8:$BE$8,0)), "")&amp;""</f>
        <v/>
      </c>
      <c r="E140" t="str">
        <f>_xlfn.IFNA(INDEX(Input_Lieferant!$C$9:$BE$158,MATCH($A140,Input_Lieferant!$B$9:$B$158,0),MATCH(E$1,Input_Lieferant!$C$8:$BE$8,0)), "")&amp;""</f>
        <v/>
      </c>
      <c r="F140" t="str">
        <f>_xlfn.IFNA(INDEX(Grunddaten!$C$9:$BP$134,MATCH($A140,Input_Lieferant!$B$9:$B$134,0),MATCH(F$1,Grunddaten!$C$8:$BP$8,0)), "")&amp;""</f>
        <v/>
      </c>
      <c r="G140" t="str">
        <f>_xlfn.IFNA(INDEX(Input_Lieferant!$C$9:$BE$158,MATCH($A140,Input_Lieferant!$B$9:$B$158,0),MATCH(G$1,Input_Lieferant!$C$8:$BE$8,0)), "")&amp;""</f>
        <v/>
      </c>
      <c r="H140" t="str">
        <f>_xlfn.IFNA(INDEX(Input_Lieferant!$C$9:$BE$158,MATCH($A140,Input_Lieferant!$B$9:$B$158,0),MATCH(H$1,Input_Lieferant!$C$8:$BE$8,0)),"")&amp;""</f>
        <v/>
      </c>
      <c r="I140" t="str">
        <f>TEXT(_xlfn.IFNA(INDEX(Input_Lieferant!$C$9:$BE$158,MATCH($A140,Input_Lieferant!$B$9:$B$158,0),MATCH(I$1,Input_Lieferant!$C$8:$BE$8,0)),""), "0.000")&amp;""</f>
        <v/>
      </c>
      <c r="J140" t="str">
        <f>TEXT(_xlfn.IFNA(INDEX(Input_Lieferant!$C$9:$BE$158,MATCH($A140,Input_Lieferant!$B$9:$B$158,0),MATCH(J$1,Input_Lieferant!$C$8:$BE$8,0)),""), "0.000")&amp;""</f>
        <v/>
      </c>
      <c r="K140" t="str">
        <f>TEXT(_xlfn.IFNA(INDEX(Input_Lieferant!$C$9:$BE$158,MATCH($A140,Input_Lieferant!$B$9:$B$158,0),MATCH(K$1,Input_Lieferant!$C$8:$BE$8,0)),""), "0.000")&amp;""</f>
        <v/>
      </c>
      <c r="L140" t="str">
        <f>TEXT(_xlfn.IFNA(INDEX(Input_Lieferant!$C$9:$BE$158,MATCH($A140,Input_Lieferant!$B$9:$B$158,0),MATCH(L$1,Input_Lieferant!$C$8:$BE$8,0)),""), "0.000")&amp;""</f>
        <v/>
      </c>
      <c r="M140" t="str">
        <f>_xlfn.IFNA(INDEX(Input_Lieferant!$C$9:$BE$158,MATCH($A140,Input_Lieferant!$B$9:$B$158,0),MATCH(M$1,Input_Lieferant!$C$8:$BE$8,0)),"")&amp;""</f>
        <v/>
      </c>
      <c r="N140" t="str">
        <f>_xlfn.IFNA(INDEX(Input_Lieferant!$C$9:$BE$158,MATCH($A140,Input_Lieferant!$B$9:$B$158,0),MATCH(N$1,Input_Lieferant!$C$8:$BE$8,0)),"")&amp;""</f>
        <v/>
      </c>
      <c r="O140" t="str">
        <f>_xlfn.IFNA(INDEX(Input_Lieferant!$C$9:$BE$158,MATCH($A140,Input_Lieferant!$B$9:$B$158,0),MATCH(O$1,Input_Lieferant!$C$8:$BE$8,0)),"")&amp;""</f>
        <v/>
      </c>
      <c r="P140" t="str">
        <f>_xlfn.IFNA(INDEX(Input_Lieferant!$C$9:$BE$158,MATCH($A140,Input_Lieferant!$B$9:$B$158,0),MATCH(P$1,Input_Lieferant!$C$8:$BE$8,0)),"")&amp;""</f>
        <v/>
      </c>
      <c r="Q140" s="258" t="str">
        <f t="shared" si="12"/>
        <v/>
      </c>
      <c r="R140" t="str">
        <f>_xlfn.IFNA(INDEX(Grunddaten!$C$9:$BP$134,MATCH($A140,Input_Lieferant!$B$9:$B$134,0),MATCH(R$1,Grunddaten!$C$8:$BP$8,0)), "")&amp;""</f>
        <v/>
      </c>
      <c r="S140" t="str">
        <f>_xlfn.IFNA(INDEX('Systemmanager - Datenassistent'!$J$9:$BU$134,MATCH($A140,Input_Lieferant!$B$9:$B$134,0),MATCH(S$1,'Systemmanager - Datenassistent'!$J$8:$BU$8,0)), "")</f>
        <v/>
      </c>
      <c r="T140" t="e">
        <f>INDEX('Systemmanager - Datenassistent'!$J$9:$BU$134,MATCH($A140,Input_Lieferant!$B$9:$B$134,0),MATCH(T$1,'Systemmanager - Datenassistent'!$J$8:$BU$8,0))</f>
        <v>#N/A</v>
      </c>
      <c r="U140" t="str">
        <f>_xlfn.IFNA(INDEX(Input_Lieferant!$C$9:$BE$158,MATCH($A140,Input_Lieferant!$B$9:$B$158,0),MATCH(U$1,Input_Lieferant!$C$8:$BE$8,0)),"")&amp;""</f>
        <v/>
      </c>
      <c r="V140" s="258" t="str">
        <f t="shared" si="13"/>
        <v/>
      </c>
      <c r="W140" t="str">
        <f>_xlfn.IFNA(INDEX(Grunddaten!$C$9:$BP$134,MATCH($A140,Input_Lieferant!$B$9:$B$134,0),MATCH(W$1,Grunddaten!$C$8:$BP$8,0)), "")&amp;""</f>
        <v/>
      </c>
      <c r="Y140" t="str">
        <f>_xlfn.IFNA(INDEX(Input_Lieferant!$C$9:$BE$158,MATCH($A140,Input_Lieferant!$B$9:$B$158,0),MATCH(Y$1,Input_Lieferant!$C$8:$BE$8,0)), "")&amp;""</f>
        <v/>
      </c>
      <c r="Z140" t="str">
        <f>_xlfn.IFNA(INDEX(Input_Lieferant!$C$9:$BE$158,MATCH($A140,Input_Lieferant!$B$9:$B$158,0),MATCH(Z$1,Input_Lieferant!$C$8:$BE$8,0)), "")&amp;""</f>
        <v/>
      </c>
      <c r="AA140" t="str">
        <f>_xlfn.IFNA(INDEX(Grunddaten!$C$9:$BP$134,MATCH($A140,Input_Lieferant!$B$9:$B$134,0),MATCH(AA$1,Grunddaten!$C$8:$BP$8,0)), "")&amp;""</f>
        <v/>
      </c>
      <c r="AB140" t="str">
        <f>_xlfn.IFNA(INDEX(Input_Lieferant!$C$9:$BE$158,MATCH($A140,Input_Lieferant!$B$9:$B$158,0),MATCH(AB$1,Input_Lieferant!$C$8:$BE$8,0)), "")&amp;""</f>
        <v/>
      </c>
      <c r="AC140" s="258" t="str">
        <f t="shared" si="14"/>
        <v/>
      </c>
      <c r="AD140" t="str">
        <f>_xlfn.IFNA(INDEX('Systemmanager - Datenassistent'!$G$9:$BU$134,MATCH($A140,Input_Lieferant!$B$9:$B$134,0),MATCH(AD$1,'Systemmanager - Datenassistent'!$G$8:$BU$8,0)), "")&amp;""</f>
        <v/>
      </c>
      <c r="AE140" t="str">
        <f>_xlfn.IFNA(INDEX(Grunddaten!$C$9:$BP$134,MATCH($A140,Input_Lieferant!$B$9:$B$134,0),MATCH(AE$1,Grunddaten!$C$8:$BP$8,0)), "")&amp;""</f>
        <v/>
      </c>
      <c r="AF140" t="str">
        <f>_xlfn.IFNA(INDEX('Systemmanager - Datenassistent'!$J$9:$BU$134,MATCH($A140,Input_Lieferant!$B$9:$B$134,0),MATCH(AF$1,'Systemmanager - Datenassistent'!$J$8:$BU$8,0)), "")&amp;""</f>
        <v/>
      </c>
      <c r="AG140" t="str">
        <f>_xlfn.IFNA(INDEX('Systemmanager - Datenassistent'!$J$9:$BU$134,MATCH($A140,Input_Lieferant!$B$9:$B$134,0),MATCH(AG$1,'Systemmanager - Datenassistent'!$J$8:$BU$8,0)), "")&amp;""</f>
        <v/>
      </c>
      <c r="AH140" t="str">
        <f>_xlfn.IFNA(INDEX(Grunddaten!$C$9:$BP$134,MATCH($A140,Input_Lieferant!$B$9:$B$134,0),MATCH(AH$1,Grunddaten!$C$8:$BP$8,0)), "")&amp;""</f>
        <v/>
      </c>
      <c r="AI140" t="str">
        <f>_xlfn.IFNA(INDEX(Grunddaten!$C$9:$BP$134,MATCH($A140,Input_Lieferant!$B$9:$B$134,0),MATCH(AI$1,Grunddaten!$C$8:$BP$8,0)), "")&amp;""</f>
        <v/>
      </c>
      <c r="AJ140" t="str">
        <f>_xlfn.IFNA(INDEX(Grunddaten!$C$9:$BP$134,MATCH($A140,Input_Lieferant!$B$9:$B$134,0),MATCH(AJ$1,Grunddaten!$C$8:$BP$8,0)), "")&amp;""</f>
        <v/>
      </c>
      <c r="AK140" s="258" t="str">
        <f t="shared" si="15"/>
        <v/>
      </c>
      <c r="AL140" t="str">
        <f>_xlfn.IFNA(INDEX('Systemmanager - Datenassistent'!$J$9:$BU$134,MATCH($A140,Input_Lieferant!$B$9:$B$134,0),MATCH(AL$1,'Systemmanager - Datenassistent'!$J$8:$BU$8,0)), "")&amp;""</f>
        <v/>
      </c>
      <c r="AM140" t="str">
        <f>_xlfn.IFNA(INDEX('Systemmanager - Datenassistent'!$J$9:$BU$134,MATCH($A140,Input_Lieferant!$B$9:$B$134,0),MATCH(AM$1,'Systemmanager - Datenassistent'!$J$8:$BU$8,0)), "")&amp;""</f>
        <v/>
      </c>
      <c r="AN140" s="227" t="str">
        <f>_xlfn.IFNA(INDEX('Systemmanager - Datenassistent'!$J$9:$BU$134,MATCH($A140,Input_Lieferant!$B$9:$B$134,0),MATCH(AN$1,'Systemmanager - Datenassistent'!$J$8:$BU$8,0)), "")&amp;""</f>
        <v/>
      </c>
    </row>
    <row r="141" spans="1:40" x14ac:dyDescent="0.2">
      <c r="A141" t="str">
        <f>IF(LEN(Input_Lieferant!B148)=0,"",Input_Lieferant!B148)</f>
        <v/>
      </c>
      <c r="B141" t="str">
        <f t="shared" si="11"/>
        <v/>
      </c>
      <c r="C141" t="str">
        <f>_xlfn.IFNA(INDEX(Grunddaten!$C$9:$BP$134,MATCH($A141,Input_Lieferant!$B$9:$B$134,0),MATCH(C$1,Grunddaten!$C$8:$BP$8,0)), "")&amp;""</f>
        <v/>
      </c>
      <c r="D141" t="str">
        <f>_xlfn.IFNA(INDEX(Input_Lieferant!$C$9:$BE$158,MATCH($A141,Input_Lieferant!$B$9:$B$158,0),MATCH(D$1,Input_Lieferant!$C$8:$BE$8,0)), "")&amp;""</f>
        <v/>
      </c>
      <c r="E141" t="str">
        <f>_xlfn.IFNA(INDEX(Input_Lieferant!$C$9:$BE$158,MATCH($A141,Input_Lieferant!$B$9:$B$158,0),MATCH(E$1,Input_Lieferant!$C$8:$BE$8,0)), "")&amp;""</f>
        <v/>
      </c>
      <c r="F141" t="str">
        <f>_xlfn.IFNA(INDEX(Grunddaten!$C$9:$BP$134,MATCH($A141,Input_Lieferant!$B$9:$B$134,0),MATCH(F$1,Grunddaten!$C$8:$BP$8,0)), "")&amp;""</f>
        <v/>
      </c>
      <c r="G141" t="str">
        <f>_xlfn.IFNA(INDEX(Input_Lieferant!$C$9:$BE$158,MATCH($A141,Input_Lieferant!$B$9:$B$158,0),MATCH(G$1,Input_Lieferant!$C$8:$BE$8,0)), "")&amp;""</f>
        <v/>
      </c>
      <c r="H141" t="str">
        <f>_xlfn.IFNA(INDEX(Input_Lieferant!$C$9:$BE$158,MATCH($A141,Input_Lieferant!$B$9:$B$158,0),MATCH(H$1,Input_Lieferant!$C$8:$BE$8,0)),"")&amp;""</f>
        <v/>
      </c>
      <c r="I141" t="str">
        <f>TEXT(_xlfn.IFNA(INDEX(Input_Lieferant!$C$9:$BE$158,MATCH($A141,Input_Lieferant!$B$9:$B$158,0),MATCH(I$1,Input_Lieferant!$C$8:$BE$8,0)),""), "0.000")&amp;""</f>
        <v/>
      </c>
      <c r="J141" t="str">
        <f>TEXT(_xlfn.IFNA(INDEX(Input_Lieferant!$C$9:$BE$158,MATCH($A141,Input_Lieferant!$B$9:$B$158,0),MATCH(J$1,Input_Lieferant!$C$8:$BE$8,0)),""), "0.000")&amp;""</f>
        <v/>
      </c>
      <c r="K141" t="str">
        <f>TEXT(_xlfn.IFNA(INDEX(Input_Lieferant!$C$9:$BE$158,MATCH($A141,Input_Lieferant!$B$9:$B$158,0),MATCH(K$1,Input_Lieferant!$C$8:$BE$8,0)),""), "0.000")&amp;""</f>
        <v/>
      </c>
      <c r="L141" t="str">
        <f>TEXT(_xlfn.IFNA(INDEX(Input_Lieferant!$C$9:$BE$158,MATCH($A141,Input_Lieferant!$B$9:$B$158,0),MATCH(L$1,Input_Lieferant!$C$8:$BE$8,0)),""), "0.000")&amp;""</f>
        <v/>
      </c>
      <c r="M141" t="str">
        <f>_xlfn.IFNA(INDEX(Input_Lieferant!$C$9:$BE$158,MATCH($A141,Input_Lieferant!$B$9:$B$158,0),MATCH(M$1,Input_Lieferant!$C$8:$BE$8,0)),"")&amp;""</f>
        <v/>
      </c>
      <c r="N141" t="str">
        <f>_xlfn.IFNA(INDEX(Input_Lieferant!$C$9:$BE$158,MATCH($A141,Input_Lieferant!$B$9:$B$158,0),MATCH(N$1,Input_Lieferant!$C$8:$BE$8,0)),"")&amp;""</f>
        <v/>
      </c>
      <c r="O141" t="str">
        <f>_xlfn.IFNA(INDEX(Input_Lieferant!$C$9:$BE$158,MATCH($A141,Input_Lieferant!$B$9:$B$158,0),MATCH(O$1,Input_Lieferant!$C$8:$BE$8,0)),"")&amp;""</f>
        <v/>
      </c>
      <c r="P141" t="str">
        <f>_xlfn.IFNA(INDEX(Input_Lieferant!$C$9:$BE$158,MATCH($A141,Input_Lieferant!$B$9:$B$158,0),MATCH(P$1,Input_Lieferant!$C$8:$BE$8,0)),"")&amp;""</f>
        <v/>
      </c>
      <c r="Q141" s="258" t="str">
        <f t="shared" si="12"/>
        <v/>
      </c>
      <c r="R141" t="str">
        <f>_xlfn.IFNA(INDEX(Grunddaten!$C$9:$BP$134,MATCH($A141,Input_Lieferant!$B$9:$B$134,0),MATCH(R$1,Grunddaten!$C$8:$BP$8,0)), "")&amp;""</f>
        <v/>
      </c>
      <c r="S141" t="str">
        <f>_xlfn.IFNA(INDEX('Systemmanager - Datenassistent'!$J$9:$BU$134,MATCH($A141,Input_Lieferant!$B$9:$B$134,0),MATCH(S$1,'Systemmanager - Datenassistent'!$J$8:$BU$8,0)), "")</f>
        <v/>
      </c>
      <c r="T141" t="e">
        <f>INDEX('Systemmanager - Datenassistent'!$J$9:$BU$134,MATCH($A141,Input_Lieferant!$B$9:$B$134,0),MATCH(T$1,'Systemmanager - Datenassistent'!$J$8:$BU$8,0))</f>
        <v>#N/A</v>
      </c>
      <c r="U141" t="str">
        <f>_xlfn.IFNA(INDEX(Input_Lieferant!$C$9:$BE$158,MATCH($A141,Input_Lieferant!$B$9:$B$158,0),MATCH(U$1,Input_Lieferant!$C$8:$BE$8,0)),"")&amp;""</f>
        <v/>
      </c>
      <c r="V141" s="258" t="str">
        <f t="shared" si="13"/>
        <v/>
      </c>
      <c r="W141" t="str">
        <f>_xlfn.IFNA(INDEX(Grunddaten!$C$9:$BP$134,MATCH($A141,Input_Lieferant!$B$9:$B$134,0),MATCH(W$1,Grunddaten!$C$8:$BP$8,0)), "")&amp;""</f>
        <v/>
      </c>
      <c r="Y141" t="str">
        <f>_xlfn.IFNA(INDEX(Input_Lieferant!$C$9:$BE$158,MATCH($A141,Input_Lieferant!$B$9:$B$158,0),MATCH(Y$1,Input_Lieferant!$C$8:$BE$8,0)), "")&amp;""</f>
        <v/>
      </c>
      <c r="Z141" t="str">
        <f>_xlfn.IFNA(INDEX(Input_Lieferant!$C$9:$BE$158,MATCH($A141,Input_Lieferant!$B$9:$B$158,0),MATCH(Z$1,Input_Lieferant!$C$8:$BE$8,0)), "")&amp;""</f>
        <v/>
      </c>
      <c r="AA141" t="str">
        <f>_xlfn.IFNA(INDEX(Grunddaten!$C$9:$BP$134,MATCH($A141,Input_Lieferant!$B$9:$B$134,0),MATCH(AA$1,Grunddaten!$C$8:$BP$8,0)), "")&amp;""</f>
        <v/>
      </c>
      <c r="AB141" t="str">
        <f>_xlfn.IFNA(INDEX(Input_Lieferant!$C$9:$BE$158,MATCH($A141,Input_Lieferant!$B$9:$B$158,0),MATCH(AB$1,Input_Lieferant!$C$8:$BE$8,0)), "")&amp;""</f>
        <v/>
      </c>
      <c r="AC141" s="258" t="str">
        <f t="shared" si="14"/>
        <v/>
      </c>
      <c r="AD141" t="str">
        <f>_xlfn.IFNA(INDEX('Systemmanager - Datenassistent'!$G$9:$BU$134,MATCH($A141,Input_Lieferant!$B$9:$B$134,0),MATCH(AD$1,'Systemmanager - Datenassistent'!$G$8:$BU$8,0)), "")&amp;""</f>
        <v/>
      </c>
      <c r="AE141" t="str">
        <f>_xlfn.IFNA(INDEX(Grunddaten!$C$9:$BP$134,MATCH($A141,Input_Lieferant!$B$9:$B$134,0),MATCH(AE$1,Grunddaten!$C$8:$BP$8,0)), "")&amp;""</f>
        <v/>
      </c>
      <c r="AF141" t="str">
        <f>_xlfn.IFNA(INDEX('Systemmanager - Datenassistent'!$J$9:$BU$134,MATCH($A141,Input_Lieferant!$B$9:$B$134,0),MATCH(AF$1,'Systemmanager - Datenassistent'!$J$8:$BU$8,0)), "")&amp;""</f>
        <v/>
      </c>
      <c r="AG141" t="str">
        <f>_xlfn.IFNA(INDEX('Systemmanager - Datenassistent'!$J$9:$BU$134,MATCH($A141,Input_Lieferant!$B$9:$B$134,0),MATCH(AG$1,'Systemmanager - Datenassistent'!$J$8:$BU$8,0)), "")&amp;""</f>
        <v/>
      </c>
      <c r="AH141" t="str">
        <f>_xlfn.IFNA(INDEX(Grunddaten!$C$9:$BP$134,MATCH($A141,Input_Lieferant!$B$9:$B$134,0),MATCH(AH$1,Grunddaten!$C$8:$BP$8,0)), "")&amp;""</f>
        <v/>
      </c>
      <c r="AI141" t="str">
        <f>_xlfn.IFNA(INDEX(Grunddaten!$C$9:$BP$134,MATCH($A141,Input_Lieferant!$B$9:$B$134,0),MATCH(AI$1,Grunddaten!$C$8:$BP$8,0)), "")&amp;""</f>
        <v/>
      </c>
      <c r="AJ141" t="str">
        <f>_xlfn.IFNA(INDEX(Grunddaten!$C$9:$BP$134,MATCH($A141,Input_Lieferant!$B$9:$B$134,0),MATCH(AJ$1,Grunddaten!$C$8:$BP$8,0)), "")&amp;""</f>
        <v/>
      </c>
      <c r="AK141" s="258" t="str">
        <f t="shared" si="15"/>
        <v/>
      </c>
      <c r="AL141" t="str">
        <f>_xlfn.IFNA(INDEX('Systemmanager - Datenassistent'!$J$9:$BU$134,MATCH($A141,Input_Lieferant!$B$9:$B$134,0),MATCH(AL$1,'Systemmanager - Datenassistent'!$J$8:$BU$8,0)), "")&amp;""</f>
        <v/>
      </c>
      <c r="AM141" t="str">
        <f>_xlfn.IFNA(INDEX('Systemmanager - Datenassistent'!$J$9:$BU$134,MATCH($A141,Input_Lieferant!$B$9:$B$134,0),MATCH(AM$1,'Systemmanager - Datenassistent'!$J$8:$BU$8,0)), "")&amp;""</f>
        <v/>
      </c>
      <c r="AN141" s="227" t="str">
        <f>_xlfn.IFNA(INDEX('Systemmanager - Datenassistent'!$J$9:$BU$134,MATCH($A141,Input_Lieferant!$B$9:$B$134,0),MATCH(AN$1,'Systemmanager - Datenassistent'!$J$8:$BU$8,0)), "")&amp;""</f>
        <v/>
      </c>
    </row>
    <row r="142" spans="1:40" x14ac:dyDescent="0.2">
      <c r="A142" t="str">
        <f>IF(LEN(Input_Lieferant!B149)=0,"",Input_Lieferant!B149)</f>
        <v/>
      </c>
      <c r="B142" t="str">
        <f t="shared" si="11"/>
        <v/>
      </c>
      <c r="C142" t="str">
        <f>_xlfn.IFNA(INDEX(Grunddaten!$C$9:$BP$134,MATCH($A142,Input_Lieferant!$B$9:$B$134,0),MATCH(C$1,Grunddaten!$C$8:$BP$8,0)), "")&amp;""</f>
        <v/>
      </c>
      <c r="D142" t="str">
        <f>_xlfn.IFNA(INDEX(Input_Lieferant!$C$9:$BE$158,MATCH($A142,Input_Lieferant!$B$9:$B$158,0),MATCH(D$1,Input_Lieferant!$C$8:$BE$8,0)), "")&amp;""</f>
        <v/>
      </c>
      <c r="E142" t="str">
        <f>_xlfn.IFNA(INDEX(Input_Lieferant!$C$9:$BE$158,MATCH($A142,Input_Lieferant!$B$9:$B$158,0),MATCH(E$1,Input_Lieferant!$C$8:$BE$8,0)), "")&amp;""</f>
        <v/>
      </c>
      <c r="F142" t="str">
        <f>_xlfn.IFNA(INDEX(Grunddaten!$C$9:$BP$134,MATCH($A142,Input_Lieferant!$B$9:$B$134,0),MATCH(F$1,Grunddaten!$C$8:$BP$8,0)), "")&amp;""</f>
        <v/>
      </c>
      <c r="G142" t="str">
        <f>_xlfn.IFNA(INDEX(Input_Lieferant!$C$9:$BE$158,MATCH($A142,Input_Lieferant!$B$9:$B$158,0),MATCH(G$1,Input_Lieferant!$C$8:$BE$8,0)), "")&amp;""</f>
        <v/>
      </c>
      <c r="H142" t="str">
        <f>_xlfn.IFNA(INDEX(Input_Lieferant!$C$9:$BE$158,MATCH($A142,Input_Lieferant!$B$9:$B$158,0),MATCH(H$1,Input_Lieferant!$C$8:$BE$8,0)),"")&amp;""</f>
        <v/>
      </c>
      <c r="I142" t="str">
        <f>TEXT(_xlfn.IFNA(INDEX(Input_Lieferant!$C$9:$BE$158,MATCH($A142,Input_Lieferant!$B$9:$B$158,0),MATCH(I$1,Input_Lieferant!$C$8:$BE$8,0)),""), "0.000")&amp;""</f>
        <v/>
      </c>
      <c r="J142" t="str">
        <f>TEXT(_xlfn.IFNA(INDEX(Input_Lieferant!$C$9:$BE$158,MATCH($A142,Input_Lieferant!$B$9:$B$158,0),MATCH(J$1,Input_Lieferant!$C$8:$BE$8,0)),""), "0.000")&amp;""</f>
        <v/>
      </c>
      <c r="K142" t="str">
        <f>TEXT(_xlfn.IFNA(INDEX(Input_Lieferant!$C$9:$BE$158,MATCH($A142,Input_Lieferant!$B$9:$B$158,0),MATCH(K$1,Input_Lieferant!$C$8:$BE$8,0)),""), "0.000")&amp;""</f>
        <v/>
      </c>
      <c r="L142" t="str">
        <f>TEXT(_xlfn.IFNA(INDEX(Input_Lieferant!$C$9:$BE$158,MATCH($A142,Input_Lieferant!$B$9:$B$158,0),MATCH(L$1,Input_Lieferant!$C$8:$BE$8,0)),""), "0.000")&amp;""</f>
        <v/>
      </c>
      <c r="M142" t="str">
        <f>_xlfn.IFNA(INDEX(Input_Lieferant!$C$9:$BE$158,MATCH($A142,Input_Lieferant!$B$9:$B$158,0),MATCH(M$1,Input_Lieferant!$C$8:$BE$8,0)),"")&amp;""</f>
        <v/>
      </c>
      <c r="N142" t="str">
        <f>_xlfn.IFNA(INDEX(Input_Lieferant!$C$9:$BE$158,MATCH($A142,Input_Lieferant!$B$9:$B$158,0),MATCH(N$1,Input_Lieferant!$C$8:$BE$8,0)),"")&amp;""</f>
        <v/>
      </c>
      <c r="O142" t="str">
        <f>_xlfn.IFNA(INDEX(Input_Lieferant!$C$9:$BE$158,MATCH($A142,Input_Lieferant!$B$9:$B$158,0),MATCH(O$1,Input_Lieferant!$C$8:$BE$8,0)),"")&amp;""</f>
        <v/>
      </c>
      <c r="P142" t="str">
        <f>_xlfn.IFNA(INDEX(Input_Lieferant!$C$9:$BE$158,MATCH($A142,Input_Lieferant!$B$9:$B$158,0),MATCH(P$1,Input_Lieferant!$C$8:$BE$8,0)),"")&amp;""</f>
        <v/>
      </c>
      <c r="Q142" s="258" t="str">
        <f t="shared" si="12"/>
        <v/>
      </c>
      <c r="R142" t="str">
        <f>_xlfn.IFNA(INDEX(Grunddaten!$C$9:$BP$134,MATCH($A142,Input_Lieferant!$B$9:$B$134,0),MATCH(R$1,Grunddaten!$C$8:$BP$8,0)), "")&amp;""</f>
        <v/>
      </c>
      <c r="S142" t="str">
        <f>_xlfn.IFNA(INDEX('Systemmanager - Datenassistent'!$J$9:$BU$134,MATCH($A142,Input_Lieferant!$B$9:$B$134,0),MATCH(S$1,'Systemmanager - Datenassistent'!$J$8:$BU$8,0)), "")</f>
        <v/>
      </c>
      <c r="T142" t="e">
        <f>INDEX('Systemmanager - Datenassistent'!$J$9:$BU$134,MATCH($A142,Input_Lieferant!$B$9:$B$134,0),MATCH(T$1,'Systemmanager - Datenassistent'!$J$8:$BU$8,0))</f>
        <v>#N/A</v>
      </c>
      <c r="U142" t="str">
        <f>_xlfn.IFNA(INDEX(Input_Lieferant!$C$9:$BE$158,MATCH($A142,Input_Lieferant!$B$9:$B$158,0),MATCH(U$1,Input_Lieferant!$C$8:$BE$8,0)),"")&amp;""</f>
        <v/>
      </c>
      <c r="V142" s="258" t="str">
        <f t="shared" si="13"/>
        <v/>
      </c>
      <c r="W142" t="str">
        <f>_xlfn.IFNA(INDEX(Grunddaten!$C$9:$BP$134,MATCH($A142,Input_Lieferant!$B$9:$B$134,0),MATCH(W$1,Grunddaten!$C$8:$BP$8,0)), "")&amp;""</f>
        <v/>
      </c>
      <c r="Y142" t="str">
        <f>_xlfn.IFNA(INDEX(Input_Lieferant!$C$9:$BE$158,MATCH($A142,Input_Lieferant!$B$9:$B$158,0),MATCH(Y$1,Input_Lieferant!$C$8:$BE$8,0)), "")&amp;""</f>
        <v/>
      </c>
      <c r="Z142" t="str">
        <f>_xlfn.IFNA(INDEX(Input_Lieferant!$C$9:$BE$158,MATCH($A142,Input_Lieferant!$B$9:$B$158,0),MATCH(Z$1,Input_Lieferant!$C$8:$BE$8,0)), "")&amp;""</f>
        <v/>
      </c>
      <c r="AA142" t="str">
        <f>_xlfn.IFNA(INDEX(Grunddaten!$C$9:$BP$134,MATCH($A142,Input_Lieferant!$B$9:$B$134,0),MATCH(AA$1,Grunddaten!$C$8:$BP$8,0)), "")&amp;""</f>
        <v/>
      </c>
      <c r="AB142" t="str">
        <f>_xlfn.IFNA(INDEX(Input_Lieferant!$C$9:$BE$158,MATCH($A142,Input_Lieferant!$B$9:$B$158,0),MATCH(AB$1,Input_Lieferant!$C$8:$BE$8,0)), "")&amp;""</f>
        <v/>
      </c>
      <c r="AC142" s="258" t="str">
        <f t="shared" si="14"/>
        <v/>
      </c>
      <c r="AD142" t="str">
        <f>_xlfn.IFNA(INDEX('Systemmanager - Datenassistent'!$G$9:$BU$134,MATCH($A142,Input_Lieferant!$B$9:$B$134,0),MATCH(AD$1,'Systemmanager - Datenassistent'!$G$8:$BU$8,0)), "")&amp;""</f>
        <v/>
      </c>
      <c r="AE142" t="str">
        <f>_xlfn.IFNA(INDEX(Grunddaten!$C$9:$BP$134,MATCH($A142,Input_Lieferant!$B$9:$B$134,0),MATCH(AE$1,Grunddaten!$C$8:$BP$8,0)), "")&amp;""</f>
        <v/>
      </c>
      <c r="AF142" t="str">
        <f>_xlfn.IFNA(INDEX('Systemmanager - Datenassistent'!$J$9:$BU$134,MATCH($A142,Input_Lieferant!$B$9:$B$134,0),MATCH(AF$1,'Systemmanager - Datenassistent'!$J$8:$BU$8,0)), "")&amp;""</f>
        <v/>
      </c>
      <c r="AG142" t="str">
        <f>_xlfn.IFNA(INDEX('Systemmanager - Datenassistent'!$J$9:$BU$134,MATCH($A142,Input_Lieferant!$B$9:$B$134,0),MATCH(AG$1,'Systemmanager - Datenassistent'!$J$8:$BU$8,0)), "")&amp;""</f>
        <v/>
      </c>
      <c r="AH142" t="str">
        <f>_xlfn.IFNA(INDEX(Grunddaten!$C$9:$BP$134,MATCH($A142,Input_Lieferant!$B$9:$B$134,0),MATCH(AH$1,Grunddaten!$C$8:$BP$8,0)), "")&amp;""</f>
        <v/>
      </c>
      <c r="AI142" t="str">
        <f>_xlfn.IFNA(INDEX(Grunddaten!$C$9:$BP$134,MATCH($A142,Input_Lieferant!$B$9:$B$134,0),MATCH(AI$1,Grunddaten!$C$8:$BP$8,0)), "")&amp;""</f>
        <v/>
      </c>
      <c r="AJ142" t="str">
        <f>_xlfn.IFNA(INDEX(Grunddaten!$C$9:$BP$134,MATCH($A142,Input_Lieferant!$B$9:$B$134,0),MATCH(AJ$1,Grunddaten!$C$8:$BP$8,0)), "")&amp;""</f>
        <v/>
      </c>
      <c r="AK142" s="258" t="str">
        <f t="shared" si="15"/>
        <v/>
      </c>
      <c r="AL142" t="str">
        <f>_xlfn.IFNA(INDEX('Systemmanager - Datenassistent'!$J$9:$BU$134,MATCH($A142,Input_Lieferant!$B$9:$B$134,0),MATCH(AL$1,'Systemmanager - Datenassistent'!$J$8:$BU$8,0)), "")&amp;""</f>
        <v/>
      </c>
      <c r="AM142" t="str">
        <f>_xlfn.IFNA(INDEX('Systemmanager - Datenassistent'!$J$9:$BU$134,MATCH($A142,Input_Lieferant!$B$9:$B$134,0),MATCH(AM$1,'Systemmanager - Datenassistent'!$J$8:$BU$8,0)), "")&amp;""</f>
        <v/>
      </c>
      <c r="AN142" s="227" t="str">
        <f>_xlfn.IFNA(INDEX('Systemmanager - Datenassistent'!$J$9:$BU$134,MATCH($A142,Input_Lieferant!$B$9:$B$134,0),MATCH(AN$1,'Systemmanager - Datenassistent'!$J$8:$BU$8,0)), "")&amp;""</f>
        <v/>
      </c>
    </row>
    <row r="143" spans="1:40" x14ac:dyDescent="0.2">
      <c r="A143" t="str">
        <f>IF(LEN(Input_Lieferant!B150)=0,"",Input_Lieferant!B150)</f>
        <v/>
      </c>
      <c r="B143" t="str">
        <f t="shared" si="11"/>
        <v/>
      </c>
      <c r="C143" t="str">
        <f>_xlfn.IFNA(INDEX(Grunddaten!$C$9:$BP$134,MATCH($A143,Input_Lieferant!$B$9:$B$134,0),MATCH(C$1,Grunddaten!$C$8:$BP$8,0)), "")&amp;""</f>
        <v/>
      </c>
      <c r="D143" t="str">
        <f>_xlfn.IFNA(INDEX(Input_Lieferant!$C$9:$BE$158,MATCH($A143,Input_Lieferant!$B$9:$B$158,0),MATCH(D$1,Input_Lieferant!$C$8:$BE$8,0)), "")&amp;""</f>
        <v/>
      </c>
      <c r="E143" t="str">
        <f>_xlfn.IFNA(INDEX(Input_Lieferant!$C$9:$BE$158,MATCH($A143,Input_Lieferant!$B$9:$B$158,0),MATCH(E$1,Input_Lieferant!$C$8:$BE$8,0)), "")&amp;""</f>
        <v/>
      </c>
      <c r="F143" t="str">
        <f>_xlfn.IFNA(INDEX(Grunddaten!$C$9:$BP$134,MATCH($A143,Input_Lieferant!$B$9:$B$134,0),MATCH(F$1,Grunddaten!$C$8:$BP$8,0)), "")&amp;""</f>
        <v/>
      </c>
      <c r="G143" t="str">
        <f>_xlfn.IFNA(INDEX(Input_Lieferant!$C$9:$BE$158,MATCH($A143,Input_Lieferant!$B$9:$B$158,0),MATCH(G$1,Input_Lieferant!$C$8:$BE$8,0)), "")&amp;""</f>
        <v/>
      </c>
      <c r="H143" t="str">
        <f>_xlfn.IFNA(INDEX(Input_Lieferant!$C$9:$BE$158,MATCH($A143,Input_Lieferant!$B$9:$B$158,0),MATCH(H$1,Input_Lieferant!$C$8:$BE$8,0)),"")&amp;""</f>
        <v/>
      </c>
      <c r="I143" t="str">
        <f>TEXT(_xlfn.IFNA(INDEX(Input_Lieferant!$C$9:$BE$158,MATCH($A143,Input_Lieferant!$B$9:$B$158,0),MATCH(I$1,Input_Lieferant!$C$8:$BE$8,0)),""), "0.000")&amp;""</f>
        <v/>
      </c>
      <c r="J143" t="str">
        <f>TEXT(_xlfn.IFNA(INDEX(Input_Lieferant!$C$9:$BE$158,MATCH($A143,Input_Lieferant!$B$9:$B$158,0),MATCH(J$1,Input_Lieferant!$C$8:$BE$8,0)),""), "0.000")&amp;""</f>
        <v/>
      </c>
      <c r="K143" t="str">
        <f>TEXT(_xlfn.IFNA(INDEX(Input_Lieferant!$C$9:$BE$158,MATCH($A143,Input_Lieferant!$B$9:$B$158,0),MATCH(K$1,Input_Lieferant!$C$8:$BE$8,0)),""), "0.000")&amp;""</f>
        <v/>
      </c>
      <c r="L143" t="str">
        <f>TEXT(_xlfn.IFNA(INDEX(Input_Lieferant!$C$9:$BE$158,MATCH($A143,Input_Lieferant!$B$9:$B$158,0),MATCH(L$1,Input_Lieferant!$C$8:$BE$8,0)),""), "0.000")&amp;""</f>
        <v/>
      </c>
      <c r="M143" t="str">
        <f>_xlfn.IFNA(INDEX(Input_Lieferant!$C$9:$BE$158,MATCH($A143,Input_Lieferant!$B$9:$B$158,0),MATCH(M$1,Input_Lieferant!$C$8:$BE$8,0)),"")&amp;""</f>
        <v/>
      </c>
      <c r="N143" t="str">
        <f>_xlfn.IFNA(INDEX(Input_Lieferant!$C$9:$BE$158,MATCH($A143,Input_Lieferant!$B$9:$B$158,0),MATCH(N$1,Input_Lieferant!$C$8:$BE$8,0)),"")&amp;""</f>
        <v/>
      </c>
      <c r="O143" t="str">
        <f>_xlfn.IFNA(INDEX(Input_Lieferant!$C$9:$BE$158,MATCH($A143,Input_Lieferant!$B$9:$B$158,0),MATCH(O$1,Input_Lieferant!$C$8:$BE$8,0)),"")&amp;""</f>
        <v/>
      </c>
      <c r="P143" t="str">
        <f>_xlfn.IFNA(INDEX(Input_Lieferant!$C$9:$BE$158,MATCH($A143,Input_Lieferant!$B$9:$B$158,0),MATCH(P$1,Input_Lieferant!$C$8:$BE$8,0)),"")&amp;""</f>
        <v/>
      </c>
      <c r="Q143" s="258" t="str">
        <f t="shared" si="12"/>
        <v/>
      </c>
      <c r="R143" t="str">
        <f>_xlfn.IFNA(INDEX(Grunddaten!$C$9:$BP$134,MATCH($A143,Input_Lieferant!$B$9:$B$134,0),MATCH(R$1,Grunddaten!$C$8:$BP$8,0)), "")&amp;""</f>
        <v/>
      </c>
      <c r="S143" t="str">
        <f>_xlfn.IFNA(INDEX('Systemmanager - Datenassistent'!$J$9:$BU$134,MATCH($A143,Input_Lieferant!$B$9:$B$134,0),MATCH(S$1,'Systemmanager - Datenassistent'!$J$8:$BU$8,0)), "")</f>
        <v/>
      </c>
      <c r="T143" t="e">
        <f>INDEX('Systemmanager - Datenassistent'!$J$9:$BU$134,MATCH($A143,Input_Lieferant!$B$9:$B$134,0),MATCH(T$1,'Systemmanager - Datenassistent'!$J$8:$BU$8,0))</f>
        <v>#N/A</v>
      </c>
      <c r="U143" t="str">
        <f>_xlfn.IFNA(INDEX(Input_Lieferant!$C$9:$BE$158,MATCH($A143,Input_Lieferant!$B$9:$B$158,0),MATCH(U$1,Input_Lieferant!$C$8:$BE$8,0)),"")&amp;""</f>
        <v/>
      </c>
      <c r="V143" s="258" t="str">
        <f t="shared" si="13"/>
        <v/>
      </c>
      <c r="W143" t="str">
        <f>_xlfn.IFNA(INDEX(Grunddaten!$C$9:$BP$134,MATCH($A143,Input_Lieferant!$B$9:$B$134,0),MATCH(W$1,Grunddaten!$C$8:$BP$8,0)), "")&amp;""</f>
        <v/>
      </c>
      <c r="Y143" t="str">
        <f>_xlfn.IFNA(INDEX(Input_Lieferant!$C$9:$BE$158,MATCH($A143,Input_Lieferant!$B$9:$B$158,0),MATCH(Y$1,Input_Lieferant!$C$8:$BE$8,0)), "")&amp;""</f>
        <v/>
      </c>
      <c r="Z143" t="str">
        <f>_xlfn.IFNA(INDEX(Input_Lieferant!$C$9:$BE$158,MATCH($A143,Input_Lieferant!$B$9:$B$158,0),MATCH(Z$1,Input_Lieferant!$C$8:$BE$8,0)), "")&amp;""</f>
        <v/>
      </c>
      <c r="AA143" t="str">
        <f>_xlfn.IFNA(INDEX(Grunddaten!$C$9:$BP$134,MATCH($A143,Input_Lieferant!$B$9:$B$134,0),MATCH(AA$1,Grunddaten!$C$8:$BP$8,0)), "")&amp;""</f>
        <v/>
      </c>
      <c r="AB143" t="str">
        <f>_xlfn.IFNA(INDEX(Input_Lieferant!$C$9:$BE$158,MATCH($A143,Input_Lieferant!$B$9:$B$158,0),MATCH(AB$1,Input_Lieferant!$C$8:$BE$8,0)), "")&amp;""</f>
        <v/>
      </c>
      <c r="AC143" s="258" t="str">
        <f t="shared" si="14"/>
        <v/>
      </c>
      <c r="AD143" t="str">
        <f>_xlfn.IFNA(INDEX('Systemmanager - Datenassistent'!$G$9:$BU$134,MATCH($A143,Input_Lieferant!$B$9:$B$134,0),MATCH(AD$1,'Systemmanager - Datenassistent'!$G$8:$BU$8,0)), "")&amp;""</f>
        <v/>
      </c>
      <c r="AE143" t="str">
        <f>_xlfn.IFNA(INDEX(Grunddaten!$C$9:$BP$134,MATCH($A143,Input_Lieferant!$B$9:$B$134,0),MATCH(AE$1,Grunddaten!$C$8:$BP$8,0)), "")&amp;""</f>
        <v/>
      </c>
      <c r="AF143" t="str">
        <f>_xlfn.IFNA(INDEX('Systemmanager - Datenassistent'!$J$9:$BU$134,MATCH($A143,Input_Lieferant!$B$9:$B$134,0),MATCH(AF$1,'Systemmanager - Datenassistent'!$J$8:$BU$8,0)), "")&amp;""</f>
        <v/>
      </c>
      <c r="AG143" t="str">
        <f>_xlfn.IFNA(INDEX('Systemmanager - Datenassistent'!$J$9:$BU$134,MATCH($A143,Input_Lieferant!$B$9:$B$134,0),MATCH(AG$1,'Systemmanager - Datenassistent'!$J$8:$BU$8,0)), "")&amp;""</f>
        <v/>
      </c>
      <c r="AH143" t="str">
        <f>_xlfn.IFNA(INDEX(Grunddaten!$C$9:$BP$134,MATCH($A143,Input_Lieferant!$B$9:$B$134,0),MATCH(AH$1,Grunddaten!$C$8:$BP$8,0)), "")&amp;""</f>
        <v/>
      </c>
      <c r="AI143" t="str">
        <f>_xlfn.IFNA(INDEX(Grunddaten!$C$9:$BP$134,MATCH($A143,Input_Lieferant!$B$9:$B$134,0),MATCH(AI$1,Grunddaten!$C$8:$BP$8,0)), "")&amp;""</f>
        <v/>
      </c>
      <c r="AJ143" t="str">
        <f>_xlfn.IFNA(INDEX(Grunddaten!$C$9:$BP$134,MATCH($A143,Input_Lieferant!$B$9:$B$134,0),MATCH(AJ$1,Grunddaten!$C$8:$BP$8,0)), "")&amp;""</f>
        <v/>
      </c>
      <c r="AK143" s="258" t="str">
        <f t="shared" si="15"/>
        <v/>
      </c>
      <c r="AL143" t="str">
        <f>_xlfn.IFNA(INDEX('Systemmanager - Datenassistent'!$J$9:$BU$134,MATCH($A143,Input_Lieferant!$B$9:$B$134,0),MATCH(AL$1,'Systemmanager - Datenassistent'!$J$8:$BU$8,0)), "")&amp;""</f>
        <v/>
      </c>
      <c r="AM143" t="str">
        <f>_xlfn.IFNA(INDEX('Systemmanager - Datenassistent'!$J$9:$BU$134,MATCH($A143,Input_Lieferant!$B$9:$B$134,0),MATCH(AM$1,'Systemmanager - Datenassistent'!$J$8:$BU$8,0)), "")&amp;""</f>
        <v/>
      </c>
      <c r="AN143" s="227" t="str">
        <f>_xlfn.IFNA(INDEX('Systemmanager - Datenassistent'!$J$9:$BU$134,MATCH($A143,Input_Lieferant!$B$9:$B$134,0),MATCH(AN$1,'Systemmanager - Datenassistent'!$J$8:$BU$8,0)), "")&amp;""</f>
        <v/>
      </c>
    </row>
    <row r="144" spans="1:40" x14ac:dyDescent="0.2">
      <c r="A144" t="str">
        <f>IF(LEN(Input_Lieferant!B151)=0,"",Input_Lieferant!B151)</f>
        <v/>
      </c>
      <c r="B144" t="str">
        <f t="shared" si="11"/>
        <v/>
      </c>
      <c r="C144" t="str">
        <f>_xlfn.IFNA(INDEX(Grunddaten!$C$9:$BP$134,MATCH($A144,Input_Lieferant!$B$9:$B$134,0),MATCH(C$1,Grunddaten!$C$8:$BP$8,0)), "")&amp;""</f>
        <v/>
      </c>
      <c r="D144" t="str">
        <f>_xlfn.IFNA(INDEX(Input_Lieferant!$C$9:$BE$158,MATCH($A144,Input_Lieferant!$B$9:$B$158,0),MATCH(D$1,Input_Lieferant!$C$8:$BE$8,0)), "")&amp;""</f>
        <v/>
      </c>
      <c r="E144" t="str">
        <f>_xlfn.IFNA(INDEX(Input_Lieferant!$C$9:$BE$158,MATCH($A144,Input_Lieferant!$B$9:$B$158,0),MATCH(E$1,Input_Lieferant!$C$8:$BE$8,0)), "")&amp;""</f>
        <v/>
      </c>
      <c r="F144" t="str">
        <f>_xlfn.IFNA(INDEX(Grunddaten!$C$9:$BP$134,MATCH($A144,Input_Lieferant!$B$9:$B$134,0),MATCH(F$1,Grunddaten!$C$8:$BP$8,0)), "")&amp;""</f>
        <v/>
      </c>
      <c r="G144" t="str">
        <f>_xlfn.IFNA(INDEX(Input_Lieferant!$C$9:$BE$158,MATCH($A144,Input_Lieferant!$B$9:$B$158,0),MATCH(G$1,Input_Lieferant!$C$8:$BE$8,0)), "")&amp;""</f>
        <v/>
      </c>
      <c r="H144" t="str">
        <f>_xlfn.IFNA(INDEX(Input_Lieferant!$C$9:$BE$158,MATCH($A144,Input_Lieferant!$B$9:$B$158,0),MATCH(H$1,Input_Lieferant!$C$8:$BE$8,0)),"")&amp;""</f>
        <v/>
      </c>
      <c r="I144" t="str">
        <f>TEXT(_xlfn.IFNA(INDEX(Input_Lieferant!$C$9:$BE$158,MATCH($A144,Input_Lieferant!$B$9:$B$158,0),MATCH(I$1,Input_Lieferant!$C$8:$BE$8,0)),""), "0.000")&amp;""</f>
        <v/>
      </c>
      <c r="J144" t="str">
        <f>TEXT(_xlfn.IFNA(INDEX(Input_Lieferant!$C$9:$BE$158,MATCH($A144,Input_Lieferant!$B$9:$B$158,0),MATCH(J$1,Input_Lieferant!$C$8:$BE$8,0)),""), "0.000")&amp;""</f>
        <v/>
      </c>
      <c r="K144" t="str">
        <f>TEXT(_xlfn.IFNA(INDEX(Input_Lieferant!$C$9:$BE$158,MATCH($A144,Input_Lieferant!$B$9:$B$158,0),MATCH(K$1,Input_Lieferant!$C$8:$BE$8,0)),""), "0.000")&amp;""</f>
        <v/>
      </c>
      <c r="L144" t="str">
        <f>TEXT(_xlfn.IFNA(INDEX(Input_Lieferant!$C$9:$BE$158,MATCH($A144,Input_Lieferant!$B$9:$B$158,0),MATCH(L$1,Input_Lieferant!$C$8:$BE$8,0)),""), "0.000")&amp;""</f>
        <v/>
      </c>
      <c r="M144" t="str">
        <f>_xlfn.IFNA(INDEX(Input_Lieferant!$C$9:$BE$158,MATCH($A144,Input_Lieferant!$B$9:$B$158,0),MATCH(M$1,Input_Lieferant!$C$8:$BE$8,0)),"")&amp;""</f>
        <v/>
      </c>
      <c r="N144" t="str">
        <f>_xlfn.IFNA(INDEX(Input_Lieferant!$C$9:$BE$158,MATCH($A144,Input_Lieferant!$B$9:$B$158,0),MATCH(N$1,Input_Lieferant!$C$8:$BE$8,0)),"")&amp;""</f>
        <v/>
      </c>
      <c r="O144" t="str">
        <f>_xlfn.IFNA(INDEX(Input_Lieferant!$C$9:$BE$158,MATCH($A144,Input_Lieferant!$B$9:$B$158,0),MATCH(O$1,Input_Lieferant!$C$8:$BE$8,0)),"")&amp;""</f>
        <v/>
      </c>
      <c r="P144" t="str">
        <f>_xlfn.IFNA(INDEX(Input_Lieferant!$C$9:$BE$158,MATCH($A144,Input_Lieferant!$B$9:$B$158,0),MATCH(P$1,Input_Lieferant!$C$8:$BE$8,0)),"")&amp;""</f>
        <v/>
      </c>
      <c r="Q144" s="258" t="str">
        <f t="shared" si="12"/>
        <v/>
      </c>
      <c r="R144" t="str">
        <f>_xlfn.IFNA(INDEX(Grunddaten!$C$9:$BP$134,MATCH($A144,Input_Lieferant!$B$9:$B$134,0),MATCH(R$1,Grunddaten!$C$8:$BP$8,0)), "")&amp;""</f>
        <v/>
      </c>
      <c r="S144" t="str">
        <f>_xlfn.IFNA(INDEX('Systemmanager - Datenassistent'!$J$9:$BU$134,MATCH($A144,Input_Lieferant!$B$9:$B$134,0),MATCH(S$1,'Systemmanager - Datenassistent'!$J$8:$BU$8,0)), "")</f>
        <v/>
      </c>
      <c r="T144" t="e">
        <f>INDEX('Systemmanager - Datenassistent'!$J$9:$BU$134,MATCH($A144,Input_Lieferant!$B$9:$B$134,0),MATCH(T$1,'Systemmanager - Datenassistent'!$J$8:$BU$8,0))</f>
        <v>#N/A</v>
      </c>
      <c r="U144" t="str">
        <f>_xlfn.IFNA(INDEX(Input_Lieferant!$C$9:$BE$158,MATCH($A144,Input_Lieferant!$B$9:$B$158,0),MATCH(U$1,Input_Lieferant!$C$8:$BE$8,0)),"")&amp;""</f>
        <v/>
      </c>
      <c r="V144" s="258" t="str">
        <f t="shared" si="13"/>
        <v/>
      </c>
      <c r="W144" t="str">
        <f>_xlfn.IFNA(INDEX(Grunddaten!$C$9:$BP$134,MATCH($A144,Input_Lieferant!$B$9:$B$134,0),MATCH(W$1,Grunddaten!$C$8:$BP$8,0)), "")&amp;""</f>
        <v/>
      </c>
      <c r="Y144" t="str">
        <f>_xlfn.IFNA(INDEX(Input_Lieferant!$C$9:$BE$158,MATCH($A144,Input_Lieferant!$B$9:$B$158,0),MATCH(Y$1,Input_Lieferant!$C$8:$BE$8,0)), "")&amp;""</f>
        <v/>
      </c>
      <c r="Z144" t="str">
        <f>_xlfn.IFNA(INDEX(Input_Lieferant!$C$9:$BE$158,MATCH($A144,Input_Lieferant!$B$9:$B$158,0),MATCH(Z$1,Input_Lieferant!$C$8:$BE$8,0)), "")&amp;""</f>
        <v/>
      </c>
      <c r="AA144" t="str">
        <f>_xlfn.IFNA(INDEX(Grunddaten!$C$9:$BP$134,MATCH($A144,Input_Lieferant!$B$9:$B$134,0),MATCH(AA$1,Grunddaten!$C$8:$BP$8,0)), "")&amp;""</f>
        <v/>
      </c>
      <c r="AB144" t="str">
        <f>_xlfn.IFNA(INDEX(Input_Lieferant!$C$9:$BE$158,MATCH($A144,Input_Lieferant!$B$9:$B$158,0),MATCH(AB$1,Input_Lieferant!$C$8:$BE$8,0)), "")&amp;""</f>
        <v/>
      </c>
      <c r="AC144" s="258" t="str">
        <f t="shared" si="14"/>
        <v/>
      </c>
      <c r="AD144" t="str">
        <f>_xlfn.IFNA(INDEX('Systemmanager - Datenassistent'!$G$9:$BU$134,MATCH($A144,Input_Lieferant!$B$9:$B$134,0),MATCH(AD$1,'Systemmanager - Datenassistent'!$G$8:$BU$8,0)), "")&amp;""</f>
        <v/>
      </c>
      <c r="AE144" t="str">
        <f>_xlfn.IFNA(INDEX(Grunddaten!$C$9:$BP$134,MATCH($A144,Input_Lieferant!$B$9:$B$134,0),MATCH(AE$1,Grunddaten!$C$8:$BP$8,0)), "")&amp;""</f>
        <v/>
      </c>
      <c r="AF144" t="str">
        <f>_xlfn.IFNA(INDEX('Systemmanager - Datenassistent'!$J$9:$BU$134,MATCH($A144,Input_Lieferant!$B$9:$B$134,0),MATCH(AF$1,'Systemmanager - Datenassistent'!$J$8:$BU$8,0)), "")&amp;""</f>
        <v/>
      </c>
      <c r="AG144" t="str">
        <f>_xlfn.IFNA(INDEX('Systemmanager - Datenassistent'!$J$9:$BU$134,MATCH($A144,Input_Lieferant!$B$9:$B$134,0),MATCH(AG$1,'Systemmanager - Datenassistent'!$J$8:$BU$8,0)), "")&amp;""</f>
        <v/>
      </c>
      <c r="AH144" t="str">
        <f>_xlfn.IFNA(INDEX(Grunddaten!$C$9:$BP$134,MATCH($A144,Input_Lieferant!$B$9:$B$134,0),MATCH(AH$1,Grunddaten!$C$8:$BP$8,0)), "")&amp;""</f>
        <v/>
      </c>
      <c r="AI144" t="str">
        <f>_xlfn.IFNA(INDEX(Grunddaten!$C$9:$BP$134,MATCH($A144,Input_Lieferant!$B$9:$B$134,0),MATCH(AI$1,Grunddaten!$C$8:$BP$8,0)), "")&amp;""</f>
        <v/>
      </c>
      <c r="AJ144" t="str">
        <f>_xlfn.IFNA(INDEX(Grunddaten!$C$9:$BP$134,MATCH($A144,Input_Lieferant!$B$9:$B$134,0),MATCH(AJ$1,Grunddaten!$C$8:$BP$8,0)), "")&amp;""</f>
        <v/>
      </c>
      <c r="AK144" s="258" t="str">
        <f t="shared" si="15"/>
        <v/>
      </c>
      <c r="AL144" t="str">
        <f>_xlfn.IFNA(INDEX('Systemmanager - Datenassistent'!$J$9:$BU$134,MATCH($A144,Input_Lieferant!$B$9:$B$134,0),MATCH(AL$1,'Systemmanager - Datenassistent'!$J$8:$BU$8,0)), "")&amp;""</f>
        <v/>
      </c>
      <c r="AM144" t="str">
        <f>_xlfn.IFNA(INDEX('Systemmanager - Datenassistent'!$J$9:$BU$134,MATCH($A144,Input_Lieferant!$B$9:$B$134,0),MATCH(AM$1,'Systemmanager - Datenassistent'!$J$8:$BU$8,0)), "")&amp;""</f>
        <v/>
      </c>
      <c r="AN144" s="227" t="str">
        <f>_xlfn.IFNA(INDEX('Systemmanager - Datenassistent'!$J$9:$BU$134,MATCH($A144,Input_Lieferant!$B$9:$B$134,0),MATCH(AN$1,'Systemmanager - Datenassistent'!$J$8:$BU$8,0)), "")&amp;""</f>
        <v/>
      </c>
    </row>
    <row r="145" spans="1:40" x14ac:dyDescent="0.2">
      <c r="A145" t="str">
        <f>IF(LEN(Input_Lieferant!B152)=0,"",Input_Lieferant!B152)</f>
        <v/>
      </c>
      <c r="B145" t="str">
        <f t="shared" si="11"/>
        <v/>
      </c>
      <c r="C145" t="str">
        <f>_xlfn.IFNA(INDEX(Grunddaten!$C$9:$BP$134,MATCH($A145,Input_Lieferant!$B$9:$B$134,0),MATCH(C$1,Grunddaten!$C$8:$BP$8,0)), "")&amp;""</f>
        <v/>
      </c>
      <c r="D145" t="str">
        <f>_xlfn.IFNA(INDEX(Input_Lieferant!$C$9:$BE$158,MATCH($A145,Input_Lieferant!$B$9:$B$158,0),MATCH(D$1,Input_Lieferant!$C$8:$BE$8,0)), "")&amp;""</f>
        <v/>
      </c>
      <c r="E145" t="str">
        <f>_xlfn.IFNA(INDEX(Input_Lieferant!$C$9:$BE$158,MATCH($A145,Input_Lieferant!$B$9:$B$158,0),MATCH(E$1,Input_Lieferant!$C$8:$BE$8,0)), "")&amp;""</f>
        <v/>
      </c>
      <c r="F145" t="str">
        <f>_xlfn.IFNA(INDEX(Grunddaten!$C$9:$BP$134,MATCH($A145,Input_Lieferant!$B$9:$B$134,0),MATCH(F$1,Grunddaten!$C$8:$BP$8,0)), "")&amp;""</f>
        <v/>
      </c>
      <c r="G145" t="str">
        <f>_xlfn.IFNA(INDEX(Input_Lieferant!$C$9:$BE$158,MATCH($A145,Input_Lieferant!$B$9:$B$158,0),MATCH(G$1,Input_Lieferant!$C$8:$BE$8,0)), "")&amp;""</f>
        <v/>
      </c>
      <c r="H145" t="str">
        <f>_xlfn.IFNA(INDEX(Input_Lieferant!$C$9:$BE$158,MATCH($A145,Input_Lieferant!$B$9:$B$158,0),MATCH(H$1,Input_Lieferant!$C$8:$BE$8,0)),"")&amp;""</f>
        <v/>
      </c>
      <c r="I145" t="str">
        <f>TEXT(_xlfn.IFNA(INDEX(Input_Lieferant!$C$9:$BE$158,MATCH($A145,Input_Lieferant!$B$9:$B$158,0),MATCH(I$1,Input_Lieferant!$C$8:$BE$8,0)),""), "0.000")&amp;""</f>
        <v/>
      </c>
      <c r="J145" t="str">
        <f>TEXT(_xlfn.IFNA(INDEX(Input_Lieferant!$C$9:$BE$158,MATCH($A145,Input_Lieferant!$B$9:$B$158,0),MATCH(J$1,Input_Lieferant!$C$8:$BE$8,0)),""), "0.000")&amp;""</f>
        <v/>
      </c>
      <c r="K145" t="str">
        <f>TEXT(_xlfn.IFNA(INDEX(Input_Lieferant!$C$9:$BE$158,MATCH($A145,Input_Lieferant!$B$9:$B$158,0),MATCH(K$1,Input_Lieferant!$C$8:$BE$8,0)),""), "0.000")&amp;""</f>
        <v/>
      </c>
      <c r="L145" t="str">
        <f>TEXT(_xlfn.IFNA(INDEX(Input_Lieferant!$C$9:$BE$158,MATCH($A145,Input_Lieferant!$B$9:$B$158,0),MATCH(L$1,Input_Lieferant!$C$8:$BE$8,0)),""), "0.000")&amp;""</f>
        <v/>
      </c>
      <c r="M145" t="str">
        <f>_xlfn.IFNA(INDEX(Input_Lieferant!$C$9:$BE$158,MATCH($A145,Input_Lieferant!$B$9:$B$158,0),MATCH(M$1,Input_Lieferant!$C$8:$BE$8,0)),"")&amp;""</f>
        <v/>
      </c>
      <c r="N145" t="str">
        <f>_xlfn.IFNA(INDEX(Input_Lieferant!$C$9:$BE$158,MATCH($A145,Input_Lieferant!$B$9:$B$158,0),MATCH(N$1,Input_Lieferant!$C$8:$BE$8,0)),"")&amp;""</f>
        <v/>
      </c>
      <c r="O145" t="str">
        <f>_xlfn.IFNA(INDEX(Input_Lieferant!$C$9:$BE$158,MATCH($A145,Input_Lieferant!$B$9:$B$158,0),MATCH(O$1,Input_Lieferant!$C$8:$BE$8,0)),"")&amp;""</f>
        <v/>
      </c>
      <c r="P145" t="str">
        <f>_xlfn.IFNA(INDEX(Input_Lieferant!$C$9:$BE$158,MATCH($A145,Input_Lieferant!$B$9:$B$158,0),MATCH(P$1,Input_Lieferant!$C$8:$BE$8,0)),"")&amp;""</f>
        <v/>
      </c>
      <c r="Q145" s="258" t="str">
        <f t="shared" si="12"/>
        <v/>
      </c>
      <c r="R145" t="str">
        <f>_xlfn.IFNA(INDEX(Grunddaten!$C$9:$BP$134,MATCH($A145,Input_Lieferant!$B$9:$B$134,0),MATCH(R$1,Grunddaten!$C$8:$BP$8,0)), "")&amp;""</f>
        <v/>
      </c>
      <c r="S145" t="str">
        <f>_xlfn.IFNA(INDEX('Systemmanager - Datenassistent'!$J$9:$BU$134,MATCH($A145,Input_Lieferant!$B$9:$B$134,0),MATCH(S$1,'Systemmanager - Datenassistent'!$J$8:$BU$8,0)), "")</f>
        <v/>
      </c>
      <c r="T145" t="e">
        <f>INDEX('Systemmanager - Datenassistent'!$J$9:$BU$134,MATCH($A145,Input_Lieferant!$B$9:$B$134,0),MATCH(T$1,'Systemmanager - Datenassistent'!$J$8:$BU$8,0))</f>
        <v>#N/A</v>
      </c>
      <c r="U145" t="str">
        <f>_xlfn.IFNA(INDEX(Input_Lieferant!$C$9:$BE$158,MATCH($A145,Input_Lieferant!$B$9:$B$158,0),MATCH(U$1,Input_Lieferant!$C$8:$BE$8,0)),"")&amp;""</f>
        <v/>
      </c>
      <c r="V145" s="258" t="str">
        <f t="shared" si="13"/>
        <v/>
      </c>
      <c r="W145" t="str">
        <f>_xlfn.IFNA(INDEX(Grunddaten!$C$9:$BP$134,MATCH($A145,Input_Lieferant!$B$9:$B$134,0),MATCH(W$1,Grunddaten!$C$8:$BP$8,0)), "")&amp;""</f>
        <v/>
      </c>
      <c r="Y145" t="str">
        <f>_xlfn.IFNA(INDEX(Input_Lieferant!$C$9:$BE$158,MATCH($A145,Input_Lieferant!$B$9:$B$158,0),MATCH(Y$1,Input_Lieferant!$C$8:$BE$8,0)), "")&amp;""</f>
        <v/>
      </c>
      <c r="Z145" t="str">
        <f>_xlfn.IFNA(INDEX(Input_Lieferant!$C$9:$BE$158,MATCH($A145,Input_Lieferant!$B$9:$B$158,0),MATCH(Z$1,Input_Lieferant!$C$8:$BE$8,0)), "")&amp;""</f>
        <v/>
      </c>
      <c r="AA145" t="str">
        <f>_xlfn.IFNA(INDEX(Grunddaten!$C$9:$BP$134,MATCH($A145,Input_Lieferant!$B$9:$B$134,0),MATCH(AA$1,Grunddaten!$C$8:$BP$8,0)), "")&amp;""</f>
        <v/>
      </c>
      <c r="AB145" t="str">
        <f>_xlfn.IFNA(INDEX(Input_Lieferant!$C$9:$BE$158,MATCH($A145,Input_Lieferant!$B$9:$B$158,0),MATCH(AB$1,Input_Lieferant!$C$8:$BE$8,0)), "")&amp;""</f>
        <v/>
      </c>
      <c r="AC145" s="258" t="str">
        <f t="shared" si="14"/>
        <v/>
      </c>
      <c r="AD145" t="str">
        <f>_xlfn.IFNA(INDEX('Systemmanager - Datenassistent'!$G$9:$BU$134,MATCH($A145,Input_Lieferant!$B$9:$B$134,0),MATCH(AD$1,'Systemmanager - Datenassistent'!$G$8:$BU$8,0)), "")&amp;""</f>
        <v/>
      </c>
      <c r="AE145" t="str">
        <f>_xlfn.IFNA(INDEX(Grunddaten!$C$9:$BP$134,MATCH($A145,Input_Lieferant!$B$9:$B$134,0),MATCH(AE$1,Grunddaten!$C$8:$BP$8,0)), "")&amp;""</f>
        <v/>
      </c>
      <c r="AF145" t="str">
        <f>_xlfn.IFNA(INDEX('Systemmanager - Datenassistent'!$J$9:$BU$134,MATCH($A145,Input_Lieferant!$B$9:$B$134,0),MATCH(AF$1,'Systemmanager - Datenassistent'!$J$8:$BU$8,0)), "")&amp;""</f>
        <v/>
      </c>
      <c r="AG145" t="str">
        <f>_xlfn.IFNA(INDEX('Systemmanager - Datenassistent'!$J$9:$BU$134,MATCH($A145,Input_Lieferant!$B$9:$B$134,0),MATCH(AG$1,'Systemmanager - Datenassistent'!$J$8:$BU$8,0)), "")&amp;""</f>
        <v/>
      </c>
      <c r="AH145" t="str">
        <f>_xlfn.IFNA(INDEX(Grunddaten!$C$9:$BP$134,MATCH($A145,Input_Lieferant!$B$9:$B$134,0),MATCH(AH$1,Grunddaten!$C$8:$BP$8,0)), "")&amp;""</f>
        <v/>
      </c>
      <c r="AI145" t="str">
        <f>_xlfn.IFNA(INDEX(Grunddaten!$C$9:$BP$134,MATCH($A145,Input_Lieferant!$B$9:$B$134,0),MATCH(AI$1,Grunddaten!$C$8:$BP$8,0)), "")&amp;""</f>
        <v/>
      </c>
      <c r="AJ145" t="str">
        <f>_xlfn.IFNA(INDEX(Grunddaten!$C$9:$BP$134,MATCH($A145,Input_Lieferant!$B$9:$B$134,0),MATCH(AJ$1,Grunddaten!$C$8:$BP$8,0)), "")&amp;""</f>
        <v/>
      </c>
      <c r="AK145" s="258" t="str">
        <f t="shared" si="15"/>
        <v/>
      </c>
      <c r="AL145" t="str">
        <f>_xlfn.IFNA(INDEX('Systemmanager - Datenassistent'!$J$9:$BU$134,MATCH($A145,Input_Lieferant!$B$9:$B$134,0),MATCH(AL$1,'Systemmanager - Datenassistent'!$J$8:$BU$8,0)), "")&amp;""</f>
        <v/>
      </c>
      <c r="AM145" t="str">
        <f>_xlfn.IFNA(INDEX('Systemmanager - Datenassistent'!$J$9:$BU$134,MATCH($A145,Input_Lieferant!$B$9:$B$134,0),MATCH(AM$1,'Systemmanager - Datenassistent'!$J$8:$BU$8,0)), "")&amp;""</f>
        <v/>
      </c>
      <c r="AN145" s="227" t="str">
        <f>_xlfn.IFNA(INDEX('Systemmanager - Datenassistent'!$J$9:$BU$134,MATCH($A145,Input_Lieferant!$B$9:$B$134,0),MATCH(AN$1,'Systemmanager - Datenassistent'!$J$8:$BU$8,0)), "")&amp;""</f>
        <v/>
      </c>
    </row>
    <row r="146" spans="1:40" x14ac:dyDescent="0.2">
      <c r="A146" t="str">
        <f>IF(LEN(Input_Lieferant!B153)=0,"",Input_Lieferant!B153)</f>
        <v/>
      </c>
      <c r="B146" t="str">
        <f t="shared" si="11"/>
        <v/>
      </c>
      <c r="C146" t="str">
        <f>_xlfn.IFNA(INDEX(Grunddaten!$C$9:$BP$134,MATCH($A146,Input_Lieferant!$B$9:$B$134,0),MATCH(C$1,Grunddaten!$C$8:$BP$8,0)), "")&amp;""</f>
        <v/>
      </c>
      <c r="D146" t="str">
        <f>_xlfn.IFNA(INDEX(Input_Lieferant!$C$9:$BE$158,MATCH($A146,Input_Lieferant!$B$9:$B$158,0),MATCH(D$1,Input_Lieferant!$C$8:$BE$8,0)), "")&amp;""</f>
        <v/>
      </c>
      <c r="E146" t="str">
        <f>_xlfn.IFNA(INDEX(Input_Lieferant!$C$9:$BE$158,MATCH($A146,Input_Lieferant!$B$9:$B$158,0),MATCH(E$1,Input_Lieferant!$C$8:$BE$8,0)), "")&amp;""</f>
        <v/>
      </c>
      <c r="F146" t="str">
        <f>_xlfn.IFNA(INDEX(Grunddaten!$C$9:$BP$134,MATCH($A146,Input_Lieferant!$B$9:$B$134,0),MATCH(F$1,Grunddaten!$C$8:$BP$8,0)), "")&amp;""</f>
        <v/>
      </c>
      <c r="G146" t="str">
        <f>_xlfn.IFNA(INDEX(Input_Lieferant!$C$9:$BE$158,MATCH($A146,Input_Lieferant!$B$9:$B$158,0),MATCH(G$1,Input_Lieferant!$C$8:$BE$8,0)), "")&amp;""</f>
        <v/>
      </c>
      <c r="H146" t="str">
        <f>_xlfn.IFNA(INDEX(Input_Lieferant!$C$9:$BE$158,MATCH($A146,Input_Lieferant!$B$9:$B$158,0),MATCH(H$1,Input_Lieferant!$C$8:$BE$8,0)),"")&amp;""</f>
        <v/>
      </c>
      <c r="I146" t="str">
        <f>TEXT(_xlfn.IFNA(INDEX(Input_Lieferant!$C$9:$BE$158,MATCH($A146,Input_Lieferant!$B$9:$B$158,0),MATCH(I$1,Input_Lieferant!$C$8:$BE$8,0)),""), "0.000")&amp;""</f>
        <v/>
      </c>
      <c r="J146" t="str">
        <f>TEXT(_xlfn.IFNA(INDEX(Input_Lieferant!$C$9:$BE$158,MATCH($A146,Input_Lieferant!$B$9:$B$158,0),MATCH(J$1,Input_Lieferant!$C$8:$BE$8,0)),""), "0.000")&amp;""</f>
        <v/>
      </c>
      <c r="K146" t="str">
        <f>TEXT(_xlfn.IFNA(INDEX(Input_Lieferant!$C$9:$BE$158,MATCH($A146,Input_Lieferant!$B$9:$B$158,0),MATCH(K$1,Input_Lieferant!$C$8:$BE$8,0)),""), "0.000")&amp;""</f>
        <v/>
      </c>
      <c r="L146" t="str">
        <f>TEXT(_xlfn.IFNA(INDEX(Input_Lieferant!$C$9:$BE$158,MATCH($A146,Input_Lieferant!$B$9:$B$158,0),MATCH(L$1,Input_Lieferant!$C$8:$BE$8,0)),""), "0.000")&amp;""</f>
        <v/>
      </c>
      <c r="M146" t="str">
        <f>_xlfn.IFNA(INDEX(Input_Lieferant!$C$9:$BE$158,MATCH($A146,Input_Lieferant!$B$9:$B$158,0),MATCH(M$1,Input_Lieferant!$C$8:$BE$8,0)),"")&amp;""</f>
        <v/>
      </c>
      <c r="N146" t="str">
        <f>_xlfn.IFNA(INDEX(Input_Lieferant!$C$9:$BE$158,MATCH($A146,Input_Lieferant!$B$9:$B$158,0),MATCH(N$1,Input_Lieferant!$C$8:$BE$8,0)),"")&amp;""</f>
        <v/>
      </c>
      <c r="O146" t="str">
        <f>_xlfn.IFNA(INDEX(Input_Lieferant!$C$9:$BE$158,MATCH($A146,Input_Lieferant!$B$9:$B$158,0),MATCH(O$1,Input_Lieferant!$C$8:$BE$8,0)),"")&amp;""</f>
        <v/>
      </c>
      <c r="P146" t="str">
        <f>_xlfn.IFNA(INDEX(Input_Lieferant!$C$9:$BE$158,MATCH($A146,Input_Lieferant!$B$9:$B$158,0),MATCH(P$1,Input_Lieferant!$C$8:$BE$8,0)),"")&amp;""</f>
        <v/>
      </c>
      <c r="Q146" s="258" t="str">
        <f t="shared" si="12"/>
        <v/>
      </c>
      <c r="R146" t="str">
        <f>_xlfn.IFNA(INDEX(Grunddaten!$C$9:$BP$134,MATCH($A146,Input_Lieferant!$B$9:$B$134,0),MATCH(R$1,Grunddaten!$C$8:$BP$8,0)), "")&amp;""</f>
        <v/>
      </c>
      <c r="S146" t="str">
        <f>_xlfn.IFNA(INDEX('Systemmanager - Datenassistent'!$J$9:$BU$134,MATCH($A146,Input_Lieferant!$B$9:$B$134,0),MATCH(S$1,'Systemmanager - Datenassistent'!$J$8:$BU$8,0)), "")</f>
        <v/>
      </c>
      <c r="T146" t="e">
        <f>INDEX('Systemmanager - Datenassistent'!$J$9:$BU$134,MATCH($A146,Input_Lieferant!$B$9:$B$134,0),MATCH(T$1,'Systemmanager - Datenassistent'!$J$8:$BU$8,0))</f>
        <v>#N/A</v>
      </c>
      <c r="U146" t="str">
        <f>_xlfn.IFNA(INDEX(Input_Lieferant!$C$9:$BE$158,MATCH($A146,Input_Lieferant!$B$9:$B$158,0),MATCH(U$1,Input_Lieferant!$C$8:$BE$8,0)),"")&amp;""</f>
        <v/>
      </c>
      <c r="V146" s="258" t="str">
        <f t="shared" si="13"/>
        <v/>
      </c>
      <c r="W146" t="str">
        <f>_xlfn.IFNA(INDEX(Grunddaten!$C$9:$BP$134,MATCH($A146,Input_Lieferant!$B$9:$B$134,0),MATCH(W$1,Grunddaten!$C$8:$BP$8,0)), "")&amp;""</f>
        <v/>
      </c>
      <c r="Y146" t="str">
        <f>_xlfn.IFNA(INDEX(Input_Lieferant!$C$9:$BE$158,MATCH($A146,Input_Lieferant!$B$9:$B$158,0),MATCH(Y$1,Input_Lieferant!$C$8:$BE$8,0)), "")&amp;""</f>
        <v/>
      </c>
      <c r="Z146" t="str">
        <f>_xlfn.IFNA(INDEX(Input_Lieferant!$C$9:$BE$158,MATCH($A146,Input_Lieferant!$B$9:$B$158,0),MATCH(Z$1,Input_Lieferant!$C$8:$BE$8,0)), "")&amp;""</f>
        <v/>
      </c>
      <c r="AA146" t="str">
        <f>_xlfn.IFNA(INDEX(Grunddaten!$C$9:$BP$134,MATCH($A146,Input_Lieferant!$B$9:$B$134,0),MATCH(AA$1,Grunddaten!$C$8:$BP$8,0)), "")&amp;""</f>
        <v/>
      </c>
      <c r="AB146" t="str">
        <f>_xlfn.IFNA(INDEX(Input_Lieferant!$C$9:$BE$158,MATCH($A146,Input_Lieferant!$B$9:$B$158,0),MATCH(AB$1,Input_Lieferant!$C$8:$BE$8,0)), "")&amp;""</f>
        <v/>
      </c>
      <c r="AC146" s="258" t="str">
        <f t="shared" si="14"/>
        <v/>
      </c>
      <c r="AD146" t="str">
        <f>_xlfn.IFNA(INDEX('Systemmanager - Datenassistent'!$G$9:$BU$134,MATCH($A146,Input_Lieferant!$B$9:$B$134,0),MATCH(AD$1,'Systemmanager - Datenassistent'!$G$8:$BU$8,0)), "")&amp;""</f>
        <v/>
      </c>
      <c r="AE146" t="str">
        <f>_xlfn.IFNA(INDEX(Grunddaten!$C$9:$BP$134,MATCH($A146,Input_Lieferant!$B$9:$B$134,0),MATCH(AE$1,Grunddaten!$C$8:$BP$8,0)), "")&amp;""</f>
        <v/>
      </c>
      <c r="AF146" t="str">
        <f>_xlfn.IFNA(INDEX('Systemmanager - Datenassistent'!$J$9:$BU$134,MATCH($A146,Input_Lieferant!$B$9:$B$134,0),MATCH(AF$1,'Systemmanager - Datenassistent'!$J$8:$BU$8,0)), "")&amp;""</f>
        <v/>
      </c>
      <c r="AG146" t="str">
        <f>_xlfn.IFNA(INDEX('Systemmanager - Datenassistent'!$J$9:$BU$134,MATCH($A146,Input_Lieferant!$B$9:$B$134,0),MATCH(AG$1,'Systemmanager - Datenassistent'!$J$8:$BU$8,0)), "")&amp;""</f>
        <v/>
      </c>
      <c r="AH146" t="str">
        <f>_xlfn.IFNA(INDEX(Grunddaten!$C$9:$BP$134,MATCH($A146,Input_Lieferant!$B$9:$B$134,0),MATCH(AH$1,Grunddaten!$C$8:$BP$8,0)), "")&amp;""</f>
        <v/>
      </c>
      <c r="AI146" t="str">
        <f>_xlfn.IFNA(INDEX(Grunddaten!$C$9:$BP$134,MATCH($A146,Input_Lieferant!$B$9:$B$134,0),MATCH(AI$1,Grunddaten!$C$8:$BP$8,0)), "")&amp;""</f>
        <v/>
      </c>
      <c r="AJ146" t="str">
        <f>_xlfn.IFNA(INDEX(Grunddaten!$C$9:$BP$134,MATCH($A146,Input_Lieferant!$B$9:$B$134,0),MATCH(AJ$1,Grunddaten!$C$8:$BP$8,0)), "")&amp;""</f>
        <v/>
      </c>
      <c r="AK146" s="258" t="str">
        <f t="shared" si="15"/>
        <v/>
      </c>
      <c r="AL146" t="str">
        <f>_xlfn.IFNA(INDEX('Systemmanager - Datenassistent'!$J$9:$BU$134,MATCH($A146,Input_Lieferant!$B$9:$B$134,0),MATCH(AL$1,'Systemmanager - Datenassistent'!$J$8:$BU$8,0)), "")&amp;""</f>
        <v/>
      </c>
      <c r="AM146" t="str">
        <f>_xlfn.IFNA(INDEX('Systemmanager - Datenassistent'!$J$9:$BU$134,MATCH($A146,Input_Lieferant!$B$9:$B$134,0),MATCH(AM$1,'Systemmanager - Datenassistent'!$J$8:$BU$8,0)), "")&amp;""</f>
        <v/>
      </c>
      <c r="AN146" s="227" t="str">
        <f>_xlfn.IFNA(INDEX('Systemmanager - Datenassistent'!$J$9:$BU$134,MATCH($A146,Input_Lieferant!$B$9:$B$134,0),MATCH(AN$1,'Systemmanager - Datenassistent'!$J$8:$BU$8,0)), "")&amp;""</f>
        <v/>
      </c>
    </row>
    <row r="147" spans="1:40" x14ac:dyDescent="0.2">
      <c r="A147" t="str">
        <f>IF(LEN(Input_Lieferant!B154)=0,"",Input_Lieferant!B154)</f>
        <v/>
      </c>
      <c r="B147" t="str">
        <f t="shared" si="11"/>
        <v/>
      </c>
      <c r="C147" t="str">
        <f>_xlfn.IFNA(INDEX(Grunddaten!$C$9:$BP$134,MATCH($A147,Input_Lieferant!$B$9:$B$134,0),MATCH(C$1,Grunddaten!$C$8:$BP$8,0)), "")&amp;""</f>
        <v/>
      </c>
      <c r="D147" t="str">
        <f>_xlfn.IFNA(INDEX(Input_Lieferant!$C$9:$BE$158,MATCH($A147,Input_Lieferant!$B$9:$B$158,0),MATCH(D$1,Input_Lieferant!$C$8:$BE$8,0)), "")&amp;""</f>
        <v/>
      </c>
      <c r="E147" t="str">
        <f>_xlfn.IFNA(INDEX(Input_Lieferant!$C$9:$BE$158,MATCH($A147,Input_Lieferant!$B$9:$B$158,0),MATCH(E$1,Input_Lieferant!$C$8:$BE$8,0)), "")&amp;""</f>
        <v/>
      </c>
      <c r="F147" t="str">
        <f>_xlfn.IFNA(INDEX(Grunddaten!$C$9:$BP$134,MATCH($A147,Input_Lieferant!$B$9:$B$134,0),MATCH(F$1,Grunddaten!$C$8:$BP$8,0)), "")&amp;""</f>
        <v/>
      </c>
      <c r="G147" t="str">
        <f>_xlfn.IFNA(INDEX(Input_Lieferant!$C$9:$BE$158,MATCH($A147,Input_Lieferant!$B$9:$B$158,0),MATCH(G$1,Input_Lieferant!$C$8:$BE$8,0)), "")&amp;""</f>
        <v/>
      </c>
      <c r="H147" t="str">
        <f>_xlfn.IFNA(INDEX(Input_Lieferant!$C$9:$BE$158,MATCH($A147,Input_Lieferant!$B$9:$B$158,0),MATCH(H$1,Input_Lieferant!$C$8:$BE$8,0)),"")&amp;""</f>
        <v/>
      </c>
      <c r="I147" t="str">
        <f>TEXT(_xlfn.IFNA(INDEX(Input_Lieferant!$C$9:$BE$158,MATCH($A147,Input_Lieferant!$B$9:$B$158,0),MATCH(I$1,Input_Lieferant!$C$8:$BE$8,0)),""), "0.000")&amp;""</f>
        <v/>
      </c>
      <c r="J147" t="str">
        <f>TEXT(_xlfn.IFNA(INDEX(Input_Lieferant!$C$9:$BE$158,MATCH($A147,Input_Lieferant!$B$9:$B$158,0),MATCH(J$1,Input_Lieferant!$C$8:$BE$8,0)),""), "0.000")&amp;""</f>
        <v/>
      </c>
      <c r="K147" t="str">
        <f>TEXT(_xlfn.IFNA(INDEX(Input_Lieferant!$C$9:$BE$158,MATCH($A147,Input_Lieferant!$B$9:$B$158,0),MATCH(K$1,Input_Lieferant!$C$8:$BE$8,0)),""), "0.000")&amp;""</f>
        <v/>
      </c>
      <c r="L147" t="str">
        <f>TEXT(_xlfn.IFNA(INDEX(Input_Lieferant!$C$9:$BE$158,MATCH($A147,Input_Lieferant!$B$9:$B$158,0),MATCH(L$1,Input_Lieferant!$C$8:$BE$8,0)),""), "0.000")&amp;""</f>
        <v/>
      </c>
      <c r="M147" t="str">
        <f>_xlfn.IFNA(INDEX(Input_Lieferant!$C$9:$BE$158,MATCH($A147,Input_Lieferant!$B$9:$B$158,0),MATCH(M$1,Input_Lieferant!$C$8:$BE$8,0)),"")&amp;""</f>
        <v/>
      </c>
      <c r="N147" t="str">
        <f>_xlfn.IFNA(INDEX(Input_Lieferant!$C$9:$BE$158,MATCH($A147,Input_Lieferant!$B$9:$B$158,0),MATCH(N$1,Input_Lieferant!$C$8:$BE$8,0)),"")&amp;""</f>
        <v/>
      </c>
      <c r="O147" t="str">
        <f>_xlfn.IFNA(INDEX(Input_Lieferant!$C$9:$BE$158,MATCH($A147,Input_Lieferant!$B$9:$B$158,0),MATCH(O$1,Input_Lieferant!$C$8:$BE$8,0)),"")&amp;""</f>
        <v/>
      </c>
      <c r="P147" t="str">
        <f>_xlfn.IFNA(INDEX(Input_Lieferant!$C$9:$BE$158,MATCH($A147,Input_Lieferant!$B$9:$B$158,0),MATCH(P$1,Input_Lieferant!$C$8:$BE$8,0)),"")&amp;""</f>
        <v/>
      </c>
      <c r="Q147" s="258" t="str">
        <f t="shared" si="12"/>
        <v/>
      </c>
      <c r="R147" t="str">
        <f>_xlfn.IFNA(INDEX(Grunddaten!$C$9:$BP$134,MATCH($A147,Input_Lieferant!$B$9:$B$134,0),MATCH(R$1,Grunddaten!$C$8:$BP$8,0)), "")&amp;""</f>
        <v/>
      </c>
      <c r="S147" t="str">
        <f>_xlfn.IFNA(INDEX('Systemmanager - Datenassistent'!$J$9:$BU$134,MATCH($A147,Input_Lieferant!$B$9:$B$134,0),MATCH(S$1,'Systemmanager - Datenassistent'!$J$8:$BU$8,0)), "")</f>
        <v/>
      </c>
      <c r="T147" t="e">
        <f>INDEX('Systemmanager - Datenassistent'!$J$9:$BU$134,MATCH($A147,Input_Lieferant!$B$9:$B$134,0),MATCH(T$1,'Systemmanager - Datenassistent'!$J$8:$BU$8,0))</f>
        <v>#N/A</v>
      </c>
      <c r="U147" t="str">
        <f>_xlfn.IFNA(INDEX(Input_Lieferant!$C$9:$BE$158,MATCH($A147,Input_Lieferant!$B$9:$B$158,0),MATCH(U$1,Input_Lieferant!$C$8:$BE$8,0)),"")&amp;""</f>
        <v/>
      </c>
      <c r="V147" s="258" t="str">
        <f t="shared" si="13"/>
        <v/>
      </c>
      <c r="W147" t="str">
        <f>_xlfn.IFNA(INDEX(Grunddaten!$C$9:$BP$134,MATCH($A147,Input_Lieferant!$B$9:$B$134,0),MATCH(W$1,Grunddaten!$C$8:$BP$8,0)), "")&amp;""</f>
        <v/>
      </c>
      <c r="Y147" t="str">
        <f>_xlfn.IFNA(INDEX(Input_Lieferant!$C$9:$BE$158,MATCH($A147,Input_Lieferant!$B$9:$B$158,0),MATCH(Y$1,Input_Lieferant!$C$8:$BE$8,0)), "")&amp;""</f>
        <v/>
      </c>
      <c r="Z147" t="str">
        <f>_xlfn.IFNA(INDEX(Input_Lieferant!$C$9:$BE$158,MATCH($A147,Input_Lieferant!$B$9:$B$158,0),MATCH(Z$1,Input_Lieferant!$C$8:$BE$8,0)), "")&amp;""</f>
        <v/>
      </c>
      <c r="AA147" t="str">
        <f>_xlfn.IFNA(INDEX(Grunddaten!$C$9:$BP$134,MATCH($A147,Input_Lieferant!$B$9:$B$134,0),MATCH(AA$1,Grunddaten!$C$8:$BP$8,0)), "")&amp;""</f>
        <v/>
      </c>
      <c r="AB147" t="str">
        <f>_xlfn.IFNA(INDEX(Input_Lieferant!$C$9:$BE$158,MATCH($A147,Input_Lieferant!$B$9:$B$158,0),MATCH(AB$1,Input_Lieferant!$C$8:$BE$8,0)), "")&amp;""</f>
        <v/>
      </c>
      <c r="AC147" s="258" t="str">
        <f t="shared" si="14"/>
        <v/>
      </c>
      <c r="AD147" t="str">
        <f>_xlfn.IFNA(INDEX('Systemmanager - Datenassistent'!$G$9:$BU$134,MATCH($A147,Input_Lieferant!$B$9:$B$134,0),MATCH(AD$1,'Systemmanager - Datenassistent'!$G$8:$BU$8,0)), "")&amp;""</f>
        <v/>
      </c>
      <c r="AE147" t="str">
        <f>_xlfn.IFNA(INDEX(Grunddaten!$C$9:$BP$134,MATCH($A147,Input_Lieferant!$B$9:$B$134,0),MATCH(AE$1,Grunddaten!$C$8:$BP$8,0)), "")&amp;""</f>
        <v/>
      </c>
      <c r="AF147" t="str">
        <f>_xlfn.IFNA(INDEX('Systemmanager - Datenassistent'!$J$9:$BU$134,MATCH($A147,Input_Lieferant!$B$9:$B$134,0),MATCH(AF$1,'Systemmanager - Datenassistent'!$J$8:$BU$8,0)), "")&amp;""</f>
        <v/>
      </c>
      <c r="AG147" t="str">
        <f>_xlfn.IFNA(INDEX('Systemmanager - Datenassistent'!$J$9:$BU$134,MATCH($A147,Input_Lieferant!$B$9:$B$134,0),MATCH(AG$1,'Systemmanager - Datenassistent'!$J$8:$BU$8,0)), "")&amp;""</f>
        <v/>
      </c>
      <c r="AH147" t="str">
        <f>_xlfn.IFNA(INDEX(Grunddaten!$C$9:$BP$134,MATCH($A147,Input_Lieferant!$B$9:$B$134,0),MATCH(AH$1,Grunddaten!$C$8:$BP$8,0)), "")&amp;""</f>
        <v/>
      </c>
      <c r="AI147" t="str">
        <f>_xlfn.IFNA(INDEX(Grunddaten!$C$9:$BP$134,MATCH($A147,Input_Lieferant!$B$9:$B$134,0),MATCH(AI$1,Grunddaten!$C$8:$BP$8,0)), "")&amp;""</f>
        <v/>
      </c>
      <c r="AJ147" t="str">
        <f>_xlfn.IFNA(INDEX(Grunddaten!$C$9:$BP$134,MATCH($A147,Input_Lieferant!$B$9:$B$134,0),MATCH(AJ$1,Grunddaten!$C$8:$BP$8,0)), "")&amp;""</f>
        <v/>
      </c>
      <c r="AK147" s="258" t="str">
        <f t="shared" si="15"/>
        <v/>
      </c>
      <c r="AL147" t="str">
        <f>_xlfn.IFNA(INDEX('Systemmanager - Datenassistent'!$J$9:$BU$134,MATCH($A147,Input_Lieferant!$B$9:$B$134,0),MATCH(AL$1,'Systemmanager - Datenassistent'!$J$8:$BU$8,0)), "")&amp;""</f>
        <v/>
      </c>
      <c r="AM147" t="str">
        <f>_xlfn.IFNA(INDEX('Systemmanager - Datenassistent'!$J$9:$BU$134,MATCH($A147,Input_Lieferant!$B$9:$B$134,0),MATCH(AM$1,'Systemmanager - Datenassistent'!$J$8:$BU$8,0)), "")&amp;""</f>
        <v/>
      </c>
      <c r="AN147" s="227" t="str">
        <f>_xlfn.IFNA(INDEX('Systemmanager - Datenassistent'!$J$9:$BU$134,MATCH($A147,Input_Lieferant!$B$9:$B$134,0),MATCH(AN$1,'Systemmanager - Datenassistent'!$J$8:$BU$8,0)), "")&amp;""</f>
        <v/>
      </c>
    </row>
    <row r="148" spans="1:40" x14ac:dyDescent="0.2">
      <c r="A148" t="str">
        <f>IF(LEN(Input_Lieferant!B155)=0,"",Input_Lieferant!B155)</f>
        <v/>
      </c>
      <c r="B148" t="str">
        <f t="shared" si="11"/>
        <v/>
      </c>
      <c r="C148" t="str">
        <f>_xlfn.IFNA(INDEX(Grunddaten!$C$9:$BP$134,MATCH($A148,Input_Lieferant!$B$9:$B$134,0),MATCH(C$1,Grunddaten!$C$8:$BP$8,0)), "")&amp;""</f>
        <v/>
      </c>
      <c r="D148" t="str">
        <f>_xlfn.IFNA(INDEX(Input_Lieferant!$C$9:$BE$158,MATCH($A148,Input_Lieferant!$B$9:$B$158,0),MATCH(D$1,Input_Lieferant!$C$8:$BE$8,0)), "")&amp;""</f>
        <v/>
      </c>
      <c r="E148" t="str">
        <f>_xlfn.IFNA(INDEX(Input_Lieferant!$C$9:$BE$158,MATCH($A148,Input_Lieferant!$B$9:$B$158,0),MATCH(E$1,Input_Lieferant!$C$8:$BE$8,0)), "")&amp;""</f>
        <v/>
      </c>
      <c r="F148" t="str">
        <f>_xlfn.IFNA(INDEX(Grunddaten!$C$9:$BP$134,MATCH($A148,Input_Lieferant!$B$9:$B$134,0),MATCH(F$1,Grunddaten!$C$8:$BP$8,0)), "")&amp;""</f>
        <v/>
      </c>
      <c r="G148" t="str">
        <f>_xlfn.IFNA(INDEX(Input_Lieferant!$C$9:$BE$158,MATCH($A148,Input_Lieferant!$B$9:$B$158,0),MATCH(G$1,Input_Lieferant!$C$8:$BE$8,0)), "")&amp;""</f>
        <v/>
      </c>
      <c r="H148" t="str">
        <f>_xlfn.IFNA(INDEX(Input_Lieferant!$C$9:$BE$158,MATCH($A148,Input_Lieferant!$B$9:$B$158,0),MATCH(H$1,Input_Lieferant!$C$8:$BE$8,0)),"")&amp;""</f>
        <v/>
      </c>
      <c r="I148" t="str">
        <f>TEXT(_xlfn.IFNA(INDEX(Input_Lieferant!$C$9:$BE$158,MATCH($A148,Input_Lieferant!$B$9:$B$158,0),MATCH(I$1,Input_Lieferant!$C$8:$BE$8,0)),""), "0.000")&amp;""</f>
        <v/>
      </c>
      <c r="J148" t="str">
        <f>TEXT(_xlfn.IFNA(INDEX(Input_Lieferant!$C$9:$BE$158,MATCH($A148,Input_Lieferant!$B$9:$B$158,0),MATCH(J$1,Input_Lieferant!$C$8:$BE$8,0)),""), "0.000")&amp;""</f>
        <v/>
      </c>
      <c r="K148" t="str">
        <f>TEXT(_xlfn.IFNA(INDEX(Input_Lieferant!$C$9:$BE$158,MATCH($A148,Input_Lieferant!$B$9:$B$158,0),MATCH(K$1,Input_Lieferant!$C$8:$BE$8,0)),""), "0.000")&amp;""</f>
        <v/>
      </c>
      <c r="L148" t="str">
        <f>TEXT(_xlfn.IFNA(INDEX(Input_Lieferant!$C$9:$BE$158,MATCH($A148,Input_Lieferant!$B$9:$B$158,0),MATCH(L$1,Input_Lieferant!$C$8:$BE$8,0)),""), "0.000")&amp;""</f>
        <v/>
      </c>
      <c r="M148" t="str">
        <f>_xlfn.IFNA(INDEX(Input_Lieferant!$C$9:$BE$158,MATCH($A148,Input_Lieferant!$B$9:$B$158,0),MATCH(M$1,Input_Lieferant!$C$8:$BE$8,0)),"")&amp;""</f>
        <v/>
      </c>
      <c r="N148" t="str">
        <f>_xlfn.IFNA(INDEX(Input_Lieferant!$C$9:$BE$158,MATCH($A148,Input_Lieferant!$B$9:$B$158,0),MATCH(N$1,Input_Lieferant!$C$8:$BE$8,0)),"")&amp;""</f>
        <v/>
      </c>
      <c r="O148" t="str">
        <f>_xlfn.IFNA(INDEX(Input_Lieferant!$C$9:$BE$158,MATCH($A148,Input_Lieferant!$B$9:$B$158,0),MATCH(O$1,Input_Lieferant!$C$8:$BE$8,0)),"")&amp;""</f>
        <v/>
      </c>
      <c r="P148" t="str">
        <f>_xlfn.IFNA(INDEX(Input_Lieferant!$C$9:$BE$158,MATCH($A148,Input_Lieferant!$B$9:$B$158,0),MATCH(P$1,Input_Lieferant!$C$8:$BE$8,0)),"")&amp;""</f>
        <v/>
      </c>
      <c r="Q148" s="258" t="str">
        <f t="shared" si="12"/>
        <v/>
      </c>
      <c r="R148" t="str">
        <f>_xlfn.IFNA(INDEX(Grunddaten!$C$9:$BP$134,MATCH($A148,Input_Lieferant!$B$9:$B$134,0),MATCH(R$1,Grunddaten!$C$8:$BP$8,0)), "")&amp;""</f>
        <v/>
      </c>
      <c r="S148" t="str">
        <f>_xlfn.IFNA(INDEX('Systemmanager - Datenassistent'!$J$9:$BU$134,MATCH($A148,Input_Lieferant!$B$9:$B$134,0),MATCH(S$1,'Systemmanager - Datenassistent'!$J$8:$BU$8,0)), "")</f>
        <v/>
      </c>
      <c r="T148" t="e">
        <f>INDEX('Systemmanager - Datenassistent'!$J$9:$BU$134,MATCH($A148,Input_Lieferant!$B$9:$B$134,0),MATCH(T$1,'Systemmanager - Datenassistent'!$J$8:$BU$8,0))</f>
        <v>#N/A</v>
      </c>
      <c r="U148" t="str">
        <f>_xlfn.IFNA(INDEX(Input_Lieferant!$C$9:$BE$158,MATCH($A148,Input_Lieferant!$B$9:$B$158,0),MATCH(U$1,Input_Lieferant!$C$8:$BE$8,0)),"")&amp;""</f>
        <v/>
      </c>
      <c r="V148" s="258" t="str">
        <f t="shared" si="13"/>
        <v/>
      </c>
      <c r="W148" t="str">
        <f>_xlfn.IFNA(INDEX(Grunddaten!$C$9:$BP$134,MATCH($A148,Input_Lieferant!$B$9:$B$134,0),MATCH(W$1,Grunddaten!$C$8:$BP$8,0)), "")&amp;""</f>
        <v/>
      </c>
      <c r="Y148" t="str">
        <f>_xlfn.IFNA(INDEX(Input_Lieferant!$C$9:$BE$158,MATCH($A148,Input_Lieferant!$B$9:$B$158,0),MATCH(Y$1,Input_Lieferant!$C$8:$BE$8,0)), "")&amp;""</f>
        <v/>
      </c>
      <c r="Z148" t="str">
        <f>_xlfn.IFNA(INDEX(Input_Lieferant!$C$9:$BE$158,MATCH($A148,Input_Lieferant!$B$9:$B$158,0),MATCH(Z$1,Input_Lieferant!$C$8:$BE$8,0)), "")&amp;""</f>
        <v/>
      </c>
      <c r="AA148" t="str">
        <f>_xlfn.IFNA(INDEX(Grunddaten!$C$9:$BP$134,MATCH($A148,Input_Lieferant!$B$9:$B$134,0),MATCH(AA$1,Grunddaten!$C$8:$BP$8,0)), "")&amp;""</f>
        <v/>
      </c>
      <c r="AB148" t="str">
        <f>_xlfn.IFNA(INDEX(Input_Lieferant!$C$9:$BE$158,MATCH($A148,Input_Lieferant!$B$9:$B$158,0),MATCH(AB$1,Input_Lieferant!$C$8:$BE$8,0)), "")&amp;""</f>
        <v/>
      </c>
      <c r="AC148" s="258" t="str">
        <f t="shared" si="14"/>
        <v/>
      </c>
      <c r="AD148" t="str">
        <f>_xlfn.IFNA(INDEX('Systemmanager - Datenassistent'!$G$9:$BU$134,MATCH($A148,Input_Lieferant!$B$9:$B$134,0),MATCH(AD$1,'Systemmanager - Datenassistent'!$G$8:$BU$8,0)), "")&amp;""</f>
        <v/>
      </c>
      <c r="AE148" t="str">
        <f>_xlfn.IFNA(INDEX(Grunddaten!$C$9:$BP$134,MATCH($A148,Input_Lieferant!$B$9:$B$134,0),MATCH(AE$1,Grunddaten!$C$8:$BP$8,0)), "")&amp;""</f>
        <v/>
      </c>
      <c r="AF148" t="str">
        <f>_xlfn.IFNA(INDEX('Systemmanager - Datenassistent'!$J$9:$BU$134,MATCH($A148,Input_Lieferant!$B$9:$B$134,0),MATCH(AF$1,'Systemmanager - Datenassistent'!$J$8:$BU$8,0)), "")&amp;""</f>
        <v/>
      </c>
      <c r="AG148" t="str">
        <f>_xlfn.IFNA(INDEX('Systemmanager - Datenassistent'!$J$9:$BU$134,MATCH($A148,Input_Lieferant!$B$9:$B$134,0),MATCH(AG$1,'Systemmanager - Datenassistent'!$J$8:$BU$8,0)), "")&amp;""</f>
        <v/>
      </c>
      <c r="AH148" t="str">
        <f>_xlfn.IFNA(INDEX(Grunddaten!$C$9:$BP$134,MATCH($A148,Input_Lieferant!$B$9:$B$134,0),MATCH(AH$1,Grunddaten!$C$8:$BP$8,0)), "")&amp;""</f>
        <v/>
      </c>
      <c r="AI148" t="str">
        <f>_xlfn.IFNA(INDEX(Grunddaten!$C$9:$BP$134,MATCH($A148,Input_Lieferant!$B$9:$B$134,0),MATCH(AI$1,Grunddaten!$C$8:$BP$8,0)), "")&amp;""</f>
        <v/>
      </c>
      <c r="AJ148" t="str">
        <f>_xlfn.IFNA(INDEX(Grunddaten!$C$9:$BP$134,MATCH($A148,Input_Lieferant!$B$9:$B$134,0),MATCH(AJ$1,Grunddaten!$C$8:$BP$8,0)), "")&amp;""</f>
        <v/>
      </c>
      <c r="AK148" s="258" t="str">
        <f t="shared" si="15"/>
        <v/>
      </c>
      <c r="AL148" t="str">
        <f>_xlfn.IFNA(INDEX('Systemmanager - Datenassistent'!$J$9:$BU$134,MATCH($A148,Input_Lieferant!$B$9:$B$134,0),MATCH(AL$1,'Systemmanager - Datenassistent'!$J$8:$BU$8,0)), "")&amp;""</f>
        <v/>
      </c>
      <c r="AM148" t="str">
        <f>_xlfn.IFNA(INDEX('Systemmanager - Datenassistent'!$J$9:$BU$134,MATCH($A148,Input_Lieferant!$B$9:$B$134,0),MATCH(AM$1,'Systemmanager - Datenassistent'!$J$8:$BU$8,0)), "")&amp;""</f>
        <v/>
      </c>
      <c r="AN148" s="227" t="str">
        <f>_xlfn.IFNA(INDEX('Systemmanager - Datenassistent'!$J$9:$BU$134,MATCH($A148,Input_Lieferant!$B$9:$B$134,0),MATCH(AN$1,'Systemmanager - Datenassistent'!$J$8:$BU$8,0)), "")&amp;""</f>
        <v/>
      </c>
    </row>
    <row r="149" spans="1:40" x14ac:dyDescent="0.2">
      <c r="A149" t="str">
        <f>IF(LEN(Input_Lieferant!B156)=0,"",Input_Lieferant!B156)</f>
        <v/>
      </c>
      <c r="B149" t="str">
        <f t="shared" si="11"/>
        <v/>
      </c>
      <c r="C149" t="str">
        <f>_xlfn.IFNA(INDEX(Grunddaten!$C$9:$BP$134,MATCH($A149,Input_Lieferant!$B$9:$B$134,0),MATCH(C$1,Grunddaten!$C$8:$BP$8,0)), "")&amp;""</f>
        <v/>
      </c>
      <c r="D149" t="str">
        <f>_xlfn.IFNA(INDEX(Input_Lieferant!$C$9:$BE$158,MATCH($A149,Input_Lieferant!$B$9:$B$158,0),MATCH(D$1,Input_Lieferant!$C$8:$BE$8,0)), "")&amp;""</f>
        <v/>
      </c>
      <c r="E149" t="str">
        <f>_xlfn.IFNA(INDEX(Input_Lieferant!$C$9:$BE$158,MATCH($A149,Input_Lieferant!$B$9:$B$158,0),MATCH(E$1,Input_Lieferant!$C$8:$BE$8,0)), "")&amp;""</f>
        <v/>
      </c>
      <c r="F149" t="str">
        <f>_xlfn.IFNA(INDEX(Grunddaten!$C$9:$BP$134,MATCH($A149,Input_Lieferant!$B$9:$B$134,0),MATCH(F$1,Grunddaten!$C$8:$BP$8,0)), "")&amp;""</f>
        <v/>
      </c>
      <c r="G149" t="str">
        <f>_xlfn.IFNA(INDEX(Input_Lieferant!$C$9:$BE$158,MATCH($A149,Input_Lieferant!$B$9:$B$158,0),MATCH(G$1,Input_Lieferant!$C$8:$BE$8,0)), "")&amp;""</f>
        <v/>
      </c>
      <c r="H149" t="str">
        <f>_xlfn.IFNA(INDEX(Input_Lieferant!$C$9:$BE$158,MATCH($A149,Input_Lieferant!$B$9:$B$158,0),MATCH(H$1,Input_Lieferant!$C$8:$BE$8,0)),"")&amp;""</f>
        <v/>
      </c>
      <c r="I149" t="str">
        <f>TEXT(_xlfn.IFNA(INDEX(Input_Lieferant!$C$9:$BE$158,MATCH($A149,Input_Lieferant!$B$9:$B$158,0),MATCH(I$1,Input_Lieferant!$C$8:$BE$8,0)),""), "0.000")&amp;""</f>
        <v/>
      </c>
      <c r="J149" t="str">
        <f>TEXT(_xlfn.IFNA(INDEX(Input_Lieferant!$C$9:$BE$158,MATCH($A149,Input_Lieferant!$B$9:$B$158,0),MATCH(J$1,Input_Lieferant!$C$8:$BE$8,0)),""), "0.000")&amp;""</f>
        <v/>
      </c>
      <c r="K149" t="str">
        <f>TEXT(_xlfn.IFNA(INDEX(Input_Lieferant!$C$9:$BE$158,MATCH($A149,Input_Lieferant!$B$9:$B$158,0),MATCH(K$1,Input_Lieferant!$C$8:$BE$8,0)),""), "0.000")&amp;""</f>
        <v/>
      </c>
      <c r="L149" t="str">
        <f>TEXT(_xlfn.IFNA(INDEX(Input_Lieferant!$C$9:$BE$158,MATCH($A149,Input_Lieferant!$B$9:$B$158,0),MATCH(L$1,Input_Lieferant!$C$8:$BE$8,0)),""), "0.000")&amp;""</f>
        <v/>
      </c>
      <c r="M149" t="str">
        <f>_xlfn.IFNA(INDEX(Input_Lieferant!$C$9:$BE$158,MATCH($A149,Input_Lieferant!$B$9:$B$158,0),MATCH(M$1,Input_Lieferant!$C$8:$BE$8,0)),"")&amp;""</f>
        <v/>
      </c>
      <c r="N149" t="str">
        <f>_xlfn.IFNA(INDEX(Input_Lieferant!$C$9:$BE$158,MATCH($A149,Input_Lieferant!$B$9:$B$158,0),MATCH(N$1,Input_Lieferant!$C$8:$BE$8,0)),"")&amp;""</f>
        <v/>
      </c>
      <c r="O149" t="str">
        <f>_xlfn.IFNA(INDEX(Input_Lieferant!$C$9:$BE$158,MATCH($A149,Input_Lieferant!$B$9:$B$158,0),MATCH(O$1,Input_Lieferant!$C$8:$BE$8,0)),"")&amp;""</f>
        <v/>
      </c>
      <c r="P149" t="str">
        <f>_xlfn.IFNA(INDEX(Input_Lieferant!$C$9:$BE$158,MATCH($A149,Input_Lieferant!$B$9:$B$158,0),MATCH(P$1,Input_Lieferant!$C$8:$BE$8,0)),"")&amp;""</f>
        <v/>
      </c>
      <c r="Q149" s="258" t="str">
        <f t="shared" si="12"/>
        <v/>
      </c>
      <c r="R149" t="str">
        <f>_xlfn.IFNA(INDEX(Grunddaten!$C$9:$BP$134,MATCH($A149,Input_Lieferant!$B$9:$B$134,0),MATCH(R$1,Grunddaten!$C$8:$BP$8,0)), "")&amp;""</f>
        <v/>
      </c>
      <c r="S149" t="str">
        <f>_xlfn.IFNA(INDEX('Systemmanager - Datenassistent'!$J$9:$BU$134,MATCH($A149,Input_Lieferant!$B$9:$B$134,0),MATCH(S$1,'Systemmanager - Datenassistent'!$J$8:$BU$8,0)), "")</f>
        <v/>
      </c>
      <c r="T149" t="e">
        <f>INDEX('Systemmanager - Datenassistent'!$J$9:$BU$134,MATCH($A149,Input_Lieferant!$B$9:$B$134,0),MATCH(T$1,'Systemmanager - Datenassistent'!$J$8:$BU$8,0))</f>
        <v>#N/A</v>
      </c>
      <c r="U149" t="str">
        <f>_xlfn.IFNA(INDEX(Input_Lieferant!$C$9:$BE$158,MATCH($A149,Input_Lieferant!$B$9:$B$158,0),MATCH(U$1,Input_Lieferant!$C$8:$BE$8,0)),"")&amp;""</f>
        <v/>
      </c>
      <c r="V149" s="258" t="str">
        <f t="shared" si="13"/>
        <v/>
      </c>
      <c r="W149" t="str">
        <f>_xlfn.IFNA(INDEX(Grunddaten!$C$9:$BP$134,MATCH($A149,Input_Lieferant!$B$9:$B$134,0),MATCH(W$1,Grunddaten!$C$8:$BP$8,0)), "")&amp;""</f>
        <v/>
      </c>
      <c r="Y149" t="str">
        <f>_xlfn.IFNA(INDEX(Input_Lieferant!$C$9:$BE$158,MATCH($A149,Input_Lieferant!$B$9:$B$158,0),MATCH(Y$1,Input_Lieferant!$C$8:$BE$8,0)), "")&amp;""</f>
        <v/>
      </c>
      <c r="Z149" t="str">
        <f>_xlfn.IFNA(INDEX(Input_Lieferant!$C$9:$BE$158,MATCH($A149,Input_Lieferant!$B$9:$B$158,0),MATCH(Z$1,Input_Lieferant!$C$8:$BE$8,0)), "")&amp;""</f>
        <v/>
      </c>
      <c r="AA149" t="str">
        <f>_xlfn.IFNA(INDEX(Grunddaten!$C$9:$BP$134,MATCH($A149,Input_Lieferant!$B$9:$B$134,0),MATCH(AA$1,Grunddaten!$C$8:$BP$8,0)), "")&amp;""</f>
        <v/>
      </c>
      <c r="AB149" t="str">
        <f>_xlfn.IFNA(INDEX(Input_Lieferant!$C$9:$BE$158,MATCH($A149,Input_Lieferant!$B$9:$B$158,0),MATCH(AB$1,Input_Lieferant!$C$8:$BE$8,0)), "")&amp;""</f>
        <v/>
      </c>
      <c r="AC149" s="258" t="str">
        <f t="shared" si="14"/>
        <v/>
      </c>
      <c r="AD149" t="str">
        <f>_xlfn.IFNA(INDEX('Systemmanager - Datenassistent'!$G$9:$BU$134,MATCH($A149,Input_Lieferant!$B$9:$B$134,0),MATCH(AD$1,'Systemmanager - Datenassistent'!$G$8:$BU$8,0)), "")&amp;""</f>
        <v/>
      </c>
      <c r="AE149" t="str">
        <f>_xlfn.IFNA(INDEX(Grunddaten!$C$9:$BP$134,MATCH($A149,Input_Lieferant!$B$9:$B$134,0),MATCH(AE$1,Grunddaten!$C$8:$BP$8,0)), "")&amp;""</f>
        <v/>
      </c>
      <c r="AF149" t="str">
        <f>_xlfn.IFNA(INDEX('Systemmanager - Datenassistent'!$J$9:$BU$134,MATCH($A149,Input_Lieferant!$B$9:$B$134,0),MATCH(AF$1,'Systemmanager - Datenassistent'!$J$8:$BU$8,0)), "")&amp;""</f>
        <v/>
      </c>
      <c r="AG149" t="str">
        <f>_xlfn.IFNA(INDEX('Systemmanager - Datenassistent'!$J$9:$BU$134,MATCH($A149,Input_Lieferant!$B$9:$B$134,0),MATCH(AG$1,'Systemmanager - Datenassistent'!$J$8:$BU$8,0)), "")&amp;""</f>
        <v/>
      </c>
      <c r="AH149" t="str">
        <f>_xlfn.IFNA(INDEX(Grunddaten!$C$9:$BP$134,MATCH($A149,Input_Lieferant!$B$9:$B$134,0),MATCH(AH$1,Grunddaten!$C$8:$BP$8,0)), "")&amp;""</f>
        <v/>
      </c>
      <c r="AI149" t="str">
        <f>_xlfn.IFNA(INDEX(Grunddaten!$C$9:$BP$134,MATCH($A149,Input_Lieferant!$B$9:$B$134,0),MATCH(AI$1,Grunddaten!$C$8:$BP$8,0)), "")&amp;""</f>
        <v/>
      </c>
      <c r="AJ149" t="str">
        <f>_xlfn.IFNA(INDEX(Grunddaten!$C$9:$BP$134,MATCH($A149,Input_Lieferant!$B$9:$B$134,0),MATCH(AJ$1,Grunddaten!$C$8:$BP$8,0)), "")&amp;""</f>
        <v/>
      </c>
      <c r="AK149" s="258" t="str">
        <f t="shared" si="15"/>
        <v/>
      </c>
      <c r="AL149" t="str">
        <f>_xlfn.IFNA(INDEX('Systemmanager - Datenassistent'!$J$9:$BU$134,MATCH($A149,Input_Lieferant!$B$9:$B$134,0),MATCH(AL$1,'Systemmanager - Datenassistent'!$J$8:$BU$8,0)), "")&amp;""</f>
        <v/>
      </c>
      <c r="AM149" t="str">
        <f>_xlfn.IFNA(INDEX('Systemmanager - Datenassistent'!$J$9:$BU$134,MATCH($A149,Input_Lieferant!$B$9:$B$134,0),MATCH(AM$1,'Systemmanager - Datenassistent'!$J$8:$BU$8,0)), "")&amp;""</f>
        <v/>
      </c>
      <c r="AN149" s="227" t="str">
        <f>_xlfn.IFNA(INDEX('Systemmanager - Datenassistent'!$J$9:$BU$134,MATCH($A149,Input_Lieferant!$B$9:$B$134,0),MATCH(AN$1,'Systemmanager - Datenassistent'!$J$8:$BU$8,0)), "")&amp;""</f>
        <v/>
      </c>
    </row>
    <row r="150" spans="1:40" x14ac:dyDescent="0.2">
      <c r="A150" t="str">
        <f>IF(LEN(Input_Lieferant!B157)=0,"",Input_Lieferant!B157)</f>
        <v/>
      </c>
      <c r="B150" t="str">
        <f t="shared" si="11"/>
        <v/>
      </c>
      <c r="C150" t="str">
        <f>_xlfn.IFNA(INDEX(Grunddaten!$C$9:$BP$134,MATCH($A150,Input_Lieferant!$B$9:$B$134,0),MATCH(C$1,Grunddaten!$C$8:$BP$8,0)), "")&amp;""</f>
        <v/>
      </c>
      <c r="D150" t="str">
        <f>_xlfn.IFNA(INDEX(Input_Lieferant!$C$9:$BE$158,MATCH($A150,Input_Lieferant!$B$9:$B$158,0),MATCH(D$1,Input_Lieferant!$C$8:$BE$8,0)), "")&amp;""</f>
        <v/>
      </c>
      <c r="E150" t="str">
        <f>_xlfn.IFNA(INDEX(Input_Lieferant!$C$9:$BE$158,MATCH($A150,Input_Lieferant!$B$9:$B$158,0),MATCH(E$1,Input_Lieferant!$C$8:$BE$8,0)), "")&amp;""</f>
        <v/>
      </c>
      <c r="F150" t="str">
        <f>_xlfn.IFNA(INDEX(Grunddaten!$C$9:$BP$134,MATCH($A150,Input_Lieferant!$B$9:$B$134,0),MATCH(F$1,Grunddaten!$C$8:$BP$8,0)), "")&amp;""</f>
        <v/>
      </c>
      <c r="G150" t="str">
        <f>_xlfn.IFNA(INDEX(Input_Lieferant!$C$9:$BE$158,MATCH($A150,Input_Lieferant!$B$9:$B$158,0),MATCH(G$1,Input_Lieferant!$C$8:$BE$8,0)), "")&amp;""</f>
        <v/>
      </c>
      <c r="H150" t="str">
        <f>_xlfn.IFNA(INDEX(Input_Lieferant!$C$9:$BE$158,MATCH($A150,Input_Lieferant!$B$9:$B$158,0),MATCH(H$1,Input_Lieferant!$C$8:$BE$8,0)),"")&amp;""</f>
        <v/>
      </c>
      <c r="I150" t="str">
        <f>TEXT(_xlfn.IFNA(INDEX(Input_Lieferant!$C$9:$BE$158,MATCH($A150,Input_Lieferant!$B$9:$B$158,0),MATCH(I$1,Input_Lieferant!$C$8:$BE$8,0)),""), "0.000")&amp;""</f>
        <v/>
      </c>
      <c r="J150" t="str">
        <f>TEXT(_xlfn.IFNA(INDEX(Input_Lieferant!$C$9:$BE$158,MATCH($A150,Input_Lieferant!$B$9:$B$158,0),MATCH(J$1,Input_Lieferant!$C$8:$BE$8,0)),""), "0.000")&amp;""</f>
        <v/>
      </c>
      <c r="K150" t="str">
        <f>TEXT(_xlfn.IFNA(INDEX(Input_Lieferant!$C$9:$BE$158,MATCH($A150,Input_Lieferant!$B$9:$B$158,0),MATCH(K$1,Input_Lieferant!$C$8:$BE$8,0)),""), "0.000")&amp;""</f>
        <v/>
      </c>
      <c r="L150" t="str">
        <f>TEXT(_xlfn.IFNA(INDEX(Input_Lieferant!$C$9:$BE$158,MATCH($A150,Input_Lieferant!$B$9:$B$158,0),MATCH(L$1,Input_Lieferant!$C$8:$BE$8,0)),""), "0.000")&amp;""</f>
        <v/>
      </c>
      <c r="M150" t="str">
        <f>_xlfn.IFNA(INDEX(Input_Lieferant!$C$9:$BE$158,MATCH($A150,Input_Lieferant!$B$9:$B$158,0),MATCH(M$1,Input_Lieferant!$C$8:$BE$8,0)),"")&amp;""</f>
        <v/>
      </c>
      <c r="N150" t="str">
        <f>_xlfn.IFNA(INDEX(Input_Lieferant!$C$9:$BE$158,MATCH($A150,Input_Lieferant!$B$9:$B$158,0),MATCH(N$1,Input_Lieferant!$C$8:$BE$8,0)),"")&amp;""</f>
        <v/>
      </c>
      <c r="O150" t="str">
        <f>_xlfn.IFNA(INDEX(Input_Lieferant!$C$9:$BE$158,MATCH($A150,Input_Lieferant!$B$9:$B$158,0),MATCH(O$1,Input_Lieferant!$C$8:$BE$8,0)),"")&amp;""</f>
        <v/>
      </c>
      <c r="P150" t="str">
        <f>_xlfn.IFNA(INDEX(Input_Lieferant!$C$9:$BE$158,MATCH($A150,Input_Lieferant!$B$9:$B$158,0),MATCH(P$1,Input_Lieferant!$C$8:$BE$8,0)),"")&amp;""</f>
        <v/>
      </c>
      <c r="Q150" s="258" t="str">
        <f t="shared" si="12"/>
        <v/>
      </c>
      <c r="R150" t="str">
        <f>_xlfn.IFNA(INDEX(Grunddaten!$C$9:$BP$134,MATCH($A150,Input_Lieferant!$B$9:$B$134,0),MATCH(R$1,Grunddaten!$C$8:$BP$8,0)), "")&amp;""</f>
        <v/>
      </c>
      <c r="S150" t="str">
        <f>_xlfn.IFNA(INDEX('Systemmanager - Datenassistent'!$J$9:$BU$134,MATCH($A150,Input_Lieferant!$B$9:$B$134,0),MATCH(S$1,'Systemmanager - Datenassistent'!$J$8:$BU$8,0)), "")</f>
        <v/>
      </c>
      <c r="T150" t="e">
        <f>INDEX('Systemmanager - Datenassistent'!$J$9:$BU$134,MATCH($A150,Input_Lieferant!$B$9:$B$134,0),MATCH(T$1,'Systemmanager - Datenassistent'!$J$8:$BU$8,0))</f>
        <v>#N/A</v>
      </c>
      <c r="U150" t="str">
        <f>_xlfn.IFNA(INDEX(Input_Lieferant!$C$9:$BE$158,MATCH($A150,Input_Lieferant!$B$9:$B$158,0),MATCH(U$1,Input_Lieferant!$C$8:$BE$8,0)),"")&amp;""</f>
        <v/>
      </c>
      <c r="V150" s="258" t="str">
        <f t="shared" si="13"/>
        <v/>
      </c>
      <c r="W150" t="str">
        <f>_xlfn.IFNA(INDEX(Grunddaten!$C$9:$BP$134,MATCH($A150,Input_Lieferant!$B$9:$B$134,0),MATCH(W$1,Grunddaten!$C$8:$BP$8,0)), "")&amp;""</f>
        <v/>
      </c>
      <c r="Y150" t="str">
        <f>_xlfn.IFNA(INDEX(Input_Lieferant!$C$9:$BE$158,MATCH($A150,Input_Lieferant!$B$9:$B$158,0),MATCH(Y$1,Input_Lieferant!$C$8:$BE$8,0)), "")&amp;""</f>
        <v/>
      </c>
      <c r="Z150" t="str">
        <f>_xlfn.IFNA(INDEX(Input_Lieferant!$C$9:$BE$158,MATCH($A150,Input_Lieferant!$B$9:$B$158,0),MATCH(Z$1,Input_Lieferant!$C$8:$BE$8,0)), "")&amp;""</f>
        <v/>
      </c>
      <c r="AA150" t="str">
        <f>_xlfn.IFNA(INDEX(Grunddaten!$C$9:$BP$134,MATCH($A150,Input_Lieferant!$B$9:$B$134,0),MATCH(AA$1,Grunddaten!$C$8:$BP$8,0)), "")&amp;""</f>
        <v/>
      </c>
      <c r="AB150" t="str">
        <f>_xlfn.IFNA(INDEX(Input_Lieferant!$C$9:$BE$158,MATCH($A150,Input_Lieferant!$B$9:$B$158,0),MATCH(AB$1,Input_Lieferant!$C$8:$BE$8,0)), "")&amp;""</f>
        <v/>
      </c>
      <c r="AC150" s="258" t="str">
        <f t="shared" si="14"/>
        <v/>
      </c>
      <c r="AD150" t="str">
        <f>_xlfn.IFNA(INDEX('Systemmanager - Datenassistent'!$G$9:$BU$134,MATCH($A150,Input_Lieferant!$B$9:$B$134,0),MATCH(AD$1,'Systemmanager - Datenassistent'!$G$8:$BU$8,0)), "")&amp;""</f>
        <v/>
      </c>
      <c r="AE150" t="str">
        <f>_xlfn.IFNA(INDEX(Grunddaten!$C$9:$BP$134,MATCH($A150,Input_Lieferant!$B$9:$B$134,0),MATCH(AE$1,Grunddaten!$C$8:$BP$8,0)), "")&amp;""</f>
        <v/>
      </c>
      <c r="AF150" t="str">
        <f>_xlfn.IFNA(INDEX('Systemmanager - Datenassistent'!$J$9:$BU$134,MATCH($A150,Input_Lieferant!$B$9:$B$134,0),MATCH(AF$1,'Systemmanager - Datenassistent'!$J$8:$BU$8,0)), "")&amp;""</f>
        <v/>
      </c>
      <c r="AG150" t="str">
        <f>_xlfn.IFNA(INDEX('Systemmanager - Datenassistent'!$J$9:$BU$134,MATCH($A150,Input_Lieferant!$B$9:$B$134,0),MATCH(AG$1,'Systemmanager - Datenassistent'!$J$8:$BU$8,0)), "")&amp;""</f>
        <v/>
      </c>
      <c r="AH150" t="str">
        <f>_xlfn.IFNA(INDEX(Grunddaten!$C$9:$BP$134,MATCH($A150,Input_Lieferant!$B$9:$B$134,0),MATCH(AH$1,Grunddaten!$C$8:$BP$8,0)), "")&amp;""</f>
        <v/>
      </c>
      <c r="AI150" t="str">
        <f>_xlfn.IFNA(INDEX(Grunddaten!$C$9:$BP$134,MATCH($A150,Input_Lieferant!$B$9:$B$134,0),MATCH(AI$1,Grunddaten!$C$8:$BP$8,0)), "")&amp;""</f>
        <v/>
      </c>
      <c r="AJ150" t="str">
        <f>_xlfn.IFNA(INDEX(Grunddaten!$C$9:$BP$134,MATCH($A150,Input_Lieferant!$B$9:$B$134,0),MATCH(AJ$1,Grunddaten!$C$8:$BP$8,0)), "")&amp;""</f>
        <v/>
      </c>
      <c r="AK150" s="258" t="str">
        <f t="shared" si="15"/>
        <v/>
      </c>
      <c r="AL150" t="str">
        <f>_xlfn.IFNA(INDEX('Systemmanager - Datenassistent'!$J$9:$BU$134,MATCH($A150,Input_Lieferant!$B$9:$B$134,0),MATCH(AL$1,'Systemmanager - Datenassistent'!$J$8:$BU$8,0)), "")&amp;""</f>
        <v/>
      </c>
      <c r="AM150" t="str">
        <f>_xlfn.IFNA(INDEX('Systemmanager - Datenassistent'!$J$9:$BU$134,MATCH($A150,Input_Lieferant!$B$9:$B$134,0),MATCH(AM$1,'Systemmanager - Datenassistent'!$J$8:$BU$8,0)), "")&amp;""</f>
        <v/>
      </c>
      <c r="AN150" s="227" t="str">
        <f>_xlfn.IFNA(INDEX('Systemmanager - Datenassistent'!$J$9:$BU$134,MATCH($A150,Input_Lieferant!$B$9:$B$134,0),MATCH(AN$1,'Systemmanager - Datenassistent'!$J$8:$BU$8,0)), "")&amp;""</f>
        <v/>
      </c>
    </row>
    <row r="151" spans="1:40" x14ac:dyDescent="0.2">
      <c r="A151" t="str">
        <f>IF(LEN(Input_Lieferant!B158)=0,"",Input_Lieferant!B158)</f>
        <v/>
      </c>
      <c r="B151" t="str">
        <f t="shared" si="11"/>
        <v/>
      </c>
      <c r="C151" t="str">
        <f>_xlfn.IFNA(INDEX(Grunddaten!$C$9:$BP$134,MATCH($A151,Input_Lieferant!$B$9:$B$134,0),MATCH(C$1,Grunddaten!$C$8:$BP$8,0)), "")&amp;""</f>
        <v/>
      </c>
      <c r="D151" t="str">
        <f>_xlfn.IFNA(INDEX(Input_Lieferant!$C$9:$BE$158,MATCH($A151,Input_Lieferant!$B$9:$B$158,0),MATCH(D$1,Input_Lieferant!$C$8:$BE$8,0)), "")&amp;""</f>
        <v/>
      </c>
      <c r="E151" t="str">
        <f>_xlfn.IFNA(INDEX(Input_Lieferant!$C$9:$BE$158,MATCH($A151,Input_Lieferant!$B$9:$B$158,0),MATCH(E$1,Input_Lieferant!$C$8:$BE$8,0)), "")&amp;""</f>
        <v/>
      </c>
      <c r="F151" t="str">
        <f>_xlfn.IFNA(INDEX(Grunddaten!$C$9:$BP$134,MATCH($A151,Input_Lieferant!$B$9:$B$134,0),MATCH(F$1,Grunddaten!$C$8:$BP$8,0)), "")&amp;""</f>
        <v/>
      </c>
      <c r="G151" t="str">
        <f>_xlfn.IFNA(INDEX(Input_Lieferant!$C$9:$BE$158,MATCH($A151,Input_Lieferant!$B$9:$B$158,0),MATCH(G$1,Input_Lieferant!$C$8:$BE$8,0)), "")&amp;""</f>
        <v/>
      </c>
      <c r="H151" t="str">
        <f>_xlfn.IFNA(INDEX(Input_Lieferant!$C$9:$BE$158,MATCH($A151,Input_Lieferant!$B$9:$B$158,0),MATCH(H$1,Input_Lieferant!$C$8:$BE$8,0)),"")&amp;""</f>
        <v/>
      </c>
      <c r="I151" t="str">
        <f>TEXT(_xlfn.IFNA(INDEX(Input_Lieferant!$C$9:$BE$158,MATCH($A151,Input_Lieferant!$B$9:$B$158,0),MATCH(I$1,Input_Lieferant!$C$8:$BE$8,0)),""), "0.000")&amp;""</f>
        <v/>
      </c>
      <c r="J151" t="str">
        <f>TEXT(_xlfn.IFNA(INDEX(Input_Lieferant!$C$9:$BE$158,MATCH($A151,Input_Lieferant!$B$9:$B$158,0),MATCH(J$1,Input_Lieferant!$C$8:$BE$8,0)),""), "0.000")&amp;""</f>
        <v/>
      </c>
      <c r="K151" t="str">
        <f>TEXT(_xlfn.IFNA(INDEX(Input_Lieferant!$C$9:$BE$158,MATCH($A151,Input_Lieferant!$B$9:$B$158,0),MATCH(K$1,Input_Lieferant!$C$8:$BE$8,0)),""), "0.000")&amp;""</f>
        <v/>
      </c>
      <c r="L151" t="str">
        <f>TEXT(_xlfn.IFNA(INDEX(Input_Lieferant!$C$9:$BE$158,MATCH($A151,Input_Lieferant!$B$9:$B$158,0),MATCH(L$1,Input_Lieferant!$C$8:$BE$8,0)),""), "0.000")&amp;""</f>
        <v/>
      </c>
      <c r="M151" t="str">
        <f>_xlfn.IFNA(INDEX(Input_Lieferant!$C$9:$BE$158,MATCH($A151,Input_Lieferant!$B$9:$B$158,0),MATCH(M$1,Input_Lieferant!$C$8:$BE$8,0)),"")&amp;""</f>
        <v/>
      </c>
      <c r="N151" t="str">
        <f>_xlfn.IFNA(INDEX(Input_Lieferant!$C$9:$BE$158,MATCH($A151,Input_Lieferant!$B$9:$B$158,0),MATCH(N$1,Input_Lieferant!$C$8:$BE$8,0)),"")&amp;""</f>
        <v/>
      </c>
      <c r="O151" t="str">
        <f>_xlfn.IFNA(INDEX(Input_Lieferant!$C$9:$BE$158,MATCH($A151,Input_Lieferant!$B$9:$B$158,0),MATCH(O$1,Input_Lieferant!$C$8:$BE$8,0)),"")&amp;""</f>
        <v/>
      </c>
      <c r="P151" t="str">
        <f>_xlfn.IFNA(INDEX(Input_Lieferant!$C$9:$BE$158,MATCH($A151,Input_Lieferant!$B$9:$B$158,0),MATCH(P$1,Input_Lieferant!$C$8:$BE$8,0)),"")&amp;""</f>
        <v/>
      </c>
      <c r="Q151" s="258" t="str">
        <f t="shared" si="12"/>
        <v/>
      </c>
      <c r="R151" t="str">
        <f>_xlfn.IFNA(INDEX(Grunddaten!$C$9:$BP$134,MATCH($A151,Input_Lieferant!$B$9:$B$134,0),MATCH(R$1,Grunddaten!$C$8:$BP$8,0)), "")&amp;""</f>
        <v/>
      </c>
      <c r="S151" t="str">
        <f>_xlfn.IFNA(INDEX('Systemmanager - Datenassistent'!$J$9:$BU$134,MATCH($A151,Input_Lieferant!$B$9:$B$134,0),MATCH(S$1,'Systemmanager - Datenassistent'!$J$8:$BU$8,0)), "")</f>
        <v/>
      </c>
      <c r="T151" t="e">
        <f>INDEX('Systemmanager - Datenassistent'!$J$9:$BU$134,MATCH($A151,Input_Lieferant!$B$9:$B$134,0),MATCH(T$1,'Systemmanager - Datenassistent'!$J$8:$BU$8,0))</f>
        <v>#N/A</v>
      </c>
      <c r="U151" t="str">
        <f>_xlfn.IFNA(INDEX(Input_Lieferant!$C$9:$BE$158,MATCH($A151,Input_Lieferant!$B$9:$B$158,0),MATCH(U$1,Input_Lieferant!$C$8:$BE$8,0)),"")&amp;""</f>
        <v/>
      </c>
      <c r="V151" s="258" t="str">
        <f t="shared" si="13"/>
        <v/>
      </c>
      <c r="W151" t="str">
        <f>_xlfn.IFNA(INDEX(Grunddaten!$C$9:$BP$134,MATCH($A151,Input_Lieferant!$B$9:$B$134,0),MATCH(W$1,Grunddaten!$C$8:$BP$8,0)), "")&amp;""</f>
        <v/>
      </c>
      <c r="Y151" t="str">
        <f>_xlfn.IFNA(INDEX(Input_Lieferant!$C$9:$BE$158,MATCH($A151,Input_Lieferant!$B$9:$B$158,0),MATCH(Y$1,Input_Lieferant!$C$8:$BE$8,0)), "")&amp;""</f>
        <v/>
      </c>
      <c r="Z151" t="str">
        <f>_xlfn.IFNA(INDEX(Input_Lieferant!$C$9:$BE$158,MATCH($A151,Input_Lieferant!$B$9:$B$158,0),MATCH(Z$1,Input_Lieferant!$C$8:$BE$8,0)), "")&amp;""</f>
        <v/>
      </c>
      <c r="AA151" t="str">
        <f>_xlfn.IFNA(INDEX(Grunddaten!$C$9:$BP$134,MATCH($A151,Input_Lieferant!$B$9:$B$134,0),MATCH(AA$1,Grunddaten!$C$8:$BP$8,0)), "")&amp;""</f>
        <v/>
      </c>
      <c r="AB151" t="str">
        <f>_xlfn.IFNA(INDEX(Input_Lieferant!$C$9:$BE$158,MATCH($A151,Input_Lieferant!$B$9:$B$158,0),MATCH(AB$1,Input_Lieferant!$C$8:$BE$8,0)), "")&amp;""</f>
        <v/>
      </c>
      <c r="AC151" s="258" t="str">
        <f t="shared" si="14"/>
        <v/>
      </c>
      <c r="AD151" t="str">
        <f>_xlfn.IFNA(INDEX('Systemmanager - Datenassistent'!$G$9:$BU$134,MATCH($A151,Input_Lieferant!$B$9:$B$134,0),MATCH(AD$1,'Systemmanager - Datenassistent'!$G$8:$BU$8,0)), "")&amp;""</f>
        <v/>
      </c>
      <c r="AE151" t="str">
        <f>_xlfn.IFNA(INDEX(Grunddaten!$C$9:$BP$134,MATCH($A151,Input_Lieferant!$B$9:$B$134,0),MATCH(AE$1,Grunddaten!$C$8:$BP$8,0)), "")&amp;""</f>
        <v/>
      </c>
      <c r="AF151" t="str">
        <f>_xlfn.IFNA(INDEX('Systemmanager - Datenassistent'!$J$9:$BU$134,MATCH($A151,Input_Lieferant!$B$9:$B$134,0),MATCH(AF$1,'Systemmanager - Datenassistent'!$J$8:$BU$8,0)), "")&amp;""</f>
        <v/>
      </c>
      <c r="AG151" t="str">
        <f>_xlfn.IFNA(INDEX('Systemmanager - Datenassistent'!$J$9:$BU$134,MATCH($A151,Input_Lieferant!$B$9:$B$134,0),MATCH(AG$1,'Systemmanager - Datenassistent'!$J$8:$BU$8,0)), "")&amp;""</f>
        <v/>
      </c>
      <c r="AH151" t="str">
        <f>_xlfn.IFNA(INDEX(Grunddaten!$C$9:$BP$134,MATCH($A151,Input_Lieferant!$B$9:$B$134,0),MATCH(AH$1,Grunddaten!$C$8:$BP$8,0)), "")&amp;""</f>
        <v/>
      </c>
      <c r="AI151" t="str">
        <f>_xlfn.IFNA(INDEX(Grunddaten!$C$9:$BP$134,MATCH($A151,Input_Lieferant!$B$9:$B$134,0),MATCH(AI$1,Grunddaten!$C$8:$BP$8,0)), "")&amp;""</f>
        <v/>
      </c>
      <c r="AJ151" t="str">
        <f>_xlfn.IFNA(INDEX(Grunddaten!$C$9:$BP$134,MATCH($A151,Input_Lieferant!$B$9:$B$134,0),MATCH(AJ$1,Grunddaten!$C$8:$BP$8,0)), "")&amp;""</f>
        <v/>
      </c>
      <c r="AK151" s="258" t="str">
        <f t="shared" si="15"/>
        <v/>
      </c>
      <c r="AL151" t="str">
        <f>_xlfn.IFNA(INDEX('Systemmanager - Datenassistent'!$J$9:$BU$134,MATCH($A151,Input_Lieferant!$B$9:$B$134,0),MATCH(AL$1,'Systemmanager - Datenassistent'!$J$8:$BU$8,0)), "")&amp;""</f>
        <v/>
      </c>
      <c r="AM151" t="str">
        <f>_xlfn.IFNA(INDEX('Systemmanager - Datenassistent'!$J$9:$BU$134,MATCH($A151,Input_Lieferant!$B$9:$B$134,0),MATCH(AM$1,'Systemmanager - Datenassistent'!$J$8:$BU$8,0)), "")&amp;""</f>
        <v/>
      </c>
      <c r="AN151" s="227" t="str">
        <f>_xlfn.IFNA(INDEX('Systemmanager - Datenassistent'!$J$9:$BU$134,MATCH($A151,Input_Lieferant!$B$9:$B$134,0),MATCH(AN$1,'Systemmanager - Datenassistent'!$J$8:$BU$8,0)), "")&amp;""</f>
        <v/>
      </c>
    </row>
    <row r="152" spans="1:40" x14ac:dyDescent="0.2">
      <c r="A152" s="88"/>
      <c r="B152" s="88"/>
      <c r="C152" s="88"/>
      <c r="D152" s="88"/>
      <c r="E152" s="88"/>
      <c r="F152" s="88"/>
      <c r="G152" s="88"/>
      <c r="H152" s="202"/>
      <c r="I152" s="202"/>
      <c r="J152" s="202"/>
      <c r="K152" s="202"/>
      <c r="L152" s="202"/>
      <c r="M152" s="88"/>
      <c r="N152" s="88"/>
      <c r="O152" s="88"/>
      <c r="P152" s="88"/>
      <c r="Q152" s="88"/>
      <c r="R152" s="88"/>
      <c r="S152" s="88"/>
      <c r="T152" s="88"/>
      <c r="U152" s="88"/>
      <c r="V152" s="88"/>
      <c r="W152" s="88"/>
      <c r="X152" s="88"/>
      <c r="Y152" s="88"/>
      <c r="Z152" s="88"/>
      <c r="AA152" s="88"/>
      <c r="AB152" s="88"/>
      <c r="AC152" s="88"/>
      <c r="AE152" s="88"/>
      <c r="AF152" s="88"/>
      <c r="AG152" s="88"/>
      <c r="AH152" s="88"/>
      <c r="AI152" s="88"/>
      <c r="AJ152" s="88"/>
      <c r="AK152" s="88"/>
      <c r="AL152" s="88"/>
      <c r="AM152" s="88"/>
      <c r="AN152" s="88"/>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43">
    <tabColor rgb="FF92D050"/>
  </sheetPr>
  <dimension ref="A1:G455"/>
  <sheetViews>
    <sheetView topLeftCell="B1" zoomScale="85" zoomScaleNormal="85" workbookViewId="0">
      <pane ySplit="4" topLeftCell="A5" activePane="bottomLeft" state="frozen"/>
      <selection activeCell="F2" sqref="F2:F151"/>
      <selection pane="bottomLeft" activeCell="F2" sqref="F2:F151"/>
    </sheetView>
  </sheetViews>
  <sheetFormatPr baseColWidth="10" defaultColWidth="8.5" defaultRowHeight="14.25" customHeight="1" x14ac:dyDescent="0.2"/>
  <cols>
    <col min="1" max="1" width="3.33203125" style="227" hidden="1" customWidth="1"/>
    <col min="2" max="2" width="11.5" style="227" customWidth="1"/>
    <col min="3" max="3" width="10" style="227" hidden="1" customWidth="1"/>
    <col min="4" max="4" width="9.33203125" style="227" customWidth="1"/>
    <col min="5" max="5" width="50.33203125" style="227" customWidth="1"/>
    <col min="6" max="6" width="8.5" hidden="1" customWidth="1"/>
    <col min="7" max="7" width="17.5" hidden="1" customWidth="1"/>
  </cols>
  <sheetData>
    <row r="1" spans="1:7" ht="14.25" hidden="1" customHeight="1" x14ac:dyDescent="0.2">
      <c r="E1" s="227" t="s">
        <v>32702</v>
      </c>
    </row>
    <row r="2" spans="1:7" ht="15" hidden="1" x14ac:dyDescent="0.2">
      <c r="E2" s="227" t="s">
        <v>133</v>
      </c>
    </row>
    <row r="3" spans="1:7" ht="15" hidden="1" x14ac:dyDescent="0.2">
      <c r="E3" s="227" t="s">
        <v>105</v>
      </c>
    </row>
    <row r="4" spans="1:7" ht="14.25" customHeight="1" x14ac:dyDescent="0.2">
      <c r="A4" s="228" t="s">
        <v>68</v>
      </c>
      <c r="B4" s="229" t="s">
        <v>1</v>
      </c>
      <c r="C4" s="229" t="s">
        <v>3</v>
      </c>
      <c r="D4" s="229" t="s">
        <v>0</v>
      </c>
      <c r="E4" s="230" t="s">
        <v>25</v>
      </c>
      <c r="F4" s="2" t="s">
        <v>69</v>
      </c>
      <c r="G4" s="3" t="s">
        <v>53</v>
      </c>
    </row>
    <row r="5" spans="1:7" ht="14.25" customHeight="1" x14ac:dyDescent="0.2">
      <c r="B5">
        <f>IF(Input_Lieferant!B9="","",Input_Lieferant!B9)</f>
        <v>1</v>
      </c>
      <c r="C5">
        <v>1</v>
      </c>
      <c r="D5" t="str">
        <f>IF(B5&lt;&gt;"","D","")</f>
        <v>D</v>
      </c>
      <c r="E5" t="str">
        <f>_xlfn.IFNA(INDEX(Input_Lieferant!$C$9:$BE$158,MATCH($B5,Input_Lieferant!$B$9:$B$158,0),MATCH($E$3,Input_Lieferant!$C$8:$BE$8,0)),"")</f>
        <v>Kurztext DE XYZ</v>
      </c>
    </row>
    <row r="6" spans="1:7" ht="14.25" customHeight="1" x14ac:dyDescent="0.2">
      <c r="B6">
        <f>IF(Input_Lieferant!B9="","",Input_Lieferant!B9)</f>
        <v>1</v>
      </c>
      <c r="C6">
        <v>2</v>
      </c>
      <c r="D6" t="str">
        <f>IF(B6&lt;&gt;"","F","")</f>
        <v>F</v>
      </c>
      <c r="E6" t="str">
        <f>_xlfn.IFNA(INDEX(Input_Lieferant!$C$9:$BE$158,MATCH($B6,Input_Lieferant!$B$9:$B$158,0),MATCH($E$2,Input_Lieferant!$C$8:$BE$8,0)),"")</f>
        <v>Kurztext FR</v>
      </c>
    </row>
    <row r="7" spans="1:7" ht="14.25" customHeight="1" x14ac:dyDescent="0.2">
      <c r="B7">
        <f>IF(Input_Lieferant!B9="","",Input_Lieferant!B9)</f>
        <v>1</v>
      </c>
      <c r="C7">
        <v>3</v>
      </c>
      <c r="D7" t="str">
        <f>IF(B7&lt;&gt;"","E","")</f>
        <v>E</v>
      </c>
      <c r="E7" t="str">
        <f>_xlfn.IFNA(INDEX(Input_Lieferant!$C$9:$BE$158,MATCH($B7,Input_Lieferant!$B$9:$B$158,0),MATCH($E$1,Input_Lieferant!$C$8:$BE$8,0)),"")</f>
        <v>Kurztext EN</v>
      </c>
    </row>
    <row r="8" spans="1:7" ht="14.25" customHeight="1" x14ac:dyDescent="0.2">
      <c r="B8">
        <f>IFERROR(IF(AND(B5=B6, B6=B7),IF(B5+1&gt;MATCH(0,Input_Lieferant!$B$9:$B$158,-1),"",B5+1),B5),"")</f>
        <v>2</v>
      </c>
      <c r="C8">
        <v>4</v>
      </c>
      <c r="D8" t="str">
        <f>IF(B8&lt;&gt;"",D5,"")</f>
        <v>D</v>
      </c>
      <c r="E8" t="str">
        <f>_xlfn.IFNA(INDEX(Input_Lieferant!$C$9:$BE$158,MATCH($B8,Input_Lieferant!$B$9:$B$158,0),MATCH($E$3,Input_Lieferant!$C$8:$BE$8,0)),"")</f>
        <v>Kurztext DE 2</v>
      </c>
    </row>
    <row r="9" spans="1:7" ht="14.25" customHeight="1" x14ac:dyDescent="0.2">
      <c r="B9">
        <f>IFERROR(IF(AND(B5=B6, B6=B7),IF(B6+1&gt;MATCH(0,Input_Lieferant!$B$9:$B$158,-1),"",B6+1),B6),"")</f>
        <v>2</v>
      </c>
      <c r="C9">
        <v>5</v>
      </c>
      <c r="D9" t="str">
        <f t="shared" ref="D9:D72" si="0">IF(B9&lt;&gt;"",D6,"")</f>
        <v>F</v>
      </c>
      <c r="E9" t="str">
        <f>_xlfn.IFNA(INDEX(Input_Lieferant!$C$9:$BE$158,MATCH($B9,Input_Lieferant!$B$9:$B$158,0),MATCH($E$3,Input_Lieferant!$C$8:$BE$8,0)),"")</f>
        <v>Kurztext DE 2</v>
      </c>
    </row>
    <row r="10" spans="1:7" ht="14.25" customHeight="1" x14ac:dyDescent="0.2">
      <c r="B10">
        <f>IFERROR(IF(AND(B5=B6, B6=B7),IF(B7+1&gt;MATCH(0,Input_Lieferant!$B$9:$B$158,-1),"",B7+1),B7),"")</f>
        <v>2</v>
      </c>
      <c r="C10">
        <v>6</v>
      </c>
      <c r="D10" t="str">
        <f t="shared" si="0"/>
        <v>E</v>
      </c>
      <c r="E10" t="str">
        <f>_xlfn.IFNA(INDEX(Input_Lieferant!$C$9:$BE$158,MATCH($B10,Input_Lieferant!$B$9:$B$158,0),MATCH($E$3,Input_Lieferant!$C$8:$BE$8,0)),"")</f>
        <v>Kurztext DE 2</v>
      </c>
    </row>
    <row r="11" spans="1:7" ht="14.25" customHeight="1" x14ac:dyDescent="0.2">
      <c r="B11">
        <f>IFERROR(IF(AND(B8=B9, B9=B10),IF(B8+1&gt;MATCH(0,Input_Lieferant!$B$9:$B$158,-1),"",B8+1),B8),"")</f>
        <v>3</v>
      </c>
      <c r="C11">
        <v>7</v>
      </c>
      <c r="D11" t="str">
        <f t="shared" si="0"/>
        <v>D</v>
      </c>
      <c r="E11" t="str">
        <f>_xlfn.IFNA(INDEX(Input_Lieferant!$C$9:$BE$158,MATCH($B11,Input_Lieferant!$B$9:$B$158,0),MATCH($E$3,Input_Lieferant!$C$8:$BE$8,0)),"")</f>
        <v>Kurztext DE 3</v>
      </c>
    </row>
    <row r="12" spans="1:7" ht="14.25" customHeight="1" x14ac:dyDescent="0.2">
      <c r="B12">
        <f>IFERROR(IF(AND(B8=B9, B9=B10),IF(B9+1&gt;MATCH(0,Input_Lieferant!$B$9:$B$158,-1),"",B9+1),B9),"")</f>
        <v>3</v>
      </c>
      <c r="C12">
        <v>8</v>
      </c>
      <c r="D12" t="str">
        <f t="shared" si="0"/>
        <v>F</v>
      </c>
      <c r="E12" t="str">
        <f>_xlfn.IFNA(INDEX(Input_Lieferant!$C$9:$BE$158,MATCH($B12,Input_Lieferant!$B$9:$B$158,0),MATCH($E$3,Input_Lieferant!$C$8:$BE$8,0)),"")</f>
        <v>Kurztext DE 3</v>
      </c>
    </row>
    <row r="13" spans="1:7" ht="14.25" customHeight="1" x14ac:dyDescent="0.2">
      <c r="B13">
        <f>IFERROR(IF(AND(B8=B9, B9=B10),IF(B10+1&gt;MATCH(0,Input_Lieferant!$B$9:$B$158,-1),"",B10+1),B10),"")</f>
        <v>3</v>
      </c>
      <c r="C13">
        <v>9</v>
      </c>
      <c r="D13" t="str">
        <f t="shared" si="0"/>
        <v>E</v>
      </c>
      <c r="E13" t="str">
        <f>_xlfn.IFNA(INDEX(Input_Lieferant!$C$9:$BE$158,MATCH($B13,Input_Lieferant!$B$9:$B$158,0),MATCH($E$3,Input_Lieferant!$C$8:$BE$8,0)),"")</f>
        <v>Kurztext DE 3</v>
      </c>
    </row>
    <row r="14" spans="1:7" ht="14.25" customHeight="1" x14ac:dyDescent="0.2">
      <c r="B14">
        <f>IFERROR(IF(AND(B11=B12, B12=B13),IF(B11+1&gt;MATCH(0,Input_Lieferant!$B$9:$B$158,-1),"",B11+1),B11),"")</f>
        <v>4</v>
      </c>
      <c r="C14">
        <v>10</v>
      </c>
      <c r="D14" t="str">
        <f t="shared" si="0"/>
        <v>D</v>
      </c>
      <c r="E14" t="str">
        <f>_xlfn.IFNA(INDEX(Input_Lieferant!$C$9:$BE$158,MATCH($B14,Input_Lieferant!$B$9:$B$158,0),MATCH($E$3,Input_Lieferant!$C$8:$BE$8,0)),"")</f>
        <v>asdfasdfasdfasdf</v>
      </c>
    </row>
    <row r="15" spans="1:7" ht="14.25" customHeight="1" x14ac:dyDescent="0.2">
      <c r="B15">
        <f>IFERROR(IF(AND(B11=B12, B12=B13),IF(B12+1&gt;MATCH(0,Input_Lieferant!$B$9:$B$158,-1),"",B12+1),B12),"")</f>
        <v>4</v>
      </c>
      <c r="C15">
        <v>11</v>
      </c>
      <c r="D15" t="str">
        <f t="shared" si="0"/>
        <v>F</v>
      </c>
      <c r="E15" t="str">
        <f>_xlfn.IFNA(INDEX(Input_Lieferant!$C$9:$BE$158,MATCH($B15,Input_Lieferant!$B$9:$B$158,0),MATCH($E$3,Input_Lieferant!$C$8:$BE$8,0)),"")</f>
        <v>asdfasdfasdfasdf</v>
      </c>
    </row>
    <row r="16" spans="1:7" ht="14.25" customHeight="1" x14ac:dyDescent="0.2">
      <c r="B16">
        <f>IFERROR(IF(AND(B11=B12, B12=B13),IF(B13+1&gt;MATCH(0,Input_Lieferant!$B$9:$B$158,-1),"",B13+1),B13),"")</f>
        <v>4</v>
      </c>
      <c r="C16">
        <v>12</v>
      </c>
      <c r="D16" t="str">
        <f t="shared" si="0"/>
        <v>E</v>
      </c>
      <c r="E16" t="str">
        <f>_xlfn.IFNA(INDEX(Input_Lieferant!$C$9:$BE$158,MATCH($B16,Input_Lieferant!$B$9:$B$158,0),MATCH($E$3,Input_Lieferant!$C$8:$BE$8,0)),"")</f>
        <v>asdfasdfasdfasdf</v>
      </c>
    </row>
    <row r="17" spans="2:5" ht="14.25" customHeight="1" x14ac:dyDescent="0.2">
      <c r="B17" t="str">
        <f>IFERROR(IF(AND(B14=B15, B15=B16),IF(B14+1&gt;MATCH(0,Input_Lieferant!$B$9:$B$158,-1),"",B14+1),B14),"")</f>
        <v/>
      </c>
      <c r="C17">
        <v>13</v>
      </c>
      <c r="D17" t="str">
        <f t="shared" si="0"/>
        <v/>
      </c>
      <c r="E17" t="str">
        <f>_xlfn.IFNA(INDEX(Input_Lieferant!$C$9:$BE$158,MATCH($B17,Input_Lieferant!$B$9:$B$158,0),MATCH($E$3,Input_Lieferant!$C$8:$BE$8,0)),"")</f>
        <v/>
      </c>
    </row>
    <row r="18" spans="2:5" ht="14.25" customHeight="1" x14ac:dyDescent="0.2">
      <c r="B18" t="str">
        <f>IFERROR(IF(AND(B14=B15, B15=B16),IF(B15+1&gt;MATCH(0,Input_Lieferant!$B$9:$B$158,-1),"",B15+1),B15),"")</f>
        <v/>
      </c>
      <c r="C18">
        <v>14</v>
      </c>
      <c r="D18" t="str">
        <f t="shared" si="0"/>
        <v/>
      </c>
      <c r="E18" t="str">
        <f>_xlfn.IFNA(INDEX(Input_Lieferant!$C$9:$BE$158,MATCH($B18,Input_Lieferant!$B$9:$B$158,0),MATCH($E$3,Input_Lieferant!$C$8:$BE$8,0)),"")</f>
        <v/>
      </c>
    </row>
    <row r="19" spans="2:5" ht="14.25" customHeight="1" x14ac:dyDescent="0.2">
      <c r="B19" t="str">
        <f>IFERROR(IF(AND(B14=B15, B15=B16),IF(B16+1&gt;MATCH(0,Input_Lieferant!$B$9:$B$158,-1),"",B16+1),B16),"")</f>
        <v/>
      </c>
      <c r="C19">
        <v>15</v>
      </c>
      <c r="D19" t="str">
        <f t="shared" si="0"/>
        <v/>
      </c>
      <c r="E19" t="str">
        <f>_xlfn.IFNA(INDEX(Input_Lieferant!$C$9:$BE$158,MATCH($B19,Input_Lieferant!$B$9:$B$158,0),MATCH($E$3,Input_Lieferant!$C$8:$BE$8,0)),"")</f>
        <v/>
      </c>
    </row>
    <row r="20" spans="2:5" ht="14.25" customHeight="1" x14ac:dyDescent="0.2">
      <c r="B20" t="str">
        <f>IFERROR(IF(AND(B17=B18, B18=B19),IF(B17+1&gt;MATCH(0,Input_Lieferant!$B$9:$B$158,-1),"",B17+1),B17),"")</f>
        <v/>
      </c>
      <c r="C20">
        <v>16</v>
      </c>
      <c r="D20" t="str">
        <f t="shared" si="0"/>
        <v/>
      </c>
      <c r="E20" t="str">
        <f>_xlfn.IFNA(INDEX(Input_Lieferant!$C$9:$BE$158,MATCH($B20,Input_Lieferant!$B$9:$B$158,0),MATCH($E$3,Input_Lieferant!$C$8:$BE$8,0)),"")</f>
        <v/>
      </c>
    </row>
    <row r="21" spans="2:5" ht="14.25" customHeight="1" x14ac:dyDescent="0.2">
      <c r="B21" t="str">
        <f>IFERROR(IF(AND(B17=B18, B18=B19),IF(B18+1&gt;MATCH(0,Input_Lieferant!$B$9:$B$158,-1),"",B18+1),B18),"")</f>
        <v/>
      </c>
      <c r="C21">
        <v>17</v>
      </c>
      <c r="D21" t="str">
        <f t="shared" si="0"/>
        <v/>
      </c>
      <c r="E21" t="str">
        <f>_xlfn.IFNA(INDEX(Input_Lieferant!$C$9:$BE$158,MATCH($B21,Input_Lieferant!$B$9:$B$158,0),MATCH($E$3,Input_Lieferant!$C$8:$BE$8,0)),"")</f>
        <v/>
      </c>
    </row>
    <row r="22" spans="2:5" ht="14.25" customHeight="1" x14ac:dyDescent="0.2">
      <c r="B22" t="str">
        <f>IFERROR(IF(AND(B17=B18, B18=B19),IF(B19+1&gt;MATCH(0,Input_Lieferant!$B$9:$B$158,-1),"",B19+1),B19),"")</f>
        <v/>
      </c>
      <c r="C22">
        <v>18</v>
      </c>
      <c r="D22" t="str">
        <f t="shared" si="0"/>
        <v/>
      </c>
      <c r="E22" t="str">
        <f>_xlfn.IFNA(INDEX(Input_Lieferant!$C$9:$BE$158,MATCH($B22,Input_Lieferant!$B$9:$B$158,0),MATCH($E$3,Input_Lieferant!$C$8:$BE$8,0)),"")</f>
        <v/>
      </c>
    </row>
    <row r="23" spans="2:5" ht="14.25" customHeight="1" x14ac:dyDescent="0.2">
      <c r="B23" t="str">
        <f>IFERROR(IF(AND(B20=B21, B21=B22),IF(B20+1&gt;MATCH(0,Input_Lieferant!$B$9:$B$158,-1),"",B20+1),B20),"")</f>
        <v/>
      </c>
      <c r="C23">
        <v>19</v>
      </c>
      <c r="D23" t="str">
        <f t="shared" si="0"/>
        <v/>
      </c>
      <c r="E23" t="str">
        <f>_xlfn.IFNA(INDEX(Input_Lieferant!$C$9:$BE$158,MATCH($B23,Input_Lieferant!$B$9:$B$158,0),MATCH($E$3,Input_Lieferant!$C$8:$BE$8,0)),"")</f>
        <v/>
      </c>
    </row>
    <row r="24" spans="2:5" ht="14.25" customHeight="1" x14ac:dyDescent="0.2">
      <c r="B24" t="str">
        <f>IFERROR(IF(AND(B20=B21, B21=B22),IF(B21+1&gt;MATCH(0,Input_Lieferant!$B$9:$B$158,-1),"",B21+1),B21),"")</f>
        <v/>
      </c>
      <c r="C24">
        <v>20</v>
      </c>
      <c r="D24" t="str">
        <f t="shared" si="0"/>
        <v/>
      </c>
      <c r="E24" t="str">
        <f>_xlfn.IFNA(INDEX(Input_Lieferant!$C$9:$BE$158,MATCH($B24,Input_Lieferant!$B$9:$B$158,0),MATCH($E$3,Input_Lieferant!$C$8:$BE$8,0)),"")</f>
        <v/>
      </c>
    </row>
    <row r="25" spans="2:5" ht="14.25" customHeight="1" x14ac:dyDescent="0.2">
      <c r="B25" t="str">
        <f>IFERROR(IF(AND(B20=B21, B21=B22),IF(B22+1&gt;MATCH(0,Input_Lieferant!$B$9:$B$158,-1),"",B22+1),B22),"")</f>
        <v/>
      </c>
      <c r="C25">
        <v>21</v>
      </c>
      <c r="D25" t="str">
        <f t="shared" si="0"/>
        <v/>
      </c>
      <c r="E25" t="str">
        <f>_xlfn.IFNA(INDEX(Input_Lieferant!$C$9:$BE$158,MATCH($B25,Input_Lieferant!$B$9:$B$158,0),MATCH($E$3,Input_Lieferant!$C$8:$BE$8,0)),"")</f>
        <v/>
      </c>
    </row>
    <row r="26" spans="2:5" ht="14.25" customHeight="1" x14ac:dyDescent="0.2">
      <c r="B26" t="str">
        <f>IFERROR(IF(AND(B23=B24, B24=B25),IF(B23+1&gt;MATCH(0,Input_Lieferant!$B$9:$B$158,-1),"",B23+1),B23),"")</f>
        <v/>
      </c>
      <c r="C26">
        <v>22</v>
      </c>
      <c r="D26" t="str">
        <f t="shared" si="0"/>
        <v/>
      </c>
      <c r="E26" t="str">
        <f>_xlfn.IFNA(INDEX(Input_Lieferant!$C$9:$BE$158,MATCH($B26,Input_Lieferant!$B$9:$B$158,0),MATCH($E$3,Input_Lieferant!$C$8:$BE$8,0)),"")</f>
        <v/>
      </c>
    </row>
    <row r="27" spans="2:5" ht="14.25" customHeight="1" x14ac:dyDescent="0.2">
      <c r="B27" t="str">
        <f>IFERROR(IF(AND(B23=B24, B24=B25),IF(B24+1&gt;MATCH(0,Input_Lieferant!$B$9:$B$158,-1),"",B24+1),B24),"")</f>
        <v/>
      </c>
      <c r="C27">
        <v>23</v>
      </c>
      <c r="D27" t="str">
        <f t="shared" si="0"/>
        <v/>
      </c>
      <c r="E27" t="str">
        <f>_xlfn.IFNA(INDEX(Input_Lieferant!$C$9:$BE$158,MATCH($B27,Input_Lieferant!$B$9:$B$158,0),MATCH($E$3,Input_Lieferant!$C$8:$BE$8,0)),"")</f>
        <v/>
      </c>
    </row>
    <row r="28" spans="2:5" ht="14.25" customHeight="1" x14ac:dyDescent="0.2">
      <c r="B28" t="str">
        <f>IFERROR(IF(AND(B23=B24, B24=B25),IF(B25+1&gt;MATCH(0,Input_Lieferant!$B$9:$B$158,-1),"",B25+1),B25),"")</f>
        <v/>
      </c>
      <c r="C28">
        <v>24</v>
      </c>
      <c r="D28" t="str">
        <f t="shared" si="0"/>
        <v/>
      </c>
      <c r="E28" t="str">
        <f>_xlfn.IFNA(INDEX(Input_Lieferant!$C$9:$BE$158,MATCH($B28,Input_Lieferant!$B$9:$B$158,0),MATCH($E$3,Input_Lieferant!$C$8:$BE$8,0)),"")</f>
        <v/>
      </c>
    </row>
    <row r="29" spans="2:5" ht="14.25" customHeight="1" x14ac:dyDescent="0.2">
      <c r="B29" t="str">
        <f>IFERROR(IF(AND(B26=B27, B27=B28),IF(B26+1&gt;MATCH(0,Input_Lieferant!$B$9:$B$158,-1),"",B26+1),B26),"")</f>
        <v/>
      </c>
      <c r="C29">
        <v>25</v>
      </c>
      <c r="D29" t="str">
        <f t="shared" si="0"/>
        <v/>
      </c>
      <c r="E29" t="str">
        <f>_xlfn.IFNA(INDEX(Input_Lieferant!$C$9:$BE$158,MATCH($B29,Input_Lieferant!$B$9:$B$158,0),MATCH($E$3,Input_Lieferant!$C$8:$BE$8,0)),"")</f>
        <v/>
      </c>
    </row>
    <row r="30" spans="2:5" ht="14.25" customHeight="1" x14ac:dyDescent="0.2">
      <c r="B30" t="str">
        <f>IFERROR(IF(AND(B26=B27, B27=B28),IF(B27+1&gt;MATCH(0,Input_Lieferant!$B$9:$B$158,-1),"",B27+1),B27),"")</f>
        <v/>
      </c>
      <c r="C30">
        <v>26</v>
      </c>
      <c r="D30" t="str">
        <f t="shared" si="0"/>
        <v/>
      </c>
      <c r="E30" t="str">
        <f>_xlfn.IFNA(INDEX(Input_Lieferant!$C$9:$BE$158,MATCH($B30,Input_Lieferant!$B$9:$B$158,0),MATCH($E$3,Input_Lieferant!$C$8:$BE$8,0)),"")</f>
        <v/>
      </c>
    </row>
    <row r="31" spans="2:5" ht="14.25" customHeight="1" x14ac:dyDescent="0.2">
      <c r="B31" t="str">
        <f>IFERROR(IF(AND(B26=B27, B27=B28),IF(B28+1&gt;MATCH(0,Input_Lieferant!$B$9:$B$158,-1),"",B28+1),B28),"")</f>
        <v/>
      </c>
      <c r="C31">
        <v>27</v>
      </c>
      <c r="D31" t="str">
        <f t="shared" si="0"/>
        <v/>
      </c>
      <c r="E31" t="str">
        <f>_xlfn.IFNA(INDEX(Input_Lieferant!$C$9:$BE$158,MATCH($B31,Input_Lieferant!$B$9:$B$158,0),MATCH($E$3,Input_Lieferant!$C$8:$BE$8,0)),"")</f>
        <v/>
      </c>
    </row>
    <row r="32" spans="2:5" ht="14.25" customHeight="1" x14ac:dyDescent="0.2">
      <c r="B32" t="str">
        <f>IFERROR(IF(AND(B29=B30, B30=B31),IF(B29+1&gt;MATCH(0,Input_Lieferant!$B$9:$B$158,-1),"",B29+1),B29),"")</f>
        <v/>
      </c>
      <c r="C32">
        <v>28</v>
      </c>
      <c r="D32" t="str">
        <f t="shared" si="0"/>
        <v/>
      </c>
      <c r="E32" t="str">
        <f>_xlfn.IFNA(INDEX(Input_Lieferant!$C$9:$BE$158,MATCH($B32,Input_Lieferant!$B$9:$B$158,0),MATCH($E$3,Input_Lieferant!$C$8:$BE$8,0)),"")</f>
        <v/>
      </c>
    </row>
    <row r="33" spans="2:5" ht="14.25" customHeight="1" x14ac:dyDescent="0.2">
      <c r="B33" t="str">
        <f>IFERROR(IF(AND(B29=B30, B30=B31),IF(B30+1&gt;MATCH(0,Input_Lieferant!$B$9:$B$158,-1),"",B30+1),B30),"")</f>
        <v/>
      </c>
      <c r="C33">
        <v>29</v>
      </c>
      <c r="D33" t="str">
        <f t="shared" si="0"/>
        <v/>
      </c>
      <c r="E33" t="str">
        <f>_xlfn.IFNA(INDEX(Input_Lieferant!$C$9:$BE$158,MATCH($B33,Input_Lieferant!$B$9:$B$158,0),MATCH($E$3,Input_Lieferant!$C$8:$BE$8,0)),"")</f>
        <v/>
      </c>
    </row>
    <row r="34" spans="2:5" ht="14.25" customHeight="1" x14ac:dyDescent="0.2">
      <c r="B34" t="str">
        <f>IFERROR(IF(AND(B29=B30, B30=B31),IF(B31+1&gt;MATCH(0,Input_Lieferant!$B$9:$B$158,-1),"",B31+1),B31),"")</f>
        <v/>
      </c>
      <c r="C34">
        <v>30</v>
      </c>
      <c r="D34" t="str">
        <f t="shared" si="0"/>
        <v/>
      </c>
      <c r="E34" t="str">
        <f>_xlfn.IFNA(INDEX(Input_Lieferant!$C$9:$BE$158,MATCH($B34,Input_Lieferant!$B$9:$B$158,0),MATCH($E$3,Input_Lieferant!$C$8:$BE$8,0)),"")</f>
        <v/>
      </c>
    </row>
    <row r="35" spans="2:5" ht="14.25" customHeight="1" x14ac:dyDescent="0.2">
      <c r="B35" t="str">
        <f>IFERROR(IF(AND(B32=B33, B33=B34),IF(B32+1&gt;MATCH(0,Input_Lieferant!$B$9:$B$158,-1),"",B32+1),B32),"")</f>
        <v/>
      </c>
      <c r="C35">
        <v>31</v>
      </c>
      <c r="D35" t="str">
        <f t="shared" si="0"/>
        <v/>
      </c>
      <c r="E35" t="str">
        <f>_xlfn.IFNA(INDEX(Input_Lieferant!$C$9:$BE$158,MATCH($B35,Input_Lieferant!$B$9:$B$158,0),MATCH($E$3,Input_Lieferant!$C$8:$BE$8,0)),"")</f>
        <v/>
      </c>
    </row>
    <row r="36" spans="2:5" ht="14.25" customHeight="1" x14ac:dyDescent="0.2">
      <c r="B36" t="str">
        <f>IFERROR(IF(AND(B32=B33, B33=B34),IF(B33+1&gt;MATCH(0,Input_Lieferant!$B$9:$B$158,-1),"",B33+1),B33),"")</f>
        <v/>
      </c>
      <c r="C36">
        <v>32</v>
      </c>
      <c r="D36" t="str">
        <f t="shared" si="0"/>
        <v/>
      </c>
      <c r="E36" t="str">
        <f>_xlfn.IFNA(INDEX(Input_Lieferant!$C$9:$BE$158,MATCH($B36,Input_Lieferant!$B$9:$B$158,0),MATCH($E$3,Input_Lieferant!$C$8:$BE$8,0)),"")</f>
        <v/>
      </c>
    </row>
    <row r="37" spans="2:5" ht="14.25" customHeight="1" x14ac:dyDescent="0.2">
      <c r="B37" t="str">
        <f>IFERROR(IF(AND(B32=B33, B33=B34),IF(B34+1&gt;MATCH(0,Input_Lieferant!$B$9:$B$158,-1),"",B34+1),B34),"")</f>
        <v/>
      </c>
      <c r="C37">
        <v>33</v>
      </c>
      <c r="D37" t="str">
        <f t="shared" si="0"/>
        <v/>
      </c>
      <c r="E37" t="str">
        <f>_xlfn.IFNA(INDEX(Input_Lieferant!$C$9:$BE$158,MATCH($B37,Input_Lieferant!$B$9:$B$158,0),MATCH($E$3,Input_Lieferant!$C$8:$BE$8,0)),"")</f>
        <v/>
      </c>
    </row>
    <row r="38" spans="2:5" ht="14.25" customHeight="1" x14ac:dyDescent="0.2">
      <c r="B38" t="str">
        <f>IFERROR(IF(AND(B35=B36, B36=B37),IF(B35+1&gt;MATCH(0,Input_Lieferant!$B$9:$B$158,-1),"",B35+1),B35),"")</f>
        <v/>
      </c>
      <c r="C38">
        <v>34</v>
      </c>
      <c r="D38" t="str">
        <f t="shared" si="0"/>
        <v/>
      </c>
      <c r="E38" t="str">
        <f>_xlfn.IFNA(INDEX(Input_Lieferant!$C$9:$BE$158,MATCH($B38,Input_Lieferant!$B$9:$B$158,0),MATCH($E$3,Input_Lieferant!$C$8:$BE$8,0)),"")</f>
        <v/>
      </c>
    </row>
    <row r="39" spans="2:5" ht="14.25" customHeight="1" x14ac:dyDescent="0.2">
      <c r="B39" t="str">
        <f>IFERROR(IF(AND(B35=B36, B36=B37),IF(B36+1&gt;MATCH(0,Input_Lieferant!$B$9:$B$158,-1),"",B36+1),B36),"")</f>
        <v/>
      </c>
      <c r="C39">
        <v>35</v>
      </c>
      <c r="D39" t="str">
        <f t="shared" si="0"/>
        <v/>
      </c>
      <c r="E39" t="str">
        <f>_xlfn.IFNA(INDEX(Input_Lieferant!$C$9:$BE$158,MATCH($B39,Input_Lieferant!$B$9:$B$158,0),MATCH($E$3,Input_Lieferant!$C$8:$BE$8,0)),"")</f>
        <v/>
      </c>
    </row>
    <row r="40" spans="2:5" ht="14.25" customHeight="1" x14ac:dyDescent="0.2">
      <c r="B40" t="str">
        <f>IFERROR(IF(AND(B35=B36, B36=B37),IF(B37+1&gt;MATCH(0,Input_Lieferant!$B$9:$B$158,-1),"",B37+1),B37),"")</f>
        <v/>
      </c>
      <c r="C40">
        <v>36</v>
      </c>
      <c r="D40" t="str">
        <f t="shared" si="0"/>
        <v/>
      </c>
      <c r="E40" t="str">
        <f>_xlfn.IFNA(INDEX(Input_Lieferant!$C$9:$BE$158,MATCH($B40,Input_Lieferant!$B$9:$B$158,0),MATCH($E$3,Input_Lieferant!$C$8:$BE$8,0)),"")</f>
        <v/>
      </c>
    </row>
    <row r="41" spans="2:5" ht="14.25" customHeight="1" x14ac:dyDescent="0.2">
      <c r="B41" t="str">
        <f>IFERROR(IF(AND(B38=B39, B39=B40),IF(B38+1&gt;MATCH(0,Input_Lieferant!$B$9:$B$158,-1),"",B38+1),B38),"")</f>
        <v/>
      </c>
      <c r="C41">
        <v>37</v>
      </c>
      <c r="D41" t="str">
        <f t="shared" si="0"/>
        <v/>
      </c>
      <c r="E41" t="str">
        <f>_xlfn.IFNA(INDEX(Input_Lieferant!$C$9:$BE$158,MATCH($B41,Input_Lieferant!$B$9:$B$158,0),MATCH($E$3,Input_Lieferant!$C$8:$BE$8,0)),"")</f>
        <v/>
      </c>
    </row>
    <row r="42" spans="2:5" ht="14.25" customHeight="1" x14ac:dyDescent="0.2">
      <c r="B42" t="str">
        <f>IFERROR(IF(AND(B38=B39, B39=B40),IF(B39+1&gt;MATCH(0,Input_Lieferant!$B$9:$B$158,-1),"",B39+1),B39),"")</f>
        <v/>
      </c>
      <c r="C42">
        <v>38</v>
      </c>
      <c r="D42" t="str">
        <f t="shared" si="0"/>
        <v/>
      </c>
      <c r="E42" t="str">
        <f>_xlfn.IFNA(INDEX(Input_Lieferant!$C$9:$BE$158,MATCH($B42,Input_Lieferant!$B$9:$B$158,0),MATCH($E$3,Input_Lieferant!$C$8:$BE$8,0)),"")</f>
        <v/>
      </c>
    </row>
    <row r="43" spans="2:5" ht="14.25" customHeight="1" x14ac:dyDescent="0.2">
      <c r="B43" t="str">
        <f>IFERROR(IF(AND(B38=B39, B39=B40),IF(B40+1&gt;MATCH(0,Input_Lieferant!$B$9:$B$158,-1),"",B40+1),B40),"")</f>
        <v/>
      </c>
      <c r="C43">
        <v>39</v>
      </c>
      <c r="D43" t="str">
        <f t="shared" si="0"/>
        <v/>
      </c>
      <c r="E43" t="str">
        <f>_xlfn.IFNA(INDEX(Input_Lieferant!$C$9:$BE$158,MATCH($B43,Input_Lieferant!$B$9:$B$158,0),MATCH($E$3,Input_Lieferant!$C$8:$BE$8,0)),"")</f>
        <v/>
      </c>
    </row>
    <row r="44" spans="2:5" ht="14.25" customHeight="1" x14ac:dyDescent="0.2">
      <c r="B44" t="str">
        <f>IFERROR(IF(AND(B41=B42, B42=B43),IF(B41+1&gt;MATCH(0,Input_Lieferant!$B$9:$B$158,-1),"",B41+1),B41),"")</f>
        <v/>
      </c>
      <c r="C44">
        <v>40</v>
      </c>
      <c r="D44" t="str">
        <f t="shared" si="0"/>
        <v/>
      </c>
      <c r="E44" t="str">
        <f>_xlfn.IFNA(INDEX(Input_Lieferant!$C$9:$BE$158,MATCH($B44,Input_Lieferant!$B$9:$B$158,0),MATCH($E$3,Input_Lieferant!$C$8:$BE$8,0)),"")</f>
        <v/>
      </c>
    </row>
    <row r="45" spans="2:5" ht="14.25" customHeight="1" x14ac:dyDescent="0.2">
      <c r="B45" t="str">
        <f>IFERROR(IF(AND(B41=B42, B42=B43),IF(B42+1&gt;MATCH(0,Input_Lieferant!$B$9:$B$158,-1),"",B42+1),B42),"")</f>
        <v/>
      </c>
      <c r="C45">
        <v>41</v>
      </c>
      <c r="D45" t="str">
        <f t="shared" si="0"/>
        <v/>
      </c>
      <c r="E45" t="str">
        <f>_xlfn.IFNA(INDEX(Input_Lieferant!$C$9:$BE$158,MATCH($B45,Input_Lieferant!$B$9:$B$158,0),MATCH($E$3,Input_Lieferant!$C$8:$BE$8,0)),"")</f>
        <v/>
      </c>
    </row>
    <row r="46" spans="2:5" ht="14.25" customHeight="1" x14ac:dyDescent="0.2">
      <c r="B46" t="str">
        <f>IFERROR(IF(AND(B41=B42, B42=B43),IF(B43+1&gt;MATCH(0,Input_Lieferant!$B$9:$B$158,-1),"",B43+1),B43),"")</f>
        <v/>
      </c>
      <c r="C46">
        <v>42</v>
      </c>
      <c r="D46" t="str">
        <f t="shared" si="0"/>
        <v/>
      </c>
      <c r="E46" t="str">
        <f>_xlfn.IFNA(INDEX(Input_Lieferant!$C$9:$BE$158,MATCH($B46,Input_Lieferant!$B$9:$B$158,0),MATCH($E$3,Input_Lieferant!$C$8:$BE$8,0)),"")</f>
        <v/>
      </c>
    </row>
    <row r="47" spans="2:5" ht="14.25" customHeight="1" x14ac:dyDescent="0.2">
      <c r="B47" t="str">
        <f>IFERROR(IF(AND(B44=B45, B45=B46),IF(B44+1&gt;MATCH(0,Input_Lieferant!$B$9:$B$158,-1),"",B44+1),B44),"")</f>
        <v/>
      </c>
      <c r="C47">
        <v>43</v>
      </c>
      <c r="D47" t="str">
        <f t="shared" si="0"/>
        <v/>
      </c>
      <c r="E47" t="str">
        <f>_xlfn.IFNA(INDEX(Input_Lieferant!$C$9:$BE$158,MATCH($B47,Input_Lieferant!$B$9:$B$158,0),MATCH($E$3,Input_Lieferant!$C$8:$BE$8,0)),"")</f>
        <v/>
      </c>
    </row>
    <row r="48" spans="2:5" ht="14.25" customHeight="1" x14ac:dyDescent="0.2">
      <c r="B48" t="str">
        <f>IFERROR(IF(AND(B44=B45, B45=B46),IF(B45+1&gt;MATCH(0,Input_Lieferant!$B$9:$B$158,-1),"",B45+1),B45),"")</f>
        <v/>
      </c>
      <c r="C48">
        <v>44</v>
      </c>
      <c r="D48" t="str">
        <f t="shared" si="0"/>
        <v/>
      </c>
      <c r="E48" t="str">
        <f>_xlfn.IFNA(INDEX(Input_Lieferant!$C$9:$BE$158,MATCH($B48,Input_Lieferant!$B$9:$B$158,0),MATCH($E$3,Input_Lieferant!$C$8:$BE$8,0)),"")</f>
        <v/>
      </c>
    </row>
    <row r="49" spans="2:5" ht="14.25" customHeight="1" x14ac:dyDescent="0.2">
      <c r="B49" t="str">
        <f>IFERROR(IF(AND(B44=B45, B45=B46),IF(B46+1&gt;MATCH(0,Input_Lieferant!$B$9:$B$158,-1),"",B46+1),B46),"")</f>
        <v/>
      </c>
      <c r="C49">
        <v>45</v>
      </c>
      <c r="D49" t="str">
        <f t="shared" si="0"/>
        <v/>
      </c>
      <c r="E49" t="str">
        <f>_xlfn.IFNA(INDEX(Input_Lieferant!$C$9:$BE$158,MATCH($B49,Input_Lieferant!$B$9:$B$158,0),MATCH($E$3,Input_Lieferant!$C$8:$BE$8,0)),"")</f>
        <v/>
      </c>
    </row>
    <row r="50" spans="2:5" ht="14.25" customHeight="1" x14ac:dyDescent="0.2">
      <c r="B50" t="str">
        <f>IFERROR(IF(AND(B47=B48, B48=B49),IF(B47+1&gt;MATCH(0,Input_Lieferant!$B$9:$B$158,-1),"",B47+1),B47),"")</f>
        <v/>
      </c>
      <c r="C50">
        <v>46</v>
      </c>
      <c r="D50" t="str">
        <f t="shared" si="0"/>
        <v/>
      </c>
      <c r="E50" t="str">
        <f>_xlfn.IFNA(INDEX(Input_Lieferant!$C$9:$BE$158,MATCH($B50,Input_Lieferant!$B$9:$B$158,0),MATCH($E$3,Input_Lieferant!$C$8:$BE$8,0)),"")</f>
        <v/>
      </c>
    </row>
    <row r="51" spans="2:5" ht="14.25" customHeight="1" x14ac:dyDescent="0.2">
      <c r="B51" t="str">
        <f>IFERROR(IF(AND(B47=B48, B48=B49),IF(B48+1&gt;MATCH(0,Input_Lieferant!$B$9:$B$158,-1),"",B48+1),B48),"")</f>
        <v/>
      </c>
      <c r="C51">
        <v>47</v>
      </c>
      <c r="D51" t="str">
        <f t="shared" si="0"/>
        <v/>
      </c>
      <c r="E51" t="str">
        <f>_xlfn.IFNA(INDEX(Input_Lieferant!$C$9:$BE$158,MATCH($B51,Input_Lieferant!$B$9:$B$158,0),MATCH($E$3,Input_Lieferant!$C$8:$BE$8,0)),"")</f>
        <v/>
      </c>
    </row>
    <row r="52" spans="2:5" ht="14.25" customHeight="1" x14ac:dyDescent="0.2">
      <c r="B52" t="str">
        <f>IFERROR(IF(AND(B47=B48, B48=B49),IF(B49+1&gt;MATCH(0,Input_Lieferant!$B$9:$B$158,-1),"",B49+1),B49),"")</f>
        <v/>
      </c>
      <c r="C52">
        <v>48</v>
      </c>
      <c r="D52" t="str">
        <f t="shared" si="0"/>
        <v/>
      </c>
      <c r="E52" t="str">
        <f>_xlfn.IFNA(INDEX(Input_Lieferant!$C$9:$BE$158,MATCH($B52,Input_Lieferant!$B$9:$B$158,0),MATCH($E$3,Input_Lieferant!$C$8:$BE$8,0)),"")</f>
        <v/>
      </c>
    </row>
    <row r="53" spans="2:5" ht="14.25" customHeight="1" x14ac:dyDescent="0.2">
      <c r="B53" t="str">
        <f>IFERROR(IF(AND(B50=B51, B51=B52),IF(B50+1&gt;MATCH(0,Input_Lieferant!$B$9:$B$158,-1),"",B50+1),B50),"")</f>
        <v/>
      </c>
      <c r="C53">
        <v>49</v>
      </c>
      <c r="D53" t="str">
        <f t="shared" si="0"/>
        <v/>
      </c>
      <c r="E53" t="str">
        <f>_xlfn.IFNA(INDEX(Input_Lieferant!$C$9:$BE$158,MATCH($B53,Input_Lieferant!$B$9:$B$158,0),MATCH($E$3,Input_Lieferant!$C$8:$BE$8,0)),"")</f>
        <v/>
      </c>
    </row>
    <row r="54" spans="2:5" ht="14.25" customHeight="1" x14ac:dyDescent="0.2">
      <c r="B54" t="str">
        <f>IFERROR(IF(AND(B50=B51, B51=B52),IF(B51+1&gt;MATCH(0,Input_Lieferant!$B$9:$B$158,-1),"",B51+1),B51),"")</f>
        <v/>
      </c>
      <c r="C54">
        <v>50</v>
      </c>
      <c r="D54" t="str">
        <f t="shared" si="0"/>
        <v/>
      </c>
      <c r="E54" t="str">
        <f>_xlfn.IFNA(INDEX(Input_Lieferant!$C$9:$BE$158,MATCH($B54,Input_Lieferant!$B$9:$B$158,0),MATCH($E$3,Input_Lieferant!$C$8:$BE$8,0)),"")</f>
        <v/>
      </c>
    </row>
    <row r="55" spans="2:5" ht="14.25" customHeight="1" x14ac:dyDescent="0.2">
      <c r="B55" t="str">
        <f>IFERROR(IF(AND(B50=B51, B51=B52),IF(B52+1&gt;MATCH(0,Input_Lieferant!$B$9:$B$158,-1),"",B52+1),B52),"")</f>
        <v/>
      </c>
      <c r="C55">
        <v>51</v>
      </c>
      <c r="D55" t="str">
        <f t="shared" si="0"/>
        <v/>
      </c>
      <c r="E55" t="str">
        <f>_xlfn.IFNA(INDEX(Input_Lieferant!$C$9:$BE$158,MATCH($B55,Input_Lieferant!$B$9:$B$158,0),MATCH($E$3,Input_Lieferant!$C$8:$BE$8,0)),"")</f>
        <v/>
      </c>
    </row>
    <row r="56" spans="2:5" ht="14.25" customHeight="1" x14ac:dyDescent="0.2">
      <c r="B56" t="str">
        <f>IFERROR(IF(AND(B53=B54, B54=B55),IF(B53+1&gt;MATCH(0,Input_Lieferant!$B$9:$B$158,-1),"",B53+1),B53),"")</f>
        <v/>
      </c>
      <c r="C56">
        <v>52</v>
      </c>
      <c r="D56" t="str">
        <f t="shared" si="0"/>
        <v/>
      </c>
      <c r="E56" t="str">
        <f>_xlfn.IFNA(INDEX(Input_Lieferant!$C$9:$BE$158,MATCH($B56,Input_Lieferant!$B$9:$B$158,0),MATCH($E$3,Input_Lieferant!$C$8:$BE$8,0)),"")</f>
        <v/>
      </c>
    </row>
    <row r="57" spans="2:5" ht="14.25" customHeight="1" x14ac:dyDescent="0.2">
      <c r="B57" t="str">
        <f>IFERROR(IF(AND(B53=B54, B54=B55),IF(B54+1&gt;MATCH(0,Input_Lieferant!$B$9:$B$158,-1),"",B54+1),B54),"")</f>
        <v/>
      </c>
      <c r="C57">
        <v>53</v>
      </c>
      <c r="D57" t="str">
        <f t="shared" si="0"/>
        <v/>
      </c>
      <c r="E57" t="str">
        <f>_xlfn.IFNA(INDEX(Input_Lieferant!$C$9:$BE$158,MATCH($B57,Input_Lieferant!$B$9:$B$158,0),MATCH($E$3,Input_Lieferant!$C$8:$BE$8,0)),"")</f>
        <v/>
      </c>
    </row>
    <row r="58" spans="2:5" ht="14.25" customHeight="1" x14ac:dyDescent="0.2">
      <c r="B58" t="str">
        <f>IFERROR(IF(AND(B53=B54, B54=B55),IF(B55+1&gt;MATCH(0,Input_Lieferant!$B$9:$B$158,-1),"",B55+1),B55),"")</f>
        <v/>
      </c>
      <c r="C58">
        <v>54</v>
      </c>
      <c r="D58" t="str">
        <f t="shared" si="0"/>
        <v/>
      </c>
      <c r="E58" t="str">
        <f>_xlfn.IFNA(INDEX(Input_Lieferant!$C$9:$BE$158,MATCH($B58,Input_Lieferant!$B$9:$B$158,0),MATCH($E$3,Input_Lieferant!$C$8:$BE$8,0)),"")</f>
        <v/>
      </c>
    </row>
    <row r="59" spans="2:5" ht="14.25" customHeight="1" x14ac:dyDescent="0.2">
      <c r="B59" t="str">
        <f>IFERROR(IF(AND(B56=B57, B57=B58),IF(B56+1&gt;MATCH(0,Input_Lieferant!$B$9:$B$158,-1),"",B56+1),B56),"")</f>
        <v/>
      </c>
      <c r="C59">
        <v>55</v>
      </c>
      <c r="D59" t="str">
        <f t="shared" si="0"/>
        <v/>
      </c>
      <c r="E59" t="str">
        <f>_xlfn.IFNA(INDEX(Input_Lieferant!$C$9:$BE$158,MATCH($B59,Input_Lieferant!$B$9:$B$158,0),MATCH($E$3,Input_Lieferant!$C$8:$BE$8,0)),"")</f>
        <v/>
      </c>
    </row>
    <row r="60" spans="2:5" ht="14.25" customHeight="1" x14ac:dyDescent="0.2">
      <c r="B60" t="str">
        <f>IFERROR(IF(AND(B56=B57, B57=B58),IF(B57+1&gt;MATCH(0,Input_Lieferant!$B$9:$B$158,-1),"",B57+1),B57),"")</f>
        <v/>
      </c>
      <c r="C60">
        <v>56</v>
      </c>
      <c r="D60" t="str">
        <f t="shared" si="0"/>
        <v/>
      </c>
      <c r="E60" t="str">
        <f>_xlfn.IFNA(INDEX(Input_Lieferant!$C$9:$BE$158,MATCH($B60,Input_Lieferant!$B$9:$B$158,0),MATCH($E$3,Input_Lieferant!$C$8:$BE$8,0)),"")</f>
        <v/>
      </c>
    </row>
    <row r="61" spans="2:5" ht="14.25" customHeight="1" x14ac:dyDescent="0.2">
      <c r="B61" t="str">
        <f>IFERROR(IF(AND(B56=B57, B57=B58),IF(B58+1&gt;MATCH(0,Input_Lieferant!$B$9:$B$158,-1),"",B58+1),B58),"")</f>
        <v/>
      </c>
      <c r="C61">
        <v>57</v>
      </c>
      <c r="D61" t="str">
        <f t="shared" si="0"/>
        <v/>
      </c>
      <c r="E61" t="str">
        <f>_xlfn.IFNA(INDEX(Input_Lieferant!$C$9:$BE$158,MATCH($B61,Input_Lieferant!$B$9:$B$158,0),MATCH($E$3,Input_Lieferant!$C$8:$BE$8,0)),"")</f>
        <v/>
      </c>
    </row>
    <row r="62" spans="2:5" ht="14.25" customHeight="1" x14ac:dyDescent="0.2">
      <c r="B62" t="str">
        <f>IFERROR(IF(AND(B59=B60, B60=B61),IF(B59+1&gt;MATCH(0,Input_Lieferant!$B$9:$B$158,-1),"",B59+1),B59),"")</f>
        <v/>
      </c>
      <c r="C62">
        <v>58</v>
      </c>
      <c r="D62" t="str">
        <f t="shared" si="0"/>
        <v/>
      </c>
      <c r="E62" t="str">
        <f>_xlfn.IFNA(INDEX(Input_Lieferant!$C$9:$BE$158,MATCH($B62,Input_Lieferant!$B$9:$B$158,0),MATCH($E$3,Input_Lieferant!$C$8:$BE$8,0)),"")</f>
        <v/>
      </c>
    </row>
    <row r="63" spans="2:5" ht="14.25" customHeight="1" x14ac:dyDescent="0.2">
      <c r="B63" t="str">
        <f>IFERROR(IF(AND(B59=B60, B60=B61),IF(B60+1&gt;MATCH(0,Input_Lieferant!$B$9:$B$158,-1),"",B60+1),B60),"")</f>
        <v/>
      </c>
      <c r="C63">
        <v>59</v>
      </c>
      <c r="D63" t="str">
        <f t="shared" si="0"/>
        <v/>
      </c>
      <c r="E63" t="str">
        <f>_xlfn.IFNA(INDEX(Input_Lieferant!$C$9:$BE$158,MATCH($B63,Input_Lieferant!$B$9:$B$158,0),MATCH($E$3,Input_Lieferant!$C$8:$BE$8,0)),"")</f>
        <v/>
      </c>
    </row>
    <row r="64" spans="2:5" ht="14.25" customHeight="1" x14ac:dyDescent="0.2">
      <c r="B64" t="str">
        <f>IFERROR(IF(AND(B59=B60, B60=B61),IF(B61+1&gt;MATCH(0,Input_Lieferant!$B$9:$B$158,-1),"",B61+1),B61),"")</f>
        <v/>
      </c>
      <c r="C64">
        <v>60</v>
      </c>
      <c r="D64" t="str">
        <f t="shared" si="0"/>
        <v/>
      </c>
      <c r="E64" t="str">
        <f>_xlfn.IFNA(INDEX(Input_Lieferant!$C$9:$BE$158,MATCH($B64,Input_Lieferant!$B$9:$B$158,0),MATCH($E$3,Input_Lieferant!$C$8:$BE$8,0)),"")</f>
        <v/>
      </c>
    </row>
    <row r="65" spans="2:5" ht="14.25" customHeight="1" x14ac:dyDescent="0.2">
      <c r="B65" t="str">
        <f>IFERROR(IF(AND(B62=B63, B63=B64),IF(B62+1&gt;MATCH(0,Input_Lieferant!$B$9:$B$158,-1),"",B62+1),B62),"")</f>
        <v/>
      </c>
      <c r="C65">
        <v>61</v>
      </c>
      <c r="D65" t="str">
        <f t="shared" si="0"/>
        <v/>
      </c>
      <c r="E65" t="str">
        <f>_xlfn.IFNA(INDEX(Input_Lieferant!$C$9:$BE$158,MATCH($B65,Input_Lieferant!$B$9:$B$158,0),MATCH($E$3,Input_Lieferant!$C$8:$BE$8,0)),"")</f>
        <v/>
      </c>
    </row>
    <row r="66" spans="2:5" ht="14.25" customHeight="1" x14ac:dyDescent="0.2">
      <c r="B66" t="str">
        <f>IFERROR(IF(AND(B62=B63, B63=B64),IF(B63+1&gt;MATCH(0,Input_Lieferant!$B$9:$B$158,-1),"",B63+1),B63),"")</f>
        <v/>
      </c>
      <c r="C66">
        <v>62</v>
      </c>
      <c r="D66" t="str">
        <f t="shared" si="0"/>
        <v/>
      </c>
      <c r="E66" t="str">
        <f>_xlfn.IFNA(INDEX(Input_Lieferant!$C$9:$BE$158,MATCH($B66,Input_Lieferant!$B$9:$B$158,0),MATCH($E$3,Input_Lieferant!$C$8:$BE$8,0)),"")</f>
        <v/>
      </c>
    </row>
    <row r="67" spans="2:5" ht="14.25" customHeight="1" x14ac:dyDescent="0.2">
      <c r="B67" t="str">
        <f>IFERROR(IF(AND(B62=B63, B63=B64),IF(B64+1&gt;MATCH(0,Input_Lieferant!$B$9:$B$158,-1),"",B64+1),B64),"")</f>
        <v/>
      </c>
      <c r="C67">
        <v>63</v>
      </c>
      <c r="D67" t="str">
        <f t="shared" si="0"/>
        <v/>
      </c>
      <c r="E67" t="str">
        <f>_xlfn.IFNA(INDEX(Input_Lieferant!$C$9:$BE$158,MATCH($B67,Input_Lieferant!$B$9:$B$158,0),MATCH($E$3,Input_Lieferant!$C$8:$BE$8,0)),"")</f>
        <v/>
      </c>
    </row>
    <row r="68" spans="2:5" ht="14.25" customHeight="1" x14ac:dyDescent="0.2">
      <c r="B68" t="str">
        <f>IFERROR(IF(AND(B65=B66, B66=B67),IF(B65+1&gt;MATCH(0,Input_Lieferant!$B$9:$B$158,-1),"",B65+1),B65),"")</f>
        <v/>
      </c>
      <c r="C68">
        <v>64</v>
      </c>
      <c r="D68" t="str">
        <f t="shared" si="0"/>
        <v/>
      </c>
      <c r="E68" t="str">
        <f>_xlfn.IFNA(INDEX(Input_Lieferant!$C$9:$BE$158,MATCH($B68,Input_Lieferant!$B$9:$B$158,0),MATCH($E$3,Input_Lieferant!$C$8:$BE$8,0)),"")</f>
        <v/>
      </c>
    </row>
    <row r="69" spans="2:5" ht="14.25" customHeight="1" x14ac:dyDescent="0.2">
      <c r="B69" t="str">
        <f>IFERROR(IF(AND(B65=B66, B66=B67),IF(B66+1&gt;MATCH(0,Input_Lieferant!$B$9:$B$158,-1),"",B66+1),B66),"")</f>
        <v/>
      </c>
      <c r="C69">
        <v>65</v>
      </c>
      <c r="D69" t="str">
        <f t="shared" si="0"/>
        <v/>
      </c>
      <c r="E69" t="str">
        <f>_xlfn.IFNA(INDEX(Input_Lieferant!$C$9:$BE$158,MATCH($B69,Input_Lieferant!$B$9:$B$158,0),MATCH($E$3,Input_Lieferant!$C$8:$BE$8,0)),"")</f>
        <v/>
      </c>
    </row>
    <row r="70" spans="2:5" ht="14.25" customHeight="1" x14ac:dyDescent="0.2">
      <c r="B70" t="str">
        <f>IFERROR(IF(AND(B65=B66, B66=B67),IF(B67+1&gt;MATCH(0,Input_Lieferant!$B$9:$B$158,-1),"",B67+1),B67),"")</f>
        <v/>
      </c>
      <c r="C70">
        <v>66</v>
      </c>
      <c r="D70" t="str">
        <f t="shared" si="0"/>
        <v/>
      </c>
      <c r="E70" t="str">
        <f>_xlfn.IFNA(INDEX(Input_Lieferant!$C$9:$BE$158,MATCH($B70,Input_Lieferant!$B$9:$B$158,0),MATCH($E$3,Input_Lieferant!$C$8:$BE$8,0)),"")</f>
        <v/>
      </c>
    </row>
    <row r="71" spans="2:5" ht="14.25" customHeight="1" x14ac:dyDescent="0.2">
      <c r="B71" t="str">
        <f>IFERROR(IF(AND(B68=B69, B69=B70),IF(B68+1&gt;MATCH(0,Input_Lieferant!$B$9:$B$158,-1),"",B68+1),B68),"")</f>
        <v/>
      </c>
      <c r="C71">
        <v>67</v>
      </c>
      <c r="D71" t="str">
        <f t="shared" si="0"/>
        <v/>
      </c>
      <c r="E71" t="str">
        <f>_xlfn.IFNA(INDEX(Input_Lieferant!$C$9:$BE$158,MATCH($B71,Input_Lieferant!$B$9:$B$158,0),MATCH($E$3,Input_Lieferant!$C$8:$BE$8,0)),"")</f>
        <v/>
      </c>
    </row>
    <row r="72" spans="2:5" ht="14.25" customHeight="1" x14ac:dyDescent="0.2">
      <c r="B72" t="str">
        <f>IFERROR(IF(AND(B68=B69, B69=B70),IF(B69+1&gt;MATCH(0,Input_Lieferant!$B$9:$B$158,-1),"",B69+1),B69),"")</f>
        <v/>
      </c>
      <c r="C72">
        <v>68</v>
      </c>
      <c r="D72" t="str">
        <f t="shared" si="0"/>
        <v/>
      </c>
      <c r="E72" t="str">
        <f>_xlfn.IFNA(INDEX(Input_Lieferant!$C$9:$BE$158,MATCH($B72,Input_Lieferant!$B$9:$B$158,0),MATCH($E$3,Input_Lieferant!$C$8:$BE$8,0)),"")</f>
        <v/>
      </c>
    </row>
    <row r="73" spans="2:5" ht="14.25" customHeight="1" x14ac:dyDescent="0.2">
      <c r="B73" t="str">
        <f>IFERROR(IF(AND(B68=B69, B69=B70),IF(B70+1&gt;MATCH(0,Input_Lieferant!$B$9:$B$158,-1),"",B70+1),B70),"")</f>
        <v/>
      </c>
      <c r="C73">
        <v>69</v>
      </c>
      <c r="D73" t="str">
        <f t="shared" ref="D73:D136" si="1">IF(B73&lt;&gt;"",D70,"")</f>
        <v/>
      </c>
      <c r="E73" t="str">
        <f>_xlfn.IFNA(INDEX(Input_Lieferant!$C$9:$BE$158,MATCH($B73,Input_Lieferant!$B$9:$B$158,0),MATCH($E$3,Input_Lieferant!$C$8:$BE$8,0)),"")</f>
        <v/>
      </c>
    </row>
    <row r="74" spans="2:5" ht="14.25" customHeight="1" x14ac:dyDescent="0.2">
      <c r="B74" t="str">
        <f>IFERROR(IF(AND(B71=B72, B72=B73),IF(B71+1&gt;MATCH(0,Input_Lieferant!$B$9:$B$158,-1),"",B71+1),B71),"")</f>
        <v/>
      </c>
      <c r="C74">
        <v>70</v>
      </c>
      <c r="D74" t="str">
        <f t="shared" si="1"/>
        <v/>
      </c>
      <c r="E74" t="str">
        <f>_xlfn.IFNA(INDEX(Input_Lieferant!$C$9:$BE$158,MATCH($B74,Input_Lieferant!$B$9:$B$158,0),MATCH($E$3,Input_Lieferant!$C$8:$BE$8,0)),"")</f>
        <v/>
      </c>
    </row>
    <row r="75" spans="2:5" ht="14.25" customHeight="1" x14ac:dyDescent="0.2">
      <c r="B75" t="str">
        <f>IFERROR(IF(AND(B71=B72, B72=B73),IF(B72+1&gt;MATCH(0,Input_Lieferant!$B$9:$B$158,-1),"",B72+1),B72),"")</f>
        <v/>
      </c>
      <c r="C75">
        <v>71</v>
      </c>
      <c r="D75" t="str">
        <f t="shared" si="1"/>
        <v/>
      </c>
      <c r="E75" t="str">
        <f>_xlfn.IFNA(INDEX(Input_Lieferant!$C$9:$BE$158,MATCH($B75,Input_Lieferant!$B$9:$B$158,0),MATCH($E$3,Input_Lieferant!$C$8:$BE$8,0)),"")</f>
        <v/>
      </c>
    </row>
    <row r="76" spans="2:5" ht="14.25" customHeight="1" x14ac:dyDescent="0.2">
      <c r="B76" t="str">
        <f>IFERROR(IF(AND(B71=B72, B72=B73),IF(B73+1&gt;MATCH(0,Input_Lieferant!$B$9:$B$158,-1),"",B73+1),B73),"")</f>
        <v/>
      </c>
      <c r="C76">
        <v>72</v>
      </c>
      <c r="D76" t="str">
        <f t="shared" si="1"/>
        <v/>
      </c>
      <c r="E76" t="str">
        <f>_xlfn.IFNA(INDEX(Input_Lieferant!$C$9:$BE$158,MATCH($B76,Input_Lieferant!$B$9:$B$158,0),MATCH($E$3,Input_Lieferant!$C$8:$BE$8,0)),"")</f>
        <v/>
      </c>
    </row>
    <row r="77" spans="2:5" ht="14.25" customHeight="1" x14ac:dyDescent="0.2">
      <c r="B77" t="str">
        <f>IFERROR(IF(AND(B74=B75, B75=B76),IF(B74+1&gt;MATCH(0,Input_Lieferant!$B$9:$B$158,-1),"",B74+1),B74),"")</f>
        <v/>
      </c>
      <c r="C77">
        <v>73</v>
      </c>
      <c r="D77" t="str">
        <f t="shared" si="1"/>
        <v/>
      </c>
      <c r="E77" t="str">
        <f>_xlfn.IFNA(INDEX(Input_Lieferant!$C$9:$BE$158,MATCH($B77,Input_Lieferant!$B$9:$B$158,0),MATCH($E$3,Input_Lieferant!$C$8:$BE$8,0)),"")</f>
        <v/>
      </c>
    </row>
    <row r="78" spans="2:5" ht="14.25" customHeight="1" x14ac:dyDescent="0.2">
      <c r="B78" t="str">
        <f>IFERROR(IF(AND(B74=B75, B75=B76),IF(B75+1&gt;MATCH(0,Input_Lieferant!$B$9:$B$158,-1),"",B75+1),B75),"")</f>
        <v/>
      </c>
      <c r="C78">
        <v>74</v>
      </c>
      <c r="D78" t="str">
        <f t="shared" si="1"/>
        <v/>
      </c>
      <c r="E78" t="str">
        <f>_xlfn.IFNA(INDEX(Input_Lieferant!$C$9:$BE$158,MATCH($B78,Input_Lieferant!$B$9:$B$158,0),MATCH($E$3,Input_Lieferant!$C$8:$BE$8,0)),"")</f>
        <v/>
      </c>
    </row>
    <row r="79" spans="2:5" ht="14.25" customHeight="1" x14ac:dyDescent="0.2">
      <c r="B79" t="str">
        <f>IFERROR(IF(AND(B74=B75, B75=B76),IF(B76+1&gt;MATCH(0,Input_Lieferant!$B$9:$B$158,-1),"",B76+1),B76),"")</f>
        <v/>
      </c>
      <c r="C79">
        <v>75</v>
      </c>
      <c r="D79" t="str">
        <f t="shared" si="1"/>
        <v/>
      </c>
      <c r="E79" t="str">
        <f>_xlfn.IFNA(INDEX(Input_Lieferant!$C$9:$BE$158,MATCH($B79,Input_Lieferant!$B$9:$B$158,0),MATCH($E$3,Input_Lieferant!$C$8:$BE$8,0)),"")</f>
        <v/>
      </c>
    </row>
    <row r="80" spans="2:5" ht="14.25" customHeight="1" x14ac:dyDescent="0.2">
      <c r="B80" t="str">
        <f>IFERROR(IF(AND(B77=B78, B78=B79),IF(B77+1&gt;MATCH(0,Input_Lieferant!$B$9:$B$158,-1),"",B77+1),B77),"")</f>
        <v/>
      </c>
      <c r="C80">
        <v>76</v>
      </c>
      <c r="D80" t="str">
        <f t="shared" si="1"/>
        <v/>
      </c>
      <c r="E80" t="str">
        <f>_xlfn.IFNA(INDEX(Input_Lieferant!$C$9:$BE$158,MATCH($B80,Input_Lieferant!$B$9:$B$158,0),MATCH($E$3,Input_Lieferant!$C$8:$BE$8,0)),"")</f>
        <v/>
      </c>
    </row>
    <row r="81" spans="2:5" ht="14.25" customHeight="1" x14ac:dyDescent="0.2">
      <c r="B81" t="str">
        <f>IFERROR(IF(AND(B77=B78, B78=B79),IF(B78+1&gt;MATCH(0,Input_Lieferant!$B$9:$B$158,-1),"",B78+1),B78),"")</f>
        <v/>
      </c>
      <c r="C81">
        <v>77</v>
      </c>
      <c r="D81" t="str">
        <f t="shared" si="1"/>
        <v/>
      </c>
      <c r="E81" t="str">
        <f>_xlfn.IFNA(INDEX(Input_Lieferant!$C$9:$BE$158,MATCH($B81,Input_Lieferant!$B$9:$B$158,0),MATCH($E$3,Input_Lieferant!$C$8:$BE$8,0)),"")</f>
        <v/>
      </c>
    </row>
    <row r="82" spans="2:5" ht="14.25" customHeight="1" x14ac:dyDescent="0.2">
      <c r="B82" t="str">
        <f>IFERROR(IF(AND(B77=B78, B78=B79),IF(B79+1&gt;MATCH(0,Input_Lieferant!$B$9:$B$158,-1),"",B79+1),B79),"")</f>
        <v/>
      </c>
      <c r="C82">
        <v>78</v>
      </c>
      <c r="D82" t="str">
        <f t="shared" si="1"/>
        <v/>
      </c>
      <c r="E82" t="str">
        <f>_xlfn.IFNA(INDEX(Input_Lieferant!$C$9:$BE$158,MATCH($B82,Input_Lieferant!$B$9:$B$158,0),MATCH($E$3,Input_Lieferant!$C$8:$BE$8,0)),"")</f>
        <v/>
      </c>
    </row>
    <row r="83" spans="2:5" ht="14.25" customHeight="1" x14ac:dyDescent="0.2">
      <c r="B83" t="str">
        <f>IFERROR(IF(AND(B80=B81, B81=B82),IF(B80+1&gt;MATCH(0,Input_Lieferant!$B$9:$B$158,-1),"",B80+1),B80),"")</f>
        <v/>
      </c>
      <c r="C83">
        <v>79</v>
      </c>
      <c r="D83" t="str">
        <f t="shared" si="1"/>
        <v/>
      </c>
      <c r="E83" t="str">
        <f>_xlfn.IFNA(INDEX(Input_Lieferant!$C$9:$BE$158,MATCH($B83,Input_Lieferant!$B$9:$B$158,0),MATCH($E$3,Input_Lieferant!$C$8:$BE$8,0)),"")</f>
        <v/>
      </c>
    </row>
    <row r="84" spans="2:5" ht="14.25" customHeight="1" x14ac:dyDescent="0.2">
      <c r="B84" t="str">
        <f>IFERROR(IF(AND(B80=B81, B81=B82),IF(B81+1&gt;MATCH(0,Input_Lieferant!$B$9:$B$158,-1),"",B81+1),B81),"")</f>
        <v/>
      </c>
      <c r="C84">
        <v>80</v>
      </c>
      <c r="D84" t="str">
        <f t="shared" si="1"/>
        <v/>
      </c>
      <c r="E84" t="str">
        <f>_xlfn.IFNA(INDEX(Input_Lieferant!$C$9:$BE$158,MATCH($B84,Input_Lieferant!$B$9:$B$158,0),MATCH($E$3,Input_Lieferant!$C$8:$BE$8,0)),"")</f>
        <v/>
      </c>
    </row>
    <row r="85" spans="2:5" ht="14.25" customHeight="1" x14ac:dyDescent="0.2">
      <c r="B85" t="str">
        <f>IFERROR(IF(AND(B80=B81, B81=B82),IF(B82+1&gt;MATCH(0,Input_Lieferant!$B$9:$B$158,-1),"",B82+1),B82),"")</f>
        <v/>
      </c>
      <c r="C85">
        <v>81</v>
      </c>
      <c r="D85" t="str">
        <f t="shared" si="1"/>
        <v/>
      </c>
      <c r="E85" t="str">
        <f>_xlfn.IFNA(INDEX(Input_Lieferant!$C$9:$BE$158,MATCH($B85,Input_Lieferant!$B$9:$B$158,0),MATCH($E$3,Input_Lieferant!$C$8:$BE$8,0)),"")</f>
        <v/>
      </c>
    </row>
    <row r="86" spans="2:5" ht="14.25" customHeight="1" x14ac:dyDescent="0.2">
      <c r="B86" t="str">
        <f>IFERROR(IF(AND(B83=B84, B84=B85),IF(B83+1&gt;MATCH(0,Input_Lieferant!$B$9:$B$158,-1),"",B83+1),B83),"")</f>
        <v/>
      </c>
      <c r="C86">
        <v>82</v>
      </c>
      <c r="D86" t="str">
        <f t="shared" si="1"/>
        <v/>
      </c>
      <c r="E86" t="str">
        <f>_xlfn.IFNA(INDEX(Input_Lieferant!$C$9:$BE$158,MATCH($B86,Input_Lieferant!$B$9:$B$158,0),MATCH($E$3,Input_Lieferant!$C$8:$BE$8,0)),"")</f>
        <v/>
      </c>
    </row>
    <row r="87" spans="2:5" ht="14.25" customHeight="1" x14ac:dyDescent="0.2">
      <c r="B87" t="str">
        <f>IFERROR(IF(AND(B83=B84, B84=B85),IF(B84+1&gt;MATCH(0,Input_Lieferant!$B$9:$B$158,-1),"",B84+1),B84),"")</f>
        <v/>
      </c>
      <c r="C87">
        <v>83</v>
      </c>
      <c r="D87" t="str">
        <f t="shared" si="1"/>
        <v/>
      </c>
      <c r="E87" t="str">
        <f>_xlfn.IFNA(INDEX(Input_Lieferant!$C$9:$BE$158,MATCH($B87,Input_Lieferant!$B$9:$B$158,0),MATCH($E$3,Input_Lieferant!$C$8:$BE$8,0)),"")</f>
        <v/>
      </c>
    </row>
    <row r="88" spans="2:5" ht="14.25" customHeight="1" x14ac:dyDescent="0.2">
      <c r="B88" t="str">
        <f>IFERROR(IF(AND(B83=B84, B84=B85),IF(B85+1&gt;MATCH(0,Input_Lieferant!$B$9:$B$158,-1),"",B85+1),B85),"")</f>
        <v/>
      </c>
      <c r="C88">
        <v>84</v>
      </c>
      <c r="D88" t="str">
        <f t="shared" si="1"/>
        <v/>
      </c>
      <c r="E88" t="str">
        <f>_xlfn.IFNA(INDEX(Input_Lieferant!$C$9:$BE$158,MATCH($B88,Input_Lieferant!$B$9:$B$158,0),MATCH($E$3,Input_Lieferant!$C$8:$BE$8,0)),"")</f>
        <v/>
      </c>
    </row>
    <row r="89" spans="2:5" ht="14.25" customHeight="1" x14ac:dyDescent="0.2">
      <c r="B89" t="str">
        <f>IFERROR(IF(AND(B86=B87, B87=B88),IF(B86+1&gt;MATCH(0,Input_Lieferant!$B$9:$B$158,-1),"",B86+1),B86),"")</f>
        <v/>
      </c>
      <c r="C89">
        <v>85</v>
      </c>
      <c r="D89" t="str">
        <f t="shared" si="1"/>
        <v/>
      </c>
      <c r="E89" t="str">
        <f>_xlfn.IFNA(INDEX(Input_Lieferant!$C$9:$BE$158,MATCH($B89,Input_Lieferant!$B$9:$B$158,0),MATCH($E$3,Input_Lieferant!$C$8:$BE$8,0)),"")</f>
        <v/>
      </c>
    </row>
    <row r="90" spans="2:5" ht="14.25" customHeight="1" x14ac:dyDescent="0.2">
      <c r="B90" t="str">
        <f>IFERROR(IF(AND(B86=B87, B87=B88),IF(B87+1&gt;MATCH(0,Input_Lieferant!$B$9:$B$158,-1),"",B87+1),B87),"")</f>
        <v/>
      </c>
      <c r="C90">
        <v>86</v>
      </c>
      <c r="D90" t="str">
        <f t="shared" si="1"/>
        <v/>
      </c>
      <c r="E90" t="str">
        <f>_xlfn.IFNA(INDEX(Input_Lieferant!$C$9:$BE$158,MATCH($B90,Input_Lieferant!$B$9:$B$158,0),MATCH($E$3,Input_Lieferant!$C$8:$BE$8,0)),"")</f>
        <v/>
      </c>
    </row>
    <row r="91" spans="2:5" ht="14.25" customHeight="1" x14ac:dyDescent="0.2">
      <c r="B91" t="str">
        <f>IFERROR(IF(AND(B86=B87, B87=B88),IF(B88+1&gt;MATCH(0,Input_Lieferant!$B$9:$B$158,-1),"",B88+1),B88),"")</f>
        <v/>
      </c>
      <c r="C91">
        <v>87</v>
      </c>
      <c r="D91" t="str">
        <f t="shared" si="1"/>
        <v/>
      </c>
      <c r="E91" t="str">
        <f>_xlfn.IFNA(INDEX(Input_Lieferant!$C$9:$BE$158,MATCH($B91,Input_Lieferant!$B$9:$B$158,0),MATCH($E$3,Input_Lieferant!$C$8:$BE$8,0)),"")</f>
        <v/>
      </c>
    </row>
    <row r="92" spans="2:5" ht="14.25" customHeight="1" x14ac:dyDescent="0.2">
      <c r="B92" t="str">
        <f>IFERROR(IF(AND(B89=B90, B90=B91),IF(B89+1&gt;MATCH(0,Input_Lieferant!$B$9:$B$158,-1),"",B89+1),B89),"")</f>
        <v/>
      </c>
      <c r="C92">
        <v>88</v>
      </c>
      <c r="D92" t="str">
        <f t="shared" si="1"/>
        <v/>
      </c>
      <c r="E92" t="str">
        <f>_xlfn.IFNA(INDEX(Input_Lieferant!$C$9:$BE$158,MATCH($B92,Input_Lieferant!$B$9:$B$158,0),MATCH($E$3,Input_Lieferant!$C$8:$BE$8,0)),"")</f>
        <v/>
      </c>
    </row>
    <row r="93" spans="2:5" ht="14.25" customHeight="1" x14ac:dyDescent="0.2">
      <c r="B93" t="str">
        <f>IFERROR(IF(AND(B89=B90, B90=B91),IF(B90+1&gt;MATCH(0,Input_Lieferant!$B$9:$B$158,-1),"",B90+1),B90),"")</f>
        <v/>
      </c>
      <c r="C93">
        <v>89</v>
      </c>
      <c r="D93" t="str">
        <f t="shared" si="1"/>
        <v/>
      </c>
      <c r="E93" t="str">
        <f>_xlfn.IFNA(INDEX(Input_Lieferant!$C$9:$BE$158,MATCH($B93,Input_Lieferant!$B$9:$B$158,0),MATCH($E$3,Input_Lieferant!$C$8:$BE$8,0)),"")</f>
        <v/>
      </c>
    </row>
    <row r="94" spans="2:5" ht="14.25" customHeight="1" x14ac:dyDescent="0.2">
      <c r="B94" t="str">
        <f>IFERROR(IF(AND(B89=B90, B90=B91),IF(B91+1&gt;MATCH(0,Input_Lieferant!$B$9:$B$158,-1),"",B91+1),B91),"")</f>
        <v/>
      </c>
      <c r="C94">
        <v>90</v>
      </c>
      <c r="D94" t="str">
        <f t="shared" si="1"/>
        <v/>
      </c>
      <c r="E94" t="str">
        <f>_xlfn.IFNA(INDEX(Input_Lieferant!$C$9:$BE$158,MATCH($B94,Input_Lieferant!$B$9:$B$158,0),MATCH($E$3,Input_Lieferant!$C$8:$BE$8,0)),"")</f>
        <v/>
      </c>
    </row>
    <row r="95" spans="2:5" ht="14.25" customHeight="1" x14ac:dyDescent="0.2">
      <c r="B95" t="str">
        <f>IFERROR(IF(AND(B92=B93, B93=B94),IF(B92+1&gt;MATCH(0,Input_Lieferant!$B$9:$B$158,-1),"",B92+1),B92),"")</f>
        <v/>
      </c>
      <c r="C95">
        <v>91</v>
      </c>
      <c r="D95" t="str">
        <f t="shared" si="1"/>
        <v/>
      </c>
      <c r="E95" t="str">
        <f>_xlfn.IFNA(INDEX(Input_Lieferant!$C$9:$BE$158,MATCH($B95,Input_Lieferant!$B$9:$B$158,0),MATCH($E$3,Input_Lieferant!$C$8:$BE$8,0)),"")</f>
        <v/>
      </c>
    </row>
    <row r="96" spans="2:5" ht="14.25" customHeight="1" x14ac:dyDescent="0.2">
      <c r="B96" t="str">
        <f>IFERROR(IF(AND(B92=B93, B93=B94),IF(B93+1&gt;MATCH(0,Input_Lieferant!$B$9:$B$158,-1),"",B93+1),B93),"")</f>
        <v/>
      </c>
      <c r="C96">
        <v>92</v>
      </c>
      <c r="D96" t="str">
        <f t="shared" si="1"/>
        <v/>
      </c>
      <c r="E96" t="str">
        <f>_xlfn.IFNA(INDEX(Input_Lieferant!$C$9:$BE$158,MATCH($B96,Input_Lieferant!$B$9:$B$158,0),MATCH($E$3,Input_Lieferant!$C$8:$BE$8,0)),"")</f>
        <v/>
      </c>
    </row>
    <row r="97" spans="2:5" ht="14.25" customHeight="1" x14ac:dyDescent="0.2">
      <c r="B97" t="str">
        <f>IFERROR(IF(AND(B92=B93, B93=B94),IF(B94+1&gt;MATCH(0,Input_Lieferant!$B$9:$B$158,-1),"",B94+1),B94),"")</f>
        <v/>
      </c>
      <c r="C97">
        <v>93</v>
      </c>
      <c r="D97" t="str">
        <f t="shared" si="1"/>
        <v/>
      </c>
      <c r="E97" t="str">
        <f>_xlfn.IFNA(INDEX(Input_Lieferant!$C$9:$BE$158,MATCH($B97,Input_Lieferant!$B$9:$B$158,0),MATCH($E$3,Input_Lieferant!$C$8:$BE$8,0)),"")</f>
        <v/>
      </c>
    </row>
    <row r="98" spans="2:5" ht="14.25" customHeight="1" x14ac:dyDescent="0.2">
      <c r="B98" t="str">
        <f>IFERROR(IF(AND(B95=B96, B96=B97),IF(B95+1&gt;MATCH(0,Input_Lieferant!$B$9:$B$158,-1),"",B95+1),B95),"")</f>
        <v/>
      </c>
      <c r="C98">
        <v>94</v>
      </c>
      <c r="D98" t="str">
        <f t="shared" si="1"/>
        <v/>
      </c>
      <c r="E98" t="str">
        <f>_xlfn.IFNA(INDEX(Input_Lieferant!$C$9:$BE$158,MATCH($B98,Input_Lieferant!$B$9:$B$158,0),MATCH($E$3,Input_Lieferant!$C$8:$BE$8,0)),"")</f>
        <v/>
      </c>
    </row>
    <row r="99" spans="2:5" ht="14.25" customHeight="1" x14ac:dyDescent="0.2">
      <c r="B99" t="str">
        <f>IFERROR(IF(AND(B95=B96, B96=B97),IF(B96+1&gt;MATCH(0,Input_Lieferant!$B$9:$B$158,-1),"",B96+1),B96),"")</f>
        <v/>
      </c>
      <c r="C99">
        <v>95</v>
      </c>
      <c r="D99" t="str">
        <f t="shared" si="1"/>
        <v/>
      </c>
      <c r="E99" t="str">
        <f>_xlfn.IFNA(INDEX(Input_Lieferant!$C$9:$BE$158,MATCH($B99,Input_Lieferant!$B$9:$B$158,0),MATCH($E$3,Input_Lieferant!$C$8:$BE$8,0)),"")</f>
        <v/>
      </c>
    </row>
    <row r="100" spans="2:5" ht="14.25" customHeight="1" x14ac:dyDescent="0.2">
      <c r="B100" t="str">
        <f>IFERROR(IF(AND(B95=B96, B96=B97),IF(B97+1&gt;MATCH(0,Input_Lieferant!$B$9:$B$158,-1),"",B97+1),B97),"")</f>
        <v/>
      </c>
      <c r="C100">
        <v>96</v>
      </c>
      <c r="D100" t="str">
        <f t="shared" si="1"/>
        <v/>
      </c>
      <c r="E100" t="str">
        <f>_xlfn.IFNA(INDEX(Input_Lieferant!$C$9:$BE$158,MATCH($B100,Input_Lieferant!$B$9:$B$158,0),MATCH($E$3,Input_Lieferant!$C$8:$BE$8,0)),"")</f>
        <v/>
      </c>
    </row>
    <row r="101" spans="2:5" ht="14.25" customHeight="1" x14ac:dyDescent="0.2">
      <c r="B101" t="str">
        <f>IFERROR(IF(AND(B98=B99, B99=B100),IF(B98+1&gt;MATCH(0,Input_Lieferant!$B$9:$B$158,-1),"",B98+1),B98),"")</f>
        <v/>
      </c>
      <c r="C101">
        <v>97</v>
      </c>
      <c r="D101" t="str">
        <f t="shared" si="1"/>
        <v/>
      </c>
      <c r="E101" t="str">
        <f>_xlfn.IFNA(INDEX(Input_Lieferant!$C$9:$BE$158,MATCH($B101,Input_Lieferant!$B$9:$B$158,0),MATCH($E$3,Input_Lieferant!$C$8:$BE$8,0)),"")</f>
        <v/>
      </c>
    </row>
    <row r="102" spans="2:5" ht="14.25" customHeight="1" x14ac:dyDescent="0.2">
      <c r="B102" t="str">
        <f>IFERROR(IF(AND(B98=B99, B99=B100),IF(B99+1&gt;MATCH(0,Input_Lieferant!$B$9:$B$158,-1),"",B99+1),B99),"")</f>
        <v/>
      </c>
      <c r="C102">
        <v>98</v>
      </c>
      <c r="D102" t="str">
        <f t="shared" si="1"/>
        <v/>
      </c>
      <c r="E102" t="str">
        <f>_xlfn.IFNA(INDEX(Input_Lieferant!$C$9:$BE$158,MATCH($B102,Input_Lieferant!$B$9:$B$158,0),MATCH($E$3,Input_Lieferant!$C$8:$BE$8,0)),"")</f>
        <v/>
      </c>
    </row>
    <row r="103" spans="2:5" ht="14.25" customHeight="1" x14ac:dyDescent="0.2">
      <c r="B103" t="str">
        <f>IFERROR(IF(AND(B98=B99, B99=B100),IF(B100+1&gt;MATCH(0,Input_Lieferant!$B$9:$B$158,-1),"",B100+1),B100),"")</f>
        <v/>
      </c>
      <c r="C103">
        <v>99</v>
      </c>
      <c r="D103" t="str">
        <f t="shared" si="1"/>
        <v/>
      </c>
      <c r="E103" t="str">
        <f>_xlfn.IFNA(INDEX(Input_Lieferant!$C$9:$BE$158,MATCH($B103,Input_Lieferant!$B$9:$B$158,0),MATCH($E$3,Input_Lieferant!$C$8:$BE$8,0)),"")</f>
        <v/>
      </c>
    </row>
    <row r="104" spans="2:5" ht="14.25" customHeight="1" x14ac:dyDescent="0.2">
      <c r="B104" t="str">
        <f>IFERROR(IF(AND(B101=B102, B102=B103),IF(B101+1&gt;MATCH(0,Input_Lieferant!$B$9:$B$158,-1),"",B101+1),B101),"")</f>
        <v/>
      </c>
      <c r="C104">
        <v>100</v>
      </c>
      <c r="D104" t="str">
        <f t="shared" si="1"/>
        <v/>
      </c>
      <c r="E104" t="str">
        <f>_xlfn.IFNA(INDEX(Input_Lieferant!$C$9:$BE$158,MATCH($B104,Input_Lieferant!$B$9:$B$158,0),MATCH($E$3,Input_Lieferant!$C$8:$BE$8,0)),"")</f>
        <v/>
      </c>
    </row>
    <row r="105" spans="2:5" ht="14.25" customHeight="1" x14ac:dyDescent="0.2">
      <c r="B105" t="str">
        <f>IFERROR(IF(AND(B101=B102, B102=B103),IF(B102+1&gt;MATCH(0,Input_Lieferant!$B$9:$B$158,-1),"",B102+1),B102),"")</f>
        <v/>
      </c>
      <c r="C105">
        <v>101</v>
      </c>
      <c r="D105" t="str">
        <f t="shared" si="1"/>
        <v/>
      </c>
      <c r="E105" t="str">
        <f>_xlfn.IFNA(INDEX(Input_Lieferant!$C$9:$BE$158,MATCH($B105,Input_Lieferant!$B$9:$B$158,0),MATCH($E$3,Input_Lieferant!$C$8:$BE$8,0)),"")</f>
        <v/>
      </c>
    </row>
    <row r="106" spans="2:5" ht="14.25" customHeight="1" x14ac:dyDescent="0.2">
      <c r="B106" t="str">
        <f>IFERROR(IF(AND(B101=B102, B102=B103),IF(B103+1&gt;MATCH(0,Input_Lieferant!$B$9:$B$158,-1),"",B103+1),B103),"")</f>
        <v/>
      </c>
      <c r="C106">
        <v>102</v>
      </c>
      <c r="D106" t="str">
        <f t="shared" si="1"/>
        <v/>
      </c>
      <c r="E106" t="str">
        <f>_xlfn.IFNA(INDEX(Input_Lieferant!$C$9:$BE$158,MATCH($B106,Input_Lieferant!$B$9:$B$158,0),MATCH($E$3,Input_Lieferant!$C$8:$BE$8,0)),"")</f>
        <v/>
      </c>
    </row>
    <row r="107" spans="2:5" ht="14.25" customHeight="1" x14ac:dyDescent="0.2">
      <c r="B107" t="str">
        <f>IFERROR(IF(AND(B104=B105, B105=B106),IF(B104+1&gt;MATCH(0,Input_Lieferant!$B$9:$B$158,-1),"",B104+1),B104),"")</f>
        <v/>
      </c>
      <c r="C107">
        <v>103</v>
      </c>
      <c r="D107" t="str">
        <f t="shared" si="1"/>
        <v/>
      </c>
      <c r="E107" t="str">
        <f>_xlfn.IFNA(INDEX(Input_Lieferant!$C$9:$BE$158,MATCH($B107,Input_Lieferant!$B$9:$B$158,0),MATCH($E$3,Input_Lieferant!$C$8:$BE$8,0)),"")</f>
        <v/>
      </c>
    </row>
    <row r="108" spans="2:5" ht="14.25" customHeight="1" x14ac:dyDescent="0.2">
      <c r="B108" t="str">
        <f>IFERROR(IF(AND(B104=B105, B105=B106),IF(B105+1&gt;MATCH(0,Input_Lieferant!$B$9:$B$158,-1),"",B105+1),B105),"")</f>
        <v/>
      </c>
      <c r="C108">
        <v>104</v>
      </c>
      <c r="D108" t="str">
        <f t="shared" si="1"/>
        <v/>
      </c>
      <c r="E108" t="str">
        <f>_xlfn.IFNA(INDEX(Input_Lieferant!$C$9:$BE$158,MATCH($B108,Input_Lieferant!$B$9:$B$158,0),MATCH($E$3,Input_Lieferant!$C$8:$BE$8,0)),"")</f>
        <v/>
      </c>
    </row>
    <row r="109" spans="2:5" ht="14.25" customHeight="1" x14ac:dyDescent="0.2">
      <c r="B109" t="str">
        <f>IFERROR(IF(AND(B104=B105, B105=B106),IF(B106+1&gt;MATCH(0,Input_Lieferant!$B$9:$B$158,-1),"",B106+1),B106),"")</f>
        <v/>
      </c>
      <c r="C109">
        <v>105</v>
      </c>
      <c r="D109" t="str">
        <f t="shared" si="1"/>
        <v/>
      </c>
      <c r="E109" t="str">
        <f>_xlfn.IFNA(INDEX(Input_Lieferant!$C$9:$BE$158,MATCH($B109,Input_Lieferant!$B$9:$B$158,0),MATCH($E$3,Input_Lieferant!$C$8:$BE$8,0)),"")</f>
        <v/>
      </c>
    </row>
    <row r="110" spans="2:5" ht="14.25" customHeight="1" x14ac:dyDescent="0.2">
      <c r="B110" t="str">
        <f>IFERROR(IF(AND(B107=B108, B108=B109),IF(B107+1&gt;MATCH(0,Input_Lieferant!$B$9:$B$158,-1),"",B107+1),B107),"")</f>
        <v/>
      </c>
      <c r="C110">
        <v>106</v>
      </c>
      <c r="D110" t="str">
        <f t="shared" si="1"/>
        <v/>
      </c>
      <c r="E110" t="str">
        <f>_xlfn.IFNA(INDEX(Input_Lieferant!$C$9:$BE$158,MATCH($B110,Input_Lieferant!$B$9:$B$158,0),MATCH($E$3,Input_Lieferant!$C$8:$BE$8,0)),"")</f>
        <v/>
      </c>
    </row>
    <row r="111" spans="2:5" ht="14.25" customHeight="1" x14ac:dyDescent="0.2">
      <c r="B111" t="str">
        <f>IFERROR(IF(AND(B107=B108, B108=B109),IF(B108+1&gt;MATCH(0,Input_Lieferant!$B$9:$B$158,-1),"",B108+1),B108),"")</f>
        <v/>
      </c>
      <c r="C111">
        <v>107</v>
      </c>
      <c r="D111" t="str">
        <f t="shared" si="1"/>
        <v/>
      </c>
      <c r="E111" t="str">
        <f>_xlfn.IFNA(INDEX(Input_Lieferant!$C$9:$BE$158,MATCH($B111,Input_Lieferant!$B$9:$B$158,0),MATCH($E$3,Input_Lieferant!$C$8:$BE$8,0)),"")</f>
        <v/>
      </c>
    </row>
    <row r="112" spans="2:5" ht="14.25" customHeight="1" x14ac:dyDescent="0.2">
      <c r="B112" t="str">
        <f>IFERROR(IF(AND(B107=B108, B108=B109),IF(B109+1&gt;MATCH(0,Input_Lieferant!$B$9:$B$158,-1),"",B109+1),B109),"")</f>
        <v/>
      </c>
      <c r="C112">
        <v>108</v>
      </c>
      <c r="D112" t="str">
        <f t="shared" si="1"/>
        <v/>
      </c>
      <c r="E112" t="str">
        <f>_xlfn.IFNA(INDEX(Input_Lieferant!$C$9:$BE$158,MATCH($B112,Input_Lieferant!$B$9:$B$158,0),MATCH($E$3,Input_Lieferant!$C$8:$BE$8,0)),"")</f>
        <v/>
      </c>
    </row>
    <row r="113" spans="2:5" ht="14.25" customHeight="1" x14ac:dyDescent="0.2">
      <c r="B113" t="str">
        <f>IFERROR(IF(AND(B110=B111, B111=B112),IF(B110+1&gt;MATCH(0,Input_Lieferant!$B$9:$B$158,-1),"",B110+1),B110),"")</f>
        <v/>
      </c>
      <c r="C113">
        <v>109</v>
      </c>
      <c r="D113" t="str">
        <f t="shared" si="1"/>
        <v/>
      </c>
      <c r="E113" t="str">
        <f>_xlfn.IFNA(INDEX(Input_Lieferant!$C$9:$BE$158,MATCH($B113,Input_Lieferant!$B$9:$B$158,0),MATCH($E$3,Input_Lieferant!$C$8:$BE$8,0)),"")</f>
        <v/>
      </c>
    </row>
    <row r="114" spans="2:5" ht="14.25" customHeight="1" x14ac:dyDescent="0.2">
      <c r="B114" t="str">
        <f>IFERROR(IF(AND(B110=B111, B111=B112),IF(B111+1&gt;MATCH(0,Input_Lieferant!$B$9:$B$158,-1),"",B111+1),B111),"")</f>
        <v/>
      </c>
      <c r="C114">
        <v>110</v>
      </c>
      <c r="D114" t="str">
        <f t="shared" si="1"/>
        <v/>
      </c>
      <c r="E114" t="str">
        <f>_xlfn.IFNA(INDEX(Input_Lieferant!$C$9:$BE$158,MATCH($B114,Input_Lieferant!$B$9:$B$158,0),MATCH($E$3,Input_Lieferant!$C$8:$BE$8,0)),"")</f>
        <v/>
      </c>
    </row>
    <row r="115" spans="2:5" ht="14.25" customHeight="1" x14ac:dyDescent="0.2">
      <c r="B115" t="str">
        <f>IFERROR(IF(AND(B110=B111, B111=B112),IF(B112+1&gt;MATCH(0,Input_Lieferant!$B$9:$B$158,-1),"",B112+1),B112),"")</f>
        <v/>
      </c>
      <c r="C115">
        <v>111</v>
      </c>
      <c r="D115" t="str">
        <f t="shared" si="1"/>
        <v/>
      </c>
      <c r="E115" t="str">
        <f>_xlfn.IFNA(INDEX(Input_Lieferant!$C$9:$BE$158,MATCH($B115,Input_Lieferant!$B$9:$B$158,0),MATCH($E$3,Input_Lieferant!$C$8:$BE$8,0)),"")</f>
        <v/>
      </c>
    </row>
    <row r="116" spans="2:5" ht="14.25" customHeight="1" x14ac:dyDescent="0.2">
      <c r="B116" t="str">
        <f>IFERROR(IF(AND(B113=B114, B114=B115),IF(B113+1&gt;MATCH(0,Input_Lieferant!$B$9:$B$158,-1),"",B113+1),B113),"")</f>
        <v/>
      </c>
      <c r="C116">
        <v>112</v>
      </c>
      <c r="D116" t="str">
        <f t="shared" si="1"/>
        <v/>
      </c>
      <c r="E116" t="str">
        <f>_xlfn.IFNA(INDEX(Input_Lieferant!$C$9:$BE$158,MATCH($B116,Input_Lieferant!$B$9:$B$158,0),MATCH($E$3,Input_Lieferant!$C$8:$BE$8,0)),"")</f>
        <v/>
      </c>
    </row>
    <row r="117" spans="2:5" ht="14.25" customHeight="1" x14ac:dyDescent="0.2">
      <c r="B117" t="str">
        <f>IFERROR(IF(AND(B113=B114, B114=B115),IF(B114+1&gt;MATCH(0,Input_Lieferant!$B$9:$B$158,-1),"",B114+1),B114),"")</f>
        <v/>
      </c>
      <c r="C117">
        <v>113</v>
      </c>
      <c r="D117" t="str">
        <f t="shared" si="1"/>
        <v/>
      </c>
      <c r="E117" t="str">
        <f>_xlfn.IFNA(INDEX(Input_Lieferant!$C$9:$BE$158,MATCH($B117,Input_Lieferant!$B$9:$B$158,0),MATCH($E$3,Input_Lieferant!$C$8:$BE$8,0)),"")</f>
        <v/>
      </c>
    </row>
    <row r="118" spans="2:5" ht="14.25" customHeight="1" x14ac:dyDescent="0.2">
      <c r="B118" t="str">
        <f>IFERROR(IF(AND(B113=B114, B114=B115),IF(B115+1&gt;MATCH(0,Input_Lieferant!$B$9:$B$158,-1),"",B115+1),B115),"")</f>
        <v/>
      </c>
      <c r="C118">
        <v>114</v>
      </c>
      <c r="D118" t="str">
        <f t="shared" si="1"/>
        <v/>
      </c>
      <c r="E118" t="str">
        <f>_xlfn.IFNA(INDEX(Input_Lieferant!$C$9:$BE$158,MATCH($B118,Input_Lieferant!$B$9:$B$158,0),MATCH($E$3,Input_Lieferant!$C$8:$BE$8,0)),"")</f>
        <v/>
      </c>
    </row>
    <row r="119" spans="2:5" ht="14.25" customHeight="1" x14ac:dyDescent="0.2">
      <c r="B119" t="str">
        <f>IFERROR(IF(AND(B116=B117, B117=B118),IF(B116+1&gt;MATCH(0,Input_Lieferant!$B$9:$B$158,-1),"",B116+1),B116),"")</f>
        <v/>
      </c>
      <c r="C119">
        <v>115</v>
      </c>
      <c r="D119" t="str">
        <f t="shared" si="1"/>
        <v/>
      </c>
      <c r="E119" t="str">
        <f>_xlfn.IFNA(INDEX(Input_Lieferant!$C$9:$BE$158,MATCH($B119,Input_Lieferant!$B$9:$B$158,0),MATCH($E$3,Input_Lieferant!$C$8:$BE$8,0)),"")</f>
        <v/>
      </c>
    </row>
    <row r="120" spans="2:5" ht="14.25" customHeight="1" x14ac:dyDescent="0.2">
      <c r="B120" t="str">
        <f>IFERROR(IF(AND(B116=B117, B117=B118),IF(B117+1&gt;MATCH(0,Input_Lieferant!$B$9:$B$158,-1),"",B117+1),B117),"")</f>
        <v/>
      </c>
      <c r="C120">
        <v>116</v>
      </c>
      <c r="D120" t="str">
        <f t="shared" si="1"/>
        <v/>
      </c>
      <c r="E120" t="str">
        <f>_xlfn.IFNA(INDEX(Input_Lieferant!$C$9:$BE$158,MATCH($B120,Input_Lieferant!$B$9:$B$158,0),MATCH($E$3,Input_Lieferant!$C$8:$BE$8,0)),"")</f>
        <v/>
      </c>
    </row>
    <row r="121" spans="2:5" ht="14.25" customHeight="1" x14ac:dyDescent="0.2">
      <c r="B121" t="str">
        <f>IFERROR(IF(AND(B116=B117, B117=B118),IF(B118+1&gt;MATCH(0,Input_Lieferant!$B$9:$B$158,-1),"",B118+1),B118),"")</f>
        <v/>
      </c>
      <c r="C121">
        <v>117</v>
      </c>
      <c r="D121" t="str">
        <f t="shared" si="1"/>
        <v/>
      </c>
      <c r="E121" t="str">
        <f>_xlfn.IFNA(INDEX(Input_Lieferant!$C$9:$BE$158,MATCH($B121,Input_Lieferant!$B$9:$B$158,0),MATCH($E$3,Input_Lieferant!$C$8:$BE$8,0)),"")</f>
        <v/>
      </c>
    </row>
    <row r="122" spans="2:5" ht="14.25" customHeight="1" x14ac:dyDescent="0.2">
      <c r="B122" t="str">
        <f>IFERROR(IF(AND(B119=B120, B120=B121),IF(B119+1&gt;MATCH(0,Input_Lieferant!$B$9:$B$158,-1),"",B119+1),B119),"")</f>
        <v/>
      </c>
      <c r="C122">
        <v>118</v>
      </c>
      <c r="D122" t="str">
        <f t="shared" si="1"/>
        <v/>
      </c>
      <c r="E122" t="str">
        <f>_xlfn.IFNA(INDEX(Input_Lieferant!$C$9:$BE$158,MATCH($B122,Input_Lieferant!$B$9:$B$158,0),MATCH($E$3,Input_Lieferant!$C$8:$BE$8,0)),"")</f>
        <v/>
      </c>
    </row>
    <row r="123" spans="2:5" ht="14.25" customHeight="1" x14ac:dyDescent="0.2">
      <c r="B123" t="str">
        <f>IFERROR(IF(AND(B119=B120, B120=B121),IF(B120+1&gt;MATCH(0,Input_Lieferant!$B$9:$B$158,-1),"",B120+1),B120),"")</f>
        <v/>
      </c>
      <c r="C123">
        <v>119</v>
      </c>
      <c r="D123" t="str">
        <f t="shared" si="1"/>
        <v/>
      </c>
      <c r="E123" t="str">
        <f>_xlfn.IFNA(INDEX(Input_Lieferant!$C$9:$BE$158,MATCH($B123,Input_Lieferant!$B$9:$B$158,0),MATCH($E$3,Input_Lieferant!$C$8:$BE$8,0)),"")</f>
        <v/>
      </c>
    </row>
    <row r="124" spans="2:5" ht="14.25" customHeight="1" x14ac:dyDescent="0.2">
      <c r="B124" t="str">
        <f>IFERROR(IF(AND(B119=B120, B120=B121),IF(B121+1&gt;MATCH(0,Input_Lieferant!$B$9:$B$158,-1),"",B121+1),B121),"")</f>
        <v/>
      </c>
      <c r="C124">
        <v>120</v>
      </c>
      <c r="D124" t="str">
        <f t="shared" si="1"/>
        <v/>
      </c>
      <c r="E124" t="str">
        <f>_xlfn.IFNA(INDEX(Input_Lieferant!$C$9:$BE$158,MATCH($B124,Input_Lieferant!$B$9:$B$158,0),MATCH($E$3,Input_Lieferant!$C$8:$BE$8,0)),"")</f>
        <v/>
      </c>
    </row>
    <row r="125" spans="2:5" ht="14.25" customHeight="1" x14ac:dyDescent="0.2">
      <c r="B125" t="str">
        <f>IFERROR(IF(AND(B122=B123, B123=B124),IF(B122+1&gt;MATCH(0,Input_Lieferant!$B$9:$B$158,-1),"",B122+1),B122),"")</f>
        <v/>
      </c>
      <c r="C125">
        <v>121</v>
      </c>
      <c r="D125" t="str">
        <f t="shared" si="1"/>
        <v/>
      </c>
      <c r="E125" t="str">
        <f>_xlfn.IFNA(INDEX(Input_Lieferant!$C$9:$BE$158,MATCH($B125,Input_Lieferant!$B$9:$B$158,0),MATCH($E$3,Input_Lieferant!$C$8:$BE$8,0)),"")</f>
        <v/>
      </c>
    </row>
    <row r="126" spans="2:5" ht="14.25" customHeight="1" x14ac:dyDescent="0.2">
      <c r="B126" t="str">
        <f>IFERROR(IF(AND(B122=B123, B123=B124),IF(B123+1&gt;MATCH(0,Input_Lieferant!$B$9:$B$158,-1),"",B123+1),B123),"")</f>
        <v/>
      </c>
      <c r="C126">
        <v>122</v>
      </c>
      <c r="D126" t="str">
        <f t="shared" si="1"/>
        <v/>
      </c>
      <c r="E126" t="str">
        <f>_xlfn.IFNA(INDEX(Input_Lieferant!$C$9:$BE$158,MATCH($B126,Input_Lieferant!$B$9:$B$158,0),MATCH($E$3,Input_Lieferant!$C$8:$BE$8,0)),"")</f>
        <v/>
      </c>
    </row>
    <row r="127" spans="2:5" ht="14.25" customHeight="1" x14ac:dyDescent="0.2">
      <c r="B127" t="str">
        <f>IFERROR(IF(AND(B122=B123, B123=B124),IF(B124+1&gt;MATCH(0,Input_Lieferant!$B$9:$B$158,-1),"",B124+1),B124),"")</f>
        <v/>
      </c>
      <c r="C127">
        <v>123</v>
      </c>
      <c r="D127" t="str">
        <f t="shared" si="1"/>
        <v/>
      </c>
      <c r="E127" t="str">
        <f>_xlfn.IFNA(INDEX(Input_Lieferant!$C$9:$BE$158,MATCH($B127,Input_Lieferant!$B$9:$B$158,0),MATCH($E$3,Input_Lieferant!$C$8:$BE$8,0)),"")</f>
        <v/>
      </c>
    </row>
    <row r="128" spans="2:5" ht="14.25" customHeight="1" x14ac:dyDescent="0.2">
      <c r="B128" t="str">
        <f>IFERROR(IF(AND(B125=B126, B126=B127),IF(B125+1&gt;MATCH(0,Input_Lieferant!$B$9:$B$158,-1),"",B125+1),B125),"")</f>
        <v/>
      </c>
      <c r="C128">
        <v>124</v>
      </c>
      <c r="D128" t="str">
        <f t="shared" si="1"/>
        <v/>
      </c>
      <c r="E128" t="str">
        <f>_xlfn.IFNA(INDEX(Input_Lieferant!$C$9:$BE$158,MATCH($B128,Input_Lieferant!$B$9:$B$158,0),MATCH($E$3,Input_Lieferant!$C$8:$BE$8,0)),"")</f>
        <v/>
      </c>
    </row>
    <row r="129" spans="2:5" ht="14.25" customHeight="1" x14ac:dyDescent="0.2">
      <c r="B129" t="str">
        <f>IFERROR(IF(AND(B125=B126, B126=B127),IF(B126+1&gt;MATCH(0,Input_Lieferant!$B$9:$B$158,-1),"",B126+1),B126),"")</f>
        <v/>
      </c>
      <c r="C129">
        <v>125</v>
      </c>
      <c r="D129" t="str">
        <f t="shared" si="1"/>
        <v/>
      </c>
      <c r="E129" t="str">
        <f>_xlfn.IFNA(INDEX(Input_Lieferant!$C$9:$BE$158,MATCH($B129,Input_Lieferant!$B$9:$B$158,0),MATCH($E$3,Input_Lieferant!$C$8:$BE$8,0)),"")</f>
        <v/>
      </c>
    </row>
    <row r="130" spans="2:5" ht="14.25" customHeight="1" x14ac:dyDescent="0.2">
      <c r="B130" t="str">
        <f>IFERROR(IF(AND(B125=B126, B126=B127),IF(B127+1&gt;MATCH(0,Input_Lieferant!$B$9:$B$158,-1),"",B127+1),B127),"")</f>
        <v/>
      </c>
      <c r="C130">
        <v>126</v>
      </c>
      <c r="D130" t="str">
        <f t="shared" si="1"/>
        <v/>
      </c>
      <c r="E130" t="str">
        <f>_xlfn.IFNA(INDEX(Input_Lieferant!$C$9:$BE$158,MATCH($B130,Input_Lieferant!$B$9:$B$158,0),MATCH($E$3,Input_Lieferant!$C$8:$BE$8,0)),"")</f>
        <v/>
      </c>
    </row>
    <row r="131" spans="2:5" ht="14.25" customHeight="1" x14ac:dyDescent="0.2">
      <c r="B131" t="str">
        <f>IFERROR(IF(AND(B128=B129, B129=B130),IF(B128+1&gt;MATCH(0,Input_Lieferant!$B$9:$B$158,-1),"",B128+1),B128),"")</f>
        <v/>
      </c>
      <c r="C131">
        <v>127</v>
      </c>
      <c r="D131" t="str">
        <f t="shared" si="1"/>
        <v/>
      </c>
      <c r="E131" t="str">
        <f>_xlfn.IFNA(INDEX(Input_Lieferant!$C$9:$BE$158,MATCH($B131,Input_Lieferant!$B$9:$B$158,0),MATCH($E$3,Input_Lieferant!$C$8:$BE$8,0)),"")</f>
        <v/>
      </c>
    </row>
    <row r="132" spans="2:5" ht="14.25" customHeight="1" x14ac:dyDescent="0.2">
      <c r="B132" t="str">
        <f>IFERROR(IF(AND(B128=B129, B129=B130),IF(B129+1&gt;MATCH(0,Input_Lieferant!$B$9:$B$158,-1),"",B129+1),B129),"")</f>
        <v/>
      </c>
      <c r="C132">
        <v>128</v>
      </c>
      <c r="D132" t="str">
        <f t="shared" si="1"/>
        <v/>
      </c>
      <c r="E132" t="str">
        <f>_xlfn.IFNA(INDEX(Input_Lieferant!$C$9:$BE$158,MATCH($B132,Input_Lieferant!$B$9:$B$158,0),MATCH($E$3,Input_Lieferant!$C$8:$BE$8,0)),"")</f>
        <v/>
      </c>
    </row>
    <row r="133" spans="2:5" ht="14.25" customHeight="1" x14ac:dyDescent="0.2">
      <c r="B133" t="str">
        <f>IFERROR(IF(AND(B128=B129, B129=B130),IF(B130+1&gt;MATCH(0,Input_Lieferant!$B$9:$B$158,-1),"",B130+1),B130),"")</f>
        <v/>
      </c>
      <c r="C133">
        <v>129</v>
      </c>
      <c r="D133" t="str">
        <f t="shared" si="1"/>
        <v/>
      </c>
      <c r="E133" t="str">
        <f>_xlfn.IFNA(INDEX(Input_Lieferant!$C$9:$BE$158,MATCH($B133,Input_Lieferant!$B$9:$B$158,0),MATCH($E$3,Input_Lieferant!$C$8:$BE$8,0)),"")</f>
        <v/>
      </c>
    </row>
    <row r="134" spans="2:5" ht="14.25" customHeight="1" x14ac:dyDescent="0.2">
      <c r="B134" t="str">
        <f>IFERROR(IF(AND(B131=B132, B132=B133),IF(B131+1&gt;MATCH(0,Input_Lieferant!$B$9:$B$158,-1),"",B131+1),B131),"")</f>
        <v/>
      </c>
      <c r="C134">
        <v>130</v>
      </c>
      <c r="D134" t="str">
        <f t="shared" si="1"/>
        <v/>
      </c>
      <c r="E134" t="str">
        <f>_xlfn.IFNA(INDEX(Input_Lieferant!$C$9:$BE$158,MATCH($B134,Input_Lieferant!$B$9:$B$158,0),MATCH($E$3,Input_Lieferant!$C$8:$BE$8,0)),"")</f>
        <v/>
      </c>
    </row>
    <row r="135" spans="2:5" ht="14.25" customHeight="1" x14ac:dyDescent="0.2">
      <c r="B135" t="str">
        <f>IFERROR(IF(AND(B131=B132, B132=B133),IF(B132+1&gt;MATCH(0,Input_Lieferant!$B$9:$B$158,-1),"",B132+1),B132),"")</f>
        <v/>
      </c>
      <c r="C135">
        <v>131</v>
      </c>
      <c r="D135" t="str">
        <f t="shared" si="1"/>
        <v/>
      </c>
      <c r="E135" t="str">
        <f>_xlfn.IFNA(INDEX(Input_Lieferant!$C$9:$BE$158,MATCH($B135,Input_Lieferant!$B$9:$B$158,0),MATCH($E$3,Input_Lieferant!$C$8:$BE$8,0)),"")</f>
        <v/>
      </c>
    </row>
    <row r="136" spans="2:5" ht="14.25" customHeight="1" x14ac:dyDescent="0.2">
      <c r="B136" t="str">
        <f>IFERROR(IF(AND(B131=B132, B132=B133),IF(B133+1&gt;MATCH(0,Input_Lieferant!$B$9:$B$158,-1),"",B133+1),B133),"")</f>
        <v/>
      </c>
      <c r="C136">
        <v>132</v>
      </c>
      <c r="D136" t="str">
        <f t="shared" si="1"/>
        <v/>
      </c>
      <c r="E136" t="str">
        <f>_xlfn.IFNA(INDEX(Input_Lieferant!$C$9:$BE$158,MATCH($B136,Input_Lieferant!$B$9:$B$158,0),MATCH($E$3,Input_Lieferant!$C$8:$BE$8,0)),"")</f>
        <v/>
      </c>
    </row>
    <row r="137" spans="2:5" ht="14.25" customHeight="1" x14ac:dyDescent="0.2">
      <c r="B137" t="str">
        <f>IFERROR(IF(AND(B134=B135, B135=B136),IF(B134+1&gt;MATCH(0,Input_Lieferant!$B$9:$B$158,-1),"",B134+1),B134),"")</f>
        <v/>
      </c>
      <c r="C137">
        <v>133</v>
      </c>
      <c r="D137" t="str">
        <f t="shared" ref="D137:D200" si="2">IF(B137&lt;&gt;"",D134,"")</f>
        <v/>
      </c>
      <c r="E137" t="str">
        <f>_xlfn.IFNA(INDEX(Input_Lieferant!$C$9:$BE$158,MATCH($B137,Input_Lieferant!$B$9:$B$158,0),MATCH($E$3,Input_Lieferant!$C$8:$BE$8,0)),"")</f>
        <v/>
      </c>
    </row>
    <row r="138" spans="2:5" ht="14.25" customHeight="1" x14ac:dyDescent="0.2">
      <c r="B138" t="str">
        <f>IFERROR(IF(AND(B134=B135, B135=B136),IF(B135+1&gt;MATCH(0,Input_Lieferant!$B$9:$B$158,-1),"",B135+1),B135),"")</f>
        <v/>
      </c>
      <c r="C138">
        <v>134</v>
      </c>
      <c r="D138" t="str">
        <f t="shared" si="2"/>
        <v/>
      </c>
      <c r="E138" t="str">
        <f>_xlfn.IFNA(INDEX(Input_Lieferant!$C$9:$BE$158,MATCH($B138,Input_Lieferant!$B$9:$B$158,0),MATCH($E$3,Input_Lieferant!$C$8:$BE$8,0)),"")</f>
        <v/>
      </c>
    </row>
    <row r="139" spans="2:5" ht="14.25" customHeight="1" x14ac:dyDescent="0.2">
      <c r="B139" t="str">
        <f>IFERROR(IF(AND(B134=B135, B135=B136),IF(B136+1&gt;MATCH(0,Input_Lieferant!$B$9:$B$158,-1),"",B136+1),B136),"")</f>
        <v/>
      </c>
      <c r="C139">
        <v>135</v>
      </c>
      <c r="D139" t="str">
        <f t="shared" si="2"/>
        <v/>
      </c>
      <c r="E139" t="str">
        <f>_xlfn.IFNA(INDEX(Input_Lieferant!$C$9:$BE$158,MATCH($B139,Input_Lieferant!$B$9:$B$158,0),MATCH($E$3,Input_Lieferant!$C$8:$BE$8,0)),"")</f>
        <v/>
      </c>
    </row>
    <row r="140" spans="2:5" ht="14.25" customHeight="1" x14ac:dyDescent="0.2">
      <c r="B140" t="str">
        <f>IFERROR(IF(AND(B137=B138, B138=B139),IF(B137+1&gt;MATCH(0,Input_Lieferant!$B$9:$B$158,-1),"",B137+1),B137),"")</f>
        <v/>
      </c>
      <c r="C140">
        <v>136</v>
      </c>
      <c r="D140" t="str">
        <f t="shared" si="2"/>
        <v/>
      </c>
      <c r="E140" t="str">
        <f>_xlfn.IFNA(INDEX(Input_Lieferant!$C$9:$BE$158,MATCH($B140,Input_Lieferant!$B$9:$B$158,0),MATCH($E$3,Input_Lieferant!$C$8:$BE$8,0)),"")</f>
        <v/>
      </c>
    </row>
    <row r="141" spans="2:5" ht="14.25" customHeight="1" x14ac:dyDescent="0.2">
      <c r="B141" t="str">
        <f>IFERROR(IF(AND(B137=B138, B138=B139),IF(B138+1&gt;MATCH(0,Input_Lieferant!$B$9:$B$158,-1),"",B138+1),B138),"")</f>
        <v/>
      </c>
      <c r="C141">
        <v>137</v>
      </c>
      <c r="D141" t="str">
        <f t="shared" si="2"/>
        <v/>
      </c>
      <c r="E141" t="str">
        <f>_xlfn.IFNA(INDEX(Input_Lieferant!$C$9:$BE$158,MATCH($B141,Input_Lieferant!$B$9:$B$158,0),MATCH($E$3,Input_Lieferant!$C$8:$BE$8,0)),"")</f>
        <v/>
      </c>
    </row>
    <row r="142" spans="2:5" ht="14.25" customHeight="1" x14ac:dyDescent="0.2">
      <c r="B142" t="str">
        <f>IFERROR(IF(AND(B137=B138, B138=B139),IF(B139+1&gt;MATCH(0,Input_Lieferant!$B$9:$B$158,-1),"",B139+1),B139),"")</f>
        <v/>
      </c>
      <c r="C142">
        <v>138</v>
      </c>
      <c r="D142" t="str">
        <f t="shared" si="2"/>
        <v/>
      </c>
      <c r="E142" t="str">
        <f>_xlfn.IFNA(INDEX(Input_Lieferant!$C$9:$BE$158,MATCH($B142,Input_Lieferant!$B$9:$B$158,0),MATCH($E$3,Input_Lieferant!$C$8:$BE$8,0)),"")</f>
        <v/>
      </c>
    </row>
    <row r="143" spans="2:5" ht="14.25" customHeight="1" x14ac:dyDescent="0.2">
      <c r="B143" t="str">
        <f>IFERROR(IF(AND(B140=B141, B141=B142),IF(B140+1&gt;MATCH(0,Input_Lieferant!$B$9:$B$158,-1),"",B140+1),B140),"")</f>
        <v/>
      </c>
      <c r="C143">
        <v>139</v>
      </c>
      <c r="D143" t="str">
        <f t="shared" si="2"/>
        <v/>
      </c>
      <c r="E143" t="str">
        <f>_xlfn.IFNA(INDEX(Input_Lieferant!$C$9:$BE$158,MATCH($B143,Input_Lieferant!$B$9:$B$158,0),MATCH($E$3,Input_Lieferant!$C$8:$BE$8,0)),"")</f>
        <v/>
      </c>
    </row>
    <row r="144" spans="2:5" ht="14.25" customHeight="1" x14ac:dyDescent="0.2">
      <c r="B144" t="str">
        <f>IFERROR(IF(AND(B140=B141, B141=B142),IF(B141+1&gt;MATCH(0,Input_Lieferant!$B$9:$B$158,-1),"",B141+1),B141),"")</f>
        <v/>
      </c>
      <c r="C144">
        <v>140</v>
      </c>
      <c r="D144" t="str">
        <f t="shared" si="2"/>
        <v/>
      </c>
      <c r="E144" t="str">
        <f>_xlfn.IFNA(INDEX(Input_Lieferant!$C$9:$BE$158,MATCH($B144,Input_Lieferant!$B$9:$B$158,0),MATCH($E$3,Input_Lieferant!$C$8:$BE$8,0)),"")</f>
        <v/>
      </c>
    </row>
    <row r="145" spans="2:5" ht="14.25" customHeight="1" x14ac:dyDescent="0.2">
      <c r="B145" t="str">
        <f>IFERROR(IF(AND(B140=B141, B141=B142),IF(B142+1&gt;MATCH(0,Input_Lieferant!$B$9:$B$158,-1),"",B142+1),B142),"")</f>
        <v/>
      </c>
      <c r="C145">
        <v>141</v>
      </c>
      <c r="D145" t="str">
        <f t="shared" si="2"/>
        <v/>
      </c>
      <c r="E145" t="str">
        <f>_xlfn.IFNA(INDEX(Input_Lieferant!$C$9:$BE$158,MATCH($B145,Input_Lieferant!$B$9:$B$158,0),MATCH($E$3,Input_Lieferant!$C$8:$BE$8,0)),"")</f>
        <v/>
      </c>
    </row>
    <row r="146" spans="2:5" ht="14.25" customHeight="1" x14ac:dyDescent="0.2">
      <c r="B146" t="str">
        <f>IFERROR(IF(AND(B143=B144, B144=B145),IF(B143+1&gt;MATCH(0,Input_Lieferant!$B$9:$B$158,-1),"",B143+1),B143),"")</f>
        <v/>
      </c>
      <c r="C146">
        <v>142</v>
      </c>
      <c r="D146" t="str">
        <f t="shared" si="2"/>
        <v/>
      </c>
      <c r="E146" t="str">
        <f>_xlfn.IFNA(INDEX(Input_Lieferant!$C$9:$BE$158,MATCH($B146,Input_Lieferant!$B$9:$B$158,0),MATCH($E$3,Input_Lieferant!$C$8:$BE$8,0)),"")</f>
        <v/>
      </c>
    </row>
    <row r="147" spans="2:5" ht="14.25" customHeight="1" x14ac:dyDescent="0.2">
      <c r="B147" t="str">
        <f>IFERROR(IF(AND(B143=B144, B144=B145),IF(B144+1&gt;MATCH(0,Input_Lieferant!$B$9:$B$158,-1),"",B144+1),B144),"")</f>
        <v/>
      </c>
      <c r="C147">
        <v>143</v>
      </c>
      <c r="D147" t="str">
        <f t="shared" si="2"/>
        <v/>
      </c>
      <c r="E147" t="str">
        <f>_xlfn.IFNA(INDEX(Input_Lieferant!$C$9:$BE$158,MATCH($B147,Input_Lieferant!$B$9:$B$158,0),MATCH($E$3,Input_Lieferant!$C$8:$BE$8,0)),"")</f>
        <v/>
      </c>
    </row>
    <row r="148" spans="2:5" ht="14.25" customHeight="1" x14ac:dyDescent="0.2">
      <c r="B148" t="str">
        <f>IFERROR(IF(AND(B143=B144, B144=B145),IF(B145+1&gt;MATCH(0,Input_Lieferant!$B$9:$B$158,-1),"",B145+1),B145),"")</f>
        <v/>
      </c>
      <c r="C148">
        <v>144</v>
      </c>
      <c r="D148" t="str">
        <f t="shared" si="2"/>
        <v/>
      </c>
      <c r="E148" t="str">
        <f>_xlfn.IFNA(INDEX(Input_Lieferant!$C$9:$BE$158,MATCH($B148,Input_Lieferant!$B$9:$B$158,0),MATCH($E$3,Input_Lieferant!$C$8:$BE$8,0)),"")</f>
        <v/>
      </c>
    </row>
    <row r="149" spans="2:5" ht="14.25" customHeight="1" x14ac:dyDescent="0.2">
      <c r="B149" t="str">
        <f>IFERROR(IF(AND(B146=B147, B147=B148),IF(B146+1&gt;MATCH(0,Input_Lieferant!$B$9:$B$158,-1),"",B146+1),B146),"")</f>
        <v/>
      </c>
      <c r="C149">
        <v>145</v>
      </c>
      <c r="D149" t="str">
        <f t="shared" si="2"/>
        <v/>
      </c>
      <c r="E149" t="str">
        <f>_xlfn.IFNA(INDEX(Input_Lieferant!$C$9:$BE$158,MATCH($B149,Input_Lieferant!$B$9:$B$158,0),MATCH($E$3,Input_Lieferant!$C$8:$BE$8,0)),"")</f>
        <v/>
      </c>
    </row>
    <row r="150" spans="2:5" ht="14.25" customHeight="1" x14ac:dyDescent="0.2">
      <c r="B150" t="str">
        <f>IFERROR(IF(AND(B146=B147, B147=B148),IF(B147+1&gt;MATCH(0,Input_Lieferant!$B$9:$B$158,-1),"",B147+1),B147),"")</f>
        <v/>
      </c>
      <c r="C150">
        <v>146</v>
      </c>
      <c r="D150" t="str">
        <f t="shared" si="2"/>
        <v/>
      </c>
      <c r="E150" t="str">
        <f>_xlfn.IFNA(INDEX(Input_Lieferant!$C$9:$BE$158,MATCH($B150,Input_Lieferant!$B$9:$B$158,0),MATCH($E$3,Input_Lieferant!$C$8:$BE$8,0)),"")</f>
        <v/>
      </c>
    </row>
    <row r="151" spans="2:5" ht="14.25" customHeight="1" x14ac:dyDescent="0.2">
      <c r="B151" t="str">
        <f>IFERROR(IF(AND(B146=B147, B147=B148),IF(B148+1&gt;MATCH(0,Input_Lieferant!$B$9:$B$158,-1),"",B148+1),B148),"")</f>
        <v/>
      </c>
      <c r="C151">
        <v>147</v>
      </c>
      <c r="D151" t="str">
        <f t="shared" si="2"/>
        <v/>
      </c>
      <c r="E151" t="str">
        <f>_xlfn.IFNA(INDEX(Input_Lieferant!$C$9:$BE$158,MATCH($B151,Input_Lieferant!$B$9:$B$158,0),MATCH($E$3,Input_Lieferant!$C$8:$BE$8,0)),"")</f>
        <v/>
      </c>
    </row>
    <row r="152" spans="2:5" ht="14.25" customHeight="1" x14ac:dyDescent="0.2">
      <c r="B152" t="str">
        <f>IFERROR(IF(AND(B149=B150, B150=B151),IF(B149+1&gt;MATCH(0,Input_Lieferant!$B$9:$B$158,-1),"",B149+1),B149),"")</f>
        <v/>
      </c>
      <c r="C152">
        <v>148</v>
      </c>
      <c r="D152" t="str">
        <f t="shared" si="2"/>
        <v/>
      </c>
      <c r="E152" t="str">
        <f>_xlfn.IFNA(INDEX(Input_Lieferant!$C$9:$BE$158,MATCH($B152,Input_Lieferant!$B$9:$B$158,0),MATCH($E$3,Input_Lieferant!$C$8:$BE$8,0)),"")</f>
        <v/>
      </c>
    </row>
    <row r="153" spans="2:5" ht="14.25" customHeight="1" x14ac:dyDescent="0.2">
      <c r="B153" t="str">
        <f>IFERROR(IF(AND(B149=B150, B150=B151),IF(B150+1&gt;MATCH(0,Input_Lieferant!$B$9:$B$158,-1),"",B150+1),B150),"")</f>
        <v/>
      </c>
      <c r="C153">
        <v>149</v>
      </c>
      <c r="D153" t="str">
        <f t="shared" si="2"/>
        <v/>
      </c>
      <c r="E153" t="str">
        <f>_xlfn.IFNA(INDEX(Input_Lieferant!$C$9:$BE$158,MATCH($B153,Input_Lieferant!$B$9:$B$158,0),MATCH($E$3,Input_Lieferant!$C$8:$BE$8,0)),"")</f>
        <v/>
      </c>
    </row>
    <row r="154" spans="2:5" ht="14.25" customHeight="1" x14ac:dyDescent="0.2">
      <c r="B154" t="str">
        <f>IFERROR(IF(AND(B149=B150, B150=B151),IF(B151+1&gt;MATCH(0,Input_Lieferant!$B$9:$B$158,-1),"",B151+1),B151),"")</f>
        <v/>
      </c>
      <c r="C154">
        <v>150</v>
      </c>
      <c r="D154" t="str">
        <f t="shared" si="2"/>
        <v/>
      </c>
      <c r="E154" t="str">
        <f>_xlfn.IFNA(INDEX(Input_Lieferant!$C$9:$BE$158,MATCH($B154,Input_Lieferant!$B$9:$B$158,0),MATCH($E$3,Input_Lieferant!$C$8:$BE$8,0)),"")</f>
        <v/>
      </c>
    </row>
    <row r="155" spans="2:5" ht="14.25" customHeight="1" x14ac:dyDescent="0.2">
      <c r="B155" t="str">
        <f>IFERROR(IF(AND(B152=B153, B153=B154),IF(B152+1&gt;MATCH(0,Input_Lieferant!$B$9:$B$158,-1),"",B152+1),B152),"")</f>
        <v/>
      </c>
      <c r="C155">
        <v>151</v>
      </c>
      <c r="D155" t="str">
        <f t="shared" si="2"/>
        <v/>
      </c>
      <c r="E155" t="str">
        <f>_xlfn.IFNA(INDEX(Input_Lieferant!$C$9:$BE$158,MATCH($B155,Input_Lieferant!$B$9:$B$158,0),MATCH($E$3,Input_Lieferant!$C$8:$BE$8,0)),"")</f>
        <v/>
      </c>
    </row>
    <row r="156" spans="2:5" ht="14.25" customHeight="1" x14ac:dyDescent="0.2">
      <c r="B156" t="str">
        <f>IFERROR(IF(AND(B152=B153, B153=B154),IF(B153+1&gt;MATCH(0,Input_Lieferant!$B$9:$B$158,-1),"",B153+1),B153),"")</f>
        <v/>
      </c>
      <c r="C156">
        <v>152</v>
      </c>
      <c r="D156" t="str">
        <f t="shared" si="2"/>
        <v/>
      </c>
      <c r="E156" t="str">
        <f>_xlfn.IFNA(INDEX(Input_Lieferant!$C$9:$BE$158,MATCH($B156,Input_Lieferant!$B$9:$B$158,0),MATCH($E$3,Input_Lieferant!$C$8:$BE$8,0)),"")</f>
        <v/>
      </c>
    </row>
    <row r="157" spans="2:5" ht="14.25" customHeight="1" x14ac:dyDescent="0.2">
      <c r="B157" t="str">
        <f>IFERROR(IF(AND(B152=B153, B153=B154),IF(B154+1&gt;MATCH(0,Input_Lieferant!$B$9:$B$158,-1),"",B154+1),B154),"")</f>
        <v/>
      </c>
      <c r="C157">
        <v>153</v>
      </c>
      <c r="D157" t="str">
        <f t="shared" si="2"/>
        <v/>
      </c>
      <c r="E157" t="str">
        <f>_xlfn.IFNA(INDEX(Input_Lieferant!$C$9:$BE$158,MATCH($B157,Input_Lieferant!$B$9:$B$158,0),MATCH($E$3,Input_Lieferant!$C$8:$BE$8,0)),"")</f>
        <v/>
      </c>
    </row>
    <row r="158" spans="2:5" ht="14.25" customHeight="1" x14ac:dyDescent="0.2">
      <c r="B158" t="str">
        <f>IFERROR(IF(AND(B155=B156, B156=B157),IF(B155+1&gt;MATCH(0,Input_Lieferant!$B$9:$B$158,-1),"",B155+1),B155),"")</f>
        <v/>
      </c>
      <c r="C158">
        <v>154</v>
      </c>
      <c r="D158" t="str">
        <f t="shared" si="2"/>
        <v/>
      </c>
      <c r="E158" t="str">
        <f>_xlfn.IFNA(INDEX(Input_Lieferant!$C$9:$BE$158,MATCH($B158,Input_Lieferant!$B$9:$B$158,0),MATCH($E$3,Input_Lieferant!$C$8:$BE$8,0)),"")</f>
        <v/>
      </c>
    </row>
    <row r="159" spans="2:5" ht="14.25" customHeight="1" x14ac:dyDescent="0.2">
      <c r="B159" t="str">
        <f>IFERROR(IF(AND(B155=B156, B156=B157),IF(B156+1&gt;MATCH(0,Input_Lieferant!$B$9:$B$158,-1),"",B156+1),B156),"")</f>
        <v/>
      </c>
      <c r="C159">
        <v>155</v>
      </c>
      <c r="D159" t="str">
        <f t="shared" si="2"/>
        <v/>
      </c>
      <c r="E159" t="str">
        <f>_xlfn.IFNA(INDEX(Input_Lieferant!$C$9:$BE$158,MATCH($B159,Input_Lieferant!$B$9:$B$158,0),MATCH($E$3,Input_Lieferant!$C$8:$BE$8,0)),"")</f>
        <v/>
      </c>
    </row>
    <row r="160" spans="2:5" ht="14.25" customHeight="1" x14ac:dyDescent="0.2">
      <c r="B160" t="str">
        <f>IFERROR(IF(AND(B155=B156, B156=B157),IF(B157+1&gt;MATCH(0,Input_Lieferant!$B$9:$B$158,-1),"",B157+1),B157),"")</f>
        <v/>
      </c>
      <c r="C160">
        <v>156</v>
      </c>
      <c r="D160" t="str">
        <f t="shared" si="2"/>
        <v/>
      </c>
      <c r="E160" t="str">
        <f>_xlfn.IFNA(INDEX(Input_Lieferant!$C$9:$BE$158,MATCH($B160,Input_Lieferant!$B$9:$B$158,0),MATCH($E$3,Input_Lieferant!$C$8:$BE$8,0)),"")</f>
        <v/>
      </c>
    </row>
    <row r="161" spans="2:5" ht="14.25" customHeight="1" x14ac:dyDescent="0.2">
      <c r="B161" t="str">
        <f>IFERROR(IF(AND(B158=B159, B159=B160),IF(B158+1&gt;MATCH(0,Input_Lieferant!$B$9:$B$158,-1),"",B158+1),B158),"")</f>
        <v/>
      </c>
      <c r="C161">
        <v>157</v>
      </c>
      <c r="D161" t="str">
        <f t="shared" si="2"/>
        <v/>
      </c>
      <c r="E161" t="str">
        <f>_xlfn.IFNA(INDEX(Input_Lieferant!$C$9:$BE$158,MATCH($B161,Input_Lieferant!$B$9:$B$158,0),MATCH($E$3,Input_Lieferant!$C$8:$BE$8,0)),"")</f>
        <v/>
      </c>
    </row>
    <row r="162" spans="2:5" ht="14.25" customHeight="1" x14ac:dyDescent="0.2">
      <c r="B162" t="str">
        <f>IFERROR(IF(AND(B158=B159, B159=B160),IF(B159+1&gt;MATCH(0,Input_Lieferant!$B$9:$B$158,-1),"",B159+1),B159),"")</f>
        <v/>
      </c>
      <c r="C162">
        <v>158</v>
      </c>
      <c r="D162" t="str">
        <f t="shared" si="2"/>
        <v/>
      </c>
      <c r="E162" t="str">
        <f>_xlfn.IFNA(INDEX(Input_Lieferant!$C$9:$BE$158,MATCH($B162,Input_Lieferant!$B$9:$B$158,0),MATCH($E$3,Input_Lieferant!$C$8:$BE$8,0)),"")</f>
        <v/>
      </c>
    </row>
    <row r="163" spans="2:5" ht="14.25" customHeight="1" x14ac:dyDescent="0.2">
      <c r="B163" t="str">
        <f>IFERROR(IF(AND(B158=B159, B159=B160),IF(B160+1&gt;MATCH(0,Input_Lieferant!$B$9:$B$158,-1),"",B160+1),B160),"")</f>
        <v/>
      </c>
      <c r="C163">
        <v>159</v>
      </c>
      <c r="D163" t="str">
        <f t="shared" si="2"/>
        <v/>
      </c>
      <c r="E163" t="str">
        <f>_xlfn.IFNA(INDEX(Input_Lieferant!$C$9:$BE$158,MATCH($B163,Input_Lieferant!$B$9:$B$158,0),MATCH($E$3,Input_Lieferant!$C$8:$BE$8,0)),"")</f>
        <v/>
      </c>
    </row>
    <row r="164" spans="2:5" ht="14.25" customHeight="1" x14ac:dyDescent="0.2">
      <c r="B164" t="str">
        <f>IFERROR(IF(AND(B161=B162, B162=B163),IF(B161+1&gt;MATCH(0,Input_Lieferant!$B$9:$B$158,-1),"",B161+1),B161),"")</f>
        <v/>
      </c>
      <c r="C164">
        <v>160</v>
      </c>
      <c r="D164" t="str">
        <f t="shared" si="2"/>
        <v/>
      </c>
      <c r="E164" t="str">
        <f>_xlfn.IFNA(INDEX(Input_Lieferant!$C$9:$BE$158,MATCH($B164,Input_Lieferant!$B$9:$B$158,0),MATCH($E$3,Input_Lieferant!$C$8:$BE$8,0)),"")</f>
        <v/>
      </c>
    </row>
    <row r="165" spans="2:5" ht="14.25" customHeight="1" x14ac:dyDescent="0.2">
      <c r="B165" t="str">
        <f>IFERROR(IF(AND(B161=B162, B162=B163),IF(B162+1&gt;MATCH(0,Input_Lieferant!$B$9:$B$158,-1),"",B162+1),B162),"")</f>
        <v/>
      </c>
      <c r="C165">
        <v>161</v>
      </c>
      <c r="D165" t="str">
        <f t="shared" si="2"/>
        <v/>
      </c>
      <c r="E165" t="str">
        <f>_xlfn.IFNA(INDEX(Input_Lieferant!$C$9:$BE$158,MATCH($B165,Input_Lieferant!$B$9:$B$158,0),MATCH($E$3,Input_Lieferant!$C$8:$BE$8,0)),"")</f>
        <v/>
      </c>
    </row>
    <row r="166" spans="2:5" ht="14.25" customHeight="1" x14ac:dyDescent="0.2">
      <c r="B166" t="str">
        <f>IFERROR(IF(AND(B161=B162, B162=B163),IF(B163+1&gt;MATCH(0,Input_Lieferant!$B$9:$B$158,-1),"",B163+1),B163),"")</f>
        <v/>
      </c>
      <c r="C166">
        <v>162</v>
      </c>
      <c r="D166" t="str">
        <f t="shared" si="2"/>
        <v/>
      </c>
      <c r="E166" t="str">
        <f>_xlfn.IFNA(INDEX(Input_Lieferant!$C$9:$BE$158,MATCH($B166,Input_Lieferant!$B$9:$B$158,0),MATCH($E$3,Input_Lieferant!$C$8:$BE$8,0)),"")</f>
        <v/>
      </c>
    </row>
    <row r="167" spans="2:5" ht="14.25" customHeight="1" x14ac:dyDescent="0.2">
      <c r="B167" t="str">
        <f>IFERROR(IF(AND(B164=B165, B165=B166),IF(B164+1&gt;MATCH(0,Input_Lieferant!$B$9:$B$158,-1),"",B164+1),B164),"")</f>
        <v/>
      </c>
      <c r="C167">
        <v>163</v>
      </c>
      <c r="D167" t="str">
        <f t="shared" si="2"/>
        <v/>
      </c>
      <c r="E167" t="str">
        <f>_xlfn.IFNA(INDEX(Input_Lieferant!$C$9:$BE$158,MATCH($B167,Input_Lieferant!$B$9:$B$158,0),MATCH($E$3,Input_Lieferant!$C$8:$BE$8,0)),"")</f>
        <v/>
      </c>
    </row>
    <row r="168" spans="2:5" ht="14.25" customHeight="1" x14ac:dyDescent="0.2">
      <c r="B168" t="str">
        <f>IFERROR(IF(AND(B164=B165, B165=B166),IF(B165+1&gt;MATCH(0,Input_Lieferant!$B$9:$B$158,-1),"",B165+1),B165),"")</f>
        <v/>
      </c>
      <c r="C168">
        <v>164</v>
      </c>
      <c r="D168" t="str">
        <f t="shared" si="2"/>
        <v/>
      </c>
      <c r="E168" t="str">
        <f>_xlfn.IFNA(INDEX(Input_Lieferant!$C$9:$BE$158,MATCH($B168,Input_Lieferant!$B$9:$B$158,0),MATCH($E$3,Input_Lieferant!$C$8:$BE$8,0)),"")</f>
        <v/>
      </c>
    </row>
    <row r="169" spans="2:5" ht="14.25" customHeight="1" x14ac:dyDescent="0.2">
      <c r="B169" t="str">
        <f>IFERROR(IF(AND(B164=B165, B165=B166),IF(B166+1&gt;MATCH(0,Input_Lieferant!$B$9:$B$158,-1),"",B166+1),B166),"")</f>
        <v/>
      </c>
      <c r="C169">
        <v>165</v>
      </c>
      <c r="D169" t="str">
        <f t="shared" si="2"/>
        <v/>
      </c>
      <c r="E169" t="str">
        <f>_xlfn.IFNA(INDEX(Input_Lieferant!$C$9:$BE$158,MATCH($B169,Input_Lieferant!$B$9:$B$158,0),MATCH($E$3,Input_Lieferant!$C$8:$BE$8,0)),"")</f>
        <v/>
      </c>
    </row>
    <row r="170" spans="2:5" ht="14.25" customHeight="1" x14ac:dyDescent="0.2">
      <c r="B170" t="str">
        <f>IFERROR(IF(AND(B167=B168, B168=B169),IF(B167+1&gt;MATCH(0,Input_Lieferant!$B$9:$B$158,-1),"",B167+1),B167),"")</f>
        <v/>
      </c>
      <c r="C170">
        <v>166</v>
      </c>
      <c r="D170" t="str">
        <f t="shared" si="2"/>
        <v/>
      </c>
      <c r="E170" t="str">
        <f>_xlfn.IFNA(INDEX(Input_Lieferant!$C$9:$BE$158,MATCH($B170,Input_Lieferant!$B$9:$B$158,0),MATCH($E$3,Input_Lieferant!$C$8:$BE$8,0)),"")</f>
        <v/>
      </c>
    </row>
    <row r="171" spans="2:5" ht="14.25" customHeight="1" x14ac:dyDescent="0.2">
      <c r="B171" t="str">
        <f>IFERROR(IF(AND(B167=B168, B168=B169),IF(B168+1&gt;MATCH(0,Input_Lieferant!$B$9:$B$158,-1),"",B168+1),B168),"")</f>
        <v/>
      </c>
      <c r="C171">
        <v>167</v>
      </c>
      <c r="D171" t="str">
        <f t="shared" si="2"/>
        <v/>
      </c>
      <c r="E171" t="str">
        <f>_xlfn.IFNA(INDEX(Input_Lieferant!$C$9:$BE$158,MATCH($B171,Input_Lieferant!$B$9:$B$158,0),MATCH($E$3,Input_Lieferant!$C$8:$BE$8,0)),"")</f>
        <v/>
      </c>
    </row>
    <row r="172" spans="2:5" ht="14.25" customHeight="1" x14ac:dyDescent="0.2">
      <c r="B172" t="str">
        <f>IFERROR(IF(AND(B167=B168, B168=B169),IF(B169+1&gt;MATCH(0,Input_Lieferant!$B$9:$B$158,-1),"",B169+1),B169),"")</f>
        <v/>
      </c>
      <c r="C172">
        <v>168</v>
      </c>
      <c r="D172" t="str">
        <f t="shared" si="2"/>
        <v/>
      </c>
      <c r="E172" t="str">
        <f>_xlfn.IFNA(INDEX(Input_Lieferant!$C$9:$BE$158,MATCH($B172,Input_Lieferant!$B$9:$B$158,0),MATCH($E$3,Input_Lieferant!$C$8:$BE$8,0)),"")</f>
        <v/>
      </c>
    </row>
    <row r="173" spans="2:5" ht="14.25" customHeight="1" x14ac:dyDescent="0.2">
      <c r="B173" t="str">
        <f>IFERROR(IF(AND(B170=B171, B171=B172),IF(B170+1&gt;MATCH(0,Input_Lieferant!$B$9:$B$158,-1),"",B170+1),B170),"")</f>
        <v/>
      </c>
      <c r="C173">
        <v>169</v>
      </c>
      <c r="D173" t="str">
        <f t="shared" si="2"/>
        <v/>
      </c>
      <c r="E173" t="str">
        <f>_xlfn.IFNA(INDEX(Input_Lieferant!$C$9:$BE$158,MATCH($B173,Input_Lieferant!$B$9:$B$158,0),MATCH($E$3,Input_Lieferant!$C$8:$BE$8,0)),"")</f>
        <v/>
      </c>
    </row>
    <row r="174" spans="2:5" ht="14.25" customHeight="1" x14ac:dyDescent="0.2">
      <c r="B174" t="str">
        <f>IFERROR(IF(AND(B170=B171, B171=B172),IF(B171+1&gt;MATCH(0,Input_Lieferant!$B$9:$B$158,-1),"",B171+1),B171),"")</f>
        <v/>
      </c>
      <c r="C174">
        <v>170</v>
      </c>
      <c r="D174" t="str">
        <f t="shared" si="2"/>
        <v/>
      </c>
      <c r="E174" t="str">
        <f>_xlfn.IFNA(INDEX(Input_Lieferant!$C$9:$BE$158,MATCH($B174,Input_Lieferant!$B$9:$B$158,0),MATCH($E$3,Input_Lieferant!$C$8:$BE$8,0)),"")</f>
        <v/>
      </c>
    </row>
    <row r="175" spans="2:5" ht="14.25" customHeight="1" x14ac:dyDescent="0.2">
      <c r="B175" t="str">
        <f>IFERROR(IF(AND(B170=B171, B171=B172),IF(B172+1&gt;MATCH(0,Input_Lieferant!$B$9:$B$158,-1),"",B172+1),B172),"")</f>
        <v/>
      </c>
      <c r="C175">
        <v>171</v>
      </c>
      <c r="D175" t="str">
        <f t="shared" si="2"/>
        <v/>
      </c>
      <c r="E175" t="str">
        <f>_xlfn.IFNA(INDEX(Input_Lieferant!$C$9:$BE$158,MATCH($B175,Input_Lieferant!$B$9:$B$158,0),MATCH($E$3,Input_Lieferant!$C$8:$BE$8,0)),"")</f>
        <v/>
      </c>
    </row>
    <row r="176" spans="2:5" ht="14.25" customHeight="1" x14ac:dyDescent="0.2">
      <c r="B176" t="str">
        <f>IFERROR(IF(AND(B173=B174, B174=B175),IF(B173+1&gt;MATCH(0,Input_Lieferant!$B$9:$B$158,-1),"",B173+1),B173),"")</f>
        <v/>
      </c>
      <c r="C176">
        <v>172</v>
      </c>
      <c r="D176" t="str">
        <f t="shared" si="2"/>
        <v/>
      </c>
      <c r="E176" t="str">
        <f>_xlfn.IFNA(INDEX(Input_Lieferant!$C$9:$BE$158,MATCH($B176,Input_Lieferant!$B$9:$B$158,0),MATCH($E$3,Input_Lieferant!$C$8:$BE$8,0)),"")</f>
        <v/>
      </c>
    </row>
    <row r="177" spans="2:5" ht="14.25" customHeight="1" x14ac:dyDescent="0.2">
      <c r="B177" t="str">
        <f>IFERROR(IF(AND(B173=B174, B174=B175),IF(B174+1&gt;MATCH(0,Input_Lieferant!$B$9:$B$158,-1),"",B174+1),B174),"")</f>
        <v/>
      </c>
      <c r="C177">
        <v>173</v>
      </c>
      <c r="D177" t="str">
        <f t="shared" si="2"/>
        <v/>
      </c>
      <c r="E177" t="str">
        <f>_xlfn.IFNA(INDEX(Input_Lieferant!$C$9:$BE$158,MATCH($B177,Input_Lieferant!$B$9:$B$158,0),MATCH($E$3,Input_Lieferant!$C$8:$BE$8,0)),"")</f>
        <v/>
      </c>
    </row>
    <row r="178" spans="2:5" ht="14.25" customHeight="1" x14ac:dyDescent="0.2">
      <c r="B178" t="str">
        <f>IFERROR(IF(AND(B173=B174, B174=B175),IF(B175+1&gt;MATCH(0,Input_Lieferant!$B$9:$B$158,-1),"",B175+1),B175),"")</f>
        <v/>
      </c>
      <c r="C178">
        <v>174</v>
      </c>
      <c r="D178" t="str">
        <f t="shared" si="2"/>
        <v/>
      </c>
      <c r="E178" t="str">
        <f>_xlfn.IFNA(INDEX(Input_Lieferant!$C$9:$BE$158,MATCH($B178,Input_Lieferant!$B$9:$B$158,0),MATCH($E$3,Input_Lieferant!$C$8:$BE$8,0)),"")</f>
        <v/>
      </c>
    </row>
    <row r="179" spans="2:5" ht="14.25" customHeight="1" x14ac:dyDescent="0.2">
      <c r="B179" t="str">
        <f>IFERROR(IF(AND(B176=B177, B177=B178),IF(B176+1&gt;MATCH(0,Input_Lieferant!$B$9:$B$158,-1),"",B176+1),B176),"")</f>
        <v/>
      </c>
      <c r="C179">
        <v>175</v>
      </c>
      <c r="D179" t="str">
        <f t="shared" si="2"/>
        <v/>
      </c>
      <c r="E179" t="str">
        <f>_xlfn.IFNA(INDEX(Input_Lieferant!$C$9:$BE$158,MATCH($B179,Input_Lieferant!$B$9:$B$158,0),MATCH($E$3,Input_Lieferant!$C$8:$BE$8,0)),"")</f>
        <v/>
      </c>
    </row>
    <row r="180" spans="2:5" ht="14.25" customHeight="1" x14ac:dyDescent="0.2">
      <c r="B180" t="str">
        <f>IFERROR(IF(AND(B176=B177, B177=B178),IF(B177+1&gt;MATCH(0,Input_Lieferant!$B$9:$B$158,-1),"",B177+1),B177),"")</f>
        <v/>
      </c>
      <c r="C180">
        <v>176</v>
      </c>
      <c r="D180" t="str">
        <f t="shared" si="2"/>
        <v/>
      </c>
      <c r="E180" t="str">
        <f>_xlfn.IFNA(INDEX(Input_Lieferant!$C$9:$BE$158,MATCH($B180,Input_Lieferant!$B$9:$B$158,0),MATCH($E$3,Input_Lieferant!$C$8:$BE$8,0)),"")</f>
        <v/>
      </c>
    </row>
    <row r="181" spans="2:5" ht="14.25" customHeight="1" x14ac:dyDescent="0.2">
      <c r="B181" t="str">
        <f>IFERROR(IF(AND(B176=B177, B177=B178),IF(B178+1&gt;MATCH(0,Input_Lieferant!$B$9:$B$158,-1),"",B178+1),B178),"")</f>
        <v/>
      </c>
      <c r="C181">
        <v>177</v>
      </c>
      <c r="D181" t="str">
        <f t="shared" si="2"/>
        <v/>
      </c>
      <c r="E181" t="str">
        <f>_xlfn.IFNA(INDEX(Input_Lieferant!$C$9:$BE$158,MATCH($B181,Input_Lieferant!$B$9:$B$158,0),MATCH($E$3,Input_Lieferant!$C$8:$BE$8,0)),"")</f>
        <v/>
      </c>
    </row>
    <row r="182" spans="2:5" ht="14.25" customHeight="1" x14ac:dyDescent="0.2">
      <c r="B182" t="str">
        <f>IFERROR(IF(AND(B179=B180, B180=B181),IF(B179+1&gt;MATCH(0,Input_Lieferant!$B$9:$B$158,-1),"",B179+1),B179),"")</f>
        <v/>
      </c>
      <c r="C182">
        <v>178</v>
      </c>
      <c r="D182" t="str">
        <f t="shared" si="2"/>
        <v/>
      </c>
      <c r="E182" t="str">
        <f>_xlfn.IFNA(INDEX(Input_Lieferant!$C$9:$BE$158,MATCH($B182,Input_Lieferant!$B$9:$B$158,0),MATCH($E$3,Input_Lieferant!$C$8:$BE$8,0)),"")</f>
        <v/>
      </c>
    </row>
    <row r="183" spans="2:5" ht="14.25" customHeight="1" x14ac:dyDescent="0.2">
      <c r="B183" t="str">
        <f>IFERROR(IF(AND(B179=B180, B180=B181),IF(B180+1&gt;MATCH(0,Input_Lieferant!$B$9:$B$158,-1),"",B180+1),B180),"")</f>
        <v/>
      </c>
      <c r="C183">
        <v>179</v>
      </c>
      <c r="D183" t="str">
        <f t="shared" si="2"/>
        <v/>
      </c>
      <c r="E183" t="str">
        <f>_xlfn.IFNA(INDEX(Input_Lieferant!$C$9:$BE$158,MATCH($B183,Input_Lieferant!$B$9:$B$158,0),MATCH($E$3,Input_Lieferant!$C$8:$BE$8,0)),"")</f>
        <v/>
      </c>
    </row>
    <row r="184" spans="2:5" ht="14.25" customHeight="1" x14ac:dyDescent="0.2">
      <c r="B184" t="str">
        <f>IFERROR(IF(AND(B179=B180, B180=B181),IF(B181+1&gt;MATCH(0,Input_Lieferant!$B$9:$B$158,-1),"",B181+1),B181),"")</f>
        <v/>
      </c>
      <c r="C184">
        <v>180</v>
      </c>
      <c r="D184" t="str">
        <f t="shared" si="2"/>
        <v/>
      </c>
      <c r="E184" t="str">
        <f>_xlfn.IFNA(INDEX(Input_Lieferant!$C$9:$BE$158,MATCH($B184,Input_Lieferant!$B$9:$B$158,0),MATCH($E$3,Input_Lieferant!$C$8:$BE$8,0)),"")</f>
        <v/>
      </c>
    </row>
    <row r="185" spans="2:5" ht="14.25" customHeight="1" x14ac:dyDescent="0.2">
      <c r="B185" t="str">
        <f>IFERROR(IF(AND(B182=B183, B183=B184),IF(B182+1&gt;MATCH(0,Input_Lieferant!$B$9:$B$158,-1),"",B182+1),B182),"")</f>
        <v/>
      </c>
      <c r="C185">
        <v>181</v>
      </c>
      <c r="D185" t="str">
        <f t="shared" si="2"/>
        <v/>
      </c>
      <c r="E185" t="str">
        <f>_xlfn.IFNA(INDEX(Input_Lieferant!$C$9:$BE$158,MATCH($B185,Input_Lieferant!$B$9:$B$158,0),MATCH($E$3,Input_Lieferant!$C$8:$BE$8,0)),"")</f>
        <v/>
      </c>
    </row>
    <row r="186" spans="2:5" ht="14.25" customHeight="1" x14ac:dyDescent="0.2">
      <c r="B186" t="str">
        <f>IFERROR(IF(AND(B182=B183, B183=B184),IF(B183+1&gt;MATCH(0,Input_Lieferant!$B$9:$B$158,-1),"",B183+1),B183),"")</f>
        <v/>
      </c>
      <c r="C186">
        <v>182</v>
      </c>
      <c r="D186" t="str">
        <f t="shared" si="2"/>
        <v/>
      </c>
      <c r="E186" t="str">
        <f>_xlfn.IFNA(INDEX(Input_Lieferant!$C$9:$BE$158,MATCH($B186,Input_Lieferant!$B$9:$B$158,0),MATCH($E$3,Input_Lieferant!$C$8:$BE$8,0)),"")</f>
        <v/>
      </c>
    </row>
    <row r="187" spans="2:5" ht="14.25" customHeight="1" x14ac:dyDescent="0.2">
      <c r="B187" t="str">
        <f>IFERROR(IF(AND(B182=B183, B183=B184),IF(B184+1&gt;MATCH(0,Input_Lieferant!$B$9:$B$158,-1),"",B184+1),B184),"")</f>
        <v/>
      </c>
      <c r="C187">
        <v>183</v>
      </c>
      <c r="D187" t="str">
        <f t="shared" si="2"/>
        <v/>
      </c>
      <c r="E187" t="str">
        <f>_xlfn.IFNA(INDEX(Input_Lieferant!$C$9:$BE$158,MATCH($B187,Input_Lieferant!$B$9:$B$158,0),MATCH($E$3,Input_Lieferant!$C$8:$BE$8,0)),"")</f>
        <v/>
      </c>
    </row>
    <row r="188" spans="2:5" ht="14.25" customHeight="1" x14ac:dyDescent="0.2">
      <c r="B188" t="str">
        <f>IFERROR(IF(AND(B185=B186, B186=B187),IF(B185+1&gt;MATCH(0,Input_Lieferant!$B$9:$B$158,-1),"",B185+1),B185),"")</f>
        <v/>
      </c>
      <c r="C188">
        <v>184</v>
      </c>
      <c r="D188" t="str">
        <f t="shared" si="2"/>
        <v/>
      </c>
      <c r="E188" t="str">
        <f>_xlfn.IFNA(INDEX(Input_Lieferant!$C$9:$BE$158,MATCH($B188,Input_Lieferant!$B$9:$B$158,0),MATCH($E$3,Input_Lieferant!$C$8:$BE$8,0)),"")</f>
        <v/>
      </c>
    </row>
    <row r="189" spans="2:5" ht="14.25" customHeight="1" x14ac:dyDescent="0.2">
      <c r="B189" t="str">
        <f>IFERROR(IF(AND(B185=B186, B186=B187),IF(B186+1&gt;MATCH(0,Input_Lieferant!$B$9:$B$158,-1),"",B186+1),B186),"")</f>
        <v/>
      </c>
      <c r="C189">
        <v>185</v>
      </c>
      <c r="D189" t="str">
        <f t="shared" si="2"/>
        <v/>
      </c>
      <c r="E189" t="str">
        <f>_xlfn.IFNA(INDEX(Input_Lieferant!$C$9:$BE$158,MATCH($B189,Input_Lieferant!$B$9:$B$158,0),MATCH($E$3,Input_Lieferant!$C$8:$BE$8,0)),"")</f>
        <v/>
      </c>
    </row>
    <row r="190" spans="2:5" ht="14.25" customHeight="1" x14ac:dyDescent="0.2">
      <c r="B190" t="str">
        <f>IFERROR(IF(AND(B185=B186, B186=B187),IF(B187+1&gt;MATCH(0,Input_Lieferant!$B$9:$B$158,-1),"",B187+1),B187),"")</f>
        <v/>
      </c>
      <c r="C190">
        <v>186</v>
      </c>
      <c r="D190" t="str">
        <f t="shared" si="2"/>
        <v/>
      </c>
      <c r="E190" t="str">
        <f>_xlfn.IFNA(INDEX(Input_Lieferant!$C$9:$BE$158,MATCH($B190,Input_Lieferant!$B$9:$B$158,0),MATCH($E$3,Input_Lieferant!$C$8:$BE$8,0)),"")</f>
        <v/>
      </c>
    </row>
    <row r="191" spans="2:5" ht="14.25" customHeight="1" x14ac:dyDescent="0.2">
      <c r="B191" t="str">
        <f>IFERROR(IF(AND(B188=B189, B189=B190),IF(B188+1&gt;MATCH(0,Input_Lieferant!$B$9:$B$158,-1),"",B188+1),B188),"")</f>
        <v/>
      </c>
      <c r="C191">
        <v>187</v>
      </c>
      <c r="D191" t="str">
        <f t="shared" si="2"/>
        <v/>
      </c>
      <c r="E191" t="str">
        <f>_xlfn.IFNA(INDEX(Input_Lieferant!$C$9:$BE$158,MATCH($B191,Input_Lieferant!$B$9:$B$158,0),MATCH($E$3,Input_Lieferant!$C$8:$BE$8,0)),"")</f>
        <v/>
      </c>
    </row>
    <row r="192" spans="2:5" ht="14.25" customHeight="1" x14ac:dyDescent="0.2">
      <c r="B192" t="str">
        <f>IFERROR(IF(AND(B188=B189, B189=B190),IF(B189+1&gt;MATCH(0,Input_Lieferant!$B$9:$B$158,-1),"",B189+1),B189),"")</f>
        <v/>
      </c>
      <c r="C192">
        <v>188</v>
      </c>
      <c r="D192" t="str">
        <f t="shared" si="2"/>
        <v/>
      </c>
      <c r="E192" t="str">
        <f>_xlfn.IFNA(INDEX(Input_Lieferant!$C$9:$BE$158,MATCH($B192,Input_Lieferant!$B$9:$B$158,0),MATCH($E$3,Input_Lieferant!$C$8:$BE$8,0)),"")</f>
        <v/>
      </c>
    </row>
    <row r="193" spans="2:5" ht="14.25" customHeight="1" x14ac:dyDescent="0.2">
      <c r="B193" t="str">
        <f>IFERROR(IF(AND(B188=B189, B189=B190),IF(B190+1&gt;MATCH(0,Input_Lieferant!$B$9:$B$158,-1),"",B190+1),B190),"")</f>
        <v/>
      </c>
      <c r="C193">
        <v>189</v>
      </c>
      <c r="D193" t="str">
        <f t="shared" si="2"/>
        <v/>
      </c>
      <c r="E193" t="str">
        <f>_xlfn.IFNA(INDEX(Input_Lieferant!$C$9:$BE$158,MATCH($B193,Input_Lieferant!$B$9:$B$158,0),MATCH($E$3,Input_Lieferant!$C$8:$BE$8,0)),"")</f>
        <v/>
      </c>
    </row>
    <row r="194" spans="2:5" ht="14.25" customHeight="1" x14ac:dyDescent="0.2">
      <c r="B194" t="str">
        <f>IFERROR(IF(AND(B191=B192, B192=B193),IF(B191+1&gt;MATCH(0,Input_Lieferant!$B$9:$B$158,-1),"",B191+1),B191),"")</f>
        <v/>
      </c>
      <c r="C194">
        <v>190</v>
      </c>
      <c r="D194" t="str">
        <f t="shared" si="2"/>
        <v/>
      </c>
      <c r="E194" t="str">
        <f>_xlfn.IFNA(INDEX(Input_Lieferant!$C$9:$BE$158,MATCH($B194,Input_Lieferant!$B$9:$B$158,0),MATCH($E$3,Input_Lieferant!$C$8:$BE$8,0)),"")</f>
        <v/>
      </c>
    </row>
    <row r="195" spans="2:5" ht="14.25" customHeight="1" x14ac:dyDescent="0.2">
      <c r="B195" t="str">
        <f>IFERROR(IF(AND(B191=B192, B192=B193),IF(B192+1&gt;MATCH(0,Input_Lieferant!$B$9:$B$158,-1),"",B192+1),B192),"")</f>
        <v/>
      </c>
      <c r="C195">
        <v>191</v>
      </c>
      <c r="D195" t="str">
        <f t="shared" si="2"/>
        <v/>
      </c>
      <c r="E195" t="str">
        <f>_xlfn.IFNA(INDEX(Input_Lieferant!$C$9:$BE$158,MATCH($B195,Input_Lieferant!$B$9:$B$158,0),MATCH($E$3,Input_Lieferant!$C$8:$BE$8,0)),"")</f>
        <v/>
      </c>
    </row>
    <row r="196" spans="2:5" ht="14.25" customHeight="1" x14ac:dyDescent="0.2">
      <c r="B196" t="str">
        <f>IFERROR(IF(AND(B191=B192, B192=B193),IF(B193+1&gt;MATCH(0,Input_Lieferant!$B$9:$B$158,-1),"",B193+1),B193),"")</f>
        <v/>
      </c>
      <c r="C196">
        <v>192</v>
      </c>
      <c r="D196" t="str">
        <f t="shared" si="2"/>
        <v/>
      </c>
      <c r="E196" t="str">
        <f>_xlfn.IFNA(INDEX(Input_Lieferant!$C$9:$BE$158,MATCH($B196,Input_Lieferant!$B$9:$B$158,0),MATCH($E$3,Input_Lieferant!$C$8:$BE$8,0)),"")</f>
        <v/>
      </c>
    </row>
    <row r="197" spans="2:5" ht="14.25" customHeight="1" x14ac:dyDescent="0.2">
      <c r="B197" t="str">
        <f>IFERROR(IF(AND(B194=B195, B195=B196),IF(B194+1&gt;MATCH(0,Input_Lieferant!$B$9:$B$158,-1),"",B194+1),B194),"")</f>
        <v/>
      </c>
      <c r="C197">
        <v>193</v>
      </c>
      <c r="D197" t="str">
        <f t="shared" si="2"/>
        <v/>
      </c>
      <c r="E197" t="str">
        <f>_xlfn.IFNA(INDEX(Input_Lieferant!$C$9:$BE$158,MATCH($B197,Input_Lieferant!$B$9:$B$158,0),MATCH($E$3,Input_Lieferant!$C$8:$BE$8,0)),"")</f>
        <v/>
      </c>
    </row>
    <row r="198" spans="2:5" ht="14.25" customHeight="1" x14ac:dyDescent="0.2">
      <c r="B198" t="str">
        <f>IFERROR(IF(AND(B194=B195, B195=B196),IF(B195+1&gt;MATCH(0,Input_Lieferant!$B$9:$B$158,-1),"",B195+1),B195),"")</f>
        <v/>
      </c>
      <c r="C198">
        <v>194</v>
      </c>
      <c r="D198" t="str">
        <f t="shared" si="2"/>
        <v/>
      </c>
      <c r="E198" t="str">
        <f>_xlfn.IFNA(INDEX(Input_Lieferant!$C$9:$BE$158,MATCH($B198,Input_Lieferant!$B$9:$B$158,0),MATCH($E$3,Input_Lieferant!$C$8:$BE$8,0)),"")</f>
        <v/>
      </c>
    </row>
    <row r="199" spans="2:5" ht="14.25" customHeight="1" x14ac:dyDescent="0.2">
      <c r="B199" t="str">
        <f>IFERROR(IF(AND(B194=B195, B195=B196),IF(B196+1&gt;MATCH(0,Input_Lieferant!$B$9:$B$158,-1),"",B196+1),B196),"")</f>
        <v/>
      </c>
      <c r="C199">
        <v>195</v>
      </c>
      <c r="D199" t="str">
        <f t="shared" si="2"/>
        <v/>
      </c>
      <c r="E199" t="str">
        <f>_xlfn.IFNA(INDEX(Input_Lieferant!$C$9:$BE$158,MATCH($B199,Input_Lieferant!$B$9:$B$158,0),MATCH($E$3,Input_Lieferant!$C$8:$BE$8,0)),"")</f>
        <v/>
      </c>
    </row>
    <row r="200" spans="2:5" ht="14.25" customHeight="1" x14ac:dyDescent="0.2">
      <c r="B200" t="str">
        <f>IFERROR(IF(AND(B197=B198, B198=B199),IF(B197+1&gt;MATCH(0,Input_Lieferant!$B$9:$B$158,-1),"",B197+1),B197),"")</f>
        <v/>
      </c>
      <c r="C200">
        <v>196</v>
      </c>
      <c r="D200" t="str">
        <f t="shared" si="2"/>
        <v/>
      </c>
      <c r="E200" t="str">
        <f>_xlfn.IFNA(INDEX(Input_Lieferant!$C$9:$BE$158,MATCH($B200,Input_Lieferant!$B$9:$B$158,0),MATCH($E$3,Input_Lieferant!$C$8:$BE$8,0)),"")</f>
        <v/>
      </c>
    </row>
    <row r="201" spans="2:5" ht="14.25" customHeight="1" x14ac:dyDescent="0.2">
      <c r="B201" t="str">
        <f>IFERROR(IF(AND(B197=B198, B198=B199),IF(B198+1&gt;MATCH(0,Input_Lieferant!$B$9:$B$158,-1),"",B198+1),B198),"")</f>
        <v/>
      </c>
      <c r="C201">
        <v>197</v>
      </c>
      <c r="D201" t="str">
        <f t="shared" ref="D201:D264" si="3">IF(B201&lt;&gt;"",D198,"")</f>
        <v/>
      </c>
      <c r="E201" t="str">
        <f>_xlfn.IFNA(INDEX(Input_Lieferant!$C$9:$BE$158,MATCH($B201,Input_Lieferant!$B$9:$B$158,0),MATCH($E$3,Input_Lieferant!$C$8:$BE$8,0)),"")</f>
        <v/>
      </c>
    </row>
    <row r="202" spans="2:5" ht="14.25" customHeight="1" x14ac:dyDescent="0.2">
      <c r="B202" t="str">
        <f>IFERROR(IF(AND(B197=B198, B198=B199),IF(B199+1&gt;MATCH(0,Input_Lieferant!$B$9:$B$158,-1),"",B199+1),B199),"")</f>
        <v/>
      </c>
      <c r="C202">
        <v>198</v>
      </c>
      <c r="D202" t="str">
        <f t="shared" si="3"/>
        <v/>
      </c>
      <c r="E202" t="str">
        <f>_xlfn.IFNA(INDEX(Input_Lieferant!$C$9:$BE$158,MATCH($B202,Input_Lieferant!$B$9:$B$158,0),MATCH($E$3,Input_Lieferant!$C$8:$BE$8,0)),"")</f>
        <v/>
      </c>
    </row>
    <row r="203" spans="2:5" ht="14.25" customHeight="1" x14ac:dyDescent="0.2">
      <c r="B203" t="str">
        <f>IFERROR(IF(AND(B200=B201, B201=B202),IF(B200+1&gt;MATCH(0,Input_Lieferant!$B$9:$B$158,-1),"",B200+1),B200),"")</f>
        <v/>
      </c>
      <c r="C203">
        <v>199</v>
      </c>
      <c r="D203" t="str">
        <f t="shared" si="3"/>
        <v/>
      </c>
      <c r="E203" t="str">
        <f>_xlfn.IFNA(INDEX(Input_Lieferant!$C$9:$BE$158,MATCH($B203,Input_Lieferant!$B$9:$B$158,0),MATCH($E$3,Input_Lieferant!$C$8:$BE$8,0)),"")</f>
        <v/>
      </c>
    </row>
    <row r="204" spans="2:5" ht="14.25" customHeight="1" x14ac:dyDescent="0.2">
      <c r="B204" t="str">
        <f>IFERROR(IF(AND(B200=B201, B201=B202),IF(B201+1&gt;MATCH(0,Input_Lieferant!$B$9:$B$158,-1),"",B201+1),B201),"")</f>
        <v/>
      </c>
      <c r="C204">
        <v>200</v>
      </c>
      <c r="D204" t="str">
        <f t="shared" si="3"/>
        <v/>
      </c>
      <c r="E204" t="str">
        <f>_xlfn.IFNA(INDEX(Input_Lieferant!$C$9:$BE$158,MATCH($B204,Input_Lieferant!$B$9:$B$158,0),MATCH($E$3,Input_Lieferant!$C$8:$BE$8,0)),"")</f>
        <v/>
      </c>
    </row>
    <row r="205" spans="2:5" ht="14.25" customHeight="1" x14ac:dyDescent="0.2">
      <c r="B205" t="str">
        <f>IFERROR(IF(AND(B200=B201, B201=B202),IF(B202+1&gt;MATCH(0,Input_Lieferant!$B$9:$B$158,-1),"",B202+1),B202),"")</f>
        <v/>
      </c>
      <c r="C205">
        <v>201</v>
      </c>
      <c r="D205" t="str">
        <f t="shared" si="3"/>
        <v/>
      </c>
      <c r="E205" t="str">
        <f>_xlfn.IFNA(INDEX(Input_Lieferant!$C$9:$BE$158,MATCH($B205,Input_Lieferant!$B$9:$B$158,0),MATCH($E$3,Input_Lieferant!$C$8:$BE$8,0)),"")</f>
        <v/>
      </c>
    </row>
    <row r="206" spans="2:5" ht="14.25" customHeight="1" x14ac:dyDescent="0.2">
      <c r="B206" t="str">
        <f>IFERROR(IF(AND(B203=B204, B204=B205),IF(B203+1&gt;MATCH(0,Input_Lieferant!$B$9:$B$158,-1),"",B203+1),B203),"")</f>
        <v/>
      </c>
      <c r="C206">
        <v>202</v>
      </c>
      <c r="D206" t="str">
        <f t="shared" si="3"/>
        <v/>
      </c>
      <c r="E206" t="str">
        <f>_xlfn.IFNA(INDEX(Input_Lieferant!$C$9:$BE$158,MATCH($B206,Input_Lieferant!$B$9:$B$158,0),MATCH($E$3,Input_Lieferant!$C$8:$BE$8,0)),"")</f>
        <v/>
      </c>
    </row>
    <row r="207" spans="2:5" ht="14.25" customHeight="1" x14ac:dyDescent="0.2">
      <c r="B207" t="str">
        <f>IFERROR(IF(AND(B203=B204, B204=B205),IF(B204+1&gt;MATCH(0,Input_Lieferant!$B$9:$B$158,-1),"",B204+1),B204),"")</f>
        <v/>
      </c>
      <c r="C207">
        <v>203</v>
      </c>
      <c r="D207" t="str">
        <f t="shared" si="3"/>
        <v/>
      </c>
      <c r="E207" t="str">
        <f>_xlfn.IFNA(INDEX(Input_Lieferant!$C$9:$BE$158,MATCH($B207,Input_Lieferant!$B$9:$B$158,0),MATCH($E$3,Input_Lieferant!$C$8:$BE$8,0)),"")</f>
        <v/>
      </c>
    </row>
    <row r="208" spans="2:5" ht="14.25" customHeight="1" x14ac:dyDescent="0.2">
      <c r="B208" t="str">
        <f>IFERROR(IF(AND(B203=B204, B204=B205),IF(B205+1&gt;MATCH(0,Input_Lieferant!$B$9:$B$158,-1),"",B205+1),B205),"")</f>
        <v/>
      </c>
      <c r="C208">
        <v>204</v>
      </c>
      <c r="D208" t="str">
        <f t="shared" si="3"/>
        <v/>
      </c>
      <c r="E208" t="str">
        <f>_xlfn.IFNA(INDEX(Input_Lieferant!$C$9:$BE$158,MATCH($B208,Input_Lieferant!$B$9:$B$158,0),MATCH($E$3,Input_Lieferant!$C$8:$BE$8,0)),"")</f>
        <v/>
      </c>
    </row>
    <row r="209" spans="2:5" ht="14.25" customHeight="1" x14ac:dyDescent="0.2">
      <c r="B209" t="str">
        <f>IFERROR(IF(AND(B206=B207, B207=B208),IF(B206+1&gt;MATCH(0,Input_Lieferant!$B$9:$B$158,-1),"",B206+1),B206),"")</f>
        <v/>
      </c>
      <c r="C209">
        <v>205</v>
      </c>
      <c r="D209" t="str">
        <f t="shared" si="3"/>
        <v/>
      </c>
      <c r="E209" t="str">
        <f>_xlfn.IFNA(INDEX(Input_Lieferant!$C$9:$BE$158,MATCH($B209,Input_Lieferant!$B$9:$B$158,0),MATCH($E$3,Input_Lieferant!$C$8:$BE$8,0)),"")</f>
        <v/>
      </c>
    </row>
    <row r="210" spans="2:5" ht="14.25" customHeight="1" x14ac:dyDescent="0.2">
      <c r="B210" t="str">
        <f>IFERROR(IF(AND(B206=B207, B207=B208),IF(B207+1&gt;MATCH(0,Input_Lieferant!$B$9:$B$158,-1),"",B207+1),B207),"")</f>
        <v/>
      </c>
      <c r="C210">
        <v>206</v>
      </c>
      <c r="D210" t="str">
        <f t="shared" si="3"/>
        <v/>
      </c>
      <c r="E210" t="str">
        <f>_xlfn.IFNA(INDEX(Input_Lieferant!$C$9:$BE$158,MATCH($B210,Input_Lieferant!$B$9:$B$158,0),MATCH($E$3,Input_Lieferant!$C$8:$BE$8,0)),"")</f>
        <v/>
      </c>
    </row>
    <row r="211" spans="2:5" ht="14.25" customHeight="1" x14ac:dyDescent="0.2">
      <c r="B211" t="str">
        <f>IFERROR(IF(AND(B206=B207, B207=B208),IF(B208+1&gt;MATCH(0,Input_Lieferant!$B$9:$B$158,-1),"",B208+1),B208),"")</f>
        <v/>
      </c>
      <c r="C211">
        <v>207</v>
      </c>
      <c r="D211" t="str">
        <f t="shared" si="3"/>
        <v/>
      </c>
      <c r="E211" t="str">
        <f>_xlfn.IFNA(INDEX(Input_Lieferant!$C$9:$BE$158,MATCH($B211,Input_Lieferant!$B$9:$B$158,0),MATCH($E$3,Input_Lieferant!$C$8:$BE$8,0)),"")</f>
        <v/>
      </c>
    </row>
    <row r="212" spans="2:5" ht="14.25" customHeight="1" x14ac:dyDescent="0.2">
      <c r="B212" t="str">
        <f>IFERROR(IF(AND(B209=B210, B210=B211),IF(B209+1&gt;MATCH(0,Input_Lieferant!$B$9:$B$158,-1),"",B209+1),B209),"")</f>
        <v/>
      </c>
      <c r="C212">
        <v>208</v>
      </c>
      <c r="D212" t="str">
        <f t="shared" si="3"/>
        <v/>
      </c>
      <c r="E212" t="str">
        <f>_xlfn.IFNA(INDEX(Input_Lieferant!$C$9:$BE$158,MATCH($B212,Input_Lieferant!$B$9:$B$158,0),MATCH($E$3,Input_Lieferant!$C$8:$BE$8,0)),"")</f>
        <v/>
      </c>
    </row>
    <row r="213" spans="2:5" ht="14.25" customHeight="1" x14ac:dyDescent="0.2">
      <c r="B213" t="str">
        <f>IFERROR(IF(AND(B209=B210, B210=B211),IF(B210+1&gt;MATCH(0,Input_Lieferant!$B$9:$B$158,-1),"",B210+1),B210),"")</f>
        <v/>
      </c>
      <c r="C213">
        <v>209</v>
      </c>
      <c r="D213" t="str">
        <f t="shared" si="3"/>
        <v/>
      </c>
      <c r="E213" t="str">
        <f>_xlfn.IFNA(INDEX(Input_Lieferant!$C$9:$BE$158,MATCH($B213,Input_Lieferant!$B$9:$B$158,0),MATCH($E$3,Input_Lieferant!$C$8:$BE$8,0)),"")</f>
        <v/>
      </c>
    </row>
    <row r="214" spans="2:5" ht="14.25" customHeight="1" x14ac:dyDescent="0.2">
      <c r="B214" t="str">
        <f>IFERROR(IF(AND(B209=B210, B210=B211),IF(B211+1&gt;MATCH(0,Input_Lieferant!$B$9:$B$158,-1),"",B211+1),B211),"")</f>
        <v/>
      </c>
      <c r="C214">
        <v>210</v>
      </c>
      <c r="D214" t="str">
        <f t="shared" si="3"/>
        <v/>
      </c>
      <c r="E214" t="str">
        <f>_xlfn.IFNA(INDEX(Input_Lieferant!$C$9:$BE$158,MATCH($B214,Input_Lieferant!$B$9:$B$158,0),MATCH($E$3,Input_Lieferant!$C$8:$BE$8,0)),"")</f>
        <v/>
      </c>
    </row>
    <row r="215" spans="2:5" ht="14.25" customHeight="1" x14ac:dyDescent="0.2">
      <c r="B215" t="str">
        <f>IFERROR(IF(AND(B212=B213, B213=B214),IF(B212+1&gt;MATCH(0,Input_Lieferant!$B$9:$B$158,-1),"",B212+1),B212),"")</f>
        <v/>
      </c>
      <c r="C215">
        <v>211</v>
      </c>
      <c r="D215" t="str">
        <f t="shared" si="3"/>
        <v/>
      </c>
      <c r="E215" t="str">
        <f>_xlfn.IFNA(INDEX(Input_Lieferant!$C$9:$BE$158,MATCH($B215,Input_Lieferant!$B$9:$B$158,0),MATCH($E$3,Input_Lieferant!$C$8:$BE$8,0)),"")</f>
        <v/>
      </c>
    </row>
    <row r="216" spans="2:5" ht="14.25" customHeight="1" x14ac:dyDescent="0.2">
      <c r="B216" t="str">
        <f>IFERROR(IF(AND(B212=B213, B213=B214),IF(B213+1&gt;MATCH(0,Input_Lieferant!$B$9:$B$158,-1),"",B213+1),B213),"")</f>
        <v/>
      </c>
      <c r="C216">
        <v>212</v>
      </c>
      <c r="D216" t="str">
        <f t="shared" si="3"/>
        <v/>
      </c>
      <c r="E216" t="str">
        <f>_xlfn.IFNA(INDEX(Input_Lieferant!$C$9:$BE$158,MATCH($B216,Input_Lieferant!$B$9:$B$158,0),MATCH($E$3,Input_Lieferant!$C$8:$BE$8,0)),"")</f>
        <v/>
      </c>
    </row>
    <row r="217" spans="2:5" ht="14.25" customHeight="1" x14ac:dyDescent="0.2">
      <c r="B217" t="str">
        <f>IFERROR(IF(AND(B212=B213, B213=B214),IF(B214+1&gt;MATCH(0,Input_Lieferant!$B$9:$B$158,-1),"",B214+1),B214),"")</f>
        <v/>
      </c>
      <c r="C217">
        <v>213</v>
      </c>
      <c r="D217" t="str">
        <f t="shared" si="3"/>
        <v/>
      </c>
      <c r="E217" t="str">
        <f>_xlfn.IFNA(INDEX(Input_Lieferant!$C$9:$BE$158,MATCH($B217,Input_Lieferant!$B$9:$B$158,0),MATCH($E$3,Input_Lieferant!$C$8:$BE$8,0)),"")</f>
        <v/>
      </c>
    </row>
    <row r="218" spans="2:5" ht="14.25" customHeight="1" x14ac:dyDescent="0.2">
      <c r="B218" t="str">
        <f>IFERROR(IF(AND(B215=B216, B216=B217),IF(B215+1&gt;MATCH(0,Input_Lieferant!$B$9:$B$158,-1),"",B215+1),B215),"")</f>
        <v/>
      </c>
      <c r="C218">
        <v>214</v>
      </c>
      <c r="D218" t="str">
        <f t="shared" si="3"/>
        <v/>
      </c>
      <c r="E218" t="str">
        <f>_xlfn.IFNA(INDEX(Input_Lieferant!$C$9:$BE$158,MATCH($B218,Input_Lieferant!$B$9:$B$158,0),MATCH($E$3,Input_Lieferant!$C$8:$BE$8,0)),"")</f>
        <v/>
      </c>
    </row>
    <row r="219" spans="2:5" ht="14.25" customHeight="1" x14ac:dyDescent="0.2">
      <c r="B219" t="str">
        <f>IFERROR(IF(AND(B215=B216, B216=B217),IF(B216+1&gt;MATCH(0,Input_Lieferant!$B$9:$B$158,-1),"",B216+1),B216),"")</f>
        <v/>
      </c>
      <c r="C219">
        <v>215</v>
      </c>
      <c r="D219" t="str">
        <f t="shared" si="3"/>
        <v/>
      </c>
      <c r="E219" t="str">
        <f>_xlfn.IFNA(INDEX(Input_Lieferant!$C$9:$BE$158,MATCH($B219,Input_Lieferant!$B$9:$B$158,0),MATCH($E$3,Input_Lieferant!$C$8:$BE$8,0)),"")</f>
        <v/>
      </c>
    </row>
    <row r="220" spans="2:5" ht="14.25" customHeight="1" x14ac:dyDescent="0.2">
      <c r="B220" t="str">
        <f>IFERROR(IF(AND(B215=B216, B216=B217),IF(B217+1&gt;MATCH(0,Input_Lieferant!$B$9:$B$158,-1),"",B217+1),B217),"")</f>
        <v/>
      </c>
      <c r="C220">
        <v>216</v>
      </c>
      <c r="D220" t="str">
        <f t="shared" si="3"/>
        <v/>
      </c>
      <c r="E220" t="str">
        <f>_xlfn.IFNA(INDEX(Input_Lieferant!$C$9:$BE$158,MATCH($B220,Input_Lieferant!$B$9:$B$158,0),MATCH($E$3,Input_Lieferant!$C$8:$BE$8,0)),"")</f>
        <v/>
      </c>
    </row>
    <row r="221" spans="2:5" ht="14.25" customHeight="1" x14ac:dyDescent="0.2">
      <c r="B221" t="str">
        <f>IFERROR(IF(AND(B218=B219, B219=B220),IF(B218+1&gt;MATCH(0,Input_Lieferant!$B$9:$B$158,-1),"",B218+1),B218),"")</f>
        <v/>
      </c>
      <c r="C221">
        <v>217</v>
      </c>
      <c r="D221" t="str">
        <f t="shared" si="3"/>
        <v/>
      </c>
      <c r="E221" t="str">
        <f>_xlfn.IFNA(INDEX(Input_Lieferant!$C$9:$BE$158,MATCH($B221,Input_Lieferant!$B$9:$B$158,0),MATCH($E$3,Input_Lieferant!$C$8:$BE$8,0)),"")</f>
        <v/>
      </c>
    </row>
    <row r="222" spans="2:5" ht="14.25" customHeight="1" x14ac:dyDescent="0.2">
      <c r="B222" t="str">
        <f>IFERROR(IF(AND(B218=B219, B219=B220),IF(B219+1&gt;MATCH(0,Input_Lieferant!$B$9:$B$158,-1),"",B219+1),B219),"")</f>
        <v/>
      </c>
      <c r="C222">
        <v>218</v>
      </c>
      <c r="D222" t="str">
        <f t="shared" si="3"/>
        <v/>
      </c>
      <c r="E222" t="str">
        <f>_xlfn.IFNA(INDEX(Input_Lieferant!$C$9:$BE$158,MATCH($B222,Input_Lieferant!$B$9:$B$158,0),MATCH($E$3,Input_Lieferant!$C$8:$BE$8,0)),"")</f>
        <v/>
      </c>
    </row>
    <row r="223" spans="2:5" ht="14.25" customHeight="1" x14ac:dyDescent="0.2">
      <c r="B223" t="str">
        <f>IFERROR(IF(AND(B218=B219, B219=B220),IF(B220+1&gt;MATCH(0,Input_Lieferant!$B$9:$B$158,-1),"",B220+1),B220),"")</f>
        <v/>
      </c>
      <c r="C223">
        <v>219</v>
      </c>
      <c r="D223" t="str">
        <f t="shared" si="3"/>
        <v/>
      </c>
      <c r="E223" t="str">
        <f>_xlfn.IFNA(INDEX(Input_Lieferant!$C$9:$BE$158,MATCH($B223,Input_Lieferant!$B$9:$B$158,0),MATCH($E$3,Input_Lieferant!$C$8:$BE$8,0)),"")</f>
        <v/>
      </c>
    </row>
    <row r="224" spans="2:5" ht="14.25" customHeight="1" x14ac:dyDescent="0.2">
      <c r="B224" t="str">
        <f>IFERROR(IF(AND(B221=B222, B222=B223),IF(B221+1&gt;MATCH(0,Input_Lieferant!$B$9:$B$158,-1),"",B221+1),B221),"")</f>
        <v/>
      </c>
      <c r="C224">
        <v>220</v>
      </c>
      <c r="D224" t="str">
        <f t="shared" si="3"/>
        <v/>
      </c>
      <c r="E224" t="str">
        <f>_xlfn.IFNA(INDEX(Input_Lieferant!$C$9:$BE$158,MATCH($B224,Input_Lieferant!$B$9:$B$158,0),MATCH($E$3,Input_Lieferant!$C$8:$BE$8,0)),"")</f>
        <v/>
      </c>
    </row>
    <row r="225" spans="2:5" ht="14.25" customHeight="1" x14ac:dyDescent="0.2">
      <c r="B225" t="str">
        <f>IFERROR(IF(AND(B221=B222, B222=B223),IF(B222+1&gt;MATCH(0,Input_Lieferant!$B$9:$B$158,-1),"",B222+1),B222),"")</f>
        <v/>
      </c>
      <c r="C225">
        <v>221</v>
      </c>
      <c r="D225" t="str">
        <f t="shared" si="3"/>
        <v/>
      </c>
      <c r="E225" t="str">
        <f>_xlfn.IFNA(INDEX(Input_Lieferant!$C$9:$BE$158,MATCH($B225,Input_Lieferant!$B$9:$B$158,0),MATCH($E$3,Input_Lieferant!$C$8:$BE$8,0)),"")</f>
        <v/>
      </c>
    </row>
    <row r="226" spans="2:5" ht="14.25" customHeight="1" x14ac:dyDescent="0.2">
      <c r="B226" t="str">
        <f>IFERROR(IF(AND(B221=B222, B222=B223),IF(B223+1&gt;MATCH(0,Input_Lieferant!$B$9:$B$158,-1),"",B223+1),B223),"")</f>
        <v/>
      </c>
      <c r="C226">
        <v>222</v>
      </c>
      <c r="D226" t="str">
        <f t="shared" si="3"/>
        <v/>
      </c>
      <c r="E226" t="str">
        <f>_xlfn.IFNA(INDEX(Input_Lieferant!$C$9:$BE$158,MATCH($B226,Input_Lieferant!$B$9:$B$158,0),MATCH($E$3,Input_Lieferant!$C$8:$BE$8,0)),"")</f>
        <v/>
      </c>
    </row>
    <row r="227" spans="2:5" ht="14.25" customHeight="1" x14ac:dyDescent="0.2">
      <c r="B227" t="str">
        <f>IFERROR(IF(AND(B224=B225, B225=B226),IF(B224+1&gt;MATCH(0,Input_Lieferant!$B$9:$B$158,-1),"",B224+1),B224),"")</f>
        <v/>
      </c>
      <c r="C227">
        <v>223</v>
      </c>
      <c r="D227" t="str">
        <f t="shared" si="3"/>
        <v/>
      </c>
      <c r="E227" t="str">
        <f>_xlfn.IFNA(INDEX(Input_Lieferant!$C$9:$BE$158,MATCH($B227,Input_Lieferant!$B$9:$B$158,0),MATCH($E$3,Input_Lieferant!$C$8:$BE$8,0)),"")</f>
        <v/>
      </c>
    </row>
    <row r="228" spans="2:5" ht="14.25" customHeight="1" x14ac:dyDescent="0.2">
      <c r="B228" t="str">
        <f>IFERROR(IF(AND(B224=B225, B225=B226),IF(B225+1&gt;MATCH(0,Input_Lieferant!$B$9:$B$158,-1),"",B225+1),B225),"")</f>
        <v/>
      </c>
      <c r="C228">
        <v>224</v>
      </c>
      <c r="D228" t="str">
        <f t="shared" si="3"/>
        <v/>
      </c>
      <c r="E228" t="str">
        <f>_xlfn.IFNA(INDEX(Input_Lieferant!$C$9:$BE$158,MATCH($B228,Input_Lieferant!$B$9:$B$158,0),MATCH($E$3,Input_Lieferant!$C$8:$BE$8,0)),"")</f>
        <v/>
      </c>
    </row>
    <row r="229" spans="2:5" ht="14.25" customHeight="1" x14ac:dyDescent="0.2">
      <c r="B229" t="str">
        <f>IFERROR(IF(AND(B224=B225, B225=B226),IF(B226+1&gt;MATCH(0,Input_Lieferant!$B$9:$B$158,-1),"",B226+1),B226),"")</f>
        <v/>
      </c>
      <c r="C229">
        <v>225</v>
      </c>
      <c r="D229" t="str">
        <f t="shared" si="3"/>
        <v/>
      </c>
      <c r="E229" t="str">
        <f>_xlfn.IFNA(INDEX(Input_Lieferant!$C$9:$BE$158,MATCH($B229,Input_Lieferant!$B$9:$B$158,0),MATCH($E$3,Input_Lieferant!$C$8:$BE$8,0)),"")</f>
        <v/>
      </c>
    </row>
    <row r="230" spans="2:5" ht="14.25" customHeight="1" x14ac:dyDescent="0.2">
      <c r="B230" t="str">
        <f>IFERROR(IF(AND(B227=B228, B228=B229),IF(B227+1&gt;MATCH(0,Input_Lieferant!$B$9:$B$158,-1),"",B227+1),B227),"")</f>
        <v/>
      </c>
      <c r="C230">
        <v>226</v>
      </c>
      <c r="D230" t="str">
        <f t="shared" si="3"/>
        <v/>
      </c>
      <c r="E230" t="str">
        <f>_xlfn.IFNA(INDEX(Input_Lieferant!$C$9:$BE$158,MATCH($B230,Input_Lieferant!$B$9:$B$158,0),MATCH($E$3,Input_Lieferant!$C$8:$BE$8,0)),"")</f>
        <v/>
      </c>
    </row>
    <row r="231" spans="2:5" ht="14.25" customHeight="1" x14ac:dyDescent="0.2">
      <c r="B231" t="str">
        <f>IFERROR(IF(AND(B227=B228, B228=B229),IF(B228+1&gt;MATCH(0,Input_Lieferant!$B$9:$B$158,-1),"",B228+1),B228),"")</f>
        <v/>
      </c>
      <c r="C231">
        <v>227</v>
      </c>
      <c r="D231" t="str">
        <f t="shared" si="3"/>
        <v/>
      </c>
      <c r="E231" t="str">
        <f>_xlfn.IFNA(INDEX(Input_Lieferant!$C$9:$BE$158,MATCH($B231,Input_Lieferant!$B$9:$B$158,0),MATCH($E$3,Input_Lieferant!$C$8:$BE$8,0)),"")</f>
        <v/>
      </c>
    </row>
    <row r="232" spans="2:5" ht="14.25" customHeight="1" x14ac:dyDescent="0.2">
      <c r="B232" t="str">
        <f>IFERROR(IF(AND(B227=B228, B228=B229),IF(B229+1&gt;MATCH(0,Input_Lieferant!$B$9:$B$158,-1),"",B229+1),B229),"")</f>
        <v/>
      </c>
      <c r="C232">
        <v>228</v>
      </c>
      <c r="D232" t="str">
        <f t="shared" si="3"/>
        <v/>
      </c>
      <c r="E232" t="str">
        <f>_xlfn.IFNA(INDEX(Input_Lieferant!$C$9:$BE$158,MATCH($B232,Input_Lieferant!$B$9:$B$158,0),MATCH($E$3,Input_Lieferant!$C$8:$BE$8,0)),"")</f>
        <v/>
      </c>
    </row>
    <row r="233" spans="2:5" ht="14.25" customHeight="1" x14ac:dyDescent="0.2">
      <c r="B233" t="str">
        <f>IFERROR(IF(AND(B230=B231, B231=B232),IF(B230+1&gt;MATCH(0,Input_Lieferant!$B$9:$B$158,-1),"",B230+1),B230),"")</f>
        <v/>
      </c>
      <c r="C233">
        <v>229</v>
      </c>
      <c r="D233" t="str">
        <f t="shared" si="3"/>
        <v/>
      </c>
      <c r="E233" t="str">
        <f>_xlfn.IFNA(INDEX(Input_Lieferant!$C$9:$BE$158,MATCH($B233,Input_Lieferant!$B$9:$B$158,0),MATCH($E$3,Input_Lieferant!$C$8:$BE$8,0)),"")</f>
        <v/>
      </c>
    </row>
    <row r="234" spans="2:5" ht="14.25" customHeight="1" x14ac:dyDescent="0.2">
      <c r="B234" t="str">
        <f>IFERROR(IF(AND(B230=B231, B231=B232),IF(B231+1&gt;MATCH(0,Input_Lieferant!$B$9:$B$158,-1),"",B231+1),B231),"")</f>
        <v/>
      </c>
      <c r="C234">
        <v>230</v>
      </c>
      <c r="D234" t="str">
        <f t="shared" si="3"/>
        <v/>
      </c>
      <c r="E234" t="str">
        <f>_xlfn.IFNA(INDEX(Input_Lieferant!$C$9:$BE$158,MATCH($B234,Input_Lieferant!$B$9:$B$158,0),MATCH($E$3,Input_Lieferant!$C$8:$BE$8,0)),"")</f>
        <v/>
      </c>
    </row>
    <row r="235" spans="2:5" ht="14.25" customHeight="1" x14ac:dyDescent="0.2">
      <c r="B235" t="str">
        <f>IFERROR(IF(AND(B230=B231, B231=B232),IF(B232+1&gt;MATCH(0,Input_Lieferant!$B$9:$B$158,-1),"",B232+1),B232),"")</f>
        <v/>
      </c>
      <c r="C235">
        <v>231</v>
      </c>
      <c r="D235" t="str">
        <f t="shared" si="3"/>
        <v/>
      </c>
      <c r="E235" t="str">
        <f>_xlfn.IFNA(INDEX(Input_Lieferant!$C$9:$BE$158,MATCH($B235,Input_Lieferant!$B$9:$B$158,0),MATCH($E$3,Input_Lieferant!$C$8:$BE$8,0)),"")</f>
        <v/>
      </c>
    </row>
    <row r="236" spans="2:5" ht="14.25" customHeight="1" x14ac:dyDescent="0.2">
      <c r="B236" t="str">
        <f>IFERROR(IF(AND(B233=B234, B234=B235),IF(B233+1&gt;MATCH(0,Input_Lieferant!$B$9:$B$158,-1),"",B233+1),B233),"")</f>
        <v/>
      </c>
      <c r="C236">
        <v>232</v>
      </c>
      <c r="D236" t="str">
        <f t="shared" si="3"/>
        <v/>
      </c>
      <c r="E236" t="str">
        <f>_xlfn.IFNA(INDEX(Input_Lieferant!$C$9:$BE$158,MATCH($B236,Input_Lieferant!$B$9:$B$158,0),MATCH($E$3,Input_Lieferant!$C$8:$BE$8,0)),"")</f>
        <v/>
      </c>
    </row>
    <row r="237" spans="2:5" ht="14.25" customHeight="1" x14ac:dyDescent="0.2">
      <c r="B237" t="str">
        <f>IFERROR(IF(AND(B233=B234, B234=B235),IF(B234+1&gt;MATCH(0,Input_Lieferant!$B$9:$B$158,-1),"",B234+1),B234),"")</f>
        <v/>
      </c>
      <c r="C237">
        <v>233</v>
      </c>
      <c r="D237" t="str">
        <f t="shared" si="3"/>
        <v/>
      </c>
      <c r="E237" t="str">
        <f>_xlfn.IFNA(INDEX(Input_Lieferant!$C$9:$BE$158,MATCH($B237,Input_Lieferant!$B$9:$B$158,0),MATCH($E$3,Input_Lieferant!$C$8:$BE$8,0)),"")</f>
        <v/>
      </c>
    </row>
    <row r="238" spans="2:5" ht="14.25" customHeight="1" x14ac:dyDescent="0.2">
      <c r="B238" t="str">
        <f>IFERROR(IF(AND(B233=B234, B234=B235),IF(B235+1&gt;MATCH(0,Input_Lieferant!$B$9:$B$158,-1),"",B235+1),B235),"")</f>
        <v/>
      </c>
      <c r="C238">
        <v>234</v>
      </c>
      <c r="D238" t="str">
        <f t="shared" si="3"/>
        <v/>
      </c>
      <c r="E238" t="str">
        <f>_xlfn.IFNA(INDEX(Input_Lieferant!$C$9:$BE$158,MATCH($B238,Input_Lieferant!$B$9:$B$158,0),MATCH($E$3,Input_Lieferant!$C$8:$BE$8,0)),"")</f>
        <v/>
      </c>
    </row>
    <row r="239" spans="2:5" ht="14.25" customHeight="1" x14ac:dyDescent="0.2">
      <c r="B239" t="str">
        <f>IFERROR(IF(AND(B236=B237, B237=B238),IF(B236+1&gt;MATCH(0,Input_Lieferant!$B$9:$B$158,-1),"",B236+1),B236),"")</f>
        <v/>
      </c>
      <c r="C239">
        <v>235</v>
      </c>
      <c r="D239" t="str">
        <f t="shared" si="3"/>
        <v/>
      </c>
      <c r="E239" t="str">
        <f>_xlfn.IFNA(INDEX(Input_Lieferant!$C$9:$BE$158,MATCH($B239,Input_Lieferant!$B$9:$B$158,0),MATCH($E$3,Input_Lieferant!$C$8:$BE$8,0)),"")</f>
        <v/>
      </c>
    </row>
    <row r="240" spans="2:5" ht="14.25" customHeight="1" x14ac:dyDescent="0.2">
      <c r="B240" t="str">
        <f>IFERROR(IF(AND(B236=B237, B237=B238),IF(B237+1&gt;MATCH(0,Input_Lieferant!$B$9:$B$158,-1),"",B237+1),B237),"")</f>
        <v/>
      </c>
      <c r="C240">
        <v>236</v>
      </c>
      <c r="D240" t="str">
        <f t="shared" si="3"/>
        <v/>
      </c>
      <c r="E240" t="str">
        <f>_xlfn.IFNA(INDEX(Input_Lieferant!$C$9:$BE$158,MATCH($B240,Input_Lieferant!$B$9:$B$158,0),MATCH($E$3,Input_Lieferant!$C$8:$BE$8,0)),"")</f>
        <v/>
      </c>
    </row>
    <row r="241" spans="2:5" ht="14.25" customHeight="1" x14ac:dyDescent="0.2">
      <c r="B241" t="str">
        <f>IFERROR(IF(AND(B236=B237, B237=B238),IF(B238+1&gt;MATCH(0,Input_Lieferant!$B$9:$B$158,-1),"",B238+1),B238),"")</f>
        <v/>
      </c>
      <c r="C241">
        <v>237</v>
      </c>
      <c r="D241" t="str">
        <f t="shared" si="3"/>
        <v/>
      </c>
      <c r="E241" t="str">
        <f>_xlfn.IFNA(INDEX(Input_Lieferant!$C$9:$BE$158,MATCH($B241,Input_Lieferant!$B$9:$B$158,0),MATCH($E$3,Input_Lieferant!$C$8:$BE$8,0)),"")</f>
        <v/>
      </c>
    </row>
    <row r="242" spans="2:5" ht="14.25" customHeight="1" x14ac:dyDescent="0.2">
      <c r="B242" t="str">
        <f>IFERROR(IF(AND(B239=B240, B240=B241),IF(B239+1&gt;MATCH(0,Input_Lieferant!$B$9:$B$158,-1),"",B239+1),B239),"")</f>
        <v/>
      </c>
      <c r="C242">
        <v>238</v>
      </c>
      <c r="D242" t="str">
        <f t="shared" si="3"/>
        <v/>
      </c>
      <c r="E242" t="str">
        <f>_xlfn.IFNA(INDEX(Input_Lieferant!$C$9:$BE$158,MATCH($B242,Input_Lieferant!$B$9:$B$158,0),MATCH($E$3,Input_Lieferant!$C$8:$BE$8,0)),"")</f>
        <v/>
      </c>
    </row>
    <row r="243" spans="2:5" ht="14.25" customHeight="1" x14ac:dyDescent="0.2">
      <c r="B243" t="str">
        <f>IFERROR(IF(AND(B239=B240, B240=B241),IF(B240+1&gt;MATCH(0,Input_Lieferant!$B$9:$B$158,-1),"",B240+1),B240),"")</f>
        <v/>
      </c>
      <c r="C243">
        <v>239</v>
      </c>
      <c r="D243" t="str">
        <f t="shared" si="3"/>
        <v/>
      </c>
      <c r="E243" t="str">
        <f>_xlfn.IFNA(INDEX(Input_Lieferant!$C$9:$BE$158,MATCH($B243,Input_Lieferant!$B$9:$B$158,0),MATCH($E$3,Input_Lieferant!$C$8:$BE$8,0)),"")</f>
        <v/>
      </c>
    </row>
    <row r="244" spans="2:5" ht="14.25" customHeight="1" x14ac:dyDescent="0.2">
      <c r="B244" t="str">
        <f>IFERROR(IF(AND(B239=B240, B240=B241),IF(B241+1&gt;MATCH(0,Input_Lieferant!$B$9:$B$158,-1),"",B241+1),B241),"")</f>
        <v/>
      </c>
      <c r="C244">
        <v>240</v>
      </c>
      <c r="D244" t="str">
        <f t="shared" si="3"/>
        <v/>
      </c>
      <c r="E244" t="str">
        <f>_xlfn.IFNA(INDEX(Input_Lieferant!$C$9:$BE$158,MATCH($B244,Input_Lieferant!$B$9:$B$158,0),MATCH($E$3,Input_Lieferant!$C$8:$BE$8,0)),"")</f>
        <v/>
      </c>
    </row>
    <row r="245" spans="2:5" ht="14.25" customHeight="1" x14ac:dyDescent="0.2">
      <c r="B245" t="str">
        <f>IFERROR(IF(AND(B242=B243, B243=B244),IF(B242+1&gt;MATCH(0,Input_Lieferant!$B$9:$B$158,-1),"",B242+1),B242),"")</f>
        <v/>
      </c>
      <c r="C245">
        <v>241</v>
      </c>
      <c r="D245" t="str">
        <f t="shared" si="3"/>
        <v/>
      </c>
      <c r="E245" t="str">
        <f>_xlfn.IFNA(INDEX(Input_Lieferant!$C$9:$BE$158,MATCH($B245,Input_Lieferant!$B$9:$B$158,0),MATCH($E$3,Input_Lieferant!$C$8:$BE$8,0)),"")</f>
        <v/>
      </c>
    </row>
    <row r="246" spans="2:5" ht="14.25" customHeight="1" x14ac:dyDescent="0.2">
      <c r="B246" t="str">
        <f>IFERROR(IF(AND(B242=B243, B243=B244),IF(B243+1&gt;MATCH(0,Input_Lieferant!$B$9:$B$158,-1),"",B243+1),B243),"")</f>
        <v/>
      </c>
      <c r="C246">
        <v>242</v>
      </c>
      <c r="D246" t="str">
        <f t="shared" si="3"/>
        <v/>
      </c>
      <c r="E246" t="str">
        <f>_xlfn.IFNA(INDEX(Input_Lieferant!$C$9:$BE$158,MATCH($B246,Input_Lieferant!$B$9:$B$158,0),MATCH($E$3,Input_Lieferant!$C$8:$BE$8,0)),"")</f>
        <v/>
      </c>
    </row>
    <row r="247" spans="2:5" ht="14.25" customHeight="1" x14ac:dyDescent="0.2">
      <c r="B247" t="str">
        <f>IFERROR(IF(AND(B242=B243, B243=B244),IF(B244+1&gt;MATCH(0,Input_Lieferant!$B$9:$B$158,-1),"",B244+1),B244),"")</f>
        <v/>
      </c>
      <c r="C247">
        <v>243</v>
      </c>
      <c r="D247" t="str">
        <f t="shared" si="3"/>
        <v/>
      </c>
      <c r="E247" t="str">
        <f>_xlfn.IFNA(INDEX(Input_Lieferant!$C$9:$BE$158,MATCH($B247,Input_Lieferant!$B$9:$B$158,0),MATCH($E$3,Input_Lieferant!$C$8:$BE$8,0)),"")</f>
        <v/>
      </c>
    </row>
    <row r="248" spans="2:5" ht="14.25" customHeight="1" x14ac:dyDescent="0.2">
      <c r="B248" t="str">
        <f>IFERROR(IF(AND(B245=B246, B246=B247),IF(B245+1&gt;MATCH(0,Input_Lieferant!$B$9:$B$158,-1),"",B245+1),B245),"")</f>
        <v/>
      </c>
      <c r="C248">
        <v>244</v>
      </c>
      <c r="D248" t="str">
        <f t="shared" si="3"/>
        <v/>
      </c>
      <c r="E248" t="str">
        <f>_xlfn.IFNA(INDEX(Input_Lieferant!$C$9:$BE$158,MATCH($B248,Input_Lieferant!$B$9:$B$158,0),MATCH($E$3,Input_Lieferant!$C$8:$BE$8,0)),"")</f>
        <v/>
      </c>
    </row>
    <row r="249" spans="2:5" ht="14.25" customHeight="1" x14ac:dyDescent="0.2">
      <c r="B249" t="str">
        <f>IFERROR(IF(AND(B245=B246, B246=B247),IF(B246+1&gt;MATCH(0,Input_Lieferant!$B$9:$B$158,-1),"",B246+1),B246),"")</f>
        <v/>
      </c>
      <c r="C249">
        <v>245</v>
      </c>
      <c r="D249" t="str">
        <f t="shared" si="3"/>
        <v/>
      </c>
      <c r="E249" t="str">
        <f>_xlfn.IFNA(INDEX(Input_Lieferant!$C$9:$BE$158,MATCH($B249,Input_Lieferant!$B$9:$B$158,0),MATCH($E$3,Input_Lieferant!$C$8:$BE$8,0)),"")</f>
        <v/>
      </c>
    </row>
    <row r="250" spans="2:5" ht="14.25" customHeight="1" x14ac:dyDescent="0.2">
      <c r="B250" t="str">
        <f>IFERROR(IF(AND(B245=B246, B246=B247),IF(B247+1&gt;MATCH(0,Input_Lieferant!$B$9:$B$158,-1),"",B247+1),B247),"")</f>
        <v/>
      </c>
      <c r="C250">
        <v>246</v>
      </c>
      <c r="D250" t="str">
        <f t="shared" si="3"/>
        <v/>
      </c>
      <c r="E250" t="str">
        <f>_xlfn.IFNA(INDEX(Input_Lieferant!$C$9:$BE$158,MATCH($B250,Input_Lieferant!$B$9:$B$158,0),MATCH($E$3,Input_Lieferant!$C$8:$BE$8,0)),"")</f>
        <v/>
      </c>
    </row>
    <row r="251" spans="2:5" ht="14.25" customHeight="1" x14ac:dyDescent="0.2">
      <c r="B251" t="str">
        <f>IFERROR(IF(AND(B248=B249, B249=B250),IF(B248+1&gt;MATCH(0,Input_Lieferant!$B$9:$B$158,-1),"",B248+1),B248),"")</f>
        <v/>
      </c>
      <c r="C251">
        <v>247</v>
      </c>
      <c r="D251" t="str">
        <f t="shared" si="3"/>
        <v/>
      </c>
      <c r="E251" t="str">
        <f>_xlfn.IFNA(INDEX(Input_Lieferant!$C$9:$BE$158,MATCH($B251,Input_Lieferant!$B$9:$B$158,0),MATCH($E$3,Input_Lieferant!$C$8:$BE$8,0)),"")</f>
        <v/>
      </c>
    </row>
    <row r="252" spans="2:5" ht="14.25" customHeight="1" x14ac:dyDescent="0.2">
      <c r="B252" t="str">
        <f>IFERROR(IF(AND(B248=B249, B249=B250),IF(B249+1&gt;MATCH(0,Input_Lieferant!$B$9:$B$158,-1),"",B249+1),B249),"")</f>
        <v/>
      </c>
      <c r="C252">
        <v>248</v>
      </c>
      <c r="D252" t="str">
        <f t="shared" si="3"/>
        <v/>
      </c>
      <c r="E252" t="str">
        <f>_xlfn.IFNA(INDEX(Input_Lieferant!$C$9:$BE$158,MATCH($B252,Input_Lieferant!$B$9:$B$158,0),MATCH($E$3,Input_Lieferant!$C$8:$BE$8,0)),"")</f>
        <v/>
      </c>
    </row>
    <row r="253" spans="2:5" ht="14.25" customHeight="1" x14ac:dyDescent="0.2">
      <c r="B253" t="str">
        <f>IFERROR(IF(AND(B248=B249, B249=B250),IF(B250+1&gt;MATCH(0,Input_Lieferant!$B$9:$B$158,-1),"",B250+1),B250),"")</f>
        <v/>
      </c>
      <c r="C253">
        <v>249</v>
      </c>
      <c r="D253" t="str">
        <f t="shared" si="3"/>
        <v/>
      </c>
      <c r="E253" t="str">
        <f>_xlfn.IFNA(INDEX(Input_Lieferant!$C$9:$BE$158,MATCH($B253,Input_Lieferant!$B$9:$B$158,0),MATCH($E$3,Input_Lieferant!$C$8:$BE$8,0)),"")</f>
        <v/>
      </c>
    </row>
    <row r="254" spans="2:5" ht="14.25" customHeight="1" x14ac:dyDescent="0.2">
      <c r="B254" t="str">
        <f>IFERROR(IF(AND(B251=B252, B252=B253),IF(B251+1&gt;MATCH(0,Input_Lieferant!$B$9:$B$158,-1),"",B251+1),B251),"")</f>
        <v/>
      </c>
      <c r="C254">
        <v>250</v>
      </c>
      <c r="D254" t="str">
        <f t="shared" si="3"/>
        <v/>
      </c>
      <c r="E254" t="str">
        <f>_xlfn.IFNA(INDEX(Input_Lieferant!$C$9:$BE$158,MATCH($B254,Input_Lieferant!$B$9:$B$158,0),MATCH($E$3,Input_Lieferant!$C$8:$BE$8,0)),"")</f>
        <v/>
      </c>
    </row>
    <row r="255" spans="2:5" ht="14.25" customHeight="1" x14ac:dyDescent="0.2">
      <c r="B255" t="str">
        <f>IFERROR(IF(AND(B251=B252, B252=B253),IF(B252+1&gt;MATCH(0,Input_Lieferant!$B$9:$B$158,-1),"",B252+1),B252),"")</f>
        <v/>
      </c>
      <c r="C255">
        <v>251</v>
      </c>
      <c r="D255" t="str">
        <f t="shared" si="3"/>
        <v/>
      </c>
      <c r="E255" t="str">
        <f>_xlfn.IFNA(INDEX(Input_Lieferant!$C$9:$BE$158,MATCH($B255,Input_Lieferant!$B$9:$B$158,0),MATCH($E$3,Input_Lieferant!$C$8:$BE$8,0)),"")</f>
        <v/>
      </c>
    </row>
    <row r="256" spans="2:5" ht="14.25" customHeight="1" x14ac:dyDescent="0.2">
      <c r="B256" t="str">
        <f>IFERROR(IF(AND(B251=B252, B252=B253),IF(B253+1&gt;MATCH(0,Input_Lieferant!$B$9:$B$158,-1),"",B253+1),B253),"")</f>
        <v/>
      </c>
      <c r="C256">
        <v>252</v>
      </c>
      <c r="D256" t="str">
        <f t="shared" si="3"/>
        <v/>
      </c>
      <c r="E256" t="str">
        <f>_xlfn.IFNA(INDEX(Input_Lieferant!$C$9:$BE$158,MATCH($B256,Input_Lieferant!$B$9:$B$158,0),MATCH($E$3,Input_Lieferant!$C$8:$BE$8,0)),"")</f>
        <v/>
      </c>
    </row>
    <row r="257" spans="2:5" ht="14.25" customHeight="1" x14ac:dyDescent="0.2">
      <c r="B257" t="str">
        <f>IFERROR(IF(AND(B254=B255, B255=B256),IF(B254+1&gt;MATCH(0,Input_Lieferant!$B$9:$B$158,-1),"",B254+1),B254),"")</f>
        <v/>
      </c>
      <c r="C257">
        <v>253</v>
      </c>
      <c r="D257" t="str">
        <f t="shared" si="3"/>
        <v/>
      </c>
      <c r="E257" t="str">
        <f>_xlfn.IFNA(INDEX(Input_Lieferant!$C$9:$BE$158,MATCH($B257,Input_Lieferant!$B$9:$B$158,0),MATCH($E$3,Input_Lieferant!$C$8:$BE$8,0)),"")</f>
        <v/>
      </c>
    </row>
    <row r="258" spans="2:5" ht="14.25" customHeight="1" x14ac:dyDescent="0.2">
      <c r="B258" t="str">
        <f>IFERROR(IF(AND(B254=B255, B255=B256),IF(B255+1&gt;MATCH(0,Input_Lieferant!$B$9:$B$158,-1),"",B255+1),B255),"")</f>
        <v/>
      </c>
      <c r="C258">
        <v>254</v>
      </c>
      <c r="D258" t="str">
        <f t="shared" si="3"/>
        <v/>
      </c>
      <c r="E258" t="str">
        <f>_xlfn.IFNA(INDEX(Input_Lieferant!$C$9:$BE$158,MATCH($B258,Input_Lieferant!$B$9:$B$158,0),MATCH($E$3,Input_Lieferant!$C$8:$BE$8,0)),"")</f>
        <v/>
      </c>
    </row>
    <row r="259" spans="2:5" ht="14.25" customHeight="1" x14ac:dyDescent="0.2">
      <c r="B259" t="str">
        <f>IFERROR(IF(AND(B254=B255, B255=B256),IF(B256+1&gt;MATCH(0,Input_Lieferant!$B$9:$B$158,-1),"",B256+1),B256),"")</f>
        <v/>
      </c>
      <c r="C259">
        <v>255</v>
      </c>
      <c r="D259" t="str">
        <f t="shared" si="3"/>
        <v/>
      </c>
      <c r="E259" t="str">
        <f>_xlfn.IFNA(INDEX(Input_Lieferant!$C$9:$BE$158,MATCH($B259,Input_Lieferant!$B$9:$B$158,0),MATCH($E$3,Input_Lieferant!$C$8:$BE$8,0)),"")</f>
        <v/>
      </c>
    </row>
    <row r="260" spans="2:5" ht="14.25" customHeight="1" x14ac:dyDescent="0.2">
      <c r="B260" t="str">
        <f>IFERROR(IF(AND(B257=B258, B258=B259),IF(B257+1&gt;MATCH(0,Input_Lieferant!$B$9:$B$158,-1),"",B257+1),B257),"")</f>
        <v/>
      </c>
      <c r="C260">
        <v>256</v>
      </c>
      <c r="D260" t="str">
        <f t="shared" si="3"/>
        <v/>
      </c>
      <c r="E260" t="str">
        <f>_xlfn.IFNA(INDEX(Input_Lieferant!$C$9:$BE$158,MATCH($B260,Input_Lieferant!$B$9:$B$158,0),MATCH($E$3,Input_Lieferant!$C$8:$BE$8,0)),"")</f>
        <v/>
      </c>
    </row>
    <row r="261" spans="2:5" ht="14.25" customHeight="1" x14ac:dyDescent="0.2">
      <c r="B261" t="str">
        <f>IFERROR(IF(AND(B257=B258, B258=B259),IF(B258+1&gt;MATCH(0,Input_Lieferant!$B$9:$B$158,-1),"",B258+1),B258),"")</f>
        <v/>
      </c>
      <c r="C261">
        <v>257</v>
      </c>
      <c r="D261" t="str">
        <f t="shared" si="3"/>
        <v/>
      </c>
      <c r="E261" t="str">
        <f>_xlfn.IFNA(INDEX(Input_Lieferant!$C$9:$BE$158,MATCH($B261,Input_Lieferant!$B$9:$B$158,0),MATCH($E$3,Input_Lieferant!$C$8:$BE$8,0)),"")</f>
        <v/>
      </c>
    </row>
    <row r="262" spans="2:5" ht="14.25" customHeight="1" x14ac:dyDescent="0.2">
      <c r="B262" t="str">
        <f>IFERROR(IF(AND(B257=B258, B258=B259),IF(B259+1&gt;MATCH(0,Input_Lieferant!$B$9:$B$158,-1),"",B259+1),B259),"")</f>
        <v/>
      </c>
      <c r="C262">
        <v>258</v>
      </c>
      <c r="D262" t="str">
        <f t="shared" si="3"/>
        <v/>
      </c>
      <c r="E262" t="str">
        <f>_xlfn.IFNA(INDEX(Input_Lieferant!$C$9:$BE$158,MATCH($B262,Input_Lieferant!$B$9:$B$158,0),MATCH($E$3,Input_Lieferant!$C$8:$BE$8,0)),"")</f>
        <v/>
      </c>
    </row>
    <row r="263" spans="2:5" ht="14.25" customHeight="1" x14ac:dyDescent="0.2">
      <c r="B263" t="str">
        <f>IFERROR(IF(AND(B260=B261, B261=B262),IF(B260+1&gt;MATCH(0,Input_Lieferant!$B$9:$B$158,-1),"",B260+1),B260),"")</f>
        <v/>
      </c>
      <c r="C263">
        <v>259</v>
      </c>
      <c r="D263" t="str">
        <f t="shared" si="3"/>
        <v/>
      </c>
      <c r="E263" t="str">
        <f>_xlfn.IFNA(INDEX(Input_Lieferant!$C$9:$BE$158,MATCH($B263,Input_Lieferant!$B$9:$B$158,0),MATCH($E$3,Input_Lieferant!$C$8:$BE$8,0)),"")</f>
        <v/>
      </c>
    </row>
    <row r="264" spans="2:5" ht="14.25" customHeight="1" x14ac:dyDescent="0.2">
      <c r="B264" t="str">
        <f>IFERROR(IF(AND(B260=B261, B261=B262),IF(B261+1&gt;MATCH(0,Input_Lieferant!$B$9:$B$158,-1),"",B261+1),B261),"")</f>
        <v/>
      </c>
      <c r="C264">
        <v>260</v>
      </c>
      <c r="D264" t="str">
        <f t="shared" si="3"/>
        <v/>
      </c>
      <c r="E264" t="str">
        <f>_xlfn.IFNA(INDEX(Input_Lieferant!$C$9:$BE$158,MATCH($B264,Input_Lieferant!$B$9:$B$158,0),MATCH($E$3,Input_Lieferant!$C$8:$BE$8,0)),"")</f>
        <v/>
      </c>
    </row>
    <row r="265" spans="2:5" ht="14.25" customHeight="1" x14ac:dyDescent="0.2">
      <c r="B265" t="str">
        <f>IFERROR(IF(AND(B260=B261, B261=B262),IF(B262+1&gt;MATCH(0,Input_Lieferant!$B$9:$B$158,-1),"",B262+1),B262),"")</f>
        <v/>
      </c>
      <c r="C265">
        <v>261</v>
      </c>
      <c r="D265" t="str">
        <f t="shared" ref="D265:D328" si="4">IF(B265&lt;&gt;"",D262,"")</f>
        <v/>
      </c>
      <c r="E265" t="str">
        <f>_xlfn.IFNA(INDEX(Input_Lieferant!$C$9:$BE$158,MATCH($B265,Input_Lieferant!$B$9:$B$158,0),MATCH($E$3,Input_Lieferant!$C$8:$BE$8,0)),"")</f>
        <v/>
      </c>
    </row>
    <row r="266" spans="2:5" ht="14.25" customHeight="1" x14ac:dyDescent="0.2">
      <c r="B266" t="str">
        <f>IFERROR(IF(AND(B263=B264, B264=B265),IF(B263+1&gt;MATCH(0,Input_Lieferant!$B$9:$B$158,-1),"",B263+1),B263),"")</f>
        <v/>
      </c>
      <c r="C266">
        <v>262</v>
      </c>
      <c r="D266" t="str">
        <f t="shared" si="4"/>
        <v/>
      </c>
      <c r="E266" t="str">
        <f>_xlfn.IFNA(INDEX(Input_Lieferant!$C$9:$BE$158,MATCH($B266,Input_Lieferant!$B$9:$B$158,0),MATCH($E$3,Input_Lieferant!$C$8:$BE$8,0)),"")</f>
        <v/>
      </c>
    </row>
    <row r="267" spans="2:5" ht="14.25" customHeight="1" x14ac:dyDescent="0.2">
      <c r="B267" t="str">
        <f>IFERROR(IF(AND(B263=B264, B264=B265),IF(B264+1&gt;MATCH(0,Input_Lieferant!$B$9:$B$158,-1),"",B264+1),B264),"")</f>
        <v/>
      </c>
      <c r="C267">
        <v>263</v>
      </c>
      <c r="D267" t="str">
        <f t="shared" si="4"/>
        <v/>
      </c>
      <c r="E267" t="str">
        <f>_xlfn.IFNA(INDEX(Input_Lieferant!$C$9:$BE$158,MATCH($B267,Input_Lieferant!$B$9:$B$158,0),MATCH($E$3,Input_Lieferant!$C$8:$BE$8,0)),"")</f>
        <v/>
      </c>
    </row>
    <row r="268" spans="2:5" ht="14.25" customHeight="1" x14ac:dyDescent="0.2">
      <c r="B268" t="str">
        <f>IFERROR(IF(AND(B263=B264, B264=B265),IF(B265+1&gt;MATCH(0,Input_Lieferant!$B$9:$B$158,-1),"",B265+1),B265),"")</f>
        <v/>
      </c>
      <c r="C268">
        <v>264</v>
      </c>
      <c r="D268" t="str">
        <f t="shared" si="4"/>
        <v/>
      </c>
      <c r="E268" t="str">
        <f>_xlfn.IFNA(INDEX(Input_Lieferant!$C$9:$BE$158,MATCH($B268,Input_Lieferant!$B$9:$B$158,0),MATCH($E$3,Input_Lieferant!$C$8:$BE$8,0)),"")</f>
        <v/>
      </c>
    </row>
    <row r="269" spans="2:5" ht="14.25" customHeight="1" x14ac:dyDescent="0.2">
      <c r="B269" t="str">
        <f>IFERROR(IF(AND(B266=B267, B267=B268),IF(B266+1&gt;MATCH(0,Input_Lieferant!$B$9:$B$158,-1),"",B266+1),B266),"")</f>
        <v/>
      </c>
      <c r="C269">
        <v>265</v>
      </c>
      <c r="D269" t="str">
        <f t="shared" si="4"/>
        <v/>
      </c>
      <c r="E269" t="str">
        <f>_xlfn.IFNA(INDEX(Input_Lieferant!$C$9:$BE$158,MATCH($B269,Input_Lieferant!$B$9:$B$158,0),MATCH($E$3,Input_Lieferant!$C$8:$BE$8,0)),"")</f>
        <v/>
      </c>
    </row>
    <row r="270" spans="2:5" ht="14.25" customHeight="1" x14ac:dyDescent="0.2">
      <c r="B270" t="str">
        <f>IFERROR(IF(AND(B266=B267, B267=B268),IF(B267+1&gt;MATCH(0,Input_Lieferant!$B$9:$B$158,-1),"",B267+1),B267),"")</f>
        <v/>
      </c>
      <c r="C270">
        <v>266</v>
      </c>
      <c r="D270" t="str">
        <f t="shared" si="4"/>
        <v/>
      </c>
      <c r="E270" t="str">
        <f>_xlfn.IFNA(INDEX(Input_Lieferant!$C$9:$BE$158,MATCH($B270,Input_Lieferant!$B$9:$B$158,0),MATCH($E$3,Input_Lieferant!$C$8:$BE$8,0)),"")</f>
        <v/>
      </c>
    </row>
    <row r="271" spans="2:5" ht="14.25" customHeight="1" x14ac:dyDescent="0.2">
      <c r="B271" t="str">
        <f>IFERROR(IF(AND(B266=B267, B267=B268),IF(B268+1&gt;MATCH(0,Input_Lieferant!$B$9:$B$158,-1),"",B268+1),B268),"")</f>
        <v/>
      </c>
      <c r="C271">
        <v>267</v>
      </c>
      <c r="D271" t="str">
        <f t="shared" si="4"/>
        <v/>
      </c>
      <c r="E271" t="str">
        <f>_xlfn.IFNA(INDEX(Input_Lieferant!$C$9:$BE$158,MATCH($B271,Input_Lieferant!$B$9:$B$158,0),MATCH($E$3,Input_Lieferant!$C$8:$BE$8,0)),"")</f>
        <v/>
      </c>
    </row>
    <row r="272" spans="2:5" ht="14.25" customHeight="1" x14ac:dyDescent="0.2">
      <c r="B272" t="str">
        <f>IFERROR(IF(AND(B269=B270, B270=B271),IF(B269+1&gt;MATCH(0,Input_Lieferant!$B$9:$B$158,-1),"",B269+1),B269),"")</f>
        <v/>
      </c>
      <c r="C272">
        <v>268</v>
      </c>
      <c r="D272" t="str">
        <f t="shared" si="4"/>
        <v/>
      </c>
      <c r="E272" t="str">
        <f>_xlfn.IFNA(INDEX(Input_Lieferant!$C$9:$BE$158,MATCH($B272,Input_Lieferant!$B$9:$B$158,0),MATCH($E$3,Input_Lieferant!$C$8:$BE$8,0)),"")</f>
        <v/>
      </c>
    </row>
    <row r="273" spans="2:5" ht="14.25" customHeight="1" x14ac:dyDescent="0.2">
      <c r="B273" t="str">
        <f>IFERROR(IF(AND(B269=B270, B270=B271),IF(B270+1&gt;MATCH(0,Input_Lieferant!$B$9:$B$158,-1),"",B270+1),B270),"")</f>
        <v/>
      </c>
      <c r="C273">
        <v>269</v>
      </c>
      <c r="D273" t="str">
        <f t="shared" si="4"/>
        <v/>
      </c>
      <c r="E273" t="str">
        <f>_xlfn.IFNA(INDEX(Input_Lieferant!$C$9:$BE$158,MATCH($B273,Input_Lieferant!$B$9:$B$158,0),MATCH($E$3,Input_Lieferant!$C$8:$BE$8,0)),"")</f>
        <v/>
      </c>
    </row>
    <row r="274" spans="2:5" ht="14.25" customHeight="1" x14ac:dyDescent="0.2">
      <c r="B274" t="str">
        <f>IFERROR(IF(AND(B269=B270, B270=B271),IF(B271+1&gt;MATCH(0,Input_Lieferant!$B$9:$B$158,-1),"",B271+1),B271),"")</f>
        <v/>
      </c>
      <c r="C274">
        <v>270</v>
      </c>
      <c r="D274" t="str">
        <f t="shared" si="4"/>
        <v/>
      </c>
      <c r="E274" t="str">
        <f>_xlfn.IFNA(INDEX(Input_Lieferant!$C$9:$BE$158,MATCH($B274,Input_Lieferant!$B$9:$B$158,0),MATCH($E$3,Input_Lieferant!$C$8:$BE$8,0)),"")</f>
        <v/>
      </c>
    </row>
    <row r="275" spans="2:5" ht="14.25" customHeight="1" x14ac:dyDescent="0.2">
      <c r="B275" t="str">
        <f>IFERROR(IF(AND(B272=B273, B273=B274),IF(B272+1&gt;MATCH(0,Input_Lieferant!$B$9:$B$158,-1),"",B272+1),B272),"")</f>
        <v/>
      </c>
      <c r="C275">
        <v>271</v>
      </c>
      <c r="D275" t="str">
        <f t="shared" si="4"/>
        <v/>
      </c>
      <c r="E275" t="str">
        <f>_xlfn.IFNA(INDEX(Input_Lieferant!$C$9:$BE$158,MATCH($B275,Input_Lieferant!$B$9:$B$158,0),MATCH($E$3,Input_Lieferant!$C$8:$BE$8,0)),"")</f>
        <v/>
      </c>
    </row>
    <row r="276" spans="2:5" ht="14.25" customHeight="1" x14ac:dyDescent="0.2">
      <c r="B276" t="str">
        <f>IFERROR(IF(AND(B272=B273, B273=B274),IF(B273+1&gt;MATCH(0,Input_Lieferant!$B$9:$B$158,-1),"",B273+1),B273),"")</f>
        <v/>
      </c>
      <c r="C276">
        <v>272</v>
      </c>
      <c r="D276" t="str">
        <f t="shared" si="4"/>
        <v/>
      </c>
      <c r="E276" t="str">
        <f>_xlfn.IFNA(INDEX(Input_Lieferant!$C$9:$BE$158,MATCH($B276,Input_Lieferant!$B$9:$B$158,0),MATCH($E$3,Input_Lieferant!$C$8:$BE$8,0)),"")</f>
        <v/>
      </c>
    </row>
    <row r="277" spans="2:5" ht="14.25" customHeight="1" x14ac:dyDescent="0.2">
      <c r="B277" t="str">
        <f>IFERROR(IF(AND(B272=B273, B273=B274),IF(B274+1&gt;MATCH(0,Input_Lieferant!$B$9:$B$158,-1),"",B274+1),B274),"")</f>
        <v/>
      </c>
      <c r="C277">
        <v>273</v>
      </c>
      <c r="D277" t="str">
        <f t="shared" si="4"/>
        <v/>
      </c>
      <c r="E277" t="str">
        <f>_xlfn.IFNA(INDEX(Input_Lieferant!$C$9:$BE$158,MATCH($B277,Input_Lieferant!$B$9:$B$158,0),MATCH($E$3,Input_Lieferant!$C$8:$BE$8,0)),"")</f>
        <v/>
      </c>
    </row>
    <row r="278" spans="2:5" ht="14.25" customHeight="1" x14ac:dyDescent="0.2">
      <c r="B278" t="str">
        <f>IFERROR(IF(AND(B275=B276, B276=B277),IF(B275+1&gt;MATCH(0,Input_Lieferant!$B$9:$B$158,-1),"",B275+1),B275),"")</f>
        <v/>
      </c>
      <c r="C278">
        <v>274</v>
      </c>
      <c r="D278" t="str">
        <f t="shared" si="4"/>
        <v/>
      </c>
      <c r="E278" t="str">
        <f>_xlfn.IFNA(INDEX(Input_Lieferant!$C$9:$BE$158,MATCH($B278,Input_Lieferant!$B$9:$B$158,0),MATCH($E$3,Input_Lieferant!$C$8:$BE$8,0)),"")</f>
        <v/>
      </c>
    </row>
    <row r="279" spans="2:5" ht="14.25" customHeight="1" x14ac:dyDescent="0.2">
      <c r="B279" t="str">
        <f>IFERROR(IF(AND(B275=B276, B276=B277),IF(B276+1&gt;MATCH(0,Input_Lieferant!$B$9:$B$158,-1),"",B276+1),B276),"")</f>
        <v/>
      </c>
      <c r="C279">
        <v>275</v>
      </c>
      <c r="D279" t="str">
        <f t="shared" si="4"/>
        <v/>
      </c>
      <c r="E279" t="str">
        <f>_xlfn.IFNA(INDEX(Input_Lieferant!$C$9:$BE$158,MATCH($B279,Input_Lieferant!$B$9:$B$158,0),MATCH($E$3,Input_Lieferant!$C$8:$BE$8,0)),"")</f>
        <v/>
      </c>
    </row>
    <row r="280" spans="2:5" ht="14.25" customHeight="1" x14ac:dyDescent="0.2">
      <c r="B280" t="str">
        <f>IFERROR(IF(AND(B275=B276, B276=B277),IF(B277+1&gt;MATCH(0,Input_Lieferant!$B$9:$B$158,-1),"",B277+1),B277),"")</f>
        <v/>
      </c>
      <c r="C280">
        <v>276</v>
      </c>
      <c r="D280" t="str">
        <f t="shared" si="4"/>
        <v/>
      </c>
      <c r="E280" t="str">
        <f>_xlfn.IFNA(INDEX(Input_Lieferant!$C$9:$BE$158,MATCH($B280,Input_Lieferant!$B$9:$B$158,0),MATCH($E$3,Input_Lieferant!$C$8:$BE$8,0)),"")</f>
        <v/>
      </c>
    </row>
    <row r="281" spans="2:5" ht="14.25" customHeight="1" x14ac:dyDescent="0.2">
      <c r="B281" t="str">
        <f>IFERROR(IF(AND(B278=B279, B279=B280),IF(B278+1&gt;MATCH(0,Input_Lieferant!$B$9:$B$158,-1),"",B278+1),B278),"")</f>
        <v/>
      </c>
      <c r="C281">
        <v>277</v>
      </c>
      <c r="D281" t="str">
        <f t="shared" si="4"/>
        <v/>
      </c>
      <c r="E281" t="str">
        <f>_xlfn.IFNA(INDEX(Input_Lieferant!$C$9:$BE$158,MATCH($B281,Input_Lieferant!$B$9:$B$158,0),MATCH($E$3,Input_Lieferant!$C$8:$BE$8,0)),"")</f>
        <v/>
      </c>
    </row>
    <row r="282" spans="2:5" ht="14.25" customHeight="1" x14ac:dyDescent="0.2">
      <c r="B282" t="str">
        <f>IFERROR(IF(AND(B278=B279, B279=B280),IF(B279+1&gt;MATCH(0,Input_Lieferant!$B$9:$B$158,-1),"",B279+1),B279),"")</f>
        <v/>
      </c>
      <c r="C282">
        <v>278</v>
      </c>
      <c r="D282" t="str">
        <f t="shared" si="4"/>
        <v/>
      </c>
      <c r="E282" t="str">
        <f>_xlfn.IFNA(INDEX(Input_Lieferant!$C$9:$BE$158,MATCH($B282,Input_Lieferant!$B$9:$B$158,0),MATCH($E$3,Input_Lieferant!$C$8:$BE$8,0)),"")</f>
        <v/>
      </c>
    </row>
    <row r="283" spans="2:5" ht="14.25" customHeight="1" x14ac:dyDescent="0.2">
      <c r="B283" t="str">
        <f>IFERROR(IF(AND(B278=B279, B279=B280),IF(B280+1&gt;MATCH(0,Input_Lieferant!$B$9:$B$158,-1),"",B280+1),B280),"")</f>
        <v/>
      </c>
      <c r="C283">
        <v>279</v>
      </c>
      <c r="D283" t="str">
        <f t="shared" si="4"/>
        <v/>
      </c>
      <c r="E283" t="str">
        <f>_xlfn.IFNA(INDEX(Input_Lieferant!$C$9:$BE$158,MATCH($B283,Input_Lieferant!$B$9:$B$158,0),MATCH($E$3,Input_Lieferant!$C$8:$BE$8,0)),"")</f>
        <v/>
      </c>
    </row>
    <row r="284" spans="2:5" ht="14.25" customHeight="1" x14ac:dyDescent="0.2">
      <c r="B284" t="str">
        <f>IFERROR(IF(AND(B281=B282, B282=B283),IF(B281+1&gt;MATCH(0,Input_Lieferant!$B$9:$B$158,-1),"",B281+1),B281),"")</f>
        <v/>
      </c>
      <c r="C284">
        <v>280</v>
      </c>
      <c r="D284" t="str">
        <f t="shared" si="4"/>
        <v/>
      </c>
      <c r="E284" t="str">
        <f>_xlfn.IFNA(INDEX(Input_Lieferant!$C$9:$BE$158,MATCH($B284,Input_Lieferant!$B$9:$B$158,0),MATCH($E$3,Input_Lieferant!$C$8:$BE$8,0)),"")</f>
        <v/>
      </c>
    </row>
    <row r="285" spans="2:5" ht="14.25" customHeight="1" x14ac:dyDescent="0.2">
      <c r="B285" t="str">
        <f>IFERROR(IF(AND(B281=B282, B282=B283),IF(B282+1&gt;MATCH(0,Input_Lieferant!$B$9:$B$158,-1),"",B282+1),B282),"")</f>
        <v/>
      </c>
      <c r="C285">
        <v>281</v>
      </c>
      <c r="D285" t="str">
        <f t="shared" si="4"/>
        <v/>
      </c>
      <c r="E285" t="str">
        <f>_xlfn.IFNA(INDEX(Input_Lieferant!$C$9:$BE$158,MATCH($B285,Input_Lieferant!$B$9:$B$158,0),MATCH($E$3,Input_Lieferant!$C$8:$BE$8,0)),"")</f>
        <v/>
      </c>
    </row>
    <row r="286" spans="2:5" ht="14.25" customHeight="1" x14ac:dyDescent="0.2">
      <c r="B286" t="str">
        <f>IFERROR(IF(AND(B281=B282, B282=B283),IF(B283+1&gt;MATCH(0,Input_Lieferant!$B$9:$B$158,-1),"",B283+1),B283),"")</f>
        <v/>
      </c>
      <c r="C286">
        <v>282</v>
      </c>
      <c r="D286" t="str">
        <f t="shared" si="4"/>
        <v/>
      </c>
      <c r="E286" t="str">
        <f>_xlfn.IFNA(INDEX(Input_Lieferant!$C$9:$BE$158,MATCH($B286,Input_Lieferant!$B$9:$B$158,0),MATCH($E$3,Input_Lieferant!$C$8:$BE$8,0)),"")</f>
        <v/>
      </c>
    </row>
    <row r="287" spans="2:5" ht="14.25" customHeight="1" x14ac:dyDescent="0.2">
      <c r="B287" t="str">
        <f>IFERROR(IF(AND(B284=B285, B285=B286),IF(B284+1&gt;MATCH(0,Input_Lieferant!$B$9:$B$158,-1),"",B284+1),B284),"")</f>
        <v/>
      </c>
      <c r="C287">
        <v>283</v>
      </c>
      <c r="D287" t="str">
        <f t="shared" si="4"/>
        <v/>
      </c>
      <c r="E287" t="str">
        <f>_xlfn.IFNA(INDEX(Input_Lieferant!$C$9:$BE$158,MATCH($B287,Input_Lieferant!$B$9:$B$158,0),MATCH($E$3,Input_Lieferant!$C$8:$BE$8,0)),"")</f>
        <v/>
      </c>
    </row>
    <row r="288" spans="2:5" ht="14.25" customHeight="1" x14ac:dyDescent="0.2">
      <c r="B288" t="str">
        <f>IFERROR(IF(AND(B284=B285, B285=B286),IF(B285+1&gt;MATCH(0,Input_Lieferant!$B$9:$B$158,-1),"",B285+1),B285),"")</f>
        <v/>
      </c>
      <c r="C288">
        <v>284</v>
      </c>
      <c r="D288" t="str">
        <f t="shared" si="4"/>
        <v/>
      </c>
      <c r="E288" t="str">
        <f>_xlfn.IFNA(INDEX(Input_Lieferant!$C$9:$BE$158,MATCH($B288,Input_Lieferant!$B$9:$B$158,0),MATCH($E$3,Input_Lieferant!$C$8:$BE$8,0)),"")</f>
        <v/>
      </c>
    </row>
    <row r="289" spans="2:5" ht="14.25" customHeight="1" x14ac:dyDescent="0.2">
      <c r="B289" t="str">
        <f>IFERROR(IF(AND(B284=B285, B285=B286),IF(B286+1&gt;MATCH(0,Input_Lieferant!$B$9:$B$158,-1),"",B286+1),B286),"")</f>
        <v/>
      </c>
      <c r="C289">
        <v>285</v>
      </c>
      <c r="D289" t="str">
        <f t="shared" si="4"/>
        <v/>
      </c>
      <c r="E289" t="str">
        <f>_xlfn.IFNA(INDEX(Input_Lieferant!$C$9:$BE$158,MATCH($B289,Input_Lieferant!$B$9:$B$158,0),MATCH($E$3,Input_Lieferant!$C$8:$BE$8,0)),"")</f>
        <v/>
      </c>
    </row>
    <row r="290" spans="2:5" ht="14.25" customHeight="1" x14ac:dyDescent="0.2">
      <c r="B290" t="str">
        <f>IFERROR(IF(AND(B287=B288, B288=B289),IF(B287+1&gt;MATCH(0,Input_Lieferant!$B$9:$B$158,-1),"",B287+1),B287),"")</f>
        <v/>
      </c>
      <c r="C290">
        <v>286</v>
      </c>
      <c r="D290" t="str">
        <f t="shared" si="4"/>
        <v/>
      </c>
      <c r="E290" t="str">
        <f>_xlfn.IFNA(INDEX(Input_Lieferant!$C$9:$BE$158,MATCH($B290,Input_Lieferant!$B$9:$B$158,0),MATCH($E$3,Input_Lieferant!$C$8:$BE$8,0)),"")</f>
        <v/>
      </c>
    </row>
    <row r="291" spans="2:5" ht="14.25" customHeight="1" x14ac:dyDescent="0.2">
      <c r="B291" t="str">
        <f>IFERROR(IF(AND(B287=B288, B288=B289),IF(B288+1&gt;MATCH(0,Input_Lieferant!$B$9:$B$158,-1),"",B288+1),B288),"")</f>
        <v/>
      </c>
      <c r="C291">
        <v>287</v>
      </c>
      <c r="D291" t="str">
        <f t="shared" si="4"/>
        <v/>
      </c>
      <c r="E291" t="str">
        <f>_xlfn.IFNA(INDEX(Input_Lieferant!$C$9:$BE$158,MATCH($B291,Input_Lieferant!$B$9:$B$158,0),MATCH($E$3,Input_Lieferant!$C$8:$BE$8,0)),"")</f>
        <v/>
      </c>
    </row>
    <row r="292" spans="2:5" ht="14.25" customHeight="1" x14ac:dyDescent="0.2">
      <c r="B292" t="str">
        <f>IFERROR(IF(AND(B287=B288, B288=B289),IF(B289+1&gt;MATCH(0,Input_Lieferant!$B$9:$B$158,-1),"",B289+1),B289),"")</f>
        <v/>
      </c>
      <c r="C292">
        <v>288</v>
      </c>
      <c r="D292" t="str">
        <f t="shared" si="4"/>
        <v/>
      </c>
      <c r="E292" t="str">
        <f>_xlfn.IFNA(INDEX(Input_Lieferant!$C$9:$BE$158,MATCH($B292,Input_Lieferant!$B$9:$B$158,0),MATCH($E$3,Input_Lieferant!$C$8:$BE$8,0)),"")</f>
        <v/>
      </c>
    </row>
    <row r="293" spans="2:5" ht="14.25" customHeight="1" x14ac:dyDescent="0.2">
      <c r="B293" t="str">
        <f>IFERROR(IF(AND(B290=B291, B291=B292),IF(B290+1&gt;MATCH(0,Input_Lieferant!$B$9:$B$158,-1),"",B290+1),B290),"")</f>
        <v/>
      </c>
      <c r="C293">
        <v>289</v>
      </c>
      <c r="D293" t="str">
        <f t="shared" si="4"/>
        <v/>
      </c>
      <c r="E293" t="str">
        <f>_xlfn.IFNA(INDEX(Input_Lieferant!$C$9:$BE$158,MATCH($B293,Input_Lieferant!$B$9:$B$158,0),MATCH($E$3,Input_Lieferant!$C$8:$BE$8,0)),"")</f>
        <v/>
      </c>
    </row>
    <row r="294" spans="2:5" ht="14.25" customHeight="1" x14ac:dyDescent="0.2">
      <c r="B294" t="str">
        <f>IFERROR(IF(AND(B290=B291, B291=B292),IF(B291+1&gt;MATCH(0,Input_Lieferant!$B$9:$B$158,-1),"",B291+1),B291),"")</f>
        <v/>
      </c>
      <c r="C294">
        <v>290</v>
      </c>
      <c r="D294" t="str">
        <f t="shared" si="4"/>
        <v/>
      </c>
      <c r="E294" t="str">
        <f>_xlfn.IFNA(INDEX(Input_Lieferant!$C$9:$BE$158,MATCH($B294,Input_Lieferant!$B$9:$B$158,0),MATCH($E$3,Input_Lieferant!$C$8:$BE$8,0)),"")</f>
        <v/>
      </c>
    </row>
    <row r="295" spans="2:5" ht="14.25" customHeight="1" x14ac:dyDescent="0.2">
      <c r="B295" t="str">
        <f>IFERROR(IF(AND(B290=B291, B291=B292),IF(B292+1&gt;MATCH(0,Input_Lieferant!$B$9:$B$158,-1),"",B292+1),B292),"")</f>
        <v/>
      </c>
      <c r="C295">
        <v>291</v>
      </c>
      <c r="D295" t="str">
        <f t="shared" si="4"/>
        <v/>
      </c>
      <c r="E295" t="str">
        <f>_xlfn.IFNA(INDEX(Input_Lieferant!$C$9:$BE$158,MATCH($B295,Input_Lieferant!$B$9:$B$158,0),MATCH($E$3,Input_Lieferant!$C$8:$BE$8,0)),"")</f>
        <v/>
      </c>
    </row>
    <row r="296" spans="2:5" ht="14.25" customHeight="1" x14ac:dyDescent="0.2">
      <c r="B296" t="str">
        <f>IFERROR(IF(AND(B293=B294, B294=B295),IF(B293+1&gt;MATCH(0,Input_Lieferant!$B$9:$B$158,-1),"",B293+1),B293),"")</f>
        <v/>
      </c>
      <c r="C296">
        <v>292</v>
      </c>
      <c r="D296" t="str">
        <f t="shared" si="4"/>
        <v/>
      </c>
      <c r="E296" t="str">
        <f>_xlfn.IFNA(INDEX(Input_Lieferant!$C$9:$BE$158,MATCH($B296,Input_Lieferant!$B$9:$B$158,0),MATCH($E$3,Input_Lieferant!$C$8:$BE$8,0)),"")</f>
        <v/>
      </c>
    </row>
    <row r="297" spans="2:5" ht="14.25" customHeight="1" x14ac:dyDescent="0.2">
      <c r="B297" t="str">
        <f>IFERROR(IF(AND(B293=B294, B294=B295),IF(B294+1&gt;MATCH(0,Input_Lieferant!$B$9:$B$158,-1),"",B294+1),B294),"")</f>
        <v/>
      </c>
      <c r="C297">
        <v>293</v>
      </c>
      <c r="D297" t="str">
        <f t="shared" si="4"/>
        <v/>
      </c>
      <c r="E297" t="str">
        <f>_xlfn.IFNA(INDEX(Input_Lieferant!$C$9:$BE$158,MATCH($B297,Input_Lieferant!$B$9:$B$158,0),MATCH($E$3,Input_Lieferant!$C$8:$BE$8,0)),"")</f>
        <v/>
      </c>
    </row>
    <row r="298" spans="2:5" ht="14.25" customHeight="1" x14ac:dyDescent="0.2">
      <c r="B298" t="str">
        <f>IFERROR(IF(AND(B293=B294, B294=B295),IF(B295+1&gt;MATCH(0,Input_Lieferant!$B$9:$B$158,-1),"",B295+1),B295),"")</f>
        <v/>
      </c>
      <c r="C298">
        <v>294</v>
      </c>
      <c r="D298" t="str">
        <f t="shared" si="4"/>
        <v/>
      </c>
      <c r="E298" t="str">
        <f>_xlfn.IFNA(INDEX(Input_Lieferant!$C$9:$BE$158,MATCH($B298,Input_Lieferant!$B$9:$B$158,0),MATCH($E$3,Input_Lieferant!$C$8:$BE$8,0)),"")</f>
        <v/>
      </c>
    </row>
    <row r="299" spans="2:5" ht="14.25" customHeight="1" x14ac:dyDescent="0.2">
      <c r="B299" t="str">
        <f>IFERROR(IF(AND(B296=B297, B297=B298),IF(B296+1&gt;MATCH(0,Input_Lieferant!$B$9:$B$158,-1),"",B296+1),B296),"")</f>
        <v/>
      </c>
      <c r="C299">
        <v>295</v>
      </c>
      <c r="D299" t="str">
        <f t="shared" si="4"/>
        <v/>
      </c>
      <c r="E299" t="str">
        <f>_xlfn.IFNA(INDEX(Input_Lieferant!$C$9:$BE$158,MATCH($B299,Input_Lieferant!$B$9:$B$158,0),MATCH($E$3,Input_Lieferant!$C$8:$BE$8,0)),"")</f>
        <v/>
      </c>
    </row>
    <row r="300" spans="2:5" ht="14.25" customHeight="1" x14ac:dyDescent="0.2">
      <c r="B300" t="str">
        <f>IFERROR(IF(AND(B296=B297, B297=B298),IF(B297+1&gt;MATCH(0,Input_Lieferant!$B$9:$B$158,-1),"",B297+1),B297),"")</f>
        <v/>
      </c>
      <c r="C300">
        <v>296</v>
      </c>
      <c r="D300" t="str">
        <f t="shared" si="4"/>
        <v/>
      </c>
      <c r="E300" t="str">
        <f>_xlfn.IFNA(INDEX(Input_Lieferant!$C$9:$BE$158,MATCH($B300,Input_Lieferant!$B$9:$B$158,0),MATCH($E$3,Input_Lieferant!$C$8:$BE$8,0)),"")</f>
        <v/>
      </c>
    </row>
    <row r="301" spans="2:5" ht="14.25" customHeight="1" x14ac:dyDescent="0.2">
      <c r="B301" t="str">
        <f>IFERROR(IF(AND(B296=B297, B297=B298),IF(B298+1&gt;MATCH(0,Input_Lieferant!$B$9:$B$158,-1),"",B298+1),B298),"")</f>
        <v/>
      </c>
      <c r="C301">
        <v>297</v>
      </c>
      <c r="D301" t="str">
        <f t="shared" si="4"/>
        <v/>
      </c>
      <c r="E301" t="str">
        <f>_xlfn.IFNA(INDEX(Input_Lieferant!$C$9:$BE$158,MATCH($B301,Input_Lieferant!$B$9:$B$158,0),MATCH($E$3,Input_Lieferant!$C$8:$BE$8,0)),"")</f>
        <v/>
      </c>
    </row>
    <row r="302" spans="2:5" ht="14.25" customHeight="1" x14ac:dyDescent="0.2">
      <c r="B302" t="str">
        <f>IFERROR(IF(AND(B299=B300, B300=B301),IF(B299+1&gt;MATCH(0,Input_Lieferant!$B$9:$B$158,-1),"",B299+1),B299),"")</f>
        <v/>
      </c>
      <c r="C302">
        <v>298</v>
      </c>
      <c r="D302" t="str">
        <f t="shared" si="4"/>
        <v/>
      </c>
      <c r="E302" t="str">
        <f>_xlfn.IFNA(INDEX(Input_Lieferant!$C$9:$BE$158,MATCH($B302,Input_Lieferant!$B$9:$B$158,0),MATCH($E$3,Input_Lieferant!$C$8:$BE$8,0)),"")</f>
        <v/>
      </c>
    </row>
    <row r="303" spans="2:5" ht="14.25" customHeight="1" x14ac:dyDescent="0.2">
      <c r="B303" t="str">
        <f>IFERROR(IF(AND(B299=B300, B300=B301),IF(B300+1&gt;MATCH(0,Input_Lieferant!$B$9:$B$158,-1),"",B300+1),B300),"")</f>
        <v/>
      </c>
      <c r="C303">
        <v>299</v>
      </c>
      <c r="D303" t="str">
        <f t="shared" si="4"/>
        <v/>
      </c>
      <c r="E303" t="str">
        <f>_xlfn.IFNA(INDEX(Input_Lieferant!$C$9:$BE$158,MATCH($B303,Input_Lieferant!$B$9:$B$158,0),MATCH($E$3,Input_Lieferant!$C$8:$BE$8,0)),"")</f>
        <v/>
      </c>
    </row>
    <row r="304" spans="2:5" ht="14.25" customHeight="1" x14ac:dyDescent="0.2">
      <c r="B304" t="str">
        <f>IFERROR(IF(AND(B299=B300, B300=B301),IF(B301+1&gt;MATCH(0,Input_Lieferant!$B$9:$B$158,-1),"",B301+1),B301),"")</f>
        <v/>
      </c>
      <c r="C304">
        <v>300</v>
      </c>
      <c r="D304" t="str">
        <f t="shared" si="4"/>
        <v/>
      </c>
      <c r="E304" t="str">
        <f>_xlfn.IFNA(INDEX(Input_Lieferant!$C$9:$BE$158,MATCH($B304,Input_Lieferant!$B$9:$B$158,0),MATCH($E$3,Input_Lieferant!$C$8:$BE$8,0)),"")</f>
        <v/>
      </c>
    </row>
    <row r="305" spans="2:5" ht="14.25" customHeight="1" x14ac:dyDescent="0.2">
      <c r="B305" t="str">
        <f>IFERROR(IF(AND(B302=B303, B303=B304),IF(B302+1&gt;MATCH(0,Input_Lieferant!$B$9:$B$158,-1),"",B302+1),B302),"")</f>
        <v/>
      </c>
      <c r="C305">
        <v>301</v>
      </c>
      <c r="D305" t="str">
        <f t="shared" si="4"/>
        <v/>
      </c>
      <c r="E305" t="str">
        <f>_xlfn.IFNA(INDEX(Input_Lieferant!$C$9:$BE$158,MATCH($B305,Input_Lieferant!$B$9:$B$158,0),MATCH($E$3,Input_Lieferant!$C$8:$BE$8,0)),"")</f>
        <v/>
      </c>
    </row>
    <row r="306" spans="2:5" ht="14.25" customHeight="1" x14ac:dyDescent="0.2">
      <c r="B306" t="str">
        <f>IFERROR(IF(AND(B302=B303, B303=B304),IF(B303+1&gt;MATCH(0,Input_Lieferant!$B$9:$B$158,-1),"",B303+1),B303),"")</f>
        <v/>
      </c>
      <c r="C306">
        <v>302</v>
      </c>
      <c r="D306" t="str">
        <f t="shared" si="4"/>
        <v/>
      </c>
      <c r="E306" t="str">
        <f>_xlfn.IFNA(INDEX(Input_Lieferant!$C$9:$BE$158,MATCH($B306,Input_Lieferant!$B$9:$B$158,0),MATCH($E$3,Input_Lieferant!$C$8:$BE$8,0)),"")</f>
        <v/>
      </c>
    </row>
    <row r="307" spans="2:5" ht="14.25" customHeight="1" x14ac:dyDescent="0.2">
      <c r="B307" t="str">
        <f>IFERROR(IF(AND(B302=B303, B303=B304),IF(B304+1&gt;MATCH(0,Input_Lieferant!$B$9:$B$158,-1),"",B304+1),B304),"")</f>
        <v/>
      </c>
      <c r="C307">
        <v>303</v>
      </c>
      <c r="D307" t="str">
        <f t="shared" si="4"/>
        <v/>
      </c>
      <c r="E307" t="str">
        <f>_xlfn.IFNA(INDEX(Input_Lieferant!$C$9:$BE$158,MATCH($B307,Input_Lieferant!$B$9:$B$158,0),MATCH($E$3,Input_Lieferant!$C$8:$BE$8,0)),"")</f>
        <v/>
      </c>
    </row>
    <row r="308" spans="2:5" ht="14.25" customHeight="1" x14ac:dyDescent="0.2">
      <c r="B308" t="str">
        <f>IFERROR(IF(AND(B305=B306, B306=B307),IF(B305+1&gt;MATCH(0,Input_Lieferant!$B$9:$B$158,-1),"",B305+1),B305),"")</f>
        <v/>
      </c>
      <c r="C308">
        <v>304</v>
      </c>
      <c r="D308" t="str">
        <f t="shared" si="4"/>
        <v/>
      </c>
      <c r="E308" t="str">
        <f>_xlfn.IFNA(INDEX(Input_Lieferant!$C$9:$BE$158,MATCH($B308,Input_Lieferant!$B$9:$B$158,0),MATCH($E$3,Input_Lieferant!$C$8:$BE$8,0)),"")</f>
        <v/>
      </c>
    </row>
    <row r="309" spans="2:5" ht="14.25" customHeight="1" x14ac:dyDescent="0.2">
      <c r="B309" t="str">
        <f>IFERROR(IF(AND(B305=B306, B306=B307),IF(B306+1&gt;MATCH(0,Input_Lieferant!$B$9:$B$158,-1),"",B306+1),B306),"")</f>
        <v/>
      </c>
      <c r="C309">
        <v>305</v>
      </c>
      <c r="D309" t="str">
        <f t="shared" si="4"/>
        <v/>
      </c>
      <c r="E309" t="str">
        <f>_xlfn.IFNA(INDEX(Input_Lieferant!$C$9:$BE$158,MATCH($B309,Input_Lieferant!$B$9:$B$158,0),MATCH($E$3,Input_Lieferant!$C$8:$BE$8,0)),"")</f>
        <v/>
      </c>
    </row>
    <row r="310" spans="2:5" ht="14.25" customHeight="1" x14ac:dyDescent="0.2">
      <c r="B310" t="str">
        <f>IFERROR(IF(AND(B305=B306, B306=B307),IF(B307+1&gt;MATCH(0,Input_Lieferant!$B$9:$B$158,-1),"",B307+1),B307),"")</f>
        <v/>
      </c>
      <c r="C310">
        <v>306</v>
      </c>
      <c r="D310" t="str">
        <f t="shared" si="4"/>
        <v/>
      </c>
      <c r="E310" t="str">
        <f>_xlfn.IFNA(INDEX(Input_Lieferant!$C$9:$BE$158,MATCH($B310,Input_Lieferant!$B$9:$B$158,0),MATCH($E$3,Input_Lieferant!$C$8:$BE$8,0)),"")</f>
        <v/>
      </c>
    </row>
    <row r="311" spans="2:5" ht="14.25" customHeight="1" x14ac:dyDescent="0.2">
      <c r="B311" t="str">
        <f>IFERROR(IF(AND(B308=B309, B309=B310),IF(B308+1&gt;MATCH(0,Input_Lieferant!$B$9:$B$158,-1),"",B308+1),B308),"")</f>
        <v/>
      </c>
      <c r="C311">
        <v>307</v>
      </c>
      <c r="D311" t="str">
        <f t="shared" si="4"/>
        <v/>
      </c>
      <c r="E311" t="str">
        <f>_xlfn.IFNA(INDEX(Input_Lieferant!$C$9:$BE$158,MATCH($B311,Input_Lieferant!$B$9:$B$158,0),MATCH($E$3,Input_Lieferant!$C$8:$BE$8,0)),"")</f>
        <v/>
      </c>
    </row>
    <row r="312" spans="2:5" ht="14.25" customHeight="1" x14ac:dyDescent="0.2">
      <c r="B312" t="str">
        <f>IFERROR(IF(AND(B308=B309, B309=B310),IF(B309+1&gt;MATCH(0,Input_Lieferant!$B$9:$B$158,-1),"",B309+1),B309),"")</f>
        <v/>
      </c>
      <c r="C312">
        <v>308</v>
      </c>
      <c r="D312" t="str">
        <f t="shared" si="4"/>
        <v/>
      </c>
      <c r="E312" t="str">
        <f>_xlfn.IFNA(INDEX(Input_Lieferant!$C$9:$BE$158,MATCH($B312,Input_Lieferant!$B$9:$B$158,0),MATCH($E$3,Input_Lieferant!$C$8:$BE$8,0)),"")</f>
        <v/>
      </c>
    </row>
    <row r="313" spans="2:5" ht="14.25" customHeight="1" x14ac:dyDescent="0.2">
      <c r="B313" t="str">
        <f>IFERROR(IF(AND(B308=B309, B309=B310),IF(B310+1&gt;MATCH(0,Input_Lieferant!$B$9:$B$158,-1),"",B310+1),B310),"")</f>
        <v/>
      </c>
      <c r="C313">
        <v>309</v>
      </c>
      <c r="D313" t="str">
        <f t="shared" si="4"/>
        <v/>
      </c>
      <c r="E313" t="str">
        <f>_xlfn.IFNA(INDEX(Input_Lieferant!$C$9:$BE$158,MATCH($B313,Input_Lieferant!$B$9:$B$158,0),MATCH($E$3,Input_Lieferant!$C$8:$BE$8,0)),"")</f>
        <v/>
      </c>
    </row>
    <row r="314" spans="2:5" ht="14.25" customHeight="1" x14ac:dyDescent="0.2">
      <c r="B314" t="str">
        <f>IFERROR(IF(AND(B311=B312, B312=B313),IF(B311+1&gt;MATCH(0,Input_Lieferant!$B$9:$B$158,-1),"",B311+1),B311),"")</f>
        <v/>
      </c>
      <c r="C314">
        <v>310</v>
      </c>
      <c r="D314" t="str">
        <f t="shared" si="4"/>
        <v/>
      </c>
      <c r="E314" t="str">
        <f>_xlfn.IFNA(INDEX(Input_Lieferant!$C$9:$BE$158,MATCH($B314,Input_Lieferant!$B$9:$B$158,0),MATCH($E$3,Input_Lieferant!$C$8:$BE$8,0)),"")</f>
        <v/>
      </c>
    </row>
    <row r="315" spans="2:5" ht="14.25" customHeight="1" x14ac:dyDescent="0.2">
      <c r="B315" t="str">
        <f>IFERROR(IF(AND(B311=B312, B312=B313),IF(B312+1&gt;MATCH(0,Input_Lieferant!$B$9:$B$158,-1),"",B312+1),B312),"")</f>
        <v/>
      </c>
      <c r="C315">
        <v>311</v>
      </c>
      <c r="D315" t="str">
        <f t="shared" si="4"/>
        <v/>
      </c>
      <c r="E315" t="str">
        <f>_xlfn.IFNA(INDEX(Input_Lieferant!$C$9:$BE$158,MATCH($B315,Input_Lieferant!$B$9:$B$158,0),MATCH($E$3,Input_Lieferant!$C$8:$BE$8,0)),"")</f>
        <v/>
      </c>
    </row>
    <row r="316" spans="2:5" ht="14.25" customHeight="1" x14ac:dyDescent="0.2">
      <c r="B316" t="str">
        <f>IFERROR(IF(AND(B311=B312, B312=B313),IF(B313+1&gt;MATCH(0,Input_Lieferant!$B$9:$B$158,-1),"",B313+1),B313),"")</f>
        <v/>
      </c>
      <c r="C316">
        <v>312</v>
      </c>
      <c r="D316" t="str">
        <f t="shared" si="4"/>
        <v/>
      </c>
      <c r="E316" t="str">
        <f>_xlfn.IFNA(INDEX(Input_Lieferant!$C$9:$BE$158,MATCH($B316,Input_Lieferant!$B$9:$B$158,0),MATCH($E$3,Input_Lieferant!$C$8:$BE$8,0)),"")</f>
        <v/>
      </c>
    </row>
    <row r="317" spans="2:5" ht="14.25" customHeight="1" x14ac:dyDescent="0.2">
      <c r="B317" t="str">
        <f>IFERROR(IF(AND(B314=B315, B315=B316),IF(B314+1&gt;MATCH(0,Input_Lieferant!$B$9:$B$158,-1),"",B314+1),B314),"")</f>
        <v/>
      </c>
      <c r="C317">
        <v>313</v>
      </c>
      <c r="D317" t="str">
        <f t="shared" si="4"/>
        <v/>
      </c>
      <c r="E317" t="str">
        <f>_xlfn.IFNA(INDEX(Input_Lieferant!$C$9:$BE$158,MATCH($B317,Input_Lieferant!$B$9:$B$158,0),MATCH($E$3,Input_Lieferant!$C$8:$BE$8,0)),"")</f>
        <v/>
      </c>
    </row>
    <row r="318" spans="2:5" ht="14.25" customHeight="1" x14ac:dyDescent="0.2">
      <c r="B318" t="str">
        <f>IFERROR(IF(AND(B314=B315, B315=B316),IF(B315+1&gt;MATCH(0,Input_Lieferant!$B$9:$B$158,-1),"",B315+1),B315),"")</f>
        <v/>
      </c>
      <c r="C318">
        <v>314</v>
      </c>
      <c r="D318" t="str">
        <f t="shared" si="4"/>
        <v/>
      </c>
      <c r="E318" t="str">
        <f>_xlfn.IFNA(INDEX(Input_Lieferant!$C$9:$BE$158,MATCH($B318,Input_Lieferant!$B$9:$B$158,0),MATCH($E$3,Input_Lieferant!$C$8:$BE$8,0)),"")</f>
        <v/>
      </c>
    </row>
    <row r="319" spans="2:5" ht="14.25" customHeight="1" x14ac:dyDescent="0.2">
      <c r="B319" t="str">
        <f>IFERROR(IF(AND(B314=B315, B315=B316),IF(B316+1&gt;MATCH(0,Input_Lieferant!$B$9:$B$158,-1),"",B316+1),B316),"")</f>
        <v/>
      </c>
      <c r="C319">
        <v>315</v>
      </c>
      <c r="D319" t="str">
        <f t="shared" si="4"/>
        <v/>
      </c>
      <c r="E319" t="str">
        <f>_xlfn.IFNA(INDEX(Input_Lieferant!$C$9:$BE$158,MATCH($B319,Input_Lieferant!$B$9:$B$158,0),MATCH($E$3,Input_Lieferant!$C$8:$BE$8,0)),"")</f>
        <v/>
      </c>
    </row>
    <row r="320" spans="2:5" ht="14.25" customHeight="1" x14ac:dyDescent="0.2">
      <c r="B320" t="str">
        <f>IFERROR(IF(AND(B317=B318, B318=B319),IF(B317+1&gt;MATCH(0,Input_Lieferant!$B$9:$B$158,-1),"",B317+1),B317),"")</f>
        <v/>
      </c>
      <c r="C320">
        <v>316</v>
      </c>
      <c r="D320" t="str">
        <f t="shared" si="4"/>
        <v/>
      </c>
      <c r="E320" t="str">
        <f>_xlfn.IFNA(INDEX(Input_Lieferant!$C$9:$BE$158,MATCH($B320,Input_Lieferant!$B$9:$B$158,0),MATCH($E$3,Input_Lieferant!$C$8:$BE$8,0)),"")</f>
        <v/>
      </c>
    </row>
    <row r="321" spans="2:5" ht="14.25" customHeight="1" x14ac:dyDescent="0.2">
      <c r="B321" t="str">
        <f>IFERROR(IF(AND(B317=B318, B318=B319),IF(B318+1&gt;MATCH(0,Input_Lieferant!$B$9:$B$158,-1),"",B318+1),B318),"")</f>
        <v/>
      </c>
      <c r="C321">
        <v>317</v>
      </c>
      <c r="D321" t="str">
        <f t="shared" si="4"/>
        <v/>
      </c>
      <c r="E321" t="str">
        <f>_xlfn.IFNA(INDEX(Input_Lieferant!$C$9:$BE$158,MATCH($B321,Input_Lieferant!$B$9:$B$158,0),MATCH($E$3,Input_Lieferant!$C$8:$BE$8,0)),"")</f>
        <v/>
      </c>
    </row>
    <row r="322" spans="2:5" ht="14.25" customHeight="1" x14ac:dyDescent="0.2">
      <c r="B322" t="str">
        <f>IFERROR(IF(AND(B317=B318, B318=B319),IF(B319+1&gt;MATCH(0,Input_Lieferant!$B$9:$B$158,-1),"",B319+1),B319),"")</f>
        <v/>
      </c>
      <c r="C322">
        <v>318</v>
      </c>
      <c r="D322" t="str">
        <f t="shared" si="4"/>
        <v/>
      </c>
      <c r="E322" t="str">
        <f>_xlfn.IFNA(INDEX(Input_Lieferant!$C$9:$BE$158,MATCH($B322,Input_Lieferant!$B$9:$B$158,0),MATCH($E$3,Input_Lieferant!$C$8:$BE$8,0)),"")</f>
        <v/>
      </c>
    </row>
    <row r="323" spans="2:5" ht="14.25" customHeight="1" x14ac:dyDescent="0.2">
      <c r="B323" t="str">
        <f>IFERROR(IF(AND(B320=B321, B321=B322),IF(B320+1&gt;MATCH(0,Input_Lieferant!$B$9:$B$158,-1),"",B320+1),B320),"")</f>
        <v/>
      </c>
      <c r="C323">
        <v>319</v>
      </c>
      <c r="D323" t="str">
        <f t="shared" si="4"/>
        <v/>
      </c>
      <c r="E323" t="str">
        <f>_xlfn.IFNA(INDEX(Input_Lieferant!$C$9:$BE$158,MATCH($B323,Input_Lieferant!$B$9:$B$158,0),MATCH($E$3,Input_Lieferant!$C$8:$BE$8,0)),"")</f>
        <v/>
      </c>
    </row>
    <row r="324" spans="2:5" ht="14.25" customHeight="1" x14ac:dyDescent="0.2">
      <c r="B324" t="str">
        <f>IFERROR(IF(AND(B320=B321, B321=B322),IF(B321+1&gt;MATCH(0,Input_Lieferant!$B$9:$B$158,-1),"",B321+1),B321),"")</f>
        <v/>
      </c>
      <c r="C324">
        <v>320</v>
      </c>
      <c r="D324" t="str">
        <f t="shared" si="4"/>
        <v/>
      </c>
      <c r="E324" t="str">
        <f>_xlfn.IFNA(INDEX(Input_Lieferant!$C$9:$BE$158,MATCH($B324,Input_Lieferant!$B$9:$B$158,0),MATCH($E$3,Input_Lieferant!$C$8:$BE$8,0)),"")</f>
        <v/>
      </c>
    </row>
    <row r="325" spans="2:5" ht="14.25" customHeight="1" x14ac:dyDescent="0.2">
      <c r="B325" t="str">
        <f>IFERROR(IF(AND(B320=B321, B321=B322),IF(B322+1&gt;MATCH(0,Input_Lieferant!$B$9:$B$158,-1),"",B322+1),B322),"")</f>
        <v/>
      </c>
      <c r="C325">
        <v>321</v>
      </c>
      <c r="D325" t="str">
        <f t="shared" si="4"/>
        <v/>
      </c>
      <c r="E325" t="str">
        <f>_xlfn.IFNA(INDEX(Input_Lieferant!$C$9:$BE$158,MATCH($B325,Input_Lieferant!$B$9:$B$158,0),MATCH($E$3,Input_Lieferant!$C$8:$BE$8,0)),"")</f>
        <v/>
      </c>
    </row>
    <row r="326" spans="2:5" ht="14.25" customHeight="1" x14ac:dyDescent="0.2">
      <c r="B326" t="str">
        <f>IFERROR(IF(AND(B323=B324, B324=B325),IF(B323+1&gt;MATCH(0,Input_Lieferant!$B$9:$B$158,-1),"",B323+1),B323),"")</f>
        <v/>
      </c>
      <c r="C326">
        <v>322</v>
      </c>
      <c r="D326" t="str">
        <f t="shared" si="4"/>
        <v/>
      </c>
      <c r="E326" t="str">
        <f>_xlfn.IFNA(INDEX(Input_Lieferant!$C$9:$BE$158,MATCH($B326,Input_Lieferant!$B$9:$B$158,0),MATCH($E$3,Input_Lieferant!$C$8:$BE$8,0)),"")</f>
        <v/>
      </c>
    </row>
    <row r="327" spans="2:5" ht="14.25" customHeight="1" x14ac:dyDescent="0.2">
      <c r="B327" t="str">
        <f>IFERROR(IF(AND(B323=B324, B324=B325),IF(B324+1&gt;MATCH(0,Input_Lieferant!$B$9:$B$158,-1),"",B324+1),B324),"")</f>
        <v/>
      </c>
      <c r="C327">
        <v>323</v>
      </c>
      <c r="D327" t="str">
        <f t="shared" si="4"/>
        <v/>
      </c>
      <c r="E327" t="str">
        <f>_xlfn.IFNA(INDEX(Input_Lieferant!$C$9:$BE$158,MATCH($B327,Input_Lieferant!$B$9:$B$158,0),MATCH($E$3,Input_Lieferant!$C$8:$BE$8,0)),"")</f>
        <v/>
      </c>
    </row>
    <row r="328" spans="2:5" ht="14.25" customHeight="1" x14ac:dyDescent="0.2">
      <c r="B328" t="str">
        <f>IFERROR(IF(AND(B323=B324, B324=B325),IF(B325+1&gt;MATCH(0,Input_Lieferant!$B$9:$B$158,-1),"",B325+1),B325),"")</f>
        <v/>
      </c>
      <c r="C328">
        <v>324</v>
      </c>
      <c r="D328" t="str">
        <f t="shared" si="4"/>
        <v/>
      </c>
      <c r="E328" t="str">
        <f>_xlfn.IFNA(INDEX(Input_Lieferant!$C$9:$BE$158,MATCH($B328,Input_Lieferant!$B$9:$B$158,0),MATCH($E$3,Input_Lieferant!$C$8:$BE$8,0)),"")</f>
        <v/>
      </c>
    </row>
    <row r="329" spans="2:5" ht="14.25" customHeight="1" x14ac:dyDescent="0.2">
      <c r="B329" t="str">
        <f>IFERROR(IF(AND(B326=B327, B327=B328),IF(B326+1&gt;MATCH(0,Input_Lieferant!$B$9:$B$158,-1),"",B326+1),B326),"")</f>
        <v/>
      </c>
      <c r="C329">
        <v>325</v>
      </c>
      <c r="D329" t="str">
        <f t="shared" ref="D329:D392" si="5">IF(B329&lt;&gt;"",D326,"")</f>
        <v/>
      </c>
      <c r="E329" t="str">
        <f>_xlfn.IFNA(INDEX(Input_Lieferant!$C$9:$BE$158,MATCH($B329,Input_Lieferant!$B$9:$B$158,0),MATCH($E$3,Input_Lieferant!$C$8:$BE$8,0)),"")</f>
        <v/>
      </c>
    </row>
    <row r="330" spans="2:5" ht="14.25" customHeight="1" x14ac:dyDescent="0.2">
      <c r="B330" t="str">
        <f>IFERROR(IF(AND(B326=B327, B327=B328),IF(B327+1&gt;MATCH(0,Input_Lieferant!$B$9:$B$158,-1),"",B327+1),B327),"")</f>
        <v/>
      </c>
      <c r="C330">
        <v>326</v>
      </c>
      <c r="D330" t="str">
        <f t="shared" si="5"/>
        <v/>
      </c>
      <c r="E330" t="str">
        <f>_xlfn.IFNA(INDEX(Input_Lieferant!$C$9:$BE$158,MATCH($B330,Input_Lieferant!$B$9:$B$158,0),MATCH($E$3,Input_Lieferant!$C$8:$BE$8,0)),"")</f>
        <v/>
      </c>
    </row>
    <row r="331" spans="2:5" ht="14.25" customHeight="1" x14ac:dyDescent="0.2">
      <c r="B331" t="str">
        <f>IFERROR(IF(AND(B326=B327, B327=B328),IF(B328+1&gt;MATCH(0,Input_Lieferant!$B$9:$B$158,-1),"",B328+1),B328),"")</f>
        <v/>
      </c>
      <c r="C331">
        <v>327</v>
      </c>
      <c r="D331" t="str">
        <f t="shared" si="5"/>
        <v/>
      </c>
      <c r="E331" t="str">
        <f>_xlfn.IFNA(INDEX(Input_Lieferant!$C$9:$BE$158,MATCH($B331,Input_Lieferant!$B$9:$B$158,0),MATCH($E$3,Input_Lieferant!$C$8:$BE$8,0)),"")</f>
        <v/>
      </c>
    </row>
    <row r="332" spans="2:5" ht="14.25" customHeight="1" x14ac:dyDescent="0.2">
      <c r="B332" t="str">
        <f>IFERROR(IF(AND(B329=B330, B330=B331),IF(B329+1&gt;MATCH(0,Input_Lieferant!$B$9:$B$158,-1),"",B329+1),B329),"")</f>
        <v/>
      </c>
      <c r="C332">
        <v>328</v>
      </c>
      <c r="D332" t="str">
        <f t="shared" si="5"/>
        <v/>
      </c>
      <c r="E332" t="str">
        <f>_xlfn.IFNA(INDEX(Input_Lieferant!$C$9:$BE$158,MATCH($B332,Input_Lieferant!$B$9:$B$158,0),MATCH($E$3,Input_Lieferant!$C$8:$BE$8,0)),"")</f>
        <v/>
      </c>
    </row>
    <row r="333" spans="2:5" ht="14.25" customHeight="1" x14ac:dyDescent="0.2">
      <c r="B333" t="str">
        <f>IFERROR(IF(AND(B329=B330, B330=B331),IF(B330+1&gt;MATCH(0,Input_Lieferant!$B$9:$B$158,-1),"",B330+1),B330),"")</f>
        <v/>
      </c>
      <c r="C333">
        <v>329</v>
      </c>
      <c r="D333" t="str">
        <f t="shared" si="5"/>
        <v/>
      </c>
      <c r="E333" t="str">
        <f>_xlfn.IFNA(INDEX(Input_Lieferant!$C$9:$BE$158,MATCH($B333,Input_Lieferant!$B$9:$B$158,0),MATCH($E$3,Input_Lieferant!$C$8:$BE$8,0)),"")</f>
        <v/>
      </c>
    </row>
    <row r="334" spans="2:5" ht="14.25" customHeight="1" x14ac:dyDescent="0.2">
      <c r="B334" t="str">
        <f>IFERROR(IF(AND(B329=B330, B330=B331),IF(B331+1&gt;MATCH(0,Input_Lieferant!$B$9:$B$158,-1),"",B331+1),B331),"")</f>
        <v/>
      </c>
      <c r="C334">
        <v>330</v>
      </c>
      <c r="D334" t="str">
        <f t="shared" si="5"/>
        <v/>
      </c>
      <c r="E334" t="str">
        <f>_xlfn.IFNA(INDEX(Input_Lieferant!$C$9:$BE$158,MATCH($B334,Input_Lieferant!$B$9:$B$158,0),MATCH($E$3,Input_Lieferant!$C$8:$BE$8,0)),"")</f>
        <v/>
      </c>
    </row>
    <row r="335" spans="2:5" ht="14.25" customHeight="1" x14ac:dyDescent="0.2">
      <c r="B335" t="str">
        <f>IFERROR(IF(AND(B332=B333, B333=B334),IF(B332+1&gt;MATCH(0,Input_Lieferant!$B$9:$B$158,-1),"",B332+1),B332),"")</f>
        <v/>
      </c>
      <c r="C335">
        <v>331</v>
      </c>
      <c r="D335" t="str">
        <f t="shared" si="5"/>
        <v/>
      </c>
      <c r="E335" t="str">
        <f>_xlfn.IFNA(INDEX(Input_Lieferant!$C$9:$BE$158,MATCH($B335,Input_Lieferant!$B$9:$B$158,0),MATCH($E$3,Input_Lieferant!$C$8:$BE$8,0)),"")</f>
        <v/>
      </c>
    </row>
    <row r="336" spans="2:5" ht="14.25" customHeight="1" x14ac:dyDescent="0.2">
      <c r="B336" t="str">
        <f>IFERROR(IF(AND(B332=B333, B333=B334),IF(B333+1&gt;MATCH(0,Input_Lieferant!$B$9:$B$158,-1),"",B333+1),B333),"")</f>
        <v/>
      </c>
      <c r="C336">
        <v>332</v>
      </c>
      <c r="D336" t="str">
        <f t="shared" si="5"/>
        <v/>
      </c>
      <c r="E336" t="str">
        <f>_xlfn.IFNA(INDEX(Input_Lieferant!$C$9:$BE$158,MATCH($B336,Input_Lieferant!$B$9:$B$158,0),MATCH($E$3,Input_Lieferant!$C$8:$BE$8,0)),"")</f>
        <v/>
      </c>
    </row>
    <row r="337" spans="2:5" ht="14.25" customHeight="1" x14ac:dyDescent="0.2">
      <c r="B337" t="str">
        <f>IFERROR(IF(AND(B332=B333, B333=B334),IF(B334+1&gt;MATCH(0,Input_Lieferant!$B$9:$B$158,-1),"",B334+1),B334),"")</f>
        <v/>
      </c>
      <c r="C337">
        <v>333</v>
      </c>
      <c r="D337" t="str">
        <f t="shared" si="5"/>
        <v/>
      </c>
      <c r="E337" t="str">
        <f>_xlfn.IFNA(INDEX(Input_Lieferant!$C$9:$BE$158,MATCH($B337,Input_Lieferant!$B$9:$B$158,0),MATCH($E$3,Input_Lieferant!$C$8:$BE$8,0)),"")</f>
        <v/>
      </c>
    </row>
    <row r="338" spans="2:5" ht="14.25" customHeight="1" x14ac:dyDescent="0.2">
      <c r="B338" t="str">
        <f>IFERROR(IF(AND(B335=B336, B336=B337),IF(B335+1&gt;MATCH(0,Input_Lieferant!$B$9:$B$158,-1),"",B335+1),B335),"")</f>
        <v/>
      </c>
      <c r="C338">
        <v>334</v>
      </c>
      <c r="D338" t="str">
        <f t="shared" si="5"/>
        <v/>
      </c>
      <c r="E338" t="str">
        <f>_xlfn.IFNA(INDEX(Input_Lieferant!$C$9:$BE$158,MATCH($B338,Input_Lieferant!$B$9:$B$158,0),MATCH($E$3,Input_Lieferant!$C$8:$BE$8,0)),"")</f>
        <v/>
      </c>
    </row>
    <row r="339" spans="2:5" ht="14.25" customHeight="1" x14ac:dyDescent="0.2">
      <c r="B339" t="str">
        <f>IFERROR(IF(AND(B335=B336, B336=B337),IF(B336+1&gt;MATCH(0,Input_Lieferant!$B$9:$B$158,-1),"",B336+1),B336),"")</f>
        <v/>
      </c>
      <c r="C339">
        <v>335</v>
      </c>
      <c r="D339" t="str">
        <f t="shared" si="5"/>
        <v/>
      </c>
      <c r="E339" t="str">
        <f>_xlfn.IFNA(INDEX(Input_Lieferant!$C$9:$BE$158,MATCH($B339,Input_Lieferant!$B$9:$B$158,0),MATCH($E$3,Input_Lieferant!$C$8:$BE$8,0)),"")</f>
        <v/>
      </c>
    </row>
    <row r="340" spans="2:5" ht="14.25" customHeight="1" x14ac:dyDescent="0.2">
      <c r="B340" t="str">
        <f>IFERROR(IF(AND(B335=B336, B336=B337),IF(B337+1&gt;MATCH(0,Input_Lieferant!$B$9:$B$158,-1),"",B337+1),B337),"")</f>
        <v/>
      </c>
      <c r="C340">
        <v>336</v>
      </c>
      <c r="D340" t="str">
        <f t="shared" si="5"/>
        <v/>
      </c>
      <c r="E340" t="str">
        <f>_xlfn.IFNA(INDEX(Input_Lieferant!$C$9:$BE$158,MATCH($B340,Input_Lieferant!$B$9:$B$158,0),MATCH($E$3,Input_Lieferant!$C$8:$BE$8,0)),"")</f>
        <v/>
      </c>
    </row>
    <row r="341" spans="2:5" ht="14.25" customHeight="1" x14ac:dyDescent="0.2">
      <c r="B341" t="str">
        <f>IFERROR(IF(AND(B338=B339, B339=B340),IF(B338+1&gt;MATCH(0,Input_Lieferant!$B$9:$B$158,-1),"",B338+1),B338),"")</f>
        <v/>
      </c>
      <c r="C341">
        <v>337</v>
      </c>
      <c r="D341" t="str">
        <f t="shared" si="5"/>
        <v/>
      </c>
      <c r="E341" t="str">
        <f>_xlfn.IFNA(INDEX(Input_Lieferant!$C$9:$BE$158,MATCH($B341,Input_Lieferant!$B$9:$B$158,0),MATCH($E$3,Input_Lieferant!$C$8:$BE$8,0)),"")</f>
        <v/>
      </c>
    </row>
    <row r="342" spans="2:5" ht="14.25" customHeight="1" x14ac:dyDescent="0.2">
      <c r="B342" t="str">
        <f>IFERROR(IF(AND(B338=B339, B339=B340),IF(B339+1&gt;MATCH(0,Input_Lieferant!$B$9:$B$158,-1),"",B339+1),B339),"")</f>
        <v/>
      </c>
      <c r="C342">
        <v>338</v>
      </c>
      <c r="D342" t="str">
        <f t="shared" si="5"/>
        <v/>
      </c>
      <c r="E342" t="str">
        <f>_xlfn.IFNA(INDEX(Input_Lieferant!$C$9:$BE$158,MATCH($B342,Input_Lieferant!$B$9:$B$158,0),MATCH($E$3,Input_Lieferant!$C$8:$BE$8,0)),"")</f>
        <v/>
      </c>
    </row>
    <row r="343" spans="2:5" ht="14.25" customHeight="1" x14ac:dyDescent="0.2">
      <c r="B343" t="str">
        <f>IFERROR(IF(AND(B338=B339, B339=B340),IF(B340+1&gt;MATCH(0,Input_Lieferant!$B$9:$B$158,-1),"",B340+1),B340),"")</f>
        <v/>
      </c>
      <c r="C343">
        <v>339</v>
      </c>
      <c r="D343" t="str">
        <f t="shared" si="5"/>
        <v/>
      </c>
      <c r="E343" t="str">
        <f>_xlfn.IFNA(INDEX(Input_Lieferant!$C$9:$BE$158,MATCH($B343,Input_Lieferant!$B$9:$B$158,0),MATCH($E$3,Input_Lieferant!$C$8:$BE$8,0)),"")</f>
        <v/>
      </c>
    </row>
    <row r="344" spans="2:5" ht="14.25" customHeight="1" x14ac:dyDescent="0.2">
      <c r="B344" t="str">
        <f>IFERROR(IF(AND(B341=B342, B342=B343),IF(B341+1&gt;MATCH(0,Input_Lieferant!$B$9:$B$158,-1),"",B341+1),B341),"")</f>
        <v/>
      </c>
      <c r="C344">
        <v>340</v>
      </c>
      <c r="D344" t="str">
        <f t="shared" si="5"/>
        <v/>
      </c>
      <c r="E344" t="str">
        <f>_xlfn.IFNA(INDEX(Input_Lieferant!$C$9:$BE$158,MATCH($B344,Input_Lieferant!$B$9:$B$158,0),MATCH($E$3,Input_Lieferant!$C$8:$BE$8,0)),"")</f>
        <v/>
      </c>
    </row>
    <row r="345" spans="2:5" ht="14.25" customHeight="1" x14ac:dyDescent="0.2">
      <c r="B345" t="str">
        <f>IFERROR(IF(AND(B341=B342, B342=B343),IF(B342+1&gt;MATCH(0,Input_Lieferant!$B$9:$B$158,-1),"",B342+1),B342),"")</f>
        <v/>
      </c>
      <c r="C345">
        <v>341</v>
      </c>
      <c r="D345" t="str">
        <f t="shared" si="5"/>
        <v/>
      </c>
      <c r="E345" t="str">
        <f>_xlfn.IFNA(INDEX(Input_Lieferant!$C$9:$BE$158,MATCH($B345,Input_Lieferant!$B$9:$B$158,0),MATCH($E$3,Input_Lieferant!$C$8:$BE$8,0)),"")</f>
        <v/>
      </c>
    </row>
    <row r="346" spans="2:5" ht="14.25" customHeight="1" x14ac:dyDescent="0.2">
      <c r="B346" t="str">
        <f>IFERROR(IF(AND(B341=B342, B342=B343),IF(B343+1&gt;MATCH(0,Input_Lieferant!$B$9:$B$158,-1),"",B343+1),B343),"")</f>
        <v/>
      </c>
      <c r="C346">
        <v>342</v>
      </c>
      <c r="D346" t="str">
        <f t="shared" si="5"/>
        <v/>
      </c>
      <c r="E346" t="str">
        <f>_xlfn.IFNA(INDEX(Input_Lieferant!$C$9:$BE$158,MATCH($B346,Input_Lieferant!$B$9:$B$158,0),MATCH($E$3,Input_Lieferant!$C$8:$BE$8,0)),"")</f>
        <v/>
      </c>
    </row>
    <row r="347" spans="2:5" ht="14.25" customHeight="1" x14ac:dyDescent="0.2">
      <c r="B347" t="str">
        <f>IFERROR(IF(AND(B344=B345, B345=B346),IF(B344+1&gt;MATCH(0,Input_Lieferant!$B$9:$B$158,-1),"",B344+1),B344),"")</f>
        <v/>
      </c>
      <c r="C347">
        <v>343</v>
      </c>
      <c r="D347" t="str">
        <f t="shared" si="5"/>
        <v/>
      </c>
      <c r="E347" t="str">
        <f>_xlfn.IFNA(INDEX(Input_Lieferant!$C$9:$BE$158,MATCH($B347,Input_Lieferant!$B$9:$B$158,0),MATCH($E$3,Input_Lieferant!$C$8:$BE$8,0)),"")</f>
        <v/>
      </c>
    </row>
    <row r="348" spans="2:5" ht="14.25" customHeight="1" x14ac:dyDescent="0.2">
      <c r="B348" t="str">
        <f>IFERROR(IF(AND(B344=B345, B345=B346),IF(B345+1&gt;MATCH(0,Input_Lieferant!$B$9:$B$158,-1),"",B345+1),B345),"")</f>
        <v/>
      </c>
      <c r="C348">
        <v>344</v>
      </c>
      <c r="D348" t="str">
        <f t="shared" si="5"/>
        <v/>
      </c>
      <c r="E348" t="str">
        <f>_xlfn.IFNA(INDEX(Input_Lieferant!$C$9:$BE$158,MATCH($B348,Input_Lieferant!$B$9:$B$158,0),MATCH($E$3,Input_Lieferant!$C$8:$BE$8,0)),"")</f>
        <v/>
      </c>
    </row>
    <row r="349" spans="2:5" ht="14.25" customHeight="1" x14ac:dyDescent="0.2">
      <c r="B349" t="str">
        <f>IFERROR(IF(AND(B344=B345, B345=B346),IF(B346+1&gt;MATCH(0,Input_Lieferant!$B$9:$B$158,-1),"",B346+1),B346),"")</f>
        <v/>
      </c>
      <c r="C349">
        <v>345</v>
      </c>
      <c r="D349" t="str">
        <f t="shared" si="5"/>
        <v/>
      </c>
      <c r="E349" t="str">
        <f>_xlfn.IFNA(INDEX(Input_Lieferant!$C$9:$BE$158,MATCH($B349,Input_Lieferant!$B$9:$B$158,0),MATCH($E$3,Input_Lieferant!$C$8:$BE$8,0)),"")</f>
        <v/>
      </c>
    </row>
    <row r="350" spans="2:5" ht="14.25" customHeight="1" x14ac:dyDescent="0.2">
      <c r="B350" t="str">
        <f>IFERROR(IF(AND(B347=B348, B348=B349),IF(B347+1&gt;MATCH(0,Input_Lieferant!$B$9:$B$158,-1),"",B347+1),B347),"")</f>
        <v/>
      </c>
      <c r="C350">
        <v>346</v>
      </c>
      <c r="D350" t="str">
        <f t="shared" si="5"/>
        <v/>
      </c>
      <c r="E350" t="str">
        <f>_xlfn.IFNA(INDEX(Input_Lieferant!$C$9:$BE$158,MATCH($B350,Input_Lieferant!$B$9:$B$158,0),MATCH($E$3,Input_Lieferant!$C$8:$BE$8,0)),"")</f>
        <v/>
      </c>
    </row>
    <row r="351" spans="2:5" ht="14.25" customHeight="1" x14ac:dyDescent="0.2">
      <c r="B351" t="str">
        <f>IFERROR(IF(AND(B347=B348, B348=B349),IF(B348+1&gt;MATCH(0,Input_Lieferant!$B$9:$B$158,-1),"",B348+1),B348),"")</f>
        <v/>
      </c>
      <c r="C351">
        <v>347</v>
      </c>
      <c r="D351" t="str">
        <f t="shared" si="5"/>
        <v/>
      </c>
      <c r="E351" t="str">
        <f>_xlfn.IFNA(INDEX(Input_Lieferant!$C$9:$BE$158,MATCH($B351,Input_Lieferant!$B$9:$B$158,0),MATCH($E$3,Input_Lieferant!$C$8:$BE$8,0)),"")</f>
        <v/>
      </c>
    </row>
    <row r="352" spans="2:5" ht="14.25" customHeight="1" x14ac:dyDescent="0.2">
      <c r="B352" t="str">
        <f>IFERROR(IF(AND(B347=B348, B348=B349),IF(B349+1&gt;MATCH(0,Input_Lieferant!$B$9:$B$158,-1),"",B349+1),B349),"")</f>
        <v/>
      </c>
      <c r="C352">
        <v>348</v>
      </c>
      <c r="D352" t="str">
        <f t="shared" si="5"/>
        <v/>
      </c>
      <c r="E352" t="str">
        <f>_xlfn.IFNA(INDEX(Input_Lieferant!$C$9:$BE$158,MATCH($B352,Input_Lieferant!$B$9:$B$158,0),MATCH($E$3,Input_Lieferant!$C$8:$BE$8,0)),"")</f>
        <v/>
      </c>
    </row>
    <row r="353" spans="2:5" ht="14.25" customHeight="1" x14ac:dyDescent="0.2">
      <c r="B353" t="str">
        <f>IFERROR(IF(AND(B350=B351, B351=B352),IF(B350+1&gt;MATCH(0,Input_Lieferant!$B$9:$B$158,-1),"",B350+1),B350),"")</f>
        <v/>
      </c>
      <c r="C353">
        <v>349</v>
      </c>
      <c r="D353" t="str">
        <f t="shared" si="5"/>
        <v/>
      </c>
      <c r="E353" t="str">
        <f>_xlfn.IFNA(INDEX(Input_Lieferant!$C$9:$BE$158,MATCH($B353,Input_Lieferant!$B$9:$B$158,0),MATCH($E$3,Input_Lieferant!$C$8:$BE$8,0)),"")</f>
        <v/>
      </c>
    </row>
    <row r="354" spans="2:5" ht="14.25" customHeight="1" x14ac:dyDescent="0.2">
      <c r="B354" t="str">
        <f>IFERROR(IF(AND(B350=B351, B351=B352),IF(B351+1&gt;MATCH(0,Input_Lieferant!$B$9:$B$158,-1),"",B351+1),B351),"")</f>
        <v/>
      </c>
      <c r="C354">
        <v>350</v>
      </c>
      <c r="D354" t="str">
        <f t="shared" si="5"/>
        <v/>
      </c>
      <c r="E354" t="str">
        <f>_xlfn.IFNA(INDEX(Input_Lieferant!$C$9:$BE$158,MATCH($B354,Input_Lieferant!$B$9:$B$158,0),MATCH($E$3,Input_Lieferant!$C$8:$BE$8,0)),"")</f>
        <v/>
      </c>
    </row>
    <row r="355" spans="2:5" ht="14.25" customHeight="1" x14ac:dyDescent="0.2">
      <c r="B355" t="str">
        <f>IFERROR(IF(AND(B350=B351, B351=B352),IF(B352+1&gt;MATCH(0,Input_Lieferant!$B$9:$B$158,-1),"",B352+1),B352),"")</f>
        <v/>
      </c>
      <c r="C355">
        <v>351</v>
      </c>
      <c r="D355" t="str">
        <f t="shared" si="5"/>
        <v/>
      </c>
      <c r="E355" t="str">
        <f>_xlfn.IFNA(INDEX(Input_Lieferant!$C$9:$BE$158,MATCH($B355,Input_Lieferant!$B$9:$B$158,0),MATCH($E$3,Input_Lieferant!$C$8:$BE$8,0)),"")</f>
        <v/>
      </c>
    </row>
    <row r="356" spans="2:5" ht="14.25" customHeight="1" x14ac:dyDescent="0.2">
      <c r="B356" t="str">
        <f>IFERROR(IF(AND(B353=B354, B354=B355),IF(B353+1&gt;MATCH(0,Input_Lieferant!$B$9:$B$158,-1),"",B353+1),B353),"")</f>
        <v/>
      </c>
      <c r="C356">
        <v>352</v>
      </c>
      <c r="D356" t="str">
        <f t="shared" si="5"/>
        <v/>
      </c>
      <c r="E356" t="str">
        <f>_xlfn.IFNA(INDEX(Input_Lieferant!$C$9:$BE$158,MATCH($B356,Input_Lieferant!$B$9:$B$158,0),MATCH($E$3,Input_Lieferant!$C$8:$BE$8,0)),"")</f>
        <v/>
      </c>
    </row>
    <row r="357" spans="2:5" ht="14.25" customHeight="1" x14ac:dyDescent="0.2">
      <c r="B357" t="str">
        <f>IFERROR(IF(AND(B353=B354, B354=B355),IF(B354+1&gt;MATCH(0,Input_Lieferant!$B$9:$B$158,-1),"",B354+1),B354),"")</f>
        <v/>
      </c>
      <c r="C357">
        <v>353</v>
      </c>
      <c r="D357" t="str">
        <f t="shared" si="5"/>
        <v/>
      </c>
      <c r="E357" t="str">
        <f>_xlfn.IFNA(INDEX(Input_Lieferant!$C$9:$BE$158,MATCH($B357,Input_Lieferant!$B$9:$B$158,0),MATCH($E$3,Input_Lieferant!$C$8:$BE$8,0)),"")</f>
        <v/>
      </c>
    </row>
    <row r="358" spans="2:5" ht="14.25" customHeight="1" x14ac:dyDescent="0.2">
      <c r="B358" t="str">
        <f>IFERROR(IF(AND(B353=B354, B354=B355),IF(B355+1&gt;MATCH(0,Input_Lieferant!$B$9:$B$158,-1),"",B355+1),B355),"")</f>
        <v/>
      </c>
      <c r="C358">
        <v>354</v>
      </c>
      <c r="D358" t="str">
        <f t="shared" si="5"/>
        <v/>
      </c>
      <c r="E358" t="str">
        <f>_xlfn.IFNA(INDEX(Input_Lieferant!$C$9:$BE$158,MATCH($B358,Input_Lieferant!$B$9:$B$158,0),MATCH($E$3,Input_Lieferant!$C$8:$BE$8,0)),"")</f>
        <v/>
      </c>
    </row>
    <row r="359" spans="2:5" ht="14.25" customHeight="1" x14ac:dyDescent="0.2">
      <c r="B359" t="str">
        <f>IFERROR(IF(AND(B356=B357, B357=B358),IF(B356+1&gt;MATCH(0,Input_Lieferant!$B$9:$B$158,-1),"",B356+1),B356),"")</f>
        <v/>
      </c>
      <c r="C359">
        <v>355</v>
      </c>
      <c r="D359" t="str">
        <f t="shared" si="5"/>
        <v/>
      </c>
      <c r="E359" t="str">
        <f>_xlfn.IFNA(INDEX(Input_Lieferant!$C$9:$BE$158,MATCH($B359,Input_Lieferant!$B$9:$B$158,0),MATCH($E$3,Input_Lieferant!$C$8:$BE$8,0)),"")</f>
        <v/>
      </c>
    </row>
    <row r="360" spans="2:5" ht="14.25" customHeight="1" x14ac:dyDescent="0.2">
      <c r="B360" t="str">
        <f>IFERROR(IF(AND(B356=B357, B357=B358),IF(B357+1&gt;MATCH(0,Input_Lieferant!$B$9:$B$158,-1),"",B357+1),B357),"")</f>
        <v/>
      </c>
      <c r="C360">
        <v>356</v>
      </c>
      <c r="D360" t="str">
        <f t="shared" si="5"/>
        <v/>
      </c>
      <c r="E360" t="str">
        <f>_xlfn.IFNA(INDEX(Input_Lieferant!$C$9:$BE$158,MATCH($B360,Input_Lieferant!$B$9:$B$158,0),MATCH($E$3,Input_Lieferant!$C$8:$BE$8,0)),"")</f>
        <v/>
      </c>
    </row>
    <row r="361" spans="2:5" ht="14.25" customHeight="1" x14ac:dyDescent="0.2">
      <c r="B361" t="str">
        <f>IFERROR(IF(AND(B356=B357, B357=B358),IF(B358+1&gt;MATCH(0,Input_Lieferant!$B$9:$B$158,-1),"",B358+1),B358),"")</f>
        <v/>
      </c>
      <c r="C361">
        <v>357</v>
      </c>
      <c r="D361" t="str">
        <f t="shared" si="5"/>
        <v/>
      </c>
      <c r="E361" t="str">
        <f>_xlfn.IFNA(INDEX(Input_Lieferant!$C$9:$BE$158,MATCH($B361,Input_Lieferant!$B$9:$B$158,0),MATCH($E$3,Input_Lieferant!$C$8:$BE$8,0)),"")</f>
        <v/>
      </c>
    </row>
    <row r="362" spans="2:5" ht="14.25" customHeight="1" x14ac:dyDescent="0.2">
      <c r="B362" t="str">
        <f>IFERROR(IF(AND(B359=B360, B360=B361),IF(B359+1&gt;MATCH(0,Input_Lieferant!$B$9:$B$158,-1),"",B359+1),B359),"")</f>
        <v/>
      </c>
      <c r="C362">
        <v>358</v>
      </c>
      <c r="D362" t="str">
        <f t="shared" si="5"/>
        <v/>
      </c>
      <c r="E362" t="str">
        <f>_xlfn.IFNA(INDEX(Input_Lieferant!$C$9:$BE$158,MATCH($B362,Input_Lieferant!$B$9:$B$158,0),MATCH($E$3,Input_Lieferant!$C$8:$BE$8,0)),"")</f>
        <v/>
      </c>
    </row>
    <row r="363" spans="2:5" ht="14.25" customHeight="1" x14ac:dyDescent="0.2">
      <c r="B363" t="str">
        <f>IFERROR(IF(AND(B359=B360, B360=B361),IF(B360+1&gt;MATCH(0,Input_Lieferant!$B$9:$B$158,-1),"",B360+1),B360),"")</f>
        <v/>
      </c>
      <c r="C363">
        <v>359</v>
      </c>
      <c r="D363" t="str">
        <f t="shared" si="5"/>
        <v/>
      </c>
      <c r="E363" t="str">
        <f>_xlfn.IFNA(INDEX(Input_Lieferant!$C$9:$BE$158,MATCH($B363,Input_Lieferant!$B$9:$B$158,0),MATCH($E$3,Input_Lieferant!$C$8:$BE$8,0)),"")</f>
        <v/>
      </c>
    </row>
    <row r="364" spans="2:5" ht="14.25" customHeight="1" x14ac:dyDescent="0.2">
      <c r="B364" t="str">
        <f>IFERROR(IF(AND(B359=B360, B360=B361),IF(B361+1&gt;MATCH(0,Input_Lieferant!$B$9:$B$158,-1),"",B361+1),B361),"")</f>
        <v/>
      </c>
      <c r="C364">
        <v>360</v>
      </c>
      <c r="D364" t="str">
        <f t="shared" si="5"/>
        <v/>
      </c>
      <c r="E364" t="str">
        <f>_xlfn.IFNA(INDEX(Input_Lieferant!$C$9:$BE$158,MATCH($B364,Input_Lieferant!$B$9:$B$158,0),MATCH($E$3,Input_Lieferant!$C$8:$BE$8,0)),"")</f>
        <v/>
      </c>
    </row>
    <row r="365" spans="2:5" ht="14.25" customHeight="1" x14ac:dyDescent="0.2">
      <c r="B365" t="str">
        <f>IFERROR(IF(AND(B362=B363, B363=B364),IF(B362+1&gt;MATCH(0,Input_Lieferant!$B$9:$B$158,-1),"",B362+1),B362),"")</f>
        <v/>
      </c>
      <c r="C365">
        <v>361</v>
      </c>
      <c r="D365" t="str">
        <f t="shared" si="5"/>
        <v/>
      </c>
      <c r="E365" t="str">
        <f>_xlfn.IFNA(INDEX(Input_Lieferant!$C$9:$BE$158,MATCH($B365,Input_Lieferant!$B$9:$B$158,0),MATCH($E$3,Input_Lieferant!$C$8:$BE$8,0)),"")</f>
        <v/>
      </c>
    </row>
    <row r="366" spans="2:5" ht="14.25" customHeight="1" x14ac:dyDescent="0.2">
      <c r="B366" t="str">
        <f>IFERROR(IF(AND(B362=B363, B363=B364),IF(B363+1&gt;MATCH(0,Input_Lieferant!$B$9:$B$158,-1),"",B363+1),B363),"")</f>
        <v/>
      </c>
      <c r="C366">
        <v>362</v>
      </c>
      <c r="D366" t="str">
        <f t="shared" si="5"/>
        <v/>
      </c>
      <c r="E366" t="str">
        <f>_xlfn.IFNA(INDEX(Input_Lieferant!$C$9:$BE$158,MATCH($B366,Input_Lieferant!$B$9:$B$158,0),MATCH($E$3,Input_Lieferant!$C$8:$BE$8,0)),"")</f>
        <v/>
      </c>
    </row>
    <row r="367" spans="2:5" ht="14.25" customHeight="1" x14ac:dyDescent="0.2">
      <c r="B367" t="str">
        <f>IFERROR(IF(AND(B362=B363, B363=B364),IF(B364+1&gt;MATCH(0,Input_Lieferant!$B$9:$B$158,-1),"",B364+1),B364),"")</f>
        <v/>
      </c>
      <c r="C367">
        <v>363</v>
      </c>
      <c r="D367" t="str">
        <f t="shared" si="5"/>
        <v/>
      </c>
      <c r="E367" t="str">
        <f>_xlfn.IFNA(INDEX(Input_Lieferant!$C$9:$BE$158,MATCH($B367,Input_Lieferant!$B$9:$B$158,0),MATCH($E$3,Input_Lieferant!$C$8:$BE$8,0)),"")</f>
        <v/>
      </c>
    </row>
    <row r="368" spans="2:5" ht="14.25" customHeight="1" x14ac:dyDescent="0.2">
      <c r="B368" t="str">
        <f>IFERROR(IF(AND(B365=B366, B366=B367),IF(B365+1&gt;MATCH(0,Input_Lieferant!$B$9:$B$158,-1),"",B365+1),B365),"")</f>
        <v/>
      </c>
      <c r="C368">
        <v>364</v>
      </c>
      <c r="D368" t="str">
        <f t="shared" si="5"/>
        <v/>
      </c>
      <c r="E368" t="str">
        <f>_xlfn.IFNA(INDEX(Input_Lieferant!$C$9:$BE$158,MATCH($B368,Input_Lieferant!$B$9:$B$158,0),MATCH($E$3,Input_Lieferant!$C$8:$BE$8,0)),"")</f>
        <v/>
      </c>
    </row>
    <row r="369" spans="2:5" ht="14.25" customHeight="1" x14ac:dyDescent="0.2">
      <c r="B369" t="str">
        <f>IFERROR(IF(AND(B365=B366, B366=B367),IF(B366+1&gt;MATCH(0,Input_Lieferant!$B$9:$B$158,-1),"",B366+1),B366),"")</f>
        <v/>
      </c>
      <c r="C369">
        <v>365</v>
      </c>
      <c r="D369" t="str">
        <f t="shared" si="5"/>
        <v/>
      </c>
      <c r="E369" t="str">
        <f>_xlfn.IFNA(INDEX(Input_Lieferant!$C$9:$BE$158,MATCH($B369,Input_Lieferant!$B$9:$B$158,0),MATCH($E$3,Input_Lieferant!$C$8:$BE$8,0)),"")</f>
        <v/>
      </c>
    </row>
    <row r="370" spans="2:5" ht="14.25" customHeight="1" x14ac:dyDescent="0.2">
      <c r="B370" t="str">
        <f>IFERROR(IF(AND(B365=B366, B366=B367),IF(B367+1&gt;MATCH(0,Input_Lieferant!$B$9:$B$158,-1),"",B367+1),B367),"")</f>
        <v/>
      </c>
      <c r="C370">
        <v>366</v>
      </c>
      <c r="D370" t="str">
        <f t="shared" si="5"/>
        <v/>
      </c>
      <c r="E370" t="str">
        <f>_xlfn.IFNA(INDEX(Input_Lieferant!$C$9:$BE$158,MATCH($B370,Input_Lieferant!$B$9:$B$158,0),MATCH($E$3,Input_Lieferant!$C$8:$BE$8,0)),"")</f>
        <v/>
      </c>
    </row>
    <row r="371" spans="2:5" ht="14.25" customHeight="1" x14ac:dyDescent="0.2">
      <c r="B371" t="str">
        <f>IFERROR(IF(AND(B368=B369, B369=B370),IF(B368+1&gt;MATCH(0,Input_Lieferant!$B$9:$B$158,-1),"",B368+1),B368),"")</f>
        <v/>
      </c>
      <c r="C371">
        <v>367</v>
      </c>
      <c r="D371" t="str">
        <f t="shared" si="5"/>
        <v/>
      </c>
      <c r="E371" t="str">
        <f>_xlfn.IFNA(INDEX(Input_Lieferant!$C$9:$BE$158,MATCH($B371,Input_Lieferant!$B$9:$B$158,0),MATCH($E$3,Input_Lieferant!$C$8:$BE$8,0)),"")</f>
        <v/>
      </c>
    </row>
    <row r="372" spans="2:5" ht="14.25" customHeight="1" x14ac:dyDescent="0.2">
      <c r="B372" t="str">
        <f>IFERROR(IF(AND(B368=B369, B369=B370),IF(B369+1&gt;MATCH(0,Input_Lieferant!$B$9:$B$158,-1),"",B369+1),B369),"")</f>
        <v/>
      </c>
      <c r="C372">
        <v>368</v>
      </c>
      <c r="D372" t="str">
        <f t="shared" si="5"/>
        <v/>
      </c>
      <c r="E372" t="str">
        <f>_xlfn.IFNA(INDEX(Input_Lieferant!$C$9:$BE$158,MATCH($B372,Input_Lieferant!$B$9:$B$158,0),MATCH($E$3,Input_Lieferant!$C$8:$BE$8,0)),"")</f>
        <v/>
      </c>
    </row>
    <row r="373" spans="2:5" ht="14.25" customHeight="1" x14ac:dyDescent="0.2">
      <c r="B373" t="str">
        <f>IFERROR(IF(AND(B368=B369, B369=B370),IF(B370+1&gt;MATCH(0,Input_Lieferant!$B$9:$B$158,-1),"",B370+1),B370),"")</f>
        <v/>
      </c>
      <c r="C373">
        <v>369</v>
      </c>
      <c r="D373" t="str">
        <f t="shared" si="5"/>
        <v/>
      </c>
      <c r="E373" t="str">
        <f>_xlfn.IFNA(INDEX(Input_Lieferant!$C$9:$BE$158,MATCH($B373,Input_Lieferant!$B$9:$B$158,0),MATCH($E$3,Input_Lieferant!$C$8:$BE$8,0)),"")</f>
        <v/>
      </c>
    </row>
    <row r="374" spans="2:5" ht="14.25" customHeight="1" x14ac:dyDescent="0.2">
      <c r="B374" t="str">
        <f>IFERROR(IF(AND(B371=B372, B372=B373),IF(B371+1&gt;MATCH(0,Input_Lieferant!$B$9:$B$158,-1),"",B371+1),B371),"")</f>
        <v/>
      </c>
      <c r="C374">
        <v>370</v>
      </c>
      <c r="D374" t="str">
        <f t="shared" si="5"/>
        <v/>
      </c>
      <c r="E374" t="str">
        <f>_xlfn.IFNA(INDEX(Input_Lieferant!$C$9:$BE$158,MATCH($B374,Input_Lieferant!$B$9:$B$158,0),MATCH($E$3,Input_Lieferant!$C$8:$BE$8,0)),"")</f>
        <v/>
      </c>
    </row>
    <row r="375" spans="2:5" ht="14.25" customHeight="1" x14ac:dyDescent="0.2">
      <c r="B375" t="str">
        <f>IFERROR(IF(AND(B371=B372, B372=B373),IF(B372+1&gt;MATCH(0,Input_Lieferant!$B$9:$B$158,-1),"",B372+1),B372),"")</f>
        <v/>
      </c>
      <c r="C375">
        <v>371</v>
      </c>
      <c r="D375" t="str">
        <f t="shared" si="5"/>
        <v/>
      </c>
      <c r="E375" t="str">
        <f>_xlfn.IFNA(INDEX(Input_Lieferant!$C$9:$BE$158,MATCH($B375,Input_Lieferant!$B$9:$B$158,0),MATCH($E$3,Input_Lieferant!$C$8:$BE$8,0)),"")</f>
        <v/>
      </c>
    </row>
    <row r="376" spans="2:5" ht="14.25" customHeight="1" x14ac:dyDescent="0.2">
      <c r="B376" t="str">
        <f>IFERROR(IF(AND(B371=B372, B372=B373),IF(B373+1&gt;MATCH(0,Input_Lieferant!$B$9:$B$158,-1),"",B373+1),B373),"")</f>
        <v/>
      </c>
      <c r="C376">
        <v>372</v>
      </c>
      <c r="D376" t="str">
        <f t="shared" si="5"/>
        <v/>
      </c>
      <c r="E376" t="str">
        <f>_xlfn.IFNA(INDEX(Input_Lieferant!$C$9:$BE$158,MATCH($B376,Input_Lieferant!$B$9:$B$158,0),MATCH($E$3,Input_Lieferant!$C$8:$BE$8,0)),"")</f>
        <v/>
      </c>
    </row>
    <row r="377" spans="2:5" ht="14.25" customHeight="1" x14ac:dyDescent="0.2">
      <c r="B377" t="str">
        <f>IFERROR(IF(AND(B374=B375, B375=B376),IF(B374+1&gt;MATCH(0,Input_Lieferant!$B$9:$B$158,-1),"",B374+1),B374),"")</f>
        <v/>
      </c>
      <c r="C377">
        <v>373</v>
      </c>
      <c r="D377" t="str">
        <f t="shared" si="5"/>
        <v/>
      </c>
      <c r="E377" t="str">
        <f>_xlfn.IFNA(INDEX(Input_Lieferant!$C$9:$BE$158,MATCH($B377,Input_Lieferant!$B$9:$B$158,0),MATCH($E$3,Input_Lieferant!$C$8:$BE$8,0)),"")</f>
        <v/>
      </c>
    </row>
    <row r="378" spans="2:5" ht="14.25" customHeight="1" x14ac:dyDescent="0.2">
      <c r="B378" t="str">
        <f>IFERROR(IF(AND(B374=B375, B375=B376),IF(B375+1&gt;MATCH(0,Input_Lieferant!$B$9:$B$158,-1),"",B375+1),B375),"")</f>
        <v/>
      </c>
      <c r="C378">
        <v>374</v>
      </c>
      <c r="D378" t="str">
        <f t="shared" si="5"/>
        <v/>
      </c>
      <c r="E378" t="str">
        <f>_xlfn.IFNA(INDEX(Input_Lieferant!$C$9:$BE$158,MATCH($B378,Input_Lieferant!$B$9:$B$158,0),MATCH($E$3,Input_Lieferant!$C$8:$BE$8,0)),"")</f>
        <v/>
      </c>
    </row>
    <row r="379" spans="2:5" ht="14.25" customHeight="1" x14ac:dyDescent="0.2">
      <c r="B379" t="str">
        <f>IFERROR(IF(AND(B374=B375, B375=B376),IF(B376+1&gt;MATCH(0,Input_Lieferant!$B$9:$B$158,-1),"",B376+1),B376),"")</f>
        <v/>
      </c>
      <c r="C379">
        <v>375</v>
      </c>
      <c r="D379" t="str">
        <f t="shared" si="5"/>
        <v/>
      </c>
      <c r="E379" t="str">
        <f>_xlfn.IFNA(INDEX(Input_Lieferant!$C$9:$BE$158,MATCH($B379,Input_Lieferant!$B$9:$B$158,0),MATCH($E$3,Input_Lieferant!$C$8:$BE$8,0)),"")</f>
        <v/>
      </c>
    </row>
    <row r="380" spans="2:5" ht="14.25" customHeight="1" x14ac:dyDescent="0.2">
      <c r="B380" t="str">
        <f>IFERROR(IF(AND(B377=B378, B378=B379),IF(B377+1&gt;MATCH(0,Input_Lieferant!$B$9:$B$158,-1),"",B377+1),B377),"")</f>
        <v/>
      </c>
      <c r="C380">
        <v>376</v>
      </c>
      <c r="D380" t="str">
        <f t="shared" si="5"/>
        <v/>
      </c>
      <c r="E380" t="str">
        <f>_xlfn.IFNA(INDEX(Input_Lieferant!$C$9:$BE$158,MATCH($B380,Input_Lieferant!$B$9:$B$158,0),MATCH($E$3,Input_Lieferant!$C$8:$BE$8,0)),"")</f>
        <v/>
      </c>
    </row>
    <row r="381" spans="2:5" ht="14.25" customHeight="1" x14ac:dyDescent="0.2">
      <c r="B381" t="str">
        <f>IFERROR(IF(AND(B377=B378, B378=B379),IF(B378+1&gt;MATCH(0,Input_Lieferant!$B$9:$B$158,-1),"",B378+1),B378),"")</f>
        <v/>
      </c>
      <c r="C381">
        <v>377</v>
      </c>
      <c r="D381" t="str">
        <f t="shared" si="5"/>
        <v/>
      </c>
      <c r="E381" t="str">
        <f>_xlfn.IFNA(INDEX(Input_Lieferant!$C$9:$BE$158,MATCH($B381,Input_Lieferant!$B$9:$B$158,0),MATCH($E$3,Input_Lieferant!$C$8:$BE$8,0)),"")</f>
        <v/>
      </c>
    </row>
    <row r="382" spans="2:5" ht="14.25" customHeight="1" x14ac:dyDescent="0.2">
      <c r="B382" t="str">
        <f>IFERROR(IF(AND(B377=B378, B378=B379),IF(B379+1&gt;MATCH(0,Input_Lieferant!$B$9:$B$158,-1),"",B379+1),B379),"")</f>
        <v/>
      </c>
      <c r="C382">
        <v>378</v>
      </c>
      <c r="D382" t="str">
        <f t="shared" si="5"/>
        <v/>
      </c>
      <c r="E382" t="str">
        <f>_xlfn.IFNA(INDEX(Input_Lieferant!$C$9:$BE$158,MATCH($B382,Input_Lieferant!$B$9:$B$158,0),MATCH($E$3,Input_Lieferant!$C$8:$BE$8,0)),"")</f>
        <v/>
      </c>
    </row>
    <row r="383" spans="2:5" ht="14.25" customHeight="1" x14ac:dyDescent="0.2">
      <c r="B383" t="str">
        <f>IFERROR(IF(AND(B380=B381, B381=B382),IF(B380+1&gt;MATCH(0,Input_Lieferant!$B$9:$B$158,-1),"",B380+1),B380),"")</f>
        <v/>
      </c>
      <c r="C383">
        <v>379</v>
      </c>
      <c r="D383" t="str">
        <f t="shared" si="5"/>
        <v/>
      </c>
      <c r="E383" t="str">
        <f>_xlfn.IFNA(INDEX(Input_Lieferant!$C$9:$BE$158,MATCH($B383,Input_Lieferant!$B$9:$B$158,0),MATCH($E$3,Input_Lieferant!$C$8:$BE$8,0)),"")</f>
        <v/>
      </c>
    </row>
    <row r="384" spans="2:5" ht="14.25" customHeight="1" x14ac:dyDescent="0.2">
      <c r="B384" t="str">
        <f>IFERROR(IF(AND(B380=B381, B381=B382),IF(B381+1&gt;MATCH(0,Input_Lieferant!$B$9:$B$158,-1),"",B381+1),B381),"")</f>
        <v/>
      </c>
      <c r="C384">
        <v>380</v>
      </c>
      <c r="D384" t="str">
        <f t="shared" si="5"/>
        <v/>
      </c>
      <c r="E384" t="str">
        <f>_xlfn.IFNA(INDEX(Input_Lieferant!$C$9:$BE$158,MATCH($B384,Input_Lieferant!$B$9:$B$158,0),MATCH($E$3,Input_Lieferant!$C$8:$BE$8,0)),"")</f>
        <v/>
      </c>
    </row>
    <row r="385" spans="2:5" ht="14.25" customHeight="1" x14ac:dyDescent="0.2">
      <c r="B385" t="str">
        <f>IFERROR(IF(AND(B380=B381, B381=B382),IF(B382+1&gt;MATCH(0,Input_Lieferant!$B$9:$B$158,-1),"",B382+1),B382),"")</f>
        <v/>
      </c>
      <c r="C385">
        <v>381</v>
      </c>
      <c r="D385" t="str">
        <f t="shared" si="5"/>
        <v/>
      </c>
      <c r="E385" t="str">
        <f>_xlfn.IFNA(INDEX(Input_Lieferant!$C$9:$BE$158,MATCH($B385,Input_Lieferant!$B$9:$B$158,0),MATCH($E$3,Input_Lieferant!$C$8:$BE$8,0)),"")</f>
        <v/>
      </c>
    </row>
    <row r="386" spans="2:5" ht="14.25" customHeight="1" x14ac:dyDescent="0.2">
      <c r="B386" t="str">
        <f>IFERROR(IF(AND(B383=B384, B384=B385),IF(B383+1&gt;MATCH(0,Input_Lieferant!$B$9:$B$158,-1),"",B383+1),B383),"")</f>
        <v/>
      </c>
      <c r="C386">
        <v>382</v>
      </c>
      <c r="D386" t="str">
        <f t="shared" si="5"/>
        <v/>
      </c>
      <c r="E386" t="str">
        <f>_xlfn.IFNA(INDEX(Input_Lieferant!$C$9:$BE$158,MATCH($B386,Input_Lieferant!$B$9:$B$158,0),MATCH($E$3,Input_Lieferant!$C$8:$BE$8,0)),"")</f>
        <v/>
      </c>
    </row>
    <row r="387" spans="2:5" ht="14.25" customHeight="1" x14ac:dyDescent="0.2">
      <c r="B387" t="str">
        <f>IFERROR(IF(AND(B383=B384, B384=B385),IF(B384+1&gt;MATCH(0,Input_Lieferant!$B$9:$B$158,-1),"",B384+1),B384),"")</f>
        <v/>
      </c>
      <c r="C387">
        <v>383</v>
      </c>
      <c r="D387" t="str">
        <f t="shared" si="5"/>
        <v/>
      </c>
      <c r="E387" t="str">
        <f>_xlfn.IFNA(INDEX(Input_Lieferant!$C$9:$BE$158,MATCH($B387,Input_Lieferant!$B$9:$B$158,0),MATCH($E$3,Input_Lieferant!$C$8:$BE$8,0)),"")</f>
        <v/>
      </c>
    </row>
    <row r="388" spans="2:5" ht="14.25" customHeight="1" x14ac:dyDescent="0.2">
      <c r="B388" t="str">
        <f>IFERROR(IF(AND(B383=B384, B384=B385),IF(B385+1&gt;MATCH(0,Input_Lieferant!$B$9:$B$158,-1),"",B385+1),B385),"")</f>
        <v/>
      </c>
      <c r="C388">
        <v>384</v>
      </c>
      <c r="D388" t="str">
        <f t="shared" si="5"/>
        <v/>
      </c>
      <c r="E388" t="str">
        <f>_xlfn.IFNA(INDEX(Input_Lieferant!$C$9:$BE$158,MATCH($B388,Input_Lieferant!$B$9:$B$158,0),MATCH($E$3,Input_Lieferant!$C$8:$BE$8,0)),"")</f>
        <v/>
      </c>
    </row>
    <row r="389" spans="2:5" ht="14.25" customHeight="1" x14ac:dyDescent="0.2">
      <c r="B389" t="str">
        <f>IFERROR(IF(AND(B386=B387, B387=B388),IF(B386+1&gt;MATCH(0,Input_Lieferant!$B$9:$B$158,-1),"",B386+1),B386),"")</f>
        <v/>
      </c>
      <c r="C389">
        <v>385</v>
      </c>
      <c r="D389" t="str">
        <f t="shared" si="5"/>
        <v/>
      </c>
      <c r="E389" t="str">
        <f>_xlfn.IFNA(INDEX(Input_Lieferant!$C$9:$BE$158,MATCH($B389,Input_Lieferant!$B$9:$B$158,0),MATCH($E$3,Input_Lieferant!$C$8:$BE$8,0)),"")</f>
        <v/>
      </c>
    </row>
    <row r="390" spans="2:5" ht="14.25" customHeight="1" x14ac:dyDescent="0.2">
      <c r="B390" t="str">
        <f>IFERROR(IF(AND(B386=B387, B387=B388),IF(B387+1&gt;MATCH(0,Input_Lieferant!$B$9:$B$158,-1),"",B387+1),B387),"")</f>
        <v/>
      </c>
      <c r="C390">
        <v>386</v>
      </c>
      <c r="D390" t="str">
        <f t="shared" si="5"/>
        <v/>
      </c>
      <c r="E390" t="str">
        <f>_xlfn.IFNA(INDEX(Input_Lieferant!$C$9:$BE$158,MATCH($B390,Input_Lieferant!$B$9:$B$158,0),MATCH($E$3,Input_Lieferant!$C$8:$BE$8,0)),"")</f>
        <v/>
      </c>
    </row>
    <row r="391" spans="2:5" ht="14.25" customHeight="1" x14ac:dyDescent="0.2">
      <c r="B391" t="str">
        <f>IFERROR(IF(AND(B386=B387, B387=B388),IF(B388+1&gt;MATCH(0,Input_Lieferant!$B$9:$B$158,-1),"",B388+1),B388),"")</f>
        <v/>
      </c>
      <c r="C391">
        <v>387</v>
      </c>
      <c r="D391" t="str">
        <f t="shared" si="5"/>
        <v/>
      </c>
      <c r="E391" t="str">
        <f>_xlfn.IFNA(INDEX(Input_Lieferant!$C$9:$BE$158,MATCH($B391,Input_Lieferant!$B$9:$B$158,0),MATCH($E$3,Input_Lieferant!$C$8:$BE$8,0)),"")</f>
        <v/>
      </c>
    </row>
    <row r="392" spans="2:5" ht="14.25" customHeight="1" x14ac:dyDescent="0.2">
      <c r="B392" t="str">
        <f>IFERROR(IF(AND(B389=B390, B390=B391),IF(B389+1&gt;MATCH(0,Input_Lieferant!$B$9:$B$158,-1),"",B389+1),B389),"")</f>
        <v/>
      </c>
      <c r="C392">
        <v>388</v>
      </c>
      <c r="D392" t="str">
        <f t="shared" si="5"/>
        <v/>
      </c>
      <c r="E392" t="str">
        <f>_xlfn.IFNA(INDEX(Input_Lieferant!$C$9:$BE$158,MATCH($B392,Input_Lieferant!$B$9:$B$158,0),MATCH($E$3,Input_Lieferant!$C$8:$BE$8,0)),"")</f>
        <v/>
      </c>
    </row>
    <row r="393" spans="2:5" ht="14.25" customHeight="1" x14ac:dyDescent="0.2">
      <c r="B393" t="str">
        <f>IFERROR(IF(AND(B389=B390, B390=B391),IF(B390+1&gt;MATCH(0,Input_Lieferant!$B$9:$B$158,-1),"",B390+1),B390),"")</f>
        <v/>
      </c>
      <c r="C393">
        <v>389</v>
      </c>
      <c r="D393" t="str">
        <f t="shared" ref="D393:D454" si="6">IF(B393&lt;&gt;"",D390,"")</f>
        <v/>
      </c>
      <c r="E393" t="str">
        <f>_xlfn.IFNA(INDEX(Input_Lieferant!$C$9:$BE$158,MATCH($B393,Input_Lieferant!$B$9:$B$158,0),MATCH($E$3,Input_Lieferant!$C$8:$BE$8,0)),"")</f>
        <v/>
      </c>
    </row>
    <row r="394" spans="2:5" ht="14.25" customHeight="1" x14ac:dyDescent="0.2">
      <c r="B394" t="str">
        <f>IFERROR(IF(AND(B389=B390, B390=B391),IF(B391+1&gt;MATCH(0,Input_Lieferant!$B$9:$B$158,-1),"",B391+1),B391),"")</f>
        <v/>
      </c>
      <c r="C394">
        <v>390</v>
      </c>
      <c r="D394" t="str">
        <f t="shared" si="6"/>
        <v/>
      </c>
      <c r="E394" t="str">
        <f>_xlfn.IFNA(INDEX(Input_Lieferant!$C$9:$BE$158,MATCH($B394,Input_Lieferant!$B$9:$B$158,0),MATCH($E$3,Input_Lieferant!$C$8:$BE$8,0)),"")</f>
        <v/>
      </c>
    </row>
    <row r="395" spans="2:5" ht="14.25" customHeight="1" x14ac:dyDescent="0.2">
      <c r="B395" t="str">
        <f>IFERROR(IF(AND(B392=B393, B393=B394),IF(B392+1&gt;MATCH(0,Input_Lieferant!$B$9:$B$158,-1),"",B392+1),B392),"")</f>
        <v/>
      </c>
      <c r="C395">
        <v>391</v>
      </c>
      <c r="D395" t="str">
        <f t="shared" si="6"/>
        <v/>
      </c>
      <c r="E395" t="str">
        <f>_xlfn.IFNA(INDEX(Input_Lieferant!$C$9:$BE$158,MATCH($B395,Input_Lieferant!$B$9:$B$158,0),MATCH($E$3,Input_Lieferant!$C$8:$BE$8,0)),"")</f>
        <v/>
      </c>
    </row>
    <row r="396" spans="2:5" ht="14.25" customHeight="1" x14ac:dyDescent="0.2">
      <c r="B396" t="str">
        <f>IFERROR(IF(AND(B392=B393, B393=B394),IF(B393+1&gt;MATCH(0,Input_Lieferant!$B$9:$B$158,-1),"",B393+1),B393),"")</f>
        <v/>
      </c>
      <c r="C396">
        <v>392</v>
      </c>
      <c r="D396" t="str">
        <f t="shared" si="6"/>
        <v/>
      </c>
      <c r="E396" t="str">
        <f>_xlfn.IFNA(INDEX(Input_Lieferant!$C$9:$BE$158,MATCH($B396,Input_Lieferant!$B$9:$B$158,0),MATCH($E$3,Input_Lieferant!$C$8:$BE$8,0)),"")</f>
        <v/>
      </c>
    </row>
    <row r="397" spans="2:5" ht="14.25" customHeight="1" x14ac:dyDescent="0.2">
      <c r="B397" t="str">
        <f>IFERROR(IF(AND(B392=B393, B393=B394),IF(B394+1&gt;MATCH(0,Input_Lieferant!$B$9:$B$158,-1),"",B394+1),B394),"")</f>
        <v/>
      </c>
      <c r="C397">
        <v>393</v>
      </c>
      <c r="D397" t="str">
        <f t="shared" si="6"/>
        <v/>
      </c>
      <c r="E397" t="str">
        <f>_xlfn.IFNA(INDEX(Input_Lieferant!$C$9:$BE$158,MATCH($B397,Input_Lieferant!$B$9:$B$158,0),MATCH($E$3,Input_Lieferant!$C$8:$BE$8,0)),"")</f>
        <v/>
      </c>
    </row>
    <row r="398" spans="2:5" ht="14.25" customHeight="1" x14ac:dyDescent="0.2">
      <c r="B398" t="str">
        <f>IFERROR(IF(AND(B395=B396, B396=B397),IF(B395+1&gt;MATCH(0,Input_Lieferant!$B$9:$B$158,-1),"",B395+1),B395),"")</f>
        <v/>
      </c>
      <c r="C398">
        <v>394</v>
      </c>
      <c r="D398" t="str">
        <f t="shared" si="6"/>
        <v/>
      </c>
      <c r="E398" t="str">
        <f>_xlfn.IFNA(INDEX(Input_Lieferant!$C$9:$BE$158,MATCH($B398,Input_Lieferant!$B$9:$B$158,0),MATCH($E$3,Input_Lieferant!$C$8:$BE$8,0)),"")</f>
        <v/>
      </c>
    </row>
    <row r="399" spans="2:5" ht="14.25" customHeight="1" x14ac:dyDescent="0.2">
      <c r="B399" t="str">
        <f>IFERROR(IF(AND(B395=B396, B396=B397),IF(B396+1&gt;MATCH(0,Input_Lieferant!$B$9:$B$158,-1),"",B396+1),B396),"")</f>
        <v/>
      </c>
      <c r="C399">
        <v>395</v>
      </c>
      <c r="D399" t="str">
        <f t="shared" si="6"/>
        <v/>
      </c>
      <c r="E399" t="str">
        <f>_xlfn.IFNA(INDEX(Input_Lieferant!$C$9:$BE$158,MATCH($B399,Input_Lieferant!$B$9:$B$158,0),MATCH($E$3,Input_Lieferant!$C$8:$BE$8,0)),"")</f>
        <v/>
      </c>
    </row>
    <row r="400" spans="2:5" ht="14.25" customHeight="1" x14ac:dyDescent="0.2">
      <c r="B400" t="str">
        <f>IFERROR(IF(AND(B395=B396, B396=B397),IF(B397+1&gt;MATCH(0,Input_Lieferant!$B$9:$B$158,-1),"",B397+1),B397),"")</f>
        <v/>
      </c>
      <c r="C400">
        <v>396</v>
      </c>
      <c r="D400" t="str">
        <f t="shared" si="6"/>
        <v/>
      </c>
      <c r="E400" t="str">
        <f>_xlfn.IFNA(INDEX(Input_Lieferant!$C$9:$BE$158,MATCH($B400,Input_Lieferant!$B$9:$B$158,0),MATCH($E$3,Input_Lieferant!$C$8:$BE$8,0)),"")</f>
        <v/>
      </c>
    </row>
    <row r="401" spans="2:5" ht="14.25" customHeight="1" x14ac:dyDescent="0.2">
      <c r="B401" t="str">
        <f>IFERROR(IF(AND(B398=B399, B399=B400),IF(B398+1&gt;MATCH(0,Input_Lieferant!$B$9:$B$158,-1),"",B398+1),B398),"")</f>
        <v/>
      </c>
      <c r="C401">
        <v>397</v>
      </c>
      <c r="D401" t="str">
        <f t="shared" si="6"/>
        <v/>
      </c>
      <c r="E401" t="str">
        <f>_xlfn.IFNA(INDEX(Input_Lieferant!$C$9:$BE$158,MATCH($B401,Input_Lieferant!$B$9:$B$158,0),MATCH($E$3,Input_Lieferant!$C$8:$BE$8,0)),"")</f>
        <v/>
      </c>
    </row>
    <row r="402" spans="2:5" ht="14.25" customHeight="1" x14ac:dyDescent="0.2">
      <c r="B402" t="str">
        <f>IFERROR(IF(AND(B398=B399, B399=B400),IF(B399+1&gt;MATCH(0,Input_Lieferant!$B$9:$B$158,-1),"",B399+1),B399),"")</f>
        <v/>
      </c>
      <c r="C402">
        <v>398</v>
      </c>
      <c r="D402" t="str">
        <f t="shared" si="6"/>
        <v/>
      </c>
      <c r="E402" t="str">
        <f>_xlfn.IFNA(INDEX(Input_Lieferant!$C$9:$BE$158,MATCH($B402,Input_Lieferant!$B$9:$B$158,0),MATCH($E$3,Input_Lieferant!$C$8:$BE$8,0)),"")</f>
        <v/>
      </c>
    </row>
    <row r="403" spans="2:5" ht="14.25" customHeight="1" x14ac:dyDescent="0.2">
      <c r="B403" t="str">
        <f>IFERROR(IF(AND(B398=B399, B399=B400),IF(B400+1&gt;MATCH(0,Input_Lieferant!$B$9:$B$158,-1),"",B400+1),B400),"")</f>
        <v/>
      </c>
      <c r="C403">
        <v>399</v>
      </c>
      <c r="D403" t="str">
        <f t="shared" si="6"/>
        <v/>
      </c>
      <c r="E403" t="str">
        <f>_xlfn.IFNA(INDEX(Input_Lieferant!$C$9:$BE$158,MATCH($B403,Input_Lieferant!$B$9:$B$158,0),MATCH($E$3,Input_Lieferant!$C$8:$BE$8,0)),"")</f>
        <v/>
      </c>
    </row>
    <row r="404" spans="2:5" ht="14.25" customHeight="1" x14ac:dyDescent="0.2">
      <c r="B404" t="str">
        <f>IFERROR(IF(AND(B401=B402, B402=B403),IF(B401+1&gt;MATCH(0,Input_Lieferant!$B$9:$B$158,-1),"",B401+1),B401),"")</f>
        <v/>
      </c>
      <c r="C404">
        <v>400</v>
      </c>
      <c r="D404" t="str">
        <f t="shared" si="6"/>
        <v/>
      </c>
      <c r="E404" t="str">
        <f>_xlfn.IFNA(INDEX(Input_Lieferant!$C$9:$BE$158,MATCH($B404,Input_Lieferant!$B$9:$B$158,0),MATCH($E$3,Input_Lieferant!$C$8:$BE$8,0)),"")</f>
        <v/>
      </c>
    </row>
    <row r="405" spans="2:5" ht="14.25" customHeight="1" x14ac:dyDescent="0.2">
      <c r="B405" t="str">
        <f>IFERROR(IF(AND(B401=B402, B402=B403),IF(B402+1&gt;MATCH(0,Input_Lieferant!$B$9:$B$158,-1),"",B402+1),B402),"")</f>
        <v/>
      </c>
      <c r="C405">
        <v>401</v>
      </c>
      <c r="D405" t="str">
        <f t="shared" si="6"/>
        <v/>
      </c>
      <c r="E405" t="str">
        <f>_xlfn.IFNA(INDEX(Input_Lieferant!$C$9:$BE$158,MATCH($B405,Input_Lieferant!$B$9:$B$158,0),MATCH($E$3,Input_Lieferant!$C$8:$BE$8,0)),"")</f>
        <v/>
      </c>
    </row>
    <row r="406" spans="2:5" ht="14.25" customHeight="1" x14ac:dyDescent="0.2">
      <c r="B406" t="str">
        <f>IFERROR(IF(AND(B401=B402, B402=B403),IF(B403+1&gt;MATCH(0,Input_Lieferant!$B$9:$B$158,-1),"",B403+1),B403),"")</f>
        <v/>
      </c>
      <c r="C406">
        <v>402</v>
      </c>
      <c r="D406" t="str">
        <f t="shared" si="6"/>
        <v/>
      </c>
      <c r="E406" t="str">
        <f>_xlfn.IFNA(INDEX(Input_Lieferant!$C$9:$BE$158,MATCH($B406,Input_Lieferant!$B$9:$B$158,0),MATCH($E$3,Input_Lieferant!$C$8:$BE$8,0)),"")</f>
        <v/>
      </c>
    </row>
    <row r="407" spans="2:5" ht="14.25" customHeight="1" x14ac:dyDescent="0.2">
      <c r="B407" t="str">
        <f>IFERROR(IF(AND(B404=B405, B405=B406),IF(B404+1&gt;MATCH(0,Input_Lieferant!$B$9:$B$158,-1),"",B404+1),B404),"")</f>
        <v/>
      </c>
      <c r="C407">
        <v>403</v>
      </c>
      <c r="D407" t="str">
        <f t="shared" si="6"/>
        <v/>
      </c>
      <c r="E407" t="str">
        <f>_xlfn.IFNA(INDEX(Input_Lieferant!$C$9:$BE$158,MATCH($B407,Input_Lieferant!$B$9:$B$158,0),MATCH($E$3,Input_Lieferant!$C$8:$BE$8,0)),"")</f>
        <v/>
      </c>
    </row>
    <row r="408" spans="2:5" ht="14.25" customHeight="1" x14ac:dyDescent="0.2">
      <c r="B408" t="str">
        <f>IFERROR(IF(AND(B404=B405, B405=B406),IF(B405+1&gt;MATCH(0,Input_Lieferant!$B$9:$B$158,-1),"",B405+1),B405),"")</f>
        <v/>
      </c>
      <c r="C408">
        <v>404</v>
      </c>
      <c r="D408" t="str">
        <f t="shared" si="6"/>
        <v/>
      </c>
      <c r="E408" t="str">
        <f>_xlfn.IFNA(INDEX(Input_Lieferant!$C$9:$BE$158,MATCH($B408,Input_Lieferant!$B$9:$B$158,0),MATCH($E$3,Input_Lieferant!$C$8:$BE$8,0)),"")</f>
        <v/>
      </c>
    </row>
    <row r="409" spans="2:5" ht="14.25" customHeight="1" x14ac:dyDescent="0.2">
      <c r="B409" t="str">
        <f>IFERROR(IF(AND(B404=B405, B405=B406),IF(B406+1&gt;MATCH(0,Input_Lieferant!$B$9:$B$158,-1),"",B406+1),B406),"")</f>
        <v/>
      </c>
      <c r="C409">
        <v>405</v>
      </c>
      <c r="D409" t="str">
        <f t="shared" si="6"/>
        <v/>
      </c>
      <c r="E409" t="str">
        <f>_xlfn.IFNA(INDEX(Input_Lieferant!$C$9:$BE$158,MATCH($B409,Input_Lieferant!$B$9:$B$158,0),MATCH($E$3,Input_Lieferant!$C$8:$BE$8,0)),"")</f>
        <v/>
      </c>
    </row>
    <row r="410" spans="2:5" ht="14.25" customHeight="1" x14ac:dyDescent="0.2">
      <c r="B410" t="str">
        <f>IFERROR(IF(AND(B407=B408, B408=B409),IF(B407+1&gt;MATCH(0,Input_Lieferant!$B$9:$B$158,-1),"",B407+1),B407),"")</f>
        <v/>
      </c>
      <c r="C410">
        <v>406</v>
      </c>
      <c r="D410" t="str">
        <f t="shared" si="6"/>
        <v/>
      </c>
      <c r="E410" t="str">
        <f>_xlfn.IFNA(INDEX(Input_Lieferant!$C$9:$BE$158,MATCH($B410,Input_Lieferant!$B$9:$B$158,0),MATCH($E$3,Input_Lieferant!$C$8:$BE$8,0)),"")</f>
        <v/>
      </c>
    </row>
    <row r="411" spans="2:5" ht="14.25" customHeight="1" x14ac:dyDescent="0.2">
      <c r="B411" t="str">
        <f>IFERROR(IF(AND(B407=B408, B408=B409),IF(B408+1&gt;MATCH(0,Input_Lieferant!$B$9:$B$158,-1),"",B408+1),B408),"")</f>
        <v/>
      </c>
      <c r="C411">
        <v>407</v>
      </c>
      <c r="D411" t="str">
        <f t="shared" si="6"/>
        <v/>
      </c>
      <c r="E411" t="str">
        <f>_xlfn.IFNA(INDEX(Input_Lieferant!$C$9:$BE$158,MATCH($B411,Input_Lieferant!$B$9:$B$158,0),MATCH($E$3,Input_Lieferant!$C$8:$BE$8,0)),"")</f>
        <v/>
      </c>
    </row>
    <row r="412" spans="2:5" ht="14.25" customHeight="1" x14ac:dyDescent="0.2">
      <c r="B412" t="str">
        <f>IFERROR(IF(AND(B407=B408, B408=B409),IF(B409+1&gt;MATCH(0,Input_Lieferant!$B$9:$B$158,-1),"",B409+1),B409),"")</f>
        <v/>
      </c>
      <c r="C412">
        <v>408</v>
      </c>
      <c r="D412" t="str">
        <f t="shared" si="6"/>
        <v/>
      </c>
      <c r="E412" t="str">
        <f>_xlfn.IFNA(INDEX(Input_Lieferant!$C$9:$BE$158,MATCH($B412,Input_Lieferant!$B$9:$B$158,0),MATCH($E$3,Input_Lieferant!$C$8:$BE$8,0)),"")</f>
        <v/>
      </c>
    </row>
    <row r="413" spans="2:5" ht="14.25" customHeight="1" x14ac:dyDescent="0.2">
      <c r="B413" t="str">
        <f>IFERROR(IF(AND(B410=B411, B411=B412),IF(B410+1&gt;MATCH(0,Input_Lieferant!$B$9:$B$158,-1),"",B410+1),B410),"")</f>
        <v/>
      </c>
      <c r="C413">
        <v>409</v>
      </c>
      <c r="D413" t="str">
        <f t="shared" si="6"/>
        <v/>
      </c>
      <c r="E413" t="str">
        <f>_xlfn.IFNA(INDEX(Input_Lieferant!$C$9:$BE$158,MATCH($B413,Input_Lieferant!$B$9:$B$158,0),MATCH($E$3,Input_Lieferant!$C$8:$BE$8,0)),"")</f>
        <v/>
      </c>
    </row>
    <row r="414" spans="2:5" ht="14.25" customHeight="1" x14ac:dyDescent="0.2">
      <c r="B414" t="str">
        <f>IFERROR(IF(AND(B410=B411, B411=B412),IF(B411+1&gt;MATCH(0,Input_Lieferant!$B$9:$B$158,-1),"",B411+1),B411),"")</f>
        <v/>
      </c>
      <c r="C414">
        <v>410</v>
      </c>
      <c r="D414" t="str">
        <f t="shared" si="6"/>
        <v/>
      </c>
      <c r="E414" t="str">
        <f>_xlfn.IFNA(INDEX(Input_Lieferant!$C$9:$BE$158,MATCH($B414,Input_Lieferant!$B$9:$B$158,0),MATCH($E$3,Input_Lieferant!$C$8:$BE$8,0)),"")</f>
        <v/>
      </c>
    </row>
    <row r="415" spans="2:5" ht="14.25" customHeight="1" x14ac:dyDescent="0.2">
      <c r="B415" t="str">
        <f>IFERROR(IF(AND(B410=B411, B411=B412),IF(B412+1&gt;MATCH(0,Input_Lieferant!$B$9:$B$158,-1),"",B412+1),B412),"")</f>
        <v/>
      </c>
      <c r="C415">
        <v>411</v>
      </c>
      <c r="D415" t="str">
        <f t="shared" si="6"/>
        <v/>
      </c>
      <c r="E415" t="str">
        <f>_xlfn.IFNA(INDEX(Input_Lieferant!$C$9:$BE$158,MATCH($B415,Input_Lieferant!$B$9:$B$158,0),MATCH($E$3,Input_Lieferant!$C$8:$BE$8,0)),"")</f>
        <v/>
      </c>
    </row>
    <row r="416" spans="2:5" ht="14.25" customHeight="1" x14ac:dyDescent="0.2">
      <c r="B416" t="str">
        <f>IFERROR(IF(AND(B413=B414, B414=B415),IF(B413+1&gt;MATCH(0,Input_Lieferant!$B$9:$B$158,-1),"",B413+1),B413),"")</f>
        <v/>
      </c>
      <c r="C416">
        <v>412</v>
      </c>
      <c r="D416" t="str">
        <f t="shared" si="6"/>
        <v/>
      </c>
      <c r="E416" t="str">
        <f>_xlfn.IFNA(INDEX(Input_Lieferant!$C$9:$BE$158,MATCH($B416,Input_Lieferant!$B$9:$B$158,0),MATCH($E$3,Input_Lieferant!$C$8:$BE$8,0)),"")</f>
        <v/>
      </c>
    </row>
    <row r="417" spans="2:5" ht="14.25" customHeight="1" x14ac:dyDescent="0.2">
      <c r="B417" t="str">
        <f>IFERROR(IF(AND(B413=B414, B414=B415),IF(B414+1&gt;MATCH(0,Input_Lieferant!$B$9:$B$158,-1),"",B414+1),B414),"")</f>
        <v/>
      </c>
      <c r="C417">
        <v>413</v>
      </c>
      <c r="D417" t="str">
        <f t="shared" si="6"/>
        <v/>
      </c>
      <c r="E417" t="str">
        <f>_xlfn.IFNA(INDEX(Input_Lieferant!$C$9:$BE$158,MATCH($B417,Input_Lieferant!$B$9:$B$158,0),MATCH($E$3,Input_Lieferant!$C$8:$BE$8,0)),"")</f>
        <v/>
      </c>
    </row>
    <row r="418" spans="2:5" ht="14.25" customHeight="1" x14ac:dyDescent="0.2">
      <c r="B418" t="str">
        <f>IFERROR(IF(AND(B413=B414, B414=B415),IF(B415+1&gt;MATCH(0,Input_Lieferant!$B$9:$B$158,-1),"",B415+1),B415),"")</f>
        <v/>
      </c>
      <c r="C418">
        <v>414</v>
      </c>
      <c r="D418" t="str">
        <f t="shared" si="6"/>
        <v/>
      </c>
      <c r="E418" t="str">
        <f>_xlfn.IFNA(INDEX(Input_Lieferant!$C$9:$BE$158,MATCH($B418,Input_Lieferant!$B$9:$B$158,0),MATCH($E$3,Input_Lieferant!$C$8:$BE$8,0)),"")</f>
        <v/>
      </c>
    </row>
    <row r="419" spans="2:5" ht="14.25" customHeight="1" x14ac:dyDescent="0.2">
      <c r="B419" t="str">
        <f>IFERROR(IF(AND(B416=B417, B417=B418),IF(B416+1&gt;MATCH(0,Input_Lieferant!$B$9:$B$158,-1),"",B416+1),B416),"")</f>
        <v/>
      </c>
      <c r="C419">
        <v>415</v>
      </c>
      <c r="D419" t="str">
        <f t="shared" si="6"/>
        <v/>
      </c>
      <c r="E419" t="str">
        <f>_xlfn.IFNA(INDEX(Input_Lieferant!$C$9:$BE$158,MATCH($B419,Input_Lieferant!$B$9:$B$158,0),MATCH($E$3,Input_Lieferant!$C$8:$BE$8,0)),"")</f>
        <v/>
      </c>
    </row>
    <row r="420" spans="2:5" ht="14.25" customHeight="1" x14ac:dyDescent="0.2">
      <c r="B420" t="str">
        <f>IFERROR(IF(AND(B416=B417, B417=B418),IF(B417+1&gt;MATCH(0,Input_Lieferant!$B$9:$B$158,-1),"",B417+1),B417),"")</f>
        <v/>
      </c>
      <c r="C420">
        <v>416</v>
      </c>
      <c r="D420" t="str">
        <f t="shared" si="6"/>
        <v/>
      </c>
      <c r="E420" t="str">
        <f>_xlfn.IFNA(INDEX(Input_Lieferant!$C$9:$BE$158,MATCH($B420,Input_Lieferant!$B$9:$B$158,0),MATCH($E$3,Input_Lieferant!$C$8:$BE$8,0)),"")</f>
        <v/>
      </c>
    </row>
    <row r="421" spans="2:5" ht="14.25" customHeight="1" x14ac:dyDescent="0.2">
      <c r="B421" t="str">
        <f>IFERROR(IF(AND(B416=B417, B417=B418),IF(B418+1&gt;MATCH(0,Input_Lieferant!$B$9:$B$158,-1),"",B418+1),B418),"")</f>
        <v/>
      </c>
      <c r="C421">
        <v>417</v>
      </c>
      <c r="D421" t="str">
        <f t="shared" si="6"/>
        <v/>
      </c>
      <c r="E421" t="str">
        <f>_xlfn.IFNA(INDEX(Input_Lieferant!$C$9:$BE$158,MATCH($B421,Input_Lieferant!$B$9:$B$158,0),MATCH($E$3,Input_Lieferant!$C$8:$BE$8,0)),"")</f>
        <v/>
      </c>
    </row>
    <row r="422" spans="2:5" ht="14.25" customHeight="1" x14ac:dyDescent="0.2">
      <c r="B422" t="str">
        <f>IFERROR(IF(AND(B419=B420, B420=B421),IF(B419+1&gt;MATCH(0,Input_Lieferant!$B$9:$B$158,-1),"",B419+1),B419),"")</f>
        <v/>
      </c>
      <c r="C422">
        <v>418</v>
      </c>
      <c r="D422" t="str">
        <f t="shared" si="6"/>
        <v/>
      </c>
      <c r="E422" t="str">
        <f>_xlfn.IFNA(INDEX(Input_Lieferant!$C$9:$BE$158,MATCH($B422,Input_Lieferant!$B$9:$B$158,0),MATCH($E$3,Input_Lieferant!$C$8:$BE$8,0)),"")</f>
        <v/>
      </c>
    </row>
    <row r="423" spans="2:5" ht="14.25" customHeight="1" x14ac:dyDescent="0.2">
      <c r="B423" t="str">
        <f>IFERROR(IF(AND(B419=B420, B420=B421),IF(B420+1&gt;MATCH(0,Input_Lieferant!$B$9:$B$158,-1),"",B420+1),B420),"")</f>
        <v/>
      </c>
      <c r="C423">
        <v>419</v>
      </c>
      <c r="D423" t="str">
        <f t="shared" si="6"/>
        <v/>
      </c>
      <c r="E423" t="str">
        <f>_xlfn.IFNA(INDEX(Input_Lieferant!$C$9:$BE$158,MATCH($B423,Input_Lieferant!$B$9:$B$158,0),MATCH($E$3,Input_Lieferant!$C$8:$BE$8,0)),"")</f>
        <v/>
      </c>
    </row>
    <row r="424" spans="2:5" ht="14.25" customHeight="1" x14ac:dyDescent="0.2">
      <c r="B424" t="str">
        <f>IFERROR(IF(AND(B419=B420, B420=B421),IF(B421+1&gt;MATCH(0,Input_Lieferant!$B$9:$B$158,-1),"",B421+1),B421),"")</f>
        <v/>
      </c>
      <c r="C424">
        <v>420</v>
      </c>
      <c r="D424" t="str">
        <f t="shared" si="6"/>
        <v/>
      </c>
      <c r="E424" t="str">
        <f>_xlfn.IFNA(INDEX(Input_Lieferant!$C$9:$BE$158,MATCH($B424,Input_Lieferant!$B$9:$B$158,0),MATCH($E$3,Input_Lieferant!$C$8:$BE$8,0)),"")</f>
        <v/>
      </c>
    </row>
    <row r="425" spans="2:5" ht="14.25" customHeight="1" x14ac:dyDescent="0.2">
      <c r="B425" t="str">
        <f>IFERROR(IF(AND(B422=B423, B423=B424),IF(B422+1&gt;MATCH(0,Input_Lieferant!$B$9:$B$158,-1),"",B422+1),B422),"")</f>
        <v/>
      </c>
      <c r="C425">
        <v>421</v>
      </c>
      <c r="D425" t="str">
        <f t="shared" si="6"/>
        <v/>
      </c>
      <c r="E425" t="str">
        <f>_xlfn.IFNA(INDEX(Input_Lieferant!$C$9:$BE$158,MATCH($B425,Input_Lieferant!$B$9:$B$158,0),MATCH($E$3,Input_Lieferant!$C$8:$BE$8,0)),"")</f>
        <v/>
      </c>
    </row>
    <row r="426" spans="2:5" ht="14.25" customHeight="1" x14ac:dyDescent="0.2">
      <c r="B426" t="str">
        <f>IFERROR(IF(AND(B422=B423, B423=B424),IF(B423+1&gt;MATCH(0,Input_Lieferant!$B$9:$B$158,-1),"",B423+1),B423),"")</f>
        <v/>
      </c>
      <c r="C426">
        <v>422</v>
      </c>
      <c r="D426" t="str">
        <f t="shared" si="6"/>
        <v/>
      </c>
      <c r="E426" t="str">
        <f>_xlfn.IFNA(INDEX(Input_Lieferant!$C$9:$BE$158,MATCH($B426,Input_Lieferant!$B$9:$B$158,0),MATCH($E$3,Input_Lieferant!$C$8:$BE$8,0)),"")</f>
        <v/>
      </c>
    </row>
    <row r="427" spans="2:5" ht="14.25" customHeight="1" x14ac:dyDescent="0.2">
      <c r="B427" t="str">
        <f>IFERROR(IF(AND(B422=B423, B423=B424),IF(B424+1&gt;MATCH(0,Input_Lieferant!$B$9:$B$158,-1),"",B424+1),B424),"")</f>
        <v/>
      </c>
      <c r="C427">
        <v>423</v>
      </c>
      <c r="D427" t="str">
        <f t="shared" si="6"/>
        <v/>
      </c>
      <c r="E427" t="str">
        <f>_xlfn.IFNA(INDEX(Input_Lieferant!$C$9:$BE$158,MATCH($B427,Input_Lieferant!$B$9:$B$158,0),MATCH($E$3,Input_Lieferant!$C$8:$BE$8,0)),"")</f>
        <v/>
      </c>
    </row>
    <row r="428" spans="2:5" ht="14.25" customHeight="1" x14ac:dyDescent="0.2">
      <c r="B428" t="str">
        <f>IFERROR(IF(AND(B425=B426, B426=B427),IF(B425+1&gt;MATCH(0,Input_Lieferant!$B$9:$B$158,-1),"",B425+1),B425),"")</f>
        <v/>
      </c>
      <c r="C428">
        <v>424</v>
      </c>
      <c r="D428" t="str">
        <f t="shared" si="6"/>
        <v/>
      </c>
      <c r="E428" t="str">
        <f>_xlfn.IFNA(INDEX(Input_Lieferant!$C$9:$BE$158,MATCH($B428,Input_Lieferant!$B$9:$B$158,0),MATCH($E$3,Input_Lieferant!$C$8:$BE$8,0)),"")</f>
        <v/>
      </c>
    </row>
    <row r="429" spans="2:5" ht="14.25" customHeight="1" x14ac:dyDescent="0.2">
      <c r="B429" t="str">
        <f>IFERROR(IF(AND(B425=B426, B426=B427),IF(B426+1&gt;MATCH(0,Input_Lieferant!$B$9:$B$158,-1),"",B426+1),B426),"")</f>
        <v/>
      </c>
      <c r="C429">
        <v>425</v>
      </c>
      <c r="D429" t="str">
        <f t="shared" si="6"/>
        <v/>
      </c>
      <c r="E429" t="str">
        <f>_xlfn.IFNA(INDEX(Input_Lieferant!$C$9:$BE$158,MATCH($B429,Input_Lieferant!$B$9:$B$158,0),MATCH($E$3,Input_Lieferant!$C$8:$BE$8,0)),"")</f>
        <v/>
      </c>
    </row>
    <row r="430" spans="2:5" ht="14.25" customHeight="1" x14ac:dyDescent="0.2">
      <c r="B430" t="str">
        <f>IFERROR(IF(AND(B425=B426, B426=B427),IF(B427+1&gt;MATCH(0,Input_Lieferant!$B$9:$B$158,-1),"",B427+1),B427),"")</f>
        <v/>
      </c>
      <c r="C430">
        <v>426</v>
      </c>
      <c r="D430" t="str">
        <f t="shared" si="6"/>
        <v/>
      </c>
      <c r="E430" t="str">
        <f>_xlfn.IFNA(INDEX(Input_Lieferant!$C$9:$BE$158,MATCH($B430,Input_Lieferant!$B$9:$B$158,0),MATCH($E$3,Input_Lieferant!$C$8:$BE$8,0)),"")</f>
        <v/>
      </c>
    </row>
    <row r="431" spans="2:5" ht="14.25" customHeight="1" x14ac:dyDescent="0.2">
      <c r="B431" t="str">
        <f>IFERROR(IF(AND(B428=B429, B429=B430),IF(B428+1&gt;MATCH(0,Input_Lieferant!$B$9:$B$158,-1),"",B428+1),B428),"")</f>
        <v/>
      </c>
      <c r="C431">
        <v>427</v>
      </c>
      <c r="D431" t="str">
        <f t="shared" si="6"/>
        <v/>
      </c>
      <c r="E431" t="str">
        <f>_xlfn.IFNA(INDEX(Input_Lieferant!$C$9:$BE$158,MATCH($B431,Input_Lieferant!$B$9:$B$158,0),MATCH($E$3,Input_Lieferant!$C$8:$BE$8,0)),"")</f>
        <v/>
      </c>
    </row>
    <row r="432" spans="2:5" ht="14.25" customHeight="1" x14ac:dyDescent="0.2">
      <c r="B432" t="str">
        <f>IFERROR(IF(AND(B428=B429, B429=B430),IF(B429+1&gt;MATCH(0,Input_Lieferant!$B$9:$B$158,-1),"",B429+1),B429),"")</f>
        <v/>
      </c>
      <c r="C432">
        <v>428</v>
      </c>
      <c r="D432" t="str">
        <f t="shared" si="6"/>
        <v/>
      </c>
      <c r="E432" t="str">
        <f>_xlfn.IFNA(INDEX(Input_Lieferant!$C$9:$BE$158,MATCH($B432,Input_Lieferant!$B$9:$B$158,0),MATCH($E$3,Input_Lieferant!$C$8:$BE$8,0)),"")</f>
        <v/>
      </c>
    </row>
    <row r="433" spans="2:5" ht="14.25" customHeight="1" x14ac:dyDescent="0.2">
      <c r="B433" t="str">
        <f>IFERROR(IF(AND(B428=B429, B429=B430),IF(B430+1&gt;MATCH(0,Input_Lieferant!$B$9:$B$158,-1),"",B430+1),B430),"")</f>
        <v/>
      </c>
      <c r="C433">
        <v>429</v>
      </c>
      <c r="D433" t="str">
        <f t="shared" si="6"/>
        <v/>
      </c>
      <c r="E433" t="str">
        <f>_xlfn.IFNA(INDEX(Input_Lieferant!$C$9:$BE$158,MATCH($B433,Input_Lieferant!$B$9:$B$158,0),MATCH($E$3,Input_Lieferant!$C$8:$BE$8,0)),"")</f>
        <v/>
      </c>
    </row>
    <row r="434" spans="2:5" ht="14.25" customHeight="1" x14ac:dyDescent="0.2">
      <c r="B434" t="str">
        <f>IFERROR(IF(AND(B431=B432, B432=B433),IF(B431+1&gt;MATCH(0,Input_Lieferant!$B$9:$B$158,-1),"",B431+1),B431),"")</f>
        <v/>
      </c>
      <c r="C434">
        <v>430</v>
      </c>
      <c r="D434" t="str">
        <f t="shared" si="6"/>
        <v/>
      </c>
      <c r="E434" t="str">
        <f>_xlfn.IFNA(INDEX(Input_Lieferant!$C$9:$BE$158,MATCH($B434,Input_Lieferant!$B$9:$B$158,0),MATCH($E$3,Input_Lieferant!$C$8:$BE$8,0)),"")</f>
        <v/>
      </c>
    </row>
    <row r="435" spans="2:5" ht="14.25" customHeight="1" x14ac:dyDescent="0.2">
      <c r="B435" t="str">
        <f>IFERROR(IF(AND(B431=B432, B432=B433),IF(B432+1&gt;MATCH(0,Input_Lieferant!$B$9:$B$158,-1),"",B432+1),B432),"")</f>
        <v/>
      </c>
      <c r="C435">
        <v>431</v>
      </c>
      <c r="D435" t="str">
        <f t="shared" si="6"/>
        <v/>
      </c>
      <c r="E435" t="str">
        <f>_xlfn.IFNA(INDEX(Input_Lieferant!$C$9:$BE$158,MATCH($B435,Input_Lieferant!$B$9:$B$158,0),MATCH($E$3,Input_Lieferant!$C$8:$BE$8,0)),"")</f>
        <v/>
      </c>
    </row>
    <row r="436" spans="2:5" ht="14.25" customHeight="1" x14ac:dyDescent="0.2">
      <c r="B436" t="str">
        <f>IFERROR(IF(AND(B431=B432, B432=B433),IF(B433+1&gt;MATCH(0,Input_Lieferant!$B$9:$B$158,-1),"",B433+1),B433),"")</f>
        <v/>
      </c>
      <c r="C436">
        <v>432</v>
      </c>
      <c r="D436" t="str">
        <f t="shared" si="6"/>
        <v/>
      </c>
      <c r="E436" t="str">
        <f>_xlfn.IFNA(INDEX(Input_Lieferant!$C$9:$BE$158,MATCH($B436,Input_Lieferant!$B$9:$B$158,0),MATCH($E$3,Input_Lieferant!$C$8:$BE$8,0)),"")</f>
        <v/>
      </c>
    </row>
    <row r="437" spans="2:5" ht="14.25" customHeight="1" x14ac:dyDescent="0.2">
      <c r="B437" t="str">
        <f>IFERROR(IF(AND(B434=B435, B435=B436),IF(B434+1&gt;MATCH(0,Input_Lieferant!$B$9:$B$158,-1),"",B434+1),B434),"")</f>
        <v/>
      </c>
      <c r="C437">
        <v>433</v>
      </c>
      <c r="D437" t="str">
        <f t="shared" si="6"/>
        <v/>
      </c>
      <c r="E437" t="str">
        <f>_xlfn.IFNA(INDEX(Input_Lieferant!$C$9:$BE$158,MATCH($B437,Input_Lieferant!$B$9:$B$158,0),MATCH($E$3,Input_Lieferant!$C$8:$BE$8,0)),"")</f>
        <v/>
      </c>
    </row>
    <row r="438" spans="2:5" ht="14.25" customHeight="1" x14ac:dyDescent="0.2">
      <c r="B438" t="str">
        <f>IFERROR(IF(AND(B434=B435, B435=B436),IF(B435+1&gt;MATCH(0,Input_Lieferant!$B$9:$B$158,-1),"",B435+1),B435),"")</f>
        <v/>
      </c>
      <c r="C438">
        <v>434</v>
      </c>
      <c r="D438" t="str">
        <f t="shared" si="6"/>
        <v/>
      </c>
      <c r="E438" t="str">
        <f>_xlfn.IFNA(INDEX(Input_Lieferant!$C$9:$BE$158,MATCH($B438,Input_Lieferant!$B$9:$B$158,0),MATCH($E$3,Input_Lieferant!$C$8:$BE$8,0)),"")</f>
        <v/>
      </c>
    </row>
    <row r="439" spans="2:5" ht="14.25" customHeight="1" x14ac:dyDescent="0.2">
      <c r="B439" t="str">
        <f>IFERROR(IF(AND(B434=B435, B435=B436),IF(B436+1&gt;MATCH(0,Input_Lieferant!$B$9:$B$158,-1),"",B436+1),B436),"")</f>
        <v/>
      </c>
      <c r="C439">
        <v>435</v>
      </c>
      <c r="D439" t="str">
        <f t="shared" si="6"/>
        <v/>
      </c>
      <c r="E439" t="str">
        <f>_xlfn.IFNA(INDEX(Input_Lieferant!$C$9:$BE$158,MATCH($B439,Input_Lieferant!$B$9:$B$158,0),MATCH($E$3,Input_Lieferant!$C$8:$BE$8,0)),"")</f>
        <v/>
      </c>
    </row>
    <row r="440" spans="2:5" ht="14.25" customHeight="1" x14ac:dyDescent="0.2">
      <c r="B440" t="str">
        <f>IFERROR(IF(AND(B437=B438, B438=B439),IF(B437+1&gt;MATCH(0,Input_Lieferant!$B$9:$B$158,-1),"",B437+1),B437),"")</f>
        <v/>
      </c>
      <c r="C440">
        <v>436</v>
      </c>
      <c r="D440" t="str">
        <f t="shared" si="6"/>
        <v/>
      </c>
      <c r="E440" t="str">
        <f>_xlfn.IFNA(INDEX(Input_Lieferant!$C$9:$BE$158,MATCH($B440,Input_Lieferant!$B$9:$B$158,0),MATCH($E$3,Input_Lieferant!$C$8:$BE$8,0)),"")</f>
        <v/>
      </c>
    </row>
    <row r="441" spans="2:5" ht="14.25" customHeight="1" x14ac:dyDescent="0.2">
      <c r="B441" t="str">
        <f>IFERROR(IF(AND(B437=B438, B438=B439),IF(B438+1&gt;MATCH(0,Input_Lieferant!$B$9:$B$158,-1),"",B438+1),B438),"")</f>
        <v/>
      </c>
      <c r="C441">
        <v>437</v>
      </c>
      <c r="D441" t="str">
        <f t="shared" si="6"/>
        <v/>
      </c>
      <c r="E441" t="str">
        <f>_xlfn.IFNA(INDEX(Input_Lieferant!$C$9:$BE$158,MATCH($B441,Input_Lieferant!$B$9:$B$158,0),MATCH($E$3,Input_Lieferant!$C$8:$BE$8,0)),"")</f>
        <v/>
      </c>
    </row>
    <row r="442" spans="2:5" ht="14.25" customHeight="1" x14ac:dyDescent="0.2">
      <c r="B442" t="str">
        <f>IFERROR(IF(AND(B437=B438, B438=B439),IF(B439+1&gt;MATCH(0,Input_Lieferant!$B$9:$B$158,-1),"",B439+1),B439),"")</f>
        <v/>
      </c>
      <c r="C442">
        <v>438</v>
      </c>
      <c r="D442" t="str">
        <f t="shared" si="6"/>
        <v/>
      </c>
      <c r="E442" t="str">
        <f>_xlfn.IFNA(INDEX(Input_Lieferant!$C$9:$BE$158,MATCH($B442,Input_Lieferant!$B$9:$B$158,0),MATCH($E$3,Input_Lieferant!$C$8:$BE$8,0)),"")</f>
        <v/>
      </c>
    </row>
    <row r="443" spans="2:5" ht="14.25" customHeight="1" x14ac:dyDescent="0.2">
      <c r="B443" t="str">
        <f>IFERROR(IF(AND(B440=B441, B441=B442),IF(B440+1&gt;MATCH(0,Input_Lieferant!$B$9:$B$158,-1),"",B440+1),B440),"")</f>
        <v/>
      </c>
      <c r="C443">
        <v>439</v>
      </c>
      <c r="D443" t="str">
        <f t="shared" si="6"/>
        <v/>
      </c>
      <c r="E443" t="str">
        <f>_xlfn.IFNA(INDEX(Input_Lieferant!$C$9:$BE$158,MATCH($B443,Input_Lieferant!$B$9:$B$158,0),MATCH($E$3,Input_Lieferant!$C$8:$BE$8,0)),"")</f>
        <v/>
      </c>
    </row>
    <row r="444" spans="2:5" ht="14.25" customHeight="1" x14ac:dyDescent="0.2">
      <c r="B444" t="str">
        <f>IFERROR(IF(AND(B440=B441, B441=B442),IF(B441+1&gt;MATCH(0,Input_Lieferant!$B$9:$B$158,-1),"",B441+1),B441),"")</f>
        <v/>
      </c>
      <c r="C444">
        <v>440</v>
      </c>
      <c r="D444" t="str">
        <f t="shared" si="6"/>
        <v/>
      </c>
      <c r="E444" t="str">
        <f>_xlfn.IFNA(INDEX(Input_Lieferant!$C$9:$BE$158,MATCH($B444,Input_Lieferant!$B$9:$B$158,0),MATCH($E$3,Input_Lieferant!$C$8:$BE$8,0)),"")</f>
        <v/>
      </c>
    </row>
    <row r="445" spans="2:5" ht="14.25" customHeight="1" x14ac:dyDescent="0.2">
      <c r="B445" t="str">
        <f>IFERROR(IF(AND(B440=B441, B441=B442),IF(B442+1&gt;MATCH(0,Input_Lieferant!$B$9:$B$158,-1),"",B442+1),B442),"")</f>
        <v/>
      </c>
      <c r="C445">
        <v>441</v>
      </c>
      <c r="D445" t="str">
        <f t="shared" si="6"/>
        <v/>
      </c>
      <c r="E445" t="str">
        <f>_xlfn.IFNA(INDEX(Input_Lieferant!$C$9:$BE$158,MATCH($B445,Input_Lieferant!$B$9:$B$158,0),MATCH($E$3,Input_Lieferant!$C$8:$BE$8,0)),"")</f>
        <v/>
      </c>
    </row>
    <row r="446" spans="2:5" ht="14.25" customHeight="1" x14ac:dyDescent="0.2">
      <c r="B446" t="str">
        <f>IFERROR(IF(AND(B443=B444, B444=B445),IF(B443+1&gt;MATCH(0,Input_Lieferant!$B$9:$B$158,-1),"",B443+1),B443),"")</f>
        <v/>
      </c>
      <c r="C446">
        <v>442</v>
      </c>
      <c r="D446" t="str">
        <f t="shared" si="6"/>
        <v/>
      </c>
      <c r="E446" t="str">
        <f>_xlfn.IFNA(INDEX(Input_Lieferant!$C$9:$BE$158,MATCH($B446,Input_Lieferant!$B$9:$B$158,0),MATCH($E$3,Input_Lieferant!$C$8:$BE$8,0)),"")</f>
        <v/>
      </c>
    </row>
    <row r="447" spans="2:5" ht="14.25" customHeight="1" x14ac:dyDescent="0.2">
      <c r="B447" t="str">
        <f>IFERROR(IF(AND(B443=B444, B444=B445),IF(B444+1&gt;MATCH(0,Input_Lieferant!$B$9:$B$158,-1),"",B444+1),B444),"")</f>
        <v/>
      </c>
      <c r="C447">
        <v>443</v>
      </c>
      <c r="D447" t="str">
        <f t="shared" si="6"/>
        <v/>
      </c>
      <c r="E447" t="str">
        <f>_xlfn.IFNA(INDEX(Input_Lieferant!$C$9:$BE$158,MATCH($B447,Input_Lieferant!$B$9:$B$158,0),MATCH($E$3,Input_Lieferant!$C$8:$BE$8,0)),"")</f>
        <v/>
      </c>
    </row>
    <row r="448" spans="2:5" ht="14.25" customHeight="1" x14ac:dyDescent="0.2">
      <c r="B448" t="str">
        <f>IFERROR(IF(AND(B443=B444, B444=B445),IF(B445+1&gt;MATCH(0,Input_Lieferant!$B$9:$B$158,-1),"",B445+1),B445),"")</f>
        <v/>
      </c>
      <c r="C448">
        <v>444</v>
      </c>
      <c r="D448" t="str">
        <f t="shared" si="6"/>
        <v/>
      </c>
      <c r="E448" t="str">
        <f>_xlfn.IFNA(INDEX(Input_Lieferant!$C$9:$BE$158,MATCH($B448,Input_Lieferant!$B$9:$B$158,0),MATCH($E$3,Input_Lieferant!$C$8:$BE$8,0)),"")</f>
        <v/>
      </c>
    </row>
    <row r="449" spans="2:7" ht="14.25" customHeight="1" x14ac:dyDescent="0.2">
      <c r="B449" t="str">
        <f>IFERROR(IF(AND(B446=B447, B447=B448),IF(B446+1&gt;MATCH(0,Input_Lieferant!$B$9:$B$158,-1),"",B446+1),B446),"")</f>
        <v/>
      </c>
      <c r="C449">
        <v>445</v>
      </c>
      <c r="D449" t="str">
        <f t="shared" si="6"/>
        <v/>
      </c>
      <c r="E449" t="str">
        <f>_xlfn.IFNA(INDEX(Input_Lieferant!$C$9:$BE$158,MATCH($B449,Input_Lieferant!$B$9:$B$158,0),MATCH($E$3,Input_Lieferant!$C$8:$BE$8,0)),"")</f>
        <v/>
      </c>
    </row>
    <row r="450" spans="2:7" ht="14.25" customHeight="1" x14ac:dyDescent="0.2">
      <c r="B450" t="str">
        <f>IFERROR(IF(AND(B446=B447, B447=B448),IF(B447+1&gt;MATCH(0,Input_Lieferant!$B$9:$B$158,-1),"",B447+1),B447),"")</f>
        <v/>
      </c>
      <c r="C450">
        <v>446</v>
      </c>
      <c r="D450" t="str">
        <f t="shared" si="6"/>
        <v/>
      </c>
      <c r="E450" t="str">
        <f>_xlfn.IFNA(INDEX(Input_Lieferant!$C$9:$BE$158,MATCH($B450,Input_Lieferant!$B$9:$B$158,0),MATCH($E$3,Input_Lieferant!$C$8:$BE$8,0)),"")</f>
        <v/>
      </c>
    </row>
    <row r="451" spans="2:7" ht="14.25" customHeight="1" x14ac:dyDescent="0.2">
      <c r="B451" t="str">
        <f>IFERROR(IF(AND(B446=B447, B447=B448),IF(B448+1&gt;MATCH(0,Input_Lieferant!$B$9:$B$158,-1),"",B448+1),B448),"")</f>
        <v/>
      </c>
      <c r="C451">
        <v>447</v>
      </c>
      <c r="D451" t="str">
        <f t="shared" si="6"/>
        <v/>
      </c>
      <c r="E451" t="str">
        <f>_xlfn.IFNA(INDEX(Input_Lieferant!$C$9:$BE$158,MATCH($B451,Input_Lieferant!$B$9:$B$158,0),MATCH($E$3,Input_Lieferant!$C$8:$BE$8,0)),"")</f>
        <v/>
      </c>
    </row>
    <row r="452" spans="2:7" ht="14.25" customHeight="1" x14ac:dyDescent="0.2">
      <c r="B452" t="str">
        <f>IFERROR(IF(AND(B449=B450, B450=B451),IF(B449+1&gt;MATCH(0,Input_Lieferant!$B$9:$B$158,-1),"",B449+1),B449),"")</f>
        <v/>
      </c>
      <c r="C452">
        <v>448</v>
      </c>
      <c r="D452" t="str">
        <f t="shared" si="6"/>
        <v/>
      </c>
      <c r="E452" t="str">
        <f>_xlfn.IFNA(INDEX(Input_Lieferant!$C$9:$BE$158,MATCH($B452,Input_Lieferant!$B$9:$B$158,0),MATCH($E$3,Input_Lieferant!$C$8:$BE$8,0)),"")</f>
        <v/>
      </c>
    </row>
    <row r="453" spans="2:7" ht="14.25" customHeight="1" x14ac:dyDescent="0.2">
      <c r="B453" t="str">
        <f>IFERROR(IF(AND(B449=B450, B450=B451),IF(B450+1&gt;MATCH(0,Input_Lieferant!$B$9:$B$158,-1),"",B450+1),B450),"")</f>
        <v/>
      </c>
      <c r="C453">
        <v>449</v>
      </c>
      <c r="D453" t="str">
        <f t="shared" si="6"/>
        <v/>
      </c>
      <c r="E453" t="str">
        <f>_xlfn.IFNA(INDEX(Input_Lieferant!$C$9:$BE$158,MATCH($B453,Input_Lieferant!$B$9:$B$158,0),MATCH($E$3,Input_Lieferant!$C$8:$BE$8,0)),"")</f>
        <v/>
      </c>
    </row>
    <row r="454" spans="2:7" ht="14.25" customHeight="1" x14ac:dyDescent="0.2">
      <c r="B454" t="str">
        <f>IFERROR(IF(AND(B449=B450, B450=B451),IF(B451+1&gt;MATCH(0,Input_Lieferant!$B$9:$B$158,-1),"",B451+1),B451),"")</f>
        <v/>
      </c>
      <c r="C454">
        <v>450</v>
      </c>
      <c r="D454" t="str">
        <f t="shared" si="6"/>
        <v/>
      </c>
      <c r="E454" t="str">
        <f>_xlfn.IFNA(INDEX(Input_Lieferant!$C$9:$BE$158,MATCH($B454,Input_Lieferant!$B$9:$B$158,0),MATCH($E$3,Input_Lieferant!$C$8:$BE$8,0)),"")</f>
        <v/>
      </c>
    </row>
    <row r="455" spans="2:7" ht="14.25" customHeight="1" x14ac:dyDescent="0.2">
      <c r="B455" s="231"/>
      <c r="C455" s="231"/>
      <c r="D455" s="231"/>
      <c r="E455" s="231"/>
      <c r="F455" s="88"/>
      <c r="G455" s="88"/>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47">
    <tabColor rgb="FF92D050"/>
  </sheetPr>
  <dimension ref="A1:G452"/>
  <sheetViews>
    <sheetView zoomScale="85" zoomScaleNormal="85" workbookViewId="0">
      <pane ySplit="1" topLeftCell="A2" activePane="bottomLeft" state="frozen"/>
      <selection activeCell="F2" sqref="F2:F151"/>
      <selection pane="bottomLeft" activeCell="F2" sqref="F2:F151"/>
    </sheetView>
  </sheetViews>
  <sheetFormatPr baseColWidth="10" defaultColWidth="13.5" defaultRowHeight="15" x14ac:dyDescent="0.2"/>
  <cols>
    <col min="1" max="1" width="12.1640625" customWidth="1"/>
    <col min="2" max="2" width="9.1640625" hidden="1" customWidth="1"/>
    <col min="3" max="3" width="14.5" customWidth="1"/>
    <col min="4" max="4" width="10.83203125" customWidth="1"/>
    <col min="5" max="5" width="9.33203125" customWidth="1"/>
    <col min="6" max="6" width="11.33203125" customWidth="1"/>
    <col min="7" max="7" width="13.5" hidden="1" customWidth="1"/>
  </cols>
  <sheetData>
    <row r="1" spans="1:7" x14ac:dyDescent="0.2">
      <c r="A1" s="1" t="s">
        <v>1</v>
      </c>
      <c r="B1" s="229" t="s">
        <v>3</v>
      </c>
      <c r="C1" s="229" t="s">
        <v>29</v>
      </c>
      <c r="D1" s="229" t="s">
        <v>30</v>
      </c>
      <c r="E1" s="229" t="s">
        <v>31</v>
      </c>
      <c r="F1" s="229" t="s">
        <v>32</v>
      </c>
      <c r="G1" s="230" t="s">
        <v>33</v>
      </c>
    </row>
    <row r="2" spans="1:7" x14ac:dyDescent="0.2">
      <c r="A2">
        <f>IF(Input_Lieferant!B9="","",Input_Lieferant!B9)</f>
        <v>1</v>
      </c>
      <c r="B2">
        <f>IF(Input_Lieferant!B9="","",Input_Lieferant!B9)</f>
        <v>1</v>
      </c>
      <c r="C2" t="str">
        <f>IF(A2&lt;&gt;"","MATERIAL","")</f>
        <v>MATERIAL</v>
      </c>
      <c r="D2">
        <f>A2</f>
        <v>1</v>
      </c>
      <c r="E2" t="str">
        <f>IF(A2&lt;&gt;"","GRUN","")</f>
        <v>GRUN</v>
      </c>
      <c r="F2" t="str">
        <f>IF(A2&lt;&gt;"","D","")</f>
        <v>D</v>
      </c>
      <c r="G2" s="227"/>
    </row>
    <row r="3" spans="1:7" x14ac:dyDescent="0.2">
      <c r="A3">
        <f>IF(Input_Lieferant!B9="","",Input_Lieferant!B9)</f>
        <v>1</v>
      </c>
      <c r="B3">
        <f>IF(Input_Lieferant!B10="","",Input_Lieferant!B10)</f>
        <v>2</v>
      </c>
      <c r="C3" t="str">
        <f t="shared" ref="C3:C66" si="0">IF(A3&lt;&gt;"","MATERIAL","")</f>
        <v>MATERIAL</v>
      </c>
      <c r="D3">
        <f t="shared" ref="D3:D66" si="1">A3</f>
        <v>1</v>
      </c>
      <c r="E3" t="str">
        <f t="shared" ref="E3:E66" si="2">IF(A3&lt;&gt;"","GRUN","")</f>
        <v>GRUN</v>
      </c>
      <c r="F3" t="str">
        <f>IF(A3&lt;&gt;"","F","")</f>
        <v>F</v>
      </c>
      <c r="G3" s="227"/>
    </row>
    <row r="4" spans="1:7" x14ac:dyDescent="0.2">
      <c r="A4">
        <f>IF(Input_Lieferant!B9="","",Input_Lieferant!B9)</f>
        <v>1</v>
      </c>
      <c r="B4">
        <f>IF(Input_Lieferant!B11="","",Input_Lieferant!B11)</f>
        <v>3</v>
      </c>
      <c r="C4" t="str">
        <f t="shared" si="0"/>
        <v>MATERIAL</v>
      </c>
      <c r="D4">
        <f t="shared" si="1"/>
        <v>1</v>
      </c>
      <c r="E4" t="str">
        <f t="shared" si="2"/>
        <v>GRUN</v>
      </c>
      <c r="F4" t="str">
        <f>IF(A4&lt;&gt;"","E","")</f>
        <v>E</v>
      </c>
      <c r="G4" s="227"/>
    </row>
    <row r="5" spans="1:7" x14ac:dyDescent="0.2">
      <c r="A5">
        <f>IFERROR(IF(AND(A2=A3, A3=A4),IF(A2+1&gt;MATCH(0,Input_Lieferant!$B$9:$B$158,-1),"",A2+1),A2),"")</f>
        <v>2</v>
      </c>
      <c r="B5">
        <f>IF(Input_Lieferant!B12="","",Input_Lieferant!B12)</f>
        <v>4</v>
      </c>
      <c r="C5" t="str">
        <f t="shared" si="0"/>
        <v>MATERIAL</v>
      </c>
      <c r="D5">
        <f t="shared" si="1"/>
        <v>2</v>
      </c>
      <c r="E5" t="str">
        <f t="shared" si="2"/>
        <v>GRUN</v>
      </c>
      <c r="F5" t="str">
        <f>IF(D5&lt;&gt;"",F2,"")</f>
        <v>D</v>
      </c>
      <c r="G5" s="227"/>
    </row>
    <row r="6" spans="1:7" x14ac:dyDescent="0.2">
      <c r="A6">
        <f>IFERROR(IF(AND(A2=A3, A3=A4),IF(A3+1&gt;MATCH(0,Input_Lieferant!$B$9:$B$158,-1),"",A3+1),A3),"")</f>
        <v>2</v>
      </c>
      <c r="B6" t="str">
        <f>IF(Input_Lieferant!B13="","",Input_Lieferant!B13)</f>
        <v/>
      </c>
      <c r="C6" t="str">
        <f t="shared" si="0"/>
        <v>MATERIAL</v>
      </c>
      <c r="D6">
        <f t="shared" si="1"/>
        <v>2</v>
      </c>
      <c r="E6" t="str">
        <f t="shared" si="2"/>
        <v>GRUN</v>
      </c>
      <c r="F6" t="str">
        <f t="shared" ref="F6:F69" si="3">IF(D6&lt;&gt;"",F3,"")</f>
        <v>F</v>
      </c>
      <c r="G6" s="227"/>
    </row>
    <row r="7" spans="1:7" x14ac:dyDescent="0.2">
      <c r="A7">
        <f>IFERROR(IF(AND(A2=A3, A3=A4),IF(A4+1&gt;MATCH(0,Input_Lieferant!$B$9:$B$158,-1),"",A4+1),A4),"")</f>
        <v>2</v>
      </c>
      <c r="B7" t="str">
        <f>IF(Input_Lieferant!B14="","",Input_Lieferant!B14)</f>
        <v/>
      </c>
      <c r="C7" t="str">
        <f t="shared" si="0"/>
        <v>MATERIAL</v>
      </c>
      <c r="D7">
        <f t="shared" si="1"/>
        <v>2</v>
      </c>
      <c r="E7" t="str">
        <f t="shared" si="2"/>
        <v>GRUN</v>
      </c>
      <c r="F7" t="str">
        <f t="shared" si="3"/>
        <v>E</v>
      </c>
      <c r="G7" s="227"/>
    </row>
    <row r="8" spans="1:7" x14ac:dyDescent="0.2">
      <c r="A8">
        <f>IFERROR(IF(AND(A5=A6, A6=A7),IF(A5+1&gt;MATCH(0,Input_Lieferant!$B$9:$B$158,-1),"",A5+1),A5),"")</f>
        <v>3</v>
      </c>
      <c r="B8" t="str">
        <f>IF(Input_Lieferant!B15="","",Input_Lieferant!B15)</f>
        <v/>
      </c>
      <c r="C8" t="str">
        <f t="shared" si="0"/>
        <v>MATERIAL</v>
      </c>
      <c r="D8">
        <f t="shared" si="1"/>
        <v>3</v>
      </c>
      <c r="E8" t="str">
        <f t="shared" si="2"/>
        <v>GRUN</v>
      </c>
      <c r="F8" t="str">
        <f t="shared" si="3"/>
        <v>D</v>
      </c>
      <c r="G8" s="227"/>
    </row>
    <row r="9" spans="1:7" x14ac:dyDescent="0.2">
      <c r="A9">
        <f>IFERROR(IF(AND(A5=A6, A6=A7),IF(A6+1&gt;MATCH(0,Input_Lieferant!$B$9:$B$158,-1),"",A6+1),A6),"")</f>
        <v>3</v>
      </c>
      <c r="B9" t="str">
        <f>IF(Input_Lieferant!B16="","",Input_Lieferant!B16)</f>
        <v/>
      </c>
      <c r="C9" t="str">
        <f t="shared" si="0"/>
        <v>MATERIAL</v>
      </c>
      <c r="D9">
        <f t="shared" si="1"/>
        <v>3</v>
      </c>
      <c r="E9" t="str">
        <f t="shared" si="2"/>
        <v>GRUN</v>
      </c>
      <c r="F9" t="str">
        <f t="shared" si="3"/>
        <v>F</v>
      </c>
      <c r="G9" s="227"/>
    </row>
    <row r="10" spans="1:7" x14ac:dyDescent="0.2">
      <c r="A10">
        <f>IFERROR(IF(AND(A5=A6, A6=A7),IF(A7+1&gt;MATCH(0,Input_Lieferant!$B$9:$B$158,-1),"",A7+1),A7),"")</f>
        <v>3</v>
      </c>
      <c r="B10" t="str">
        <f>IF(Input_Lieferant!B17="","",Input_Lieferant!B17)</f>
        <v/>
      </c>
      <c r="C10" t="str">
        <f t="shared" si="0"/>
        <v>MATERIAL</v>
      </c>
      <c r="D10">
        <f t="shared" si="1"/>
        <v>3</v>
      </c>
      <c r="E10" t="str">
        <f t="shared" si="2"/>
        <v>GRUN</v>
      </c>
      <c r="F10" t="str">
        <f t="shared" si="3"/>
        <v>E</v>
      </c>
      <c r="G10" s="227"/>
    </row>
    <row r="11" spans="1:7" x14ac:dyDescent="0.2">
      <c r="A11">
        <f>IFERROR(IF(AND(A8=A9, A9=A10),IF(A8+1&gt;MATCH(0,Input_Lieferant!$B$9:$B$158,-1),"",A8+1),A8),"")</f>
        <v>4</v>
      </c>
      <c r="B11" t="str">
        <f>IF(Input_Lieferant!B18="","",Input_Lieferant!B18)</f>
        <v/>
      </c>
      <c r="C11" t="str">
        <f t="shared" si="0"/>
        <v>MATERIAL</v>
      </c>
      <c r="D11">
        <f t="shared" si="1"/>
        <v>4</v>
      </c>
      <c r="E11" t="str">
        <f t="shared" si="2"/>
        <v>GRUN</v>
      </c>
      <c r="F11" t="str">
        <f t="shared" si="3"/>
        <v>D</v>
      </c>
      <c r="G11" s="227"/>
    </row>
    <row r="12" spans="1:7" x14ac:dyDescent="0.2">
      <c r="A12">
        <f>IFERROR(IF(AND(A8=A9, A9=A10),IF(A9+1&gt;MATCH(0,Input_Lieferant!$B$9:$B$158,-1),"",A9+1),A9),"")</f>
        <v>4</v>
      </c>
      <c r="B12" t="str">
        <f>IF(Input_Lieferant!B19="","",Input_Lieferant!B19)</f>
        <v/>
      </c>
      <c r="C12" t="str">
        <f t="shared" si="0"/>
        <v>MATERIAL</v>
      </c>
      <c r="D12">
        <f t="shared" si="1"/>
        <v>4</v>
      </c>
      <c r="E12" t="str">
        <f t="shared" si="2"/>
        <v>GRUN</v>
      </c>
      <c r="F12" t="str">
        <f t="shared" si="3"/>
        <v>F</v>
      </c>
      <c r="G12" s="227"/>
    </row>
    <row r="13" spans="1:7" x14ac:dyDescent="0.2">
      <c r="A13">
        <f>IFERROR(IF(AND(A8=A9, A9=A10),IF(A10+1&gt;MATCH(0,Input_Lieferant!$B$9:$B$158,-1),"",A10+1),A10),"")</f>
        <v>4</v>
      </c>
      <c r="B13" t="str">
        <f>IF(Input_Lieferant!B20="","",Input_Lieferant!B20)</f>
        <v/>
      </c>
      <c r="C13" t="str">
        <f t="shared" si="0"/>
        <v>MATERIAL</v>
      </c>
      <c r="D13">
        <f t="shared" si="1"/>
        <v>4</v>
      </c>
      <c r="E13" t="str">
        <f t="shared" si="2"/>
        <v>GRUN</v>
      </c>
      <c r="F13" t="str">
        <f t="shared" si="3"/>
        <v>E</v>
      </c>
      <c r="G13" s="227"/>
    </row>
    <row r="14" spans="1:7" x14ac:dyDescent="0.2">
      <c r="A14" t="str">
        <f>IFERROR(IF(AND(A11=A12, A12=A13),IF(A11+1&gt;MATCH(0,Input_Lieferant!$B$9:$B$158,-1),"",A11+1),A11),"")</f>
        <v/>
      </c>
      <c r="B14" t="str">
        <f>IF(Input_Lieferant!B21="","",Input_Lieferant!B21)</f>
        <v/>
      </c>
      <c r="C14" t="str">
        <f t="shared" si="0"/>
        <v/>
      </c>
      <c r="D14" t="str">
        <f t="shared" si="1"/>
        <v/>
      </c>
      <c r="E14" t="str">
        <f t="shared" si="2"/>
        <v/>
      </c>
      <c r="F14" t="str">
        <f t="shared" si="3"/>
        <v/>
      </c>
      <c r="G14" s="227"/>
    </row>
    <row r="15" spans="1:7" x14ac:dyDescent="0.2">
      <c r="A15" t="str">
        <f>IFERROR(IF(AND(A11=A12, A12=A13),IF(A12+1&gt;MATCH(0,Input_Lieferant!$B$9:$B$158,-1),"",A12+1),A12),"")</f>
        <v/>
      </c>
      <c r="B15" t="str">
        <f>IF(Input_Lieferant!B22="","",Input_Lieferant!B22)</f>
        <v/>
      </c>
      <c r="C15" t="str">
        <f t="shared" si="0"/>
        <v/>
      </c>
      <c r="D15" t="str">
        <f t="shared" si="1"/>
        <v/>
      </c>
      <c r="E15" t="str">
        <f t="shared" si="2"/>
        <v/>
      </c>
      <c r="F15" t="str">
        <f t="shared" si="3"/>
        <v/>
      </c>
      <c r="G15" s="227"/>
    </row>
    <row r="16" spans="1:7" x14ac:dyDescent="0.2">
      <c r="A16" t="str">
        <f>IFERROR(IF(AND(A11=A12, A12=A13),IF(A13+1&gt;MATCH(0,Input_Lieferant!$B$9:$B$158,-1),"",A13+1),A13),"")</f>
        <v/>
      </c>
      <c r="B16" t="str">
        <f>IF(Input_Lieferant!B23="","",Input_Lieferant!B23)</f>
        <v/>
      </c>
      <c r="C16" t="str">
        <f t="shared" si="0"/>
        <v/>
      </c>
      <c r="D16" t="str">
        <f t="shared" si="1"/>
        <v/>
      </c>
      <c r="E16" t="str">
        <f t="shared" si="2"/>
        <v/>
      </c>
      <c r="F16" t="str">
        <f t="shared" si="3"/>
        <v/>
      </c>
      <c r="G16" s="227"/>
    </row>
    <row r="17" spans="1:7" x14ac:dyDescent="0.2">
      <c r="A17" t="str">
        <f>IFERROR(IF(AND(A14=A15, A15=A16),IF(A14+1&gt;MATCH(0,Input_Lieferant!$B$9:$B$158,-1),"",A14+1),A14),"")</f>
        <v/>
      </c>
      <c r="B17" t="str">
        <f>IF(Input_Lieferant!B24="","",Input_Lieferant!B24)</f>
        <v/>
      </c>
      <c r="C17" t="str">
        <f t="shared" si="0"/>
        <v/>
      </c>
      <c r="D17" t="str">
        <f t="shared" si="1"/>
        <v/>
      </c>
      <c r="E17" t="str">
        <f t="shared" si="2"/>
        <v/>
      </c>
      <c r="F17" t="str">
        <f t="shared" si="3"/>
        <v/>
      </c>
      <c r="G17" s="227"/>
    </row>
    <row r="18" spans="1:7" x14ac:dyDescent="0.2">
      <c r="A18" t="str">
        <f>IFERROR(IF(AND(A14=A15, A15=A16),IF(A15+1&gt;MATCH(0,Input_Lieferant!$B$9:$B$158,-1),"",A15+1),A15),"")</f>
        <v/>
      </c>
      <c r="B18" t="str">
        <f>IF(Input_Lieferant!B25="","",Input_Lieferant!B25)</f>
        <v/>
      </c>
      <c r="C18" t="str">
        <f t="shared" si="0"/>
        <v/>
      </c>
      <c r="D18" t="str">
        <f t="shared" si="1"/>
        <v/>
      </c>
      <c r="E18" t="str">
        <f t="shared" si="2"/>
        <v/>
      </c>
      <c r="F18" t="str">
        <f t="shared" si="3"/>
        <v/>
      </c>
      <c r="G18" s="227"/>
    </row>
    <row r="19" spans="1:7" x14ac:dyDescent="0.2">
      <c r="A19" t="str">
        <f>IFERROR(IF(AND(A14=A15, A15=A16),IF(A16+1&gt;MATCH(0,Input_Lieferant!$B$9:$B$158,-1),"",A16+1),A16),"")</f>
        <v/>
      </c>
      <c r="B19" t="str">
        <f>IF(Input_Lieferant!B26="","",Input_Lieferant!B26)</f>
        <v/>
      </c>
      <c r="C19" t="str">
        <f t="shared" si="0"/>
        <v/>
      </c>
      <c r="D19" t="str">
        <f t="shared" si="1"/>
        <v/>
      </c>
      <c r="E19" t="str">
        <f t="shared" si="2"/>
        <v/>
      </c>
      <c r="F19" t="str">
        <f t="shared" si="3"/>
        <v/>
      </c>
      <c r="G19" s="227"/>
    </row>
    <row r="20" spans="1:7" x14ac:dyDescent="0.2">
      <c r="A20" t="str">
        <f>IFERROR(IF(AND(A17=A18, A18=A19),IF(A17+1&gt;MATCH(0,Input_Lieferant!$B$9:$B$158,-1),"",A17+1),A17),"")</f>
        <v/>
      </c>
      <c r="B20" t="str">
        <f>IF(Input_Lieferant!B27="","",Input_Lieferant!B27)</f>
        <v/>
      </c>
      <c r="C20" t="str">
        <f t="shared" si="0"/>
        <v/>
      </c>
      <c r="D20" t="str">
        <f t="shared" si="1"/>
        <v/>
      </c>
      <c r="E20" t="str">
        <f t="shared" si="2"/>
        <v/>
      </c>
      <c r="F20" t="str">
        <f t="shared" si="3"/>
        <v/>
      </c>
      <c r="G20" s="227"/>
    </row>
    <row r="21" spans="1:7" x14ac:dyDescent="0.2">
      <c r="A21" t="str">
        <f>IFERROR(IF(AND(A17=A18, A18=A19),IF(A18+1&gt;MATCH(0,Input_Lieferant!$B$9:$B$158,-1),"",A18+1),A18),"")</f>
        <v/>
      </c>
      <c r="B21" t="str">
        <f>IF(Input_Lieferant!B28="","",Input_Lieferant!B28)</f>
        <v/>
      </c>
      <c r="C21" t="str">
        <f t="shared" si="0"/>
        <v/>
      </c>
      <c r="D21" t="str">
        <f t="shared" si="1"/>
        <v/>
      </c>
      <c r="E21" t="str">
        <f t="shared" si="2"/>
        <v/>
      </c>
      <c r="F21" t="str">
        <f t="shared" si="3"/>
        <v/>
      </c>
      <c r="G21" s="227"/>
    </row>
    <row r="22" spans="1:7" x14ac:dyDescent="0.2">
      <c r="A22" t="str">
        <f>IFERROR(IF(AND(A17=A18, A18=A19),IF(A19+1&gt;MATCH(0,Input_Lieferant!$B$9:$B$158,-1),"",A19+1),A19),"")</f>
        <v/>
      </c>
      <c r="B22" t="str">
        <f>IF(Input_Lieferant!B29="","",Input_Lieferant!B29)</f>
        <v/>
      </c>
      <c r="C22" t="str">
        <f t="shared" si="0"/>
        <v/>
      </c>
      <c r="D22" t="str">
        <f t="shared" si="1"/>
        <v/>
      </c>
      <c r="E22" t="str">
        <f t="shared" si="2"/>
        <v/>
      </c>
      <c r="F22" t="str">
        <f t="shared" si="3"/>
        <v/>
      </c>
      <c r="G22" s="227"/>
    </row>
    <row r="23" spans="1:7" x14ac:dyDescent="0.2">
      <c r="A23" t="str">
        <f>IFERROR(IF(AND(A20=A21, A21=A22),IF(A20+1&gt;MATCH(0,Input_Lieferant!$B$9:$B$158,-1),"",A20+1),A20),"")</f>
        <v/>
      </c>
      <c r="B23" t="str">
        <f>IF(Input_Lieferant!B30="","",Input_Lieferant!B30)</f>
        <v/>
      </c>
      <c r="C23" t="str">
        <f t="shared" si="0"/>
        <v/>
      </c>
      <c r="D23" t="str">
        <f t="shared" si="1"/>
        <v/>
      </c>
      <c r="E23" t="str">
        <f t="shared" si="2"/>
        <v/>
      </c>
      <c r="F23" t="str">
        <f t="shared" si="3"/>
        <v/>
      </c>
      <c r="G23" s="227"/>
    </row>
    <row r="24" spans="1:7" x14ac:dyDescent="0.2">
      <c r="A24" t="str">
        <f>IFERROR(IF(AND(A20=A21, A21=A22),IF(A21+1&gt;MATCH(0,Input_Lieferant!$B$9:$B$158,-1),"",A21+1),A21),"")</f>
        <v/>
      </c>
      <c r="B24" t="str">
        <f>IF(Input_Lieferant!B31="","",Input_Lieferant!B31)</f>
        <v/>
      </c>
      <c r="C24" t="str">
        <f t="shared" si="0"/>
        <v/>
      </c>
      <c r="D24" t="str">
        <f t="shared" si="1"/>
        <v/>
      </c>
      <c r="E24" t="str">
        <f t="shared" si="2"/>
        <v/>
      </c>
      <c r="F24" t="str">
        <f t="shared" si="3"/>
        <v/>
      </c>
      <c r="G24" s="227"/>
    </row>
    <row r="25" spans="1:7" x14ac:dyDescent="0.2">
      <c r="A25" t="str">
        <f>IFERROR(IF(AND(A20=A21, A21=A22),IF(A22+1&gt;MATCH(0,Input_Lieferant!$B$9:$B$158,-1),"",A22+1),A22),"")</f>
        <v/>
      </c>
      <c r="B25" t="str">
        <f>IF(Input_Lieferant!B32="","",Input_Lieferant!B32)</f>
        <v/>
      </c>
      <c r="C25" t="str">
        <f t="shared" si="0"/>
        <v/>
      </c>
      <c r="D25" t="str">
        <f t="shared" si="1"/>
        <v/>
      </c>
      <c r="E25" t="str">
        <f t="shared" si="2"/>
        <v/>
      </c>
      <c r="F25" t="str">
        <f t="shared" si="3"/>
        <v/>
      </c>
      <c r="G25" s="227"/>
    </row>
    <row r="26" spans="1:7" x14ac:dyDescent="0.2">
      <c r="A26" t="str">
        <f>IFERROR(IF(AND(A23=A24, A24=A25),IF(A23+1&gt;MATCH(0,Input_Lieferant!$B$9:$B$158,-1),"",A23+1),A23),"")</f>
        <v/>
      </c>
      <c r="B26" t="str">
        <f>IF(Input_Lieferant!B33="","",Input_Lieferant!B33)</f>
        <v/>
      </c>
      <c r="C26" t="str">
        <f t="shared" si="0"/>
        <v/>
      </c>
      <c r="D26" t="str">
        <f t="shared" si="1"/>
        <v/>
      </c>
      <c r="E26" t="str">
        <f t="shared" si="2"/>
        <v/>
      </c>
      <c r="F26" t="str">
        <f t="shared" si="3"/>
        <v/>
      </c>
      <c r="G26" s="227"/>
    </row>
    <row r="27" spans="1:7" x14ac:dyDescent="0.2">
      <c r="A27" t="str">
        <f>IFERROR(IF(AND(A23=A24, A24=A25),IF(A24+1&gt;MATCH(0,Input_Lieferant!$B$9:$B$158,-1),"",A24+1),A24),"")</f>
        <v/>
      </c>
      <c r="B27" t="str">
        <f>IF(Input_Lieferant!B34="","",Input_Lieferant!B34)</f>
        <v/>
      </c>
      <c r="C27" t="str">
        <f t="shared" si="0"/>
        <v/>
      </c>
      <c r="D27" t="str">
        <f t="shared" si="1"/>
        <v/>
      </c>
      <c r="E27" t="str">
        <f t="shared" si="2"/>
        <v/>
      </c>
      <c r="F27" t="str">
        <f t="shared" si="3"/>
        <v/>
      </c>
      <c r="G27" s="227"/>
    </row>
    <row r="28" spans="1:7" x14ac:dyDescent="0.2">
      <c r="A28" t="str">
        <f>IFERROR(IF(AND(A23=A24, A24=A25),IF(A25+1&gt;MATCH(0,Input_Lieferant!$B$9:$B$158,-1),"",A25+1),A25),"")</f>
        <v/>
      </c>
      <c r="B28" t="str">
        <f>IF(Input_Lieferant!B35="","",Input_Lieferant!B35)</f>
        <v/>
      </c>
      <c r="C28" t="str">
        <f t="shared" si="0"/>
        <v/>
      </c>
      <c r="D28" t="str">
        <f t="shared" si="1"/>
        <v/>
      </c>
      <c r="E28" t="str">
        <f t="shared" si="2"/>
        <v/>
      </c>
      <c r="F28" t="str">
        <f t="shared" si="3"/>
        <v/>
      </c>
      <c r="G28" s="227"/>
    </row>
    <row r="29" spans="1:7" x14ac:dyDescent="0.2">
      <c r="A29" t="str">
        <f>IFERROR(IF(AND(A26=A27, A27=A28),IF(A26+1&gt;MATCH(0,Input_Lieferant!$B$9:$B$158,-1),"",A26+1),A26),"")</f>
        <v/>
      </c>
      <c r="B29" t="str">
        <f>IF(Input_Lieferant!B36="","",Input_Lieferant!B36)</f>
        <v/>
      </c>
      <c r="C29" t="str">
        <f t="shared" si="0"/>
        <v/>
      </c>
      <c r="D29" t="str">
        <f t="shared" si="1"/>
        <v/>
      </c>
      <c r="E29" t="str">
        <f t="shared" si="2"/>
        <v/>
      </c>
      <c r="F29" t="str">
        <f t="shared" si="3"/>
        <v/>
      </c>
      <c r="G29" s="227"/>
    </row>
    <row r="30" spans="1:7" x14ac:dyDescent="0.2">
      <c r="A30" t="str">
        <f>IFERROR(IF(AND(A26=A27, A27=A28),IF(A27+1&gt;MATCH(0,Input_Lieferant!$B$9:$B$158,-1),"",A27+1),A27),"")</f>
        <v/>
      </c>
      <c r="B30" t="str">
        <f>IF(Input_Lieferant!B37="","",Input_Lieferant!B37)</f>
        <v/>
      </c>
      <c r="C30" t="str">
        <f t="shared" si="0"/>
        <v/>
      </c>
      <c r="D30" t="str">
        <f t="shared" si="1"/>
        <v/>
      </c>
      <c r="E30" t="str">
        <f t="shared" si="2"/>
        <v/>
      </c>
      <c r="F30" t="str">
        <f t="shared" si="3"/>
        <v/>
      </c>
      <c r="G30" s="227"/>
    </row>
    <row r="31" spans="1:7" x14ac:dyDescent="0.2">
      <c r="A31" t="str">
        <f>IFERROR(IF(AND(A26=A27, A27=A28),IF(A28+1&gt;MATCH(0,Input_Lieferant!$B$9:$B$158,-1),"",A28+1),A28),"")</f>
        <v/>
      </c>
      <c r="B31" t="str">
        <f>IF(Input_Lieferant!B38="","",Input_Lieferant!B38)</f>
        <v/>
      </c>
      <c r="C31" t="str">
        <f t="shared" si="0"/>
        <v/>
      </c>
      <c r="D31" t="str">
        <f t="shared" si="1"/>
        <v/>
      </c>
      <c r="E31" t="str">
        <f t="shared" si="2"/>
        <v/>
      </c>
      <c r="F31" t="str">
        <f t="shared" si="3"/>
        <v/>
      </c>
      <c r="G31" s="227"/>
    </row>
    <row r="32" spans="1:7" x14ac:dyDescent="0.2">
      <c r="A32" t="str">
        <f>IFERROR(IF(AND(A29=A30, A30=A31),IF(A29+1&gt;MATCH(0,Input_Lieferant!$B$9:$B$158,-1),"",A29+1),A29),"")</f>
        <v/>
      </c>
      <c r="B32" t="str">
        <f>IF(Input_Lieferant!B39="","",Input_Lieferant!B39)</f>
        <v/>
      </c>
      <c r="C32" t="str">
        <f t="shared" si="0"/>
        <v/>
      </c>
      <c r="D32" t="str">
        <f t="shared" si="1"/>
        <v/>
      </c>
      <c r="E32" t="str">
        <f t="shared" si="2"/>
        <v/>
      </c>
      <c r="F32" t="str">
        <f t="shared" si="3"/>
        <v/>
      </c>
      <c r="G32" s="227"/>
    </row>
    <row r="33" spans="1:7" x14ac:dyDescent="0.2">
      <c r="A33" t="str">
        <f>IFERROR(IF(AND(A29=A30, A30=A31),IF(A30+1&gt;MATCH(0,Input_Lieferant!$B$9:$B$158,-1),"",A30+1),A30),"")</f>
        <v/>
      </c>
      <c r="B33" t="str">
        <f>IF(Input_Lieferant!B40="","",Input_Lieferant!B40)</f>
        <v/>
      </c>
      <c r="C33" t="str">
        <f t="shared" si="0"/>
        <v/>
      </c>
      <c r="D33" t="str">
        <f t="shared" si="1"/>
        <v/>
      </c>
      <c r="E33" t="str">
        <f t="shared" si="2"/>
        <v/>
      </c>
      <c r="F33" t="str">
        <f t="shared" si="3"/>
        <v/>
      </c>
      <c r="G33" s="227"/>
    </row>
    <row r="34" spans="1:7" x14ac:dyDescent="0.2">
      <c r="A34" t="str">
        <f>IFERROR(IF(AND(A29=A30, A30=A31),IF(A31+1&gt;MATCH(0,Input_Lieferant!$B$9:$B$158,-1),"",A31+1),A31),"")</f>
        <v/>
      </c>
      <c r="B34" t="str">
        <f>IF(Input_Lieferant!B41="","",Input_Lieferant!B41)</f>
        <v/>
      </c>
      <c r="C34" t="str">
        <f t="shared" si="0"/>
        <v/>
      </c>
      <c r="D34" t="str">
        <f t="shared" si="1"/>
        <v/>
      </c>
      <c r="E34" t="str">
        <f t="shared" si="2"/>
        <v/>
      </c>
      <c r="F34" t="str">
        <f t="shared" si="3"/>
        <v/>
      </c>
      <c r="G34" s="227"/>
    </row>
    <row r="35" spans="1:7" x14ac:dyDescent="0.2">
      <c r="A35" t="str">
        <f>IFERROR(IF(AND(A32=A33, A33=A34),IF(A32+1&gt;MATCH(0,Input_Lieferant!$B$9:$B$158,-1),"",A32+1),A32),"")</f>
        <v/>
      </c>
      <c r="B35" t="str">
        <f>IF(Input_Lieferant!B42="","",Input_Lieferant!B42)</f>
        <v/>
      </c>
      <c r="C35" t="str">
        <f t="shared" si="0"/>
        <v/>
      </c>
      <c r="D35" t="str">
        <f t="shared" si="1"/>
        <v/>
      </c>
      <c r="E35" t="str">
        <f t="shared" si="2"/>
        <v/>
      </c>
      <c r="F35" t="str">
        <f t="shared" si="3"/>
        <v/>
      </c>
      <c r="G35" s="227"/>
    </row>
    <row r="36" spans="1:7" x14ac:dyDescent="0.2">
      <c r="A36" t="str">
        <f>IFERROR(IF(AND(A32=A33, A33=A34),IF(A33+1&gt;MATCH(0,Input_Lieferant!$B$9:$B$158,-1),"",A33+1),A33),"")</f>
        <v/>
      </c>
      <c r="B36" t="str">
        <f>IF(Input_Lieferant!B43="","",Input_Lieferant!B43)</f>
        <v/>
      </c>
      <c r="C36" t="str">
        <f t="shared" si="0"/>
        <v/>
      </c>
      <c r="D36" t="str">
        <f t="shared" si="1"/>
        <v/>
      </c>
      <c r="E36" t="str">
        <f t="shared" si="2"/>
        <v/>
      </c>
      <c r="F36" t="str">
        <f t="shared" si="3"/>
        <v/>
      </c>
      <c r="G36" s="227"/>
    </row>
    <row r="37" spans="1:7" x14ac:dyDescent="0.2">
      <c r="A37" t="str">
        <f>IFERROR(IF(AND(A32=A33, A33=A34),IF(A34+1&gt;MATCH(0,Input_Lieferant!$B$9:$B$158,-1),"",A34+1),A34),"")</f>
        <v/>
      </c>
      <c r="B37" t="str">
        <f>IF(Input_Lieferant!B44="","",Input_Lieferant!B44)</f>
        <v/>
      </c>
      <c r="C37" t="str">
        <f t="shared" si="0"/>
        <v/>
      </c>
      <c r="D37" t="str">
        <f t="shared" si="1"/>
        <v/>
      </c>
      <c r="E37" t="str">
        <f t="shared" si="2"/>
        <v/>
      </c>
      <c r="F37" t="str">
        <f t="shared" si="3"/>
        <v/>
      </c>
      <c r="G37" s="227"/>
    </row>
    <row r="38" spans="1:7" x14ac:dyDescent="0.2">
      <c r="A38" t="str">
        <f>IFERROR(IF(AND(A35=A36, A36=A37),IF(A35+1&gt;MATCH(0,Input_Lieferant!$B$9:$B$158,-1),"",A35+1),A35),"")</f>
        <v/>
      </c>
      <c r="B38" t="str">
        <f>IF(Input_Lieferant!B45="","",Input_Lieferant!B45)</f>
        <v/>
      </c>
      <c r="C38" t="str">
        <f t="shared" si="0"/>
        <v/>
      </c>
      <c r="D38" t="str">
        <f t="shared" si="1"/>
        <v/>
      </c>
      <c r="E38" t="str">
        <f t="shared" si="2"/>
        <v/>
      </c>
      <c r="F38" t="str">
        <f t="shared" si="3"/>
        <v/>
      </c>
      <c r="G38" s="227"/>
    </row>
    <row r="39" spans="1:7" x14ac:dyDescent="0.2">
      <c r="A39" t="str">
        <f>IFERROR(IF(AND(A35=A36, A36=A37),IF(A36+1&gt;MATCH(0,Input_Lieferant!$B$9:$B$158,-1),"",A36+1),A36),"")</f>
        <v/>
      </c>
      <c r="B39" t="str">
        <f>IF(Input_Lieferant!B46="","",Input_Lieferant!B46)</f>
        <v/>
      </c>
      <c r="C39" t="str">
        <f t="shared" si="0"/>
        <v/>
      </c>
      <c r="D39" t="str">
        <f t="shared" si="1"/>
        <v/>
      </c>
      <c r="E39" t="str">
        <f t="shared" si="2"/>
        <v/>
      </c>
      <c r="F39" t="str">
        <f t="shared" si="3"/>
        <v/>
      </c>
      <c r="G39" s="227"/>
    </row>
    <row r="40" spans="1:7" x14ac:dyDescent="0.2">
      <c r="A40" t="str">
        <f>IFERROR(IF(AND(A35=A36, A36=A37),IF(A37+1&gt;MATCH(0,Input_Lieferant!$B$9:$B$158,-1),"",A37+1),A37),"")</f>
        <v/>
      </c>
      <c r="B40" t="str">
        <f>IF(Input_Lieferant!B47="","",Input_Lieferant!B47)</f>
        <v/>
      </c>
      <c r="C40" t="str">
        <f t="shared" si="0"/>
        <v/>
      </c>
      <c r="D40" t="str">
        <f t="shared" si="1"/>
        <v/>
      </c>
      <c r="E40" t="str">
        <f t="shared" si="2"/>
        <v/>
      </c>
      <c r="F40" t="str">
        <f t="shared" si="3"/>
        <v/>
      </c>
      <c r="G40" s="227"/>
    </row>
    <row r="41" spans="1:7" x14ac:dyDescent="0.2">
      <c r="A41" t="str">
        <f>IFERROR(IF(AND(A38=A39, A39=A40),IF(A38+1&gt;MATCH(0,Input_Lieferant!$B$9:$B$158,-1),"",A38+1),A38),"")</f>
        <v/>
      </c>
      <c r="B41" t="str">
        <f>IF(Input_Lieferant!B48="","",Input_Lieferant!B48)</f>
        <v/>
      </c>
      <c r="C41" t="str">
        <f t="shared" si="0"/>
        <v/>
      </c>
      <c r="D41" t="str">
        <f t="shared" si="1"/>
        <v/>
      </c>
      <c r="E41" t="str">
        <f t="shared" si="2"/>
        <v/>
      </c>
      <c r="F41" t="str">
        <f t="shared" si="3"/>
        <v/>
      </c>
      <c r="G41" s="227"/>
    </row>
    <row r="42" spans="1:7" x14ac:dyDescent="0.2">
      <c r="A42" t="str">
        <f>IFERROR(IF(AND(A38=A39, A39=A40),IF(A39+1&gt;MATCH(0,Input_Lieferant!$B$9:$B$158,-1),"",A39+1),A39),"")</f>
        <v/>
      </c>
      <c r="B42" t="str">
        <f>IF(Input_Lieferant!B49="","",Input_Lieferant!B49)</f>
        <v/>
      </c>
      <c r="C42" t="str">
        <f t="shared" si="0"/>
        <v/>
      </c>
      <c r="D42" t="str">
        <f t="shared" si="1"/>
        <v/>
      </c>
      <c r="E42" t="str">
        <f t="shared" si="2"/>
        <v/>
      </c>
      <c r="F42" t="str">
        <f t="shared" si="3"/>
        <v/>
      </c>
      <c r="G42" s="227"/>
    </row>
    <row r="43" spans="1:7" x14ac:dyDescent="0.2">
      <c r="A43" t="str">
        <f>IFERROR(IF(AND(A38=A39, A39=A40),IF(A40+1&gt;MATCH(0,Input_Lieferant!$B$9:$B$158,-1),"",A40+1),A40),"")</f>
        <v/>
      </c>
      <c r="B43" t="str">
        <f>IF(Input_Lieferant!B50="","",Input_Lieferant!B50)</f>
        <v/>
      </c>
      <c r="C43" t="str">
        <f t="shared" si="0"/>
        <v/>
      </c>
      <c r="D43" t="str">
        <f t="shared" si="1"/>
        <v/>
      </c>
      <c r="E43" t="str">
        <f t="shared" si="2"/>
        <v/>
      </c>
      <c r="F43" t="str">
        <f t="shared" si="3"/>
        <v/>
      </c>
      <c r="G43" s="227"/>
    </row>
    <row r="44" spans="1:7" x14ac:dyDescent="0.2">
      <c r="A44" t="str">
        <f>IFERROR(IF(AND(A41=A42, A42=A43),IF(A41+1&gt;MATCH(0,Input_Lieferant!$B$9:$B$158,-1),"",A41+1),A41),"")</f>
        <v/>
      </c>
      <c r="B44" t="str">
        <f>IF(Input_Lieferant!B51="","",Input_Lieferant!B51)</f>
        <v/>
      </c>
      <c r="C44" t="str">
        <f t="shared" si="0"/>
        <v/>
      </c>
      <c r="D44" t="str">
        <f t="shared" si="1"/>
        <v/>
      </c>
      <c r="E44" t="str">
        <f t="shared" si="2"/>
        <v/>
      </c>
      <c r="F44" t="str">
        <f t="shared" si="3"/>
        <v/>
      </c>
      <c r="G44" s="227"/>
    </row>
    <row r="45" spans="1:7" x14ac:dyDescent="0.2">
      <c r="A45" t="str">
        <f>IFERROR(IF(AND(A41=A42, A42=A43),IF(A42+1&gt;MATCH(0,Input_Lieferant!$B$9:$B$158,-1),"",A42+1),A42),"")</f>
        <v/>
      </c>
      <c r="B45" t="str">
        <f>IF(Input_Lieferant!B52="","",Input_Lieferant!B52)</f>
        <v/>
      </c>
      <c r="C45" t="str">
        <f t="shared" si="0"/>
        <v/>
      </c>
      <c r="D45" t="str">
        <f t="shared" si="1"/>
        <v/>
      </c>
      <c r="E45" t="str">
        <f t="shared" si="2"/>
        <v/>
      </c>
      <c r="F45" t="str">
        <f t="shared" si="3"/>
        <v/>
      </c>
      <c r="G45" s="227"/>
    </row>
    <row r="46" spans="1:7" x14ac:dyDescent="0.2">
      <c r="A46" t="str">
        <f>IFERROR(IF(AND(A41=A42, A42=A43),IF(A43+1&gt;MATCH(0,Input_Lieferant!$B$9:$B$158,-1),"",A43+1),A43),"")</f>
        <v/>
      </c>
      <c r="B46" t="str">
        <f>IF(Input_Lieferant!B53="","",Input_Lieferant!B53)</f>
        <v/>
      </c>
      <c r="C46" t="str">
        <f t="shared" si="0"/>
        <v/>
      </c>
      <c r="D46" t="str">
        <f t="shared" si="1"/>
        <v/>
      </c>
      <c r="E46" t="str">
        <f t="shared" si="2"/>
        <v/>
      </c>
      <c r="F46" t="str">
        <f t="shared" si="3"/>
        <v/>
      </c>
      <c r="G46" s="227"/>
    </row>
    <row r="47" spans="1:7" x14ac:dyDescent="0.2">
      <c r="A47" t="str">
        <f>IFERROR(IF(AND(A44=A45, A45=A46),IF(A44+1&gt;MATCH(0,Input_Lieferant!$B$9:$B$158,-1),"",A44+1),A44),"")</f>
        <v/>
      </c>
      <c r="B47" t="str">
        <f>IF(Input_Lieferant!B54="","",Input_Lieferant!B54)</f>
        <v/>
      </c>
      <c r="C47" t="str">
        <f t="shared" si="0"/>
        <v/>
      </c>
      <c r="D47" t="str">
        <f t="shared" si="1"/>
        <v/>
      </c>
      <c r="E47" t="str">
        <f t="shared" si="2"/>
        <v/>
      </c>
      <c r="F47" t="str">
        <f t="shared" si="3"/>
        <v/>
      </c>
      <c r="G47" s="227"/>
    </row>
    <row r="48" spans="1:7" x14ac:dyDescent="0.2">
      <c r="A48" t="str">
        <f>IFERROR(IF(AND(A44=A45, A45=A46),IF(A45+1&gt;MATCH(0,Input_Lieferant!$B$9:$B$158,-1),"",A45+1),A45),"")</f>
        <v/>
      </c>
      <c r="B48" t="str">
        <f>IF(Input_Lieferant!B55="","",Input_Lieferant!B55)</f>
        <v/>
      </c>
      <c r="C48" t="str">
        <f t="shared" si="0"/>
        <v/>
      </c>
      <c r="D48" t="str">
        <f t="shared" si="1"/>
        <v/>
      </c>
      <c r="E48" t="str">
        <f t="shared" si="2"/>
        <v/>
      </c>
      <c r="F48" t="str">
        <f t="shared" si="3"/>
        <v/>
      </c>
      <c r="G48" s="227"/>
    </row>
    <row r="49" spans="1:7" x14ac:dyDescent="0.2">
      <c r="A49" t="str">
        <f>IFERROR(IF(AND(A44=A45, A45=A46),IF(A46+1&gt;MATCH(0,Input_Lieferant!$B$9:$B$158,-1),"",A46+1),A46),"")</f>
        <v/>
      </c>
      <c r="B49" t="str">
        <f>IF(Input_Lieferant!B56="","",Input_Lieferant!B56)</f>
        <v/>
      </c>
      <c r="C49" t="str">
        <f t="shared" si="0"/>
        <v/>
      </c>
      <c r="D49" t="str">
        <f t="shared" si="1"/>
        <v/>
      </c>
      <c r="E49" t="str">
        <f t="shared" si="2"/>
        <v/>
      </c>
      <c r="F49" t="str">
        <f t="shared" si="3"/>
        <v/>
      </c>
      <c r="G49" s="227"/>
    </row>
    <row r="50" spans="1:7" x14ac:dyDescent="0.2">
      <c r="A50" t="str">
        <f>IFERROR(IF(AND(A47=A48, A48=A49),IF(A47+1&gt;MATCH(0,Input_Lieferant!$B$9:$B$158,-1),"",A47+1),A47),"")</f>
        <v/>
      </c>
      <c r="B50" t="str">
        <f>IF(Input_Lieferant!B57="","",Input_Lieferant!B57)</f>
        <v/>
      </c>
      <c r="C50" t="str">
        <f t="shared" si="0"/>
        <v/>
      </c>
      <c r="D50" t="str">
        <f t="shared" si="1"/>
        <v/>
      </c>
      <c r="E50" t="str">
        <f t="shared" si="2"/>
        <v/>
      </c>
      <c r="F50" t="str">
        <f t="shared" si="3"/>
        <v/>
      </c>
      <c r="G50" s="227"/>
    </row>
    <row r="51" spans="1:7" x14ac:dyDescent="0.2">
      <c r="A51" t="str">
        <f>IFERROR(IF(AND(A47=A48, A48=A49),IF(A48+1&gt;MATCH(0,Input_Lieferant!$B$9:$B$158,-1),"",A48+1),A48),"")</f>
        <v/>
      </c>
      <c r="B51" t="str">
        <f>IF(Input_Lieferant!B58="","",Input_Lieferant!B58)</f>
        <v/>
      </c>
      <c r="C51" t="str">
        <f t="shared" si="0"/>
        <v/>
      </c>
      <c r="D51" t="str">
        <f t="shared" si="1"/>
        <v/>
      </c>
      <c r="E51" t="str">
        <f t="shared" si="2"/>
        <v/>
      </c>
      <c r="F51" t="str">
        <f t="shared" si="3"/>
        <v/>
      </c>
      <c r="G51" s="227"/>
    </row>
    <row r="52" spans="1:7" x14ac:dyDescent="0.2">
      <c r="A52" t="str">
        <f>IFERROR(IF(AND(A47=A48, A48=A49),IF(A49+1&gt;MATCH(0,Input_Lieferant!$B$9:$B$158,-1),"",A49+1),A49),"")</f>
        <v/>
      </c>
      <c r="B52" t="str">
        <f>IF(Input_Lieferant!B59="","",Input_Lieferant!B59)</f>
        <v/>
      </c>
      <c r="C52" t="str">
        <f t="shared" si="0"/>
        <v/>
      </c>
      <c r="D52" t="str">
        <f t="shared" si="1"/>
        <v/>
      </c>
      <c r="E52" t="str">
        <f t="shared" si="2"/>
        <v/>
      </c>
      <c r="F52" t="str">
        <f t="shared" si="3"/>
        <v/>
      </c>
      <c r="G52" s="227"/>
    </row>
    <row r="53" spans="1:7" x14ac:dyDescent="0.2">
      <c r="A53" t="str">
        <f>IFERROR(IF(AND(A50=A51, A51=A52),IF(A50+1&gt;MATCH(0,Input_Lieferant!$B$9:$B$158,-1),"",A50+1),A50),"")</f>
        <v/>
      </c>
      <c r="B53" t="str">
        <f>IF(Input_Lieferant!B60="","",Input_Lieferant!B60)</f>
        <v/>
      </c>
      <c r="C53" t="str">
        <f t="shared" si="0"/>
        <v/>
      </c>
      <c r="D53" t="str">
        <f t="shared" si="1"/>
        <v/>
      </c>
      <c r="E53" t="str">
        <f t="shared" si="2"/>
        <v/>
      </c>
      <c r="F53" t="str">
        <f t="shared" si="3"/>
        <v/>
      </c>
      <c r="G53" s="227"/>
    </row>
    <row r="54" spans="1:7" x14ac:dyDescent="0.2">
      <c r="A54" t="str">
        <f>IFERROR(IF(AND(A50=A51, A51=A52),IF(A51+1&gt;MATCH(0,Input_Lieferant!$B$9:$B$158,-1),"",A51+1),A51),"")</f>
        <v/>
      </c>
      <c r="B54" t="str">
        <f>IF(Input_Lieferant!B61="","",Input_Lieferant!B61)</f>
        <v/>
      </c>
      <c r="C54" t="str">
        <f t="shared" si="0"/>
        <v/>
      </c>
      <c r="D54" t="str">
        <f t="shared" si="1"/>
        <v/>
      </c>
      <c r="E54" t="str">
        <f t="shared" si="2"/>
        <v/>
      </c>
      <c r="F54" t="str">
        <f t="shared" si="3"/>
        <v/>
      </c>
      <c r="G54" s="227"/>
    </row>
    <row r="55" spans="1:7" x14ac:dyDescent="0.2">
      <c r="A55" t="str">
        <f>IFERROR(IF(AND(A50=A51, A51=A52),IF(A52+1&gt;MATCH(0,Input_Lieferant!$B$9:$B$158,-1),"",A52+1),A52),"")</f>
        <v/>
      </c>
      <c r="B55" t="str">
        <f>IF(Input_Lieferant!B62="","",Input_Lieferant!B62)</f>
        <v/>
      </c>
      <c r="C55" t="str">
        <f t="shared" si="0"/>
        <v/>
      </c>
      <c r="D55" t="str">
        <f t="shared" si="1"/>
        <v/>
      </c>
      <c r="E55" t="str">
        <f t="shared" si="2"/>
        <v/>
      </c>
      <c r="F55" t="str">
        <f t="shared" si="3"/>
        <v/>
      </c>
      <c r="G55" s="227"/>
    </row>
    <row r="56" spans="1:7" x14ac:dyDescent="0.2">
      <c r="A56" t="str">
        <f>IFERROR(IF(AND(A53=A54, A54=A55),IF(A53+1&gt;MATCH(0,Input_Lieferant!$B$9:$B$158,-1),"",A53+1),A53),"")</f>
        <v/>
      </c>
      <c r="B56" t="str">
        <f>IF(Input_Lieferant!B63="","",Input_Lieferant!B63)</f>
        <v/>
      </c>
      <c r="C56" t="str">
        <f t="shared" si="0"/>
        <v/>
      </c>
      <c r="D56" t="str">
        <f t="shared" si="1"/>
        <v/>
      </c>
      <c r="E56" t="str">
        <f t="shared" si="2"/>
        <v/>
      </c>
      <c r="F56" t="str">
        <f t="shared" si="3"/>
        <v/>
      </c>
      <c r="G56" s="227"/>
    </row>
    <row r="57" spans="1:7" x14ac:dyDescent="0.2">
      <c r="A57" t="str">
        <f>IFERROR(IF(AND(A53=A54, A54=A55),IF(A54+1&gt;MATCH(0,Input_Lieferant!$B$9:$B$158,-1),"",A54+1),A54),"")</f>
        <v/>
      </c>
      <c r="B57" t="str">
        <f>IF(Input_Lieferant!B64="","",Input_Lieferant!B64)</f>
        <v/>
      </c>
      <c r="C57" t="str">
        <f t="shared" si="0"/>
        <v/>
      </c>
      <c r="D57" t="str">
        <f t="shared" si="1"/>
        <v/>
      </c>
      <c r="E57" t="str">
        <f t="shared" si="2"/>
        <v/>
      </c>
      <c r="F57" t="str">
        <f t="shared" si="3"/>
        <v/>
      </c>
      <c r="G57" s="227"/>
    </row>
    <row r="58" spans="1:7" x14ac:dyDescent="0.2">
      <c r="A58" t="str">
        <f>IFERROR(IF(AND(A53=A54, A54=A55),IF(A55+1&gt;MATCH(0,Input_Lieferant!$B$9:$B$158,-1),"",A55+1),A55),"")</f>
        <v/>
      </c>
      <c r="B58" t="str">
        <f>IF(Input_Lieferant!B65="","",Input_Lieferant!B65)</f>
        <v/>
      </c>
      <c r="C58" t="str">
        <f t="shared" si="0"/>
        <v/>
      </c>
      <c r="D58" t="str">
        <f t="shared" si="1"/>
        <v/>
      </c>
      <c r="E58" t="str">
        <f t="shared" si="2"/>
        <v/>
      </c>
      <c r="F58" t="str">
        <f t="shared" si="3"/>
        <v/>
      </c>
      <c r="G58" s="227"/>
    </row>
    <row r="59" spans="1:7" x14ac:dyDescent="0.2">
      <c r="A59" t="str">
        <f>IFERROR(IF(AND(A56=A57, A57=A58),IF(A56+1&gt;MATCH(0,Input_Lieferant!$B$9:$B$158,-1),"",A56+1),A56),"")</f>
        <v/>
      </c>
      <c r="B59" t="str">
        <f>IF(Input_Lieferant!B66="","",Input_Lieferant!B66)</f>
        <v/>
      </c>
      <c r="C59" t="str">
        <f t="shared" si="0"/>
        <v/>
      </c>
      <c r="D59" t="str">
        <f t="shared" si="1"/>
        <v/>
      </c>
      <c r="E59" t="str">
        <f t="shared" si="2"/>
        <v/>
      </c>
      <c r="F59" t="str">
        <f t="shared" si="3"/>
        <v/>
      </c>
      <c r="G59" s="227"/>
    </row>
    <row r="60" spans="1:7" x14ac:dyDescent="0.2">
      <c r="A60" t="str">
        <f>IFERROR(IF(AND(A56=A57, A57=A58),IF(A57+1&gt;MATCH(0,Input_Lieferant!$B$9:$B$158,-1),"",A57+1),A57),"")</f>
        <v/>
      </c>
      <c r="B60" t="str">
        <f>IF(Input_Lieferant!B67="","",Input_Lieferant!B67)</f>
        <v/>
      </c>
      <c r="C60" t="str">
        <f t="shared" si="0"/>
        <v/>
      </c>
      <c r="D60" t="str">
        <f t="shared" si="1"/>
        <v/>
      </c>
      <c r="E60" t="str">
        <f t="shared" si="2"/>
        <v/>
      </c>
      <c r="F60" t="str">
        <f t="shared" si="3"/>
        <v/>
      </c>
      <c r="G60" s="227"/>
    </row>
    <row r="61" spans="1:7" x14ac:dyDescent="0.2">
      <c r="A61" t="str">
        <f>IFERROR(IF(AND(A56=A57, A57=A58),IF(A58+1&gt;MATCH(0,Input_Lieferant!$B$9:$B$158,-1),"",A58+1),A58),"")</f>
        <v/>
      </c>
      <c r="B61" t="str">
        <f>IF(Input_Lieferant!B68="","",Input_Lieferant!B68)</f>
        <v/>
      </c>
      <c r="C61" t="str">
        <f t="shared" si="0"/>
        <v/>
      </c>
      <c r="D61" t="str">
        <f t="shared" si="1"/>
        <v/>
      </c>
      <c r="E61" t="str">
        <f t="shared" si="2"/>
        <v/>
      </c>
      <c r="F61" t="str">
        <f t="shared" si="3"/>
        <v/>
      </c>
      <c r="G61" s="227"/>
    </row>
    <row r="62" spans="1:7" x14ac:dyDescent="0.2">
      <c r="A62" t="str">
        <f>IFERROR(IF(AND(A59=A60, A60=A61),IF(A59+1&gt;MATCH(0,Input_Lieferant!$B$9:$B$158,-1),"",A59+1),A59),"")</f>
        <v/>
      </c>
      <c r="B62" t="str">
        <f>IF(Input_Lieferant!B69="","",Input_Lieferant!B69)</f>
        <v/>
      </c>
      <c r="C62" t="str">
        <f t="shared" si="0"/>
        <v/>
      </c>
      <c r="D62" t="str">
        <f t="shared" si="1"/>
        <v/>
      </c>
      <c r="E62" t="str">
        <f t="shared" si="2"/>
        <v/>
      </c>
      <c r="F62" t="str">
        <f t="shared" si="3"/>
        <v/>
      </c>
      <c r="G62" s="227"/>
    </row>
    <row r="63" spans="1:7" x14ac:dyDescent="0.2">
      <c r="A63" t="str">
        <f>IFERROR(IF(AND(A59=A60, A60=A61),IF(A60+1&gt;MATCH(0,Input_Lieferant!$B$9:$B$158,-1),"",A60+1),A60),"")</f>
        <v/>
      </c>
      <c r="B63" t="str">
        <f>IF(Input_Lieferant!B70="","",Input_Lieferant!B70)</f>
        <v/>
      </c>
      <c r="C63" t="str">
        <f t="shared" si="0"/>
        <v/>
      </c>
      <c r="D63" t="str">
        <f t="shared" si="1"/>
        <v/>
      </c>
      <c r="E63" t="str">
        <f t="shared" si="2"/>
        <v/>
      </c>
      <c r="F63" t="str">
        <f t="shared" si="3"/>
        <v/>
      </c>
      <c r="G63" s="227"/>
    </row>
    <row r="64" spans="1:7" x14ac:dyDescent="0.2">
      <c r="A64" t="str">
        <f>IFERROR(IF(AND(A59=A60, A60=A61),IF(A61+1&gt;MATCH(0,Input_Lieferant!$B$9:$B$158,-1),"",A61+1),A61),"")</f>
        <v/>
      </c>
      <c r="B64" t="str">
        <f>IF(Input_Lieferant!B71="","",Input_Lieferant!B71)</f>
        <v/>
      </c>
      <c r="C64" t="str">
        <f t="shared" si="0"/>
        <v/>
      </c>
      <c r="D64" t="str">
        <f t="shared" si="1"/>
        <v/>
      </c>
      <c r="E64" t="str">
        <f t="shared" si="2"/>
        <v/>
      </c>
      <c r="F64" t="str">
        <f t="shared" si="3"/>
        <v/>
      </c>
      <c r="G64" s="227"/>
    </row>
    <row r="65" spans="1:7" x14ac:dyDescent="0.2">
      <c r="A65" t="str">
        <f>IFERROR(IF(AND(A62=A63, A63=A64),IF(A62+1&gt;MATCH(0,Input_Lieferant!$B$9:$B$158,-1),"",A62+1),A62),"")</f>
        <v/>
      </c>
      <c r="B65" t="str">
        <f>IF(Input_Lieferant!B72="","",Input_Lieferant!B72)</f>
        <v/>
      </c>
      <c r="C65" t="str">
        <f t="shared" si="0"/>
        <v/>
      </c>
      <c r="D65" t="str">
        <f t="shared" si="1"/>
        <v/>
      </c>
      <c r="E65" t="str">
        <f t="shared" si="2"/>
        <v/>
      </c>
      <c r="F65" t="str">
        <f t="shared" si="3"/>
        <v/>
      </c>
      <c r="G65" s="227"/>
    </row>
    <row r="66" spans="1:7" x14ac:dyDescent="0.2">
      <c r="A66" t="str">
        <f>IFERROR(IF(AND(A62=A63, A63=A64),IF(A63+1&gt;MATCH(0,Input_Lieferant!$B$9:$B$158,-1),"",A63+1),A63),"")</f>
        <v/>
      </c>
      <c r="B66" t="str">
        <f>IF(Input_Lieferant!B73="","",Input_Lieferant!B73)</f>
        <v/>
      </c>
      <c r="C66" t="str">
        <f t="shared" si="0"/>
        <v/>
      </c>
      <c r="D66" t="str">
        <f t="shared" si="1"/>
        <v/>
      </c>
      <c r="E66" t="str">
        <f t="shared" si="2"/>
        <v/>
      </c>
      <c r="F66" t="str">
        <f t="shared" si="3"/>
        <v/>
      </c>
      <c r="G66" s="227"/>
    </row>
    <row r="67" spans="1:7" x14ac:dyDescent="0.2">
      <c r="A67" t="str">
        <f>IFERROR(IF(AND(A62=A63, A63=A64),IF(A64+1&gt;MATCH(0,Input_Lieferant!$B$9:$B$158,-1),"",A64+1),A64),"")</f>
        <v/>
      </c>
      <c r="B67" t="str">
        <f>IF(Input_Lieferant!B74="","",Input_Lieferant!B74)</f>
        <v/>
      </c>
      <c r="C67" t="str">
        <f t="shared" ref="C67:C130" si="4">IF(A67&lt;&gt;"","MATERIAL","")</f>
        <v/>
      </c>
      <c r="D67" t="str">
        <f t="shared" ref="D67:D130" si="5">A67</f>
        <v/>
      </c>
      <c r="E67" t="str">
        <f t="shared" ref="E67:E130" si="6">IF(A67&lt;&gt;"","GRUN","")</f>
        <v/>
      </c>
      <c r="F67" t="str">
        <f t="shared" si="3"/>
        <v/>
      </c>
      <c r="G67" s="227"/>
    </row>
    <row r="68" spans="1:7" x14ac:dyDescent="0.2">
      <c r="A68" t="str">
        <f>IFERROR(IF(AND(A65=A66, A66=A67),IF(A65+1&gt;MATCH(0,Input_Lieferant!$B$9:$B$158,-1),"",A65+1),A65),"")</f>
        <v/>
      </c>
      <c r="B68" t="str">
        <f>IF(Input_Lieferant!B75="","",Input_Lieferant!B75)</f>
        <v/>
      </c>
      <c r="C68" t="str">
        <f t="shared" si="4"/>
        <v/>
      </c>
      <c r="D68" t="str">
        <f t="shared" si="5"/>
        <v/>
      </c>
      <c r="E68" t="str">
        <f t="shared" si="6"/>
        <v/>
      </c>
      <c r="F68" t="str">
        <f t="shared" si="3"/>
        <v/>
      </c>
      <c r="G68" s="227"/>
    </row>
    <row r="69" spans="1:7" x14ac:dyDescent="0.2">
      <c r="A69" t="str">
        <f>IFERROR(IF(AND(A65=A66, A66=A67),IF(A66+1&gt;MATCH(0,Input_Lieferant!$B$9:$B$158,-1),"",A66+1),A66),"")</f>
        <v/>
      </c>
      <c r="B69" t="str">
        <f>IF(Input_Lieferant!B76="","",Input_Lieferant!B76)</f>
        <v/>
      </c>
      <c r="C69" t="str">
        <f t="shared" si="4"/>
        <v/>
      </c>
      <c r="D69" t="str">
        <f t="shared" si="5"/>
        <v/>
      </c>
      <c r="E69" t="str">
        <f t="shared" si="6"/>
        <v/>
      </c>
      <c r="F69" t="str">
        <f t="shared" si="3"/>
        <v/>
      </c>
      <c r="G69" s="227"/>
    </row>
    <row r="70" spans="1:7" x14ac:dyDescent="0.2">
      <c r="A70" t="str">
        <f>IFERROR(IF(AND(A65=A66, A66=A67),IF(A67+1&gt;MATCH(0,Input_Lieferant!$B$9:$B$158,-1),"",A67+1),A67),"")</f>
        <v/>
      </c>
      <c r="B70" t="str">
        <f>IF(Input_Lieferant!B77="","",Input_Lieferant!B77)</f>
        <v/>
      </c>
      <c r="C70" t="str">
        <f t="shared" si="4"/>
        <v/>
      </c>
      <c r="D70" t="str">
        <f t="shared" si="5"/>
        <v/>
      </c>
      <c r="E70" t="str">
        <f t="shared" si="6"/>
        <v/>
      </c>
      <c r="F70" t="str">
        <f t="shared" ref="F70:F133" si="7">IF(D70&lt;&gt;"",F67,"")</f>
        <v/>
      </c>
      <c r="G70" s="227"/>
    </row>
    <row r="71" spans="1:7" x14ac:dyDescent="0.2">
      <c r="A71" t="str">
        <f>IFERROR(IF(AND(A68=A69, A69=A70),IF(A68+1&gt;MATCH(0,Input_Lieferant!$B$9:$B$158,-1),"",A68+1),A68),"")</f>
        <v/>
      </c>
      <c r="B71" t="str">
        <f>IF(Input_Lieferant!B78="","",Input_Lieferant!B78)</f>
        <v/>
      </c>
      <c r="C71" t="str">
        <f t="shared" si="4"/>
        <v/>
      </c>
      <c r="D71" t="str">
        <f t="shared" si="5"/>
        <v/>
      </c>
      <c r="E71" t="str">
        <f t="shared" si="6"/>
        <v/>
      </c>
      <c r="F71" t="str">
        <f t="shared" si="7"/>
        <v/>
      </c>
      <c r="G71" s="227"/>
    </row>
    <row r="72" spans="1:7" x14ac:dyDescent="0.2">
      <c r="A72" t="str">
        <f>IFERROR(IF(AND(A68=A69, A69=A70),IF(A69+1&gt;MATCH(0,Input_Lieferant!$B$9:$B$158,-1),"",A69+1),A69),"")</f>
        <v/>
      </c>
      <c r="B72" t="str">
        <f>IF(Input_Lieferant!B79="","",Input_Lieferant!B79)</f>
        <v/>
      </c>
      <c r="C72" t="str">
        <f t="shared" si="4"/>
        <v/>
      </c>
      <c r="D72" t="str">
        <f t="shared" si="5"/>
        <v/>
      </c>
      <c r="E72" t="str">
        <f t="shared" si="6"/>
        <v/>
      </c>
      <c r="F72" t="str">
        <f t="shared" si="7"/>
        <v/>
      </c>
      <c r="G72" s="227"/>
    </row>
    <row r="73" spans="1:7" x14ac:dyDescent="0.2">
      <c r="A73" t="str">
        <f>IFERROR(IF(AND(A68=A69, A69=A70),IF(A70+1&gt;MATCH(0,Input_Lieferant!$B$9:$B$158,-1),"",A70+1),A70),"")</f>
        <v/>
      </c>
      <c r="B73" t="str">
        <f>IF(Input_Lieferant!B80="","",Input_Lieferant!B80)</f>
        <v/>
      </c>
      <c r="C73" t="str">
        <f t="shared" si="4"/>
        <v/>
      </c>
      <c r="D73" t="str">
        <f t="shared" si="5"/>
        <v/>
      </c>
      <c r="E73" t="str">
        <f t="shared" si="6"/>
        <v/>
      </c>
      <c r="F73" t="str">
        <f t="shared" si="7"/>
        <v/>
      </c>
      <c r="G73" s="227"/>
    </row>
    <row r="74" spans="1:7" x14ac:dyDescent="0.2">
      <c r="A74" t="str">
        <f>IFERROR(IF(AND(A71=A72, A72=A73),IF(A71+1&gt;MATCH(0,Input_Lieferant!$B$9:$B$158,-1),"",A71+1),A71),"")</f>
        <v/>
      </c>
      <c r="B74" t="str">
        <f>IF(Input_Lieferant!B81="","",Input_Lieferant!B81)</f>
        <v/>
      </c>
      <c r="C74" t="str">
        <f t="shared" si="4"/>
        <v/>
      </c>
      <c r="D74" t="str">
        <f t="shared" si="5"/>
        <v/>
      </c>
      <c r="E74" t="str">
        <f t="shared" si="6"/>
        <v/>
      </c>
      <c r="F74" t="str">
        <f t="shared" si="7"/>
        <v/>
      </c>
      <c r="G74" s="227"/>
    </row>
    <row r="75" spans="1:7" x14ac:dyDescent="0.2">
      <c r="A75" t="str">
        <f>IFERROR(IF(AND(A71=A72, A72=A73),IF(A72+1&gt;MATCH(0,Input_Lieferant!$B$9:$B$158,-1),"",A72+1),A72),"")</f>
        <v/>
      </c>
      <c r="B75" t="str">
        <f>IF(Input_Lieferant!B82="","",Input_Lieferant!B82)</f>
        <v/>
      </c>
      <c r="C75" t="str">
        <f t="shared" si="4"/>
        <v/>
      </c>
      <c r="D75" t="str">
        <f t="shared" si="5"/>
        <v/>
      </c>
      <c r="E75" t="str">
        <f t="shared" si="6"/>
        <v/>
      </c>
      <c r="F75" t="str">
        <f t="shared" si="7"/>
        <v/>
      </c>
      <c r="G75" s="227"/>
    </row>
    <row r="76" spans="1:7" x14ac:dyDescent="0.2">
      <c r="A76" t="str">
        <f>IFERROR(IF(AND(A71=A72, A72=A73),IF(A73+1&gt;MATCH(0,Input_Lieferant!$B$9:$B$158,-1),"",A73+1),A73),"")</f>
        <v/>
      </c>
      <c r="B76" t="str">
        <f>IF(Input_Lieferant!B83="","",Input_Lieferant!B83)</f>
        <v/>
      </c>
      <c r="C76" t="str">
        <f t="shared" si="4"/>
        <v/>
      </c>
      <c r="D76" t="str">
        <f t="shared" si="5"/>
        <v/>
      </c>
      <c r="E76" t="str">
        <f t="shared" si="6"/>
        <v/>
      </c>
      <c r="F76" t="str">
        <f t="shared" si="7"/>
        <v/>
      </c>
      <c r="G76" s="227"/>
    </row>
    <row r="77" spans="1:7" x14ac:dyDescent="0.2">
      <c r="A77" t="str">
        <f>IFERROR(IF(AND(A74=A75, A75=A76),IF(A74+1&gt;MATCH(0,Input_Lieferant!$B$9:$B$158,-1),"",A74+1),A74),"")</f>
        <v/>
      </c>
      <c r="B77" t="str">
        <f>IF(Input_Lieferant!B84="","",Input_Lieferant!B84)</f>
        <v/>
      </c>
      <c r="C77" t="str">
        <f t="shared" si="4"/>
        <v/>
      </c>
      <c r="D77" t="str">
        <f t="shared" si="5"/>
        <v/>
      </c>
      <c r="E77" t="str">
        <f t="shared" si="6"/>
        <v/>
      </c>
      <c r="F77" t="str">
        <f t="shared" si="7"/>
        <v/>
      </c>
      <c r="G77" s="227"/>
    </row>
    <row r="78" spans="1:7" x14ac:dyDescent="0.2">
      <c r="A78" t="str">
        <f>IFERROR(IF(AND(A74=A75, A75=A76),IF(A75+1&gt;MATCH(0,Input_Lieferant!$B$9:$B$158,-1),"",A75+1),A75),"")</f>
        <v/>
      </c>
      <c r="B78" t="str">
        <f>IF(Input_Lieferant!B85="","",Input_Lieferant!B85)</f>
        <v/>
      </c>
      <c r="C78" t="str">
        <f t="shared" si="4"/>
        <v/>
      </c>
      <c r="D78" t="str">
        <f t="shared" si="5"/>
        <v/>
      </c>
      <c r="E78" t="str">
        <f t="shared" si="6"/>
        <v/>
      </c>
      <c r="F78" t="str">
        <f t="shared" si="7"/>
        <v/>
      </c>
      <c r="G78" s="227"/>
    </row>
    <row r="79" spans="1:7" x14ac:dyDescent="0.2">
      <c r="A79" t="str">
        <f>IFERROR(IF(AND(A74=A75, A75=A76),IF(A76+1&gt;MATCH(0,Input_Lieferant!$B$9:$B$158,-1),"",A76+1),A76),"")</f>
        <v/>
      </c>
      <c r="B79" t="str">
        <f>IF(Input_Lieferant!B86="","",Input_Lieferant!B86)</f>
        <v/>
      </c>
      <c r="C79" t="str">
        <f t="shared" si="4"/>
        <v/>
      </c>
      <c r="D79" t="str">
        <f t="shared" si="5"/>
        <v/>
      </c>
      <c r="E79" t="str">
        <f t="shared" si="6"/>
        <v/>
      </c>
      <c r="F79" t="str">
        <f t="shared" si="7"/>
        <v/>
      </c>
      <c r="G79" s="227"/>
    </row>
    <row r="80" spans="1:7" x14ac:dyDescent="0.2">
      <c r="A80" t="str">
        <f>IFERROR(IF(AND(A77=A78, A78=A79),IF(A77+1&gt;MATCH(0,Input_Lieferant!$B$9:$B$158,-1),"",A77+1),A77),"")</f>
        <v/>
      </c>
      <c r="B80" t="str">
        <f>IF(Input_Lieferant!B87="","",Input_Lieferant!B87)</f>
        <v/>
      </c>
      <c r="C80" t="str">
        <f t="shared" si="4"/>
        <v/>
      </c>
      <c r="D80" t="str">
        <f t="shared" si="5"/>
        <v/>
      </c>
      <c r="E80" t="str">
        <f t="shared" si="6"/>
        <v/>
      </c>
      <c r="F80" t="str">
        <f t="shared" si="7"/>
        <v/>
      </c>
      <c r="G80" s="227"/>
    </row>
    <row r="81" spans="1:7" x14ac:dyDescent="0.2">
      <c r="A81" t="str">
        <f>IFERROR(IF(AND(A77=A78, A78=A79),IF(A78+1&gt;MATCH(0,Input_Lieferant!$B$9:$B$158,-1),"",A78+1),A78),"")</f>
        <v/>
      </c>
      <c r="B81" t="str">
        <f>IF(Input_Lieferant!B88="","",Input_Lieferant!B88)</f>
        <v/>
      </c>
      <c r="C81" t="str">
        <f t="shared" si="4"/>
        <v/>
      </c>
      <c r="D81" t="str">
        <f t="shared" si="5"/>
        <v/>
      </c>
      <c r="E81" t="str">
        <f t="shared" si="6"/>
        <v/>
      </c>
      <c r="F81" t="str">
        <f t="shared" si="7"/>
        <v/>
      </c>
      <c r="G81" s="227"/>
    </row>
    <row r="82" spans="1:7" x14ac:dyDescent="0.2">
      <c r="A82" t="str">
        <f>IFERROR(IF(AND(A77=A78, A78=A79),IF(A79+1&gt;MATCH(0,Input_Lieferant!$B$9:$B$158,-1),"",A79+1),A79),"")</f>
        <v/>
      </c>
      <c r="B82" t="str">
        <f>IF(Input_Lieferant!B89="","",Input_Lieferant!B89)</f>
        <v/>
      </c>
      <c r="C82" t="str">
        <f t="shared" si="4"/>
        <v/>
      </c>
      <c r="D82" t="str">
        <f t="shared" si="5"/>
        <v/>
      </c>
      <c r="E82" t="str">
        <f t="shared" si="6"/>
        <v/>
      </c>
      <c r="F82" t="str">
        <f t="shared" si="7"/>
        <v/>
      </c>
      <c r="G82" s="227"/>
    </row>
    <row r="83" spans="1:7" x14ac:dyDescent="0.2">
      <c r="A83" t="str">
        <f>IFERROR(IF(AND(A80=A81, A81=A82),IF(A80+1&gt;MATCH(0,Input_Lieferant!$B$9:$B$158,-1),"",A80+1),A80),"")</f>
        <v/>
      </c>
      <c r="B83" t="str">
        <f>IF(Input_Lieferant!B90="","",Input_Lieferant!B90)</f>
        <v/>
      </c>
      <c r="C83" t="str">
        <f t="shared" si="4"/>
        <v/>
      </c>
      <c r="D83" t="str">
        <f t="shared" si="5"/>
        <v/>
      </c>
      <c r="E83" t="str">
        <f t="shared" si="6"/>
        <v/>
      </c>
      <c r="F83" t="str">
        <f t="shared" si="7"/>
        <v/>
      </c>
      <c r="G83" s="227"/>
    </row>
    <row r="84" spans="1:7" x14ac:dyDescent="0.2">
      <c r="A84" t="str">
        <f>IFERROR(IF(AND(A80=A81, A81=A82),IF(A81+1&gt;MATCH(0,Input_Lieferant!$B$9:$B$158,-1),"",A81+1),A81),"")</f>
        <v/>
      </c>
      <c r="B84" t="str">
        <f>IF(Input_Lieferant!B91="","",Input_Lieferant!B91)</f>
        <v/>
      </c>
      <c r="C84" t="str">
        <f t="shared" si="4"/>
        <v/>
      </c>
      <c r="D84" t="str">
        <f t="shared" si="5"/>
        <v/>
      </c>
      <c r="E84" t="str">
        <f t="shared" si="6"/>
        <v/>
      </c>
      <c r="F84" t="str">
        <f t="shared" si="7"/>
        <v/>
      </c>
      <c r="G84" s="227"/>
    </row>
    <row r="85" spans="1:7" x14ac:dyDescent="0.2">
      <c r="A85" t="str">
        <f>IFERROR(IF(AND(A80=A81, A81=A82),IF(A82+1&gt;MATCH(0,Input_Lieferant!$B$9:$B$158,-1),"",A82+1),A82),"")</f>
        <v/>
      </c>
      <c r="B85" t="str">
        <f>IF(Input_Lieferant!B92="","",Input_Lieferant!B92)</f>
        <v/>
      </c>
      <c r="C85" t="str">
        <f t="shared" si="4"/>
        <v/>
      </c>
      <c r="D85" t="str">
        <f t="shared" si="5"/>
        <v/>
      </c>
      <c r="E85" t="str">
        <f t="shared" si="6"/>
        <v/>
      </c>
      <c r="F85" t="str">
        <f t="shared" si="7"/>
        <v/>
      </c>
      <c r="G85" s="227"/>
    </row>
    <row r="86" spans="1:7" x14ac:dyDescent="0.2">
      <c r="A86" t="str">
        <f>IFERROR(IF(AND(A83=A84, A84=A85),IF(A83+1&gt;MATCH(0,Input_Lieferant!$B$9:$B$158,-1),"",A83+1),A83),"")</f>
        <v/>
      </c>
      <c r="B86" t="str">
        <f>IF(Input_Lieferant!B93="","",Input_Lieferant!B93)</f>
        <v/>
      </c>
      <c r="C86" t="str">
        <f t="shared" si="4"/>
        <v/>
      </c>
      <c r="D86" t="str">
        <f t="shared" si="5"/>
        <v/>
      </c>
      <c r="E86" t="str">
        <f t="shared" si="6"/>
        <v/>
      </c>
      <c r="F86" t="str">
        <f t="shared" si="7"/>
        <v/>
      </c>
      <c r="G86" s="227"/>
    </row>
    <row r="87" spans="1:7" x14ac:dyDescent="0.2">
      <c r="A87" t="str">
        <f>IFERROR(IF(AND(A83=A84, A84=A85),IF(A84+1&gt;MATCH(0,Input_Lieferant!$B$9:$B$158,-1),"",A84+1),A84),"")</f>
        <v/>
      </c>
      <c r="B87" t="str">
        <f>IF(Input_Lieferant!B94="","",Input_Lieferant!B94)</f>
        <v/>
      </c>
      <c r="C87" t="str">
        <f t="shared" si="4"/>
        <v/>
      </c>
      <c r="D87" t="str">
        <f t="shared" si="5"/>
        <v/>
      </c>
      <c r="E87" t="str">
        <f t="shared" si="6"/>
        <v/>
      </c>
      <c r="F87" t="str">
        <f t="shared" si="7"/>
        <v/>
      </c>
      <c r="G87" s="227"/>
    </row>
    <row r="88" spans="1:7" x14ac:dyDescent="0.2">
      <c r="A88" t="str">
        <f>IFERROR(IF(AND(A83=A84, A84=A85),IF(A85+1&gt;MATCH(0,Input_Lieferant!$B$9:$B$158,-1),"",A85+1),A85),"")</f>
        <v/>
      </c>
      <c r="B88" t="str">
        <f>IF(Input_Lieferant!B95="","",Input_Lieferant!B95)</f>
        <v/>
      </c>
      <c r="C88" t="str">
        <f t="shared" si="4"/>
        <v/>
      </c>
      <c r="D88" t="str">
        <f t="shared" si="5"/>
        <v/>
      </c>
      <c r="E88" t="str">
        <f t="shared" si="6"/>
        <v/>
      </c>
      <c r="F88" t="str">
        <f t="shared" si="7"/>
        <v/>
      </c>
      <c r="G88" s="227"/>
    </row>
    <row r="89" spans="1:7" x14ac:dyDescent="0.2">
      <c r="A89" t="str">
        <f>IFERROR(IF(AND(A86=A87, A87=A88),IF(A86+1&gt;MATCH(0,Input_Lieferant!$B$9:$B$158,-1),"",A86+1),A86),"")</f>
        <v/>
      </c>
      <c r="B89" t="str">
        <f>IF(Input_Lieferant!B96="","",Input_Lieferant!B96)</f>
        <v/>
      </c>
      <c r="C89" t="str">
        <f t="shared" si="4"/>
        <v/>
      </c>
      <c r="D89" t="str">
        <f t="shared" si="5"/>
        <v/>
      </c>
      <c r="E89" t="str">
        <f t="shared" si="6"/>
        <v/>
      </c>
      <c r="F89" t="str">
        <f t="shared" si="7"/>
        <v/>
      </c>
      <c r="G89" s="227"/>
    </row>
    <row r="90" spans="1:7" x14ac:dyDescent="0.2">
      <c r="A90" t="str">
        <f>IFERROR(IF(AND(A86=A87, A87=A88),IF(A87+1&gt;MATCH(0,Input_Lieferant!$B$9:$B$158,-1),"",A87+1),A87),"")</f>
        <v/>
      </c>
      <c r="B90" t="str">
        <f>IF(Input_Lieferant!B97="","",Input_Lieferant!B97)</f>
        <v/>
      </c>
      <c r="C90" t="str">
        <f t="shared" si="4"/>
        <v/>
      </c>
      <c r="D90" t="str">
        <f t="shared" si="5"/>
        <v/>
      </c>
      <c r="E90" t="str">
        <f t="shared" si="6"/>
        <v/>
      </c>
      <c r="F90" t="str">
        <f t="shared" si="7"/>
        <v/>
      </c>
      <c r="G90" s="227"/>
    </row>
    <row r="91" spans="1:7" x14ac:dyDescent="0.2">
      <c r="A91" t="str">
        <f>IFERROR(IF(AND(A86=A87, A87=A88),IF(A88+1&gt;MATCH(0,Input_Lieferant!$B$9:$B$158,-1),"",A88+1),A88),"")</f>
        <v/>
      </c>
      <c r="B91" t="str">
        <f>IF(Input_Lieferant!B98="","",Input_Lieferant!B98)</f>
        <v/>
      </c>
      <c r="C91" t="str">
        <f t="shared" si="4"/>
        <v/>
      </c>
      <c r="D91" t="str">
        <f t="shared" si="5"/>
        <v/>
      </c>
      <c r="E91" t="str">
        <f t="shared" si="6"/>
        <v/>
      </c>
      <c r="F91" t="str">
        <f t="shared" si="7"/>
        <v/>
      </c>
      <c r="G91" s="227"/>
    </row>
    <row r="92" spans="1:7" x14ac:dyDescent="0.2">
      <c r="A92" t="str">
        <f>IFERROR(IF(AND(A89=A90, A90=A91),IF(A89+1&gt;MATCH(0,Input_Lieferant!$B$9:$B$158,-1),"",A89+1),A89),"")</f>
        <v/>
      </c>
      <c r="B92" t="str">
        <f>IF(Input_Lieferant!B99="","",Input_Lieferant!B99)</f>
        <v/>
      </c>
      <c r="C92" t="str">
        <f t="shared" si="4"/>
        <v/>
      </c>
      <c r="D92" t="str">
        <f t="shared" si="5"/>
        <v/>
      </c>
      <c r="E92" t="str">
        <f t="shared" si="6"/>
        <v/>
      </c>
      <c r="F92" t="str">
        <f t="shared" si="7"/>
        <v/>
      </c>
      <c r="G92" s="227"/>
    </row>
    <row r="93" spans="1:7" x14ac:dyDescent="0.2">
      <c r="A93" t="str">
        <f>IFERROR(IF(AND(A89=A90, A90=A91),IF(A90+1&gt;MATCH(0,Input_Lieferant!$B$9:$B$158,-1),"",A90+1),A90),"")</f>
        <v/>
      </c>
      <c r="B93" t="str">
        <f>IF(Input_Lieferant!B100="","",Input_Lieferant!B100)</f>
        <v/>
      </c>
      <c r="C93" t="str">
        <f t="shared" si="4"/>
        <v/>
      </c>
      <c r="D93" t="str">
        <f t="shared" si="5"/>
        <v/>
      </c>
      <c r="E93" t="str">
        <f t="shared" si="6"/>
        <v/>
      </c>
      <c r="F93" t="str">
        <f t="shared" si="7"/>
        <v/>
      </c>
      <c r="G93" s="227"/>
    </row>
    <row r="94" spans="1:7" x14ac:dyDescent="0.2">
      <c r="A94" t="str">
        <f>IFERROR(IF(AND(A89=A90, A90=A91),IF(A91+1&gt;MATCH(0,Input_Lieferant!$B$9:$B$158,-1),"",A91+1),A91),"")</f>
        <v/>
      </c>
      <c r="B94" t="str">
        <f>IF(Input_Lieferant!B101="","",Input_Lieferant!B101)</f>
        <v/>
      </c>
      <c r="C94" t="str">
        <f t="shared" si="4"/>
        <v/>
      </c>
      <c r="D94" t="str">
        <f t="shared" si="5"/>
        <v/>
      </c>
      <c r="E94" t="str">
        <f t="shared" si="6"/>
        <v/>
      </c>
      <c r="F94" t="str">
        <f t="shared" si="7"/>
        <v/>
      </c>
      <c r="G94" s="227"/>
    </row>
    <row r="95" spans="1:7" x14ac:dyDescent="0.2">
      <c r="A95" t="str">
        <f>IFERROR(IF(AND(A92=A93, A93=A94),IF(A92+1&gt;MATCH(0,Input_Lieferant!$B$9:$B$158,-1),"",A92+1),A92),"")</f>
        <v/>
      </c>
      <c r="B95" t="str">
        <f>IF(Input_Lieferant!B102="","",Input_Lieferant!B102)</f>
        <v/>
      </c>
      <c r="C95" t="str">
        <f t="shared" si="4"/>
        <v/>
      </c>
      <c r="D95" t="str">
        <f t="shared" si="5"/>
        <v/>
      </c>
      <c r="E95" t="str">
        <f t="shared" si="6"/>
        <v/>
      </c>
      <c r="F95" t="str">
        <f t="shared" si="7"/>
        <v/>
      </c>
      <c r="G95" s="227"/>
    </row>
    <row r="96" spans="1:7" x14ac:dyDescent="0.2">
      <c r="A96" t="str">
        <f>IFERROR(IF(AND(A92=A93, A93=A94),IF(A93+1&gt;MATCH(0,Input_Lieferant!$B$9:$B$158,-1),"",A93+1),A93),"")</f>
        <v/>
      </c>
      <c r="B96" t="str">
        <f>IF(Input_Lieferant!B103="","",Input_Lieferant!B103)</f>
        <v/>
      </c>
      <c r="C96" t="str">
        <f t="shared" si="4"/>
        <v/>
      </c>
      <c r="D96" t="str">
        <f t="shared" si="5"/>
        <v/>
      </c>
      <c r="E96" t="str">
        <f t="shared" si="6"/>
        <v/>
      </c>
      <c r="F96" t="str">
        <f t="shared" si="7"/>
        <v/>
      </c>
      <c r="G96" s="227"/>
    </row>
    <row r="97" spans="1:7" x14ac:dyDescent="0.2">
      <c r="A97" t="str">
        <f>IFERROR(IF(AND(A92=A93, A93=A94),IF(A94+1&gt;MATCH(0,Input_Lieferant!$B$9:$B$158,-1),"",A94+1),A94),"")</f>
        <v/>
      </c>
      <c r="B97" t="str">
        <f>IF(Input_Lieferant!B104="","",Input_Lieferant!B104)</f>
        <v/>
      </c>
      <c r="C97" t="str">
        <f t="shared" si="4"/>
        <v/>
      </c>
      <c r="D97" t="str">
        <f t="shared" si="5"/>
        <v/>
      </c>
      <c r="E97" t="str">
        <f t="shared" si="6"/>
        <v/>
      </c>
      <c r="F97" t="str">
        <f t="shared" si="7"/>
        <v/>
      </c>
      <c r="G97" s="227"/>
    </row>
    <row r="98" spans="1:7" x14ac:dyDescent="0.2">
      <c r="A98" t="str">
        <f>IFERROR(IF(AND(A95=A96, A96=A97),IF(A95+1&gt;MATCH(0,Input_Lieferant!$B$9:$B$158,-1),"",A95+1),A95),"")</f>
        <v/>
      </c>
      <c r="B98" t="str">
        <f>IF(Input_Lieferant!B105="","",Input_Lieferant!B105)</f>
        <v/>
      </c>
      <c r="C98" t="str">
        <f t="shared" si="4"/>
        <v/>
      </c>
      <c r="D98" t="str">
        <f t="shared" si="5"/>
        <v/>
      </c>
      <c r="E98" t="str">
        <f t="shared" si="6"/>
        <v/>
      </c>
      <c r="F98" t="str">
        <f t="shared" si="7"/>
        <v/>
      </c>
      <c r="G98" s="227"/>
    </row>
    <row r="99" spans="1:7" x14ac:dyDescent="0.2">
      <c r="A99" t="str">
        <f>IFERROR(IF(AND(A95=A96, A96=A97),IF(A96+1&gt;MATCH(0,Input_Lieferant!$B$9:$B$158,-1),"",A96+1),A96),"")</f>
        <v/>
      </c>
      <c r="B99" t="str">
        <f>IF(Input_Lieferant!B106="","",Input_Lieferant!B106)</f>
        <v/>
      </c>
      <c r="C99" t="str">
        <f t="shared" si="4"/>
        <v/>
      </c>
      <c r="D99" t="str">
        <f t="shared" si="5"/>
        <v/>
      </c>
      <c r="E99" t="str">
        <f t="shared" si="6"/>
        <v/>
      </c>
      <c r="F99" t="str">
        <f t="shared" si="7"/>
        <v/>
      </c>
      <c r="G99" s="227"/>
    </row>
    <row r="100" spans="1:7" x14ac:dyDescent="0.2">
      <c r="A100" t="str">
        <f>IFERROR(IF(AND(A95=A96, A96=A97),IF(A97+1&gt;MATCH(0,Input_Lieferant!$B$9:$B$158,-1),"",A97+1),A97),"")</f>
        <v/>
      </c>
      <c r="B100" t="str">
        <f>IF(Input_Lieferant!B107="","",Input_Lieferant!B107)</f>
        <v/>
      </c>
      <c r="C100" t="str">
        <f t="shared" si="4"/>
        <v/>
      </c>
      <c r="D100" t="str">
        <f t="shared" si="5"/>
        <v/>
      </c>
      <c r="E100" t="str">
        <f t="shared" si="6"/>
        <v/>
      </c>
      <c r="F100" t="str">
        <f t="shared" si="7"/>
        <v/>
      </c>
      <c r="G100" s="227"/>
    </row>
    <row r="101" spans="1:7" x14ac:dyDescent="0.2">
      <c r="A101" t="str">
        <f>IFERROR(IF(AND(A98=A99, A99=A100),IF(A98+1&gt;MATCH(0,Input_Lieferant!$B$9:$B$158,-1),"",A98+1),A98),"")</f>
        <v/>
      </c>
      <c r="B101" t="str">
        <f>IF(Input_Lieferant!B108="","",Input_Lieferant!B108)</f>
        <v/>
      </c>
      <c r="C101" t="str">
        <f t="shared" si="4"/>
        <v/>
      </c>
      <c r="D101" t="str">
        <f t="shared" si="5"/>
        <v/>
      </c>
      <c r="E101" t="str">
        <f t="shared" si="6"/>
        <v/>
      </c>
      <c r="F101" t="str">
        <f t="shared" si="7"/>
        <v/>
      </c>
      <c r="G101" s="227"/>
    </row>
    <row r="102" spans="1:7" x14ac:dyDescent="0.2">
      <c r="A102" t="str">
        <f>IFERROR(IF(AND(A98=A99, A99=A100),IF(A99+1&gt;MATCH(0,Input_Lieferant!$B$9:$B$158,-1),"",A99+1),A99),"")</f>
        <v/>
      </c>
      <c r="B102" t="str">
        <f>IF(Input_Lieferant!B109="","",Input_Lieferant!B109)</f>
        <v/>
      </c>
      <c r="C102" t="str">
        <f t="shared" si="4"/>
        <v/>
      </c>
      <c r="D102" t="str">
        <f t="shared" si="5"/>
        <v/>
      </c>
      <c r="E102" t="str">
        <f t="shared" si="6"/>
        <v/>
      </c>
      <c r="F102" t="str">
        <f t="shared" si="7"/>
        <v/>
      </c>
      <c r="G102" s="227"/>
    </row>
    <row r="103" spans="1:7" x14ac:dyDescent="0.2">
      <c r="A103" t="str">
        <f>IFERROR(IF(AND(A98=A99, A99=A100),IF(A100+1&gt;MATCH(0,Input_Lieferant!$B$9:$B$158,-1),"",A100+1),A100),"")</f>
        <v/>
      </c>
      <c r="B103" t="str">
        <f>IF(Input_Lieferant!B110="","",Input_Lieferant!B110)</f>
        <v/>
      </c>
      <c r="C103" t="str">
        <f t="shared" si="4"/>
        <v/>
      </c>
      <c r="D103" t="str">
        <f t="shared" si="5"/>
        <v/>
      </c>
      <c r="E103" t="str">
        <f t="shared" si="6"/>
        <v/>
      </c>
      <c r="F103" t="str">
        <f t="shared" si="7"/>
        <v/>
      </c>
      <c r="G103" s="227"/>
    </row>
    <row r="104" spans="1:7" x14ac:dyDescent="0.2">
      <c r="A104" t="str">
        <f>IFERROR(IF(AND(A101=A102, A102=A103),IF(A101+1&gt;MATCH(0,Input_Lieferant!$B$9:$B$158,-1),"",A101+1),A101),"")</f>
        <v/>
      </c>
      <c r="B104" t="str">
        <f>IF(Input_Lieferant!B111="","",Input_Lieferant!B111)</f>
        <v/>
      </c>
      <c r="C104" t="str">
        <f t="shared" si="4"/>
        <v/>
      </c>
      <c r="D104" t="str">
        <f t="shared" si="5"/>
        <v/>
      </c>
      <c r="E104" t="str">
        <f t="shared" si="6"/>
        <v/>
      </c>
      <c r="F104" t="str">
        <f t="shared" si="7"/>
        <v/>
      </c>
      <c r="G104" s="227"/>
    </row>
    <row r="105" spans="1:7" x14ac:dyDescent="0.2">
      <c r="A105" t="str">
        <f>IFERROR(IF(AND(A101=A102, A102=A103),IF(A102+1&gt;MATCH(0,Input_Lieferant!$B$9:$B$158,-1),"",A102+1),A102),"")</f>
        <v/>
      </c>
      <c r="B105" t="str">
        <f>IF(Input_Lieferant!B112="","",Input_Lieferant!B112)</f>
        <v/>
      </c>
      <c r="C105" t="str">
        <f t="shared" si="4"/>
        <v/>
      </c>
      <c r="D105" t="str">
        <f t="shared" si="5"/>
        <v/>
      </c>
      <c r="E105" t="str">
        <f t="shared" si="6"/>
        <v/>
      </c>
      <c r="F105" t="str">
        <f t="shared" si="7"/>
        <v/>
      </c>
      <c r="G105" s="227"/>
    </row>
    <row r="106" spans="1:7" x14ac:dyDescent="0.2">
      <c r="A106" t="str">
        <f>IFERROR(IF(AND(A101=A102, A102=A103),IF(A103+1&gt;MATCH(0,Input_Lieferant!$B$9:$B$158,-1),"",A103+1),A103),"")</f>
        <v/>
      </c>
      <c r="B106" t="str">
        <f>IF(Input_Lieferant!B113="","",Input_Lieferant!B113)</f>
        <v/>
      </c>
      <c r="C106" t="str">
        <f t="shared" si="4"/>
        <v/>
      </c>
      <c r="D106" t="str">
        <f t="shared" si="5"/>
        <v/>
      </c>
      <c r="E106" t="str">
        <f t="shared" si="6"/>
        <v/>
      </c>
      <c r="F106" t="str">
        <f t="shared" si="7"/>
        <v/>
      </c>
      <c r="G106" s="227"/>
    </row>
    <row r="107" spans="1:7" x14ac:dyDescent="0.2">
      <c r="A107" t="str">
        <f>IFERROR(IF(AND(A104=A105, A105=A106),IF(A104+1&gt;MATCH(0,Input_Lieferant!$B$9:$B$158,-1),"",A104+1),A104),"")</f>
        <v/>
      </c>
      <c r="B107" t="str">
        <f>IF(Input_Lieferant!B114="","",Input_Lieferant!B114)</f>
        <v/>
      </c>
      <c r="C107" t="str">
        <f t="shared" si="4"/>
        <v/>
      </c>
      <c r="D107" t="str">
        <f t="shared" si="5"/>
        <v/>
      </c>
      <c r="E107" t="str">
        <f t="shared" si="6"/>
        <v/>
      </c>
      <c r="F107" t="str">
        <f t="shared" si="7"/>
        <v/>
      </c>
      <c r="G107" s="227"/>
    </row>
    <row r="108" spans="1:7" x14ac:dyDescent="0.2">
      <c r="A108" t="str">
        <f>IFERROR(IF(AND(A104=A105, A105=A106),IF(A105+1&gt;MATCH(0,Input_Lieferant!$B$9:$B$158,-1),"",A105+1),A105),"")</f>
        <v/>
      </c>
      <c r="B108" t="str">
        <f>IF(Input_Lieferant!B115="","",Input_Lieferant!B115)</f>
        <v/>
      </c>
      <c r="C108" t="str">
        <f t="shared" si="4"/>
        <v/>
      </c>
      <c r="D108" t="str">
        <f t="shared" si="5"/>
        <v/>
      </c>
      <c r="E108" t="str">
        <f t="shared" si="6"/>
        <v/>
      </c>
      <c r="F108" t="str">
        <f t="shared" si="7"/>
        <v/>
      </c>
      <c r="G108" s="227"/>
    </row>
    <row r="109" spans="1:7" x14ac:dyDescent="0.2">
      <c r="A109" t="str">
        <f>IFERROR(IF(AND(A104=A105, A105=A106),IF(A106+1&gt;MATCH(0,Input_Lieferant!$B$9:$B$158,-1),"",A106+1),A106),"")</f>
        <v/>
      </c>
      <c r="B109" t="str">
        <f>IF(Input_Lieferant!B116="","",Input_Lieferant!B116)</f>
        <v/>
      </c>
      <c r="C109" t="str">
        <f t="shared" si="4"/>
        <v/>
      </c>
      <c r="D109" t="str">
        <f t="shared" si="5"/>
        <v/>
      </c>
      <c r="E109" t="str">
        <f t="shared" si="6"/>
        <v/>
      </c>
      <c r="F109" t="str">
        <f t="shared" si="7"/>
        <v/>
      </c>
      <c r="G109" s="227"/>
    </row>
    <row r="110" spans="1:7" x14ac:dyDescent="0.2">
      <c r="A110" t="str">
        <f>IFERROR(IF(AND(A107=A108, A108=A109),IF(A107+1&gt;MATCH(0,Input_Lieferant!$B$9:$B$158,-1),"",A107+1),A107),"")</f>
        <v/>
      </c>
      <c r="B110" t="str">
        <f>IF(Input_Lieferant!B117="","",Input_Lieferant!B117)</f>
        <v/>
      </c>
      <c r="C110" t="str">
        <f t="shared" si="4"/>
        <v/>
      </c>
      <c r="D110" t="str">
        <f t="shared" si="5"/>
        <v/>
      </c>
      <c r="E110" t="str">
        <f t="shared" si="6"/>
        <v/>
      </c>
      <c r="F110" t="str">
        <f t="shared" si="7"/>
        <v/>
      </c>
      <c r="G110" s="227"/>
    </row>
    <row r="111" spans="1:7" x14ac:dyDescent="0.2">
      <c r="A111" t="str">
        <f>IFERROR(IF(AND(A107=A108, A108=A109),IF(A108+1&gt;MATCH(0,Input_Lieferant!$B$9:$B$158,-1),"",A108+1),A108),"")</f>
        <v/>
      </c>
      <c r="B111" t="str">
        <f>IF(Input_Lieferant!B118="","",Input_Lieferant!B118)</f>
        <v/>
      </c>
      <c r="C111" t="str">
        <f t="shared" si="4"/>
        <v/>
      </c>
      <c r="D111" t="str">
        <f t="shared" si="5"/>
        <v/>
      </c>
      <c r="E111" t="str">
        <f t="shared" si="6"/>
        <v/>
      </c>
      <c r="F111" t="str">
        <f t="shared" si="7"/>
        <v/>
      </c>
      <c r="G111" s="227"/>
    </row>
    <row r="112" spans="1:7" x14ac:dyDescent="0.2">
      <c r="A112" t="str">
        <f>IFERROR(IF(AND(A107=A108, A108=A109),IF(A109+1&gt;MATCH(0,Input_Lieferant!$B$9:$B$158,-1),"",A109+1),A109),"")</f>
        <v/>
      </c>
      <c r="B112" t="str">
        <f>IF(Input_Lieferant!B119="","",Input_Lieferant!B119)</f>
        <v/>
      </c>
      <c r="C112" t="str">
        <f t="shared" si="4"/>
        <v/>
      </c>
      <c r="D112" t="str">
        <f t="shared" si="5"/>
        <v/>
      </c>
      <c r="E112" t="str">
        <f t="shared" si="6"/>
        <v/>
      </c>
      <c r="F112" t="str">
        <f t="shared" si="7"/>
        <v/>
      </c>
      <c r="G112" s="227"/>
    </row>
    <row r="113" spans="1:7" x14ac:dyDescent="0.2">
      <c r="A113" t="str">
        <f>IFERROR(IF(AND(A110=A111, A111=A112),IF(A110+1&gt;MATCH(0,Input_Lieferant!$B$9:$B$158,-1),"",A110+1),A110),"")</f>
        <v/>
      </c>
      <c r="B113" t="str">
        <f>IF(Input_Lieferant!B120="","",Input_Lieferant!B120)</f>
        <v/>
      </c>
      <c r="C113" t="str">
        <f t="shared" si="4"/>
        <v/>
      </c>
      <c r="D113" t="str">
        <f t="shared" si="5"/>
        <v/>
      </c>
      <c r="E113" t="str">
        <f t="shared" si="6"/>
        <v/>
      </c>
      <c r="F113" t="str">
        <f t="shared" si="7"/>
        <v/>
      </c>
      <c r="G113" s="227"/>
    </row>
    <row r="114" spans="1:7" x14ac:dyDescent="0.2">
      <c r="A114" t="str">
        <f>IFERROR(IF(AND(A110=A111, A111=A112),IF(A111+1&gt;MATCH(0,Input_Lieferant!$B$9:$B$158,-1),"",A111+1),A111),"")</f>
        <v/>
      </c>
      <c r="B114" t="str">
        <f>IF(Input_Lieferant!B121="","",Input_Lieferant!B121)</f>
        <v/>
      </c>
      <c r="C114" t="str">
        <f t="shared" si="4"/>
        <v/>
      </c>
      <c r="D114" t="str">
        <f t="shared" si="5"/>
        <v/>
      </c>
      <c r="E114" t="str">
        <f t="shared" si="6"/>
        <v/>
      </c>
      <c r="F114" t="str">
        <f t="shared" si="7"/>
        <v/>
      </c>
      <c r="G114" s="227"/>
    </row>
    <row r="115" spans="1:7" x14ac:dyDescent="0.2">
      <c r="A115" t="str">
        <f>IFERROR(IF(AND(A110=A111, A111=A112),IF(A112+1&gt;MATCH(0,Input_Lieferant!$B$9:$B$158,-1),"",A112+1),A112),"")</f>
        <v/>
      </c>
      <c r="B115" t="str">
        <f>IF(Input_Lieferant!B122="","",Input_Lieferant!B122)</f>
        <v/>
      </c>
      <c r="C115" t="str">
        <f t="shared" si="4"/>
        <v/>
      </c>
      <c r="D115" t="str">
        <f t="shared" si="5"/>
        <v/>
      </c>
      <c r="E115" t="str">
        <f t="shared" si="6"/>
        <v/>
      </c>
      <c r="F115" t="str">
        <f t="shared" si="7"/>
        <v/>
      </c>
      <c r="G115" s="227"/>
    </row>
    <row r="116" spans="1:7" x14ac:dyDescent="0.2">
      <c r="A116" t="str">
        <f>IFERROR(IF(AND(A113=A114, A114=A115),IF(A113+1&gt;MATCH(0,Input_Lieferant!$B$9:$B$158,-1),"",A113+1),A113),"")</f>
        <v/>
      </c>
      <c r="B116" t="str">
        <f>IF(Input_Lieferant!B123="","",Input_Lieferant!B123)</f>
        <v/>
      </c>
      <c r="C116" t="str">
        <f t="shared" si="4"/>
        <v/>
      </c>
      <c r="D116" t="str">
        <f t="shared" si="5"/>
        <v/>
      </c>
      <c r="E116" t="str">
        <f t="shared" si="6"/>
        <v/>
      </c>
      <c r="F116" t="str">
        <f t="shared" si="7"/>
        <v/>
      </c>
      <c r="G116" s="227"/>
    </row>
    <row r="117" spans="1:7" x14ac:dyDescent="0.2">
      <c r="A117" t="str">
        <f>IFERROR(IF(AND(A113=A114, A114=A115),IF(A114+1&gt;MATCH(0,Input_Lieferant!$B$9:$B$158,-1),"",A114+1),A114),"")</f>
        <v/>
      </c>
      <c r="B117" t="str">
        <f>IF(Input_Lieferant!B124="","",Input_Lieferant!B124)</f>
        <v/>
      </c>
      <c r="C117" t="str">
        <f t="shared" si="4"/>
        <v/>
      </c>
      <c r="D117" t="str">
        <f t="shared" si="5"/>
        <v/>
      </c>
      <c r="E117" t="str">
        <f t="shared" si="6"/>
        <v/>
      </c>
      <c r="F117" t="str">
        <f t="shared" si="7"/>
        <v/>
      </c>
      <c r="G117" s="227"/>
    </row>
    <row r="118" spans="1:7" x14ac:dyDescent="0.2">
      <c r="A118" t="str">
        <f>IFERROR(IF(AND(A113=A114, A114=A115),IF(A115+1&gt;MATCH(0,Input_Lieferant!$B$9:$B$158,-1),"",A115+1),A115),"")</f>
        <v/>
      </c>
      <c r="B118" t="str">
        <f>IF(Input_Lieferant!B125="","",Input_Lieferant!B125)</f>
        <v/>
      </c>
      <c r="C118" t="str">
        <f t="shared" si="4"/>
        <v/>
      </c>
      <c r="D118" t="str">
        <f t="shared" si="5"/>
        <v/>
      </c>
      <c r="E118" t="str">
        <f t="shared" si="6"/>
        <v/>
      </c>
      <c r="F118" t="str">
        <f t="shared" si="7"/>
        <v/>
      </c>
      <c r="G118" s="227"/>
    </row>
    <row r="119" spans="1:7" x14ac:dyDescent="0.2">
      <c r="A119" t="str">
        <f>IFERROR(IF(AND(A116=A117, A117=A118),IF(A116+1&gt;MATCH(0,Input_Lieferant!$B$9:$B$158,-1),"",A116+1),A116),"")</f>
        <v/>
      </c>
      <c r="B119" t="str">
        <f>IF(Input_Lieferant!B126="","",Input_Lieferant!B126)</f>
        <v/>
      </c>
      <c r="C119" t="str">
        <f t="shared" si="4"/>
        <v/>
      </c>
      <c r="D119" t="str">
        <f t="shared" si="5"/>
        <v/>
      </c>
      <c r="E119" t="str">
        <f t="shared" si="6"/>
        <v/>
      </c>
      <c r="F119" t="str">
        <f t="shared" si="7"/>
        <v/>
      </c>
      <c r="G119" s="227"/>
    </row>
    <row r="120" spans="1:7" x14ac:dyDescent="0.2">
      <c r="A120" t="str">
        <f>IFERROR(IF(AND(A116=A117, A117=A118),IF(A117+1&gt;MATCH(0,Input_Lieferant!$B$9:$B$158,-1),"",A117+1),A117),"")</f>
        <v/>
      </c>
      <c r="B120" t="str">
        <f>IF(Input_Lieferant!B127="","",Input_Lieferant!B127)</f>
        <v/>
      </c>
      <c r="C120" t="str">
        <f t="shared" si="4"/>
        <v/>
      </c>
      <c r="D120" t="str">
        <f t="shared" si="5"/>
        <v/>
      </c>
      <c r="E120" t="str">
        <f t="shared" si="6"/>
        <v/>
      </c>
      <c r="F120" t="str">
        <f t="shared" si="7"/>
        <v/>
      </c>
      <c r="G120" s="227"/>
    </row>
    <row r="121" spans="1:7" x14ac:dyDescent="0.2">
      <c r="A121" t="str">
        <f>IFERROR(IF(AND(A116=A117, A117=A118),IF(A118+1&gt;MATCH(0,Input_Lieferant!$B$9:$B$158,-1),"",A118+1),A118),"")</f>
        <v/>
      </c>
      <c r="B121" t="str">
        <f>IF(Input_Lieferant!B128="","",Input_Lieferant!B128)</f>
        <v/>
      </c>
      <c r="C121" t="str">
        <f t="shared" si="4"/>
        <v/>
      </c>
      <c r="D121" t="str">
        <f t="shared" si="5"/>
        <v/>
      </c>
      <c r="E121" t="str">
        <f t="shared" si="6"/>
        <v/>
      </c>
      <c r="F121" t="str">
        <f t="shared" si="7"/>
        <v/>
      </c>
      <c r="G121" s="227"/>
    </row>
    <row r="122" spans="1:7" x14ac:dyDescent="0.2">
      <c r="A122" t="str">
        <f>IFERROR(IF(AND(A119=A120, A120=A121),IF(A119+1&gt;MATCH(0,Input_Lieferant!$B$9:$B$158,-1),"",A119+1),A119),"")</f>
        <v/>
      </c>
      <c r="B122" t="str">
        <f>IF(Input_Lieferant!B129="","",Input_Lieferant!B129)</f>
        <v/>
      </c>
      <c r="C122" t="str">
        <f t="shared" si="4"/>
        <v/>
      </c>
      <c r="D122" t="str">
        <f t="shared" si="5"/>
        <v/>
      </c>
      <c r="E122" t="str">
        <f t="shared" si="6"/>
        <v/>
      </c>
      <c r="F122" t="str">
        <f t="shared" si="7"/>
        <v/>
      </c>
      <c r="G122" s="227"/>
    </row>
    <row r="123" spans="1:7" x14ac:dyDescent="0.2">
      <c r="A123" t="str">
        <f>IFERROR(IF(AND(A119=A120, A120=A121),IF(A120+1&gt;MATCH(0,Input_Lieferant!$B$9:$B$158,-1),"",A120+1),A120),"")</f>
        <v/>
      </c>
      <c r="B123" t="str">
        <f>IF(Input_Lieferant!B130="","",Input_Lieferant!B130)</f>
        <v/>
      </c>
      <c r="C123" t="str">
        <f t="shared" si="4"/>
        <v/>
      </c>
      <c r="D123" t="str">
        <f t="shared" si="5"/>
        <v/>
      </c>
      <c r="E123" t="str">
        <f t="shared" si="6"/>
        <v/>
      </c>
      <c r="F123" t="str">
        <f t="shared" si="7"/>
        <v/>
      </c>
      <c r="G123" s="227"/>
    </row>
    <row r="124" spans="1:7" x14ac:dyDescent="0.2">
      <c r="A124" t="str">
        <f>IFERROR(IF(AND(A119=A120, A120=A121),IF(A121+1&gt;MATCH(0,Input_Lieferant!$B$9:$B$158,-1),"",A121+1),A121),"")</f>
        <v/>
      </c>
      <c r="B124" t="str">
        <f>IF(Input_Lieferant!B131="","",Input_Lieferant!B131)</f>
        <v/>
      </c>
      <c r="C124" t="str">
        <f t="shared" si="4"/>
        <v/>
      </c>
      <c r="D124" t="str">
        <f t="shared" si="5"/>
        <v/>
      </c>
      <c r="E124" t="str">
        <f t="shared" si="6"/>
        <v/>
      </c>
      <c r="F124" t="str">
        <f t="shared" si="7"/>
        <v/>
      </c>
      <c r="G124" s="227"/>
    </row>
    <row r="125" spans="1:7" x14ac:dyDescent="0.2">
      <c r="A125" t="str">
        <f>IFERROR(IF(AND(A122=A123, A123=A124),IF(A122+1&gt;MATCH(0,Input_Lieferant!$B$9:$B$158,-1),"",A122+1),A122),"")</f>
        <v/>
      </c>
      <c r="B125" t="str">
        <f>IF(Input_Lieferant!B132="","",Input_Lieferant!B132)</f>
        <v/>
      </c>
      <c r="C125" t="str">
        <f t="shared" si="4"/>
        <v/>
      </c>
      <c r="D125" t="str">
        <f t="shared" si="5"/>
        <v/>
      </c>
      <c r="E125" t="str">
        <f t="shared" si="6"/>
        <v/>
      </c>
      <c r="F125" t="str">
        <f t="shared" si="7"/>
        <v/>
      </c>
      <c r="G125" s="227"/>
    </row>
    <row r="126" spans="1:7" x14ac:dyDescent="0.2">
      <c r="A126" t="str">
        <f>IFERROR(IF(AND(A122=A123, A123=A124),IF(A123+1&gt;MATCH(0,Input_Lieferant!$B$9:$B$158,-1),"",A123+1),A123),"")</f>
        <v/>
      </c>
      <c r="B126" t="str">
        <f>IF(Input_Lieferant!B133="","",Input_Lieferant!B133)</f>
        <v/>
      </c>
      <c r="C126" t="str">
        <f t="shared" si="4"/>
        <v/>
      </c>
      <c r="D126" t="str">
        <f t="shared" si="5"/>
        <v/>
      </c>
      <c r="E126" t="str">
        <f t="shared" si="6"/>
        <v/>
      </c>
      <c r="F126" t="str">
        <f t="shared" si="7"/>
        <v/>
      </c>
      <c r="G126" s="227"/>
    </row>
    <row r="127" spans="1:7" x14ac:dyDescent="0.2">
      <c r="A127" t="str">
        <f>IFERROR(IF(AND(A122=A123, A123=A124),IF(A124+1&gt;MATCH(0,Input_Lieferant!$B$9:$B$158,-1),"",A124+1),A124),"")</f>
        <v/>
      </c>
      <c r="B127" t="str">
        <f>IF(Input_Lieferant!B134="","",Input_Lieferant!B134)</f>
        <v/>
      </c>
      <c r="C127" t="str">
        <f t="shared" si="4"/>
        <v/>
      </c>
      <c r="D127" t="str">
        <f t="shared" si="5"/>
        <v/>
      </c>
      <c r="E127" t="str">
        <f t="shared" si="6"/>
        <v/>
      </c>
      <c r="F127" t="str">
        <f t="shared" si="7"/>
        <v/>
      </c>
      <c r="G127" s="227"/>
    </row>
    <row r="128" spans="1:7" x14ac:dyDescent="0.2">
      <c r="A128" t="str">
        <f>IFERROR(IF(AND(A125=A126, A126=A127),IF(A125+1&gt;MATCH(0,Input_Lieferant!$B$9:$B$158,-1),"",A125+1),A125),"")</f>
        <v/>
      </c>
      <c r="B128" t="str">
        <f>IF(Input_Lieferant!B135="","",Input_Lieferant!B135)</f>
        <v/>
      </c>
      <c r="C128" t="str">
        <f t="shared" si="4"/>
        <v/>
      </c>
      <c r="D128" t="str">
        <f t="shared" si="5"/>
        <v/>
      </c>
      <c r="E128" t="str">
        <f t="shared" si="6"/>
        <v/>
      </c>
      <c r="F128" t="str">
        <f t="shared" si="7"/>
        <v/>
      </c>
      <c r="G128" s="227"/>
    </row>
    <row r="129" spans="1:7" x14ac:dyDescent="0.2">
      <c r="A129" t="str">
        <f>IFERROR(IF(AND(A125=A126, A126=A127),IF(A126+1&gt;MATCH(0,Input_Lieferant!$B$9:$B$158,-1),"",A126+1),A126),"")</f>
        <v/>
      </c>
      <c r="B129" t="str">
        <f>IF(Input_Lieferant!B136="","",Input_Lieferant!B136)</f>
        <v/>
      </c>
      <c r="C129" t="str">
        <f t="shared" si="4"/>
        <v/>
      </c>
      <c r="D129" t="str">
        <f t="shared" si="5"/>
        <v/>
      </c>
      <c r="E129" t="str">
        <f t="shared" si="6"/>
        <v/>
      </c>
      <c r="F129" t="str">
        <f t="shared" si="7"/>
        <v/>
      </c>
      <c r="G129" s="227"/>
    </row>
    <row r="130" spans="1:7" x14ac:dyDescent="0.2">
      <c r="A130" t="str">
        <f>IFERROR(IF(AND(A125=A126, A126=A127),IF(A127+1&gt;MATCH(0,Input_Lieferant!$B$9:$B$158,-1),"",A127+1),A127),"")</f>
        <v/>
      </c>
      <c r="B130" t="str">
        <f>IF(Input_Lieferant!B137="","",Input_Lieferant!B137)</f>
        <v/>
      </c>
      <c r="C130" t="str">
        <f t="shared" si="4"/>
        <v/>
      </c>
      <c r="D130" t="str">
        <f t="shared" si="5"/>
        <v/>
      </c>
      <c r="E130" t="str">
        <f t="shared" si="6"/>
        <v/>
      </c>
      <c r="F130" t="str">
        <f t="shared" si="7"/>
        <v/>
      </c>
      <c r="G130" s="227"/>
    </row>
    <row r="131" spans="1:7" x14ac:dyDescent="0.2">
      <c r="A131" t="str">
        <f>IFERROR(IF(AND(A128=A129, A129=A130),IF(A128+1&gt;MATCH(0,Input_Lieferant!$B$9:$B$158,-1),"",A128+1),A128),"")</f>
        <v/>
      </c>
      <c r="B131" t="str">
        <f>IF(Input_Lieferant!B138="","",Input_Lieferant!B138)</f>
        <v/>
      </c>
      <c r="C131" t="str">
        <f t="shared" ref="C131:C194" si="8">IF(A131&lt;&gt;"","MATERIAL","")</f>
        <v/>
      </c>
      <c r="D131" t="str">
        <f t="shared" ref="D131:D194" si="9">A131</f>
        <v/>
      </c>
      <c r="E131" t="str">
        <f t="shared" ref="E131:E194" si="10">IF(A131&lt;&gt;"","GRUN","")</f>
        <v/>
      </c>
      <c r="F131" t="str">
        <f t="shared" si="7"/>
        <v/>
      </c>
      <c r="G131" s="227"/>
    </row>
    <row r="132" spans="1:7" x14ac:dyDescent="0.2">
      <c r="A132" t="str">
        <f>IFERROR(IF(AND(A128=A129, A129=A130),IF(A129+1&gt;MATCH(0,Input_Lieferant!$B$9:$B$158,-1),"",A129+1),A129),"")</f>
        <v/>
      </c>
      <c r="B132" t="str">
        <f>IF(Input_Lieferant!B139="","",Input_Lieferant!B139)</f>
        <v/>
      </c>
      <c r="C132" t="str">
        <f t="shared" si="8"/>
        <v/>
      </c>
      <c r="D132" t="str">
        <f t="shared" si="9"/>
        <v/>
      </c>
      <c r="E132" t="str">
        <f t="shared" si="10"/>
        <v/>
      </c>
      <c r="F132" t="str">
        <f t="shared" si="7"/>
        <v/>
      </c>
      <c r="G132" s="227"/>
    </row>
    <row r="133" spans="1:7" x14ac:dyDescent="0.2">
      <c r="A133" t="str">
        <f>IFERROR(IF(AND(A128=A129, A129=A130),IF(A130+1&gt;MATCH(0,Input_Lieferant!$B$9:$B$158,-1),"",A130+1),A130),"")</f>
        <v/>
      </c>
      <c r="B133" t="str">
        <f>IF(Input_Lieferant!B140="","",Input_Lieferant!B140)</f>
        <v/>
      </c>
      <c r="C133" t="str">
        <f t="shared" si="8"/>
        <v/>
      </c>
      <c r="D133" t="str">
        <f t="shared" si="9"/>
        <v/>
      </c>
      <c r="E133" t="str">
        <f t="shared" si="10"/>
        <v/>
      </c>
      <c r="F133" t="str">
        <f t="shared" si="7"/>
        <v/>
      </c>
      <c r="G133" s="227"/>
    </row>
    <row r="134" spans="1:7" x14ac:dyDescent="0.2">
      <c r="A134" t="str">
        <f>IFERROR(IF(AND(A131=A132, A132=A133),IF(A131+1&gt;MATCH(0,Input_Lieferant!$B$9:$B$158,-1),"",A131+1),A131),"")</f>
        <v/>
      </c>
      <c r="B134" t="str">
        <f>IF(Input_Lieferant!B141="","",Input_Lieferant!B141)</f>
        <v/>
      </c>
      <c r="C134" t="str">
        <f t="shared" si="8"/>
        <v/>
      </c>
      <c r="D134" t="str">
        <f t="shared" si="9"/>
        <v/>
      </c>
      <c r="E134" t="str">
        <f t="shared" si="10"/>
        <v/>
      </c>
      <c r="F134" t="str">
        <f t="shared" ref="F134:F197" si="11">IF(D134&lt;&gt;"",F131,"")</f>
        <v/>
      </c>
      <c r="G134" s="227"/>
    </row>
    <row r="135" spans="1:7" x14ac:dyDescent="0.2">
      <c r="A135" t="str">
        <f>IFERROR(IF(AND(A131=A132, A132=A133),IF(A132+1&gt;MATCH(0,Input_Lieferant!$B$9:$B$158,-1),"",A132+1),A132),"")</f>
        <v/>
      </c>
      <c r="B135" t="str">
        <f>IF(Input_Lieferant!B142="","",Input_Lieferant!B142)</f>
        <v/>
      </c>
      <c r="C135" t="str">
        <f t="shared" si="8"/>
        <v/>
      </c>
      <c r="D135" t="str">
        <f t="shared" si="9"/>
        <v/>
      </c>
      <c r="E135" t="str">
        <f t="shared" si="10"/>
        <v/>
      </c>
      <c r="F135" t="str">
        <f t="shared" si="11"/>
        <v/>
      </c>
      <c r="G135" s="227"/>
    </row>
    <row r="136" spans="1:7" x14ac:dyDescent="0.2">
      <c r="A136" t="str">
        <f>IFERROR(IF(AND(A131=A132, A132=A133),IF(A133+1&gt;MATCH(0,Input_Lieferant!$B$9:$B$158,-1),"",A133+1),A133),"")</f>
        <v/>
      </c>
      <c r="B136" t="str">
        <f>IF(Input_Lieferant!B143="","",Input_Lieferant!B143)</f>
        <v/>
      </c>
      <c r="C136" t="str">
        <f t="shared" si="8"/>
        <v/>
      </c>
      <c r="D136" t="str">
        <f t="shared" si="9"/>
        <v/>
      </c>
      <c r="E136" t="str">
        <f t="shared" si="10"/>
        <v/>
      </c>
      <c r="F136" t="str">
        <f t="shared" si="11"/>
        <v/>
      </c>
      <c r="G136" s="227"/>
    </row>
    <row r="137" spans="1:7" x14ac:dyDescent="0.2">
      <c r="A137" t="str">
        <f>IFERROR(IF(AND(A134=A135, A135=A136),IF(A134+1&gt;MATCH(0,Input_Lieferant!$B$9:$B$158,-1),"",A134+1),A134),"")</f>
        <v/>
      </c>
      <c r="B137" t="str">
        <f>IF(Input_Lieferant!B144="","",Input_Lieferant!B144)</f>
        <v/>
      </c>
      <c r="C137" t="str">
        <f t="shared" si="8"/>
        <v/>
      </c>
      <c r="D137" t="str">
        <f t="shared" si="9"/>
        <v/>
      </c>
      <c r="E137" t="str">
        <f t="shared" si="10"/>
        <v/>
      </c>
      <c r="F137" t="str">
        <f t="shared" si="11"/>
        <v/>
      </c>
      <c r="G137" s="227"/>
    </row>
    <row r="138" spans="1:7" x14ac:dyDescent="0.2">
      <c r="A138" t="str">
        <f>IFERROR(IF(AND(A134=A135, A135=A136),IF(A135+1&gt;MATCH(0,Input_Lieferant!$B$9:$B$158,-1),"",A135+1),A135),"")</f>
        <v/>
      </c>
      <c r="B138" t="str">
        <f>IF(Input_Lieferant!B145="","",Input_Lieferant!B145)</f>
        <v/>
      </c>
      <c r="C138" t="str">
        <f t="shared" si="8"/>
        <v/>
      </c>
      <c r="D138" t="str">
        <f t="shared" si="9"/>
        <v/>
      </c>
      <c r="E138" t="str">
        <f t="shared" si="10"/>
        <v/>
      </c>
      <c r="F138" t="str">
        <f t="shared" si="11"/>
        <v/>
      </c>
      <c r="G138" s="227"/>
    </row>
    <row r="139" spans="1:7" x14ac:dyDescent="0.2">
      <c r="A139" t="str">
        <f>IFERROR(IF(AND(A134=A135, A135=A136),IF(A136+1&gt;MATCH(0,Input_Lieferant!$B$9:$B$158,-1),"",A136+1),A136),"")</f>
        <v/>
      </c>
      <c r="B139" t="str">
        <f>IF(Input_Lieferant!B146="","",Input_Lieferant!B146)</f>
        <v/>
      </c>
      <c r="C139" t="str">
        <f t="shared" si="8"/>
        <v/>
      </c>
      <c r="D139" t="str">
        <f t="shared" si="9"/>
        <v/>
      </c>
      <c r="E139" t="str">
        <f t="shared" si="10"/>
        <v/>
      </c>
      <c r="F139" t="str">
        <f t="shared" si="11"/>
        <v/>
      </c>
      <c r="G139" s="227"/>
    </row>
    <row r="140" spans="1:7" x14ac:dyDescent="0.2">
      <c r="A140" t="str">
        <f>IFERROR(IF(AND(A137=A138, A138=A139),IF(A137+1&gt;MATCH(0,Input_Lieferant!$B$9:$B$158,-1),"",A137+1),A137),"")</f>
        <v/>
      </c>
      <c r="B140" t="str">
        <f>IF(Input_Lieferant!B147="","",Input_Lieferant!B147)</f>
        <v/>
      </c>
      <c r="C140" t="str">
        <f t="shared" si="8"/>
        <v/>
      </c>
      <c r="D140" t="str">
        <f t="shared" si="9"/>
        <v/>
      </c>
      <c r="E140" t="str">
        <f t="shared" si="10"/>
        <v/>
      </c>
      <c r="F140" t="str">
        <f t="shared" si="11"/>
        <v/>
      </c>
      <c r="G140" s="227"/>
    </row>
    <row r="141" spans="1:7" x14ac:dyDescent="0.2">
      <c r="A141" t="str">
        <f>IFERROR(IF(AND(A137=A138, A138=A139),IF(A138+1&gt;MATCH(0,Input_Lieferant!$B$9:$B$158,-1),"",A138+1),A138),"")</f>
        <v/>
      </c>
      <c r="B141" t="str">
        <f>IF(Input_Lieferant!B148="","",Input_Lieferant!B148)</f>
        <v/>
      </c>
      <c r="C141" t="str">
        <f t="shared" si="8"/>
        <v/>
      </c>
      <c r="D141" t="str">
        <f t="shared" si="9"/>
        <v/>
      </c>
      <c r="E141" t="str">
        <f t="shared" si="10"/>
        <v/>
      </c>
      <c r="F141" t="str">
        <f t="shared" si="11"/>
        <v/>
      </c>
      <c r="G141" s="227"/>
    </row>
    <row r="142" spans="1:7" x14ac:dyDescent="0.2">
      <c r="A142" t="str">
        <f>IFERROR(IF(AND(A137=A138, A138=A139),IF(A139+1&gt;MATCH(0,Input_Lieferant!$B$9:$B$158,-1),"",A139+1),A139),"")</f>
        <v/>
      </c>
      <c r="B142" t="str">
        <f>IF(Input_Lieferant!B149="","",Input_Lieferant!B149)</f>
        <v/>
      </c>
      <c r="C142" t="str">
        <f t="shared" si="8"/>
        <v/>
      </c>
      <c r="D142" t="str">
        <f t="shared" si="9"/>
        <v/>
      </c>
      <c r="E142" t="str">
        <f t="shared" si="10"/>
        <v/>
      </c>
      <c r="F142" t="str">
        <f t="shared" si="11"/>
        <v/>
      </c>
      <c r="G142" s="227"/>
    </row>
    <row r="143" spans="1:7" x14ac:dyDescent="0.2">
      <c r="A143" t="str">
        <f>IFERROR(IF(AND(A140=A141, A141=A142),IF(A140+1&gt;MATCH(0,Input_Lieferant!$B$9:$B$158,-1),"",A140+1),A140),"")</f>
        <v/>
      </c>
      <c r="B143" t="str">
        <f>IF(Input_Lieferant!B150="","",Input_Lieferant!B150)</f>
        <v/>
      </c>
      <c r="C143" t="str">
        <f t="shared" si="8"/>
        <v/>
      </c>
      <c r="D143" t="str">
        <f t="shared" si="9"/>
        <v/>
      </c>
      <c r="E143" t="str">
        <f t="shared" si="10"/>
        <v/>
      </c>
      <c r="F143" t="str">
        <f t="shared" si="11"/>
        <v/>
      </c>
      <c r="G143" s="227"/>
    </row>
    <row r="144" spans="1:7" x14ac:dyDescent="0.2">
      <c r="A144" t="str">
        <f>IFERROR(IF(AND(A140=A141, A141=A142),IF(A141+1&gt;MATCH(0,Input_Lieferant!$B$9:$B$158,-1),"",A141+1),A141),"")</f>
        <v/>
      </c>
      <c r="B144" t="str">
        <f>IF(Input_Lieferant!B151="","",Input_Lieferant!B151)</f>
        <v/>
      </c>
      <c r="C144" t="str">
        <f t="shared" si="8"/>
        <v/>
      </c>
      <c r="D144" t="str">
        <f t="shared" si="9"/>
        <v/>
      </c>
      <c r="E144" t="str">
        <f t="shared" si="10"/>
        <v/>
      </c>
      <c r="F144" t="str">
        <f t="shared" si="11"/>
        <v/>
      </c>
      <c r="G144" s="227"/>
    </row>
    <row r="145" spans="1:7" x14ac:dyDescent="0.2">
      <c r="A145" t="str">
        <f>IFERROR(IF(AND(A140=A141, A141=A142),IF(A142+1&gt;MATCH(0,Input_Lieferant!$B$9:$B$158,-1),"",A142+1),A142),"")</f>
        <v/>
      </c>
      <c r="B145" t="str">
        <f>IF(Input_Lieferant!B152="","",Input_Lieferant!B152)</f>
        <v/>
      </c>
      <c r="C145" t="str">
        <f t="shared" si="8"/>
        <v/>
      </c>
      <c r="D145" t="str">
        <f t="shared" si="9"/>
        <v/>
      </c>
      <c r="E145" t="str">
        <f t="shared" si="10"/>
        <v/>
      </c>
      <c r="F145" t="str">
        <f t="shared" si="11"/>
        <v/>
      </c>
      <c r="G145" s="227"/>
    </row>
    <row r="146" spans="1:7" x14ac:dyDescent="0.2">
      <c r="A146" t="str">
        <f>IFERROR(IF(AND(A143=A144, A144=A145),IF(A143+1&gt;MATCH(0,Input_Lieferant!$B$9:$B$158,-1),"",A143+1),A143),"")</f>
        <v/>
      </c>
      <c r="B146" t="str">
        <f>IF(Input_Lieferant!B153="","",Input_Lieferant!B153)</f>
        <v/>
      </c>
      <c r="C146" t="str">
        <f t="shared" si="8"/>
        <v/>
      </c>
      <c r="D146" t="str">
        <f t="shared" si="9"/>
        <v/>
      </c>
      <c r="E146" t="str">
        <f t="shared" si="10"/>
        <v/>
      </c>
      <c r="F146" t="str">
        <f t="shared" si="11"/>
        <v/>
      </c>
      <c r="G146" s="227"/>
    </row>
    <row r="147" spans="1:7" x14ac:dyDescent="0.2">
      <c r="A147" t="str">
        <f>IFERROR(IF(AND(A143=A144, A144=A145),IF(A144+1&gt;MATCH(0,Input_Lieferant!$B$9:$B$158,-1),"",A144+1),A144),"")</f>
        <v/>
      </c>
      <c r="B147" t="str">
        <f>IF(Input_Lieferant!B154="","",Input_Lieferant!B154)</f>
        <v/>
      </c>
      <c r="C147" t="str">
        <f t="shared" si="8"/>
        <v/>
      </c>
      <c r="D147" t="str">
        <f t="shared" si="9"/>
        <v/>
      </c>
      <c r="E147" t="str">
        <f t="shared" si="10"/>
        <v/>
      </c>
      <c r="F147" t="str">
        <f t="shared" si="11"/>
        <v/>
      </c>
      <c r="G147" s="227"/>
    </row>
    <row r="148" spans="1:7" x14ac:dyDescent="0.2">
      <c r="A148" t="str">
        <f>IFERROR(IF(AND(A143=A144, A144=A145),IF(A145+1&gt;MATCH(0,Input_Lieferant!$B$9:$B$158,-1),"",A145+1),A145),"")</f>
        <v/>
      </c>
      <c r="B148" t="str">
        <f>IF(Input_Lieferant!B155="","",Input_Lieferant!B155)</f>
        <v/>
      </c>
      <c r="C148" t="str">
        <f t="shared" si="8"/>
        <v/>
      </c>
      <c r="D148" t="str">
        <f t="shared" si="9"/>
        <v/>
      </c>
      <c r="E148" t="str">
        <f t="shared" si="10"/>
        <v/>
      </c>
      <c r="F148" t="str">
        <f t="shared" si="11"/>
        <v/>
      </c>
      <c r="G148" s="227"/>
    </row>
    <row r="149" spans="1:7" x14ac:dyDescent="0.2">
      <c r="A149" t="str">
        <f>IFERROR(IF(AND(A146=A147, A147=A148),IF(A146+1&gt;MATCH(0,Input_Lieferant!$B$9:$B$158,-1),"",A146+1),A146),"")</f>
        <v/>
      </c>
      <c r="B149" t="str">
        <f>IF(Input_Lieferant!B156="","",Input_Lieferant!B156)</f>
        <v/>
      </c>
      <c r="C149" t="str">
        <f t="shared" si="8"/>
        <v/>
      </c>
      <c r="D149" t="str">
        <f t="shared" si="9"/>
        <v/>
      </c>
      <c r="E149" t="str">
        <f t="shared" si="10"/>
        <v/>
      </c>
      <c r="F149" t="str">
        <f t="shared" si="11"/>
        <v/>
      </c>
      <c r="G149" s="227"/>
    </row>
    <row r="150" spans="1:7" x14ac:dyDescent="0.2">
      <c r="A150" t="str">
        <f>IFERROR(IF(AND(A146=A147, A147=A148),IF(A147+1&gt;MATCH(0,Input_Lieferant!$B$9:$B$158,-1),"",A147+1),A147),"")</f>
        <v/>
      </c>
      <c r="B150" t="str">
        <f>IF(Input_Lieferant!B157="","",Input_Lieferant!B157)</f>
        <v/>
      </c>
      <c r="C150" t="str">
        <f t="shared" si="8"/>
        <v/>
      </c>
      <c r="D150" t="str">
        <f t="shared" si="9"/>
        <v/>
      </c>
      <c r="E150" t="str">
        <f t="shared" si="10"/>
        <v/>
      </c>
      <c r="F150" t="str">
        <f t="shared" si="11"/>
        <v/>
      </c>
      <c r="G150" s="227"/>
    </row>
    <row r="151" spans="1:7" x14ac:dyDescent="0.2">
      <c r="A151" t="str">
        <f>IFERROR(IF(AND(A146=A147, A147=A148),IF(A148+1&gt;MATCH(0,Input_Lieferant!$B$9:$B$158,-1),"",A148+1),A148),"")</f>
        <v/>
      </c>
      <c r="B151" t="str">
        <f>IF(Input_Lieferant!B158="","",Input_Lieferant!B158)</f>
        <v/>
      </c>
      <c r="C151" t="str">
        <f t="shared" si="8"/>
        <v/>
      </c>
      <c r="D151" t="str">
        <f t="shared" si="9"/>
        <v/>
      </c>
      <c r="E151" t="str">
        <f t="shared" si="10"/>
        <v/>
      </c>
      <c r="F151" t="str">
        <f t="shared" si="11"/>
        <v/>
      </c>
      <c r="G151" s="227"/>
    </row>
    <row r="152" spans="1:7" x14ac:dyDescent="0.2">
      <c r="A152" t="str">
        <f>IFERROR(IF(AND(A149=A150, A150=A151),IF(A149+1&gt;MATCH(0,Input_Lieferant!$B$9:$B$158,-1),"",A149+1),A149),"")</f>
        <v/>
      </c>
      <c r="B152" t="str">
        <f>IF(Input_Lieferant!B159="","",Input_Lieferant!B159)</f>
        <v/>
      </c>
      <c r="C152" t="str">
        <f t="shared" si="8"/>
        <v/>
      </c>
      <c r="D152" t="str">
        <f t="shared" si="9"/>
        <v/>
      </c>
      <c r="E152" t="str">
        <f t="shared" si="10"/>
        <v/>
      </c>
      <c r="F152" t="str">
        <f t="shared" si="11"/>
        <v/>
      </c>
      <c r="G152" s="227"/>
    </row>
    <row r="153" spans="1:7" x14ac:dyDescent="0.2">
      <c r="A153" t="str">
        <f>IFERROR(IF(AND(A149=A150, A150=A151),IF(A150+1&gt;MATCH(0,Input_Lieferant!$B$9:$B$158,-1),"",A150+1),A150),"")</f>
        <v/>
      </c>
      <c r="B153" t="str">
        <f>IF(Input_Lieferant!B160="","",Input_Lieferant!B160)</f>
        <v/>
      </c>
      <c r="C153" t="str">
        <f t="shared" si="8"/>
        <v/>
      </c>
      <c r="D153" t="str">
        <f t="shared" si="9"/>
        <v/>
      </c>
      <c r="E153" t="str">
        <f t="shared" si="10"/>
        <v/>
      </c>
      <c r="F153" t="str">
        <f t="shared" si="11"/>
        <v/>
      </c>
      <c r="G153" s="227"/>
    </row>
    <row r="154" spans="1:7" x14ac:dyDescent="0.2">
      <c r="A154" t="str">
        <f>IFERROR(IF(AND(A149=A150, A150=A151),IF(A151+1&gt;MATCH(0,Input_Lieferant!$B$9:$B$158,-1),"",A151+1),A151),"")</f>
        <v/>
      </c>
      <c r="B154" t="str">
        <f>IF(Input_Lieferant!B161="","",Input_Lieferant!B161)</f>
        <v/>
      </c>
      <c r="C154" t="str">
        <f t="shared" si="8"/>
        <v/>
      </c>
      <c r="D154" t="str">
        <f t="shared" si="9"/>
        <v/>
      </c>
      <c r="E154" t="str">
        <f t="shared" si="10"/>
        <v/>
      </c>
      <c r="F154" t="str">
        <f t="shared" si="11"/>
        <v/>
      </c>
      <c r="G154" s="227"/>
    </row>
    <row r="155" spans="1:7" x14ac:dyDescent="0.2">
      <c r="A155" t="str">
        <f>IFERROR(IF(AND(A152=A153, A153=A154),IF(A152+1&gt;MATCH(0,Input_Lieferant!$B$9:$B$158,-1),"",A152+1),A152),"")</f>
        <v/>
      </c>
      <c r="B155" t="str">
        <f>IF(Input_Lieferant!B162="","",Input_Lieferant!B162)</f>
        <v/>
      </c>
      <c r="C155" t="str">
        <f t="shared" si="8"/>
        <v/>
      </c>
      <c r="D155" t="str">
        <f t="shared" si="9"/>
        <v/>
      </c>
      <c r="E155" t="str">
        <f t="shared" si="10"/>
        <v/>
      </c>
      <c r="F155" t="str">
        <f t="shared" si="11"/>
        <v/>
      </c>
      <c r="G155" s="227"/>
    </row>
    <row r="156" spans="1:7" x14ac:dyDescent="0.2">
      <c r="A156" t="str">
        <f>IFERROR(IF(AND(A152=A153, A153=A154),IF(A153+1&gt;MATCH(0,Input_Lieferant!$B$9:$B$158,-1),"",A153+1),A153),"")</f>
        <v/>
      </c>
      <c r="B156" t="str">
        <f>IF(Input_Lieferant!B163="","",Input_Lieferant!B163)</f>
        <v/>
      </c>
      <c r="C156" t="str">
        <f t="shared" si="8"/>
        <v/>
      </c>
      <c r="D156" t="str">
        <f t="shared" si="9"/>
        <v/>
      </c>
      <c r="E156" t="str">
        <f t="shared" si="10"/>
        <v/>
      </c>
      <c r="F156" t="str">
        <f t="shared" si="11"/>
        <v/>
      </c>
      <c r="G156" s="227"/>
    </row>
    <row r="157" spans="1:7" x14ac:dyDescent="0.2">
      <c r="A157" t="str">
        <f>IFERROR(IF(AND(A152=A153, A153=A154),IF(A154+1&gt;MATCH(0,Input_Lieferant!$B$9:$B$158,-1),"",A154+1),A154),"")</f>
        <v/>
      </c>
      <c r="B157" t="str">
        <f>IF(Input_Lieferant!B164="","",Input_Lieferant!B164)</f>
        <v/>
      </c>
      <c r="C157" t="str">
        <f t="shared" si="8"/>
        <v/>
      </c>
      <c r="D157" t="str">
        <f t="shared" si="9"/>
        <v/>
      </c>
      <c r="E157" t="str">
        <f t="shared" si="10"/>
        <v/>
      </c>
      <c r="F157" t="str">
        <f t="shared" si="11"/>
        <v/>
      </c>
      <c r="G157" s="227"/>
    </row>
    <row r="158" spans="1:7" x14ac:dyDescent="0.2">
      <c r="A158" t="str">
        <f>IFERROR(IF(AND(A155=A156, A156=A157),IF(A155+1&gt;MATCH(0,Input_Lieferant!$B$9:$B$158,-1),"",A155+1),A155),"")</f>
        <v/>
      </c>
      <c r="B158" t="str">
        <f>IF(Input_Lieferant!B165="","",Input_Lieferant!B165)</f>
        <v/>
      </c>
      <c r="C158" t="str">
        <f t="shared" si="8"/>
        <v/>
      </c>
      <c r="D158" t="str">
        <f t="shared" si="9"/>
        <v/>
      </c>
      <c r="E158" t="str">
        <f t="shared" si="10"/>
        <v/>
      </c>
      <c r="F158" t="str">
        <f t="shared" si="11"/>
        <v/>
      </c>
      <c r="G158" s="227"/>
    </row>
    <row r="159" spans="1:7" x14ac:dyDescent="0.2">
      <c r="A159" t="str">
        <f>IFERROR(IF(AND(A155=A156, A156=A157),IF(A156+1&gt;MATCH(0,Input_Lieferant!$B$9:$B$158,-1),"",A156+1),A156),"")</f>
        <v/>
      </c>
      <c r="B159" t="str">
        <f>IF(Input_Lieferant!B166="","",Input_Lieferant!B166)</f>
        <v/>
      </c>
      <c r="C159" t="str">
        <f t="shared" si="8"/>
        <v/>
      </c>
      <c r="D159" t="str">
        <f t="shared" si="9"/>
        <v/>
      </c>
      <c r="E159" t="str">
        <f t="shared" si="10"/>
        <v/>
      </c>
      <c r="F159" t="str">
        <f t="shared" si="11"/>
        <v/>
      </c>
      <c r="G159" s="227"/>
    </row>
    <row r="160" spans="1:7" x14ac:dyDescent="0.2">
      <c r="A160" t="str">
        <f>IFERROR(IF(AND(A155=A156, A156=A157),IF(A157+1&gt;MATCH(0,Input_Lieferant!$B$9:$B$158,-1),"",A157+1),A157),"")</f>
        <v/>
      </c>
      <c r="B160" t="str">
        <f>IF(Input_Lieferant!B167="","",Input_Lieferant!B167)</f>
        <v/>
      </c>
      <c r="C160" t="str">
        <f t="shared" si="8"/>
        <v/>
      </c>
      <c r="D160" t="str">
        <f t="shared" si="9"/>
        <v/>
      </c>
      <c r="E160" t="str">
        <f t="shared" si="10"/>
        <v/>
      </c>
      <c r="F160" t="str">
        <f t="shared" si="11"/>
        <v/>
      </c>
      <c r="G160" s="227"/>
    </row>
    <row r="161" spans="1:7" x14ac:dyDescent="0.2">
      <c r="A161" t="str">
        <f>IFERROR(IF(AND(A158=A159, A159=A160),IF(A158+1&gt;MATCH(0,Input_Lieferant!$B$9:$B$158,-1),"",A158+1),A158),"")</f>
        <v/>
      </c>
      <c r="B161" t="str">
        <f>IF(Input_Lieferant!B168="","",Input_Lieferant!B168)</f>
        <v/>
      </c>
      <c r="C161" t="str">
        <f t="shared" si="8"/>
        <v/>
      </c>
      <c r="D161" t="str">
        <f t="shared" si="9"/>
        <v/>
      </c>
      <c r="E161" t="str">
        <f t="shared" si="10"/>
        <v/>
      </c>
      <c r="F161" t="str">
        <f t="shared" si="11"/>
        <v/>
      </c>
      <c r="G161" s="227"/>
    </row>
    <row r="162" spans="1:7" x14ac:dyDescent="0.2">
      <c r="A162" t="str">
        <f>IFERROR(IF(AND(A158=A159, A159=A160),IF(A159+1&gt;MATCH(0,Input_Lieferant!$B$9:$B$158,-1),"",A159+1),A159),"")</f>
        <v/>
      </c>
      <c r="B162" t="str">
        <f>IF(Input_Lieferant!B169="","",Input_Lieferant!B169)</f>
        <v/>
      </c>
      <c r="C162" t="str">
        <f t="shared" si="8"/>
        <v/>
      </c>
      <c r="D162" t="str">
        <f t="shared" si="9"/>
        <v/>
      </c>
      <c r="E162" t="str">
        <f t="shared" si="10"/>
        <v/>
      </c>
      <c r="F162" t="str">
        <f t="shared" si="11"/>
        <v/>
      </c>
      <c r="G162" s="227"/>
    </row>
    <row r="163" spans="1:7" x14ac:dyDescent="0.2">
      <c r="A163" t="str">
        <f>IFERROR(IF(AND(A158=A159, A159=A160),IF(A160+1&gt;MATCH(0,Input_Lieferant!$B$9:$B$158,-1),"",A160+1),A160),"")</f>
        <v/>
      </c>
      <c r="B163" t="str">
        <f>IF(Input_Lieferant!B170="","",Input_Lieferant!B170)</f>
        <v/>
      </c>
      <c r="C163" t="str">
        <f t="shared" si="8"/>
        <v/>
      </c>
      <c r="D163" t="str">
        <f t="shared" si="9"/>
        <v/>
      </c>
      <c r="E163" t="str">
        <f t="shared" si="10"/>
        <v/>
      </c>
      <c r="F163" t="str">
        <f t="shared" si="11"/>
        <v/>
      </c>
      <c r="G163" s="227"/>
    </row>
    <row r="164" spans="1:7" x14ac:dyDescent="0.2">
      <c r="A164" t="str">
        <f>IFERROR(IF(AND(A161=A162, A162=A163),IF(A161+1&gt;MATCH(0,Input_Lieferant!$B$9:$B$158,-1),"",A161+1),A161),"")</f>
        <v/>
      </c>
      <c r="B164" t="str">
        <f>IF(Input_Lieferant!B171="","",Input_Lieferant!B171)</f>
        <v/>
      </c>
      <c r="C164" t="str">
        <f t="shared" si="8"/>
        <v/>
      </c>
      <c r="D164" t="str">
        <f t="shared" si="9"/>
        <v/>
      </c>
      <c r="E164" t="str">
        <f t="shared" si="10"/>
        <v/>
      </c>
      <c r="F164" t="str">
        <f t="shared" si="11"/>
        <v/>
      </c>
      <c r="G164" s="227"/>
    </row>
    <row r="165" spans="1:7" x14ac:dyDescent="0.2">
      <c r="A165" t="str">
        <f>IFERROR(IF(AND(A161=A162, A162=A163),IF(A162+1&gt;MATCH(0,Input_Lieferant!$B$9:$B$158,-1),"",A162+1),A162),"")</f>
        <v/>
      </c>
      <c r="B165" t="str">
        <f>IF(Input_Lieferant!B172="","",Input_Lieferant!B172)</f>
        <v/>
      </c>
      <c r="C165" t="str">
        <f t="shared" si="8"/>
        <v/>
      </c>
      <c r="D165" t="str">
        <f t="shared" si="9"/>
        <v/>
      </c>
      <c r="E165" t="str">
        <f t="shared" si="10"/>
        <v/>
      </c>
      <c r="F165" t="str">
        <f t="shared" si="11"/>
        <v/>
      </c>
      <c r="G165" s="227"/>
    </row>
    <row r="166" spans="1:7" x14ac:dyDescent="0.2">
      <c r="A166" t="str">
        <f>IFERROR(IF(AND(A161=A162, A162=A163),IF(A163+1&gt;MATCH(0,Input_Lieferant!$B$9:$B$158,-1),"",A163+1),A163),"")</f>
        <v/>
      </c>
      <c r="B166" t="str">
        <f>IF(Input_Lieferant!B173="","",Input_Lieferant!B173)</f>
        <v/>
      </c>
      <c r="C166" t="str">
        <f t="shared" si="8"/>
        <v/>
      </c>
      <c r="D166" t="str">
        <f t="shared" si="9"/>
        <v/>
      </c>
      <c r="E166" t="str">
        <f t="shared" si="10"/>
        <v/>
      </c>
      <c r="F166" t="str">
        <f t="shared" si="11"/>
        <v/>
      </c>
      <c r="G166" s="227"/>
    </row>
    <row r="167" spans="1:7" x14ac:dyDescent="0.2">
      <c r="A167" t="str">
        <f>IFERROR(IF(AND(A164=A165, A165=A166),IF(A164+1&gt;MATCH(0,Input_Lieferant!$B$9:$B$158,-1),"",A164+1),A164),"")</f>
        <v/>
      </c>
      <c r="B167" t="str">
        <f>IF(Input_Lieferant!B174="","",Input_Lieferant!B174)</f>
        <v/>
      </c>
      <c r="C167" t="str">
        <f t="shared" si="8"/>
        <v/>
      </c>
      <c r="D167" t="str">
        <f t="shared" si="9"/>
        <v/>
      </c>
      <c r="E167" t="str">
        <f t="shared" si="10"/>
        <v/>
      </c>
      <c r="F167" t="str">
        <f t="shared" si="11"/>
        <v/>
      </c>
      <c r="G167" s="227"/>
    </row>
    <row r="168" spans="1:7" x14ac:dyDescent="0.2">
      <c r="A168" t="str">
        <f>IFERROR(IF(AND(A164=A165, A165=A166),IF(A165+1&gt;MATCH(0,Input_Lieferant!$B$9:$B$158,-1),"",A165+1),A165),"")</f>
        <v/>
      </c>
      <c r="B168" t="str">
        <f>IF(Input_Lieferant!B175="","",Input_Lieferant!B175)</f>
        <v/>
      </c>
      <c r="C168" t="str">
        <f t="shared" si="8"/>
        <v/>
      </c>
      <c r="D168" t="str">
        <f t="shared" si="9"/>
        <v/>
      </c>
      <c r="E168" t="str">
        <f t="shared" si="10"/>
        <v/>
      </c>
      <c r="F168" t="str">
        <f t="shared" si="11"/>
        <v/>
      </c>
      <c r="G168" s="227"/>
    </row>
    <row r="169" spans="1:7" x14ac:dyDescent="0.2">
      <c r="A169" t="str">
        <f>IFERROR(IF(AND(A164=A165, A165=A166),IF(A166+1&gt;MATCH(0,Input_Lieferant!$B$9:$B$158,-1),"",A166+1),A166),"")</f>
        <v/>
      </c>
      <c r="B169" t="str">
        <f>IF(Input_Lieferant!B176="","",Input_Lieferant!B176)</f>
        <v/>
      </c>
      <c r="C169" t="str">
        <f t="shared" si="8"/>
        <v/>
      </c>
      <c r="D169" t="str">
        <f t="shared" si="9"/>
        <v/>
      </c>
      <c r="E169" t="str">
        <f t="shared" si="10"/>
        <v/>
      </c>
      <c r="F169" t="str">
        <f t="shared" si="11"/>
        <v/>
      </c>
      <c r="G169" s="227"/>
    </row>
    <row r="170" spans="1:7" x14ac:dyDescent="0.2">
      <c r="A170" t="str">
        <f>IFERROR(IF(AND(A167=A168, A168=A169),IF(A167+1&gt;MATCH(0,Input_Lieferant!$B$9:$B$158,-1),"",A167+1),A167),"")</f>
        <v/>
      </c>
      <c r="B170" t="str">
        <f>IF(Input_Lieferant!B177="","",Input_Lieferant!B177)</f>
        <v/>
      </c>
      <c r="C170" t="str">
        <f t="shared" si="8"/>
        <v/>
      </c>
      <c r="D170" t="str">
        <f t="shared" si="9"/>
        <v/>
      </c>
      <c r="E170" t="str">
        <f t="shared" si="10"/>
        <v/>
      </c>
      <c r="F170" t="str">
        <f t="shared" si="11"/>
        <v/>
      </c>
      <c r="G170" s="227"/>
    </row>
    <row r="171" spans="1:7" x14ac:dyDescent="0.2">
      <c r="A171" t="str">
        <f>IFERROR(IF(AND(A167=A168, A168=A169),IF(A168+1&gt;MATCH(0,Input_Lieferant!$B$9:$B$158,-1),"",A168+1),A168),"")</f>
        <v/>
      </c>
      <c r="B171" t="str">
        <f>IF(Input_Lieferant!B178="","",Input_Lieferant!B178)</f>
        <v/>
      </c>
      <c r="C171" t="str">
        <f t="shared" si="8"/>
        <v/>
      </c>
      <c r="D171" t="str">
        <f t="shared" si="9"/>
        <v/>
      </c>
      <c r="E171" t="str">
        <f t="shared" si="10"/>
        <v/>
      </c>
      <c r="F171" t="str">
        <f t="shared" si="11"/>
        <v/>
      </c>
      <c r="G171" s="227"/>
    </row>
    <row r="172" spans="1:7" x14ac:dyDescent="0.2">
      <c r="A172" t="str">
        <f>IFERROR(IF(AND(A167=A168, A168=A169),IF(A169+1&gt;MATCH(0,Input_Lieferant!$B$9:$B$158,-1),"",A169+1),A169),"")</f>
        <v/>
      </c>
      <c r="B172" t="str">
        <f>IF(Input_Lieferant!B179="","",Input_Lieferant!B179)</f>
        <v/>
      </c>
      <c r="C172" t="str">
        <f t="shared" si="8"/>
        <v/>
      </c>
      <c r="D172" t="str">
        <f t="shared" si="9"/>
        <v/>
      </c>
      <c r="E172" t="str">
        <f t="shared" si="10"/>
        <v/>
      </c>
      <c r="F172" t="str">
        <f t="shared" si="11"/>
        <v/>
      </c>
      <c r="G172" s="227"/>
    </row>
    <row r="173" spans="1:7" x14ac:dyDescent="0.2">
      <c r="A173" t="str">
        <f>IFERROR(IF(AND(A170=A171, A171=A172),IF(A170+1&gt;MATCH(0,Input_Lieferant!$B$9:$B$158,-1),"",A170+1),A170),"")</f>
        <v/>
      </c>
      <c r="B173" t="str">
        <f>IF(Input_Lieferant!B180="","",Input_Lieferant!B180)</f>
        <v/>
      </c>
      <c r="C173" t="str">
        <f t="shared" si="8"/>
        <v/>
      </c>
      <c r="D173" t="str">
        <f t="shared" si="9"/>
        <v/>
      </c>
      <c r="E173" t="str">
        <f t="shared" si="10"/>
        <v/>
      </c>
      <c r="F173" t="str">
        <f t="shared" si="11"/>
        <v/>
      </c>
      <c r="G173" s="227"/>
    </row>
    <row r="174" spans="1:7" x14ac:dyDescent="0.2">
      <c r="A174" t="str">
        <f>IFERROR(IF(AND(A170=A171, A171=A172),IF(A171+1&gt;MATCH(0,Input_Lieferant!$B$9:$B$158,-1),"",A171+1),A171),"")</f>
        <v/>
      </c>
      <c r="B174" t="str">
        <f>IF(Input_Lieferant!B181="","",Input_Lieferant!B181)</f>
        <v/>
      </c>
      <c r="C174" t="str">
        <f t="shared" si="8"/>
        <v/>
      </c>
      <c r="D174" t="str">
        <f t="shared" si="9"/>
        <v/>
      </c>
      <c r="E174" t="str">
        <f t="shared" si="10"/>
        <v/>
      </c>
      <c r="F174" t="str">
        <f t="shared" si="11"/>
        <v/>
      </c>
      <c r="G174" s="227"/>
    </row>
    <row r="175" spans="1:7" x14ac:dyDescent="0.2">
      <c r="A175" t="str">
        <f>IFERROR(IF(AND(A170=A171, A171=A172),IF(A172+1&gt;MATCH(0,Input_Lieferant!$B$9:$B$158,-1),"",A172+1),A172),"")</f>
        <v/>
      </c>
      <c r="B175" t="str">
        <f>IF(Input_Lieferant!B182="","",Input_Lieferant!B182)</f>
        <v/>
      </c>
      <c r="C175" t="str">
        <f t="shared" si="8"/>
        <v/>
      </c>
      <c r="D175" t="str">
        <f t="shared" si="9"/>
        <v/>
      </c>
      <c r="E175" t="str">
        <f t="shared" si="10"/>
        <v/>
      </c>
      <c r="F175" t="str">
        <f t="shared" si="11"/>
        <v/>
      </c>
      <c r="G175" s="227"/>
    </row>
    <row r="176" spans="1:7" x14ac:dyDescent="0.2">
      <c r="A176" t="str">
        <f>IFERROR(IF(AND(A173=A174, A174=A175),IF(A173+1&gt;MATCH(0,Input_Lieferant!$B$9:$B$158,-1),"",A173+1),A173),"")</f>
        <v/>
      </c>
      <c r="B176" t="str">
        <f>IF(Input_Lieferant!B183="","",Input_Lieferant!B183)</f>
        <v/>
      </c>
      <c r="C176" t="str">
        <f t="shared" si="8"/>
        <v/>
      </c>
      <c r="D176" t="str">
        <f t="shared" si="9"/>
        <v/>
      </c>
      <c r="E176" t="str">
        <f t="shared" si="10"/>
        <v/>
      </c>
      <c r="F176" t="str">
        <f t="shared" si="11"/>
        <v/>
      </c>
      <c r="G176" s="227"/>
    </row>
    <row r="177" spans="1:7" x14ac:dyDescent="0.2">
      <c r="A177" t="str">
        <f>IFERROR(IF(AND(A173=A174, A174=A175),IF(A174+1&gt;MATCH(0,Input_Lieferant!$B$9:$B$158,-1),"",A174+1),A174),"")</f>
        <v/>
      </c>
      <c r="B177" t="str">
        <f>IF(Input_Lieferant!B184="","",Input_Lieferant!B184)</f>
        <v/>
      </c>
      <c r="C177" t="str">
        <f t="shared" si="8"/>
        <v/>
      </c>
      <c r="D177" t="str">
        <f t="shared" si="9"/>
        <v/>
      </c>
      <c r="E177" t="str">
        <f t="shared" si="10"/>
        <v/>
      </c>
      <c r="F177" t="str">
        <f t="shared" si="11"/>
        <v/>
      </c>
      <c r="G177" s="227"/>
    </row>
    <row r="178" spans="1:7" x14ac:dyDescent="0.2">
      <c r="A178" t="str">
        <f>IFERROR(IF(AND(A173=A174, A174=A175),IF(A175+1&gt;MATCH(0,Input_Lieferant!$B$9:$B$158,-1),"",A175+1),A175),"")</f>
        <v/>
      </c>
      <c r="B178" t="str">
        <f>IF(Input_Lieferant!B185="","",Input_Lieferant!B185)</f>
        <v/>
      </c>
      <c r="C178" t="str">
        <f t="shared" si="8"/>
        <v/>
      </c>
      <c r="D178" t="str">
        <f t="shared" si="9"/>
        <v/>
      </c>
      <c r="E178" t="str">
        <f t="shared" si="10"/>
        <v/>
      </c>
      <c r="F178" t="str">
        <f t="shared" si="11"/>
        <v/>
      </c>
      <c r="G178" s="227"/>
    </row>
    <row r="179" spans="1:7" x14ac:dyDescent="0.2">
      <c r="A179" t="str">
        <f>IFERROR(IF(AND(A176=A177, A177=A178),IF(A176+1&gt;MATCH(0,Input_Lieferant!$B$9:$B$158,-1),"",A176+1),A176),"")</f>
        <v/>
      </c>
      <c r="B179" t="str">
        <f>IF(Input_Lieferant!B186="","",Input_Lieferant!B186)</f>
        <v/>
      </c>
      <c r="C179" t="str">
        <f t="shared" si="8"/>
        <v/>
      </c>
      <c r="D179" t="str">
        <f t="shared" si="9"/>
        <v/>
      </c>
      <c r="E179" t="str">
        <f t="shared" si="10"/>
        <v/>
      </c>
      <c r="F179" t="str">
        <f t="shared" si="11"/>
        <v/>
      </c>
      <c r="G179" s="227"/>
    </row>
    <row r="180" spans="1:7" x14ac:dyDescent="0.2">
      <c r="A180" t="str">
        <f>IFERROR(IF(AND(A176=A177, A177=A178),IF(A177+1&gt;MATCH(0,Input_Lieferant!$B$9:$B$158,-1),"",A177+1),A177),"")</f>
        <v/>
      </c>
      <c r="B180" t="str">
        <f>IF(Input_Lieferant!B187="","",Input_Lieferant!B187)</f>
        <v/>
      </c>
      <c r="C180" t="str">
        <f t="shared" si="8"/>
        <v/>
      </c>
      <c r="D180" t="str">
        <f t="shared" si="9"/>
        <v/>
      </c>
      <c r="E180" t="str">
        <f t="shared" si="10"/>
        <v/>
      </c>
      <c r="F180" t="str">
        <f t="shared" si="11"/>
        <v/>
      </c>
      <c r="G180" s="227"/>
    </row>
    <row r="181" spans="1:7" x14ac:dyDescent="0.2">
      <c r="A181" t="str">
        <f>IFERROR(IF(AND(A176=A177, A177=A178),IF(A178+1&gt;MATCH(0,Input_Lieferant!$B$9:$B$158,-1),"",A178+1),A178),"")</f>
        <v/>
      </c>
      <c r="B181" t="str">
        <f>IF(Input_Lieferant!B188="","",Input_Lieferant!B188)</f>
        <v/>
      </c>
      <c r="C181" t="str">
        <f t="shared" si="8"/>
        <v/>
      </c>
      <c r="D181" t="str">
        <f t="shared" si="9"/>
        <v/>
      </c>
      <c r="E181" t="str">
        <f t="shared" si="10"/>
        <v/>
      </c>
      <c r="F181" t="str">
        <f t="shared" si="11"/>
        <v/>
      </c>
      <c r="G181" s="227"/>
    </row>
    <row r="182" spans="1:7" x14ac:dyDescent="0.2">
      <c r="A182" t="str">
        <f>IFERROR(IF(AND(A179=A180, A180=A181),IF(A179+1&gt;MATCH(0,Input_Lieferant!$B$9:$B$158,-1),"",A179+1),A179),"")</f>
        <v/>
      </c>
      <c r="B182" t="str">
        <f>IF(Input_Lieferant!B189="","",Input_Lieferant!B189)</f>
        <v/>
      </c>
      <c r="C182" t="str">
        <f t="shared" si="8"/>
        <v/>
      </c>
      <c r="D182" t="str">
        <f t="shared" si="9"/>
        <v/>
      </c>
      <c r="E182" t="str">
        <f t="shared" si="10"/>
        <v/>
      </c>
      <c r="F182" t="str">
        <f t="shared" si="11"/>
        <v/>
      </c>
      <c r="G182" s="227"/>
    </row>
    <row r="183" spans="1:7" x14ac:dyDescent="0.2">
      <c r="A183" t="str">
        <f>IFERROR(IF(AND(A179=A180, A180=A181),IF(A180+1&gt;MATCH(0,Input_Lieferant!$B$9:$B$158,-1),"",A180+1),A180),"")</f>
        <v/>
      </c>
      <c r="B183" t="str">
        <f>IF(Input_Lieferant!B190="","",Input_Lieferant!B190)</f>
        <v/>
      </c>
      <c r="C183" t="str">
        <f t="shared" si="8"/>
        <v/>
      </c>
      <c r="D183" t="str">
        <f t="shared" si="9"/>
        <v/>
      </c>
      <c r="E183" t="str">
        <f t="shared" si="10"/>
        <v/>
      </c>
      <c r="F183" t="str">
        <f t="shared" si="11"/>
        <v/>
      </c>
      <c r="G183" s="227"/>
    </row>
    <row r="184" spans="1:7" x14ac:dyDescent="0.2">
      <c r="A184" t="str">
        <f>IFERROR(IF(AND(A179=A180, A180=A181),IF(A181+1&gt;MATCH(0,Input_Lieferant!$B$9:$B$158,-1),"",A181+1),A181),"")</f>
        <v/>
      </c>
      <c r="B184" t="str">
        <f>IF(Input_Lieferant!B191="","",Input_Lieferant!B191)</f>
        <v/>
      </c>
      <c r="C184" t="str">
        <f t="shared" si="8"/>
        <v/>
      </c>
      <c r="D184" t="str">
        <f t="shared" si="9"/>
        <v/>
      </c>
      <c r="E184" t="str">
        <f t="shared" si="10"/>
        <v/>
      </c>
      <c r="F184" t="str">
        <f t="shared" si="11"/>
        <v/>
      </c>
      <c r="G184" s="227"/>
    </row>
    <row r="185" spans="1:7" x14ac:dyDescent="0.2">
      <c r="A185" t="str">
        <f>IFERROR(IF(AND(A182=A183, A183=A184),IF(A182+1&gt;MATCH(0,Input_Lieferant!$B$9:$B$158,-1),"",A182+1),A182),"")</f>
        <v/>
      </c>
      <c r="B185" t="str">
        <f>IF(Input_Lieferant!B192="","",Input_Lieferant!B192)</f>
        <v/>
      </c>
      <c r="C185" t="str">
        <f t="shared" si="8"/>
        <v/>
      </c>
      <c r="D185" t="str">
        <f t="shared" si="9"/>
        <v/>
      </c>
      <c r="E185" t="str">
        <f t="shared" si="10"/>
        <v/>
      </c>
      <c r="F185" t="str">
        <f t="shared" si="11"/>
        <v/>
      </c>
      <c r="G185" s="227"/>
    </row>
    <row r="186" spans="1:7" x14ac:dyDescent="0.2">
      <c r="A186" t="str">
        <f>IFERROR(IF(AND(A182=A183, A183=A184),IF(A183+1&gt;MATCH(0,Input_Lieferant!$B$9:$B$158,-1),"",A183+1),A183),"")</f>
        <v/>
      </c>
      <c r="B186" t="str">
        <f>IF(Input_Lieferant!B193="","",Input_Lieferant!B193)</f>
        <v/>
      </c>
      <c r="C186" t="str">
        <f t="shared" si="8"/>
        <v/>
      </c>
      <c r="D186" t="str">
        <f t="shared" si="9"/>
        <v/>
      </c>
      <c r="E186" t="str">
        <f t="shared" si="10"/>
        <v/>
      </c>
      <c r="F186" t="str">
        <f t="shared" si="11"/>
        <v/>
      </c>
      <c r="G186" s="227"/>
    </row>
    <row r="187" spans="1:7" x14ac:dyDescent="0.2">
      <c r="A187" t="str">
        <f>IFERROR(IF(AND(A182=A183, A183=A184),IF(A184+1&gt;MATCH(0,Input_Lieferant!$B$9:$B$158,-1),"",A184+1),A184),"")</f>
        <v/>
      </c>
      <c r="B187" t="str">
        <f>IF(Input_Lieferant!B194="","",Input_Lieferant!B194)</f>
        <v/>
      </c>
      <c r="C187" t="str">
        <f t="shared" si="8"/>
        <v/>
      </c>
      <c r="D187" t="str">
        <f t="shared" si="9"/>
        <v/>
      </c>
      <c r="E187" t="str">
        <f t="shared" si="10"/>
        <v/>
      </c>
      <c r="F187" t="str">
        <f t="shared" si="11"/>
        <v/>
      </c>
      <c r="G187" s="227"/>
    </row>
    <row r="188" spans="1:7" x14ac:dyDescent="0.2">
      <c r="A188" t="str">
        <f>IFERROR(IF(AND(A185=A186, A186=A187),IF(A185+1&gt;MATCH(0,Input_Lieferant!$B$9:$B$158,-1),"",A185+1),A185),"")</f>
        <v/>
      </c>
      <c r="B188" t="str">
        <f>IF(Input_Lieferant!B195="","",Input_Lieferant!B195)</f>
        <v/>
      </c>
      <c r="C188" t="str">
        <f t="shared" si="8"/>
        <v/>
      </c>
      <c r="D188" t="str">
        <f t="shared" si="9"/>
        <v/>
      </c>
      <c r="E188" t="str">
        <f t="shared" si="10"/>
        <v/>
      </c>
      <c r="F188" t="str">
        <f t="shared" si="11"/>
        <v/>
      </c>
      <c r="G188" s="227"/>
    </row>
    <row r="189" spans="1:7" x14ac:dyDescent="0.2">
      <c r="A189" t="str">
        <f>IFERROR(IF(AND(A185=A186, A186=A187),IF(A186+1&gt;MATCH(0,Input_Lieferant!$B$9:$B$158,-1),"",A186+1),A186),"")</f>
        <v/>
      </c>
      <c r="B189" t="str">
        <f>IF(Input_Lieferant!B196="","",Input_Lieferant!B196)</f>
        <v/>
      </c>
      <c r="C189" t="str">
        <f t="shared" si="8"/>
        <v/>
      </c>
      <c r="D189" t="str">
        <f t="shared" si="9"/>
        <v/>
      </c>
      <c r="E189" t="str">
        <f t="shared" si="10"/>
        <v/>
      </c>
      <c r="F189" t="str">
        <f t="shared" si="11"/>
        <v/>
      </c>
      <c r="G189" s="227"/>
    </row>
    <row r="190" spans="1:7" x14ac:dyDescent="0.2">
      <c r="A190" t="str">
        <f>IFERROR(IF(AND(A185=A186, A186=A187),IF(A187+1&gt;MATCH(0,Input_Lieferant!$B$9:$B$158,-1),"",A187+1),A187),"")</f>
        <v/>
      </c>
      <c r="B190" t="str">
        <f>IF(Input_Lieferant!B197="","",Input_Lieferant!B197)</f>
        <v/>
      </c>
      <c r="C190" t="str">
        <f t="shared" si="8"/>
        <v/>
      </c>
      <c r="D190" t="str">
        <f t="shared" si="9"/>
        <v/>
      </c>
      <c r="E190" t="str">
        <f t="shared" si="10"/>
        <v/>
      </c>
      <c r="F190" t="str">
        <f t="shared" si="11"/>
        <v/>
      </c>
      <c r="G190" s="227"/>
    </row>
    <row r="191" spans="1:7" x14ac:dyDescent="0.2">
      <c r="A191" t="str">
        <f>IFERROR(IF(AND(A188=A189, A189=A190),IF(A188+1&gt;MATCH(0,Input_Lieferant!$B$9:$B$158,-1),"",A188+1),A188),"")</f>
        <v/>
      </c>
      <c r="B191" t="str">
        <f>IF(Input_Lieferant!B198="","",Input_Lieferant!B198)</f>
        <v/>
      </c>
      <c r="C191" t="str">
        <f t="shared" si="8"/>
        <v/>
      </c>
      <c r="D191" t="str">
        <f t="shared" si="9"/>
        <v/>
      </c>
      <c r="E191" t="str">
        <f t="shared" si="10"/>
        <v/>
      </c>
      <c r="F191" t="str">
        <f t="shared" si="11"/>
        <v/>
      </c>
      <c r="G191" s="227"/>
    </row>
    <row r="192" spans="1:7" x14ac:dyDescent="0.2">
      <c r="A192" t="str">
        <f>IFERROR(IF(AND(A188=A189, A189=A190),IF(A189+1&gt;MATCH(0,Input_Lieferant!$B$9:$B$158,-1),"",A189+1),A189),"")</f>
        <v/>
      </c>
      <c r="B192" t="str">
        <f>IF(Input_Lieferant!B199="","",Input_Lieferant!B199)</f>
        <v/>
      </c>
      <c r="C192" t="str">
        <f t="shared" si="8"/>
        <v/>
      </c>
      <c r="D192" t="str">
        <f t="shared" si="9"/>
        <v/>
      </c>
      <c r="E192" t="str">
        <f t="shared" si="10"/>
        <v/>
      </c>
      <c r="F192" t="str">
        <f t="shared" si="11"/>
        <v/>
      </c>
      <c r="G192" s="227"/>
    </row>
    <row r="193" spans="1:7" x14ac:dyDescent="0.2">
      <c r="A193" t="str">
        <f>IFERROR(IF(AND(A188=A189, A189=A190),IF(A190+1&gt;MATCH(0,Input_Lieferant!$B$9:$B$158,-1),"",A190+1),A190),"")</f>
        <v/>
      </c>
      <c r="B193" t="str">
        <f>IF(Input_Lieferant!B200="","",Input_Lieferant!B200)</f>
        <v/>
      </c>
      <c r="C193" t="str">
        <f t="shared" si="8"/>
        <v/>
      </c>
      <c r="D193" t="str">
        <f t="shared" si="9"/>
        <v/>
      </c>
      <c r="E193" t="str">
        <f t="shared" si="10"/>
        <v/>
      </c>
      <c r="F193" t="str">
        <f t="shared" si="11"/>
        <v/>
      </c>
      <c r="G193" s="227"/>
    </row>
    <row r="194" spans="1:7" x14ac:dyDescent="0.2">
      <c r="A194" t="str">
        <f>IFERROR(IF(AND(A191=A192, A192=A193),IF(A191+1&gt;MATCH(0,Input_Lieferant!$B$9:$B$158,-1),"",A191+1),A191),"")</f>
        <v/>
      </c>
      <c r="B194" t="str">
        <f>IF(Input_Lieferant!B201="","",Input_Lieferant!B201)</f>
        <v/>
      </c>
      <c r="C194" t="str">
        <f t="shared" si="8"/>
        <v/>
      </c>
      <c r="D194" t="str">
        <f t="shared" si="9"/>
        <v/>
      </c>
      <c r="E194" t="str">
        <f t="shared" si="10"/>
        <v/>
      </c>
      <c r="F194" t="str">
        <f t="shared" si="11"/>
        <v/>
      </c>
      <c r="G194" s="227"/>
    </row>
    <row r="195" spans="1:7" x14ac:dyDescent="0.2">
      <c r="A195" t="str">
        <f>IFERROR(IF(AND(A191=A192, A192=A193),IF(A192+1&gt;MATCH(0,Input_Lieferant!$B$9:$B$158,-1),"",A192+1),A192),"")</f>
        <v/>
      </c>
      <c r="B195" t="str">
        <f>IF(Input_Lieferant!B202="","",Input_Lieferant!B202)</f>
        <v/>
      </c>
      <c r="C195" t="str">
        <f t="shared" ref="C195:C258" si="12">IF(A195&lt;&gt;"","MATERIAL","")</f>
        <v/>
      </c>
      <c r="D195" t="str">
        <f t="shared" ref="D195:D258" si="13">A195</f>
        <v/>
      </c>
      <c r="E195" t="str">
        <f t="shared" ref="E195:E258" si="14">IF(A195&lt;&gt;"","GRUN","")</f>
        <v/>
      </c>
      <c r="F195" t="str">
        <f t="shared" si="11"/>
        <v/>
      </c>
      <c r="G195" s="227"/>
    </row>
    <row r="196" spans="1:7" x14ac:dyDescent="0.2">
      <c r="A196" t="str">
        <f>IFERROR(IF(AND(A191=A192, A192=A193),IF(A193+1&gt;MATCH(0,Input_Lieferant!$B$9:$B$158,-1),"",A193+1),A193),"")</f>
        <v/>
      </c>
      <c r="B196" t="str">
        <f>IF(Input_Lieferant!B203="","",Input_Lieferant!B203)</f>
        <v/>
      </c>
      <c r="C196" t="str">
        <f t="shared" si="12"/>
        <v/>
      </c>
      <c r="D196" t="str">
        <f t="shared" si="13"/>
        <v/>
      </c>
      <c r="E196" t="str">
        <f t="shared" si="14"/>
        <v/>
      </c>
      <c r="F196" t="str">
        <f t="shared" si="11"/>
        <v/>
      </c>
      <c r="G196" s="227"/>
    </row>
    <row r="197" spans="1:7" x14ac:dyDescent="0.2">
      <c r="A197" t="str">
        <f>IFERROR(IF(AND(A194=A195, A195=A196),IF(A194+1&gt;MATCH(0,Input_Lieferant!$B$9:$B$158,-1),"",A194+1),A194),"")</f>
        <v/>
      </c>
      <c r="B197" t="str">
        <f>IF(Input_Lieferant!B204="","",Input_Lieferant!B204)</f>
        <v/>
      </c>
      <c r="C197" t="str">
        <f t="shared" si="12"/>
        <v/>
      </c>
      <c r="D197" t="str">
        <f t="shared" si="13"/>
        <v/>
      </c>
      <c r="E197" t="str">
        <f t="shared" si="14"/>
        <v/>
      </c>
      <c r="F197" t="str">
        <f t="shared" si="11"/>
        <v/>
      </c>
      <c r="G197" s="227"/>
    </row>
    <row r="198" spans="1:7" x14ac:dyDescent="0.2">
      <c r="A198" t="str">
        <f>IFERROR(IF(AND(A194=A195, A195=A196),IF(A195+1&gt;MATCH(0,Input_Lieferant!$B$9:$B$158,-1),"",A195+1),A195),"")</f>
        <v/>
      </c>
      <c r="B198" t="str">
        <f>IF(Input_Lieferant!B205="","",Input_Lieferant!B205)</f>
        <v/>
      </c>
      <c r="C198" t="str">
        <f t="shared" si="12"/>
        <v/>
      </c>
      <c r="D198" t="str">
        <f t="shared" si="13"/>
        <v/>
      </c>
      <c r="E198" t="str">
        <f t="shared" si="14"/>
        <v/>
      </c>
      <c r="F198" t="str">
        <f t="shared" ref="F198:F261" si="15">IF(D198&lt;&gt;"",F195,"")</f>
        <v/>
      </c>
      <c r="G198" s="227"/>
    </row>
    <row r="199" spans="1:7" x14ac:dyDescent="0.2">
      <c r="A199" t="str">
        <f>IFERROR(IF(AND(A194=A195, A195=A196),IF(A196+1&gt;MATCH(0,Input_Lieferant!$B$9:$B$158,-1),"",A196+1),A196),"")</f>
        <v/>
      </c>
      <c r="B199" t="str">
        <f>IF(Input_Lieferant!B206="","",Input_Lieferant!B206)</f>
        <v/>
      </c>
      <c r="C199" t="str">
        <f t="shared" si="12"/>
        <v/>
      </c>
      <c r="D199" t="str">
        <f t="shared" si="13"/>
        <v/>
      </c>
      <c r="E199" t="str">
        <f t="shared" si="14"/>
        <v/>
      </c>
      <c r="F199" t="str">
        <f t="shared" si="15"/>
        <v/>
      </c>
      <c r="G199" s="227"/>
    </row>
    <row r="200" spans="1:7" x14ac:dyDescent="0.2">
      <c r="A200" t="str">
        <f>IFERROR(IF(AND(A197=A198, A198=A199),IF(A197+1&gt;MATCH(0,Input_Lieferant!$B$9:$B$158,-1),"",A197+1),A197),"")</f>
        <v/>
      </c>
      <c r="B200" t="str">
        <f>IF(Input_Lieferant!B207="","",Input_Lieferant!B207)</f>
        <v/>
      </c>
      <c r="C200" t="str">
        <f t="shared" si="12"/>
        <v/>
      </c>
      <c r="D200" t="str">
        <f t="shared" si="13"/>
        <v/>
      </c>
      <c r="E200" t="str">
        <f t="shared" si="14"/>
        <v/>
      </c>
      <c r="F200" t="str">
        <f t="shared" si="15"/>
        <v/>
      </c>
      <c r="G200" s="227"/>
    </row>
    <row r="201" spans="1:7" x14ac:dyDescent="0.2">
      <c r="A201" t="str">
        <f>IFERROR(IF(AND(A197=A198, A198=A199),IF(A198+1&gt;MATCH(0,Input_Lieferant!$B$9:$B$158,-1),"",A198+1),A198),"")</f>
        <v/>
      </c>
      <c r="B201" t="str">
        <f>IF(Input_Lieferant!B208="","",Input_Lieferant!B208)</f>
        <v/>
      </c>
      <c r="C201" t="str">
        <f t="shared" si="12"/>
        <v/>
      </c>
      <c r="D201" t="str">
        <f t="shared" si="13"/>
        <v/>
      </c>
      <c r="E201" t="str">
        <f t="shared" si="14"/>
        <v/>
      </c>
      <c r="F201" t="str">
        <f t="shared" si="15"/>
        <v/>
      </c>
      <c r="G201" s="227"/>
    </row>
    <row r="202" spans="1:7" x14ac:dyDescent="0.2">
      <c r="A202" t="str">
        <f>IFERROR(IF(AND(A197=A198, A198=A199),IF(A199+1&gt;MATCH(0,Input_Lieferant!$B$9:$B$158,-1),"",A199+1),A199),"")</f>
        <v/>
      </c>
      <c r="B202" t="str">
        <f>IF(Input_Lieferant!B209="","",Input_Lieferant!B209)</f>
        <v/>
      </c>
      <c r="C202" t="str">
        <f t="shared" si="12"/>
        <v/>
      </c>
      <c r="D202" t="str">
        <f t="shared" si="13"/>
        <v/>
      </c>
      <c r="E202" t="str">
        <f t="shared" si="14"/>
        <v/>
      </c>
      <c r="F202" t="str">
        <f t="shared" si="15"/>
        <v/>
      </c>
      <c r="G202" s="227"/>
    </row>
    <row r="203" spans="1:7" x14ac:dyDescent="0.2">
      <c r="A203" t="str">
        <f>IFERROR(IF(AND(A200=A201, A201=A202),IF(A200+1&gt;MATCH(0,Input_Lieferant!$B$9:$B$158,-1),"",A200+1),A200),"")</f>
        <v/>
      </c>
      <c r="B203" t="str">
        <f>IF(Input_Lieferant!B210="","",Input_Lieferant!B210)</f>
        <v/>
      </c>
      <c r="C203" t="str">
        <f t="shared" si="12"/>
        <v/>
      </c>
      <c r="D203" t="str">
        <f t="shared" si="13"/>
        <v/>
      </c>
      <c r="E203" t="str">
        <f t="shared" si="14"/>
        <v/>
      </c>
      <c r="F203" t="str">
        <f t="shared" si="15"/>
        <v/>
      </c>
      <c r="G203" s="227"/>
    </row>
    <row r="204" spans="1:7" x14ac:dyDescent="0.2">
      <c r="A204" t="str">
        <f>IFERROR(IF(AND(A200=A201, A201=A202),IF(A201+1&gt;MATCH(0,Input_Lieferant!$B$9:$B$158,-1),"",A201+1),A201),"")</f>
        <v/>
      </c>
      <c r="B204" t="str">
        <f>IF(Input_Lieferant!B211="","",Input_Lieferant!B211)</f>
        <v/>
      </c>
      <c r="C204" t="str">
        <f t="shared" si="12"/>
        <v/>
      </c>
      <c r="D204" t="str">
        <f t="shared" si="13"/>
        <v/>
      </c>
      <c r="E204" t="str">
        <f t="shared" si="14"/>
        <v/>
      </c>
      <c r="F204" t="str">
        <f t="shared" si="15"/>
        <v/>
      </c>
      <c r="G204" s="227"/>
    </row>
    <row r="205" spans="1:7" x14ac:dyDescent="0.2">
      <c r="A205" t="str">
        <f>IFERROR(IF(AND(A200=A201, A201=A202),IF(A202+1&gt;MATCH(0,Input_Lieferant!$B$9:$B$158,-1),"",A202+1),A202),"")</f>
        <v/>
      </c>
      <c r="B205" t="str">
        <f>IF(Input_Lieferant!B212="","",Input_Lieferant!B212)</f>
        <v/>
      </c>
      <c r="C205" t="str">
        <f t="shared" si="12"/>
        <v/>
      </c>
      <c r="D205" t="str">
        <f t="shared" si="13"/>
        <v/>
      </c>
      <c r="E205" t="str">
        <f t="shared" si="14"/>
        <v/>
      </c>
      <c r="F205" t="str">
        <f t="shared" si="15"/>
        <v/>
      </c>
      <c r="G205" s="227"/>
    </row>
    <row r="206" spans="1:7" x14ac:dyDescent="0.2">
      <c r="A206" t="str">
        <f>IFERROR(IF(AND(A203=A204, A204=A205),IF(A203+1&gt;MATCH(0,Input_Lieferant!$B$9:$B$158,-1),"",A203+1),A203),"")</f>
        <v/>
      </c>
      <c r="B206" t="str">
        <f>IF(Input_Lieferant!B213="","",Input_Lieferant!B213)</f>
        <v/>
      </c>
      <c r="C206" t="str">
        <f t="shared" si="12"/>
        <v/>
      </c>
      <c r="D206" t="str">
        <f t="shared" si="13"/>
        <v/>
      </c>
      <c r="E206" t="str">
        <f t="shared" si="14"/>
        <v/>
      </c>
      <c r="F206" t="str">
        <f t="shared" si="15"/>
        <v/>
      </c>
      <c r="G206" s="227"/>
    </row>
    <row r="207" spans="1:7" x14ac:dyDescent="0.2">
      <c r="A207" t="str">
        <f>IFERROR(IF(AND(A203=A204, A204=A205),IF(A204+1&gt;MATCH(0,Input_Lieferant!$B$9:$B$158,-1),"",A204+1),A204),"")</f>
        <v/>
      </c>
      <c r="B207" t="str">
        <f>IF(Input_Lieferant!B214="","",Input_Lieferant!B214)</f>
        <v/>
      </c>
      <c r="C207" t="str">
        <f t="shared" si="12"/>
        <v/>
      </c>
      <c r="D207" t="str">
        <f t="shared" si="13"/>
        <v/>
      </c>
      <c r="E207" t="str">
        <f t="shared" si="14"/>
        <v/>
      </c>
      <c r="F207" t="str">
        <f t="shared" si="15"/>
        <v/>
      </c>
      <c r="G207" s="227"/>
    </row>
    <row r="208" spans="1:7" x14ac:dyDescent="0.2">
      <c r="A208" t="str">
        <f>IFERROR(IF(AND(A203=A204, A204=A205),IF(A205+1&gt;MATCH(0,Input_Lieferant!$B$9:$B$158,-1),"",A205+1),A205),"")</f>
        <v/>
      </c>
      <c r="B208" t="str">
        <f>IF(Input_Lieferant!B215="","",Input_Lieferant!B215)</f>
        <v/>
      </c>
      <c r="C208" t="str">
        <f t="shared" si="12"/>
        <v/>
      </c>
      <c r="D208" t="str">
        <f t="shared" si="13"/>
        <v/>
      </c>
      <c r="E208" t="str">
        <f t="shared" si="14"/>
        <v/>
      </c>
      <c r="F208" t="str">
        <f t="shared" si="15"/>
        <v/>
      </c>
      <c r="G208" s="227"/>
    </row>
    <row r="209" spans="1:7" x14ac:dyDescent="0.2">
      <c r="A209" t="str">
        <f>IFERROR(IF(AND(A206=A207, A207=A208),IF(A206+1&gt;MATCH(0,Input_Lieferant!$B$9:$B$158,-1),"",A206+1),A206),"")</f>
        <v/>
      </c>
      <c r="B209" t="str">
        <f>IF(Input_Lieferant!B216="","",Input_Lieferant!B216)</f>
        <v/>
      </c>
      <c r="C209" t="str">
        <f t="shared" si="12"/>
        <v/>
      </c>
      <c r="D209" t="str">
        <f t="shared" si="13"/>
        <v/>
      </c>
      <c r="E209" t="str">
        <f t="shared" si="14"/>
        <v/>
      </c>
      <c r="F209" t="str">
        <f t="shared" si="15"/>
        <v/>
      </c>
      <c r="G209" s="227"/>
    </row>
    <row r="210" spans="1:7" x14ac:dyDescent="0.2">
      <c r="A210" t="str">
        <f>IFERROR(IF(AND(A206=A207, A207=A208),IF(A207+1&gt;MATCH(0,Input_Lieferant!$B$9:$B$158,-1),"",A207+1),A207),"")</f>
        <v/>
      </c>
      <c r="B210" t="str">
        <f>IF(Input_Lieferant!B217="","",Input_Lieferant!B217)</f>
        <v/>
      </c>
      <c r="C210" t="str">
        <f t="shared" si="12"/>
        <v/>
      </c>
      <c r="D210" t="str">
        <f t="shared" si="13"/>
        <v/>
      </c>
      <c r="E210" t="str">
        <f t="shared" si="14"/>
        <v/>
      </c>
      <c r="F210" t="str">
        <f t="shared" si="15"/>
        <v/>
      </c>
      <c r="G210" s="227"/>
    </row>
    <row r="211" spans="1:7" x14ac:dyDescent="0.2">
      <c r="A211" t="str">
        <f>IFERROR(IF(AND(A206=A207, A207=A208),IF(A208+1&gt;MATCH(0,Input_Lieferant!$B$9:$B$158,-1),"",A208+1),A208),"")</f>
        <v/>
      </c>
      <c r="B211" t="str">
        <f>IF(Input_Lieferant!B218="","",Input_Lieferant!B218)</f>
        <v/>
      </c>
      <c r="C211" t="str">
        <f t="shared" si="12"/>
        <v/>
      </c>
      <c r="D211" t="str">
        <f t="shared" si="13"/>
        <v/>
      </c>
      <c r="E211" t="str">
        <f t="shared" si="14"/>
        <v/>
      </c>
      <c r="F211" t="str">
        <f t="shared" si="15"/>
        <v/>
      </c>
      <c r="G211" s="227"/>
    </row>
    <row r="212" spans="1:7" x14ac:dyDescent="0.2">
      <c r="A212" t="str">
        <f>IFERROR(IF(AND(A209=A210, A210=A211),IF(A209+1&gt;MATCH(0,Input_Lieferant!$B$9:$B$158,-1),"",A209+1),A209),"")</f>
        <v/>
      </c>
      <c r="B212" t="str">
        <f>IF(Input_Lieferant!B219="","",Input_Lieferant!B219)</f>
        <v/>
      </c>
      <c r="C212" t="str">
        <f t="shared" si="12"/>
        <v/>
      </c>
      <c r="D212" t="str">
        <f t="shared" si="13"/>
        <v/>
      </c>
      <c r="E212" t="str">
        <f t="shared" si="14"/>
        <v/>
      </c>
      <c r="F212" t="str">
        <f t="shared" si="15"/>
        <v/>
      </c>
      <c r="G212" s="227"/>
    </row>
    <row r="213" spans="1:7" x14ac:dyDescent="0.2">
      <c r="A213" t="str">
        <f>IFERROR(IF(AND(A209=A210, A210=A211),IF(A210+1&gt;MATCH(0,Input_Lieferant!$B$9:$B$158,-1),"",A210+1),A210),"")</f>
        <v/>
      </c>
      <c r="B213" t="str">
        <f>IF(Input_Lieferant!B220="","",Input_Lieferant!B220)</f>
        <v/>
      </c>
      <c r="C213" t="str">
        <f t="shared" si="12"/>
        <v/>
      </c>
      <c r="D213" t="str">
        <f t="shared" si="13"/>
        <v/>
      </c>
      <c r="E213" t="str">
        <f t="shared" si="14"/>
        <v/>
      </c>
      <c r="F213" t="str">
        <f t="shared" si="15"/>
        <v/>
      </c>
      <c r="G213" s="227"/>
    </row>
    <row r="214" spans="1:7" x14ac:dyDescent="0.2">
      <c r="A214" t="str">
        <f>IFERROR(IF(AND(A209=A210, A210=A211),IF(A211+1&gt;MATCH(0,Input_Lieferant!$B$9:$B$158,-1),"",A211+1),A211),"")</f>
        <v/>
      </c>
      <c r="B214" t="str">
        <f>IF(Input_Lieferant!B221="","",Input_Lieferant!B221)</f>
        <v/>
      </c>
      <c r="C214" t="str">
        <f t="shared" si="12"/>
        <v/>
      </c>
      <c r="D214" t="str">
        <f t="shared" si="13"/>
        <v/>
      </c>
      <c r="E214" t="str">
        <f t="shared" si="14"/>
        <v/>
      </c>
      <c r="F214" t="str">
        <f t="shared" si="15"/>
        <v/>
      </c>
      <c r="G214" s="227"/>
    </row>
    <row r="215" spans="1:7" x14ac:dyDescent="0.2">
      <c r="A215" t="str">
        <f>IFERROR(IF(AND(A212=A213, A213=A214),IF(A212+1&gt;MATCH(0,Input_Lieferant!$B$9:$B$158,-1),"",A212+1),A212),"")</f>
        <v/>
      </c>
      <c r="B215" t="str">
        <f>IF(Input_Lieferant!B222="","",Input_Lieferant!B222)</f>
        <v/>
      </c>
      <c r="C215" t="str">
        <f t="shared" si="12"/>
        <v/>
      </c>
      <c r="D215" t="str">
        <f t="shared" si="13"/>
        <v/>
      </c>
      <c r="E215" t="str">
        <f t="shared" si="14"/>
        <v/>
      </c>
      <c r="F215" t="str">
        <f t="shared" si="15"/>
        <v/>
      </c>
      <c r="G215" s="227"/>
    </row>
    <row r="216" spans="1:7" x14ac:dyDescent="0.2">
      <c r="A216" t="str">
        <f>IFERROR(IF(AND(A212=A213, A213=A214),IF(A213+1&gt;MATCH(0,Input_Lieferant!$B$9:$B$158,-1),"",A213+1),A213),"")</f>
        <v/>
      </c>
      <c r="B216" t="str">
        <f>IF(Input_Lieferant!B223="","",Input_Lieferant!B223)</f>
        <v/>
      </c>
      <c r="C216" t="str">
        <f t="shared" si="12"/>
        <v/>
      </c>
      <c r="D216" t="str">
        <f t="shared" si="13"/>
        <v/>
      </c>
      <c r="E216" t="str">
        <f t="shared" si="14"/>
        <v/>
      </c>
      <c r="F216" t="str">
        <f t="shared" si="15"/>
        <v/>
      </c>
      <c r="G216" s="227"/>
    </row>
    <row r="217" spans="1:7" x14ac:dyDescent="0.2">
      <c r="A217" t="str">
        <f>IFERROR(IF(AND(A212=A213, A213=A214),IF(A214+1&gt;MATCH(0,Input_Lieferant!$B$9:$B$158,-1),"",A214+1),A214),"")</f>
        <v/>
      </c>
      <c r="B217" t="str">
        <f>IF(Input_Lieferant!B224="","",Input_Lieferant!B224)</f>
        <v/>
      </c>
      <c r="C217" t="str">
        <f t="shared" si="12"/>
        <v/>
      </c>
      <c r="D217" t="str">
        <f t="shared" si="13"/>
        <v/>
      </c>
      <c r="E217" t="str">
        <f t="shared" si="14"/>
        <v/>
      </c>
      <c r="F217" t="str">
        <f t="shared" si="15"/>
        <v/>
      </c>
      <c r="G217" s="227"/>
    </row>
    <row r="218" spans="1:7" x14ac:dyDescent="0.2">
      <c r="A218" t="str">
        <f>IFERROR(IF(AND(A215=A216, A216=A217),IF(A215+1&gt;MATCH(0,Input_Lieferant!$B$9:$B$158,-1),"",A215+1),A215),"")</f>
        <v/>
      </c>
      <c r="B218" t="str">
        <f>IF(Input_Lieferant!B225="","",Input_Lieferant!B225)</f>
        <v/>
      </c>
      <c r="C218" t="str">
        <f t="shared" si="12"/>
        <v/>
      </c>
      <c r="D218" t="str">
        <f t="shared" si="13"/>
        <v/>
      </c>
      <c r="E218" t="str">
        <f t="shared" si="14"/>
        <v/>
      </c>
      <c r="F218" t="str">
        <f t="shared" si="15"/>
        <v/>
      </c>
      <c r="G218" s="227"/>
    </row>
    <row r="219" spans="1:7" x14ac:dyDescent="0.2">
      <c r="A219" t="str">
        <f>IFERROR(IF(AND(A215=A216, A216=A217),IF(A216+1&gt;MATCH(0,Input_Lieferant!$B$9:$B$158,-1),"",A216+1),A216),"")</f>
        <v/>
      </c>
      <c r="B219" t="str">
        <f>IF(Input_Lieferant!B226="","",Input_Lieferant!B226)</f>
        <v/>
      </c>
      <c r="C219" t="str">
        <f t="shared" si="12"/>
        <v/>
      </c>
      <c r="D219" t="str">
        <f t="shared" si="13"/>
        <v/>
      </c>
      <c r="E219" t="str">
        <f t="shared" si="14"/>
        <v/>
      </c>
      <c r="F219" t="str">
        <f t="shared" si="15"/>
        <v/>
      </c>
      <c r="G219" s="227"/>
    </row>
    <row r="220" spans="1:7" x14ac:dyDescent="0.2">
      <c r="A220" t="str">
        <f>IFERROR(IF(AND(A215=A216, A216=A217),IF(A217+1&gt;MATCH(0,Input_Lieferant!$B$9:$B$158,-1),"",A217+1),A217),"")</f>
        <v/>
      </c>
      <c r="B220" t="str">
        <f>IF(Input_Lieferant!B227="","",Input_Lieferant!B227)</f>
        <v/>
      </c>
      <c r="C220" t="str">
        <f t="shared" si="12"/>
        <v/>
      </c>
      <c r="D220" t="str">
        <f t="shared" si="13"/>
        <v/>
      </c>
      <c r="E220" t="str">
        <f t="shared" si="14"/>
        <v/>
      </c>
      <c r="F220" t="str">
        <f t="shared" si="15"/>
        <v/>
      </c>
      <c r="G220" s="227"/>
    </row>
    <row r="221" spans="1:7" x14ac:dyDescent="0.2">
      <c r="A221" t="str">
        <f>IFERROR(IF(AND(A218=A219, A219=A220),IF(A218+1&gt;MATCH(0,Input_Lieferant!$B$9:$B$158,-1),"",A218+1),A218),"")</f>
        <v/>
      </c>
      <c r="B221" t="str">
        <f>IF(Input_Lieferant!B228="","",Input_Lieferant!B228)</f>
        <v/>
      </c>
      <c r="C221" t="str">
        <f t="shared" si="12"/>
        <v/>
      </c>
      <c r="D221" t="str">
        <f t="shared" si="13"/>
        <v/>
      </c>
      <c r="E221" t="str">
        <f t="shared" si="14"/>
        <v/>
      </c>
      <c r="F221" t="str">
        <f t="shared" si="15"/>
        <v/>
      </c>
      <c r="G221" s="227"/>
    </row>
    <row r="222" spans="1:7" x14ac:dyDescent="0.2">
      <c r="A222" t="str">
        <f>IFERROR(IF(AND(A218=A219, A219=A220),IF(A219+1&gt;MATCH(0,Input_Lieferant!$B$9:$B$158,-1),"",A219+1),A219),"")</f>
        <v/>
      </c>
      <c r="B222" t="str">
        <f>IF(Input_Lieferant!B229="","",Input_Lieferant!B229)</f>
        <v/>
      </c>
      <c r="C222" t="str">
        <f t="shared" si="12"/>
        <v/>
      </c>
      <c r="D222" t="str">
        <f t="shared" si="13"/>
        <v/>
      </c>
      <c r="E222" t="str">
        <f t="shared" si="14"/>
        <v/>
      </c>
      <c r="F222" t="str">
        <f t="shared" si="15"/>
        <v/>
      </c>
      <c r="G222" s="227"/>
    </row>
    <row r="223" spans="1:7" x14ac:dyDescent="0.2">
      <c r="A223" t="str">
        <f>IFERROR(IF(AND(A218=A219, A219=A220),IF(A220+1&gt;MATCH(0,Input_Lieferant!$B$9:$B$158,-1),"",A220+1),A220),"")</f>
        <v/>
      </c>
      <c r="B223" t="str">
        <f>IF(Input_Lieferant!B230="","",Input_Lieferant!B230)</f>
        <v/>
      </c>
      <c r="C223" t="str">
        <f t="shared" si="12"/>
        <v/>
      </c>
      <c r="D223" t="str">
        <f t="shared" si="13"/>
        <v/>
      </c>
      <c r="E223" t="str">
        <f t="shared" si="14"/>
        <v/>
      </c>
      <c r="F223" t="str">
        <f t="shared" si="15"/>
        <v/>
      </c>
      <c r="G223" s="227"/>
    </row>
    <row r="224" spans="1:7" x14ac:dyDescent="0.2">
      <c r="A224" t="str">
        <f>IFERROR(IF(AND(A221=A222, A222=A223),IF(A221+1&gt;MATCH(0,Input_Lieferant!$B$9:$B$158,-1),"",A221+1),A221),"")</f>
        <v/>
      </c>
      <c r="B224" t="str">
        <f>IF(Input_Lieferant!B231="","",Input_Lieferant!B231)</f>
        <v/>
      </c>
      <c r="C224" t="str">
        <f t="shared" si="12"/>
        <v/>
      </c>
      <c r="D224" t="str">
        <f t="shared" si="13"/>
        <v/>
      </c>
      <c r="E224" t="str">
        <f t="shared" si="14"/>
        <v/>
      </c>
      <c r="F224" t="str">
        <f t="shared" si="15"/>
        <v/>
      </c>
      <c r="G224" s="227"/>
    </row>
    <row r="225" spans="1:7" x14ac:dyDescent="0.2">
      <c r="A225" t="str">
        <f>IFERROR(IF(AND(A221=A222, A222=A223),IF(A222+1&gt;MATCH(0,Input_Lieferant!$B$9:$B$158,-1),"",A222+1),A222),"")</f>
        <v/>
      </c>
      <c r="B225" t="str">
        <f>IF(Input_Lieferant!B232="","",Input_Lieferant!B232)</f>
        <v/>
      </c>
      <c r="C225" t="str">
        <f t="shared" si="12"/>
        <v/>
      </c>
      <c r="D225" t="str">
        <f t="shared" si="13"/>
        <v/>
      </c>
      <c r="E225" t="str">
        <f t="shared" si="14"/>
        <v/>
      </c>
      <c r="F225" t="str">
        <f t="shared" si="15"/>
        <v/>
      </c>
      <c r="G225" s="227"/>
    </row>
    <row r="226" spans="1:7" x14ac:dyDescent="0.2">
      <c r="A226" t="str">
        <f>IFERROR(IF(AND(A221=A222, A222=A223),IF(A223+1&gt;MATCH(0,Input_Lieferant!$B$9:$B$158,-1),"",A223+1),A223),"")</f>
        <v/>
      </c>
      <c r="B226" t="str">
        <f>IF(Input_Lieferant!B233="","",Input_Lieferant!B233)</f>
        <v/>
      </c>
      <c r="C226" t="str">
        <f t="shared" si="12"/>
        <v/>
      </c>
      <c r="D226" t="str">
        <f t="shared" si="13"/>
        <v/>
      </c>
      <c r="E226" t="str">
        <f t="shared" si="14"/>
        <v/>
      </c>
      <c r="F226" t="str">
        <f t="shared" si="15"/>
        <v/>
      </c>
      <c r="G226" s="227"/>
    </row>
    <row r="227" spans="1:7" x14ac:dyDescent="0.2">
      <c r="A227" t="str">
        <f>IFERROR(IF(AND(A224=A225, A225=A226),IF(A224+1&gt;MATCH(0,Input_Lieferant!$B$9:$B$158,-1),"",A224+1),A224),"")</f>
        <v/>
      </c>
      <c r="B227" t="str">
        <f>IF(Input_Lieferant!B234="","",Input_Lieferant!B234)</f>
        <v/>
      </c>
      <c r="C227" t="str">
        <f t="shared" si="12"/>
        <v/>
      </c>
      <c r="D227" t="str">
        <f t="shared" si="13"/>
        <v/>
      </c>
      <c r="E227" t="str">
        <f t="shared" si="14"/>
        <v/>
      </c>
      <c r="F227" t="str">
        <f t="shared" si="15"/>
        <v/>
      </c>
      <c r="G227" s="227"/>
    </row>
    <row r="228" spans="1:7" x14ac:dyDescent="0.2">
      <c r="A228" t="str">
        <f>IFERROR(IF(AND(A224=A225, A225=A226),IF(A225+1&gt;MATCH(0,Input_Lieferant!$B$9:$B$158,-1),"",A225+1),A225),"")</f>
        <v/>
      </c>
      <c r="B228" t="str">
        <f>IF(Input_Lieferant!B235="","",Input_Lieferant!B235)</f>
        <v/>
      </c>
      <c r="C228" t="str">
        <f t="shared" si="12"/>
        <v/>
      </c>
      <c r="D228" t="str">
        <f t="shared" si="13"/>
        <v/>
      </c>
      <c r="E228" t="str">
        <f t="shared" si="14"/>
        <v/>
      </c>
      <c r="F228" t="str">
        <f t="shared" si="15"/>
        <v/>
      </c>
      <c r="G228" s="227"/>
    </row>
    <row r="229" spans="1:7" x14ac:dyDescent="0.2">
      <c r="A229" t="str">
        <f>IFERROR(IF(AND(A224=A225, A225=A226),IF(A226+1&gt;MATCH(0,Input_Lieferant!$B$9:$B$158,-1),"",A226+1),A226),"")</f>
        <v/>
      </c>
      <c r="B229" t="str">
        <f>IF(Input_Lieferant!B236="","",Input_Lieferant!B236)</f>
        <v/>
      </c>
      <c r="C229" t="str">
        <f t="shared" si="12"/>
        <v/>
      </c>
      <c r="D229" t="str">
        <f t="shared" si="13"/>
        <v/>
      </c>
      <c r="E229" t="str">
        <f t="shared" si="14"/>
        <v/>
      </c>
      <c r="F229" t="str">
        <f t="shared" si="15"/>
        <v/>
      </c>
      <c r="G229" s="227"/>
    </row>
    <row r="230" spans="1:7" x14ac:dyDescent="0.2">
      <c r="A230" t="str">
        <f>IFERROR(IF(AND(A227=A228, A228=A229),IF(A227+1&gt;MATCH(0,Input_Lieferant!$B$9:$B$158,-1),"",A227+1),A227),"")</f>
        <v/>
      </c>
      <c r="B230" t="str">
        <f>IF(Input_Lieferant!B237="","",Input_Lieferant!B237)</f>
        <v/>
      </c>
      <c r="C230" t="str">
        <f t="shared" si="12"/>
        <v/>
      </c>
      <c r="D230" t="str">
        <f t="shared" si="13"/>
        <v/>
      </c>
      <c r="E230" t="str">
        <f t="shared" si="14"/>
        <v/>
      </c>
      <c r="F230" t="str">
        <f t="shared" si="15"/>
        <v/>
      </c>
      <c r="G230" s="227"/>
    </row>
    <row r="231" spans="1:7" x14ac:dyDescent="0.2">
      <c r="A231" t="str">
        <f>IFERROR(IF(AND(A227=A228, A228=A229),IF(A228+1&gt;MATCH(0,Input_Lieferant!$B$9:$B$158,-1),"",A228+1),A228),"")</f>
        <v/>
      </c>
      <c r="B231" t="str">
        <f>IF(Input_Lieferant!B238="","",Input_Lieferant!B238)</f>
        <v/>
      </c>
      <c r="C231" t="str">
        <f t="shared" si="12"/>
        <v/>
      </c>
      <c r="D231" t="str">
        <f t="shared" si="13"/>
        <v/>
      </c>
      <c r="E231" t="str">
        <f t="shared" si="14"/>
        <v/>
      </c>
      <c r="F231" t="str">
        <f t="shared" si="15"/>
        <v/>
      </c>
      <c r="G231" s="227"/>
    </row>
    <row r="232" spans="1:7" x14ac:dyDescent="0.2">
      <c r="A232" t="str">
        <f>IFERROR(IF(AND(A227=A228, A228=A229),IF(A229+1&gt;MATCH(0,Input_Lieferant!$B$9:$B$158,-1),"",A229+1),A229),"")</f>
        <v/>
      </c>
      <c r="B232" t="str">
        <f>IF(Input_Lieferant!B239="","",Input_Lieferant!B239)</f>
        <v/>
      </c>
      <c r="C232" t="str">
        <f t="shared" si="12"/>
        <v/>
      </c>
      <c r="D232" t="str">
        <f t="shared" si="13"/>
        <v/>
      </c>
      <c r="E232" t="str">
        <f t="shared" si="14"/>
        <v/>
      </c>
      <c r="F232" t="str">
        <f t="shared" si="15"/>
        <v/>
      </c>
      <c r="G232" s="227"/>
    </row>
    <row r="233" spans="1:7" x14ac:dyDescent="0.2">
      <c r="A233" t="str">
        <f>IFERROR(IF(AND(A230=A231, A231=A232),IF(A230+1&gt;MATCH(0,Input_Lieferant!$B$9:$B$158,-1),"",A230+1),A230),"")</f>
        <v/>
      </c>
      <c r="B233" t="str">
        <f>IF(Input_Lieferant!B240="","",Input_Lieferant!B240)</f>
        <v/>
      </c>
      <c r="C233" t="str">
        <f t="shared" si="12"/>
        <v/>
      </c>
      <c r="D233" t="str">
        <f t="shared" si="13"/>
        <v/>
      </c>
      <c r="E233" t="str">
        <f t="shared" si="14"/>
        <v/>
      </c>
      <c r="F233" t="str">
        <f t="shared" si="15"/>
        <v/>
      </c>
      <c r="G233" s="227"/>
    </row>
    <row r="234" spans="1:7" x14ac:dyDescent="0.2">
      <c r="A234" t="str">
        <f>IFERROR(IF(AND(A230=A231, A231=A232),IF(A231+1&gt;MATCH(0,Input_Lieferant!$B$9:$B$158,-1),"",A231+1),A231),"")</f>
        <v/>
      </c>
      <c r="B234" t="str">
        <f>IF(Input_Lieferant!B241="","",Input_Lieferant!B241)</f>
        <v/>
      </c>
      <c r="C234" t="str">
        <f t="shared" si="12"/>
        <v/>
      </c>
      <c r="D234" t="str">
        <f t="shared" si="13"/>
        <v/>
      </c>
      <c r="E234" t="str">
        <f t="shared" si="14"/>
        <v/>
      </c>
      <c r="F234" t="str">
        <f t="shared" si="15"/>
        <v/>
      </c>
      <c r="G234" s="227"/>
    </row>
    <row r="235" spans="1:7" x14ac:dyDescent="0.2">
      <c r="A235" t="str">
        <f>IFERROR(IF(AND(A230=A231, A231=A232),IF(A232+1&gt;MATCH(0,Input_Lieferant!$B$9:$B$158,-1),"",A232+1),A232),"")</f>
        <v/>
      </c>
      <c r="B235" t="str">
        <f>IF(Input_Lieferant!B242="","",Input_Lieferant!B242)</f>
        <v/>
      </c>
      <c r="C235" t="str">
        <f t="shared" si="12"/>
        <v/>
      </c>
      <c r="D235" t="str">
        <f t="shared" si="13"/>
        <v/>
      </c>
      <c r="E235" t="str">
        <f t="shared" si="14"/>
        <v/>
      </c>
      <c r="F235" t="str">
        <f t="shared" si="15"/>
        <v/>
      </c>
      <c r="G235" s="227"/>
    </row>
    <row r="236" spans="1:7" x14ac:dyDescent="0.2">
      <c r="A236" t="str">
        <f>IFERROR(IF(AND(A233=A234, A234=A235),IF(A233+1&gt;MATCH(0,Input_Lieferant!$B$9:$B$158,-1),"",A233+1),A233),"")</f>
        <v/>
      </c>
      <c r="B236" t="str">
        <f>IF(Input_Lieferant!B243="","",Input_Lieferant!B243)</f>
        <v/>
      </c>
      <c r="C236" t="str">
        <f t="shared" si="12"/>
        <v/>
      </c>
      <c r="D236" t="str">
        <f t="shared" si="13"/>
        <v/>
      </c>
      <c r="E236" t="str">
        <f t="shared" si="14"/>
        <v/>
      </c>
      <c r="F236" t="str">
        <f t="shared" si="15"/>
        <v/>
      </c>
      <c r="G236" s="227"/>
    </row>
    <row r="237" spans="1:7" x14ac:dyDescent="0.2">
      <c r="A237" t="str">
        <f>IFERROR(IF(AND(A233=A234, A234=A235),IF(A234+1&gt;MATCH(0,Input_Lieferant!$B$9:$B$158,-1),"",A234+1),A234),"")</f>
        <v/>
      </c>
      <c r="B237" t="str">
        <f>IF(Input_Lieferant!B244="","",Input_Lieferant!B244)</f>
        <v/>
      </c>
      <c r="C237" t="str">
        <f t="shared" si="12"/>
        <v/>
      </c>
      <c r="D237" t="str">
        <f t="shared" si="13"/>
        <v/>
      </c>
      <c r="E237" t="str">
        <f t="shared" si="14"/>
        <v/>
      </c>
      <c r="F237" t="str">
        <f t="shared" si="15"/>
        <v/>
      </c>
      <c r="G237" s="227"/>
    </row>
    <row r="238" spans="1:7" x14ac:dyDescent="0.2">
      <c r="A238" t="str">
        <f>IFERROR(IF(AND(A233=A234, A234=A235),IF(A235+1&gt;MATCH(0,Input_Lieferant!$B$9:$B$158,-1),"",A235+1),A235),"")</f>
        <v/>
      </c>
      <c r="B238" t="str">
        <f>IF(Input_Lieferant!B245="","",Input_Lieferant!B245)</f>
        <v/>
      </c>
      <c r="C238" t="str">
        <f t="shared" si="12"/>
        <v/>
      </c>
      <c r="D238" t="str">
        <f t="shared" si="13"/>
        <v/>
      </c>
      <c r="E238" t="str">
        <f t="shared" si="14"/>
        <v/>
      </c>
      <c r="F238" t="str">
        <f t="shared" si="15"/>
        <v/>
      </c>
      <c r="G238" s="227"/>
    </row>
    <row r="239" spans="1:7" x14ac:dyDescent="0.2">
      <c r="A239" t="str">
        <f>IFERROR(IF(AND(A236=A237, A237=A238),IF(A236+1&gt;MATCH(0,Input_Lieferant!$B$9:$B$158,-1),"",A236+1),A236),"")</f>
        <v/>
      </c>
      <c r="B239" t="str">
        <f>IF(Input_Lieferant!B246="","",Input_Lieferant!B246)</f>
        <v/>
      </c>
      <c r="C239" t="str">
        <f t="shared" si="12"/>
        <v/>
      </c>
      <c r="D239" t="str">
        <f t="shared" si="13"/>
        <v/>
      </c>
      <c r="E239" t="str">
        <f t="shared" si="14"/>
        <v/>
      </c>
      <c r="F239" t="str">
        <f t="shared" si="15"/>
        <v/>
      </c>
      <c r="G239" s="227"/>
    </row>
    <row r="240" spans="1:7" x14ac:dyDescent="0.2">
      <c r="A240" t="str">
        <f>IFERROR(IF(AND(A236=A237, A237=A238),IF(A237+1&gt;MATCH(0,Input_Lieferant!$B$9:$B$158,-1),"",A237+1),A237),"")</f>
        <v/>
      </c>
      <c r="B240" t="str">
        <f>IF(Input_Lieferant!B247="","",Input_Lieferant!B247)</f>
        <v/>
      </c>
      <c r="C240" t="str">
        <f t="shared" si="12"/>
        <v/>
      </c>
      <c r="D240" t="str">
        <f t="shared" si="13"/>
        <v/>
      </c>
      <c r="E240" t="str">
        <f t="shared" si="14"/>
        <v/>
      </c>
      <c r="F240" t="str">
        <f t="shared" si="15"/>
        <v/>
      </c>
      <c r="G240" s="227"/>
    </row>
    <row r="241" spans="1:7" x14ac:dyDescent="0.2">
      <c r="A241" t="str">
        <f>IFERROR(IF(AND(A236=A237, A237=A238),IF(A238+1&gt;MATCH(0,Input_Lieferant!$B$9:$B$158,-1),"",A238+1),A238),"")</f>
        <v/>
      </c>
      <c r="B241" t="str">
        <f>IF(Input_Lieferant!B248="","",Input_Lieferant!B248)</f>
        <v/>
      </c>
      <c r="C241" t="str">
        <f t="shared" si="12"/>
        <v/>
      </c>
      <c r="D241" t="str">
        <f t="shared" si="13"/>
        <v/>
      </c>
      <c r="E241" t="str">
        <f t="shared" si="14"/>
        <v/>
      </c>
      <c r="F241" t="str">
        <f t="shared" si="15"/>
        <v/>
      </c>
      <c r="G241" s="227"/>
    </row>
    <row r="242" spans="1:7" x14ac:dyDescent="0.2">
      <c r="A242" t="str">
        <f>IFERROR(IF(AND(A239=A240, A240=A241),IF(A239+1&gt;MATCH(0,Input_Lieferant!$B$9:$B$158,-1),"",A239+1),A239),"")</f>
        <v/>
      </c>
      <c r="B242" t="str">
        <f>IF(Input_Lieferant!B249="","",Input_Lieferant!B249)</f>
        <v/>
      </c>
      <c r="C242" t="str">
        <f t="shared" si="12"/>
        <v/>
      </c>
      <c r="D242" t="str">
        <f t="shared" si="13"/>
        <v/>
      </c>
      <c r="E242" t="str">
        <f t="shared" si="14"/>
        <v/>
      </c>
      <c r="F242" t="str">
        <f t="shared" si="15"/>
        <v/>
      </c>
      <c r="G242" s="227"/>
    </row>
    <row r="243" spans="1:7" x14ac:dyDescent="0.2">
      <c r="A243" t="str">
        <f>IFERROR(IF(AND(A239=A240, A240=A241),IF(A240+1&gt;MATCH(0,Input_Lieferant!$B$9:$B$158,-1),"",A240+1),A240),"")</f>
        <v/>
      </c>
      <c r="B243" t="str">
        <f>IF(Input_Lieferant!B250="","",Input_Lieferant!B250)</f>
        <v/>
      </c>
      <c r="C243" t="str">
        <f t="shared" si="12"/>
        <v/>
      </c>
      <c r="D243" t="str">
        <f t="shared" si="13"/>
        <v/>
      </c>
      <c r="E243" t="str">
        <f t="shared" si="14"/>
        <v/>
      </c>
      <c r="F243" t="str">
        <f t="shared" si="15"/>
        <v/>
      </c>
      <c r="G243" s="227"/>
    </row>
    <row r="244" spans="1:7" x14ac:dyDescent="0.2">
      <c r="A244" t="str">
        <f>IFERROR(IF(AND(A239=A240, A240=A241),IF(A241+1&gt;MATCH(0,Input_Lieferant!$B$9:$B$158,-1),"",A241+1),A241),"")</f>
        <v/>
      </c>
      <c r="B244" t="str">
        <f>IF(Input_Lieferant!B251="","",Input_Lieferant!B251)</f>
        <v/>
      </c>
      <c r="C244" t="str">
        <f t="shared" si="12"/>
        <v/>
      </c>
      <c r="D244" t="str">
        <f t="shared" si="13"/>
        <v/>
      </c>
      <c r="E244" t="str">
        <f t="shared" si="14"/>
        <v/>
      </c>
      <c r="F244" t="str">
        <f t="shared" si="15"/>
        <v/>
      </c>
      <c r="G244" s="227"/>
    </row>
    <row r="245" spans="1:7" x14ac:dyDescent="0.2">
      <c r="A245" t="str">
        <f>IFERROR(IF(AND(A242=A243, A243=A244),IF(A242+1&gt;MATCH(0,Input_Lieferant!$B$9:$B$158,-1),"",A242+1),A242),"")</f>
        <v/>
      </c>
      <c r="B245" t="str">
        <f>IF(Input_Lieferant!B252="","",Input_Lieferant!B252)</f>
        <v/>
      </c>
      <c r="C245" t="str">
        <f t="shared" si="12"/>
        <v/>
      </c>
      <c r="D245" t="str">
        <f t="shared" si="13"/>
        <v/>
      </c>
      <c r="E245" t="str">
        <f t="shared" si="14"/>
        <v/>
      </c>
      <c r="F245" t="str">
        <f t="shared" si="15"/>
        <v/>
      </c>
      <c r="G245" s="227"/>
    </row>
    <row r="246" spans="1:7" x14ac:dyDescent="0.2">
      <c r="A246" t="str">
        <f>IFERROR(IF(AND(A242=A243, A243=A244),IF(A243+1&gt;MATCH(0,Input_Lieferant!$B$9:$B$158,-1),"",A243+1),A243),"")</f>
        <v/>
      </c>
      <c r="B246" t="str">
        <f>IF(Input_Lieferant!B253="","",Input_Lieferant!B253)</f>
        <v/>
      </c>
      <c r="C246" t="str">
        <f t="shared" si="12"/>
        <v/>
      </c>
      <c r="D246" t="str">
        <f t="shared" si="13"/>
        <v/>
      </c>
      <c r="E246" t="str">
        <f t="shared" si="14"/>
        <v/>
      </c>
      <c r="F246" t="str">
        <f t="shared" si="15"/>
        <v/>
      </c>
      <c r="G246" s="227"/>
    </row>
    <row r="247" spans="1:7" x14ac:dyDescent="0.2">
      <c r="A247" t="str">
        <f>IFERROR(IF(AND(A242=A243, A243=A244),IF(A244+1&gt;MATCH(0,Input_Lieferant!$B$9:$B$158,-1),"",A244+1),A244),"")</f>
        <v/>
      </c>
      <c r="B247" t="str">
        <f>IF(Input_Lieferant!B254="","",Input_Lieferant!B254)</f>
        <v/>
      </c>
      <c r="C247" t="str">
        <f t="shared" si="12"/>
        <v/>
      </c>
      <c r="D247" t="str">
        <f t="shared" si="13"/>
        <v/>
      </c>
      <c r="E247" t="str">
        <f t="shared" si="14"/>
        <v/>
      </c>
      <c r="F247" t="str">
        <f t="shared" si="15"/>
        <v/>
      </c>
      <c r="G247" s="227"/>
    </row>
    <row r="248" spans="1:7" x14ac:dyDescent="0.2">
      <c r="A248" t="str">
        <f>IFERROR(IF(AND(A245=A246, A246=A247),IF(A245+1&gt;MATCH(0,Input_Lieferant!$B$9:$B$158,-1),"",A245+1),A245),"")</f>
        <v/>
      </c>
      <c r="B248" t="str">
        <f>IF(Input_Lieferant!B255="","",Input_Lieferant!B255)</f>
        <v/>
      </c>
      <c r="C248" t="str">
        <f t="shared" si="12"/>
        <v/>
      </c>
      <c r="D248" t="str">
        <f t="shared" si="13"/>
        <v/>
      </c>
      <c r="E248" t="str">
        <f t="shared" si="14"/>
        <v/>
      </c>
      <c r="F248" t="str">
        <f t="shared" si="15"/>
        <v/>
      </c>
      <c r="G248" s="227"/>
    </row>
    <row r="249" spans="1:7" x14ac:dyDescent="0.2">
      <c r="A249" t="str">
        <f>IFERROR(IF(AND(A245=A246, A246=A247),IF(A246+1&gt;MATCH(0,Input_Lieferant!$B$9:$B$158,-1),"",A246+1),A246),"")</f>
        <v/>
      </c>
      <c r="B249" t="str">
        <f>IF(Input_Lieferant!B256="","",Input_Lieferant!B256)</f>
        <v/>
      </c>
      <c r="C249" t="str">
        <f t="shared" si="12"/>
        <v/>
      </c>
      <c r="D249" t="str">
        <f t="shared" si="13"/>
        <v/>
      </c>
      <c r="E249" t="str">
        <f t="shared" si="14"/>
        <v/>
      </c>
      <c r="F249" t="str">
        <f t="shared" si="15"/>
        <v/>
      </c>
      <c r="G249" s="227"/>
    </row>
    <row r="250" spans="1:7" x14ac:dyDescent="0.2">
      <c r="A250" t="str">
        <f>IFERROR(IF(AND(A245=A246, A246=A247),IF(A247+1&gt;MATCH(0,Input_Lieferant!$B$9:$B$158,-1),"",A247+1),A247),"")</f>
        <v/>
      </c>
      <c r="B250" t="str">
        <f>IF(Input_Lieferant!B257="","",Input_Lieferant!B257)</f>
        <v/>
      </c>
      <c r="C250" t="str">
        <f t="shared" si="12"/>
        <v/>
      </c>
      <c r="D250" t="str">
        <f t="shared" si="13"/>
        <v/>
      </c>
      <c r="E250" t="str">
        <f t="shared" si="14"/>
        <v/>
      </c>
      <c r="F250" t="str">
        <f t="shared" si="15"/>
        <v/>
      </c>
      <c r="G250" s="227"/>
    </row>
    <row r="251" spans="1:7" x14ac:dyDescent="0.2">
      <c r="A251" t="str">
        <f>IFERROR(IF(AND(A248=A249, A249=A250),IF(A248+1&gt;MATCH(0,Input_Lieferant!$B$9:$B$158,-1),"",A248+1),A248),"")</f>
        <v/>
      </c>
      <c r="B251" t="str">
        <f>IF(Input_Lieferant!B258="","",Input_Lieferant!B258)</f>
        <v/>
      </c>
      <c r="C251" t="str">
        <f t="shared" si="12"/>
        <v/>
      </c>
      <c r="D251" t="str">
        <f t="shared" si="13"/>
        <v/>
      </c>
      <c r="E251" t="str">
        <f t="shared" si="14"/>
        <v/>
      </c>
      <c r="F251" t="str">
        <f t="shared" si="15"/>
        <v/>
      </c>
      <c r="G251" s="227"/>
    </row>
    <row r="252" spans="1:7" x14ac:dyDescent="0.2">
      <c r="A252" t="str">
        <f>IFERROR(IF(AND(A248=A249, A249=A250),IF(A249+1&gt;MATCH(0,Input_Lieferant!$B$9:$B$158,-1),"",A249+1),A249),"")</f>
        <v/>
      </c>
      <c r="B252" t="str">
        <f>IF(Input_Lieferant!B259="","",Input_Lieferant!B259)</f>
        <v/>
      </c>
      <c r="C252" t="str">
        <f t="shared" si="12"/>
        <v/>
      </c>
      <c r="D252" t="str">
        <f t="shared" si="13"/>
        <v/>
      </c>
      <c r="E252" t="str">
        <f t="shared" si="14"/>
        <v/>
      </c>
      <c r="F252" t="str">
        <f t="shared" si="15"/>
        <v/>
      </c>
      <c r="G252" s="227"/>
    </row>
    <row r="253" spans="1:7" x14ac:dyDescent="0.2">
      <c r="A253" t="str">
        <f>IFERROR(IF(AND(A248=A249, A249=A250),IF(A250+1&gt;MATCH(0,Input_Lieferant!$B$9:$B$158,-1),"",A250+1),A250),"")</f>
        <v/>
      </c>
      <c r="B253" t="str">
        <f>IF(Input_Lieferant!B260="","",Input_Lieferant!B260)</f>
        <v/>
      </c>
      <c r="C253" t="str">
        <f t="shared" si="12"/>
        <v/>
      </c>
      <c r="D253" t="str">
        <f t="shared" si="13"/>
        <v/>
      </c>
      <c r="E253" t="str">
        <f t="shared" si="14"/>
        <v/>
      </c>
      <c r="F253" t="str">
        <f t="shared" si="15"/>
        <v/>
      </c>
      <c r="G253" s="227"/>
    </row>
    <row r="254" spans="1:7" x14ac:dyDescent="0.2">
      <c r="A254" t="str">
        <f>IFERROR(IF(AND(A251=A252, A252=A253),IF(A251+1&gt;MATCH(0,Input_Lieferant!$B$9:$B$158,-1),"",A251+1),A251),"")</f>
        <v/>
      </c>
      <c r="B254" t="str">
        <f>IF(Input_Lieferant!B261="","",Input_Lieferant!B261)</f>
        <v/>
      </c>
      <c r="C254" t="str">
        <f t="shared" si="12"/>
        <v/>
      </c>
      <c r="D254" t="str">
        <f t="shared" si="13"/>
        <v/>
      </c>
      <c r="E254" t="str">
        <f t="shared" si="14"/>
        <v/>
      </c>
      <c r="F254" t="str">
        <f t="shared" si="15"/>
        <v/>
      </c>
      <c r="G254" s="227"/>
    </row>
    <row r="255" spans="1:7" x14ac:dyDescent="0.2">
      <c r="A255" t="str">
        <f>IFERROR(IF(AND(A251=A252, A252=A253),IF(A252+1&gt;MATCH(0,Input_Lieferant!$B$9:$B$158,-1),"",A252+1),A252),"")</f>
        <v/>
      </c>
      <c r="B255" t="str">
        <f>IF(Input_Lieferant!B262="","",Input_Lieferant!B262)</f>
        <v/>
      </c>
      <c r="C255" t="str">
        <f t="shared" si="12"/>
        <v/>
      </c>
      <c r="D255" t="str">
        <f t="shared" si="13"/>
        <v/>
      </c>
      <c r="E255" t="str">
        <f t="shared" si="14"/>
        <v/>
      </c>
      <c r="F255" t="str">
        <f t="shared" si="15"/>
        <v/>
      </c>
      <c r="G255" s="227"/>
    </row>
    <row r="256" spans="1:7" x14ac:dyDescent="0.2">
      <c r="A256" t="str">
        <f>IFERROR(IF(AND(A251=A252, A252=A253),IF(A253+1&gt;MATCH(0,Input_Lieferant!$B$9:$B$158,-1),"",A253+1),A253),"")</f>
        <v/>
      </c>
      <c r="B256" t="str">
        <f>IF(Input_Lieferant!B263="","",Input_Lieferant!B263)</f>
        <v/>
      </c>
      <c r="C256" t="str">
        <f t="shared" si="12"/>
        <v/>
      </c>
      <c r="D256" t="str">
        <f t="shared" si="13"/>
        <v/>
      </c>
      <c r="E256" t="str">
        <f t="shared" si="14"/>
        <v/>
      </c>
      <c r="F256" t="str">
        <f t="shared" si="15"/>
        <v/>
      </c>
      <c r="G256" s="227"/>
    </row>
    <row r="257" spans="1:7" x14ac:dyDescent="0.2">
      <c r="A257" t="str">
        <f>IFERROR(IF(AND(A254=A255, A255=A256),IF(A254+1&gt;MATCH(0,Input_Lieferant!$B$9:$B$158,-1),"",A254+1),A254),"")</f>
        <v/>
      </c>
      <c r="B257" t="str">
        <f>IF(Input_Lieferant!B264="","",Input_Lieferant!B264)</f>
        <v/>
      </c>
      <c r="C257" t="str">
        <f t="shared" si="12"/>
        <v/>
      </c>
      <c r="D257" t="str">
        <f t="shared" si="13"/>
        <v/>
      </c>
      <c r="E257" t="str">
        <f t="shared" si="14"/>
        <v/>
      </c>
      <c r="F257" t="str">
        <f t="shared" si="15"/>
        <v/>
      </c>
      <c r="G257" s="227"/>
    </row>
    <row r="258" spans="1:7" x14ac:dyDescent="0.2">
      <c r="A258" t="str">
        <f>IFERROR(IF(AND(A254=A255, A255=A256),IF(A255+1&gt;MATCH(0,Input_Lieferant!$B$9:$B$158,-1),"",A255+1),A255),"")</f>
        <v/>
      </c>
      <c r="B258" t="str">
        <f>IF(Input_Lieferant!B265="","",Input_Lieferant!B265)</f>
        <v/>
      </c>
      <c r="C258" t="str">
        <f t="shared" si="12"/>
        <v/>
      </c>
      <c r="D258" t="str">
        <f t="shared" si="13"/>
        <v/>
      </c>
      <c r="E258" t="str">
        <f t="shared" si="14"/>
        <v/>
      </c>
      <c r="F258" t="str">
        <f t="shared" si="15"/>
        <v/>
      </c>
      <c r="G258" s="227"/>
    </row>
    <row r="259" spans="1:7" x14ac:dyDescent="0.2">
      <c r="A259" t="str">
        <f>IFERROR(IF(AND(A254=A255, A255=A256),IF(A256+1&gt;MATCH(0,Input_Lieferant!$B$9:$B$158,-1),"",A256+1),A256),"")</f>
        <v/>
      </c>
      <c r="B259" t="str">
        <f>IF(Input_Lieferant!B266="","",Input_Lieferant!B266)</f>
        <v/>
      </c>
      <c r="C259" t="str">
        <f t="shared" ref="C259:C322" si="16">IF(A259&lt;&gt;"","MATERIAL","")</f>
        <v/>
      </c>
      <c r="D259" t="str">
        <f t="shared" ref="D259:D322" si="17">A259</f>
        <v/>
      </c>
      <c r="E259" t="str">
        <f t="shared" ref="E259:E322" si="18">IF(A259&lt;&gt;"","GRUN","")</f>
        <v/>
      </c>
      <c r="F259" t="str">
        <f t="shared" si="15"/>
        <v/>
      </c>
      <c r="G259" s="227"/>
    </row>
    <row r="260" spans="1:7" x14ac:dyDescent="0.2">
      <c r="A260" t="str">
        <f>IFERROR(IF(AND(A257=A258, A258=A259),IF(A257+1&gt;MATCH(0,Input_Lieferant!$B$9:$B$158,-1),"",A257+1),A257),"")</f>
        <v/>
      </c>
      <c r="B260" t="str">
        <f>IF(Input_Lieferant!B267="","",Input_Lieferant!B267)</f>
        <v/>
      </c>
      <c r="C260" t="str">
        <f t="shared" si="16"/>
        <v/>
      </c>
      <c r="D260" t="str">
        <f t="shared" si="17"/>
        <v/>
      </c>
      <c r="E260" t="str">
        <f t="shared" si="18"/>
        <v/>
      </c>
      <c r="F260" t="str">
        <f t="shared" si="15"/>
        <v/>
      </c>
      <c r="G260" s="227"/>
    </row>
    <row r="261" spans="1:7" x14ac:dyDescent="0.2">
      <c r="A261" t="str">
        <f>IFERROR(IF(AND(A257=A258, A258=A259),IF(A258+1&gt;MATCH(0,Input_Lieferant!$B$9:$B$158,-1),"",A258+1),A258),"")</f>
        <v/>
      </c>
      <c r="B261" t="str">
        <f>IF(Input_Lieferant!B268="","",Input_Lieferant!B268)</f>
        <v/>
      </c>
      <c r="C261" t="str">
        <f t="shared" si="16"/>
        <v/>
      </c>
      <c r="D261" t="str">
        <f t="shared" si="17"/>
        <v/>
      </c>
      <c r="E261" t="str">
        <f t="shared" si="18"/>
        <v/>
      </c>
      <c r="F261" t="str">
        <f t="shared" si="15"/>
        <v/>
      </c>
      <c r="G261" s="227"/>
    </row>
    <row r="262" spans="1:7" x14ac:dyDescent="0.2">
      <c r="A262" t="str">
        <f>IFERROR(IF(AND(A257=A258, A258=A259),IF(A259+1&gt;MATCH(0,Input_Lieferant!$B$9:$B$158,-1),"",A259+1),A259),"")</f>
        <v/>
      </c>
      <c r="B262" t="str">
        <f>IF(Input_Lieferant!B269="","",Input_Lieferant!B269)</f>
        <v/>
      </c>
      <c r="C262" t="str">
        <f t="shared" si="16"/>
        <v/>
      </c>
      <c r="D262" t="str">
        <f t="shared" si="17"/>
        <v/>
      </c>
      <c r="E262" t="str">
        <f t="shared" si="18"/>
        <v/>
      </c>
      <c r="F262" t="str">
        <f t="shared" ref="F262:F325" si="19">IF(D262&lt;&gt;"",F259,"")</f>
        <v/>
      </c>
      <c r="G262" s="227"/>
    </row>
    <row r="263" spans="1:7" x14ac:dyDescent="0.2">
      <c r="A263" t="str">
        <f>IFERROR(IF(AND(A260=A261, A261=A262),IF(A260+1&gt;MATCH(0,Input_Lieferant!$B$9:$B$158,-1),"",A260+1),A260),"")</f>
        <v/>
      </c>
      <c r="B263" t="str">
        <f>IF(Input_Lieferant!B270="","",Input_Lieferant!B270)</f>
        <v/>
      </c>
      <c r="C263" t="str">
        <f t="shared" si="16"/>
        <v/>
      </c>
      <c r="D263" t="str">
        <f t="shared" si="17"/>
        <v/>
      </c>
      <c r="E263" t="str">
        <f t="shared" si="18"/>
        <v/>
      </c>
      <c r="F263" t="str">
        <f t="shared" si="19"/>
        <v/>
      </c>
      <c r="G263" s="227"/>
    </row>
    <row r="264" spans="1:7" x14ac:dyDescent="0.2">
      <c r="A264" t="str">
        <f>IFERROR(IF(AND(A260=A261, A261=A262),IF(A261+1&gt;MATCH(0,Input_Lieferant!$B$9:$B$158,-1),"",A261+1),A261),"")</f>
        <v/>
      </c>
      <c r="B264" t="str">
        <f>IF(Input_Lieferant!B271="","",Input_Lieferant!B271)</f>
        <v/>
      </c>
      <c r="C264" t="str">
        <f t="shared" si="16"/>
        <v/>
      </c>
      <c r="D264" t="str">
        <f t="shared" si="17"/>
        <v/>
      </c>
      <c r="E264" t="str">
        <f t="shared" si="18"/>
        <v/>
      </c>
      <c r="F264" t="str">
        <f t="shared" si="19"/>
        <v/>
      </c>
      <c r="G264" s="227"/>
    </row>
    <row r="265" spans="1:7" x14ac:dyDescent="0.2">
      <c r="A265" t="str">
        <f>IFERROR(IF(AND(A260=A261, A261=A262),IF(A262+1&gt;MATCH(0,Input_Lieferant!$B$9:$B$158,-1),"",A262+1),A262),"")</f>
        <v/>
      </c>
      <c r="B265" t="str">
        <f>IF(Input_Lieferant!B272="","",Input_Lieferant!B272)</f>
        <v/>
      </c>
      <c r="C265" t="str">
        <f t="shared" si="16"/>
        <v/>
      </c>
      <c r="D265" t="str">
        <f t="shared" si="17"/>
        <v/>
      </c>
      <c r="E265" t="str">
        <f t="shared" si="18"/>
        <v/>
      </c>
      <c r="F265" t="str">
        <f t="shared" si="19"/>
        <v/>
      </c>
      <c r="G265" s="227"/>
    </row>
    <row r="266" spans="1:7" x14ac:dyDescent="0.2">
      <c r="A266" t="str">
        <f>IFERROR(IF(AND(A263=A264, A264=A265),IF(A263+1&gt;MATCH(0,Input_Lieferant!$B$9:$B$158,-1),"",A263+1),A263),"")</f>
        <v/>
      </c>
      <c r="B266" t="str">
        <f>IF(Input_Lieferant!B273="","",Input_Lieferant!B273)</f>
        <v/>
      </c>
      <c r="C266" t="str">
        <f t="shared" si="16"/>
        <v/>
      </c>
      <c r="D266" t="str">
        <f t="shared" si="17"/>
        <v/>
      </c>
      <c r="E266" t="str">
        <f t="shared" si="18"/>
        <v/>
      </c>
      <c r="F266" t="str">
        <f t="shared" si="19"/>
        <v/>
      </c>
      <c r="G266" s="227"/>
    </row>
    <row r="267" spans="1:7" x14ac:dyDescent="0.2">
      <c r="A267" t="str">
        <f>IFERROR(IF(AND(A263=A264, A264=A265),IF(A264+1&gt;MATCH(0,Input_Lieferant!$B$9:$B$158,-1),"",A264+1),A264),"")</f>
        <v/>
      </c>
      <c r="B267" t="str">
        <f>IF(Input_Lieferant!B274="","",Input_Lieferant!B274)</f>
        <v/>
      </c>
      <c r="C267" t="str">
        <f t="shared" si="16"/>
        <v/>
      </c>
      <c r="D267" t="str">
        <f t="shared" si="17"/>
        <v/>
      </c>
      <c r="E267" t="str">
        <f t="shared" si="18"/>
        <v/>
      </c>
      <c r="F267" t="str">
        <f t="shared" si="19"/>
        <v/>
      </c>
      <c r="G267" s="227"/>
    </row>
    <row r="268" spans="1:7" x14ac:dyDescent="0.2">
      <c r="A268" t="str">
        <f>IFERROR(IF(AND(A263=A264, A264=A265),IF(A265+1&gt;MATCH(0,Input_Lieferant!$B$9:$B$158,-1),"",A265+1),A265),"")</f>
        <v/>
      </c>
      <c r="B268" t="str">
        <f>IF(Input_Lieferant!B275="","",Input_Lieferant!B275)</f>
        <v/>
      </c>
      <c r="C268" t="str">
        <f t="shared" si="16"/>
        <v/>
      </c>
      <c r="D268" t="str">
        <f t="shared" si="17"/>
        <v/>
      </c>
      <c r="E268" t="str">
        <f t="shared" si="18"/>
        <v/>
      </c>
      <c r="F268" t="str">
        <f t="shared" si="19"/>
        <v/>
      </c>
      <c r="G268" s="227"/>
    </row>
    <row r="269" spans="1:7" x14ac:dyDescent="0.2">
      <c r="A269" t="str">
        <f>IFERROR(IF(AND(A266=A267, A267=A268),IF(A266+1&gt;MATCH(0,Input_Lieferant!$B$9:$B$158,-1),"",A266+1),A266),"")</f>
        <v/>
      </c>
      <c r="B269" t="str">
        <f>IF(Input_Lieferant!B276="","",Input_Lieferant!B276)</f>
        <v/>
      </c>
      <c r="C269" t="str">
        <f t="shared" si="16"/>
        <v/>
      </c>
      <c r="D269" t="str">
        <f t="shared" si="17"/>
        <v/>
      </c>
      <c r="E269" t="str">
        <f t="shared" si="18"/>
        <v/>
      </c>
      <c r="F269" t="str">
        <f t="shared" si="19"/>
        <v/>
      </c>
      <c r="G269" s="227"/>
    </row>
    <row r="270" spans="1:7" x14ac:dyDescent="0.2">
      <c r="A270" t="str">
        <f>IFERROR(IF(AND(A266=A267, A267=A268),IF(A267+1&gt;MATCH(0,Input_Lieferant!$B$9:$B$158,-1),"",A267+1),A267),"")</f>
        <v/>
      </c>
      <c r="B270" t="str">
        <f>IF(Input_Lieferant!B277="","",Input_Lieferant!B277)</f>
        <v/>
      </c>
      <c r="C270" t="str">
        <f t="shared" si="16"/>
        <v/>
      </c>
      <c r="D270" t="str">
        <f t="shared" si="17"/>
        <v/>
      </c>
      <c r="E270" t="str">
        <f t="shared" si="18"/>
        <v/>
      </c>
      <c r="F270" t="str">
        <f t="shared" si="19"/>
        <v/>
      </c>
      <c r="G270" s="227"/>
    </row>
    <row r="271" spans="1:7" x14ac:dyDescent="0.2">
      <c r="A271" t="str">
        <f>IFERROR(IF(AND(A266=A267, A267=A268),IF(A268+1&gt;MATCH(0,Input_Lieferant!$B$9:$B$158,-1),"",A268+1),A268),"")</f>
        <v/>
      </c>
      <c r="B271" t="str">
        <f>IF(Input_Lieferant!B278="","",Input_Lieferant!B278)</f>
        <v/>
      </c>
      <c r="C271" t="str">
        <f t="shared" si="16"/>
        <v/>
      </c>
      <c r="D271" t="str">
        <f t="shared" si="17"/>
        <v/>
      </c>
      <c r="E271" t="str">
        <f t="shared" si="18"/>
        <v/>
      </c>
      <c r="F271" t="str">
        <f t="shared" si="19"/>
        <v/>
      </c>
      <c r="G271" s="227"/>
    </row>
    <row r="272" spans="1:7" x14ac:dyDescent="0.2">
      <c r="A272" t="str">
        <f>IFERROR(IF(AND(A269=A270, A270=A271),IF(A269+1&gt;MATCH(0,Input_Lieferant!$B$9:$B$158,-1),"",A269+1),A269),"")</f>
        <v/>
      </c>
      <c r="B272" t="str">
        <f>IF(Input_Lieferant!B279="","",Input_Lieferant!B279)</f>
        <v/>
      </c>
      <c r="C272" t="str">
        <f t="shared" si="16"/>
        <v/>
      </c>
      <c r="D272" t="str">
        <f t="shared" si="17"/>
        <v/>
      </c>
      <c r="E272" t="str">
        <f t="shared" si="18"/>
        <v/>
      </c>
      <c r="F272" t="str">
        <f t="shared" si="19"/>
        <v/>
      </c>
      <c r="G272" s="227"/>
    </row>
    <row r="273" spans="1:7" x14ac:dyDescent="0.2">
      <c r="A273" t="str">
        <f>IFERROR(IF(AND(A269=A270, A270=A271),IF(A270+1&gt;MATCH(0,Input_Lieferant!$B$9:$B$158,-1),"",A270+1),A270),"")</f>
        <v/>
      </c>
      <c r="B273" t="str">
        <f>IF(Input_Lieferant!B280="","",Input_Lieferant!B280)</f>
        <v/>
      </c>
      <c r="C273" t="str">
        <f t="shared" si="16"/>
        <v/>
      </c>
      <c r="D273" t="str">
        <f t="shared" si="17"/>
        <v/>
      </c>
      <c r="E273" t="str">
        <f t="shared" si="18"/>
        <v/>
      </c>
      <c r="F273" t="str">
        <f t="shared" si="19"/>
        <v/>
      </c>
      <c r="G273" s="227"/>
    </row>
    <row r="274" spans="1:7" x14ac:dyDescent="0.2">
      <c r="A274" t="str">
        <f>IFERROR(IF(AND(A269=A270, A270=A271),IF(A271+1&gt;MATCH(0,Input_Lieferant!$B$9:$B$158,-1),"",A271+1),A271),"")</f>
        <v/>
      </c>
      <c r="B274" t="str">
        <f>IF(Input_Lieferant!B281="","",Input_Lieferant!B281)</f>
        <v/>
      </c>
      <c r="C274" t="str">
        <f t="shared" si="16"/>
        <v/>
      </c>
      <c r="D274" t="str">
        <f t="shared" si="17"/>
        <v/>
      </c>
      <c r="E274" t="str">
        <f t="shared" si="18"/>
        <v/>
      </c>
      <c r="F274" t="str">
        <f t="shared" si="19"/>
        <v/>
      </c>
      <c r="G274" s="227"/>
    </row>
    <row r="275" spans="1:7" x14ac:dyDescent="0.2">
      <c r="A275" t="str">
        <f>IFERROR(IF(AND(A272=A273, A273=A274),IF(A272+1&gt;MATCH(0,Input_Lieferant!$B$9:$B$158,-1),"",A272+1),A272),"")</f>
        <v/>
      </c>
      <c r="B275" t="str">
        <f>IF(Input_Lieferant!B282="","",Input_Lieferant!B282)</f>
        <v/>
      </c>
      <c r="C275" t="str">
        <f t="shared" si="16"/>
        <v/>
      </c>
      <c r="D275" t="str">
        <f t="shared" si="17"/>
        <v/>
      </c>
      <c r="E275" t="str">
        <f t="shared" si="18"/>
        <v/>
      </c>
      <c r="F275" t="str">
        <f t="shared" si="19"/>
        <v/>
      </c>
      <c r="G275" s="227"/>
    </row>
    <row r="276" spans="1:7" x14ac:dyDescent="0.2">
      <c r="A276" t="str">
        <f>IFERROR(IF(AND(A272=A273, A273=A274),IF(A273+1&gt;MATCH(0,Input_Lieferant!$B$9:$B$158,-1),"",A273+1),A273),"")</f>
        <v/>
      </c>
      <c r="B276" t="str">
        <f>IF(Input_Lieferant!B283="","",Input_Lieferant!B283)</f>
        <v/>
      </c>
      <c r="C276" t="str">
        <f t="shared" si="16"/>
        <v/>
      </c>
      <c r="D276" t="str">
        <f t="shared" si="17"/>
        <v/>
      </c>
      <c r="E276" t="str">
        <f t="shared" si="18"/>
        <v/>
      </c>
      <c r="F276" t="str">
        <f t="shared" si="19"/>
        <v/>
      </c>
      <c r="G276" s="227"/>
    </row>
    <row r="277" spans="1:7" x14ac:dyDescent="0.2">
      <c r="A277" t="str">
        <f>IFERROR(IF(AND(A272=A273, A273=A274),IF(A274+1&gt;MATCH(0,Input_Lieferant!$B$9:$B$158,-1),"",A274+1),A274),"")</f>
        <v/>
      </c>
      <c r="B277" t="str">
        <f>IF(Input_Lieferant!B284="","",Input_Lieferant!B284)</f>
        <v/>
      </c>
      <c r="C277" t="str">
        <f t="shared" si="16"/>
        <v/>
      </c>
      <c r="D277" t="str">
        <f t="shared" si="17"/>
        <v/>
      </c>
      <c r="E277" t="str">
        <f t="shared" si="18"/>
        <v/>
      </c>
      <c r="F277" t="str">
        <f t="shared" si="19"/>
        <v/>
      </c>
      <c r="G277" s="227"/>
    </row>
    <row r="278" spans="1:7" x14ac:dyDescent="0.2">
      <c r="A278" t="str">
        <f>IFERROR(IF(AND(A275=A276, A276=A277),IF(A275+1&gt;MATCH(0,Input_Lieferant!$B$9:$B$158,-1),"",A275+1),A275),"")</f>
        <v/>
      </c>
      <c r="B278" t="str">
        <f>IF(Input_Lieferant!B285="","",Input_Lieferant!B285)</f>
        <v/>
      </c>
      <c r="C278" t="str">
        <f t="shared" si="16"/>
        <v/>
      </c>
      <c r="D278" t="str">
        <f t="shared" si="17"/>
        <v/>
      </c>
      <c r="E278" t="str">
        <f t="shared" si="18"/>
        <v/>
      </c>
      <c r="F278" t="str">
        <f t="shared" si="19"/>
        <v/>
      </c>
      <c r="G278" s="227"/>
    </row>
    <row r="279" spans="1:7" x14ac:dyDescent="0.2">
      <c r="A279" t="str">
        <f>IFERROR(IF(AND(A275=A276, A276=A277),IF(A276+1&gt;MATCH(0,Input_Lieferant!$B$9:$B$158,-1),"",A276+1),A276),"")</f>
        <v/>
      </c>
      <c r="B279" t="str">
        <f>IF(Input_Lieferant!B286="","",Input_Lieferant!B286)</f>
        <v/>
      </c>
      <c r="C279" t="str">
        <f t="shared" si="16"/>
        <v/>
      </c>
      <c r="D279" t="str">
        <f t="shared" si="17"/>
        <v/>
      </c>
      <c r="E279" t="str">
        <f t="shared" si="18"/>
        <v/>
      </c>
      <c r="F279" t="str">
        <f t="shared" si="19"/>
        <v/>
      </c>
      <c r="G279" s="227"/>
    </row>
    <row r="280" spans="1:7" x14ac:dyDescent="0.2">
      <c r="A280" t="str">
        <f>IFERROR(IF(AND(A275=A276, A276=A277),IF(A277+1&gt;MATCH(0,Input_Lieferant!$B$9:$B$158,-1),"",A277+1),A277),"")</f>
        <v/>
      </c>
      <c r="B280" t="str">
        <f>IF(Input_Lieferant!B287="","",Input_Lieferant!B287)</f>
        <v/>
      </c>
      <c r="C280" t="str">
        <f t="shared" si="16"/>
        <v/>
      </c>
      <c r="D280" t="str">
        <f t="shared" si="17"/>
        <v/>
      </c>
      <c r="E280" t="str">
        <f t="shared" si="18"/>
        <v/>
      </c>
      <c r="F280" t="str">
        <f t="shared" si="19"/>
        <v/>
      </c>
      <c r="G280" s="227"/>
    </row>
    <row r="281" spans="1:7" x14ac:dyDescent="0.2">
      <c r="A281" t="str">
        <f>IFERROR(IF(AND(A278=A279, A279=A280),IF(A278+1&gt;MATCH(0,Input_Lieferant!$B$9:$B$158,-1),"",A278+1),A278),"")</f>
        <v/>
      </c>
      <c r="B281" t="str">
        <f>IF(Input_Lieferant!B288="","",Input_Lieferant!B288)</f>
        <v/>
      </c>
      <c r="C281" t="str">
        <f t="shared" si="16"/>
        <v/>
      </c>
      <c r="D281" t="str">
        <f t="shared" si="17"/>
        <v/>
      </c>
      <c r="E281" t="str">
        <f t="shared" si="18"/>
        <v/>
      </c>
      <c r="F281" t="str">
        <f t="shared" si="19"/>
        <v/>
      </c>
      <c r="G281" s="227"/>
    </row>
    <row r="282" spans="1:7" x14ac:dyDescent="0.2">
      <c r="A282" t="str">
        <f>IFERROR(IF(AND(A278=A279, A279=A280),IF(A279+1&gt;MATCH(0,Input_Lieferant!$B$9:$B$158,-1),"",A279+1),A279),"")</f>
        <v/>
      </c>
      <c r="B282" t="str">
        <f>IF(Input_Lieferant!B289="","",Input_Lieferant!B289)</f>
        <v/>
      </c>
      <c r="C282" t="str">
        <f t="shared" si="16"/>
        <v/>
      </c>
      <c r="D282" t="str">
        <f t="shared" si="17"/>
        <v/>
      </c>
      <c r="E282" t="str">
        <f t="shared" si="18"/>
        <v/>
      </c>
      <c r="F282" t="str">
        <f t="shared" si="19"/>
        <v/>
      </c>
      <c r="G282" s="227"/>
    </row>
    <row r="283" spans="1:7" x14ac:dyDescent="0.2">
      <c r="A283" t="str">
        <f>IFERROR(IF(AND(A278=A279, A279=A280),IF(A280+1&gt;MATCH(0,Input_Lieferant!$B$9:$B$158,-1),"",A280+1),A280),"")</f>
        <v/>
      </c>
      <c r="B283" t="str">
        <f>IF(Input_Lieferant!B290="","",Input_Lieferant!B290)</f>
        <v/>
      </c>
      <c r="C283" t="str">
        <f t="shared" si="16"/>
        <v/>
      </c>
      <c r="D283" t="str">
        <f t="shared" si="17"/>
        <v/>
      </c>
      <c r="E283" t="str">
        <f t="shared" si="18"/>
        <v/>
      </c>
      <c r="F283" t="str">
        <f t="shared" si="19"/>
        <v/>
      </c>
      <c r="G283" s="227"/>
    </row>
    <row r="284" spans="1:7" x14ac:dyDescent="0.2">
      <c r="A284" t="str">
        <f>IFERROR(IF(AND(A281=A282, A282=A283),IF(A281+1&gt;MATCH(0,Input_Lieferant!$B$9:$B$158,-1),"",A281+1),A281),"")</f>
        <v/>
      </c>
      <c r="B284" t="str">
        <f>IF(Input_Lieferant!B291="","",Input_Lieferant!B291)</f>
        <v/>
      </c>
      <c r="C284" t="str">
        <f t="shared" si="16"/>
        <v/>
      </c>
      <c r="D284" t="str">
        <f t="shared" si="17"/>
        <v/>
      </c>
      <c r="E284" t="str">
        <f t="shared" si="18"/>
        <v/>
      </c>
      <c r="F284" t="str">
        <f t="shared" si="19"/>
        <v/>
      </c>
      <c r="G284" s="227"/>
    </row>
    <row r="285" spans="1:7" x14ac:dyDescent="0.2">
      <c r="A285" t="str">
        <f>IFERROR(IF(AND(A281=A282, A282=A283),IF(A282+1&gt;MATCH(0,Input_Lieferant!$B$9:$B$158,-1),"",A282+1),A282),"")</f>
        <v/>
      </c>
      <c r="B285" t="str">
        <f>IF(Input_Lieferant!B292="","",Input_Lieferant!B292)</f>
        <v/>
      </c>
      <c r="C285" t="str">
        <f t="shared" si="16"/>
        <v/>
      </c>
      <c r="D285" t="str">
        <f t="shared" si="17"/>
        <v/>
      </c>
      <c r="E285" t="str">
        <f t="shared" si="18"/>
        <v/>
      </c>
      <c r="F285" t="str">
        <f t="shared" si="19"/>
        <v/>
      </c>
      <c r="G285" s="227"/>
    </row>
    <row r="286" spans="1:7" x14ac:dyDescent="0.2">
      <c r="A286" t="str">
        <f>IFERROR(IF(AND(A281=A282, A282=A283),IF(A283+1&gt;MATCH(0,Input_Lieferant!$B$9:$B$158,-1),"",A283+1),A283),"")</f>
        <v/>
      </c>
      <c r="B286" t="str">
        <f>IF(Input_Lieferant!B293="","",Input_Lieferant!B293)</f>
        <v/>
      </c>
      <c r="C286" t="str">
        <f t="shared" si="16"/>
        <v/>
      </c>
      <c r="D286" t="str">
        <f t="shared" si="17"/>
        <v/>
      </c>
      <c r="E286" t="str">
        <f t="shared" si="18"/>
        <v/>
      </c>
      <c r="F286" t="str">
        <f t="shared" si="19"/>
        <v/>
      </c>
      <c r="G286" s="227"/>
    </row>
    <row r="287" spans="1:7" x14ac:dyDescent="0.2">
      <c r="A287" t="str">
        <f>IFERROR(IF(AND(A284=A285, A285=A286),IF(A284+1&gt;MATCH(0,Input_Lieferant!$B$9:$B$158,-1),"",A284+1),A284),"")</f>
        <v/>
      </c>
      <c r="B287" t="str">
        <f>IF(Input_Lieferant!B294="","",Input_Lieferant!B294)</f>
        <v/>
      </c>
      <c r="C287" t="str">
        <f t="shared" si="16"/>
        <v/>
      </c>
      <c r="D287" t="str">
        <f t="shared" si="17"/>
        <v/>
      </c>
      <c r="E287" t="str">
        <f t="shared" si="18"/>
        <v/>
      </c>
      <c r="F287" t="str">
        <f t="shared" si="19"/>
        <v/>
      </c>
      <c r="G287" s="227"/>
    </row>
    <row r="288" spans="1:7" x14ac:dyDescent="0.2">
      <c r="A288" t="str">
        <f>IFERROR(IF(AND(A284=A285, A285=A286),IF(A285+1&gt;MATCH(0,Input_Lieferant!$B$9:$B$158,-1),"",A285+1),A285),"")</f>
        <v/>
      </c>
      <c r="B288" t="str">
        <f>IF(Input_Lieferant!B295="","",Input_Lieferant!B295)</f>
        <v/>
      </c>
      <c r="C288" t="str">
        <f t="shared" si="16"/>
        <v/>
      </c>
      <c r="D288" t="str">
        <f t="shared" si="17"/>
        <v/>
      </c>
      <c r="E288" t="str">
        <f t="shared" si="18"/>
        <v/>
      </c>
      <c r="F288" t="str">
        <f t="shared" si="19"/>
        <v/>
      </c>
      <c r="G288" s="227"/>
    </row>
    <row r="289" spans="1:7" x14ac:dyDescent="0.2">
      <c r="A289" t="str">
        <f>IFERROR(IF(AND(A284=A285, A285=A286),IF(A286+1&gt;MATCH(0,Input_Lieferant!$B$9:$B$158,-1),"",A286+1),A286),"")</f>
        <v/>
      </c>
      <c r="B289" t="str">
        <f>IF(Input_Lieferant!B296="","",Input_Lieferant!B296)</f>
        <v/>
      </c>
      <c r="C289" t="str">
        <f t="shared" si="16"/>
        <v/>
      </c>
      <c r="D289" t="str">
        <f t="shared" si="17"/>
        <v/>
      </c>
      <c r="E289" t="str">
        <f t="shared" si="18"/>
        <v/>
      </c>
      <c r="F289" t="str">
        <f t="shared" si="19"/>
        <v/>
      </c>
      <c r="G289" s="227"/>
    </row>
    <row r="290" spans="1:7" x14ac:dyDescent="0.2">
      <c r="A290" t="str">
        <f>IFERROR(IF(AND(A287=A288, A288=A289),IF(A287+1&gt;MATCH(0,Input_Lieferant!$B$9:$B$158,-1),"",A287+1),A287),"")</f>
        <v/>
      </c>
      <c r="B290" t="str">
        <f>IF(Input_Lieferant!B297="","",Input_Lieferant!B297)</f>
        <v/>
      </c>
      <c r="C290" t="str">
        <f t="shared" si="16"/>
        <v/>
      </c>
      <c r="D290" t="str">
        <f t="shared" si="17"/>
        <v/>
      </c>
      <c r="E290" t="str">
        <f t="shared" si="18"/>
        <v/>
      </c>
      <c r="F290" t="str">
        <f t="shared" si="19"/>
        <v/>
      </c>
      <c r="G290" s="227"/>
    </row>
    <row r="291" spans="1:7" x14ac:dyDescent="0.2">
      <c r="A291" t="str">
        <f>IFERROR(IF(AND(A287=A288, A288=A289),IF(A288+1&gt;MATCH(0,Input_Lieferant!$B$9:$B$158,-1),"",A288+1),A288),"")</f>
        <v/>
      </c>
      <c r="B291" t="str">
        <f>IF(Input_Lieferant!B298="","",Input_Lieferant!B298)</f>
        <v/>
      </c>
      <c r="C291" t="str">
        <f t="shared" si="16"/>
        <v/>
      </c>
      <c r="D291" t="str">
        <f t="shared" si="17"/>
        <v/>
      </c>
      <c r="E291" t="str">
        <f t="shared" si="18"/>
        <v/>
      </c>
      <c r="F291" t="str">
        <f t="shared" si="19"/>
        <v/>
      </c>
      <c r="G291" s="227"/>
    </row>
    <row r="292" spans="1:7" x14ac:dyDescent="0.2">
      <c r="A292" t="str">
        <f>IFERROR(IF(AND(A287=A288, A288=A289),IF(A289+1&gt;MATCH(0,Input_Lieferant!$B$9:$B$158,-1),"",A289+1),A289),"")</f>
        <v/>
      </c>
      <c r="B292" t="str">
        <f>IF(Input_Lieferant!B299="","",Input_Lieferant!B299)</f>
        <v/>
      </c>
      <c r="C292" t="str">
        <f t="shared" si="16"/>
        <v/>
      </c>
      <c r="D292" t="str">
        <f t="shared" si="17"/>
        <v/>
      </c>
      <c r="E292" t="str">
        <f t="shared" si="18"/>
        <v/>
      </c>
      <c r="F292" t="str">
        <f t="shared" si="19"/>
        <v/>
      </c>
      <c r="G292" s="227"/>
    </row>
    <row r="293" spans="1:7" x14ac:dyDescent="0.2">
      <c r="A293" t="str">
        <f>IFERROR(IF(AND(A290=A291, A291=A292),IF(A290+1&gt;MATCH(0,Input_Lieferant!$B$9:$B$158,-1),"",A290+1),A290),"")</f>
        <v/>
      </c>
      <c r="B293" t="str">
        <f>IF(Input_Lieferant!B300="","",Input_Lieferant!B300)</f>
        <v/>
      </c>
      <c r="C293" t="str">
        <f t="shared" si="16"/>
        <v/>
      </c>
      <c r="D293" t="str">
        <f t="shared" si="17"/>
        <v/>
      </c>
      <c r="E293" t="str">
        <f t="shared" si="18"/>
        <v/>
      </c>
      <c r="F293" t="str">
        <f t="shared" si="19"/>
        <v/>
      </c>
      <c r="G293" s="227"/>
    </row>
    <row r="294" spans="1:7" x14ac:dyDescent="0.2">
      <c r="A294" t="str">
        <f>IFERROR(IF(AND(A290=A291, A291=A292),IF(A291+1&gt;MATCH(0,Input_Lieferant!$B$9:$B$158,-1),"",A291+1),A291),"")</f>
        <v/>
      </c>
      <c r="B294" t="str">
        <f>IF(Input_Lieferant!B301="","",Input_Lieferant!B301)</f>
        <v/>
      </c>
      <c r="C294" t="str">
        <f t="shared" si="16"/>
        <v/>
      </c>
      <c r="D294" t="str">
        <f t="shared" si="17"/>
        <v/>
      </c>
      <c r="E294" t="str">
        <f t="shared" si="18"/>
        <v/>
      </c>
      <c r="F294" t="str">
        <f t="shared" si="19"/>
        <v/>
      </c>
      <c r="G294" s="227"/>
    </row>
    <row r="295" spans="1:7" x14ac:dyDescent="0.2">
      <c r="A295" t="str">
        <f>IFERROR(IF(AND(A290=A291, A291=A292),IF(A292+1&gt;MATCH(0,Input_Lieferant!$B$9:$B$158,-1),"",A292+1),A292),"")</f>
        <v/>
      </c>
      <c r="B295" t="str">
        <f>IF(Input_Lieferant!B302="","",Input_Lieferant!B302)</f>
        <v/>
      </c>
      <c r="C295" t="str">
        <f t="shared" si="16"/>
        <v/>
      </c>
      <c r="D295" t="str">
        <f t="shared" si="17"/>
        <v/>
      </c>
      <c r="E295" t="str">
        <f t="shared" si="18"/>
        <v/>
      </c>
      <c r="F295" t="str">
        <f t="shared" si="19"/>
        <v/>
      </c>
      <c r="G295" s="227"/>
    </row>
    <row r="296" spans="1:7" x14ac:dyDescent="0.2">
      <c r="A296" t="str">
        <f>IFERROR(IF(AND(A293=A294, A294=A295),IF(A293+1&gt;MATCH(0,Input_Lieferant!$B$9:$B$158,-1),"",A293+1),A293),"")</f>
        <v/>
      </c>
      <c r="B296" t="str">
        <f>IF(Input_Lieferant!B303="","",Input_Lieferant!B303)</f>
        <v/>
      </c>
      <c r="C296" t="str">
        <f t="shared" si="16"/>
        <v/>
      </c>
      <c r="D296" t="str">
        <f t="shared" si="17"/>
        <v/>
      </c>
      <c r="E296" t="str">
        <f t="shared" si="18"/>
        <v/>
      </c>
      <c r="F296" t="str">
        <f t="shared" si="19"/>
        <v/>
      </c>
      <c r="G296" s="227"/>
    </row>
    <row r="297" spans="1:7" x14ac:dyDescent="0.2">
      <c r="A297" t="str">
        <f>IFERROR(IF(AND(A293=A294, A294=A295),IF(A294+1&gt;MATCH(0,Input_Lieferant!$B$9:$B$158,-1),"",A294+1),A294),"")</f>
        <v/>
      </c>
      <c r="B297" t="str">
        <f>IF(Input_Lieferant!B304="","",Input_Lieferant!B304)</f>
        <v/>
      </c>
      <c r="C297" t="str">
        <f t="shared" si="16"/>
        <v/>
      </c>
      <c r="D297" t="str">
        <f t="shared" si="17"/>
        <v/>
      </c>
      <c r="E297" t="str">
        <f t="shared" si="18"/>
        <v/>
      </c>
      <c r="F297" t="str">
        <f t="shared" si="19"/>
        <v/>
      </c>
      <c r="G297" s="227"/>
    </row>
    <row r="298" spans="1:7" x14ac:dyDescent="0.2">
      <c r="A298" t="str">
        <f>IFERROR(IF(AND(A293=A294, A294=A295),IF(A295+1&gt;MATCH(0,Input_Lieferant!$B$9:$B$158,-1),"",A295+1),A295),"")</f>
        <v/>
      </c>
      <c r="B298" t="str">
        <f>IF(Input_Lieferant!B305="","",Input_Lieferant!B305)</f>
        <v/>
      </c>
      <c r="C298" t="str">
        <f t="shared" si="16"/>
        <v/>
      </c>
      <c r="D298" t="str">
        <f t="shared" si="17"/>
        <v/>
      </c>
      <c r="E298" t="str">
        <f t="shared" si="18"/>
        <v/>
      </c>
      <c r="F298" t="str">
        <f t="shared" si="19"/>
        <v/>
      </c>
      <c r="G298" s="227"/>
    </row>
    <row r="299" spans="1:7" x14ac:dyDescent="0.2">
      <c r="A299" t="str">
        <f>IFERROR(IF(AND(A296=A297, A297=A298),IF(A296+1&gt;MATCH(0,Input_Lieferant!$B$9:$B$158,-1),"",A296+1),A296),"")</f>
        <v/>
      </c>
      <c r="B299" t="str">
        <f>IF(Input_Lieferant!B306="","",Input_Lieferant!B306)</f>
        <v/>
      </c>
      <c r="C299" t="str">
        <f t="shared" si="16"/>
        <v/>
      </c>
      <c r="D299" t="str">
        <f t="shared" si="17"/>
        <v/>
      </c>
      <c r="E299" t="str">
        <f t="shared" si="18"/>
        <v/>
      </c>
      <c r="F299" t="str">
        <f t="shared" si="19"/>
        <v/>
      </c>
      <c r="G299" s="227"/>
    </row>
    <row r="300" spans="1:7" x14ac:dyDescent="0.2">
      <c r="A300" t="str">
        <f>IFERROR(IF(AND(A296=A297, A297=A298),IF(A297+1&gt;MATCH(0,Input_Lieferant!$B$9:$B$158,-1),"",A297+1),A297),"")</f>
        <v/>
      </c>
      <c r="B300" t="str">
        <f>IF(Input_Lieferant!B307="","",Input_Lieferant!B307)</f>
        <v/>
      </c>
      <c r="C300" t="str">
        <f t="shared" si="16"/>
        <v/>
      </c>
      <c r="D300" t="str">
        <f t="shared" si="17"/>
        <v/>
      </c>
      <c r="E300" t="str">
        <f t="shared" si="18"/>
        <v/>
      </c>
      <c r="F300" t="str">
        <f t="shared" si="19"/>
        <v/>
      </c>
      <c r="G300" s="227"/>
    </row>
    <row r="301" spans="1:7" x14ac:dyDescent="0.2">
      <c r="A301" t="str">
        <f>IFERROR(IF(AND(A296=A297, A297=A298),IF(A298+1&gt;MATCH(0,Input_Lieferant!$B$9:$B$158,-1),"",A298+1),A298),"")</f>
        <v/>
      </c>
      <c r="B301" t="str">
        <f>IF(Input_Lieferant!B308="","",Input_Lieferant!B308)</f>
        <v/>
      </c>
      <c r="C301" t="str">
        <f t="shared" si="16"/>
        <v/>
      </c>
      <c r="D301" t="str">
        <f t="shared" si="17"/>
        <v/>
      </c>
      <c r="E301" t="str">
        <f t="shared" si="18"/>
        <v/>
      </c>
      <c r="F301" t="str">
        <f t="shared" si="19"/>
        <v/>
      </c>
      <c r="G301" s="227"/>
    </row>
    <row r="302" spans="1:7" x14ac:dyDescent="0.2">
      <c r="A302" t="str">
        <f>IFERROR(IF(AND(A299=A300, A300=A301),IF(A299+1&gt;MATCH(0,Input_Lieferant!$B$9:$B$158,-1),"",A299+1),A299),"")</f>
        <v/>
      </c>
      <c r="B302" t="str">
        <f>IF(Input_Lieferant!B309="","",Input_Lieferant!B309)</f>
        <v/>
      </c>
      <c r="C302" t="str">
        <f t="shared" si="16"/>
        <v/>
      </c>
      <c r="D302" t="str">
        <f t="shared" si="17"/>
        <v/>
      </c>
      <c r="E302" t="str">
        <f t="shared" si="18"/>
        <v/>
      </c>
      <c r="F302" t="str">
        <f t="shared" si="19"/>
        <v/>
      </c>
      <c r="G302" s="227"/>
    </row>
    <row r="303" spans="1:7" x14ac:dyDescent="0.2">
      <c r="A303" t="str">
        <f>IFERROR(IF(AND(A299=A300, A300=A301),IF(A300+1&gt;MATCH(0,Input_Lieferant!$B$9:$B$158,-1),"",A300+1),A300),"")</f>
        <v/>
      </c>
      <c r="B303" t="str">
        <f>IF(Input_Lieferant!B310="","",Input_Lieferant!B310)</f>
        <v/>
      </c>
      <c r="C303" t="str">
        <f t="shared" si="16"/>
        <v/>
      </c>
      <c r="D303" t="str">
        <f t="shared" si="17"/>
        <v/>
      </c>
      <c r="E303" t="str">
        <f t="shared" si="18"/>
        <v/>
      </c>
      <c r="F303" t="str">
        <f t="shared" si="19"/>
        <v/>
      </c>
      <c r="G303" s="227"/>
    </row>
    <row r="304" spans="1:7" x14ac:dyDescent="0.2">
      <c r="A304" t="str">
        <f>IFERROR(IF(AND(A299=A300, A300=A301),IF(A301+1&gt;MATCH(0,Input_Lieferant!$B$9:$B$158,-1),"",A301+1),A301),"")</f>
        <v/>
      </c>
      <c r="B304" t="str">
        <f>IF(Input_Lieferant!B311="","",Input_Lieferant!B311)</f>
        <v/>
      </c>
      <c r="C304" t="str">
        <f t="shared" si="16"/>
        <v/>
      </c>
      <c r="D304" t="str">
        <f t="shared" si="17"/>
        <v/>
      </c>
      <c r="E304" t="str">
        <f t="shared" si="18"/>
        <v/>
      </c>
      <c r="F304" t="str">
        <f t="shared" si="19"/>
        <v/>
      </c>
      <c r="G304" s="227"/>
    </row>
    <row r="305" spans="1:7" x14ac:dyDescent="0.2">
      <c r="A305" t="str">
        <f>IFERROR(IF(AND(A302=A303, A303=A304),IF(A302+1&gt;MATCH(0,Input_Lieferant!$B$9:$B$158,-1),"",A302+1),A302),"")</f>
        <v/>
      </c>
      <c r="B305" t="str">
        <f>IF(Input_Lieferant!B312="","",Input_Lieferant!B312)</f>
        <v/>
      </c>
      <c r="C305" t="str">
        <f t="shared" si="16"/>
        <v/>
      </c>
      <c r="D305" t="str">
        <f t="shared" si="17"/>
        <v/>
      </c>
      <c r="E305" t="str">
        <f t="shared" si="18"/>
        <v/>
      </c>
      <c r="F305" t="str">
        <f t="shared" si="19"/>
        <v/>
      </c>
      <c r="G305" s="227"/>
    </row>
    <row r="306" spans="1:7" x14ac:dyDescent="0.2">
      <c r="A306" t="str">
        <f>IFERROR(IF(AND(A302=A303, A303=A304),IF(A303+1&gt;MATCH(0,Input_Lieferant!$B$9:$B$158,-1),"",A303+1),A303),"")</f>
        <v/>
      </c>
      <c r="B306" t="str">
        <f>IF(Input_Lieferant!B313="","",Input_Lieferant!B313)</f>
        <v/>
      </c>
      <c r="C306" t="str">
        <f t="shared" si="16"/>
        <v/>
      </c>
      <c r="D306" t="str">
        <f t="shared" si="17"/>
        <v/>
      </c>
      <c r="E306" t="str">
        <f t="shared" si="18"/>
        <v/>
      </c>
      <c r="F306" t="str">
        <f t="shared" si="19"/>
        <v/>
      </c>
      <c r="G306" s="227"/>
    </row>
    <row r="307" spans="1:7" x14ac:dyDescent="0.2">
      <c r="A307" t="str">
        <f>IFERROR(IF(AND(A302=A303, A303=A304),IF(A304+1&gt;MATCH(0,Input_Lieferant!$B$9:$B$158,-1),"",A304+1),A304),"")</f>
        <v/>
      </c>
      <c r="B307" t="str">
        <f>IF(Input_Lieferant!B314="","",Input_Lieferant!B314)</f>
        <v/>
      </c>
      <c r="C307" t="str">
        <f t="shared" si="16"/>
        <v/>
      </c>
      <c r="D307" t="str">
        <f t="shared" si="17"/>
        <v/>
      </c>
      <c r="E307" t="str">
        <f t="shared" si="18"/>
        <v/>
      </c>
      <c r="F307" t="str">
        <f t="shared" si="19"/>
        <v/>
      </c>
      <c r="G307" s="227"/>
    </row>
    <row r="308" spans="1:7" x14ac:dyDescent="0.2">
      <c r="A308" t="str">
        <f>IFERROR(IF(AND(A305=A306, A306=A307),IF(A305+1&gt;MATCH(0,Input_Lieferant!$B$9:$B$158,-1),"",A305+1),A305),"")</f>
        <v/>
      </c>
      <c r="B308" t="str">
        <f>IF(Input_Lieferant!B315="","",Input_Lieferant!B315)</f>
        <v/>
      </c>
      <c r="C308" t="str">
        <f t="shared" si="16"/>
        <v/>
      </c>
      <c r="D308" t="str">
        <f t="shared" si="17"/>
        <v/>
      </c>
      <c r="E308" t="str">
        <f t="shared" si="18"/>
        <v/>
      </c>
      <c r="F308" t="str">
        <f t="shared" si="19"/>
        <v/>
      </c>
      <c r="G308" s="227"/>
    </row>
    <row r="309" spans="1:7" x14ac:dyDescent="0.2">
      <c r="A309" t="str">
        <f>IFERROR(IF(AND(A305=A306, A306=A307),IF(A306+1&gt;MATCH(0,Input_Lieferant!$B$9:$B$158,-1),"",A306+1),A306),"")</f>
        <v/>
      </c>
      <c r="B309" t="str">
        <f>IF(Input_Lieferant!B316="","",Input_Lieferant!B316)</f>
        <v/>
      </c>
      <c r="C309" t="str">
        <f t="shared" si="16"/>
        <v/>
      </c>
      <c r="D309" t="str">
        <f t="shared" si="17"/>
        <v/>
      </c>
      <c r="E309" t="str">
        <f t="shared" si="18"/>
        <v/>
      </c>
      <c r="F309" t="str">
        <f t="shared" si="19"/>
        <v/>
      </c>
      <c r="G309" s="227"/>
    </row>
    <row r="310" spans="1:7" x14ac:dyDescent="0.2">
      <c r="A310" t="str">
        <f>IFERROR(IF(AND(A305=A306, A306=A307),IF(A307+1&gt;MATCH(0,Input_Lieferant!$B$9:$B$158,-1),"",A307+1),A307),"")</f>
        <v/>
      </c>
      <c r="B310" t="str">
        <f>IF(Input_Lieferant!B317="","",Input_Lieferant!B317)</f>
        <v/>
      </c>
      <c r="C310" t="str">
        <f t="shared" si="16"/>
        <v/>
      </c>
      <c r="D310" t="str">
        <f t="shared" si="17"/>
        <v/>
      </c>
      <c r="E310" t="str">
        <f t="shared" si="18"/>
        <v/>
      </c>
      <c r="F310" t="str">
        <f t="shared" si="19"/>
        <v/>
      </c>
      <c r="G310" s="227"/>
    </row>
    <row r="311" spans="1:7" x14ac:dyDescent="0.2">
      <c r="A311" t="str">
        <f>IFERROR(IF(AND(A308=A309, A309=A310),IF(A308+1&gt;MATCH(0,Input_Lieferant!$B$9:$B$158,-1),"",A308+1),A308),"")</f>
        <v/>
      </c>
      <c r="B311" t="str">
        <f>IF(Input_Lieferant!B318="","",Input_Lieferant!B318)</f>
        <v/>
      </c>
      <c r="C311" t="str">
        <f t="shared" si="16"/>
        <v/>
      </c>
      <c r="D311" t="str">
        <f t="shared" si="17"/>
        <v/>
      </c>
      <c r="E311" t="str">
        <f t="shared" si="18"/>
        <v/>
      </c>
      <c r="F311" t="str">
        <f t="shared" si="19"/>
        <v/>
      </c>
      <c r="G311" s="227"/>
    </row>
    <row r="312" spans="1:7" x14ac:dyDescent="0.2">
      <c r="A312" t="str">
        <f>IFERROR(IF(AND(A308=A309, A309=A310),IF(A309+1&gt;MATCH(0,Input_Lieferant!$B$9:$B$158,-1),"",A309+1),A309),"")</f>
        <v/>
      </c>
      <c r="B312" t="str">
        <f>IF(Input_Lieferant!B319="","",Input_Lieferant!B319)</f>
        <v/>
      </c>
      <c r="C312" t="str">
        <f t="shared" si="16"/>
        <v/>
      </c>
      <c r="D312" t="str">
        <f t="shared" si="17"/>
        <v/>
      </c>
      <c r="E312" t="str">
        <f t="shared" si="18"/>
        <v/>
      </c>
      <c r="F312" t="str">
        <f t="shared" si="19"/>
        <v/>
      </c>
      <c r="G312" s="227"/>
    </row>
    <row r="313" spans="1:7" x14ac:dyDescent="0.2">
      <c r="A313" t="str">
        <f>IFERROR(IF(AND(A308=A309, A309=A310),IF(A310+1&gt;MATCH(0,Input_Lieferant!$B$9:$B$158,-1),"",A310+1),A310),"")</f>
        <v/>
      </c>
      <c r="B313" t="str">
        <f>IF(Input_Lieferant!B320="","",Input_Lieferant!B320)</f>
        <v/>
      </c>
      <c r="C313" t="str">
        <f t="shared" si="16"/>
        <v/>
      </c>
      <c r="D313" t="str">
        <f t="shared" si="17"/>
        <v/>
      </c>
      <c r="E313" t="str">
        <f t="shared" si="18"/>
        <v/>
      </c>
      <c r="F313" t="str">
        <f t="shared" si="19"/>
        <v/>
      </c>
      <c r="G313" s="227"/>
    </row>
    <row r="314" spans="1:7" x14ac:dyDescent="0.2">
      <c r="A314" t="str">
        <f>IFERROR(IF(AND(A311=A312, A312=A313),IF(A311+1&gt;MATCH(0,Input_Lieferant!$B$9:$B$158,-1),"",A311+1),A311),"")</f>
        <v/>
      </c>
      <c r="B314" t="str">
        <f>IF(Input_Lieferant!B321="","",Input_Lieferant!B321)</f>
        <v/>
      </c>
      <c r="C314" t="str">
        <f t="shared" si="16"/>
        <v/>
      </c>
      <c r="D314" t="str">
        <f t="shared" si="17"/>
        <v/>
      </c>
      <c r="E314" t="str">
        <f t="shared" si="18"/>
        <v/>
      </c>
      <c r="F314" t="str">
        <f t="shared" si="19"/>
        <v/>
      </c>
      <c r="G314" s="227"/>
    </row>
    <row r="315" spans="1:7" x14ac:dyDescent="0.2">
      <c r="A315" t="str">
        <f>IFERROR(IF(AND(A311=A312, A312=A313),IF(A312+1&gt;MATCH(0,Input_Lieferant!$B$9:$B$158,-1),"",A312+1),A312),"")</f>
        <v/>
      </c>
      <c r="B315" t="str">
        <f>IF(Input_Lieferant!B322="","",Input_Lieferant!B322)</f>
        <v/>
      </c>
      <c r="C315" t="str">
        <f t="shared" si="16"/>
        <v/>
      </c>
      <c r="D315" t="str">
        <f t="shared" si="17"/>
        <v/>
      </c>
      <c r="E315" t="str">
        <f t="shared" si="18"/>
        <v/>
      </c>
      <c r="F315" t="str">
        <f t="shared" si="19"/>
        <v/>
      </c>
      <c r="G315" s="227"/>
    </row>
    <row r="316" spans="1:7" x14ac:dyDescent="0.2">
      <c r="A316" t="str">
        <f>IFERROR(IF(AND(A311=A312, A312=A313),IF(A313+1&gt;MATCH(0,Input_Lieferant!$B$9:$B$158,-1),"",A313+1),A313),"")</f>
        <v/>
      </c>
      <c r="B316" t="str">
        <f>IF(Input_Lieferant!B323="","",Input_Lieferant!B323)</f>
        <v/>
      </c>
      <c r="C316" t="str">
        <f t="shared" si="16"/>
        <v/>
      </c>
      <c r="D316" t="str">
        <f t="shared" si="17"/>
        <v/>
      </c>
      <c r="E316" t="str">
        <f t="shared" si="18"/>
        <v/>
      </c>
      <c r="F316" t="str">
        <f t="shared" si="19"/>
        <v/>
      </c>
      <c r="G316" s="227"/>
    </row>
    <row r="317" spans="1:7" x14ac:dyDescent="0.2">
      <c r="A317" t="str">
        <f>IFERROR(IF(AND(A314=A315, A315=A316),IF(A314+1&gt;MATCH(0,Input_Lieferant!$B$9:$B$158,-1),"",A314+1),A314),"")</f>
        <v/>
      </c>
      <c r="B317" t="str">
        <f>IF(Input_Lieferant!B324="","",Input_Lieferant!B324)</f>
        <v/>
      </c>
      <c r="C317" t="str">
        <f t="shared" si="16"/>
        <v/>
      </c>
      <c r="D317" t="str">
        <f t="shared" si="17"/>
        <v/>
      </c>
      <c r="E317" t="str">
        <f t="shared" si="18"/>
        <v/>
      </c>
      <c r="F317" t="str">
        <f t="shared" si="19"/>
        <v/>
      </c>
      <c r="G317" s="227"/>
    </row>
    <row r="318" spans="1:7" x14ac:dyDescent="0.2">
      <c r="A318" t="str">
        <f>IFERROR(IF(AND(A314=A315, A315=A316),IF(A315+1&gt;MATCH(0,Input_Lieferant!$B$9:$B$158,-1),"",A315+1),A315),"")</f>
        <v/>
      </c>
      <c r="B318" t="str">
        <f>IF(Input_Lieferant!B325="","",Input_Lieferant!B325)</f>
        <v/>
      </c>
      <c r="C318" t="str">
        <f t="shared" si="16"/>
        <v/>
      </c>
      <c r="D318" t="str">
        <f t="shared" si="17"/>
        <v/>
      </c>
      <c r="E318" t="str">
        <f t="shared" si="18"/>
        <v/>
      </c>
      <c r="F318" t="str">
        <f t="shared" si="19"/>
        <v/>
      </c>
      <c r="G318" s="227"/>
    </row>
    <row r="319" spans="1:7" x14ac:dyDescent="0.2">
      <c r="A319" t="str">
        <f>IFERROR(IF(AND(A314=A315, A315=A316),IF(A316+1&gt;MATCH(0,Input_Lieferant!$B$9:$B$158,-1),"",A316+1),A316),"")</f>
        <v/>
      </c>
      <c r="B319" t="str">
        <f>IF(Input_Lieferant!B326="","",Input_Lieferant!B326)</f>
        <v/>
      </c>
      <c r="C319" t="str">
        <f t="shared" si="16"/>
        <v/>
      </c>
      <c r="D319" t="str">
        <f t="shared" si="17"/>
        <v/>
      </c>
      <c r="E319" t="str">
        <f t="shared" si="18"/>
        <v/>
      </c>
      <c r="F319" t="str">
        <f t="shared" si="19"/>
        <v/>
      </c>
      <c r="G319" s="227"/>
    </row>
    <row r="320" spans="1:7" x14ac:dyDescent="0.2">
      <c r="A320" t="str">
        <f>IFERROR(IF(AND(A317=A318, A318=A319),IF(A317+1&gt;MATCH(0,Input_Lieferant!$B$9:$B$158,-1),"",A317+1),A317),"")</f>
        <v/>
      </c>
      <c r="B320" t="str">
        <f>IF(Input_Lieferant!B327="","",Input_Lieferant!B327)</f>
        <v/>
      </c>
      <c r="C320" t="str">
        <f t="shared" si="16"/>
        <v/>
      </c>
      <c r="D320" t="str">
        <f t="shared" si="17"/>
        <v/>
      </c>
      <c r="E320" t="str">
        <f t="shared" si="18"/>
        <v/>
      </c>
      <c r="F320" t="str">
        <f t="shared" si="19"/>
        <v/>
      </c>
      <c r="G320" s="227"/>
    </row>
    <row r="321" spans="1:7" x14ac:dyDescent="0.2">
      <c r="A321" t="str">
        <f>IFERROR(IF(AND(A317=A318, A318=A319),IF(A318+1&gt;MATCH(0,Input_Lieferant!$B$9:$B$158,-1),"",A318+1),A318),"")</f>
        <v/>
      </c>
      <c r="B321" t="str">
        <f>IF(Input_Lieferant!B328="","",Input_Lieferant!B328)</f>
        <v/>
      </c>
      <c r="C321" t="str">
        <f t="shared" si="16"/>
        <v/>
      </c>
      <c r="D321" t="str">
        <f t="shared" si="17"/>
        <v/>
      </c>
      <c r="E321" t="str">
        <f t="shared" si="18"/>
        <v/>
      </c>
      <c r="F321" t="str">
        <f t="shared" si="19"/>
        <v/>
      </c>
      <c r="G321" s="227"/>
    </row>
    <row r="322" spans="1:7" x14ac:dyDescent="0.2">
      <c r="A322" t="str">
        <f>IFERROR(IF(AND(A317=A318, A318=A319),IF(A319+1&gt;MATCH(0,Input_Lieferant!$B$9:$B$158,-1),"",A319+1),A319),"")</f>
        <v/>
      </c>
      <c r="B322" t="str">
        <f>IF(Input_Lieferant!B329="","",Input_Lieferant!B329)</f>
        <v/>
      </c>
      <c r="C322" t="str">
        <f t="shared" si="16"/>
        <v/>
      </c>
      <c r="D322" t="str">
        <f t="shared" si="17"/>
        <v/>
      </c>
      <c r="E322" t="str">
        <f t="shared" si="18"/>
        <v/>
      </c>
      <c r="F322" t="str">
        <f t="shared" si="19"/>
        <v/>
      </c>
      <c r="G322" s="227"/>
    </row>
    <row r="323" spans="1:7" x14ac:dyDescent="0.2">
      <c r="A323" t="str">
        <f>IFERROR(IF(AND(A320=A321, A321=A322),IF(A320+1&gt;MATCH(0,Input_Lieferant!$B$9:$B$158,-1),"",A320+1),A320),"")</f>
        <v/>
      </c>
      <c r="B323" t="str">
        <f>IF(Input_Lieferant!B330="","",Input_Lieferant!B330)</f>
        <v/>
      </c>
      <c r="C323" t="str">
        <f t="shared" ref="C323:C386" si="20">IF(A323&lt;&gt;"","MATERIAL","")</f>
        <v/>
      </c>
      <c r="D323" t="str">
        <f t="shared" ref="D323:D386" si="21">A323</f>
        <v/>
      </c>
      <c r="E323" t="str">
        <f t="shared" ref="E323:E386" si="22">IF(A323&lt;&gt;"","GRUN","")</f>
        <v/>
      </c>
      <c r="F323" t="str">
        <f t="shared" si="19"/>
        <v/>
      </c>
      <c r="G323" s="227"/>
    </row>
    <row r="324" spans="1:7" x14ac:dyDescent="0.2">
      <c r="A324" t="str">
        <f>IFERROR(IF(AND(A320=A321, A321=A322),IF(A321+1&gt;MATCH(0,Input_Lieferant!$B$9:$B$158,-1),"",A321+1),A321),"")</f>
        <v/>
      </c>
      <c r="B324" t="str">
        <f>IF(Input_Lieferant!B331="","",Input_Lieferant!B331)</f>
        <v/>
      </c>
      <c r="C324" t="str">
        <f t="shared" si="20"/>
        <v/>
      </c>
      <c r="D324" t="str">
        <f t="shared" si="21"/>
        <v/>
      </c>
      <c r="E324" t="str">
        <f t="shared" si="22"/>
        <v/>
      </c>
      <c r="F324" t="str">
        <f t="shared" si="19"/>
        <v/>
      </c>
      <c r="G324" s="227"/>
    </row>
    <row r="325" spans="1:7" x14ac:dyDescent="0.2">
      <c r="A325" t="str">
        <f>IFERROR(IF(AND(A320=A321, A321=A322),IF(A322+1&gt;MATCH(0,Input_Lieferant!$B$9:$B$158,-1),"",A322+1),A322),"")</f>
        <v/>
      </c>
      <c r="B325" t="str">
        <f>IF(Input_Lieferant!B332="","",Input_Lieferant!B332)</f>
        <v/>
      </c>
      <c r="C325" t="str">
        <f t="shared" si="20"/>
        <v/>
      </c>
      <c r="D325" t="str">
        <f t="shared" si="21"/>
        <v/>
      </c>
      <c r="E325" t="str">
        <f t="shared" si="22"/>
        <v/>
      </c>
      <c r="F325" t="str">
        <f t="shared" si="19"/>
        <v/>
      </c>
      <c r="G325" s="227"/>
    </row>
    <row r="326" spans="1:7" x14ac:dyDescent="0.2">
      <c r="A326" t="str">
        <f>IFERROR(IF(AND(A323=A324, A324=A325),IF(A323+1&gt;MATCH(0,Input_Lieferant!$B$9:$B$158,-1),"",A323+1),A323),"")</f>
        <v/>
      </c>
      <c r="B326" t="str">
        <f>IF(Input_Lieferant!B333="","",Input_Lieferant!B333)</f>
        <v/>
      </c>
      <c r="C326" t="str">
        <f t="shared" si="20"/>
        <v/>
      </c>
      <c r="D326" t="str">
        <f t="shared" si="21"/>
        <v/>
      </c>
      <c r="E326" t="str">
        <f t="shared" si="22"/>
        <v/>
      </c>
      <c r="F326" t="str">
        <f t="shared" ref="F326:F389" si="23">IF(D326&lt;&gt;"",F323,"")</f>
        <v/>
      </c>
      <c r="G326" s="227"/>
    </row>
    <row r="327" spans="1:7" x14ac:dyDescent="0.2">
      <c r="A327" t="str">
        <f>IFERROR(IF(AND(A323=A324, A324=A325),IF(A324+1&gt;MATCH(0,Input_Lieferant!$B$9:$B$158,-1),"",A324+1),A324),"")</f>
        <v/>
      </c>
      <c r="B327" t="str">
        <f>IF(Input_Lieferant!B334="","",Input_Lieferant!B334)</f>
        <v/>
      </c>
      <c r="C327" t="str">
        <f t="shared" si="20"/>
        <v/>
      </c>
      <c r="D327" t="str">
        <f t="shared" si="21"/>
        <v/>
      </c>
      <c r="E327" t="str">
        <f t="shared" si="22"/>
        <v/>
      </c>
      <c r="F327" t="str">
        <f t="shared" si="23"/>
        <v/>
      </c>
      <c r="G327" s="227"/>
    </row>
    <row r="328" spans="1:7" x14ac:dyDescent="0.2">
      <c r="A328" t="str">
        <f>IFERROR(IF(AND(A323=A324, A324=A325),IF(A325+1&gt;MATCH(0,Input_Lieferant!$B$9:$B$158,-1),"",A325+1),A325),"")</f>
        <v/>
      </c>
      <c r="B328" t="str">
        <f>IF(Input_Lieferant!B335="","",Input_Lieferant!B335)</f>
        <v/>
      </c>
      <c r="C328" t="str">
        <f t="shared" si="20"/>
        <v/>
      </c>
      <c r="D328" t="str">
        <f t="shared" si="21"/>
        <v/>
      </c>
      <c r="E328" t="str">
        <f t="shared" si="22"/>
        <v/>
      </c>
      <c r="F328" t="str">
        <f t="shared" si="23"/>
        <v/>
      </c>
      <c r="G328" s="227"/>
    </row>
    <row r="329" spans="1:7" x14ac:dyDescent="0.2">
      <c r="A329" t="str">
        <f>IFERROR(IF(AND(A326=A327, A327=A328),IF(A326+1&gt;MATCH(0,Input_Lieferant!$B$9:$B$158,-1),"",A326+1),A326),"")</f>
        <v/>
      </c>
      <c r="B329" t="str">
        <f>IF(Input_Lieferant!B336="","",Input_Lieferant!B336)</f>
        <v/>
      </c>
      <c r="C329" t="str">
        <f t="shared" si="20"/>
        <v/>
      </c>
      <c r="D329" t="str">
        <f t="shared" si="21"/>
        <v/>
      </c>
      <c r="E329" t="str">
        <f t="shared" si="22"/>
        <v/>
      </c>
      <c r="F329" t="str">
        <f t="shared" si="23"/>
        <v/>
      </c>
      <c r="G329" s="227"/>
    </row>
    <row r="330" spans="1:7" x14ac:dyDescent="0.2">
      <c r="A330" t="str">
        <f>IFERROR(IF(AND(A326=A327, A327=A328),IF(A327+1&gt;MATCH(0,Input_Lieferant!$B$9:$B$158,-1),"",A327+1),A327),"")</f>
        <v/>
      </c>
      <c r="B330" t="str">
        <f>IF(Input_Lieferant!B337="","",Input_Lieferant!B337)</f>
        <v/>
      </c>
      <c r="C330" t="str">
        <f t="shared" si="20"/>
        <v/>
      </c>
      <c r="D330" t="str">
        <f t="shared" si="21"/>
        <v/>
      </c>
      <c r="E330" t="str">
        <f t="shared" si="22"/>
        <v/>
      </c>
      <c r="F330" t="str">
        <f t="shared" si="23"/>
        <v/>
      </c>
      <c r="G330" s="227"/>
    </row>
    <row r="331" spans="1:7" x14ac:dyDescent="0.2">
      <c r="A331" t="str">
        <f>IFERROR(IF(AND(A326=A327, A327=A328),IF(A328+1&gt;MATCH(0,Input_Lieferant!$B$9:$B$158,-1),"",A328+1),A328),"")</f>
        <v/>
      </c>
      <c r="B331" t="str">
        <f>IF(Input_Lieferant!B338="","",Input_Lieferant!B338)</f>
        <v/>
      </c>
      <c r="C331" t="str">
        <f t="shared" si="20"/>
        <v/>
      </c>
      <c r="D331" t="str">
        <f t="shared" si="21"/>
        <v/>
      </c>
      <c r="E331" t="str">
        <f t="shared" si="22"/>
        <v/>
      </c>
      <c r="F331" t="str">
        <f t="shared" si="23"/>
        <v/>
      </c>
      <c r="G331" s="227"/>
    </row>
    <row r="332" spans="1:7" x14ac:dyDescent="0.2">
      <c r="A332" t="str">
        <f>IFERROR(IF(AND(A329=A330, A330=A331),IF(A329+1&gt;MATCH(0,Input_Lieferant!$B$9:$B$158,-1),"",A329+1),A329),"")</f>
        <v/>
      </c>
      <c r="B332" t="str">
        <f>IF(Input_Lieferant!B339="","",Input_Lieferant!B339)</f>
        <v/>
      </c>
      <c r="C332" t="str">
        <f t="shared" si="20"/>
        <v/>
      </c>
      <c r="D332" t="str">
        <f t="shared" si="21"/>
        <v/>
      </c>
      <c r="E332" t="str">
        <f t="shared" si="22"/>
        <v/>
      </c>
      <c r="F332" t="str">
        <f t="shared" si="23"/>
        <v/>
      </c>
      <c r="G332" s="227"/>
    </row>
    <row r="333" spans="1:7" x14ac:dyDescent="0.2">
      <c r="A333" t="str">
        <f>IFERROR(IF(AND(A329=A330, A330=A331),IF(A330+1&gt;MATCH(0,Input_Lieferant!$B$9:$B$158,-1),"",A330+1),A330),"")</f>
        <v/>
      </c>
      <c r="B333" t="str">
        <f>IF(Input_Lieferant!B340="","",Input_Lieferant!B340)</f>
        <v/>
      </c>
      <c r="C333" t="str">
        <f t="shared" si="20"/>
        <v/>
      </c>
      <c r="D333" t="str">
        <f t="shared" si="21"/>
        <v/>
      </c>
      <c r="E333" t="str">
        <f t="shared" si="22"/>
        <v/>
      </c>
      <c r="F333" t="str">
        <f t="shared" si="23"/>
        <v/>
      </c>
      <c r="G333" s="227"/>
    </row>
    <row r="334" spans="1:7" x14ac:dyDescent="0.2">
      <c r="A334" t="str">
        <f>IFERROR(IF(AND(A329=A330, A330=A331),IF(A331+1&gt;MATCH(0,Input_Lieferant!$B$9:$B$158,-1),"",A331+1),A331),"")</f>
        <v/>
      </c>
      <c r="B334" t="str">
        <f>IF(Input_Lieferant!B341="","",Input_Lieferant!B341)</f>
        <v/>
      </c>
      <c r="C334" t="str">
        <f t="shared" si="20"/>
        <v/>
      </c>
      <c r="D334" t="str">
        <f t="shared" si="21"/>
        <v/>
      </c>
      <c r="E334" t="str">
        <f t="shared" si="22"/>
        <v/>
      </c>
      <c r="F334" t="str">
        <f t="shared" si="23"/>
        <v/>
      </c>
      <c r="G334" s="227"/>
    </row>
    <row r="335" spans="1:7" x14ac:dyDescent="0.2">
      <c r="A335" t="str">
        <f>IFERROR(IF(AND(A332=A333, A333=A334),IF(A332+1&gt;MATCH(0,Input_Lieferant!$B$9:$B$158,-1),"",A332+1),A332),"")</f>
        <v/>
      </c>
      <c r="B335" t="str">
        <f>IF(Input_Lieferant!B342="","",Input_Lieferant!B342)</f>
        <v/>
      </c>
      <c r="C335" t="str">
        <f t="shared" si="20"/>
        <v/>
      </c>
      <c r="D335" t="str">
        <f t="shared" si="21"/>
        <v/>
      </c>
      <c r="E335" t="str">
        <f t="shared" si="22"/>
        <v/>
      </c>
      <c r="F335" t="str">
        <f t="shared" si="23"/>
        <v/>
      </c>
      <c r="G335" s="227"/>
    </row>
    <row r="336" spans="1:7" x14ac:dyDescent="0.2">
      <c r="A336" t="str">
        <f>IFERROR(IF(AND(A332=A333, A333=A334),IF(A333+1&gt;MATCH(0,Input_Lieferant!$B$9:$B$158,-1),"",A333+1),A333),"")</f>
        <v/>
      </c>
      <c r="B336" t="str">
        <f>IF(Input_Lieferant!B343="","",Input_Lieferant!B343)</f>
        <v/>
      </c>
      <c r="C336" t="str">
        <f t="shared" si="20"/>
        <v/>
      </c>
      <c r="D336" t="str">
        <f t="shared" si="21"/>
        <v/>
      </c>
      <c r="E336" t="str">
        <f t="shared" si="22"/>
        <v/>
      </c>
      <c r="F336" t="str">
        <f t="shared" si="23"/>
        <v/>
      </c>
      <c r="G336" s="227"/>
    </row>
    <row r="337" spans="1:7" x14ac:dyDescent="0.2">
      <c r="A337" t="str">
        <f>IFERROR(IF(AND(A332=A333, A333=A334),IF(A334+1&gt;MATCH(0,Input_Lieferant!$B$9:$B$158,-1),"",A334+1),A334),"")</f>
        <v/>
      </c>
      <c r="B337" t="str">
        <f>IF(Input_Lieferant!B344="","",Input_Lieferant!B344)</f>
        <v/>
      </c>
      <c r="C337" t="str">
        <f t="shared" si="20"/>
        <v/>
      </c>
      <c r="D337" t="str">
        <f t="shared" si="21"/>
        <v/>
      </c>
      <c r="E337" t="str">
        <f t="shared" si="22"/>
        <v/>
      </c>
      <c r="F337" t="str">
        <f t="shared" si="23"/>
        <v/>
      </c>
      <c r="G337" s="227"/>
    </row>
    <row r="338" spans="1:7" x14ac:dyDescent="0.2">
      <c r="A338" t="str">
        <f>IFERROR(IF(AND(A335=A336, A336=A337),IF(A335+1&gt;MATCH(0,Input_Lieferant!$B$9:$B$158,-1),"",A335+1),A335),"")</f>
        <v/>
      </c>
      <c r="B338" t="str">
        <f>IF(Input_Lieferant!B345="","",Input_Lieferant!B345)</f>
        <v/>
      </c>
      <c r="C338" t="str">
        <f t="shared" si="20"/>
        <v/>
      </c>
      <c r="D338" t="str">
        <f t="shared" si="21"/>
        <v/>
      </c>
      <c r="E338" t="str">
        <f t="shared" si="22"/>
        <v/>
      </c>
      <c r="F338" t="str">
        <f t="shared" si="23"/>
        <v/>
      </c>
      <c r="G338" s="227"/>
    </row>
    <row r="339" spans="1:7" x14ac:dyDescent="0.2">
      <c r="A339" t="str">
        <f>IFERROR(IF(AND(A335=A336, A336=A337),IF(A336+1&gt;MATCH(0,Input_Lieferant!$B$9:$B$158,-1),"",A336+1),A336),"")</f>
        <v/>
      </c>
      <c r="B339" t="str">
        <f>IF(Input_Lieferant!B346="","",Input_Lieferant!B346)</f>
        <v/>
      </c>
      <c r="C339" t="str">
        <f t="shared" si="20"/>
        <v/>
      </c>
      <c r="D339" t="str">
        <f t="shared" si="21"/>
        <v/>
      </c>
      <c r="E339" t="str">
        <f t="shared" si="22"/>
        <v/>
      </c>
      <c r="F339" t="str">
        <f t="shared" si="23"/>
        <v/>
      </c>
      <c r="G339" s="227"/>
    </row>
    <row r="340" spans="1:7" x14ac:dyDescent="0.2">
      <c r="A340" t="str">
        <f>IFERROR(IF(AND(A335=A336, A336=A337),IF(A337+1&gt;MATCH(0,Input_Lieferant!$B$9:$B$158,-1),"",A337+1),A337),"")</f>
        <v/>
      </c>
      <c r="B340" t="str">
        <f>IF(Input_Lieferant!B347="","",Input_Lieferant!B347)</f>
        <v/>
      </c>
      <c r="C340" t="str">
        <f t="shared" si="20"/>
        <v/>
      </c>
      <c r="D340" t="str">
        <f t="shared" si="21"/>
        <v/>
      </c>
      <c r="E340" t="str">
        <f t="shared" si="22"/>
        <v/>
      </c>
      <c r="F340" t="str">
        <f t="shared" si="23"/>
        <v/>
      </c>
      <c r="G340" s="227"/>
    </row>
    <row r="341" spans="1:7" x14ac:dyDescent="0.2">
      <c r="A341" t="str">
        <f>IFERROR(IF(AND(A338=A339, A339=A340),IF(A338+1&gt;MATCH(0,Input_Lieferant!$B$9:$B$158,-1),"",A338+1),A338),"")</f>
        <v/>
      </c>
      <c r="B341" t="str">
        <f>IF(Input_Lieferant!B348="","",Input_Lieferant!B348)</f>
        <v/>
      </c>
      <c r="C341" t="str">
        <f t="shared" si="20"/>
        <v/>
      </c>
      <c r="D341" t="str">
        <f t="shared" si="21"/>
        <v/>
      </c>
      <c r="E341" t="str">
        <f t="shared" si="22"/>
        <v/>
      </c>
      <c r="F341" t="str">
        <f t="shared" si="23"/>
        <v/>
      </c>
      <c r="G341" s="227"/>
    </row>
    <row r="342" spans="1:7" x14ac:dyDescent="0.2">
      <c r="A342" t="str">
        <f>IFERROR(IF(AND(A338=A339, A339=A340),IF(A339+1&gt;MATCH(0,Input_Lieferant!$B$9:$B$158,-1),"",A339+1),A339),"")</f>
        <v/>
      </c>
      <c r="B342" t="str">
        <f>IF(Input_Lieferant!B349="","",Input_Lieferant!B349)</f>
        <v/>
      </c>
      <c r="C342" t="str">
        <f t="shared" si="20"/>
        <v/>
      </c>
      <c r="D342" t="str">
        <f t="shared" si="21"/>
        <v/>
      </c>
      <c r="E342" t="str">
        <f t="shared" si="22"/>
        <v/>
      </c>
      <c r="F342" t="str">
        <f t="shared" si="23"/>
        <v/>
      </c>
      <c r="G342" s="227"/>
    </row>
    <row r="343" spans="1:7" x14ac:dyDescent="0.2">
      <c r="A343" t="str">
        <f>IFERROR(IF(AND(A338=A339, A339=A340),IF(A340+1&gt;MATCH(0,Input_Lieferant!$B$9:$B$158,-1),"",A340+1),A340),"")</f>
        <v/>
      </c>
      <c r="B343" t="str">
        <f>IF(Input_Lieferant!B350="","",Input_Lieferant!B350)</f>
        <v/>
      </c>
      <c r="C343" t="str">
        <f t="shared" si="20"/>
        <v/>
      </c>
      <c r="D343" t="str">
        <f t="shared" si="21"/>
        <v/>
      </c>
      <c r="E343" t="str">
        <f t="shared" si="22"/>
        <v/>
      </c>
      <c r="F343" t="str">
        <f t="shared" si="23"/>
        <v/>
      </c>
      <c r="G343" s="227"/>
    </row>
    <row r="344" spans="1:7" x14ac:dyDescent="0.2">
      <c r="A344" t="str">
        <f>IFERROR(IF(AND(A341=A342, A342=A343),IF(A341+1&gt;MATCH(0,Input_Lieferant!$B$9:$B$158,-1),"",A341+1),A341),"")</f>
        <v/>
      </c>
      <c r="B344" t="str">
        <f>IF(Input_Lieferant!B351="","",Input_Lieferant!B351)</f>
        <v/>
      </c>
      <c r="C344" t="str">
        <f t="shared" si="20"/>
        <v/>
      </c>
      <c r="D344" t="str">
        <f t="shared" si="21"/>
        <v/>
      </c>
      <c r="E344" t="str">
        <f t="shared" si="22"/>
        <v/>
      </c>
      <c r="F344" t="str">
        <f t="shared" si="23"/>
        <v/>
      </c>
      <c r="G344" s="227"/>
    </row>
    <row r="345" spans="1:7" x14ac:dyDescent="0.2">
      <c r="A345" t="str">
        <f>IFERROR(IF(AND(A341=A342, A342=A343),IF(A342+1&gt;MATCH(0,Input_Lieferant!$B$9:$B$158,-1),"",A342+1),A342),"")</f>
        <v/>
      </c>
      <c r="B345" t="str">
        <f>IF(Input_Lieferant!B352="","",Input_Lieferant!B352)</f>
        <v/>
      </c>
      <c r="C345" t="str">
        <f t="shared" si="20"/>
        <v/>
      </c>
      <c r="D345" t="str">
        <f t="shared" si="21"/>
        <v/>
      </c>
      <c r="E345" t="str">
        <f t="shared" si="22"/>
        <v/>
      </c>
      <c r="F345" t="str">
        <f t="shared" si="23"/>
        <v/>
      </c>
      <c r="G345" s="227"/>
    </row>
    <row r="346" spans="1:7" x14ac:dyDescent="0.2">
      <c r="A346" t="str">
        <f>IFERROR(IF(AND(A341=A342, A342=A343),IF(A343+1&gt;MATCH(0,Input_Lieferant!$B$9:$B$158,-1),"",A343+1),A343),"")</f>
        <v/>
      </c>
      <c r="B346" t="str">
        <f>IF(Input_Lieferant!B353="","",Input_Lieferant!B353)</f>
        <v/>
      </c>
      <c r="C346" t="str">
        <f t="shared" si="20"/>
        <v/>
      </c>
      <c r="D346" t="str">
        <f t="shared" si="21"/>
        <v/>
      </c>
      <c r="E346" t="str">
        <f t="shared" si="22"/>
        <v/>
      </c>
      <c r="F346" t="str">
        <f t="shared" si="23"/>
        <v/>
      </c>
      <c r="G346" s="227"/>
    </row>
    <row r="347" spans="1:7" x14ac:dyDescent="0.2">
      <c r="A347" t="str">
        <f>IFERROR(IF(AND(A344=A345, A345=A346),IF(A344+1&gt;MATCH(0,Input_Lieferant!$B$9:$B$158,-1),"",A344+1),A344),"")</f>
        <v/>
      </c>
      <c r="B347" t="str">
        <f>IF(Input_Lieferant!B354="","",Input_Lieferant!B354)</f>
        <v/>
      </c>
      <c r="C347" t="str">
        <f t="shared" si="20"/>
        <v/>
      </c>
      <c r="D347" t="str">
        <f t="shared" si="21"/>
        <v/>
      </c>
      <c r="E347" t="str">
        <f t="shared" si="22"/>
        <v/>
      </c>
      <c r="F347" t="str">
        <f t="shared" si="23"/>
        <v/>
      </c>
      <c r="G347" s="227"/>
    </row>
    <row r="348" spans="1:7" x14ac:dyDescent="0.2">
      <c r="A348" t="str">
        <f>IFERROR(IF(AND(A344=A345, A345=A346),IF(A345+1&gt;MATCH(0,Input_Lieferant!$B$9:$B$158,-1),"",A345+1),A345),"")</f>
        <v/>
      </c>
      <c r="B348" t="str">
        <f>IF(Input_Lieferant!B355="","",Input_Lieferant!B355)</f>
        <v/>
      </c>
      <c r="C348" t="str">
        <f t="shared" si="20"/>
        <v/>
      </c>
      <c r="D348" t="str">
        <f t="shared" si="21"/>
        <v/>
      </c>
      <c r="E348" t="str">
        <f t="shared" si="22"/>
        <v/>
      </c>
      <c r="F348" t="str">
        <f t="shared" si="23"/>
        <v/>
      </c>
      <c r="G348" s="227"/>
    </row>
    <row r="349" spans="1:7" x14ac:dyDescent="0.2">
      <c r="A349" t="str">
        <f>IFERROR(IF(AND(A344=A345, A345=A346),IF(A346+1&gt;MATCH(0,Input_Lieferant!$B$9:$B$158,-1),"",A346+1),A346),"")</f>
        <v/>
      </c>
      <c r="B349" t="str">
        <f>IF(Input_Lieferant!B356="","",Input_Lieferant!B356)</f>
        <v/>
      </c>
      <c r="C349" t="str">
        <f t="shared" si="20"/>
        <v/>
      </c>
      <c r="D349" t="str">
        <f t="shared" si="21"/>
        <v/>
      </c>
      <c r="E349" t="str">
        <f t="shared" si="22"/>
        <v/>
      </c>
      <c r="F349" t="str">
        <f t="shared" si="23"/>
        <v/>
      </c>
      <c r="G349" s="227"/>
    </row>
    <row r="350" spans="1:7" x14ac:dyDescent="0.2">
      <c r="A350" t="str">
        <f>IFERROR(IF(AND(A347=A348, A348=A349),IF(A347+1&gt;MATCH(0,Input_Lieferant!$B$9:$B$158,-1),"",A347+1),A347),"")</f>
        <v/>
      </c>
      <c r="B350" t="str">
        <f>IF(Input_Lieferant!B357="","",Input_Lieferant!B357)</f>
        <v/>
      </c>
      <c r="C350" t="str">
        <f t="shared" si="20"/>
        <v/>
      </c>
      <c r="D350" t="str">
        <f t="shared" si="21"/>
        <v/>
      </c>
      <c r="E350" t="str">
        <f t="shared" si="22"/>
        <v/>
      </c>
      <c r="F350" t="str">
        <f t="shared" si="23"/>
        <v/>
      </c>
      <c r="G350" s="227"/>
    </row>
    <row r="351" spans="1:7" x14ac:dyDescent="0.2">
      <c r="A351" t="str">
        <f>IFERROR(IF(AND(A347=A348, A348=A349),IF(A348+1&gt;MATCH(0,Input_Lieferant!$B$9:$B$158,-1),"",A348+1),A348),"")</f>
        <v/>
      </c>
      <c r="B351" t="str">
        <f>IF(Input_Lieferant!B358="","",Input_Lieferant!B358)</f>
        <v/>
      </c>
      <c r="C351" t="str">
        <f t="shared" si="20"/>
        <v/>
      </c>
      <c r="D351" t="str">
        <f t="shared" si="21"/>
        <v/>
      </c>
      <c r="E351" t="str">
        <f t="shared" si="22"/>
        <v/>
      </c>
      <c r="F351" t="str">
        <f t="shared" si="23"/>
        <v/>
      </c>
      <c r="G351" s="227"/>
    </row>
    <row r="352" spans="1:7" x14ac:dyDescent="0.2">
      <c r="A352" t="str">
        <f>IFERROR(IF(AND(A347=A348, A348=A349),IF(A349+1&gt;MATCH(0,Input_Lieferant!$B$9:$B$158,-1),"",A349+1),A349),"")</f>
        <v/>
      </c>
      <c r="B352" t="str">
        <f>IF(Input_Lieferant!B359="","",Input_Lieferant!B359)</f>
        <v/>
      </c>
      <c r="C352" t="str">
        <f t="shared" si="20"/>
        <v/>
      </c>
      <c r="D352" t="str">
        <f t="shared" si="21"/>
        <v/>
      </c>
      <c r="E352" t="str">
        <f t="shared" si="22"/>
        <v/>
      </c>
      <c r="F352" t="str">
        <f t="shared" si="23"/>
        <v/>
      </c>
      <c r="G352" s="227"/>
    </row>
    <row r="353" spans="1:7" x14ac:dyDescent="0.2">
      <c r="A353" t="str">
        <f>IFERROR(IF(AND(A350=A351, A351=A352),IF(A350+1&gt;MATCH(0,Input_Lieferant!$B$9:$B$158,-1),"",A350+1),A350),"")</f>
        <v/>
      </c>
      <c r="B353" t="str">
        <f>IF(Input_Lieferant!B360="","",Input_Lieferant!B360)</f>
        <v/>
      </c>
      <c r="C353" t="str">
        <f t="shared" si="20"/>
        <v/>
      </c>
      <c r="D353" t="str">
        <f t="shared" si="21"/>
        <v/>
      </c>
      <c r="E353" t="str">
        <f t="shared" si="22"/>
        <v/>
      </c>
      <c r="F353" t="str">
        <f t="shared" si="23"/>
        <v/>
      </c>
      <c r="G353" s="227"/>
    </row>
    <row r="354" spans="1:7" x14ac:dyDescent="0.2">
      <c r="A354" t="str">
        <f>IFERROR(IF(AND(A350=A351, A351=A352),IF(A351+1&gt;MATCH(0,Input_Lieferant!$B$9:$B$158,-1),"",A351+1),A351),"")</f>
        <v/>
      </c>
      <c r="B354" t="str">
        <f>IF(Input_Lieferant!B361="","",Input_Lieferant!B361)</f>
        <v/>
      </c>
      <c r="C354" t="str">
        <f t="shared" si="20"/>
        <v/>
      </c>
      <c r="D354" t="str">
        <f t="shared" si="21"/>
        <v/>
      </c>
      <c r="E354" t="str">
        <f t="shared" si="22"/>
        <v/>
      </c>
      <c r="F354" t="str">
        <f t="shared" si="23"/>
        <v/>
      </c>
      <c r="G354" s="227"/>
    </row>
    <row r="355" spans="1:7" x14ac:dyDescent="0.2">
      <c r="A355" t="str">
        <f>IFERROR(IF(AND(A350=A351, A351=A352),IF(A352+1&gt;MATCH(0,Input_Lieferant!$B$9:$B$158,-1),"",A352+1),A352),"")</f>
        <v/>
      </c>
      <c r="B355" t="str">
        <f>IF(Input_Lieferant!B362="","",Input_Lieferant!B362)</f>
        <v/>
      </c>
      <c r="C355" t="str">
        <f t="shared" si="20"/>
        <v/>
      </c>
      <c r="D355" t="str">
        <f t="shared" si="21"/>
        <v/>
      </c>
      <c r="E355" t="str">
        <f t="shared" si="22"/>
        <v/>
      </c>
      <c r="F355" t="str">
        <f t="shared" si="23"/>
        <v/>
      </c>
      <c r="G355" s="227"/>
    </row>
    <row r="356" spans="1:7" x14ac:dyDescent="0.2">
      <c r="A356" t="str">
        <f>IFERROR(IF(AND(A353=A354, A354=A355),IF(A353+1&gt;MATCH(0,Input_Lieferant!$B$9:$B$158,-1),"",A353+1),A353),"")</f>
        <v/>
      </c>
      <c r="B356" t="str">
        <f>IF(Input_Lieferant!B363="","",Input_Lieferant!B363)</f>
        <v/>
      </c>
      <c r="C356" t="str">
        <f t="shared" si="20"/>
        <v/>
      </c>
      <c r="D356" t="str">
        <f t="shared" si="21"/>
        <v/>
      </c>
      <c r="E356" t="str">
        <f t="shared" si="22"/>
        <v/>
      </c>
      <c r="F356" t="str">
        <f t="shared" si="23"/>
        <v/>
      </c>
      <c r="G356" s="227"/>
    </row>
    <row r="357" spans="1:7" x14ac:dyDescent="0.2">
      <c r="A357" t="str">
        <f>IFERROR(IF(AND(A353=A354, A354=A355),IF(A354+1&gt;MATCH(0,Input_Lieferant!$B$9:$B$158,-1),"",A354+1),A354),"")</f>
        <v/>
      </c>
      <c r="B357" t="str">
        <f>IF(Input_Lieferant!B364="","",Input_Lieferant!B364)</f>
        <v/>
      </c>
      <c r="C357" t="str">
        <f t="shared" si="20"/>
        <v/>
      </c>
      <c r="D357" t="str">
        <f t="shared" si="21"/>
        <v/>
      </c>
      <c r="E357" t="str">
        <f t="shared" si="22"/>
        <v/>
      </c>
      <c r="F357" t="str">
        <f t="shared" si="23"/>
        <v/>
      </c>
      <c r="G357" s="227"/>
    </row>
    <row r="358" spans="1:7" x14ac:dyDescent="0.2">
      <c r="A358" t="str">
        <f>IFERROR(IF(AND(A353=A354, A354=A355),IF(A355+1&gt;MATCH(0,Input_Lieferant!$B$9:$B$158,-1),"",A355+1),A355),"")</f>
        <v/>
      </c>
      <c r="B358" t="str">
        <f>IF(Input_Lieferant!B365="","",Input_Lieferant!B365)</f>
        <v/>
      </c>
      <c r="C358" t="str">
        <f t="shared" si="20"/>
        <v/>
      </c>
      <c r="D358" t="str">
        <f t="shared" si="21"/>
        <v/>
      </c>
      <c r="E358" t="str">
        <f t="shared" si="22"/>
        <v/>
      </c>
      <c r="F358" t="str">
        <f t="shared" si="23"/>
        <v/>
      </c>
      <c r="G358" s="227"/>
    </row>
    <row r="359" spans="1:7" x14ac:dyDescent="0.2">
      <c r="A359" t="str">
        <f>IFERROR(IF(AND(A356=A357, A357=A358),IF(A356+1&gt;MATCH(0,Input_Lieferant!$B$9:$B$158,-1),"",A356+1),A356),"")</f>
        <v/>
      </c>
      <c r="B359" t="str">
        <f>IF(Input_Lieferant!B366="","",Input_Lieferant!B366)</f>
        <v/>
      </c>
      <c r="C359" t="str">
        <f t="shared" si="20"/>
        <v/>
      </c>
      <c r="D359" t="str">
        <f t="shared" si="21"/>
        <v/>
      </c>
      <c r="E359" t="str">
        <f t="shared" si="22"/>
        <v/>
      </c>
      <c r="F359" t="str">
        <f t="shared" si="23"/>
        <v/>
      </c>
      <c r="G359" s="227"/>
    </row>
    <row r="360" spans="1:7" x14ac:dyDescent="0.2">
      <c r="A360" t="str">
        <f>IFERROR(IF(AND(A356=A357, A357=A358),IF(A357+1&gt;MATCH(0,Input_Lieferant!$B$9:$B$158,-1),"",A357+1),A357),"")</f>
        <v/>
      </c>
      <c r="B360" t="str">
        <f>IF(Input_Lieferant!B367="","",Input_Lieferant!B367)</f>
        <v/>
      </c>
      <c r="C360" t="str">
        <f t="shared" si="20"/>
        <v/>
      </c>
      <c r="D360" t="str">
        <f t="shared" si="21"/>
        <v/>
      </c>
      <c r="E360" t="str">
        <f t="shared" si="22"/>
        <v/>
      </c>
      <c r="F360" t="str">
        <f t="shared" si="23"/>
        <v/>
      </c>
      <c r="G360" s="227"/>
    </row>
    <row r="361" spans="1:7" x14ac:dyDescent="0.2">
      <c r="A361" t="str">
        <f>IFERROR(IF(AND(A356=A357, A357=A358),IF(A358+1&gt;MATCH(0,Input_Lieferant!$B$9:$B$158,-1),"",A358+1),A358),"")</f>
        <v/>
      </c>
      <c r="B361" t="str">
        <f>IF(Input_Lieferant!B368="","",Input_Lieferant!B368)</f>
        <v/>
      </c>
      <c r="C361" t="str">
        <f t="shared" si="20"/>
        <v/>
      </c>
      <c r="D361" t="str">
        <f t="shared" si="21"/>
        <v/>
      </c>
      <c r="E361" t="str">
        <f t="shared" si="22"/>
        <v/>
      </c>
      <c r="F361" t="str">
        <f t="shared" si="23"/>
        <v/>
      </c>
      <c r="G361" s="227"/>
    </row>
    <row r="362" spans="1:7" x14ac:dyDescent="0.2">
      <c r="A362" t="str">
        <f>IFERROR(IF(AND(A359=A360, A360=A361),IF(A359+1&gt;MATCH(0,Input_Lieferant!$B$9:$B$158,-1),"",A359+1),A359),"")</f>
        <v/>
      </c>
      <c r="B362" t="str">
        <f>IF(Input_Lieferant!B369="","",Input_Lieferant!B369)</f>
        <v/>
      </c>
      <c r="C362" t="str">
        <f t="shared" si="20"/>
        <v/>
      </c>
      <c r="D362" t="str">
        <f t="shared" si="21"/>
        <v/>
      </c>
      <c r="E362" t="str">
        <f t="shared" si="22"/>
        <v/>
      </c>
      <c r="F362" t="str">
        <f t="shared" si="23"/>
        <v/>
      </c>
      <c r="G362" s="227"/>
    </row>
    <row r="363" spans="1:7" x14ac:dyDescent="0.2">
      <c r="A363" t="str">
        <f>IFERROR(IF(AND(A359=A360, A360=A361),IF(A360+1&gt;MATCH(0,Input_Lieferant!$B$9:$B$158,-1),"",A360+1),A360),"")</f>
        <v/>
      </c>
      <c r="B363" t="str">
        <f>IF(Input_Lieferant!B370="","",Input_Lieferant!B370)</f>
        <v/>
      </c>
      <c r="C363" t="str">
        <f t="shared" si="20"/>
        <v/>
      </c>
      <c r="D363" t="str">
        <f t="shared" si="21"/>
        <v/>
      </c>
      <c r="E363" t="str">
        <f t="shared" si="22"/>
        <v/>
      </c>
      <c r="F363" t="str">
        <f t="shared" si="23"/>
        <v/>
      </c>
      <c r="G363" s="227"/>
    </row>
    <row r="364" spans="1:7" x14ac:dyDescent="0.2">
      <c r="A364" t="str">
        <f>IFERROR(IF(AND(A359=A360, A360=A361),IF(A361+1&gt;MATCH(0,Input_Lieferant!$B$9:$B$158,-1),"",A361+1),A361),"")</f>
        <v/>
      </c>
      <c r="B364" t="str">
        <f>IF(Input_Lieferant!B371="","",Input_Lieferant!B371)</f>
        <v/>
      </c>
      <c r="C364" t="str">
        <f t="shared" si="20"/>
        <v/>
      </c>
      <c r="D364" t="str">
        <f t="shared" si="21"/>
        <v/>
      </c>
      <c r="E364" t="str">
        <f t="shared" si="22"/>
        <v/>
      </c>
      <c r="F364" t="str">
        <f t="shared" si="23"/>
        <v/>
      </c>
      <c r="G364" s="227"/>
    </row>
    <row r="365" spans="1:7" x14ac:dyDescent="0.2">
      <c r="A365" t="str">
        <f>IFERROR(IF(AND(A362=A363, A363=A364),IF(A362+1&gt;MATCH(0,Input_Lieferant!$B$9:$B$158,-1),"",A362+1),A362),"")</f>
        <v/>
      </c>
      <c r="B365" t="str">
        <f>IF(Input_Lieferant!B372="","",Input_Lieferant!B372)</f>
        <v/>
      </c>
      <c r="C365" t="str">
        <f t="shared" si="20"/>
        <v/>
      </c>
      <c r="D365" t="str">
        <f t="shared" si="21"/>
        <v/>
      </c>
      <c r="E365" t="str">
        <f t="shared" si="22"/>
        <v/>
      </c>
      <c r="F365" t="str">
        <f t="shared" si="23"/>
        <v/>
      </c>
      <c r="G365" s="227"/>
    </row>
    <row r="366" spans="1:7" x14ac:dyDescent="0.2">
      <c r="A366" t="str">
        <f>IFERROR(IF(AND(A362=A363, A363=A364),IF(A363+1&gt;MATCH(0,Input_Lieferant!$B$9:$B$158,-1),"",A363+1),A363),"")</f>
        <v/>
      </c>
      <c r="B366" t="str">
        <f>IF(Input_Lieferant!B373="","",Input_Lieferant!B373)</f>
        <v/>
      </c>
      <c r="C366" t="str">
        <f t="shared" si="20"/>
        <v/>
      </c>
      <c r="D366" t="str">
        <f t="shared" si="21"/>
        <v/>
      </c>
      <c r="E366" t="str">
        <f t="shared" si="22"/>
        <v/>
      </c>
      <c r="F366" t="str">
        <f t="shared" si="23"/>
        <v/>
      </c>
      <c r="G366" s="227"/>
    </row>
    <row r="367" spans="1:7" x14ac:dyDescent="0.2">
      <c r="A367" t="str">
        <f>IFERROR(IF(AND(A362=A363, A363=A364),IF(A364+1&gt;MATCH(0,Input_Lieferant!$B$9:$B$158,-1),"",A364+1),A364),"")</f>
        <v/>
      </c>
      <c r="B367" t="str">
        <f>IF(Input_Lieferant!B374="","",Input_Lieferant!B374)</f>
        <v/>
      </c>
      <c r="C367" t="str">
        <f t="shared" si="20"/>
        <v/>
      </c>
      <c r="D367" t="str">
        <f t="shared" si="21"/>
        <v/>
      </c>
      <c r="E367" t="str">
        <f t="shared" si="22"/>
        <v/>
      </c>
      <c r="F367" t="str">
        <f t="shared" si="23"/>
        <v/>
      </c>
      <c r="G367" s="227"/>
    </row>
    <row r="368" spans="1:7" x14ac:dyDescent="0.2">
      <c r="A368" t="str">
        <f>IFERROR(IF(AND(A365=A366, A366=A367),IF(A365+1&gt;MATCH(0,Input_Lieferant!$B$9:$B$158,-1),"",A365+1),A365),"")</f>
        <v/>
      </c>
      <c r="B368" t="str">
        <f>IF(Input_Lieferant!B375="","",Input_Lieferant!B375)</f>
        <v/>
      </c>
      <c r="C368" t="str">
        <f t="shared" si="20"/>
        <v/>
      </c>
      <c r="D368" t="str">
        <f t="shared" si="21"/>
        <v/>
      </c>
      <c r="E368" t="str">
        <f t="shared" si="22"/>
        <v/>
      </c>
      <c r="F368" t="str">
        <f t="shared" si="23"/>
        <v/>
      </c>
      <c r="G368" s="227"/>
    </row>
    <row r="369" spans="1:7" x14ac:dyDescent="0.2">
      <c r="A369" t="str">
        <f>IFERROR(IF(AND(A365=A366, A366=A367),IF(A366+1&gt;MATCH(0,Input_Lieferant!$B$9:$B$158,-1),"",A366+1),A366),"")</f>
        <v/>
      </c>
      <c r="B369" t="str">
        <f>IF(Input_Lieferant!B376="","",Input_Lieferant!B376)</f>
        <v/>
      </c>
      <c r="C369" t="str">
        <f t="shared" si="20"/>
        <v/>
      </c>
      <c r="D369" t="str">
        <f t="shared" si="21"/>
        <v/>
      </c>
      <c r="E369" t="str">
        <f t="shared" si="22"/>
        <v/>
      </c>
      <c r="F369" t="str">
        <f t="shared" si="23"/>
        <v/>
      </c>
      <c r="G369" s="227"/>
    </row>
    <row r="370" spans="1:7" x14ac:dyDescent="0.2">
      <c r="A370" t="str">
        <f>IFERROR(IF(AND(A365=A366, A366=A367),IF(A367+1&gt;MATCH(0,Input_Lieferant!$B$9:$B$158,-1),"",A367+1),A367),"")</f>
        <v/>
      </c>
      <c r="B370" t="str">
        <f>IF(Input_Lieferant!B377="","",Input_Lieferant!B377)</f>
        <v/>
      </c>
      <c r="C370" t="str">
        <f t="shared" si="20"/>
        <v/>
      </c>
      <c r="D370" t="str">
        <f t="shared" si="21"/>
        <v/>
      </c>
      <c r="E370" t="str">
        <f t="shared" si="22"/>
        <v/>
      </c>
      <c r="F370" t="str">
        <f t="shared" si="23"/>
        <v/>
      </c>
      <c r="G370" s="227"/>
    </row>
    <row r="371" spans="1:7" x14ac:dyDescent="0.2">
      <c r="A371" t="str">
        <f>IFERROR(IF(AND(A368=A369, A369=A370),IF(A368+1&gt;MATCH(0,Input_Lieferant!$B$9:$B$158,-1),"",A368+1),A368),"")</f>
        <v/>
      </c>
      <c r="B371" t="str">
        <f>IF(Input_Lieferant!B378="","",Input_Lieferant!B378)</f>
        <v/>
      </c>
      <c r="C371" t="str">
        <f t="shared" si="20"/>
        <v/>
      </c>
      <c r="D371" t="str">
        <f t="shared" si="21"/>
        <v/>
      </c>
      <c r="E371" t="str">
        <f t="shared" si="22"/>
        <v/>
      </c>
      <c r="F371" t="str">
        <f t="shared" si="23"/>
        <v/>
      </c>
      <c r="G371" s="227"/>
    </row>
    <row r="372" spans="1:7" x14ac:dyDescent="0.2">
      <c r="A372" t="str">
        <f>IFERROR(IF(AND(A368=A369, A369=A370),IF(A369+1&gt;MATCH(0,Input_Lieferant!$B$9:$B$158,-1),"",A369+1),A369),"")</f>
        <v/>
      </c>
      <c r="B372" t="str">
        <f>IF(Input_Lieferant!B379="","",Input_Lieferant!B379)</f>
        <v/>
      </c>
      <c r="C372" t="str">
        <f t="shared" si="20"/>
        <v/>
      </c>
      <c r="D372" t="str">
        <f t="shared" si="21"/>
        <v/>
      </c>
      <c r="E372" t="str">
        <f t="shared" si="22"/>
        <v/>
      </c>
      <c r="F372" t="str">
        <f t="shared" si="23"/>
        <v/>
      </c>
      <c r="G372" s="227"/>
    </row>
    <row r="373" spans="1:7" x14ac:dyDescent="0.2">
      <c r="A373" t="str">
        <f>IFERROR(IF(AND(A368=A369, A369=A370),IF(A370+1&gt;MATCH(0,Input_Lieferant!$B$9:$B$158,-1),"",A370+1),A370),"")</f>
        <v/>
      </c>
      <c r="B373" t="str">
        <f>IF(Input_Lieferant!B380="","",Input_Lieferant!B380)</f>
        <v/>
      </c>
      <c r="C373" t="str">
        <f t="shared" si="20"/>
        <v/>
      </c>
      <c r="D373" t="str">
        <f t="shared" si="21"/>
        <v/>
      </c>
      <c r="E373" t="str">
        <f t="shared" si="22"/>
        <v/>
      </c>
      <c r="F373" t="str">
        <f t="shared" si="23"/>
        <v/>
      </c>
      <c r="G373" s="227"/>
    </row>
    <row r="374" spans="1:7" x14ac:dyDescent="0.2">
      <c r="A374" t="str">
        <f>IFERROR(IF(AND(A371=A372, A372=A373),IF(A371+1&gt;MATCH(0,Input_Lieferant!$B$9:$B$158,-1),"",A371+1),A371),"")</f>
        <v/>
      </c>
      <c r="B374" t="str">
        <f>IF(Input_Lieferant!B381="","",Input_Lieferant!B381)</f>
        <v/>
      </c>
      <c r="C374" t="str">
        <f t="shared" si="20"/>
        <v/>
      </c>
      <c r="D374" t="str">
        <f t="shared" si="21"/>
        <v/>
      </c>
      <c r="E374" t="str">
        <f t="shared" si="22"/>
        <v/>
      </c>
      <c r="F374" t="str">
        <f t="shared" si="23"/>
        <v/>
      </c>
      <c r="G374" s="227"/>
    </row>
    <row r="375" spans="1:7" x14ac:dyDescent="0.2">
      <c r="A375" t="str">
        <f>IFERROR(IF(AND(A371=A372, A372=A373),IF(A372+1&gt;MATCH(0,Input_Lieferant!$B$9:$B$158,-1),"",A372+1),A372),"")</f>
        <v/>
      </c>
      <c r="B375" t="str">
        <f>IF(Input_Lieferant!B382="","",Input_Lieferant!B382)</f>
        <v/>
      </c>
      <c r="C375" t="str">
        <f t="shared" si="20"/>
        <v/>
      </c>
      <c r="D375" t="str">
        <f t="shared" si="21"/>
        <v/>
      </c>
      <c r="E375" t="str">
        <f t="shared" si="22"/>
        <v/>
      </c>
      <c r="F375" t="str">
        <f t="shared" si="23"/>
        <v/>
      </c>
      <c r="G375" s="227"/>
    </row>
    <row r="376" spans="1:7" x14ac:dyDescent="0.2">
      <c r="A376" t="str">
        <f>IFERROR(IF(AND(A371=A372, A372=A373),IF(A373+1&gt;MATCH(0,Input_Lieferant!$B$9:$B$158,-1),"",A373+1),A373),"")</f>
        <v/>
      </c>
      <c r="B376" t="str">
        <f>IF(Input_Lieferant!B383="","",Input_Lieferant!B383)</f>
        <v/>
      </c>
      <c r="C376" t="str">
        <f t="shared" si="20"/>
        <v/>
      </c>
      <c r="D376" t="str">
        <f t="shared" si="21"/>
        <v/>
      </c>
      <c r="E376" t="str">
        <f t="shared" si="22"/>
        <v/>
      </c>
      <c r="F376" t="str">
        <f t="shared" si="23"/>
        <v/>
      </c>
      <c r="G376" s="227"/>
    </row>
    <row r="377" spans="1:7" x14ac:dyDescent="0.2">
      <c r="A377" t="str">
        <f>IFERROR(IF(AND(A374=A375, A375=A376),IF(A374+1&gt;MATCH(0,Input_Lieferant!$B$9:$B$158,-1),"",A374+1),A374),"")</f>
        <v/>
      </c>
      <c r="B377" t="str">
        <f>IF(Input_Lieferant!B384="","",Input_Lieferant!B384)</f>
        <v/>
      </c>
      <c r="C377" t="str">
        <f t="shared" si="20"/>
        <v/>
      </c>
      <c r="D377" t="str">
        <f t="shared" si="21"/>
        <v/>
      </c>
      <c r="E377" t="str">
        <f t="shared" si="22"/>
        <v/>
      </c>
      <c r="F377" t="str">
        <f t="shared" si="23"/>
        <v/>
      </c>
      <c r="G377" s="227"/>
    </row>
    <row r="378" spans="1:7" x14ac:dyDescent="0.2">
      <c r="A378" t="str">
        <f>IFERROR(IF(AND(A374=A375, A375=A376),IF(A375+1&gt;MATCH(0,Input_Lieferant!$B$9:$B$158,-1),"",A375+1),A375),"")</f>
        <v/>
      </c>
      <c r="B378" t="str">
        <f>IF(Input_Lieferant!B385="","",Input_Lieferant!B385)</f>
        <v/>
      </c>
      <c r="C378" t="str">
        <f t="shared" si="20"/>
        <v/>
      </c>
      <c r="D378" t="str">
        <f t="shared" si="21"/>
        <v/>
      </c>
      <c r="E378" t="str">
        <f t="shared" si="22"/>
        <v/>
      </c>
      <c r="F378" t="str">
        <f t="shared" si="23"/>
        <v/>
      </c>
      <c r="G378" s="227"/>
    </row>
    <row r="379" spans="1:7" x14ac:dyDescent="0.2">
      <c r="A379" t="str">
        <f>IFERROR(IF(AND(A374=A375, A375=A376),IF(A376+1&gt;MATCH(0,Input_Lieferant!$B$9:$B$158,-1),"",A376+1),A376),"")</f>
        <v/>
      </c>
      <c r="B379" t="str">
        <f>IF(Input_Lieferant!B386="","",Input_Lieferant!B386)</f>
        <v/>
      </c>
      <c r="C379" t="str">
        <f t="shared" si="20"/>
        <v/>
      </c>
      <c r="D379" t="str">
        <f t="shared" si="21"/>
        <v/>
      </c>
      <c r="E379" t="str">
        <f t="shared" si="22"/>
        <v/>
      </c>
      <c r="F379" t="str">
        <f t="shared" si="23"/>
        <v/>
      </c>
      <c r="G379" s="227"/>
    </row>
    <row r="380" spans="1:7" x14ac:dyDescent="0.2">
      <c r="A380" t="str">
        <f>IFERROR(IF(AND(A377=A378, A378=A379),IF(A377+1&gt;MATCH(0,Input_Lieferant!$B$9:$B$158,-1),"",A377+1),A377),"")</f>
        <v/>
      </c>
      <c r="B380" t="str">
        <f>IF(Input_Lieferant!B387="","",Input_Lieferant!B387)</f>
        <v/>
      </c>
      <c r="C380" t="str">
        <f t="shared" si="20"/>
        <v/>
      </c>
      <c r="D380" t="str">
        <f t="shared" si="21"/>
        <v/>
      </c>
      <c r="E380" t="str">
        <f t="shared" si="22"/>
        <v/>
      </c>
      <c r="F380" t="str">
        <f t="shared" si="23"/>
        <v/>
      </c>
      <c r="G380" s="227"/>
    </row>
    <row r="381" spans="1:7" x14ac:dyDescent="0.2">
      <c r="A381" t="str">
        <f>IFERROR(IF(AND(A377=A378, A378=A379),IF(A378+1&gt;MATCH(0,Input_Lieferant!$B$9:$B$158,-1),"",A378+1),A378),"")</f>
        <v/>
      </c>
      <c r="B381" t="str">
        <f>IF(Input_Lieferant!B388="","",Input_Lieferant!B388)</f>
        <v/>
      </c>
      <c r="C381" t="str">
        <f t="shared" si="20"/>
        <v/>
      </c>
      <c r="D381" t="str">
        <f t="shared" si="21"/>
        <v/>
      </c>
      <c r="E381" t="str">
        <f t="shared" si="22"/>
        <v/>
      </c>
      <c r="F381" t="str">
        <f t="shared" si="23"/>
        <v/>
      </c>
      <c r="G381" s="227"/>
    </row>
    <row r="382" spans="1:7" x14ac:dyDescent="0.2">
      <c r="A382" t="str">
        <f>IFERROR(IF(AND(A377=A378, A378=A379),IF(A379+1&gt;MATCH(0,Input_Lieferant!$B$9:$B$158,-1),"",A379+1),A379),"")</f>
        <v/>
      </c>
      <c r="B382" t="str">
        <f>IF(Input_Lieferant!B389="","",Input_Lieferant!B389)</f>
        <v/>
      </c>
      <c r="C382" t="str">
        <f t="shared" si="20"/>
        <v/>
      </c>
      <c r="D382" t="str">
        <f t="shared" si="21"/>
        <v/>
      </c>
      <c r="E382" t="str">
        <f t="shared" si="22"/>
        <v/>
      </c>
      <c r="F382" t="str">
        <f t="shared" si="23"/>
        <v/>
      </c>
      <c r="G382" s="227"/>
    </row>
    <row r="383" spans="1:7" x14ac:dyDescent="0.2">
      <c r="A383" t="str">
        <f>IFERROR(IF(AND(A380=A381, A381=A382),IF(A380+1&gt;MATCH(0,Input_Lieferant!$B$9:$B$158,-1),"",A380+1),A380),"")</f>
        <v/>
      </c>
      <c r="B383" t="str">
        <f>IF(Input_Lieferant!B390="","",Input_Lieferant!B390)</f>
        <v/>
      </c>
      <c r="C383" t="str">
        <f t="shared" si="20"/>
        <v/>
      </c>
      <c r="D383" t="str">
        <f t="shared" si="21"/>
        <v/>
      </c>
      <c r="E383" t="str">
        <f t="shared" si="22"/>
        <v/>
      </c>
      <c r="F383" t="str">
        <f t="shared" si="23"/>
        <v/>
      </c>
      <c r="G383" s="227"/>
    </row>
    <row r="384" spans="1:7" x14ac:dyDescent="0.2">
      <c r="A384" t="str">
        <f>IFERROR(IF(AND(A380=A381, A381=A382),IF(A381+1&gt;MATCH(0,Input_Lieferant!$B$9:$B$158,-1),"",A381+1),A381),"")</f>
        <v/>
      </c>
      <c r="B384" t="str">
        <f>IF(Input_Lieferant!B391="","",Input_Lieferant!B391)</f>
        <v/>
      </c>
      <c r="C384" t="str">
        <f t="shared" si="20"/>
        <v/>
      </c>
      <c r="D384" t="str">
        <f t="shared" si="21"/>
        <v/>
      </c>
      <c r="E384" t="str">
        <f t="shared" si="22"/>
        <v/>
      </c>
      <c r="F384" t="str">
        <f t="shared" si="23"/>
        <v/>
      </c>
      <c r="G384" s="227"/>
    </row>
    <row r="385" spans="1:7" x14ac:dyDescent="0.2">
      <c r="A385" t="str">
        <f>IFERROR(IF(AND(A380=A381, A381=A382),IF(A382+1&gt;MATCH(0,Input_Lieferant!$B$9:$B$158,-1),"",A382+1),A382),"")</f>
        <v/>
      </c>
      <c r="B385" t="str">
        <f>IF(Input_Lieferant!B392="","",Input_Lieferant!B392)</f>
        <v/>
      </c>
      <c r="C385" t="str">
        <f t="shared" si="20"/>
        <v/>
      </c>
      <c r="D385" t="str">
        <f t="shared" si="21"/>
        <v/>
      </c>
      <c r="E385" t="str">
        <f t="shared" si="22"/>
        <v/>
      </c>
      <c r="F385" t="str">
        <f t="shared" si="23"/>
        <v/>
      </c>
      <c r="G385" s="227"/>
    </row>
    <row r="386" spans="1:7" x14ac:dyDescent="0.2">
      <c r="A386" t="str">
        <f>IFERROR(IF(AND(A383=A384, A384=A385),IF(A383+1&gt;MATCH(0,Input_Lieferant!$B$9:$B$158,-1),"",A383+1),A383),"")</f>
        <v/>
      </c>
      <c r="B386" t="str">
        <f>IF(Input_Lieferant!B393="","",Input_Lieferant!B393)</f>
        <v/>
      </c>
      <c r="C386" t="str">
        <f t="shared" si="20"/>
        <v/>
      </c>
      <c r="D386" t="str">
        <f t="shared" si="21"/>
        <v/>
      </c>
      <c r="E386" t="str">
        <f t="shared" si="22"/>
        <v/>
      </c>
      <c r="F386" t="str">
        <f t="shared" si="23"/>
        <v/>
      </c>
      <c r="G386" s="227"/>
    </row>
    <row r="387" spans="1:7" x14ac:dyDescent="0.2">
      <c r="A387" t="str">
        <f>IFERROR(IF(AND(A383=A384, A384=A385),IF(A384+1&gt;MATCH(0,Input_Lieferant!$B$9:$B$158,-1),"",A384+1),A384),"")</f>
        <v/>
      </c>
      <c r="B387" t="str">
        <f>IF(Input_Lieferant!B394="","",Input_Lieferant!B394)</f>
        <v/>
      </c>
      <c r="C387" t="str">
        <f t="shared" ref="C387:C450" si="24">IF(A387&lt;&gt;"","MATERIAL","")</f>
        <v/>
      </c>
      <c r="D387" t="str">
        <f t="shared" ref="D387:D450" si="25">A387</f>
        <v/>
      </c>
      <c r="E387" t="str">
        <f t="shared" ref="E387:E450" si="26">IF(A387&lt;&gt;"","GRUN","")</f>
        <v/>
      </c>
      <c r="F387" t="str">
        <f t="shared" si="23"/>
        <v/>
      </c>
      <c r="G387" s="227"/>
    </row>
    <row r="388" spans="1:7" x14ac:dyDescent="0.2">
      <c r="A388" t="str">
        <f>IFERROR(IF(AND(A383=A384, A384=A385),IF(A385+1&gt;MATCH(0,Input_Lieferant!$B$9:$B$158,-1),"",A385+1),A385),"")</f>
        <v/>
      </c>
      <c r="B388" t="str">
        <f>IF(Input_Lieferant!B395="","",Input_Lieferant!B395)</f>
        <v/>
      </c>
      <c r="C388" t="str">
        <f t="shared" si="24"/>
        <v/>
      </c>
      <c r="D388" t="str">
        <f t="shared" si="25"/>
        <v/>
      </c>
      <c r="E388" t="str">
        <f t="shared" si="26"/>
        <v/>
      </c>
      <c r="F388" t="str">
        <f t="shared" si="23"/>
        <v/>
      </c>
      <c r="G388" s="227"/>
    </row>
    <row r="389" spans="1:7" x14ac:dyDescent="0.2">
      <c r="A389" t="str">
        <f>IFERROR(IF(AND(A386=A387, A387=A388),IF(A386+1&gt;MATCH(0,Input_Lieferant!$B$9:$B$158,-1),"",A386+1),A386),"")</f>
        <v/>
      </c>
      <c r="B389" t="str">
        <f>IF(Input_Lieferant!B396="","",Input_Lieferant!B396)</f>
        <v/>
      </c>
      <c r="C389" t="str">
        <f t="shared" si="24"/>
        <v/>
      </c>
      <c r="D389" t="str">
        <f t="shared" si="25"/>
        <v/>
      </c>
      <c r="E389" t="str">
        <f t="shared" si="26"/>
        <v/>
      </c>
      <c r="F389" t="str">
        <f t="shared" si="23"/>
        <v/>
      </c>
      <c r="G389" s="227"/>
    </row>
    <row r="390" spans="1:7" x14ac:dyDescent="0.2">
      <c r="A390" t="str">
        <f>IFERROR(IF(AND(A386=A387, A387=A388),IF(A387+1&gt;MATCH(0,Input_Lieferant!$B$9:$B$158,-1),"",A387+1),A387),"")</f>
        <v/>
      </c>
      <c r="B390" t="str">
        <f>IF(Input_Lieferant!B397="","",Input_Lieferant!B397)</f>
        <v/>
      </c>
      <c r="C390" t="str">
        <f t="shared" si="24"/>
        <v/>
      </c>
      <c r="D390" t="str">
        <f t="shared" si="25"/>
        <v/>
      </c>
      <c r="E390" t="str">
        <f t="shared" si="26"/>
        <v/>
      </c>
      <c r="F390" t="str">
        <f t="shared" ref="F390:F451" si="27">IF(D390&lt;&gt;"",F387,"")</f>
        <v/>
      </c>
      <c r="G390" s="227"/>
    </row>
    <row r="391" spans="1:7" x14ac:dyDescent="0.2">
      <c r="A391" t="str">
        <f>IFERROR(IF(AND(A386=A387, A387=A388),IF(A388+1&gt;MATCH(0,Input_Lieferant!$B$9:$B$158,-1),"",A388+1),A388),"")</f>
        <v/>
      </c>
      <c r="B391" t="str">
        <f>IF(Input_Lieferant!B398="","",Input_Lieferant!B398)</f>
        <v/>
      </c>
      <c r="C391" t="str">
        <f t="shared" si="24"/>
        <v/>
      </c>
      <c r="D391" t="str">
        <f t="shared" si="25"/>
        <v/>
      </c>
      <c r="E391" t="str">
        <f t="shared" si="26"/>
        <v/>
      </c>
      <c r="F391" t="str">
        <f t="shared" si="27"/>
        <v/>
      </c>
      <c r="G391" s="227"/>
    </row>
    <row r="392" spans="1:7" x14ac:dyDescent="0.2">
      <c r="A392" t="str">
        <f>IFERROR(IF(AND(A389=A390, A390=A391),IF(A389+1&gt;MATCH(0,Input_Lieferant!$B$9:$B$158,-1),"",A389+1),A389),"")</f>
        <v/>
      </c>
      <c r="B392" t="str">
        <f>IF(Input_Lieferant!B399="","",Input_Lieferant!B399)</f>
        <v/>
      </c>
      <c r="C392" t="str">
        <f t="shared" si="24"/>
        <v/>
      </c>
      <c r="D392" t="str">
        <f t="shared" si="25"/>
        <v/>
      </c>
      <c r="E392" t="str">
        <f t="shared" si="26"/>
        <v/>
      </c>
      <c r="F392" t="str">
        <f t="shared" si="27"/>
        <v/>
      </c>
      <c r="G392" s="227"/>
    </row>
    <row r="393" spans="1:7" x14ac:dyDescent="0.2">
      <c r="A393" t="str">
        <f>IFERROR(IF(AND(A389=A390, A390=A391),IF(A390+1&gt;MATCH(0,Input_Lieferant!$B$9:$B$158,-1),"",A390+1),A390),"")</f>
        <v/>
      </c>
      <c r="B393" t="str">
        <f>IF(Input_Lieferant!B400="","",Input_Lieferant!B400)</f>
        <v/>
      </c>
      <c r="C393" t="str">
        <f t="shared" si="24"/>
        <v/>
      </c>
      <c r="D393" t="str">
        <f t="shared" si="25"/>
        <v/>
      </c>
      <c r="E393" t="str">
        <f t="shared" si="26"/>
        <v/>
      </c>
      <c r="F393" t="str">
        <f t="shared" si="27"/>
        <v/>
      </c>
      <c r="G393" s="227"/>
    </row>
    <row r="394" spans="1:7" x14ac:dyDescent="0.2">
      <c r="A394" t="str">
        <f>IFERROR(IF(AND(A389=A390, A390=A391),IF(A391+1&gt;MATCH(0,Input_Lieferant!$B$9:$B$158,-1),"",A391+1),A391),"")</f>
        <v/>
      </c>
      <c r="B394" t="str">
        <f>IF(Input_Lieferant!B401="","",Input_Lieferant!B401)</f>
        <v/>
      </c>
      <c r="C394" t="str">
        <f t="shared" si="24"/>
        <v/>
      </c>
      <c r="D394" t="str">
        <f t="shared" si="25"/>
        <v/>
      </c>
      <c r="E394" t="str">
        <f t="shared" si="26"/>
        <v/>
      </c>
      <c r="F394" t="str">
        <f t="shared" si="27"/>
        <v/>
      </c>
      <c r="G394" s="227"/>
    </row>
    <row r="395" spans="1:7" x14ac:dyDescent="0.2">
      <c r="A395" t="str">
        <f>IFERROR(IF(AND(A392=A393, A393=A394),IF(A392+1&gt;MATCH(0,Input_Lieferant!$B$9:$B$158,-1),"",A392+1),A392),"")</f>
        <v/>
      </c>
      <c r="B395" t="str">
        <f>IF(Input_Lieferant!B402="","",Input_Lieferant!B402)</f>
        <v/>
      </c>
      <c r="C395" t="str">
        <f t="shared" si="24"/>
        <v/>
      </c>
      <c r="D395" t="str">
        <f t="shared" si="25"/>
        <v/>
      </c>
      <c r="E395" t="str">
        <f t="shared" si="26"/>
        <v/>
      </c>
      <c r="F395" t="str">
        <f t="shared" si="27"/>
        <v/>
      </c>
      <c r="G395" s="227"/>
    </row>
    <row r="396" spans="1:7" x14ac:dyDescent="0.2">
      <c r="A396" t="str">
        <f>IFERROR(IF(AND(A392=A393, A393=A394),IF(A393+1&gt;MATCH(0,Input_Lieferant!$B$9:$B$158,-1),"",A393+1),A393),"")</f>
        <v/>
      </c>
      <c r="B396" t="str">
        <f>IF(Input_Lieferant!B403="","",Input_Lieferant!B403)</f>
        <v/>
      </c>
      <c r="C396" t="str">
        <f t="shared" si="24"/>
        <v/>
      </c>
      <c r="D396" t="str">
        <f t="shared" si="25"/>
        <v/>
      </c>
      <c r="E396" t="str">
        <f t="shared" si="26"/>
        <v/>
      </c>
      <c r="F396" t="str">
        <f t="shared" si="27"/>
        <v/>
      </c>
      <c r="G396" s="227"/>
    </row>
    <row r="397" spans="1:7" x14ac:dyDescent="0.2">
      <c r="A397" t="str">
        <f>IFERROR(IF(AND(A392=A393, A393=A394),IF(A394+1&gt;MATCH(0,Input_Lieferant!$B$9:$B$158,-1),"",A394+1),A394),"")</f>
        <v/>
      </c>
      <c r="B397" t="str">
        <f>IF(Input_Lieferant!B404="","",Input_Lieferant!B404)</f>
        <v/>
      </c>
      <c r="C397" t="str">
        <f t="shared" si="24"/>
        <v/>
      </c>
      <c r="D397" t="str">
        <f t="shared" si="25"/>
        <v/>
      </c>
      <c r="E397" t="str">
        <f t="shared" si="26"/>
        <v/>
      </c>
      <c r="F397" t="str">
        <f t="shared" si="27"/>
        <v/>
      </c>
      <c r="G397" s="227"/>
    </row>
    <row r="398" spans="1:7" x14ac:dyDescent="0.2">
      <c r="A398" t="str">
        <f>IFERROR(IF(AND(A395=A396, A396=A397),IF(A395+1&gt;MATCH(0,Input_Lieferant!$B$9:$B$158,-1),"",A395+1),A395),"")</f>
        <v/>
      </c>
      <c r="B398" t="str">
        <f>IF(Input_Lieferant!B405="","",Input_Lieferant!B405)</f>
        <v/>
      </c>
      <c r="C398" t="str">
        <f t="shared" si="24"/>
        <v/>
      </c>
      <c r="D398" t="str">
        <f t="shared" si="25"/>
        <v/>
      </c>
      <c r="E398" t="str">
        <f t="shared" si="26"/>
        <v/>
      </c>
      <c r="F398" t="str">
        <f t="shared" si="27"/>
        <v/>
      </c>
      <c r="G398" s="227"/>
    </row>
    <row r="399" spans="1:7" x14ac:dyDescent="0.2">
      <c r="A399" t="str">
        <f>IFERROR(IF(AND(A395=A396, A396=A397),IF(A396+1&gt;MATCH(0,Input_Lieferant!$B$9:$B$158,-1),"",A396+1),A396),"")</f>
        <v/>
      </c>
      <c r="B399" t="str">
        <f>IF(Input_Lieferant!B406="","",Input_Lieferant!B406)</f>
        <v/>
      </c>
      <c r="C399" t="str">
        <f t="shared" si="24"/>
        <v/>
      </c>
      <c r="D399" t="str">
        <f t="shared" si="25"/>
        <v/>
      </c>
      <c r="E399" t="str">
        <f t="shared" si="26"/>
        <v/>
      </c>
      <c r="F399" t="str">
        <f t="shared" si="27"/>
        <v/>
      </c>
      <c r="G399" s="227"/>
    </row>
    <row r="400" spans="1:7" x14ac:dyDescent="0.2">
      <c r="A400" t="str">
        <f>IFERROR(IF(AND(A395=A396, A396=A397),IF(A397+1&gt;MATCH(0,Input_Lieferant!$B$9:$B$158,-1),"",A397+1),A397),"")</f>
        <v/>
      </c>
      <c r="B400" t="str">
        <f>IF(Input_Lieferant!B407="","",Input_Lieferant!B407)</f>
        <v/>
      </c>
      <c r="C400" t="str">
        <f t="shared" si="24"/>
        <v/>
      </c>
      <c r="D400" t="str">
        <f t="shared" si="25"/>
        <v/>
      </c>
      <c r="E400" t="str">
        <f t="shared" si="26"/>
        <v/>
      </c>
      <c r="F400" t="str">
        <f t="shared" si="27"/>
        <v/>
      </c>
      <c r="G400" s="227"/>
    </row>
    <row r="401" spans="1:7" x14ac:dyDescent="0.2">
      <c r="A401" t="str">
        <f>IFERROR(IF(AND(A398=A399, A399=A400),IF(A398+1&gt;MATCH(0,Input_Lieferant!$B$9:$B$158,-1),"",A398+1),A398),"")</f>
        <v/>
      </c>
      <c r="B401" t="str">
        <f>IF(Input_Lieferant!B408="","",Input_Lieferant!B408)</f>
        <v/>
      </c>
      <c r="C401" t="str">
        <f t="shared" si="24"/>
        <v/>
      </c>
      <c r="D401" t="str">
        <f t="shared" si="25"/>
        <v/>
      </c>
      <c r="E401" t="str">
        <f t="shared" si="26"/>
        <v/>
      </c>
      <c r="F401" t="str">
        <f t="shared" si="27"/>
        <v/>
      </c>
      <c r="G401" s="227"/>
    </row>
    <row r="402" spans="1:7" x14ac:dyDescent="0.2">
      <c r="A402" t="str">
        <f>IFERROR(IF(AND(A398=A399, A399=A400),IF(A399+1&gt;MATCH(0,Input_Lieferant!$B$9:$B$158,-1),"",A399+1),A399),"")</f>
        <v/>
      </c>
      <c r="B402" t="str">
        <f>IF(Input_Lieferant!B409="","",Input_Lieferant!B409)</f>
        <v/>
      </c>
      <c r="C402" t="str">
        <f t="shared" si="24"/>
        <v/>
      </c>
      <c r="D402" t="str">
        <f t="shared" si="25"/>
        <v/>
      </c>
      <c r="E402" t="str">
        <f t="shared" si="26"/>
        <v/>
      </c>
      <c r="F402" t="str">
        <f t="shared" si="27"/>
        <v/>
      </c>
      <c r="G402" s="227"/>
    </row>
    <row r="403" spans="1:7" x14ac:dyDescent="0.2">
      <c r="A403" t="str">
        <f>IFERROR(IF(AND(A398=A399, A399=A400),IF(A400+1&gt;MATCH(0,Input_Lieferant!$B$9:$B$158,-1),"",A400+1),A400),"")</f>
        <v/>
      </c>
      <c r="B403" t="str">
        <f>IF(Input_Lieferant!B410="","",Input_Lieferant!B410)</f>
        <v/>
      </c>
      <c r="C403" t="str">
        <f t="shared" si="24"/>
        <v/>
      </c>
      <c r="D403" t="str">
        <f t="shared" si="25"/>
        <v/>
      </c>
      <c r="E403" t="str">
        <f t="shared" si="26"/>
        <v/>
      </c>
      <c r="F403" t="str">
        <f t="shared" si="27"/>
        <v/>
      </c>
      <c r="G403" s="227"/>
    </row>
    <row r="404" spans="1:7" x14ac:dyDescent="0.2">
      <c r="A404" t="str">
        <f>IFERROR(IF(AND(A401=A402, A402=A403),IF(A401+1&gt;MATCH(0,Input_Lieferant!$B$9:$B$158,-1),"",A401+1),A401),"")</f>
        <v/>
      </c>
      <c r="B404" t="str">
        <f>IF(Input_Lieferant!B411="","",Input_Lieferant!B411)</f>
        <v/>
      </c>
      <c r="C404" t="str">
        <f t="shared" si="24"/>
        <v/>
      </c>
      <c r="D404" t="str">
        <f t="shared" si="25"/>
        <v/>
      </c>
      <c r="E404" t="str">
        <f t="shared" si="26"/>
        <v/>
      </c>
      <c r="F404" t="str">
        <f t="shared" si="27"/>
        <v/>
      </c>
      <c r="G404" s="227"/>
    </row>
    <row r="405" spans="1:7" x14ac:dyDescent="0.2">
      <c r="A405" t="str">
        <f>IFERROR(IF(AND(A401=A402, A402=A403),IF(A402+1&gt;MATCH(0,Input_Lieferant!$B$9:$B$158,-1),"",A402+1),A402),"")</f>
        <v/>
      </c>
      <c r="B405" t="str">
        <f>IF(Input_Lieferant!B412="","",Input_Lieferant!B412)</f>
        <v/>
      </c>
      <c r="C405" t="str">
        <f t="shared" si="24"/>
        <v/>
      </c>
      <c r="D405" t="str">
        <f t="shared" si="25"/>
        <v/>
      </c>
      <c r="E405" t="str">
        <f t="shared" si="26"/>
        <v/>
      </c>
      <c r="F405" t="str">
        <f t="shared" si="27"/>
        <v/>
      </c>
      <c r="G405" s="227"/>
    </row>
    <row r="406" spans="1:7" x14ac:dyDescent="0.2">
      <c r="A406" t="str">
        <f>IFERROR(IF(AND(A401=A402, A402=A403),IF(A403+1&gt;MATCH(0,Input_Lieferant!$B$9:$B$158,-1),"",A403+1),A403),"")</f>
        <v/>
      </c>
      <c r="B406" t="str">
        <f>IF(Input_Lieferant!B413="","",Input_Lieferant!B413)</f>
        <v/>
      </c>
      <c r="C406" t="str">
        <f t="shared" si="24"/>
        <v/>
      </c>
      <c r="D406" t="str">
        <f t="shared" si="25"/>
        <v/>
      </c>
      <c r="E406" t="str">
        <f t="shared" si="26"/>
        <v/>
      </c>
      <c r="F406" t="str">
        <f t="shared" si="27"/>
        <v/>
      </c>
      <c r="G406" s="227"/>
    </row>
    <row r="407" spans="1:7" x14ac:dyDescent="0.2">
      <c r="A407" t="str">
        <f>IFERROR(IF(AND(A404=A405, A405=A406),IF(A404+1&gt;MATCH(0,Input_Lieferant!$B$9:$B$158,-1),"",A404+1),A404),"")</f>
        <v/>
      </c>
      <c r="B407" t="str">
        <f>IF(Input_Lieferant!B414="","",Input_Lieferant!B414)</f>
        <v/>
      </c>
      <c r="C407" t="str">
        <f t="shared" si="24"/>
        <v/>
      </c>
      <c r="D407" t="str">
        <f t="shared" si="25"/>
        <v/>
      </c>
      <c r="E407" t="str">
        <f t="shared" si="26"/>
        <v/>
      </c>
      <c r="F407" t="str">
        <f t="shared" si="27"/>
        <v/>
      </c>
      <c r="G407" s="227"/>
    </row>
    <row r="408" spans="1:7" x14ac:dyDescent="0.2">
      <c r="A408" t="str">
        <f>IFERROR(IF(AND(A404=A405, A405=A406),IF(A405+1&gt;MATCH(0,Input_Lieferant!$B$9:$B$158,-1),"",A405+1),A405),"")</f>
        <v/>
      </c>
      <c r="B408" t="str">
        <f>IF(Input_Lieferant!B415="","",Input_Lieferant!B415)</f>
        <v/>
      </c>
      <c r="C408" t="str">
        <f t="shared" si="24"/>
        <v/>
      </c>
      <c r="D408" t="str">
        <f t="shared" si="25"/>
        <v/>
      </c>
      <c r="E408" t="str">
        <f t="shared" si="26"/>
        <v/>
      </c>
      <c r="F408" t="str">
        <f t="shared" si="27"/>
        <v/>
      </c>
      <c r="G408" s="227"/>
    </row>
    <row r="409" spans="1:7" x14ac:dyDescent="0.2">
      <c r="A409" t="str">
        <f>IFERROR(IF(AND(A404=A405, A405=A406),IF(A406+1&gt;MATCH(0,Input_Lieferant!$B$9:$B$158,-1),"",A406+1),A406),"")</f>
        <v/>
      </c>
      <c r="B409" t="str">
        <f>IF(Input_Lieferant!B416="","",Input_Lieferant!B416)</f>
        <v/>
      </c>
      <c r="C409" t="str">
        <f t="shared" si="24"/>
        <v/>
      </c>
      <c r="D409" t="str">
        <f t="shared" si="25"/>
        <v/>
      </c>
      <c r="E409" t="str">
        <f t="shared" si="26"/>
        <v/>
      </c>
      <c r="F409" t="str">
        <f t="shared" si="27"/>
        <v/>
      </c>
      <c r="G409" s="227"/>
    </row>
    <row r="410" spans="1:7" x14ac:dyDescent="0.2">
      <c r="A410" t="str">
        <f>IFERROR(IF(AND(A407=A408, A408=A409),IF(A407+1&gt;MATCH(0,Input_Lieferant!$B$9:$B$158,-1),"",A407+1),A407),"")</f>
        <v/>
      </c>
      <c r="B410" t="str">
        <f>IF(Input_Lieferant!B417="","",Input_Lieferant!B417)</f>
        <v/>
      </c>
      <c r="C410" t="str">
        <f t="shared" si="24"/>
        <v/>
      </c>
      <c r="D410" t="str">
        <f t="shared" si="25"/>
        <v/>
      </c>
      <c r="E410" t="str">
        <f t="shared" si="26"/>
        <v/>
      </c>
      <c r="F410" t="str">
        <f t="shared" si="27"/>
        <v/>
      </c>
      <c r="G410" s="227"/>
    </row>
    <row r="411" spans="1:7" x14ac:dyDescent="0.2">
      <c r="A411" t="str">
        <f>IFERROR(IF(AND(A407=A408, A408=A409),IF(A408+1&gt;MATCH(0,Input_Lieferant!$B$9:$B$158,-1),"",A408+1),A408),"")</f>
        <v/>
      </c>
      <c r="B411" t="str">
        <f>IF(Input_Lieferant!B418="","",Input_Lieferant!B418)</f>
        <v/>
      </c>
      <c r="C411" t="str">
        <f t="shared" si="24"/>
        <v/>
      </c>
      <c r="D411" t="str">
        <f t="shared" si="25"/>
        <v/>
      </c>
      <c r="E411" t="str">
        <f t="shared" si="26"/>
        <v/>
      </c>
      <c r="F411" t="str">
        <f t="shared" si="27"/>
        <v/>
      </c>
      <c r="G411" s="227"/>
    </row>
    <row r="412" spans="1:7" x14ac:dyDescent="0.2">
      <c r="A412" t="str">
        <f>IFERROR(IF(AND(A407=A408, A408=A409),IF(A409+1&gt;MATCH(0,Input_Lieferant!$B$9:$B$158,-1),"",A409+1),A409),"")</f>
        <v/>
      </c>
      <c r="B412" t="str">
        <f>IF(Input_Lieferant!B419="","",Input_Lieferant!B419)</f>
        <v/>
      </c>
      <c r="C412" t="str">
        <f t="shared" si="24"/>
        <v/>
      </c>
      <c r="D412" t="str">
        <f t="shared" si="25"/>
        <v/>
      </c>
      <c r="E412" t="str">
        <f t="shared" si="26"/>
        <v/>
      </c>
      <c r="F412" t="str">
        <f t="shared" si="27"/>
        <v/>
      </c>
      <c r="G412" s="227"/>
    </row>
    <row r="413" spans="1:7" x14ac:dyDescent="0.2">
      <c r="A413" t="str">
        <f>IFERROR(IF(AND(A410=A411, A411=A412),IF(A410+1&gt;MATCH(0,Input_Lieferant!$B$9:$B$158,-1),"",A410+1),A410),"")</f>
        <v/>
      </c>
      <c r="B413" t="str">
        <f>IF(Input_Lieferant!B420="","",Input_Lieferant!B420)</f>
        <v/>
      </c>
      <c r="C413" t="str">
        <f t="shared" si="24"/>
        <v/>
      </c>
      <c r="D413" t="str">
        <f t="shared" si="25"/>
        <v/>
      </c>
      <c r="E413" t="str">
        <f t="shared" si="26"/>
        <v/>
      </c>
      <c r="F413" t="str">
        <f t="shared" si="27"/>
        <v/>
      </c>
      <c r="G413" s="227"/>
    </row>
    <row r="414" spans="1:7" x14ac:dyDescent="0.2">
      <c r="A414" t="str">
        <f>IFERROR(IF(AND(A410=A411, A411=A412),IF(A411+1&gt;MATCH(0,Input_Lieferant!$B$9:$B$158,-1),"",A411+1),A411),"")</f>
        <v/>
      </c>
      <c r="B414" t="str">
        <f>IF(Input_Lieferant!B421="","",Input_Lieferant!B421)</f>
        <v/>
      </c>
      <c r="C414" t="str">
        <f t="shared" si="24"/>
        <v/>
      </c>
      <c r="D414" t="str">
        <f t="shared" si="25"/>
        <v/>
      </c>
      <c r="E414" t="str">
        <f t="shared" si="26"/>
        <v/>
      </c>
      <c r="F414" t="str">
        <f t="shared" si="27"/>
        <v/>
      </c>
      <c r="G414" s="227"/>
    </row>
    <row r="415" spans="1:7" x14ac:dyDescent="0.2">
      <c r="A415" t="str">
        <f>IFERROR(IF(AND(A410=A411, A411=A412),IF(A412+1&gt;MATCH(0,Input_Lieferant!$B$9:$B$158,-1),"",A412+1),A412),"")</f>
        <v/>
      </c>
      <c r="B415" t="str">
        <f>IF(Input_Lieferant!B422="","",Input_Lieferant!B422)</f>
        <v/>
      </c>
      <c r="C415" t="str">
        <f t="shared" si="24"/>
        <v/>
      </c>
      <c r="D415" t="str">
        <f t="shared" si="25"/>
        <v/>
      </c>
      <c r="E415" t="str">
        <f t="shared" si="26"/>
        <v/>
      </c>
      <c r="F415" t="str">
        <f t="shared" si="27"/>
        <v/>
      </c>
      <c r="G415" s="227"/>
    </row>
    <row r="416" spans="1:7" x14ac:dyDescent="0.2">
      <c r="A416" t="str">
        <f>IFERROR(IF(AND(A413=A414, A414=A415),IF(A413+1&gt;MATCH(0,Input_Lieferant!$B$9:$B$158,-1),"",A413+1),A413),"")</f>
        <v/>
      </c>
      <c r="B416" t="str">
        <f>IF(Input_Lieferant!B423="","",Input_Lieferant!B423)</f>
        <v/>
      </c>
      <c r="C416" t="str">
        <f t="shared" si="24"/>
        <v/>
      </c>
      <c r="D416" t="str">
        <f t="shared" si="25"/>
        <v/>
      </c>
      <c r="E416" t="str">
        <f t="shared" si="26"/>
        <v/>
      </c>
      <c r="F416" t="str">
        <f t="shared" si="27"/>
        <v/>
      </c>
      <c r="G416" s="227"/>
    </row>
    <row r="417" spans="1:7" x14ac:dyDescent="0.2">
      <c r="A417" t="str">
        <f>IFERROR(IF(AND(A413=A414, A414=A415),IF(A414+1&gt;MATCH(0,Input_Lieferant!$B$9:$B$158,-1),"",A414+1),A414),"")</f>
        <v/>
      </c>
      <c r="B417" t="str">
        <f>IF(Input_Lieferant!B424="","",Input_Lieferant!B424)</f>
        <v/>
      </c>
      <c r="C417" t="str">
        <f t="shared" si="24"/>
        <v/>
      </c>
      <c r="D417" t="str">
        <f t="shared" si="25"/>
        <v/>
      </c>
      <c r="E417" t="str">
        <f t="shared" si="26"/>
        <v/>
      </c>
      <c r="F417" t="str">
        <f t="shared" si="27"/>
        <v/>
      </c>
      <c r="G417" s="227"/>
    </row>
    <row r="418" spans="1:7" x14ac:dyDescent="0.2">
      <c r="A418" t="str">
        <f>IFERROR(IF(AND(A413=A414, A414=A415),IF(A415+1&gt;MATCH(0,Input_Lieferant!$B$9:$B$158,-1),"",A415+1),A415),"")</f>
        <v/>
      </c>
      <c r="B418" t="str">
        <f>IF(Input_Lieferant!B425="","",Input_Lieferant!B425)</f>
        <v/>
      </c>
      <c r="C418" t="str">
        <f t="shared" si="24"/>
        <v/>
      </c>
      <c r="D418" t="str">
        <f t="shared" si="25"/>
        <v/>
      </c>
      <c r="E418" t="str">
        <f t="shared" si="26"/>
        <v/>
      </c>
      <c r="F418" t="str">
        <f t="shared" si="27"/>
        <v/>
      </c>
      <c r="G418" s="227"/>
    </row>
    <row r="419" spans="1:7" x14ac:dyDescent="0.2">
      <c r="A419" t="str">
        <f>IFERROR(IF(AND(A416=A417, A417=A418),IF(A416+1&gt;MATCH(0,Input_Lieferant!$B$9:$B$158,-1),"",A416+1),A416),"")</f>
        <v/>
      </c>
      <c r="B419" t="str">
        <f>IF(Input_Lieferant!B426="","",Input_Lieferant!B426)</f>
        <v/>
      </c>
      <c r="C419" t="str">
        <f t="shared" si="24"/>
        <v/>
      </c>
      <c r="D419" t="str">
        <f t="shared" si="25"/>
        <v/>
      </c>
      <c r="E419" t="str">
        <f t="shared" si="26"/>
        <v/>
      </c>
      <c r="F419" t="str">
        <f t="shared" si="27"/>
        <v/>
      </c>
      <c r="G419" s="227"/>
    </row>
    <row r="420" spans="1:7" x14ac:dyDescent="0.2">
      <c r="A420" t="str">
        <f>IFERROR(IF(AND(A416=A417, A417=A418),IF(A417+1&gt;MATCH(0,Input_Lieferant!$B$9:$B$158,-1),"",A417+1),A417),"")</f>
        <v/>
      </c>
      <c r="B420" t="str">
        <f>IF(Input_Lieferant!B427="","",Input_Lieferant!B427)</f>
        <v/>
      </c>
      <c r="C420" t="str">
        <f t="shared" si="24"/>
        <v/>
      </c>
      <c r="D420" t="str">
        <f t="shared" si="25"/>
        <v/>
      </c>
      <c r="E420" t="str">
        <f t="shared" si="26"/>
        <v/>
      </c>
      <c r="F420" t="str">
        <f t="shared" si="27"/>
        <v/>
      </c>
      <c r="G420" s="227"/>
    </row>
    <row r="421" spans="1:7" x14ac:dyDescent="0.2">
      <c r="A421" t="str">
        <f>IFERROR(IF(AND(A416=A417, A417=A418),IF(A418+1&gt;MATCH(0,Input_Lieferant!$B$9:$B$158,-1),"",A418+1),A418),"")</f>
        <v/>
      </c>
      <c r="B421" t="str">
        <f>IF(Input_Lieferant!B428="","",Input_Lieferant!B428)</f>
        <v/>
      </c>
      <c r="C421" t="str">
        <f t="shared" si="24"/>
        <v/>
      </c>
      <c r="D421" t="str">
        <f t="shared" si="25"/>
        <v/>
      </c>
      <c r="E421" t="str">
        <f t="shared" si="26"/>
        <v/>
      </c>
      <c r="F421" t="str">
        <f t="shared" si="27"/>
        <v/>
      </c>
      <c r="G421" s="227"/>
    </row>
    <row r="422" spans="1:7" x14ac:dyDescent="0.2">
      <c r="A422" t="str">
        <f>IFERROR(IF(AND(A419=A420, A420=A421),IF(A419+1&gt;MATCH(0,Input_Lieferant!$B$9:$B$158,-1),"",A419+1),A419),"")</f>
        <v/>
      </c>
      <c r="B422" t="str">
        <f>IF(Input_Lieferant!B429="","",Input_Lieferant!B429)</f>
        <v/>
      </c>
      <c r="C422" t="str">
        <f t="shared" si="24"/>
        <v/>
      </c>
      <c r="D422" t="str">
        <f t="shared" si="25"/>
        <v/>
      </c>
      <c r="E422" t="str">
        <f t="shared" si="26"/>
        <v/>
      </c>
      <c r="F422" t="str">
        <f t="shared" si="27"/>
        <v/>
      </c>
      <c r="G422" s="227"/>
    </row>
    <row r="423" spans="1:7" x14ac:dyDescent="0.2">
      <c r="A423" t="str">
        <f>IFERROR(IF(AND(A419=A420, A420=A421),IF(A420+1&gt;MATCH(0,Input_Lieferant!$B$9:$B$158,-1),"",A420+1),A420),"")</f>
        <v/>
      </c>
      <c r="B423" t="str">
        <f>IF(Input_Lieferant!B430="","",Input_Lieferant!B430)</f>
        <v/>
      </c>
      <c r="C423" t="str">
        <f t="shared" si="24"/>
        <v/>
      </c>
      <c r="D423" t="str">
        <f t="shared" si="25"/>
        <v/>
      </c>
      <c r="E423" t="str">
        <f t="shared" si="26"/>
        <v/>
      </c>
      <c r="F423" t="str">
        <f t="shared" si="27"/>
        <v/>
      </c>
      <c r="G423" s="227"/>
    </row>
    <row r="424" spans="1:7" x14ac:dyDescent="0.2">
      <c r="A424" t="str">
        <f>IFERROR(IF(AND(A419=A420, A420=A421),IF(A421+1&gt;MATCH(0,Input_Lieferant!$B$9:$B$158,-1),"",A421+1),A421),"")</f>
        <v/>
      </c>
      <c r="B424" t="str">
        <f>IF(Input_Lieferant!B431="","",Input_Lieferant!B431)</f>
        <v/>
      </c>
      <c r="C424" t="str">
        <f t="shared" si="24"/>
        <v/>
      </c>
      <c r="D424" t="str">
        <f t="shared" si="25"/>
        <v/>
      </c>
      <c r="E424" t="str">
        <f t="shared" si="26"/>
        <v/>
      </c>
      <c r="F424" t="str">
        <f t="shared" si="27"/>
        <v/>
      </c>
      <c r="G424" s="227"/>
    </row>
    <row r="425" spans="1:7" x14ac:dyDescent="0.2">
      <c r="A425" t="str">
        <f>IFERROR(IF(AND(A422=A423, A423=A424),IF(A422+1&gt;MATCH(0,Input_Lieferant!$B$9:$B$158,-1),"",A422+1),A422),"")</f>
        <v/>
      </c>
      <c r="B425" t="str">
        <f>IF(Input_Lieferant!B432="","",Input_Lieferant!B432)</f>
        <v/>
      </c>
      <c r="C425" t="str">
        <f t="shared" si="24"/>
        <v/>
      </c>
      <c r="D425" t="str">
        <f t="shared" si="25"/>
        <v/>
      </c>
      <c r="E425" t="str">
        <f t="shared" si="26"/>
        <v/>
      </c>
      <c r="F425" t="str">
        <f t="shared" si="27"/>
        <v/>
      </c>
      <c r="G425" s="227"/>
    </row>
    <row r="426" spans="1:7" x14ac:dyDescent="0.2">
      <c r="A426" t="str">
        <f>IFERROR(IF(AND(A422=A423, A423=A424),IF(A423+1&gt;MATCH(0,Input_Lieferant!$B$9:$B$158,-1),"",A423+1),A423),"")</f>
        <v/>
      </c>
      <c r="B426" t="str">
        <f>IF(Input_Lieferant!B433="","",Input_Lieferant!B433)</f>
        <v/>
      </c>
      <c r="C426" t="str">
        <f t="shared" si="24"/>
        <v/>
      </c>
      <c r="D426" t="str">
        <f t="shared" si="25"/>
        <v/>
      </c>
      <c r="E426" t="str">
        <f t="shared" si="26"/>
        <v/>
      </c>
      <c r="F426" t="str">
        <f t="shared" si="27"/>
        <v/>
      </c>
      <c r="G426" s="227"/>
    </row>
    <row r="427" spans="1:7" x14ac:dyDescent="0.2">
      <c r="A427" t="str">
        <f>IFERROR(IF(AND(A422=A423, A423=A424),IF(A424+1&gt;MATCH(0,Input_Lieferant!$B$9:$B$158,-1),"",A424+1),A424),"")</f>
        <v/>
      </c>
      <c r="B427" t="str">
        <f>IF(Input_Lieferant!B434="","",Input_Lieferant!B434)</f>
        <v/>
      </c>
      <c r="C427" t="str">
        <f t="shared" si="24"/>
        <v/>
      </c>
      <c r="D427" t="str">
        <f t="shared" si="25"/>
        <v/>
      </c>
      <c r="E427" t="str">
        <f t="shared" si="26"/>
        <v/>
      </c>
      <c r="F427" t="str">
        <f t="shared" si="27"/>
        <v/>
      </c>
      <c r="G427" s="227"/>
    </row>
    <row r="428" spans="1:7" x14ac:dyDescent="0.2">
      <c r="A428" t="str">
        <f>IFERROR(IF(AND(A425=A426, A426=A427),IF(A425+1&gt;MATCH(0,Input_Lieferant!$B$9:$B$158,-1),"",A425+1),A425),"")</f>
        <v/>
      </c>
      <c r="B428" t="str">
        <f>IF(Input_Lieferant!B435="","",Input_Lieferant!B435)</f>
        <v/>
      </c>
      <c r="C428" t="str">
        <f t="shared" si="24"/>
        <v/>
      </c>
      <c r="D428" t="str">
        <f t="shared" si="25"/>
        <v/>
      </c>
      <c r="E428" t="str">
        <f t="shared" si="26"/>
        <v/>
      </c>
      <c r="F428" t="str">
        <f t="shared" si="27"/>
        <v/>
      </c>
      <c r="G428" s="227"/>
    </row>
    <row r="429" spans="1:7" x14ac:dyDescent="0.2">
      <c r="A429" t="str">
        <f>IFERROR(IF(AND(A425=A426, A426=A427),IF(A426+1&gt;MATCH(0,Input_Lieferant!$B$9:$B$158,-1),"",A426+1),A426),"")</f>
        <v/>
      </c>
      <c r="B429" t="str">
        <f>IF(Input_Lieferant!B436="","",Input_Lieferant!B436)</f>
        <v/>
      </c>
      <c r="C429" t="str">
        <f t="shared" si="24"/>
        <v/>
      </c>
      <c r="D429" t="str">
        <f t="shared" si="25"/>
        <v/>
      </c>
      <c r="E429" t="str">
        <f t="shared" si="26"/>
        <v/>
      </c>
      <c r="F429" t="str">
        <f t="shared" si="27"/>
        <v/>
      </c>
      <c r="G429" s="227"/>
    </row>
    <row r="430" spans="1:7" x14ac:dyDescent="0.2">
      <c r="A430" t="str">
        <f>IFERROR(IF(AND(A425=A426, A426=A427),IF(A427+1&gt;MATCH(0,Input_Lieferant!$B$9:$B$158,-1),"",A427+1),A427),"")</f>
        <v/>
      </c>
      <c r="B430" t="str">
        <f>IF(Input_Lieferant!B437="","",Input_Lieferant!B437)</f>
        <v/>
      </c>
      <c r="C430" t="str">
        <f t="shared" si="24"/>
        <v/>
      </c>
      <c r="D430" t="str">
        <f t="shared" si="25"/>
        <v/>
      </c>
      <c r="E430" t="str">
        <f t="shared" si="26"/>
        <v/>
      </c>
      <c r="F430" t="str">
        <f t="shared" si="27"/>
        <v/>
      </c>
      <c r="G430" s="227"/>
    </row>
    <row r="431" spans="1:7" x14ac:dyDescent="0.2">
      <c r="A431" t="str">
        <f>IFERROR(IF(AND(A428=A429, A429=A430),IF(A428+1&gt;MATCH(0,Input_Lieferant!$B$9:$B$158,-1),"",A428+1),A428),"")</f>
        <v/>
      </c>
      <c r="B431" t="str">
        <f>IF(Input_Lieferant!B438="","",Input_Lieferant!B438)</f>
        <v/>
      </c>
      <c r="C431" t="str">
        <f t="shared" si="24"/>
        <v/>
      </c>
      <c r="D431" t="str">
        <f t="shared" si="25"/>
        <v/>
      </c>
      <c r="E431" t="str">
        <f t="shared" si="26"/>
        <v/>
      </c>
      <c r="F431" t="str">
        <f t="shared" si="27"/>
        <v/>
      </c>
      <c r="G431" s="227"/>
    </row>
    <row r="432" spans="1:7" x14ac:dyDescent="0.2">
      <c r="A432" t="str">
        <f>IFERROR(IF(AND(A428=A429, A429=A430),IF(A429+1&gt;MATCH(0,Input_Lieferant!$B$9:$B$158,-1),"",A429+1),A429),"")</f>
        <v/>
      </c>
      <c r="B432" t="str">
        <f>IF(Input_Lieferant!B439="","",Input_Lieferant!B439)</f>
        <v/>
      </c>
      <c r="C432" t="str">
        <f t="shared" si="24"/>
        <v/>
      </c>
      <c r="D432" t="str">
        <f t="shared" si="25"/>
        <v/>
      </c>
      <c r="E432" t="str">
        <f t="shared" si="26"/>
        <v/>
      </c>
      <c r="F432" t="str">
        <f t="shared" si="27"/>
        <v/>
      </c>
      <c r="G432" s="227"/>
    </row>
    <row r="433" spans="1:7" x14ac:dyDescent="0.2">
      <c r="A433" t="str">
        <f>IFERROR(IF(AND(A428=A429, A429=A430),IF(A430+1&gt;MATCH(0,Input_Lieferant!$B$9:$B$158,-1),"",A430+1),A430),"")</f>
        <v/>
      </c>
      <c r="B433" t="str">
        <f>IF(Input_Lieferant!B440="","",Input_Lieferant!B440)</f>
        <v/>
      </c>
      <c r="C433" t="str">
        <f t="shared" si="24"/>
        <v/>
      </c>
      <c r="D433" t="str">
        <f t="shared" si="25"/>
        <v/>
      </c>
      <c r="E433" t="str">
        <f t="shared" si="26"/>
        <v/>
      </c>
      <c r="F433" t="str">
        <f t="shared" si="27"/>
        <v/>
      </c>
      <c r="G433" s="227"/>
    </row>
    <row r="434" spans="1:7" x14ac:dyDescent="0.2">
      <c r="A434" t="str">
        <f>IFERROR(IF(AND(A431=A432, A432=A433),IF(A431+1&gt;MATCH(0,Input_Lieferant!$B$9:$B$158,-1),"",A431+1),A431),"")</f>
        <v/>
      </c>
      <c r="B434" t="str">
        <f>IF(Input_Lieferant!B441="","",Input_Lieferant!B441)</f>
        <v/>
      </c>
      <c r="C434" t="str">
        <f t="shared" si="24"/>
        <v/>
      </c>
      <c r="D434" t="str">
        <f t="shared" si="25"/>
        <v/>
      </c>
      <c r="E434" t="str">
        <f t="shared" si="26"/>
        <v/>
      </c>
      <c r="F434" t="str">
        <f t="shared" si="27"/>
        <v/>
      </c>
      <c r="G434" s="227"/>
    </row>
    <row r="435" spans="1:7" x14ac:dyDescent="0.2">
      <c r="A435" t="str">
        <f>IFERROR(IF(AND(A431=A432, A432=A433),IF(A432+1&gt;MATCH(0,Input_Lieferant!$B$9:$B$158,-1),"",A432+1),A432),"")</f>
        <v/>
      </c>
      <c r="B435" t="str">
        <f>IF(Input_Lieferant!B442="","",Input_Lieferant!B442)</f>
        <v/>
      </c>
      <c r="C435" t="str">
        <f t="shared" si="24"/>
        <v/>
      </c>
      <c r="D435" t="str">
        <f t="shared" si="25"/>
        <v/>
      </c>
      <c r="E435" t="str">
        <f t="shared" si="26"/>
        <v/>
      </c>
      <c r="F435" t="str">
        <f t="shared" si="27"/>
        <v/>
      </c>
      <c r="G435" s="227"/>
    </row>
    <row r="436" spans="1:7" x14ac:dyDescent="0.2">
      <c r="A436" t="str">
        <f>IFERROR(IF(AND(A431=A432, A432=A433),IF(A433+1&gt;MATCH(0,Input_Lieferant!$B$9:$B$158,-1),"",A433+1),A433),"")</f>
        <v/>
      </c>
      <c r="B436" t="str">
        <f>IF(Input_Lieferant!B443="","",Input_Lieferant!B443)</f>
        <v/>
      </c>
      <c r="C436" t="str">
        <f t="shared" si="24"/>
        <v/>
      </c>
      <c r="D436" t="str">
        <f t="shared" si="25"/>
        <v/>
      </c>
      <c r="E436" t="str">
        <f t="shared" si="26"/>
        <v/>
      </c>
      <c r="F436" t="str">
        <f t="shared" si="27"/>
        <v/>
      </c>
      <c r="G436" s="227"/>
    </row>
    <row r="437" spans="1:7" x14ac:dyDescent="0.2">
      <c r="A437" t="str">
        <f>IFERROR(IF(AND(A434=A435, A435=A436),IF(A434+1&gt;MATCH(0,Input_Lieferant!$B$9:$B$158,-1),"",A434+1),A434),"")</f>
        <v/>
      </c>
      <c r="B437" t="str">
        <f>IF(Input_Lieferant!B444="","",Input_Lieferant!B444)</f>
        <v/>
      </c>
      <c r="C437" t="str">
        <f t="shared" si="24"/>
        <v/>
      </c>
      <c r="D437" t="str">
        <f t="shared" si="25"/>
        <v/>
      </c>
      <c r="E437" t="str">
        <f t="shared" si="26"/>
        <v/>
      </c>
      <c r="F437" t="str">
        <f t="shared" si="27"/>
        <v/>
      </c>
      <c r="G437" s="227"/>
    </row>
    <row r="438" spans="1:7" x14ac:dyDescent="0.2">
      <c r="A438" t="str">
        <f>IFERROR(IF(AND(A434=A435, A435=A436),IF(A435+1&gt;MATCH(0,Input_Lieferant!$B$9:$B$158,-1),"",A435+1),A435),"")</f>
        <v/>
      </c>
      <c r="B438" t="str">
        <f>IF(Input_Lieferant!B445="","",Input_Lieferant!B445)</f>
        <v/>
      </c>
      <c r="C438" t="str">
        <f t="shared" si="24"/>
        <v/>
      </c>
      <c r="D438" t="str">
        <f t="shared" si="25"/>
        <v/>
      </c>
      <c r="E438" t="str">
        <f t="shared" si="26"/>
        <v/>
      </c>
      <c r="F438" t="str">
        <f t="shared" si="27"/>
        <v/>
      </c>
      <c r="G438" s="227"/>
    </row>
    <row r="439" spans="1:7" x14ac:dyDescent="0.2">
      <c r="A439" t="str">
        <f>IFERROR(IF(AND(A434=A435, A435=A436),IF(A436+1&gt;MATCH(0,Input_Lieferant!$B$9:$B$158,-1),"",A436+1),A436),"")</f>
        <v/>
      </c>
      <c r="B439" t="str">
        <f>IF(Input_Lieferant!B446="","",Input_Lieferant!B446)</f>
        <v/>
      </c>
      <c r="C439" t="str">
        <f t="shared" si="24"/>
        <v/>
      </c>
      <c r="D439" t="str">
        <f t="shared" si="25"/>
        <v/>
      </c>
      <c r="E439" t="str">
        <f t="shared" si="26"/>
        <v/>
      </c>
      <c r="F439" t="str">
        <f t="shared" si="27"/>
        <v/>
      </c>
      <c r="G439" s="227"/>
    </row>
    <row r="440" spans="1:7" x14ac:dyDescent="0.2">
      <c r="A440" t="str">
        <f>IFERROR(IF(AND(A437=A438, A438=A439),IF(A437+1&gt;MATCH(0,Input_Lieferant!$B$9:$B$158,-1),"",A437+1),A437),"")</f>
        <v/>
      </c>
      <c r="B440" t="str">
        <f>IF(Input_Lieferant!B447="","",Input_Lieferant!B447)</f>
        <v/>
      </c>
      <c r="C440" t="str">
        <f t="shared" si="24"/>
        <v/>
      </c>
      <c r="D440" t="str">
        <f t="shared" si="25"/>
        <v/>
      </c>
      <c r="E440" t="str">
        <f t="shared" si="26"/>
        <v/>
      </c>
      <c r="F440" t="str">
        <f t="shared" si="27"/>
        <v/>
      </c>
      <c r="G440" s="227"/>
    </row>
    <row r="441" spans="1:7" x14ac:dyDescent="0.2">
      <c r="A441" t="str">
        <f>IFERROR(IF(AND(A437=A438, A438=A439),IF(A438+1&gt;MATCH(0,Input_Lieferant!$B$9:$B$158,-1),"",A438+1),A438),"")</f>
        <v/>
      </c>
      <c r="B441" t="str">
        <f>IF(Input_Lieferant!B448="","",Input_Lieferant!B448)</f>
        <v/>
      </c>
      <c r="C441" t="str">
        <f t="shared" si="24"/>
        <v/>
      </c>
      <c r="D441" t="str">
        <f t="shared" si="25"/>
        <v/>
      </c>
      <c r="E441" t="str">
        <f t="shared" si="26"/>
        <v/>
      </c>
      <c r="F441" t="str">
        <f t="shared" si="27"/>
        <v/>
      </c>
      <c r="G441" s="227"/>
    </row>
    <row r="442" spans="1:7" x14ac:dyDescent="0.2">
      <c r="A442" t="str">
        <f>IFERROR(IF(AND(A437=A438, A438=A439),IF(A439+1&gt;MATCH(0,Input_Lieferant!$B$9:$B$158,-1),"",A439+1),A439),"")</f>
        <v/>
      </c>
      <c r="B442" t="str">
        <f>IF(Input_Lieferant!B449="","",Input_Lieferant!B449)</f>
        <v/>
      </c>
      <c r="C442" t="str">
        <f t="shared" si="24"/>
        <v/>
      </c>
      <c r="D442" t="str">
        <f t="shared" si="25"/>
        <v/>
      </c>
      <c r="E442" t="str">
        <f t="shared" si="26"/>
        <v/>
      </c>
      <c r="F442" t="str">
        <f t="shared" si="27"/>
        <v/>
      </c>
      <c r="G442" s="227"/>
    </row>
    <row r="443" spans="1:7" x14ac:dyDescent="0.2">
      <c r="A443" t="str">
        <f>IFERROR(IF(AND(A440=A441, A441=A442),IF(A440+1&gt;MATCH(0,Input_Lieferant!$B$9:$B$158,-1),"",A440+1),A440),"")</f>
        <v/>
      </c>
      <c r="B443" t="str">
        <f>IF(Input_Lieferant!B450="","",Input_Lieferant!B450)</f>
        <v/>
      </c>
      <c r="C443" t="str">
        <f t="shared" si="24"/>
        <v/>
      </c>
      <c r="D443" t="str">
        <f t="shared" si="25"/>
        <v/>
      </c>
      <c r="E443" t="str">
        <f t="shared" si="26"/>
        <v/>
      </c>
      <c r="F443" t="str">
        <f t="shared" si="27"/>
        <v/>
      </c>
      <c r="G443" s="227"/>
    </row>
    <row r="444" spans="1:7" x14ac:dyDescent="0.2">
      <c r="A444" t="str">
        <f>IFERROR(IF(AND(A440=A441, A441=A442),IF(A441+1&gt;MATCH(0,Input_Lieferant!$B$9:$B$158,-1),"",A441+1),A441),"")</f>
        <v/>
      </c>
      <c r="B444" t="str">
        <f>IF(Input_Lieferant!B451="","",Input_Lieferant!B451)</f>
        <v/>
      </c>
      <c r="C444" t="str">
        <f t="shared" si="24"/>
        <v/>
      </c>
      <c r="D444" t="str">
        <f t="shared" si="25"/>
        <v/>
      </c>
      <c r="E444" t="str">
        <f t="shared" si="26"/>
        <v/>
      </c>
      <c r="F444" t="str">
        <f t="shared" si="27"/>
        <v/>
      </c>
      <c r="G444" s="227"/>
    </row>
    <row r="445" spans="1:7" x14ac:dyDescent="0.2">
      <c r="A445" t="str">
        <f>IFERROR(IF(AND(A440=A441, A441=A442),IF(A442+1&gt;MATCH(0,Input_Lieferant!$B$9:$B$158,-1),"",A442+1),A442),"")</f>
        <v/>
      </c>
      <c r="B445" t="str">
        <f>IF(Input_Lieferant!B452="","",Input_Lieferant!B452)</f>
        <v/>
      </c>
      <c r="C445" t="str">
        <f t="shared" si="24"/>
        <v/>
      </c>
      <c r="D445" t="str">
        <f t="shared" si="25"/>
        <v/>
      </c>
      <c r="E445" t="str">
        <f t="shared" si="26"/>
        <v/>
      </c>
      <c r="F445" t="str">
        <f t="shared" si="27"/>
        <v/>
      </c>
      <c r="G445" s="227"/>
    </row>
    <row r="446" spans="1:7" x14ac:dyDescent="0.2">
      <c r="A446" t="str">
        <f>IFERROR(IF(AND(A443=A444, A444=A445),IF(A443+1&gt;MATCH(0,Input_Lieferant!$B$9:$B$158,-1),"",A443+1),A443),"")</f>
        <v/>
      </c>
      <c r="B446" t="str">
        <f>IF(Input_Lieferant!B453="","",Input_Lieferant!B453)</f>
        <v/>
      </c>
      <c r="C446" t="str">
        <f t="shared" si="24"/>
        <v/>
      </c>
      <c r="D446" t="str">
        <f t="shared" si="25"/>
        <v/>
      </c>
      <c r="E446" t="str">
        <f t="shared" si="26"/>
        <v/>
      </c>
      <c r="F446" t="str">
        <f t="shared" si="27"/>
        <v/>
      </c>
      <c r="G446" s="227"/>
    </row>
    <row r="447" spans="1:7" x14ac:dyDescent="0.2">
      <c r="A447" t="str">
        <f>IFERROR(IF(AND(A443=A444, A444=A445),IF(A444+1&gt;MATCH(0,Input_Lieferant!$B$9:$B$158,-1),"",A444+1),A444),"")</f>
        <v/>
      </c>
      <c r="B447" t="str">
        <f>IF(Input_Lieferant!B454="","",Input_Lieferant!B454)</f>
        <v/>
      </c>
      <c r="C447" t="str">
        <f t="shared" si="24"/>
        <v/>
      </c>
      <c r="D447" t="str">
        <f t="shared" si="25"/>
        <v/>
      </c>
      <c r="E447" t="str">
        <f t="shared" si="26"/>
        <v/>
      </c>
      <c r="F447" t="str">
        <f t="shared" si="27"/>
        <v/>
      </c>
      <c r="G447" s="227"/>
    </row>
    <row r="448" spans="1:7" x14ac:dyDescent="0.2">
      <c r="A448" t="str">
        <f>IFERROR(IF(AND(A443=A444, A444=A445),IF(A445+1&gt;MATCH(0,Input_Lieferant!$B$9:$B$158,-1),"",A445+1),A445),"")</f>
        <v/>
      </c>
      <c r="B448" t="str">
        <f>IF(Input_Lieferant!B455="","",Input_Lieferant!B455)</f>
        <v/>
      </c>
      <c r="C448" t="str">
        <f t="shared" si="24"/>
        <v/>
      </c>
      <c r="D448" t="str">
        <f t="shared" si="25"/>
        <v/>
      </c>
      <c r="E448" t="str">
        <f t="shared" si="26"/>
        <v/>
      </c>
      <c r="F448" t="str">
        <f t="shared" si="27"/>
        <v/>
      </c>
      <c r="G448" s="227"/>
    </row>
    <row r="449" spans="1:7" x14ac:dyDescent="0.2">
      <c r="A449" t="str">
        <f>IFERROR(IF(AND(A446=A447, A447=A448),IF(A446+1&gt;MATCH(0,Input_Lieferant!$B$9:$B$158,-1),"",A446+1),A446),"")</f>
        <v/>
      </c>
      <c r="B449" t="str">
        <f>IF(Input_Lieferant!B456="","",Input_Lieferant!B456)</f>
        <v/>
      </c>
      <c r="C449" t="str">
        <f t="shared" si="24"/>
        <v/>
      </c>
      <c r="D449" t="str">
        <f t="shared" si="25"/>
        <v/>
      </c>
      <c r="E449" t="str">
        <f t="shared" si="26"/>
        <v/>
      </c>
      <c r="F449" t="str">
        <f t="shared" si="27"/>
        <v/>
      </c>
      <c r="G449" s="227"/>
    </row>
    <row r="450" spans="1:7" x14ac:dyDescent="0.2">
      <c r="A450" t="str">
        <f>IFERROR(IF(AND(A446=A447, A447=A448),IF(A447+1&gt;MATCH(0,Input_Lieferant!$B$9:$B$158,-1),"",A447+1),A447),"")</f>
        <v/>
      </c>
      <c r="B450" t="str">
        <f>IF(Input_Lieferant!B457="","",Input_Lieferant!B457)</f>
        <v/>
      </c>
      <c r="C450" t="str">
        <f t="shared" si="24"/>
        <v/>
      </c>
      <c r="D450" t="str">
        <f t="shared" si="25"/>
        <v/>
      </c>
      <c r="E450" t="str">
        <f t="shared" si="26"/>
        <v/>
      </c>
      <c r="F450" t="str">
        <f t="shared" si="27"/>
        <v/>
      </c>
      <c r="G450" s="227"/>
    </row>
    <row r="451" spans="1:7" x14ac:dyDescent="0.2">
      <c r="A451" t="str">
        <f>IFERROR(IF(AND(A446=A447, A447=A448),IF(A448+1&gt;MATCH(0,Input_Lieferant!$B$9:$B$158,-1),"",A448+1),A448),"")</f>
        <v/>
      </c>
      <c r="B451" t="str">
        <f>IF(Input_Lieferant!B458="","",Input_Lieferant!B458)</f>
        <v/>
      </c>
      <c r="C451" t="str">
        <f t="shared" ref="C451" si="28">IF(A451&lt;&gt;"","MATERIAL","")</f>
        <v/>
      </c>
      <c r="D451" t="str">
        <f t="shared" ref="D451" si="29">A451</f>
        <v/>
      </c>
      <c r="E451" t="str">
        <f t="shared" ref="E451" si="30">IF(A451&lt;&gt;"","GRUN","")</f>
        <v/>
      </c>
      <c r="F451" t="str">
        <f t="shared" si="27"/>
        <v/>
      </c>
      <c r="G451" s="227"/>
    </row>
    <row r="452" spans="1:7" x14ac:dyDescent="0.2">
      <c r="B452" s="88"/>
      <c r="C452" s="88"/>
      <c r="D452" s="88"/>
      <c r="E452" s="88"/>
      <c r="F452" s="88"/>
      <c r="G452" s="88"/>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48">
    <tabColor rgb="FF92D050"/>
  </sheetPr>
  <dimension ref="A1:I908"/>
  <sheetViews>
    <sheetView zoomScale="85" zoomScaleNormal="85" workbookViewId="0">
      <pane ySplit="7" topLeftCell="A8" activePane="bottomLeft" state="frozen"/>
      <selection activeCell="F2" sqref="F2:F151"/>
      <selection pane="bottomLeft" activeCell="F2" sqref="F2:F151"/>
    </sheetView>
  </sheetViews>
  <sheetFormatPr baseColWidth="10" defaultColWidth="9.1640625" defaultRowHeight="15" x14ac:dyDescent="0.2"/>
  <cols>
    <col min="1" max="1" width="11" bestFit="1" customWidth="1"/>
    <col min="2" max="2" width="8" hidden="1" customWidth="1"/>
    <col min="3" max="3" width="11" customWidth="1"/>
    <col min="4" max="4" width="9.1640625" customWidth="1"/>
    <col min="5" max="5" width="6.1640625" bestFit="1" customWidth="1"/>
    <col min="6" max="6" width="9.83203125" customWidth="1"/>
    <col min="7" max="7" width="14.33203125" bestFit="1" customWidth="1"/>
    <col min="8" max="8" width="10.83203125" bestFit="1" customWidth="1"/>
    <col min="9" max="9" width="60.33203125" customWidth="1"/>
  </cols>
  <sheetData>
    <row r="1" spans="1:9" hidden="1" x14ac:dyDescent="0.2">
      <c r="I1" s="28" t="s">
        <v>32703</v>
      </c>
    </row>
    <row r="2" spans="1:9" hidden="1" x14ac:dyDescent="0.2">
      <c r="I2" s="28" t="s">
        <v>111</v>
      </c>
    </row>
    <row r="3" spans="1:9" hidden="1" x14ac:dyDescent="0.2">
      <c r="I3" s="28" t="s">
        <v>109</v>
      </c>
    </row>
    <row r="4" spans="1:9" hidden="1" x14ac:dyDescent="0.2">
      <c r="I4" s="28" t="s">
        <v>32896</v>
      </c>
    </row>
    <row r="5" spans="1:9" hidden="1" x14ac:dyDescent="0.2">
      <c r="I5" s="28" t="s">
        <v>110</v>
      </c>
    </row>
    <row r="6" spans="1:9" hidden="1" x14ac:dyDescent="0.2">
      <c r="I6" s="28" t="s">
        <v>108</v>
      </c>
    </row>
    <row r="7" spans="1:9" x14ac:dyDescent="0.2">
      <c r="A7" s="1" t="s">
        <v>1</v>
      </c>
      <c r="B7" s="4" t="s">
        <v>3</v>
      </c>
      <c r="C7" s="4" t="s">
        <v>29</v>
      </c>
      <c r="D7" s="4" t="s">
        <v>30</v>
      </c>
      <c r="E7" s="4" t="s">
        <v>31</v>
      </c>
      <c r="F7" s="4" t="s">
        <v>32</v>
      </c>
      <c r="G7" s="4" t="s">
        <v>34</v>
      </c>
      <c r="H7" s="4" t="s">
        <v>35</v>
      </c>
      <c r="I7" s="4" t="s">
        <v>36</v>
      </c>
    </row>
    <row r="8" spans="1:9" x14ac:dyDescent="0.2">
      <c r="A8" s="257">
        <f>IF(Input_Lieferant!B9="","",Input_Lieferant!B9)</f>
        <v>1</v>
      </c>
      <c r="B8">
        <f>IF(Input_Lieferant!B9="","",Input_Lieferant!B9)</f>
        <v>1</v>
      </c>
      <c r="C8" t="str">
        <f>IF(A8&lt;&gt;"","MATERIAL","")</f>
        <v>MATERIAL</v>
      </c>
      <c r="D8">
        <f>A8</f>
        <v>1</v>
      </c>
      <c r="E8" t="str">
        <f>IF(A8&lt;&gt;"","GRUN","")</f>
        <v>GRUN</v>
      </c>
      <c r="F8" t="str">
        <f>IF(A8=1,"D","")</f>
        <v>D</v>
      </c>
      <c r="G8">
        <f>IF(A8="","",1)</f>
        <v>1</v>
      </c>
      <c r="H8" t="str">
        <f t="shared" ref="H8" si="0">IF(G8=2,"/","")</f>
        <v/>
      </c>
      <c r="I8" t="str">
        <f>_xlfn.IFNA(IF(INDEX(Input_Lieferant!$C$9:$BE$158,MATCH($A8,Input_Lieferant!$B$9:$B$158,0),MATCH($I$6,Input_Lieferant!$C$8:$BE$8,0))=0,"",INDEX(Input_Lieferant!$C$9:$BE$158,MATCH($A8,Input_Lieferant!$B$9:$B$158,0),MATCH($I$6,Input_Lieferant!$C$8:$BE$8,0))),"")</f>
        <v>Grunddatentext DE - 1. Zeile</v>
      </c>
    </row>
    <row r="9" spans="1:9" x14ac:dyDescent="0.2">
      <c r="A9" s="257">
        <f>IF(Input_Lieferant!B9="","",Input_Lieferant!B9)</f>
        <v>1</v>
      </c>
      <c r="B9">
        <f>IF(Input_Lieferant!B10="","",Input_Lieferant!B10)</f>
        <v>2</v>
      </c>
      <c r="C9" t="str">
        <f t="shared" ref="C9:C72" si="1">IF(A9&lt;&gt;"","MATERIAL","")</f>
        <v>MATERIAL</v>
      </c>
      <c r="D9">
        <f t="shared" ref="D9:D72" si="2">A9</f>
        <v>1</v>
      </c>
      <c r="E9" t="str">
        <f t="shared" ref="E9:E72" si="3">IF(A9&lt;&gt;"","GRUN","")</f>
        <v>GRUN</v>
      </c>
      <c r="F9" t="str">
        <f t="shared" ref="F9" si="4">IF(A9=1,"D","")</f>
        <v>D</v>
      </c>
      <c r="G9">
        <f>IF(A8="","",2)</f>
        <v>2</v>
      </c>
      <c r="H9" t="str">
        <f t="shared" ref="H9:H72" si="5">IF(G9=2,"/","")</f>
        <v>/</v>
      </c>
      <c r="I9" t="str">
        <f>_xlfn.IFNA(IF(INDEX(Input_Lieferant!$C$9:$BE$158,MATCH($A9,Input_Lieferant!$B$9:$B$158,0),MATCH($I$3,Input_Lieferant!$C$8:$BE$8,0))=0,"",INDEX(Input_Lieferant!$C$9:$BE$158,MATCH($A9,Input_Lieferant!$B$9:$B$158,0),MATCH($I$3,Input_Lieferant!$C$8:$BE$8,0))),"")</f>
        <v>Grunddatentext DE - 2. Zeile</v>
      </c>
    </row>
    <row r="10" spans="1:9" x14ac:dyDescent="0.2">
      <c r="A10" s="257">
        <f>IF(Input_Lieferant!B9="","",Input_Lieferant!B9)</f>
        <v>1</v>
      </c>
      <c r="B10">
        <f>IF(Input_Lieferant!B11="","",Input_Lieferant!B11)</f>
        <v>3</v>
      </c>
      <c r="C10" t="str">
        <f t="shared" si="1"/>
        <v>MATERIAL</v>
      </c>
      <c r="D10">
        <f t="shared" si="2"/>
        <v>1</v>
      </c>
      <c r="E10" t="str">
        <f t="shared" si="3"/>
        <v>GRUN</v>
      </c>
      <c r="F10" t="str">
        <f>IF(A10=1,"F","")</f>
        <v>F</v>
      </c>
      <c r="G10">
        <f t="shared" ref="G10" si="6">IF(A10="","",1)</f>
        <v>1</v>
      </c>
      <c r="H10" t="str">
        <f t="shared" si="5"/>
        <v/>
      </c>
      <c r="I10" t="str">
        <f>_xlfn.IFNA(IF(INDEX(Input_Lieferant!$C$9:$BE$158,MATCH($A10,Input_Lieferant!$B$9:$B$158,0),MATCH($I$5,Input_Lieferant!$C$8:$BE$8,0))=0,"",INDEX(Input_Lieferant!$C$9:$BE$158,MATCH($A10,Input_Lieferant!$B$9:$B$158,0),MATCH($I$5,Input_Lieferant!$C$8:$BE$8,0))),"")</f>
        <v>Grunddatentext FR - 1. Zeile</v>
      </c>
    </row>
    <row r="11" spans="1:9" x14ac:dyDescent="0.2">
      <c r="A11" s="257">
        <f>IF(Input_Lieferant!B9="","",Input_Lieferant!B9)</f>
        <v>1</v>
      </c>
      <c r="B11">
        <f>IF(Input_Lieferant!B12="","",Input_Lieferant!B12)</f>
        <v>4</v>
      </c>
      <c r="C11" t="str">
        <f t="shared" si="1"/>
        <v>MATERIAL</v>
      </c>
      <c r="D11">
        <f t="shared" si="2"/>
        <v>1</v>
      </c>
      <c r="E11" t="str">
        <f t="shared" si="3"/>
        <v>GRUN</v>
      </c>
      <c r="F11" t="str">
        <f>IF(A11=1,"F","")</f>
        <v>F</v>
      </c>
      <c r="G11">
        <f t="shared" ref="G11" si="7">IF(A10="","",2)</f>
        <v>2</v>
      </c>
      <c r="H11" t="str">
        <f t="shared" si="5"/>
        <v>/</v>
      </c>
      <c r="I11" t="str">
        <f>_xlfn.IFNA(IF(INDEX(Input_Lieferant!$C$9:$BE$158,MATCH($A11,Input_Lieferant!$B$9:$B$158,0),MATCH($I$2,Input_Lieferant!$C$8:$BE$8,0))=0,"",INDEX(Input_Lieferant!$C$9:$BE$158,MATCH($A11,Input_Lieferant!$B$9:$B$158,0),MATCH($I$2,Input_Lieferant!$C$8:$BE$8,0))),"")</f>
        <v>Grunddatentext FR - 2. Zeile</v>
      </c>
    </row>
    <row r="12" spans="1:9" x14ac:dyDescent="0.2">
      <c r="A12" s="257">
        <f>IF(Input_Lieferant!B9="","",Input_Lieferant!B9)</f>
        <v>1</v>
      </c>
      <c r="B12" t="str">
        <f>IF(Input_Lieferant!B13="","",Input_Lieferant!B13)</f>
        <v/>
      </c>
      <c r="C12" t="str">
        <f t="shared" si="1"/>
        <v>MATERIAL</v>
      </c>
      <c r="D12">
        <f t="shared" si="2"/>
        <v>1</v>
      </c>
      <c r="E12" t="str">
        <f t="shared" si="3"/>
        <v>GRUN</v>
      </c>
      <c r="F12" t="str">
        <f>IF(A12=1,"E","")</f>
        <v>E</v>
      </c>
      <c r="G12">
        <f t="shared" ref="G12" si="8">IF(A12="","",1)</f>
        <v>1</v>
      </c>
      <c r="H12" t="str">
        <f t="shared" si="5"/>
        <v/>
      </c>
      <c r="I12" t="str">
        <f>_xlfn.IFNA(IF(INDEX(Input_Lieferant!$C$9:$BE$158,MATCH($A12,Input_Lieferant!$B$9:$B$158,0),MATCH($I$4,Input_Lieferant!$C$8:$BE$8,0))=0,"",INDEX(Input_Lieferant!$C$9:$BE$158,MATCH($A12,Input_Lieferant!$B$9:$B$158,0),MATCH($I$4,Input_Lieferant!$C$8:$BE$8,0))),"")</f>
        <v>Grunddatentext EN - 1. Zeile</v>
      </c>
    </row>
    <row r="13" spans="1:9" x14ac:dyDescent="0.2">
      <c r="A13" s="257">
        <f>IF(Input_Lieferant!B9="","",Input_Lieferant!B9)</f>
        <v>1</v>
      </c>
      <c r="B13" t="str">
        <f>IF(Input_Lieferant!B14="","",Input_Lieferant!B14)</f>
        <v/>
      </c>
      <c r="C13" t="str">
        <f t="shared" si="1"/>
        <v>MATERIAL</v>
      </c>
      <c r="D13">
        <f t="shared" si="2"/>
        <v>1</v>
      </c>
      <c r="E13" t="str">
        <f t="shared" si="3"/>
        <v>GRUN</v>
      </c>
      <c r="F13" t="str">
        <f>IF(A13=1,"E","")</f>
        <v>E</v>
      </c>
      <c r="G13">
        <f t="shared" ref="G13" si="9">IF(A12="","",2)</f>
        <v>2</v>
      </c>
      <c r="H13" t="str">
        <f t="shared" si="5"/>
        <v>/</v>
      </c>
      <c r="I13" t="str">
        <f>_xlfn.IFNA(IF(INDEX(Input_Lieferant!$C$9:$BE$158,MATCH($A13,Input_Lieferant!$B$9:$B$158,0),MATCH($I$1,Input_Lieferant!$C$8:$BE$8,0))=0,"",INDEX(Input_Lieferant!$C$9:$BE$158,MATCH($A13,Input_Lieferant!$B$9:$B$158,0),MATCH($I$1,Input_Lieferant!$C$8:$BE$8,0))),"")</f>
        <v>Grunddatentext EN - 2. Zeile</v>
      </c>
    </row>
    <row r="14" spans="1:9" x14ac:dyDescent="0.2">
      <c r="A14" s="257">
        <f>IFERROR(IF(AND(A8=A9,A9=A10,A10=A11,A11=A12,A12=A13),IF(A13+1&gt;MATCH(0,Input_Lieferant!$B$9:$B$158,-1),"",A13+1),A13),"")</f>
        <v>2</v>
      </c>
      <c r="B14" t="str">
        <f>IF(Input_Lieferant!B15="","",Input_Lieferant!B15)</f>
        <v/>
      </c>
      <c r="C14" t="str">
        <f t="shared" si="1"/>
        <v>MATERIAL</v>
      </c>
      <c r="D14">
        <f t="shared" si="2"/>
        <v>2</v>
      </c>
      <c r="E14" t="str">
        <f t="shared" si="3"/>
        <v>GRUN</v>
      </c>
      <c r="F14" t="str">
        <f>IF(A14&lt;&gt;"",F8,"")</f>
        <v>D</v>
      </c>
      <c r="G14">
        <f t="shared" ref="G14" si="10">IF(A14="","",1)</f>
        <v>1</v>
      </c>
      <c r="H14" t="str">
        <f t="shared" si="5"/>
        <v/>
      </c>
      <c r="I14" t="str">
        <f>_xlfn.IFNA(IF(INDEX(Input_Lieferant!$C$9:$BE$158,MATCH($A14,Input_Lieferant!$B$9:$B$158,0),MATCH($I$6,Input_Lieferant!$C$8:$BE$8,0))=0,"",INDEX(Input_Lieferant!$C$9:$BE$158,MATCH($A14,Input_Lieferant!$B$9:$B$158,0),MATCH($I$6,Input_Lieferant!$C$8:$BE$8,0))),"")</f>
        <v>Grunddatentext DE - 1. Zeile 2</v>
      </c>
    </row>
    <row r="15" spans="1:9" x14ac:dyDescent="0.2">
      <c r="A15" s="257">
        <f>IFERROR(IF(AND(A9=A10,A10=A11,A11=A12,A12=A13,A13=A14),IF(A14+1&gt;MATCH(0,Input_Lieferant!$B$9:$B$158,-1),"",A14+1),A14),"")</f>
        <v>2</v>
      </c>
      <c r="B15" t="str">
        <f>IF(Input_Lieferant!B16="","",Input_Lieferant!B16)</f>
        <v/>
      </c>
      <c r="C15" t="str">
        <f t="shared" si="1"/>
        <v>MATERIAL</v>
      </c>
      <c r="D15">
        <f t="shared" si="2"/>
        <v>2</v>
      </c>
      <c r="E15" t="str">
        <f t="shared" si="3"/>
        <v>GRUN</v>
      </c>
      <c r="F15" t="str">
        <f t="shared" ref="F15:F78" si="11">IF(A15&lt;&gt;"",F9,"")</f>
        <v>D</v>
      </c>
      <c r="G15">
        <f t="shared" ref="G15" si="12">IF(A14="","",2)</f>
        <v>2</v>
      </c>
      <c r="H15" t="str">
        <f t="shared" si="5"/>
        <v>/</v>
      </c>
      <c r="I15" t="str">
        <f>_xlfn.IFNA(IF(INDEX(Input_Lieferant!$C$9:$BE$158,MATCH($A15,Input_Lieferant!$B$9:$B$158,0),MATCH($I$3,Input_Lieferant!$C$8:$BE$8,0))=0,"",INDEX(Input_Lieferant!$C$9:$BE$158,MATCH($A15,Input_Lieferant!$B$9:$B$158,0),MATCH($I$3,Input_Lieferant!$C$8:$BE$8,0))),"")</f>
        <v>Grunddatentext DE - 2. Zeile 2</v>
      </c>
    </row>
    <row r="16" spans="1:9" x14ac:dyDescent="0.2">
      <c r="A16" s="257">
        <f>IFERROR(IF(AND(A10=A11,A11=A12,A12=A13,A13=A14,A14=A15),IF(A15+1&gt;MATCH(0,Input_Lieferant!$B$9:$B$158,-1),"",A15+1),A15),"")</f>
        <v>2</v>
      </c>
      <c r="B16" t="str">
        <f>IF(Input_Lieferant!B17="","",Input_Lieferant!B17)</f>
        <v/>
      </c>
      <c r="C16" t="str">
        <f t="shared" si="1"/>
        <v>MATERIAL</v>
      </c>
      <c r="D16">
        <f t="shared" si="2"/>
        <v>2</v>
      </c>
      <c r="E16" t="str">
        <f t="shared" si="3"/>
        <v>GRUN</v>
      </c>
      <c r="F16" t="str">
        <f t="shared" si="11"/>
        <v>F</v>
      </c>
      <c r="G16">
        <f t="shared" ref="G16" si="13">IF(A16="","",1)</f>
        <v>1</v>
      </c>
      <c r="H16" t="str">
        <f t="shared" si="5"/>
        <v/>
      </c>
      <c r="I16" t="str">
        <f>_xlfn.IFNA(IF(INDEX(Input_Lieferant!$C$9:$BE$158,MATCH($A16,Input_Lieferant!$B$9:$B$158,0),MATCH($I$5,Input_Lieferant!$C$8:$BE$8,0))=0,"",INDEX(Input_Lieferant!$C$9:$BE$158,MATCH($A16,Input_Lieferant!$B$9:$B$158,0),MATCH($I$5,Input_Lieferant!$C$8:$BE$8,0))),"")</f>
        <v>Grunddatentext FR - 1. Zeile 2</v>
      </c>
    </row>
    <row r="17" spans="1:9" x14ac:dyDescent="0.2">
      <c r="A17" s="257">
        <f>IFERROR(IF(AND(A11=A12,A12=A13,A13=A14,A14=A15,A15=A16),IF(A16+1&gt;MATCH(0,Input_Lieferant!$B$9:$B$158,-1),"",A16+1),A16),"")</f>
        <v>2</v>
      </c>
      <c r="B17" t="str">
        <f>IF(Input_Lieferant!B18="","",Input_Lieferant!B18)</f>
        <v/>
      </c>
      <c r="C17" t="str">
        <f t="shared" si="1"/>
        <v>MATERIAL</v>
      </c>
      <c r="D17">
        <f t="shared" si="2"/>
        <v>2</v>
      </c>
      <c r="E17" t="str">
        <f t="shared" si="3"/>
        <v>GRUN</v>
      </c>
      <c r="F17" t="str">
        <f t="shared" si="11"/>
        <v>F</v>
      </c>
      <c r="G17">
        <f t="shared" ref="G17" si="14">IF(A16="","",2)</f>
        <v>2</v>
      </c>
      <c r="H17" t="str">
        <f t="shared" si="5"/>
        <v>/</v>
      </c>
      <c r="I17" t="str">
        <f>_xlfn.IFNA(IF(INDEX(Input_Lieferant!$C$9:$BE$158,MATCH($A17,Input_Lieferant!$B$9:$B$158,0),MATCH($I$2,Input_Lieferant!$C$8:$BE$8,0))=0,"",INDEX(Input_Lieferant!$C$9:$BE$158,MATCH($A17,Input_Lieferant!$B$9:$B$158,0),MATCH($I$2,Input_Lieferant!$C$8:$BE$8,0))),"")</f>
        <v>Grunddatentext FR - 2. Zeile 2</v>
      </c>
    </row>
    <row r="18" spans="1:9" x14ac:dyDescent="0.2">
      <c r="A18" s="257">
        <f>IFERROR(IF(AND(A12=A13,A13=A14,A14=A15,A15=A16,A16=A17),IF(A17+1&gt;MATCH(0,Input_Lieferant!$B$9:$B$158,-1),"",A17+1),A17),"")</f>
        <v>2</v>
      </c>
      <c r="B18" t="str">
        <f>IF(Input_Lieferant!B19="","",Input_Lieferant!B19)</f>
        <v/>
      </c>
      <c r="C18" t="str">
        <f t="shared" si="1"/>
        <v>MATERIAL</v>
      </c>
      <c r="D18">
        <f t="shared" si="2"/>
        <v>2</v>
      </c>
      <c r="E18" t="str">
        <f t="shared" si="3"/>
        <v>GRUN</v>
      </c>
      <c r="F18" t="str">
        <f t="shared" si="11"/>
        <v>E</v>
      </c>
      <c r="G18">
        <f t="shared" ref="G18" si="15">IF(A18="","",1)</f>
        <v>1</v>
      </c>
      <c r="H18" t="str">
        <f t="shared" si="5"/>
        <v/>
      </c>
      <c r="I18" t="str">
        <f>_xlfn.IFNA(IF(INDEX(Input_Lieferant!$C$9:$BE$158,MATCH($A18,Input_Lieferant!$B$9:$B$158,0),MATCH($I$4,Input_Lieferant!$C$8:$BE$8,0))=0,"",INDEX(Input_Lieferant!$C$9:$BE$158,MATCH($A18,Input_Lieferant!$B$9:$B$158,0),MATCH($I$4,Input_Lieferant!$C$8:$BE$8,0))),"")</f>
        <v>Grunddatentext EN - 1. Zeile 2</v>
      </c>
    </row>
    <row r="19" spans="1:9" x14ac:dyDescent="0.2">
      <c r="A19" s="257">
        <f>IFERROR(IF(AND(A13=A14,A14=A15,A15=A16,A16=A17,A17=A18),IF(A18+1&gt;MATCH(0,Input_Lieferant!$B$9:$B$158,-1),"",A18+1),A18),"")</f>
        <v>2</v>
      </c>
      <c r="B19" t="str">
        <f>IF(Input_Lieferant!B20="","",Input_Lieferant!B20)</f>
        <v/>
      </c>
      <c r="C19" t="str">
        <f t="shared" si="1"/>
        <v>MATERIAL</v>
      </c>
      <c r="D19">
        <f t="shared" si="2"/>
        <v>2</v>
      </c>
      <c r="E19" t="str">
        <f t="shared" si="3"/>
        <v>GRUN</v>
      </c>
      <c r="F19" t="str">
        <f t="shared" si="11"/>
        <v>E</v>
      </c>
      <c r="G19">
        <f t="shared" ref="G19" si="16">IF(A18="","",2)</f>
        <v>2</v>
      </c>
      <c r="H19" t="str">
        <f t="shared" si="5"/>
        <v>/</v>
      </c>
      <c r="I19" t="str">
        <f>_xlfn.IFNA(IF(INDEX(Input_Lieferant!$C$9:$BE$158,MATCH($A19,Input_Lieferant!$B$9:$B$158,0),MATCH($I$1,Input_Lieferant!$C$8:$BE$8,0))=0,"",INDEX(Input_Lieferant!$C$9:$BE$158,MATCH($A19,Input_Lieferant!$B$9:$B$158,0),MATCH($I$1,Input_Lieferant!$C$8:$BE$8,0))),"")</f>
        <v>Grunddatentext EN - 2. Zeile 2</v>
      </c>
    </row>
    <row r="20" spans="1:9" x14ac:dyDescent="0.2">
      <c r="A20" s="257">
        <f>IFERROR(IF(AND(A14=A15,A15=A16,A16=A17,A17=A18,A18=A19),IF(A19+1&gt;MATCH(0,Input_Lieferant!$B$9:$B$158,-1),"",A19+1),A19),"")</f>
        <v>3</v>
      </c>
      <c r="B20" t="str">
        <f>IF(Input_Lieferant!B21="","",Input_Lieferant!B21)</f>
        <v/>
      </c>
      <c r="C20" t="str">
        <f t="shared" si="1"/>
        <v>MATERIAL</v>
      </c>
      <c r="D20">
        <f t="shared" si="2"/>
        <v>3</v>
      </c>
      <c r="E20" t="str">
        <f t="shared" si="3"/>
        <v>GRUN</v>
      </c>
      <c r="F20" t="str">
        <f t="shared" si="11"/>
        <v>D</v>
      </c>
      <c r="G20">
        <f t="shared" ref="G20" si="17">IF(A20="","",1)</f>
        <v>1</v>
      </c>
      <c r="H20" t="str">
        <f t="shared" si="5"/>
        <v/>
      </c>
      <c r="I20" t="str">
        <f>_xlfn.IFNA(IF(INDEX(Input_Lieferant!$C$9:$BE$158,MATCH($A20,Input_Lieferant!$B$9:$B$158,0),MATCH($I$6,Input_Lieferant!$C$8:$BE$8,0))=0,"",INDEX(Input_Lieferant!$C$9:$BE$158,MATCH($A20,Input_Lieferant!$B$9:$B$158,0),MATCH($I$6,Input_Lieferant!$C$8:$BE$8,0))),"")</f>
        <v>Grunddatentext DE - 1. Zeile 3</v>
      </c>
    </row>
    <row r="21" spans="1:9" x14ac:dyDescent="0.2">
      <c r="A21" s="257">
        <f>IFERROR(IF(AND(A15=A16,A16=A17,A17=A18,A18=A19,A19=A20),IF(A20+1&gt;MATCH(0,Input_Lieferant!$B$9:$B$158,-1),"",A20+1),A20),"")</f>
        <v>3</v>
      </c>
      <c r="B21" t="str">
        <f>IF(Input_Lieferant!B22="","",Input_Lieferant!B22)</f>
        <v/>
      </c>
      <c r="C21" t="str">
        <f t="shared" si="1"/>
        <v>MATERIAL</v>
      </c>
      <c r="D21">
        <f t="shared" si="2"/>
        <v>3</v>
      </c>
      <c r="E21" t="str">
        <f t="shared" si="3"/>
        <v>GRUN</v>
      </c>
      <c r="F21" t="str">
        <f t="shared" si="11"/>
        <v>D</v>
      </c>
      <c r="G21">
        <f t="shared" ref="G21" si="18">IF(A20="","",2)</f>
        <v>2</v>
      </c>
      <c r="H21" t="str">
        <f t="shared" si="5"/>
        <v>/</v>
      </c>
      <c r="I21" t="str">
        <f>_xlfn.IFNA(IF(INDEX(Input_Lieferant!$C$9:$BE$158,MATCH($A21,Input_Lieferant!$B$9:$B$158,0),MATCH($I$3,Input_Lieferant!$C$8:$BE$8,0))=0,"",INDEX(Input_Lieferant!$C$9:$BE$158,MATCH($A21,Input_Lieferant!$B$9:$B$158,0),MATCH($I$3,Input_Lieferant!$C$8:$BE$8,0))),"")</f>
        <v>Grunddatentext DE - 2. Zeile 3</v>
      </c>
    </row>
    <row r="22" spans="1:9" x14ac:dyDescent="0.2">
      <c r="A22" s="257">
        <f>IFERROR(IF(AND(A16=A17,A17=A18,A18=A19,A19=A20,A20=A21),IF(A21+1&gt;MATCH(0,Input_Lieferant!$B$9:$B$158,-1),"",A21+1),A21),"")</f>
        <v>3</v>
      </c>
      <c r="B22" t="str">
        <f>IF(Input_Lieferant!B23="","",Input_Lieferant!B23)</f>
        <v/>
      </c>
      <c r="C22" t="str">
        <f t="shared" si="1"/>
        <v>MATERIAL</v>
      </c>
      <c r="D22">
        <f t="shared" si="2"/>
        <v>3</v>
      </c>
      <c r="E22" t="str">
        <f t="shared" si="3"/>
        <v>GRUN</v>
      </c>
      <c r="F22" t="str">
        <f t="shared" si="11"/>
        <v>F</v>
      </c>
      <c r="G22">
        <f t="shared" ref="G22" si="19">IF(A22="","",1)</f>
        <v>1</v>
      </c>
      <c r="H22" t="str">
        <f t="shared" si="5"/>
        <v/>
      </c>
      <c r="I22" t="str">
        <f>_xlfn.IFNA(IF(INDEX(Input_Lieferant!$C$9:$BE$158,MATCH($A22,Input_Lieferant!$B$9:$B$158,0),MATCH($I$5,Input_Lieferant!$C$8:$BE$8,0))=0,"",INDEX(Input_Lieferant!$C$9:$BE$158,MATCH($A22,Input_Lieferant!$B$9:$B$158,0),MATCH($I$5,Input_Lieferant!$C$8:$BE$8,0))),"")</f>
        <v>Grunddatentext FR - 1. Zeile 3</v>
      </c>
    </row>
    <row r="23" spans="1:9" x14ac:dyDescent="0.2">
      <c r="A23" s="257">
        <f>IFERROR(IF(AND(A17=A18,A18=A19,A19=A20,A20=A21,A21=A22),IF(A22+1&gt;MATCH(0,Input_Lieferant!$B$9:$B$158,-1),"",A22+1),A22),"")</f>
        <v>3</v>
      </c>
      <c r="B23" t="str">
        <f>IF(Input_Lieferant!B24="","",Input_Lieferant!B24)</f>
        <v/>
      </c>
      <c r="C23" t="str">
        <f t="shared" si="1"/>
        <v>MATERIAL</v>
      </c>
      <c r="D23">
        <f t="shared" si="2"/>
        <v>3</v>
      </c>
      <c r="E23" t="str">
        <f t="shared" si="3"/>
        <v>GRUN</v>
      </c>
      <c r="F23" t="str">
        <f t="shared" si="11"/>
        <v>F</v>
      </c>
      <c r="G23">
        <f t="shared" ref="G23" si="20">IF(A22="","",2)</f>
        <v>2</v>
      </c>
      <c r="H23" t="str">
        <f t="shared" si="5"/>
        <v>/</v>
      </c>
      <c r="I23" t="str">
        <f>_xlfn.IFNA(IF(INDEX(Input_Lieferant!$C$9:$BE$158,MATCH($A23,Input_Lieferant!$B$9:$B$158,0),MATCH($I$2,Input_Lieferant!$C$8:$BE$8,0))=0,"",INDEX(Input_Lieferant!$C$9:$BE$158,MATCH($A23,Input_Lieferant!$B$9:$B$158,0),MATCH($I$2,Input_Lieferant!$C$8:$BE$8,0))),"")</f>
        <v>Grunddatentext FR - 2. Zeile 3</v>
      </c>
    </row>
    <row r="24" spans="1:9" x14ac:dyDescent="0.2">
      <c r="A24" s="257">
        <f>IFERROR(IF(AND(A18=A19,A19=A20,A20=A21,A21=A22,A22=A23),IF(A23+1&gt;MATCH(0,Input_Lieferant!$B$9:$B$158,-1),"",A23+1),A23),"")</f>
        <v>3</v>
      </c>
      <c r="B24" t="str">
        <f>IF(Input_Lieferant!B25="","",Input_Lieferant!B25)</f>
        <v/>
      </c>
      <c r="C24" t="str">
        <f t="shared" si="1"/>
        <v>MATERIAL</v>
      </c>
      <c r="D24">
        <f t="shared" si="2"/>
        <v>3</v>
      </c>
      <c r="E24" t="str">
        <f t="shared" si="3"/>
        <v>GRUN</v>
      </c>
      <c r="F24" t="str">
        <f t="shared" si="11"/>
        <v>E</v>
      </c>
      <c r="G24">
        <f t="shared" ref="G24" si="21">IF(A24="","",1)</f>
        <v>1</v>
      </c>
      <c r="H24" t="str">
        <f t="shared" si="5"/>
        <v/>
      </c>
      <c r="I24" t="str">
        <f>_xlfn.IFNA(IF(INDEX(Input_Lieferant!$C$9:$BE$158,MATCH($A24,Input_Lieferant!$B$9:$B$158,0),MATCH($I$4,Input_Lieferant!$C$8:$BE$8,0))=0,"",INDEX(Input_Lieferant!$C$9:$BE$158,MATCH($A24,Input_Lieferant!$B$9:$B$158,0),MATCH($I$4,Input_Lieferant!$C$8:$BE$8,0))),"")</f>
        <v>Grunddatentext EN - 1. Zeile 3</v>
      </c>
    </row>
    <row r="25" spans="1:9" x14ac:dyDescent="0.2">
      <c r="A25" s="257">
        <f>IFERROR(IF(AND(A19=A20,A20=A21,A21=A22,A22=A23,A23=A24),IF(A24+1&gt;MATCH(0,Input_Lieferant!$B$9:$B$158,-1),"",A24+1),A24),"")</f>
        <v>3</v>
      </c>
      <c r="B25" t="str">
        <f>IF(Input_Lieferant!B26="","",Input_Lieferant!B26)</f>
        <v/>
      </c>
      <c r="C25" t="str">
        <f t="shared" si="1"/>
        <v>MATERIAL</v>
      </c>
      <c r="D25">
        <f t="shared" si="2"/>
        <v>3</v>
      </c>
      <c r="E25" t="str">
        <f t="shared" si="3"/>
        <v>GRUN</v>
      </c>
      <c r="F25" t="str">
        <f t="shared" si="11"/>
        <v>E</v>
      </c>
      <c r="G25">
        <f t="shared" ref="G25" si="22">IF(A24="","",2)</f>
        <v>2</v>
      </c>
      <c r="H25" t="str">
        <f t="shared" si="5"/>
        <v>/</v>
      </c>
      <c r="I25" t="str">
        <f>_xlfn.IFNA(IF(INDEX(Input_Lieferant!$C$9:$BE$158,MATCH($A25,Input_Lieferant!$B$9:$B$158,0),MATCH($I$1,Input_Lieferant!$C$8:$BE$8,0))=0,"",INDEX(Input_Lieferant!$C$9:$BE$158,MATCH($A25,Input_Lieferant!$B$9:$B$158,0),MATCH($I$1,Input_Lieferant!$C$8:$BE$8,0))),"")</f>
        <v>Grunddatentext EN - 2. Zeile 3</v>
      </c>
    </row>
    <row r="26" spans="1:9" x14ac:dyDescent="0.2">
      <c r="A26" s="257">
        <f>IFERROR(IF(AND(A20=A21,A21=A22,A22=A23,A23=A24,A24=A25),IF(A25+1&gt;MATCH(0,Input_Lieferant!$B$9:$B$158,-1),"",A25+1),A25),"")</f>
        <v>4</v>
      </c>
      <c r="B26" t="str">
        <f>IF(Input_Lieferant!B27="","",Input_Lieferant!B27)</f>
        <v/>
      </c>
      <c r="C26" t="str">
        <f t="shared" si="1"/>
        <v>MATERIAL</v>
      </c>
      <c r="D26">
        <f t="shared" si="2"/>
        <v>4</v>
      </c>
      <c r="E26" t="str">
        <f t="shared" si="3"/>
        <v>GRUN</v>
      </c>
      <c r="F26" t="str">
        <f t="shared" si="11"/>
        <v>D</v>
      </c>
      <c r="G26">
        <f t="shared" ref="G26" si="23">IF(A26="","",1)</f>
        <v>1</v>
      </c>
      <c r="H26" t="str">
        <f t="shared" si="5"/>
        <v/>
      </c>
      <c r="I26" t="str">
        <f>_xlfn.IFNA(IF(INDEX(Input_Lieferant!$C$9:$BE$158,MATCH($A26,Input_Lieferant!$B$9:$B$158,0),MATCH($I$6,Input_Lieferant!$C$8:$BE$8,0))=0,"",INDEX(Input_Lieferant!$C$9:$BE$158,MATCH($A26,Input_Lieferant!$B$9:$B$158,0),MATCH($I$6,Input_Lieferant!$C$8:$BE$8,0))),"")</f>
        <v>Grunddatentext DE - 1. Zeile 4</v>
      </c>
    </row>
    <row r="27" spans="1:9" x14ac:dyDescent="0.2">
      <c r="A27" s="257">
        <f>IFERROR(IF(AND(A21=A22,A22=A23,A23=A24,A24=A25,A25=A26),IF(A26+1&gt;MATCH(0,Input_Lieferant!$B$9:$B$158,-1),"",A26+1),A26),"")</f>
        <v>4</v>
      </c>
      <c r="B27" t="str">
        <f>IF(Input_Lieferant!B28="","",Input_Lieferant!B28)</f>
        <v/>
      </c>
      <c r="C27" t="str">
        <f t="shared" si="1"/>
        <v>MATERIAL</v>
      </c>
      <c r="D27">
        <f t="shared" si="2"/>
        <v>4</v>
      </c>
      <c r="E27" t="str">
        <f t="shared" si="3"/>
        <v>GRUN</v>
      </c>
      <c r="F27" t="str">
        <f t="shared" si="11"/>
        <v>D</v>
      </c>
      <c r="G27">
        <f t="shared" ref="G27" si="24">IF(A26="","",2)</f>
        <v>2</v>
      </c>
      <c r="H27" t="str">
        <f t="shared" si="5"/>
        <v>/</v>
      </c>
      <c r="I27" t="str">
        <f>_xlfn.IFNA(IF(INDEX(Input_Lieferant!$C$9:$BE$158,MATCH($A27,Input_Lieferant!$B$9:$B$158,0),MATCH($I$3,Input_Lieferant!$C$8:$BE$8,0))=0,"",INDEX(Input_Lieferant!$C$9:$BE$158,MATCH($A27,Input_Lieferant!$B$9:$B$158,0),MATCH($I$3,Input_Lieferant!$C$8:$BE$8,0))),"")</f>
        <v>Grunddatentext DE - 2. Zeile 4</v>
      </c>
    </row>
    <row r="28" spans="1:9" x14ac:dyDescent="0.2">
      <c r="A28" s="257">
        <f>IFERROR(IF(AND(A22=A23,A23=A24,A24=A25,A25=A26,A26=A27),IF(A27+1&gt;MATCH(0,Input_Lieferant!$B$9:$B$158,-1),"",A27+1),A27),"")</f>
        <v>4</v>
      </c>
      <c r="B28" t="str">
        <f>IF(Input_Lieferant!B29="","",Input_Lieferant!B29)</f>
        <v/>
      </c>
      <c r="C28" t="str">
        <f t="shared" si="1"/>
        <v>MATERIAL</v>
      </c>
      <c r="D28">
        <f t="shared" si="2"/>
        <v>4</v>
      </c>
      <c r="E28" t="str">
        <f t="shared" si="3"/>
        <v>GRUN</v>
      </c>
      <c r="F28" t="str">
        <f t="shared" si="11"/>
        <v>F</v>
      </c>
      <c r="G28">
        <f t="shared" ref="G28" si="25">IF(A28="","",1)</f>
        <v>1</v>
      </c>
      <c r="H28" t="str">
        <f t="shared" si="5"/>
        <v/>
      </c>
      <c r="I28" t="str">
        <f>_xlfn.IFNA(IF(INDEX(Input_Lieferant!$C$9:$BE$158,MATCH($A28,Input_Lieferant!$B$9:$B$158,0),MATCH($I$5,Input_Lieferant!$C$8:$BE$8,0))=0,"",INDEX(Input_Lieferant!$C$9:$BE$158,MATCH($A28,Input_Lieferant!$B$9:$B$158,0),MATCH($I$5,Input_Lieferant!$C$8:$BE$8,0))),"")</f>
        <v>Grunddatentext FR - 1. Zeile 4</v>
      </c>
    </row>
    <row r="29" spans="1:9" x14ac:dyDescent="0.2">
      <c r="A29" s="257">
        <f>IFERROR(IF(AND(A23=A24,A24=A25,A25=A26,A26=A27,A27=A28),IF(A28+1&gt;MATCH(0,Input_Lieferant!$B$9:$B$158,-1),"",A28+1),A28),"")</f>
        <v>4</v>
      </c>
      <c r="B29" t="str">
        <f>IF(Input_Lieferant!B30="","",Input_Lieferant!B30)</f>
        <v/>
      </c>
      <c r="C29" t="str">
        <f t="shared" si="1"/>
        <v>MATERIAL</v>
      </c>
      <c r="D29">
        <f t="shared" si="2"/>
        <v>4</v>
      </c>
      <c r="E29" t="str">
        <f t="shared" si="3"/>
        <v>GRUN</v>
      </c>
      <c r="F29" t="str">
        <f t="shared" si="11"/>
        <v>F</v>
      </c>
      <c r="G29">
        <f t="shared" ref="G29" si="26">IF(A28="","",2)</f>
        <v>2</v>
      </c>
      <c r="H29" t="str">
        <f t="shared" si="5"/>
        <v>/</v>
      </c>
      <c r="I29" t="str">
        <f>_xlfn.IFNA(IF(INDEX(Input_Lieferant!$C$9:$BE$158,MATCH($A29,Input_Lieferant!$B$9:$B$158,0),MATCH($I$2,Input_Lieferant!$C$8:$BE$8,0))=0,"",INDEX(Input_Lieferant!$C$9:$BE$158,MATCH($A29,Input_Lieferant!$B$9:$B$158,0),MATCH($I$2,Input_Lieferant!$C$8:$BE$8,0))),"")</f>
        <v>Grunddatentext FR - 2. Zeile 4</v>
      </c>
    </row>
    <row r="30" spans="1:9" x14ac:dyDescent="0.2">
      <c r="A30" s="257">
        <f>IFERROR(IF(AND(A24=A25,A25=A26,A26=A27,A27=A28,A28=A29),IF(A29+1&gt;MATCH(0,Input_Lieferant!$B$9:$B$158,-1),"",A29+1),A29),"")</f>
        <v>4</v>
      </c>
      <c r="B30" t="str">
        <f>IF(Input_Lieferant!B31="","",Input_Lieferant!B31)</f>
        <v/>
      </c>
      <c r="C30" t="str">
        <f t="shared" si="1"/>
        <v>MATERIAL</v>
      </c>
      <c r="D30">
        <f t="shared" si="2"/>
        <v>4</v>
      </c>
      <c r="E30" t="str">
        <f t="shared" si="3"/>
        <v>GRUN</v>
      </c>
      <c r="F30" t="str">
        <f t="shared" si="11"/>
        <v>E</v>
      </c>
      <c r="G30">
        <f t="shared" ref="G30" si="27">IF(A30="","",1)</f>
        <v>1</v>
      </c>
      <c r="H30" t="str">
        <f t="shared" si="5"/>
        <v/>
      </c>
      <c r="I30" t="str">
        <f>_xlfn.IFNA(IF(INDEX(Input_Lieferant!$C$9:$BE$158,MATCH($A30,Input_Lieferant!$B$9:$B$158,0),MATCH($I$4,Input_Lieferant!$C$8:$BE$8,0))=0,"",INDEX(Input_Lieferant!$C$9:$BE$158,MATCH($A30,Input_Lieferant!$B$9:$B$158,0),MATCH($I$4,Input_Lieferant!$C$8:$BE$8,0))),"")</f>
        <v>Grunddatentext EN - 1. Zeile 4</v>
      </c>
    </row>
    <row r="31" spans="1:9" x14ac:dyDescent="0.2">
      <c r="A31" s="257">
        <f>IFERROR(IF(AND(A25=A26,A26=A27,A27=A28,A28=A29,A29=A30),IF(A30+1&gt;MATCH(0,Input_Lieferant!$B$9:$B$158,-1),"",A30+1),A30),"")</f>
        <v>4</v>
      </c>
      <c r="B31" t="str">
        <f>IF(Input_Lieferant!B32="","",Input_Lieferant!B32)</f>
        <v/>
      </c>
      <c r="C31" t="str">
        <f t="shared" si="1"/>
        <v>MATERIAL</v>
      </c>
      <c r="D31">
        <f t="shared" si="2"/>
        <v>4</v>
      </c>
      <c r="E31" t="str">
        <f t="shared" si="3"/>
        <v>GRUN</v>
      </c>
      <c r="F31" t="str">
        <f t="shared" si="11"/>
        <v>E</v>
      </c>
      <c r="G31">
        <f t="shared" ref="G31" si="28">IF(A30="","",2)</f>
        <v>2</v>
      </c>
      <c r="H31" t="str">
        <f t="shared" si="5"/>
        <v>/</v>
      </c>
      <c r="I31" t="str">
        <f>_xlfn.IFNA(IF(INDEX(Input_Lieferant!$C$9:$BE$158,MATCH($A31,Input_Lieferant!$B$9:$B$158,0),MATCH($I$1,Input_Lieferant!$C$8:$BE$8,0))=0,"",INDEX(Input_Lieferant!$C$9:$BE$158,MATCH($A31,Input_Lieferant!$B$9:$B$158,0),MATCH($I$1,Input_Lieferant!$C$8:$BE$8,0))),"")</f>
        <v>Grunddatentext EN - 2. Zeile 4</v>
      </c>
    </row>
    <row r="32" spans="1:9" x14ac:dyDescent="0.2">
      <c r="A32" s="257" t="str">
        <f>IFERROR(IF(AND(A26=A27,A27=A28,A28=A29,A29=A30,A30=A31),IF(A31+1&gt;MATCH(0,Input_Lieferant!$B$9:$B$158,-1),"",A31+1),A31),"")</f>
        <v/>
      </c>
      <c r="B32" t="str">
        <f>IF(Input_Lieferant!B33="","",Input_Lieferant!B33)</f>
        <v/>
      </c>
      <c r="C32" t="str">
        <f t="shared" si="1"/>
        <v/>
      </c>
      <c r="D32" t="str">
        <f t="shared" si="2"/>
        <v/>
      </c>
      <c r="E32" t="str">
        <f t="shared" si="3"/>
        <v/>
      </c>
      <c r="F32" t="str">
        <f t="shared" si="11"/>
        <v/>
      </c>
      <c r="G32" t="str">
        <f t="shared" ref="G32" si="29">IF(A32="","",1)</f>
        <v/>
      </c>
      <c r="H32" t="str">
        <f t="shared" si="5"/>
        <v/>
      </c>
      <c r="I32" t="str">
        <f>_xlfn.IFNA(IF(INDEX(Input_Lieferant!$C$9:$BE$158,MATCH($A32,Input_Lieferant!$B$9:$B$158,0),MATCH($I$6,Input_Lieferant!$C$8:$BE$8,0))=0,"",INDEX(Input_Lieferant!$C$9:$BE$158,MATCH($A32,Input_Lieferant!$B$9:$B$158,0),MATCH($I$6,Input_Lieferant!$C$8:$BE$8,0))),"")</f>
        <v/>
      </c>
    </row>
    <row r="33" spans="1:9" x14ac:dyDescent="0.2">
      <c r="A33" s="257" t="str">
        <f>IFERROR(IF(AND(A27=A28,A28=A29,A29=A30,A30=A31,A31=A32),IF(A32+1&gt;MATCH(0,Input_Lieferant!$B$9:$B$158,-1),"",A32+1),A32),"")</f>
        <v/>
      </c>
      <c r="B33" t="str">
        <f>IF(Input_Lieferant!B34="","",Input_Lieferant!B34)</f>
        <v/>
      </c>
      <c r="C33" t="str">
        <f t="shared" si="1"/>
        <v/>
      </c>
      <c r="D33" t="str">
        <f t="shared" si="2"/>
        <v/>
      </c>
      <c r="E33" t="str">
        <f t="shared" si="3"/>
        <v/>
      </c>
      <c r="F33" t="str">
        <f t="shared" si="11"/>
        <v/>
      </c>
      <c r="G33" t="str">
        <f t="shared" ref="G33" si="30">IF(A32="","",2)</f>
        <v/>
      </c>
      <c r="H33" t="str">
        <f t="shared" si="5"/>
        <v/>
      </c>
      <c r="I33" t="str">
        <f>_xlfn.IFNA(IF(INDEX(Input_Lieferant!$C$9:$BE$158,MATCH($A33,Input_Lieferant!$B$9:$B$158,0),MATCH($I$3,Input_Lieferant!$C$8:$BE$8,0))=0,"",INDEX(Input_Lieferant!$C$9:$BE$158,MATCH($A33,Input_Lieferant!$B$9:$B$158,0),MATCH($I$3,Input_Lieferant!$C$8:$BE$8,0))),"")</f>
        <v/>
      </c>
    </row>
    <row r="34" spans="1:9" x14ac:dyDescent="0.2">
      <c r="A34" s="257" t="str">
        <f>IFERROR(IF(AND(A28=A29,A29=A30,A30=A31,A31=A32,A32=A33),IF(A33+1&gt;MATCH(0,Input_Lieferant!$B$9:$B$158,-1),"",A33+1),A33),"")</f>
        <v/>
      </c>
      <c r="B34" t="str">
        <f>IF(Input_Lieferant!B35="","",Input_Lieferant!B35)</f>
        <v/>
      </c>
      <c r="C34" t="str">
        <f t="shared" si="1"/>
        <v/>
      </c>
      <c r="D34" t="str">
        <f t="shared" si="2"/>
        <v/>
      </c>
      <c r="E34" t="str">
        <f t="shared" si="3"/>
        <v/>
      </c>
      <c r="F34" t="str">
        <f t="shared" si="11"/>
        <v/>
      </c>
      <c r="G34" t="str">
        <f t="shared" ref="G34" si="31">IF(A34="","",1)</f>
        <v/>
      </c>
      <c r="H34" t="str">
        <f t="shared" si="5"/>
        <v/>
      </c>
      <c r="I34" t="str">
        <f>_xlfn.IFNA(IF(INDEX(Input_Lieferant!$C$9:$BE$158,MATCH($A34,Input_Lieferant!$B$9:$B$158,0),MATCH($I$5,Input_Lieferant!$C$8:$BE$8,0))=0,"",INDEX(Input_Lieferant!$C$9:$BE$158,MATCH($A34,Input_Lieferant!$B$9:$B$158,0),MATCH($I$5,Input_Lieferant!$C$8:$BE$8,0))),"")</f>
        <v/>
      </c>
    </row>
    <row r="35" spans="1:9" x14ac:dyDescent="0.2">
      <c r="A35" s="257" t="str">
        <f>IFERROR(IF(AND(A29=A30,A30=A31,A31=A32,A32=A33,A33=A34),IF(A34+1&gt;MATCH(0,Input_Lieferant!$B$9:$B$158,-1),"",A34+1),A34),"")</f>
        <v/>
      </c>
      <c r="B35" t="str">
        <f>IF(Input_Lieferant!B36="","",Input_Lieferant!B36)</f>
        <v/>
      </c>
      <c r="C35" t="str">
        <f t="shared" si="1"/>
        <v/>
      </c>
      <c r="D35" t="str">
        <f t="shared" si="2"/>
        <v/>
      </c>
      <c r="E35" t="str">
        <f t="shared" si="3"/>
        <v/>
      </c>
      <c r="F35" t="str">
        <f t="shared" si="11"/>
        <v/>
      </c>
      <c r="G35" t="str">
        <f t="shared" ref="G35" si="32">IF(A34="","",2)</f>
        <v/>
      </c>
      <c r="H35" t="str">
        <f t="shared" si="5"/>
        <v/>
      </c>
      <c r="I35" t="str">
        <f>_xlfn.IFNA(IF(INDEX(Input_Lieferant!$C$9:$BE$158,MATCH($A35,Input_Lieferant!$B$9:$B$158,0),MATCH($I$2,Input_Lieferant!$C$8:$BE$8,0))=0,"",INDEX(Input_Lieferant!$C$9:$BE$158,MATCH($A35,Input_Lieferant!$B$9:$B$158,0),MATCH($I$2,Input_Lieferant!$C$8:$BE$8,0))),"")</f>
        <v/>
      </c>
    </row>
    <row r="36" spans="1:9" x14ac:dyDescent="0.2">
      <c r="A36" s="257" t="str">
        <f>IFERROR(IF(AND(A30=A31,A31=A32,A32=A33,A33=A34,A34=A35),IF(A35+1&gt;MATCH(0,Input_Lieferant!$B$9:$B$158,-1),"",A35+1),A35),"")</f>
        <v/>
      </c>
      <c r="B36" t="str">
        <f>IF(Input_Lieferant!B37="","",Input_Lieferant!B37)</f>
        <v/>
      </c>
      <c r="C36" t="str">
        <f t="shared" si="1"/>
        <v/>
      </c>
      <c r="D36" t="str">
        <f t="shared" si="2"/>
        <v/>
      </c>
      <c r="E36" t="str">
        <f t="shared" si="3"/>
        <v/>
      </c>
      <c r="F36" t="str">
        <f t="shared" si="11"/>
        <v/>
      </c>
      <c r="G36" t="str">
        <f t="shared" ref="G36" si="33">IF(A36="","",1)</f>
        <v/>
      </c>
      <c r="H36" t="str">
        <f t="shared" si="5"/>
        <v/>
      </c>
      <c r="I36" t="str">
        <f>_xlfn.IFNA(IF(INDEX(Input_Lieferant!$C$9:$BE$158,MATCH($A36,Input_Lieferant!$B$9:$B$158,0),MATCH($I$4,Input_Lieferant!$C$8:$BE$8,0))=0,"",INDEX(Input_Lieferant!$C$9:$BE$158,MATCH($A36,Input_Lieferant!$B$9:$B$158,0),MATCH($I$4,Input_Lieferant!$C$8:$BE$8,0))),"")</f>
        <v/>
      </c>
    </row>
    <row r="37" spans="1:9" x14ac:dyDescent="0.2">
      <c r="A37" s="257" t="str">
        <f>IFERROR(IF(AND(A31=A32,A32=A33,A33=A34,A34=A35,A35=A36),IF(A36+1&gt;MATCH(0,Input_Lieferant!$B$9:$B$158,-1),"",A36+1),A36),"")</f>
        <v/>
      </c>
      <c r="B37" t="str">
        <f>IF(Input_Lieferant!B38="","",Input_Lieferant!B38)</f>
        <v/>
      </c>
      <c r="C37" t="str">
        <f t="shared" si="1"/>
        <v/>
      </c>
      <c r="D37" t="str">
        <f t="shared" si="2"/>
        <v/>
      </c>
      <c r="E37" t="str">
        <f t="shared" si="3"/>
        <v/>
      </c>
      <c r="F37" t="str">
        <f t="shared" si="11"/>
        <v/>
      </c>
      <c r="G37" t="str">
        <f t="shared" ref="G37" si="34">IF(A36="","",2)</f>
        <v/>
      </c>
      <c r="H37" t="str">
        <f t="shared" si="5"/>
        <v/>
      </c>
      <c r="I37" t="str">
        <f>_xlfn.IFNA(IF(INDEX(Input_Lieferant!$C$9:$BE$158,MATCH($A37,Input_Lieferant!$B$9:$B$158,0),MATCH($I$1,Input_Lieferant!$C$8:$BE$8,0))=0,"",INDEX(Input_Lieferant!$C$9:$BE$158,MATCH($A37,Input_Lieferant!$B$9:$B$158,0),MATCH($I$1,Input_Lieferant!$C$8:$BE$8,0))),"")</f>
        <v/>
      </c>
    </row>
    <row r="38" spans="1:9" x14ac:dyDescent="0.2">
      <c r="A38" s="257" t="str">
        <f>IFERROR(IF(AND(A32=A33,A33=A34,A34=A35,A35=A36,A36=A37),IF(A37+1&gt;MATCH(0,Input_Lieferant!$B$9:$B$158,-1),"",A37+1),A37),"")</f>
        <v/>
      </c>
      <c r="B38" t="str">
        <f>IF(Input_Lieferant!B39="","",Input_Lieferant!B39)</f>
        <v/>
      </c>
      <c r="C38" t="str">
        <f t="shared" si="1"/>
        <v/>
      </c>
      <c r="D38" t="str">
        <f t="shared" si="2"/>
        <v/>
      </c>
      <c r="E38" t="str">
        <f t="shared" si="3"/>
        <v/>
      </c>
      <c r="F38" t="str">
        <f t="shared" si="11"/>
        <v/>
      </c>
      <c r="G38" t="str">
        <f t="shared" ref="G38" si="35">IF(A38="","",1)</f>
        <v/>
      </c>
      <c r="H38" t="str">
        <f t="shared" si="5"/>
        <v/>
      </c>
      <c r="I38" t="str">
        <f>_xlfn.IFNA(IF(INDEX(Input_Lieferant!$C$9:$BE$158,MATCH($A38,Input_Lieferant!$B$9:$B$158,0),MATCH($I$6,Input_Lieferant!$C$8:$BE$8,0))=0,"",INDEX(Input_Lieferant!$C$9:$BE$158,MATCH($A38,Input_Lieferant!$B$9:$B$158,0),MATCH($I$6,Input_Lieferant!$C$8:$BE$8,0))),"")</f>
        <v/>
      </c>
    </row>
    <row r="39" spans="1:9" x14ac:dyDescent="0.2">
      <c r="A39" s="257" t="str">
        <f>IFERROR(IF(AND(A33=A34,A34=A35,A35=A36,A36=A37,A37=A38),IF(A38+1&gt;MATCH(0,Input_Lieferant!$B$9:$B$158,-1),"",A38+1),A38),"")</f>
        <v/>
      </c>
      <c r="B39" t="str">
        <f>IF(Input_Lieferant!B40="","",Input_Lieferant!B40)</f>
        <v/>
      </c>
      <c r="C39" t="str">
        <f t="shared" si="1"/>
        <v/>
      </c>
      <c r="D39" t="str">
        <f t="shared" si="2"/>
        <v/>
      </c>
      <c r="E39" t="str">
        <f t="shared" si="3"/>
        <v/>
      </c>
      <c r="F39" t="str">
        <f t="shared" si="11"/>
        <v/>
      </c>
      <c r="G39" t="str">
        <f t="shared" ref="G39" si="36">IF(A38="","",2)</f>
        <v/>
      </c>
      <c r="H39" t="str">
        <f t="shared" si="5"/>
        <v/>
      </c>
      <c r="I39" t="str">
        <f>_xlfn.IFNA(IF(INDEX(Input_Lieferant!$C$9:$BE$158,MATCH($A39,Input_Lieferant!$B$9:$B$158,0),MATCH($I$3,Input_Lieferant!$C$8:$BE$8,0))=0,"",INDEX(Input_Lieferant!$C$9:$BE$158,MATCH($A39,Input_Lieferant!$B$9:$B$158,0),MATCH($I$3,Input_Lieferant!$C$8:$BE$8,0))),"")</f>
        <v/>
      </c>
    </row>
    <row r="40" spans="1:9" x14ac:dyDescent="0.2">
      <c r="A40" s="257" t="str">
        <f>IFERROR(IF(AND(A34=A35,A35=A36,A36=A37,A37=A38,A38=A39),IF(A39+1&gt;MATCH(0,Input_Lieferant!$B$9:$B$158,-1),"",A39+1),A39),"")</f>
        <v/>
      </c>
      <c r="B40" t="str">
        <f>IF(Input_Lieferant!B41="","",Input_Lieferant!B41)</f>
        <v/>
      </c>
      <c r="C40" t="str">
        <f t="shared" si="1"/>
        <v/>
      </c>
      <c r="D40" t="str">
        <f t="shared" si="2"/>
        <v/>
      </c>
      <c r="E40" t="str">
        <f t="shared" si="3"/>
        <v/>
      </c>
      <c r="F40" t="str">
        <f t="shared" si="11"/>
        <v/>
      </c>
      <c r="G40" t="str">
        <f t="shared" ref="G40" si="37">IF(A40="","",1)</f>
        <v/>
      </c>
      <c r="H40" t="str">
        <f t="shared" si="5"/>
        <v/>
      </c>
      <c r="I40" t="str">
        <f>_xlfn.IFNA(IF(INDEX(Input_Lieferant!$C$9:$BE$158,MATCH($A40,Input_Lieferant!$B$9:$B$158,0),MATCH($I$5,Input_Lieferant!$C$8:$BE$8,0))=0,"",INDEX(Input_Lieferant!$C$9:$BE$158,MATCH($A40,Input_Lieferant!$B$9:$B$158,0),MATCH($I$5,Input_Lieferant!$C$8:$BE$8,0))),"")</f>
        <v/>
      </c>
    </row>
    <row r="41" spans="1:9" x14ac:dyDescent="0.2">
      <c r="A41" s="257" t="str">
        <f>IFERROR(IF(AND(A35=A36,A36=A37,A37=A38,A38=A39,A39=A40),IF(A40+1&gt;MATCH(0,Input_Lieferant!$B$9:$B$158,-1),"",A40+1),A40),"")</f>
        <v/>
      </c>
      <c r="B41" t="str">
        <f>IF(Input_Lieferant!B42="","",Input_Lieferant!B42)</f>
        <v/>
      </c>
      <c r="C41" t="str">
        <f t="shared" si="1"/>
        <v/>
      </c>
      <c r="D41" t="str">
        <f t="shared" si="2"/>
        <v/>
      </c>
      <c r="E41" t="str">
        <f t="shared" si="3"/>
        <v/>
      </c>
      <c r="F41" t="str">
        <f t="shared" si="11"/>
        <v/>
      </c>
      <c r="G41" t="str">
        <f t="shared" ref="G41" si="38">IF(A40="","",2)</f>
        <v/>
      </c>
      <c r="H41" t="str">
        <f t="shared" si="5"/>
        <v/>
      </c>
      <c r="I41" t="str">
        <f>_xlfn.IFNA(IF(INDEX(Input_Lieferant!$C$9:$BE$158,MATCH($A41,Input_Lieferant!$B$9:$B$158,0),MATCH($I$2,Input_Lieferant!$C$8:$BE$8,0))=0,"",INDEX(Input_Lieferant!$C$9:$BE$158,MATCH($A41,Input_Lieferant!$B$9:$B$158,0),MATCH($I$2,Input_Lieferant!$C$8:$BE$8,0))),"")</f>
        <v/>
      </c>
    </row>
    <row r="42" spans="1:9" x14ac:dyDescent="0.2">
      <c r="A42" s="257" t="str">
        <f>IFERROR(IF(AND(A36=A37,A37=A38,A38=A39,A39=A40,A40=A41),IF(A41+1&gt;MATCH(0,Input_Lieferant!$B$9:$B$158,-1),"",A41+1),A41),"")</f>
        <v/>
      </c>
      <c r="B42" t="str">
        <f>IF(Input_Lieferant!B43="","",Input_Lieferant!B43)</f>
        <v/>
      </c>
      <c r="C42" t="str">
        <f t="shared" si="1"/>
        <v/>
      </c>
      <c r="D42" t="str">
        <f t="shared" si="2"/>
        <v/>
      </c>
      <c r="E42" t="str">
        <f t="shared" si="3"/>
        <v/>
      </c>
      <c r="F42" t="str">
        <f t="shared" si="11"/>
        <v/>
      </c>
      <c r="G42" t="str">
        <f t="shared" ref="G42" si="39">IF(A42="","",1)</f>
        <v/>
      </c>
      <c r="H42" t="str">
        <f t="shared" si="5"/>
        <v/>
      </c>
      <c r="I42" t="str">
        <f>_xlfn.IFNA(IF(INDEX(Input_Lieferant!$C$9:$BE$158,MATCH($A42,Input_Lieferant!$B$9:$B$158,0),MATCH($I$4,Input_Lieferant!$C$8:$BE$8,0))=0,"",INDEX(Input_Lieferant!$C$9:$BE$158,MATCH($A42,Input_Lieferant!$B$9:$B$158,0),MATCH($I$4,Input_Lieferant!$C$8:$BE$8,0))),"")</f>
        <v/>
      </c>
    </row>
    <row r="43" spans="1:9" x14ac:dyDescent="0.2">
      <c r="A43" s="257" t="str">
        <f>IFERROR(IF(AND(A37=A38,A38=A39,A39=A40,A40=A41,A41=A42),IF(A42+1&gt;MATCH(0,Input_Lieferant!$B$9:$B$158,-1),"",A42+1),A42),"")</f>
        <v/>
      </c>
      <c r="B43" t="str">
        <f>IF(Input_Lieferant!B44="","",Input_Lieferant!B44)</f>
        <v/>
      </c>
      <c r="C43" t="str">
        <f t="shared" si="1"/>
        <v/>
      </c>
      <c r="D43" t="str">
        <f t="shared" si="2"/>
        <v/>
      </c>
      <c r="E43" t="str">
        <f t="shared" si="3"/>
        <v/>
      </c>
      <c r="F43" t="str">
        <f t="shared" si="11"/>
        <v/>
      </c>
      <c r="G43" t="str">
        <f t="shared" ref="G43" si="40">IF(A42="","",2)</f>
        <v/>
      </c>
      <c r="H43" t="str">
        <f t="shared" si="5"/>
        <v/>
      </c>
      <c r="I43" t="str">
        <f>_xlfn.IFNA(IF(INDEX(Input_Lieferant!$C$9:$BE$158,MATCH($A43,Input_Lieferant!$B$9:$B$158,0),MATCH($I$1,Input_Lieferant!$C$8:$BE$8,0))=0,"",INDEX(Input_Lieferant!$C$9:$BE$158,MATCH($A43,Input_Lieferant!$B$9:$B$158,0),MATCH($I$1,Input_Lieferant!$C$8:$BE$8,0))),"")</f>
        <v/>
      </c>
    </row>
    <row r="44" spans="1:9" x14ac:dyDescent="0.2">
      <c r="A44" s="257" t="str">
        <f>IFERROR(IF(AND(A38=A39,A39=A40,A40=A41,A41=A42,A42=A43),IF(A43+1&gt;MATCH(0,Input_Lieferant!$B$9:$B$158,-1),"",A43+1),A43),"")</f>
        <v/>
      </c>
      <c r="B44" t="str">
        <f>IF(Input_Lieferant!B45="","",Input_Lieferant!B45)</f>
        <v/>
      </c>
      <c r="C44" t="str">
        <f t="shared" si="1"/>
        <v/>
      </c>
      <c r="D44" t="str">
        <f t="shared" si="2"/>
        <v/>
      </c>
      <c r="E44" t="str">
        <f t="shared" si="3"/>
        <v/>
      </c>
      <c r="F44" t="str">
        <f t="shared" si="11"/>
        <v/>
      </c>
      <c r="G44" t="str">
        <f t="shared" ref="G44" si="41">IF(A44="","",1)</f>
        <v/>
      </c>
      <c r="H44" t="str">
        <f t="shared" si="5"/>
        <v/>
      </c>
      <c r="I44" t="str">
        <f>_xlfn.IFNA(IF(INDEX(Input_Lieferant!$C$9:$BE$158,MATCH($A44,Input_Lieferant!$B$9:$B$158,0),MATCH($I$6,Input_Lieferant!$C$8:$BE$8,0))=0,"",INDEX(Input_Lieferant!$C$9:$BE$158,MATCH($A44,Input_Lieferant!$B$9:$B$158,0),MATCH($I$6,Input_Lieferant!$C$8:$BE$8,0))),"")</f>
        <v/>
      </c>
    </row>
    <row r="45" spans="1:9" x14ac:dyDescent="0.2">
      <c r="A45" s="257" t="str">
        <f>IFERROR(IF(AND(A39=A40,A40=A41,A41=A42,A42=A43,A43=A44),IF(A44+1&gt;MATCH(0,Input_Lieferant!$B$9:$B$158,-1),"",A44+1),A44),"")</f>
        <v/>
      </c>
      <c r="B45" t="str">
        <f>IF(Input_Lieferant!B46="","",Input_Lieferant!B46)</f>
        <v/>
      </c>
      <c r="C45" t="str">
        <f t="shared" si="1"/>
        <v/>
      </c>
      <c r="D45" t="str">
        <f t="shared" si="2"/>
        <v/>
      </c>
      <c r="E45" t="str">
        <f t="shared" si="3"/>
        <v/>
      </c>
      <c r="F45" t="str">
        <f t="shared" si="11"/>
        <v/>
      </c>
      <c r="G45" t="str">
        <f t="shared" ref="G45" si="42">IF(A44="","",2)</f>
        <v/>
      </c>
      <c r="H45" t="str">
        <f t="shared" si="5"/>
        <v/>
      </c>
      <c r="I45" t="str">
        <f>_xlfn.IFNA(IF(INDEX(Input_Lieferant!$C$9:$BE$158,MATCH($A45,Input_Lieferant!$B$9:$B$158,0),MATCH($I$3,Input_Lieferant!$C$8:$BE$8,0))=0,"",INDEX(Input_Lieferant!$C$9:$BE$158,MATCH($A45,Input_Lieferant!$B$9:$B$158,0),MATCH($I$3,Input_Lieferant!$C$8:$BE$8,0))),"")</f>
        <v/>
      </c>
    </row>
    <row r="46" spans="1:9" x14ac:dyDescent="0.2">
      <c r="A46" s="257" t="str">
        <f>IFERROR(IF(AND(A40=A41,A41=A42,A42=A43,A43=A44,A44=A45),IF(A45+1&gt;MATCH(0,Input_Lieferant!$B$9:$B$158,-1),"",A45+1),A45),"")</f>
        <v/>
      </c>
      <c r="B46" t="str">
        <f>IF(Input_Lieferant!B47="","",Input_Lieferant!B47)</f>
        <v/>
      </c>
      <c r="C46" t="str">
        <f t="shared" si="1"/>
        <v/>
      </c>
      <c r="D46" t="str">
        <f t="shared" si="2"/>
        <v/>
      </c>
      <c r="E46" t="str">
        <f t="shared" si="3"/>
        <v/>
      </c>
      <c r="F46" t="str">
        <f t="shared" si="11"/>
        <v/>
      </c>
      <c r="G46" t="str">
        <f t="shared" ref="G46" si="43">IF(A46="","",1)</f>
        <v/>
      </c>
      <c r="H46" t="str">
        <f t="shared" si="5"/>
        <v/>
      </c>
      <c r="I46" t="str">
        <f>_xlfn.IFNA(IF(INDEX(Input_Lieferant!$C$9:$BE$158,MATCH($A46,Input_Lieferant!$B$9:$B$158,0),MATCH($I$5,Input_Lieferant!$C$8:$BE$8,0))=0,"",INDEX(Input_Lieferant!$C$9:$BE$158,MATCH($A46,Input_Lieferant!$B$9:$B$158,0),MATCH($I$5,Input_Lieferant!$C$8:$BE$8,0))),"")</f>
        <v/>
      </c>
    </row>
    <row r="47" spans="1:9" x14ac:dyDescent="0.2">
      <c r="A47" s="257" t="str">
        <f>IFERROR(IF(AND(A41=A42,A42=A43,A43=A44,A44=A45,A45=A46),IF(A46+1&gt;MATCH(0,Input_Lieferant!$B$9:$B$158,-1),"",A46+1),A46),"")</f>
        <v/>
      </c>
      <c r="B47" t="str">
        <f>IF(Input_Lieferant!B48="","",Input_Lieferant!B48)</f>
        <v/>
      </c>
      <c r="C47" t="str">
        <f t="shared" si="1"/>
        <v/>
      </c>
      <c r="D47" t="str">
        <f t="shared" si="2"/>
        <v/>
      </c>
      <c r="E47" t="str">
        <f t="shared" si="3"/>
        <v/>
      </c>
      <c r="F47" t="str">
        <f t="shared" si="11"/>
        <v/>
      </c>
      <c r="G47" t="str">
        <f t="shared" ref="G47" si="44">IF(A46="","",2)</f>
        <v/>
      </c>
      <c r="H47" t="str">
        <f t="shared" si="5"/>
        <v/>
      </c>
      <c r="I47" t="str">
        <f>_xlfn.IFNA(IF(INDEX(Input_Lieferant!$C$9:$BE$158,MATCH($A47,Input_Lieferant!$B$9:$B$158,0),MATCH($I$2,Input_Lieferant!$C$8:$BE$8,0))=0,"",INDEX(Input_Lieferant!$C$9:$BE$158,MATCH($A47,Input_Lieferant!$B$9:$B$158,0),MATCH($I$2,Input_Lieferant!$C$8:$BE$8,0))),"")</f>
        <v/>
      </c>
    </row>
    <row r="48" spans="1:9" x14ac:dyDescent="0.2">
      <c r="A48" s="257" t="str">
        <f>IFERROR(IF(AND(A42=A43,A43=A44,A44=A45,A45=A46,A46=A47),IF(A47+1&gt;MATCH(0,Input_Lieferant!$B$9:$B$158,-1),"",A47+1),A47),"")</f>
        <v/>
      </c>
      <c r="B48" t="str">
        <f>IF(Input_Lieferant!B49="","",Input_Lieferant!B49)</f>
        <v/>
      </c>
      <c r="C48" t="str">
        <f t="shared" si="1"/>
        <v/>
      </c>
      <c r="D48" t="str">
        <f t="shared" si="2"/>
        <v/>
      </c>
      <c r="E48" t="str">
        <f t="shared" si="3"/>
        <v/>
      </c>
      <c r="F48" t="str">
        <f t="shared" si="11"/>
        <v/>
      </c>
      <c r="G48" t="str">
        <f t="shared" ref="G48" si="45">IF(A48="","",1)</f>
        <v/>
      </c>
      <c r="H48" t="str">
        <f t="shared" si="5"/>
        <v/>
      </c>
      <c r="I48" t="str">
        <f>_xlfn.IFNA(IF(INDEX(Input_Lieferant!$C$9:$BE$158,MATCH($A48,Input_Lieferant!$B$9:$B$158,0),MATCH($I$4,Input_Lieferant!$C$8:$BE$8,0))=0,"",INDEX(Input_Lieferant!$C$9:$BE$158,MATCH($A48,Input_Lieferant!$B$9:$B$158,0),MATCH($I$4,Input_Lieferant!$C$8:$BE$8,0))),"")</f>
        <v/>
      </c>
    </row>
    <row r="49" spans="1:9" x14ac:dyDescent="0.2">
      <c r="A49" s="257" t="str">
        <f>IFERROR(IF(AND(A43=A44,A44=A45,A45=A46,A46=A47,A47=A48),IF(A48+1&gt;MATCH(0,Input_Lieferant!$B$9:$B$158,-1),"",A48+1),A48),"")</f>
        <v/>
      </c>
      <c r="B49" t="str">
        <f>IF(Input_Lieferant!B50="","",Input_Lieferant!B50)</f>
        <v/>
      </c>
      <c r="C49" t="str">
        <f t="shared" si="1"/>
        <v/>
      </c>
      <c r="D49" t="str">
        <f t="shared" si="2"/>
        <v/>
      </c>
      <c r="E49" t="str">
        <f t="shared" si="3"/>
        <v/>
      </c>
      <c r="F49" t="str">
        <f t="shared" si="11"/>
        <v/>
      </c>
      <c r="G49" t="str">
        <f t="shared" ref="G49" si="46">IF(A48="","",2)</f>
        <v/>
      </c>
      <c r="H49" t="str">
        <f t="shared" si="5"/>
        <v/>
      </c>
      <c r="I49" t="str">
        <f>_xlfn.IFNA(IF(INDEX(Input_Lieferant!$C$9:$BE$158,MATCH($A49,Input_Lieferant!$B$9:$B$158,0),MATCH($I$1,Input_Lieferant!$C$8:$BE$8,0))=0,"",INDEX(Input_Lieferant!$C$9:$BE$158,MATCH($A49,Input_Lieferant!$B$9:$B$158,0),MATCH($I$1,Input_Lieferant!$C$8:$BE$8,0))),"")</f>
        <v/>
      </c>
    </row>
    <row r="50" spans="1:9" x14ac:dyDescent="0.2">
      <c r="A50" s="257" t="str">
        <f>IFERROR(IF(AND(A44=A45,A45=A46,A46=A47,A47=A48,A48=A49),IF(A49+1&gt;MATCH(0,Input_Lieferant!$B$9:$B$158,-1),"",A49+1),A49),"")</f>
        <v/>
      </c>
      <c r="B50" t="str">
        <f>IF(Input_Lieferant!B51="","",Input_Lieferant!B51)</f>
        <v/>
      </c>
      <c r="C50" t="str">
        <f t="shared" si="1"/>
        <v/>
      </c>
      <c r="D50" t="str">
        <f t="shared" si="2"/>
        <v/>
      </c>
      <c r="E50" t="str">
        <f t="shared" si="3"/>
        <v/>
      </c>
      <c r="F50" t="str">
        <f t="shared" si="11"/>
        <v/>
      </c>
      <c r="G50" t="str">
        <f t="shared" ref="G50" si="47">IF(A50="","",1)</f>
        <v/>
      </c>
      <c r="H50" t="str">
        <f t="shared" si="5"/>
        <v/>
      </c>
      <c r="I50" t="str">
        <f>_xlfn.IFNA(IF(INDEX(Input_Lieferant!$C$9:$BE$158,MATCH($A50,Input_Lieferant!$B$9:$B$158,0),MATCH($I$6,Input_Lieferant!$C$8:$BE$8,0))=0,"",INDEX(Input_Lieferant!$C$9:$BE$158,MATCH($A50,Input_Lieferant!$B$9:$B$158,0),MATCH($I$6,Input_Lieferant!$C$8:$BE$8,0))),"")</f>
        <v/>
      </c>
    </row>
    <row r="51" spans="1:9" x14ac:dyDescent="0.2">
      <c r="A51" s="257" t="str">
        <f>IFERROR(IF(AND(A45=A46,A46=A47,A47=A48,A48=A49,A49=A50),IF(A50+1&gt;MATCH(0,Input_Lieferant!$B$9:$B$158,-1),"",A50+1),A50),"")</f>
        <v/>
      </c>
      <c r="B51" t="str">
        <f>IF(Input_Lieferant!B52="","",Input_Lieferant!B52)</f>
        <v/>
      </c>
      <c r="C51" t="str">
        <f t="shared" si="1"/>
        <v/>
      </c>
      <c r="D51" t="str">
        <f t="shared" si="2"/>
        <v/>
      </c>
      <c r="E51" t="str">
        <f t="shared" si="3"/>
        <v/>
      </c>
      <c r="F51" t="str">
        <f t="shared" si="11"/>
        <v/>
      </c>
      <c r="G51" t="str">
        <f t="shared" ref="G51" si="48">IF(A50="","",2)</f>
        <v/>
      </c>
      <c r="H51" t="str">
        <f t="shared" si="5"/>
        <v/>
      </c>
      <c r="I51" t="str">
        <f>_xlfn.IFNA(IF(INDEX(Input_Lieferant!$C$9:$BE$158,MATCH($A51,Input_Lieferant!$B$9:$B$158,0),MATCH($I$3,Input_Lieferant!$C$8:$BE$8,0))=0,"",INDEX(Input_Lieferant!$C$9:$BE$158,MATCH($A51,Input_Lieferant!$B$9:$B$158,0),MATCH($I$3,Input_Lieferant!$C$8:$BE$8,0))),"")</f>
        <v/>
      </c>
    </row>
    <row r="52" spans="1:9" x14ac:dyDescent="0.2">
      <c r="A52" s="257" t="str">
        <f>IFERROR(IF(AND(A46=A47,A47=A48,A48=A49,A49=A50,A50=A51),IF(A51+1&gt;MATCH(0,Input_Lieferant!$B$9:$B$158,-1),"",A51+1),A51),"")</f>
        <v/>
      </c>
      <c r="B52" t="str">
        <f>IF(Input_Lieferant!B53="","",Input_Lieferant!B53)</f>
        <v/>
      </c>
      <c r="C52" t="str">
        <f t="shared" si="1"/>
        <v/>
      </c>
      <c r="D52" t="str">
        <f t="shared" si="2"/>
        <v/>
      </c>
      <c r="E52" t="str">
        <f t="shared" si="3"/>
        <v/>
      </c>
      <c r="F52" t="str">
        <f t="shared" si="11"/>
        <v/>
      </c>
      <c r="G52" t="str">
        <f t="shared" ref="G52" si="49">IF(A52="","",1)</f>
        <v/>
      </c>
      <c r="H52" t="str">
        <f t="shared" si="5"/>
        <v/>
      </c>
      <c r="I52" t="str">
        <f>_xlfn.IFNA(IF(INDEX(Input_Lieferant!$C$9:$BE$158,MATCH($A52,Input_Lieferant!$B$9:$B$158,0),MATCH($I$5,Input_Lieferant!$C$8:$BE$8,0))=0,"",INDEX(Input_Lieferant!$C$9:$BE$158,MATCH($A52,Input_Lieferant!$B$9:$B$158,0),MATCH($I$5,Input_Lieferant!$C$8:$BE$8,0))),"")</f>
        <v/>
      </c>
    </row>
    <row r="53" spans="1:9" x14ac:dyDescent="0.2">
      <c r="A53" s="257" t="str">
        <f>IFERROR(IF(AND(A47=A48,A48=A49,A49=A50,A50=A51,A51=A52),IF(A52+1&gt;MATCH(0,Input_Lieferant!$B$9:$B$158,-1),"",A52+1),A52),"")</f>
        <v/>
      </c>
      <c r="B53" t="str">
        <f>IF(Input_Lieferant!B54="","",Input_Lieferant!B54)</f>
        <v/>
      </c>
      <c r="C53" t="str">
        <f t="shared" si="1"/>
        <v/>
      </c>
      <c r="D53" t="str">
        <f t="shared" si="2"/>
        <v/>
      </c>
      <c r="E53" t="str">
        <f t="shared" si="3"/>
        <v/>
      </c>
      <c r="F53" t="str">
        <f t="shared" si="11"/>
        <v/>
      </c>
      <c r="G53" t="str">
        <f t="shared" ref="G53" si="50">IF(A52="","",2)</f>
        <v/>
      </c>
      <c r="H53" t="str">
        <f t="shared" si="5"/>
        <v/>
      </c>
      <c r="I53" t="str">
        <f>_xlfn.IFNA(IF(INDEX(Input_Lieferant!$C$9:$BE$158,MATCH($A53,Input_Lieferant!$B$9:$B$158,0),MATCH($I$2,Input_Lieferant!$C$8:$BE$8,0))=0,"",INDEX(Input_Lieferant!$C$9:$BE$158,MATCH($A53,Input_Lieferant!$B$9:$B$158,0),MATCH($I$2,Input_Lieferant!$C$8:$BE$8,0))),"")</f>
        <v/>
      </c>
    </row>
    <row r="54" spans="1:9" x14ac:dyDescent="0.2">
      <c r="A54" s="257" t="str">
        <f>IFERROR(IF(AND(A48=A49,A49=A50,A50=A51,A51=A52,A52=A53),IF(A53+1&gt;MATCH(0,Input_Lieferant!$B$9:$B$158,-1),"",A53+1),A53),"")</f>
        <v/>
      </c>
      <c r="B54" t="str">
        <f>IF(Input_Lieferant!B55="","",Input_Lieferant!B55)</f>
        <v/>
      </c>
      <c r="C54" t="str">
        <f t="shared" si="1"/>
        <v/>
      </c>
      <c r="D54" t="str">
        <f t="shared" si="2"/>
        <v/>
      </c>
      <c r="E54" t="str">
        <f t="shared" si="3"/>
        <v/>
      </c>
      <c r="F54" t="str">
        <f t="shared" si="11"/>
        <v/>
      </c>
      <c r="G54" t="str">
        <f t="shared" ref="G54" si="51">IF(A54="","",1)</f>
        <v/>
      </c>
      <c r="H54" t="str">
        <f t="shared" si="5"/>
        <v/>
      </c>
      <c r="I54" t="str">
        <f>_xlfn.IFNA(IF(INDEX(Input_Lieferant!$C$9:$BE$158,MATCH($A54,Input_Lieferant!$B$9:$B$158,0),MATCH($I$4,Input_Lieferant!$C$8:$BE$8,0))=0,"",INDEX(Input_Lieferant!$C$9:$BE$158,MATCH($A54,Input_Lieferant!$B$9:$B$158,0),MATCH($I$4,Input_Lieferant!$C$8:$BE$8,0))),"")</f>
        <v/>
      </c>
    </row>
    <row r="55" spans="1:9" x14ac:dyDescent="0.2">
      <c r="A55" s="257" t="str">
        <f>IFERROR(IF(AND(A49=A50,A50=A51,A51=A52,A52=A53,A53=A54),IF(A54+1&gt;MATCH(0,Input_Lieferant!$B$9:$B$158,-1),"",A54+1),A54),"")</f>
        <v/>
      </c>
      <c r="B55" t="str">
        <f>IF(Input_Lieferant!B56="","",Input_Lieferant!B56)</f>
        <v/>
      </c>
      <c r="C55" t="str">
        <f t="shared" si="1"/>
        <v/>
      </c>
      <c r="D55" t="str">
        <f t="shared" si="2"/>
        <v/>
      </c>
      <c r="E55" t="str">
        <f t="shared" si="3"/>
        <v/>
      </c>
      <c r="F55" t="str">
        <f t="shared" si="11"/>
        <v/>
      </c>
      <c r="G55" t="str">
        <f t="shared" ref="G55" si="52">IF(A54="","",2)</f>
        <v/>
      </c>
      <c r="H55" t="str">
        <f t="shared" si="5"/>
        <v/>
      </c>
      <c r="I55" t="str">
        <f>_xlfn.IFNA(IF(INDEX(Input_Lieferant!$C$9:$BE$158,MATCH($A55,Input_Lieferant!$B$9:$B$158,0),MATCH($I$1,Input_Lieferant!$C$8:$BE$8,0))=0,"",INDEX(Input_Lieferant!$C$9:$BE$158,MATCH($A55,Input_Lieferant!$B$9:$B$158,0),MATCH($I$1,Input_Lieferant!$C$8:$BE$8,0))),"")</f>
        <v/>
      </c>
    </row>
    <row r="56" spans="1:9" x14ac:dyDescent="0.2">
      <c r="A56" s="257" t="str">
        <f>IFERROR(IF(AND(A50=A51,A51=A52,A52=A53,A53=A54,A54=A55),IF(A55+1&gt;MATCH(0,Input_Lieferant!$B$9:$B$158,-1),"",A55+1),A55),"")</f>
        <v/>
      </c>
      <c r="B56" t="str">
        <f>IF(Input_Lieferant!B57="","",Input_Lieferant!B57)</f>
        <v/>
      </c>
      <c r="C56" t="str">
        <f t="shared" si="1"/>
        <v/>
      </c>
      <c r="D56" t="str">
        <f t="shared" si="2"/>
        <v/>
      </c>
      <c r="E56" t="str">
        <f t="shared" si="3"/>
        <v/>
      </c>
      <c r="F56" t="str">
        <f t="shared" si="11"/>
        <v/>
      </c>
      <c r="G56" t="str">
        <f t="shared" ref="G56" si="53">IF(A56="","",1)</f>
        <v/>
      </c>
      <c r="H56" t="str">
        <f t="shared" si="5"/>
        <v/>
      </c>
      <c r="I56" t="str">
        <f>_xlfn.IFNA(IF(INDEX(Input_Lieferant!$C$9:$BE$158,MATCH($A56,Input_Lieferant!$B$9:$B$158,0),MATCH($I$6,Input_Lieferant!$C$8:$BE$8,0))=0,"",INDEX(Input_Lieferant!$C$9:$BE$158,MATCH($A56,Input_Lieferant!$B$9:$B$158,0),MATCH($I$6,Input_Lieferant!$C$8:$BE$8,0))),"")</f>
        <v/>
      </c>
    </row>
    <row r="57" spans="1:9" x14ac:dyDescent="0.2">
      <c r="A57" s="257" t="str">
        <f>IFERROR(IF(AND(A51=A52,A52=A53,A53=A54,A54=A55,A55=A56),IF(A56+1&gt;MATCH(0,Input_Lieferant!$B$9:$B$158,-1),"",A56+1),A56),"")</f>
        <v/>
      </c>
      <c r="B57" t="str">
        <f>IF(Input_Lieferant!B58="","",Input_Lieferant!B58)</f>
        <v/>
      </c>
      <c r="C57" t="str">
        <f t="shared" si="1"/>
        <v/>
      </c>
      <c r="D57" t="str">
        <f t="shared" si="2"/>
        <v/>
      </c>
      <c r="E57" t="str">
        <f t="shared" si="3"/>
        <v/>
      </c>
      <c r="F57" t="str">
        <f t="shared" si="11"/>
        <v/>
      </c>
      <c r="G57" t="str">
        <f t="shared" ref="G57" si="54">IF(A56="","",2)</f>
        <v/>
      </c>
      <c r="H57" t="str">
        <f t="shared" si="5"/>
        <v/>
      </c>
      <c r="I57" t="str">
        <f>_xlfn.IFNA(IF(INDEX(Input_Lieferant!$C$9:$BE$158,MATCH($A57,Input_Lieferant!$B$9:$B$158,0),MATCH($I$3,Input_Lieferant!$C$8:$BE$8,0))=0,"",INDEX(Input_Lieferant!$C$9:$BE$158,MATCH($A57,Input_Lieferant!$B$9:$B$158,0),MATCH($I$3,Input_Lieferant!$C$8:$BE$8,0))),"")</f>
        <v/>
      </c>
    </row>
    <row r="58" spans="1:9" x14ac:dyDescent="0.2">
      <c r="A58" s="257" t="str">
        <f>IFERROR(IF(AND(A52=A53,A53=A54,A54=A55,A55=A56,A56=A57),IF(A57+1&gt;MATCH(0,Input_Lieferant!$B$9:$B$158,-1),"",A57+1),A57),"")</f>
        <v/>
      </c>
      <c r="B58" t="str">
        <f>IF(Input_Lieferant!B59="","",Input_Lieferant!B59)</f>
        <v/>
      </c>
      <c r="C58" t="str">
        <f t="shared" si="1"/>
        <v/>
      </c>
      <c r="D58" t="str">
        <f t="shared" si="2"/>
        <v/>
      </c>
      <c r="E58" t="str">
        <f t="shared" si="3"/>
        <v/>
      </c>
      <c r="F58" t="str">
        <f t="shared" si="11"/>
        <v/>
      </c>
      <c r="G58" t="str">
        <f t="shared" ref="G58" si="55">IF(A58="","",1)</f>
        <v/>
      </c>
      <c r="H58" t="str">
        <f t="shared" si="5"/>
        <v/>
      </c>
      <c r="I58" t="str">
        <f>_xlfn.IFNA(IF(INDEX(Input_Lieferant!$C$9:$BE$158,MATCH($A58,Input_Lieferant!$B$9:$B$158,0),MATCH($I$5,Input_Lieferant!$C$8:$BE$8,0))=0,"",INDEX(Input_Lieferant!$C$9:$BE$158,MATCH($A58,Input_Lieferant!$B$9:$B$158,0),MATCH($I$5,Input_Lieferant!$C$8:$BE$8,0))),"")</f>
        <v/>
      </c>
    </row>
    <row r="59" spans="1:9" x14ac:dyDescent="0.2">
      <c r="A59" s="257" t="str">
        <f>IFERROR(IF(AND(A53=A54,A54=A55,A55=A56,A56=A57,A57=A58),IF(A58+1&gt;MATCH(0,Input_Lieferant!$B$9:$B$158,-1),"",A58+1),A58),"")</f>
        <v/>
      </c>
      <c r="B59" t="str">
        <f>IF(Input_Lieferant!B60="","",Input_Lieferant!B60)</f>
        <v/>
      </c>
      <c r="C59" t="str">
        <f t="shared" si="1"/>
        <v/>
      </c>
      <c r="D59" t="str">
        <f t="shared" si="2"/>
        <v/>
      </c>
      <c r="E59" t="str">
        <f t="shared" si="3"/>
        <v/>
      </c>
      <c r="F59" t="str">
        <f t="shared" si="11"/>
        <v/>
      </c>
      <c r="G59" t="str">
        <f t="shared" ref="G59" si="56">IF(A58="","",2)</f>
        <v/>
      </c>
      <c r="H59" t="str">
        <f t="shared" si="5"/>
        <v/>
      </c>
      <c r="I59" t="str">
        <f>_xlfn.IFNA(IF(INDEX(Input_Lieferant!$C$9:$BE$158,MATCH($A59,Input_Lieferant!$B$9:$B$158,0),MATCH($I$2,Input_Lieferant!$C$8:$BE$8,0))=0,"",INDEX(Input_Lieferant!$C$9:$BE$158,MATCH($A59,Input_Lieferant!$B$9:$B$158,0),MATCH($I$2,Input_Lieferant!$C$8:$BE$8,0))),"")</f>
        <v/>
      </c>
    </row>
    <row r="60" spans="1:9" x14ac:dyDescent="0.2">
      <c r="A60" s="257" t="str">
        <f>IFERROR(IF(AND(A54=A55,A55=A56,A56=A57,A57=A58,A58=A59),IF(A59+1&gt;MATCH(0,Input_Lieferant!$B$9:$B$158,-1),"",A59+1),A59),"")</f>
        <v/>
      </c>
      <c r="B60" t="str">
        <f>IF(Input_Lieferant!B61="","",Input_Lieferant!B61)</f>
        <v/>
      </c>
      <c r="C60" t="str">
        <f t="shared" si="1"/>
        <v/>
      </c>
      <c r="D60" t="str">
        <f t="shared" si="2"/>
        <v/>
      </c>
      <c r="E60" t="str">
        <f t="shared" si="3"/>
        <v/>
      </c>
      <c r="F60" t="str">
        <f t="shared" si="11"/>
        <v/>
      </c>
      <c r="G60" t="str">
        <f t="shared" ref="G60" si="57">IF(A60="","",1)</f>
        <v/>
      </c>
      <c r="H60" t="str">
        <f t="shared" si="5"/>
        <v/>
      </c>
      <c r="I60" t="str">
        <f>_xlfn.IFNA(IF(INDEX(Input_Lieferant!$C$9:$BE$158,MATCH($A60,Input_Lieferant!$B$9:$B$158,0),MATCH($I$4,Input_Lieferant!$C$8:$BE$8,0))=0,"",INDEX(Input_Lieferant!$C$9:$BE$158,MATCH($A60,Input_Lieferant!$B$9:$B$158,0),MATCH($I$4,Input_Lieferant!$C$8:$BE$8,0))),"")</f>
        <v/>
      </c>
    </row>
    <row r="61" spans="1:9" x14ac:dyDescent="0.2">
      <c r="A61" s="257" t="str">
        <f>IFERROR(IF(AND(A55=A56,A56=A57,A57=A58,A58=A59,A59=A60),IF(A60+1&gt;MATCH(0,Input_Lieferant!$B$9:$B$158,-1),"",A60+1),A60),"")</f>
        <v/>
      </c>
      <c r="B61" t="str">
        <f>IF(Input_Lieferant!B62="","",Input_Lieferant!B62)</f>
        <v/>
      </c>
      <c r="C61" t="str">
        <f t="shared" si="1"/>
        <v/>
      </c>
      <c r="D61" t="str">
        <f t="shared" si="2"/>
        <v/>
      </c>
      <c r="E61" t="str">
        <f t="shared" si="3"/>
        <v/>
      </c>
      <c r="F61" t="str">
        <f t="shared" si="11"/>
        <v/>
      </c>
      <c r="G61" t="str">
        <f t="shared" ref="G61" si="58">IF(A60="","",2)</f>
        <v/>
      </c>
      <c r="H61" t="str">
        <f t="shared" si="5"/>
        <v/>
      </c>
      <c r="I61" t="str">
        <f>_xlfn.IFNA(IF(INDEX(Input_Lieferant!$C$9:$BE$158,MATCH($A61,Input_Lieferant!$B$9:$B$158,0),MATCH($I$1,Input_Lieferant!$C$8:$BE$8,0))=0,"",INDEX(Input_Lieferant!$C$9:$BE$158,MATCH($A61,Input_Lieferant!$B$9:$B$158,0),MATCH($I$1,Input_Lieferant!$C$8:$BE$8,0))),"")</f>
        <v/>
      </c>
    </row>
    <row r="62" spans="1:9" x14ac:dyDescent="0.2">
      <c r="A62" s="257" t="str">
        <f>IFERROR(IF(AND(A56=A57,A57=A58,A58=A59,A59=A60,A60=A61),IF(A61+1&gt;MATCH(0,Input_Lieferant!$B$9:$B$158,-1),"",A61+1),A61),"")</f>
        <v/>
      </c>
      <c r="B62" t="str">
        <f>IF(Input_Lieferant!B63="","",Input_Lieferant!B63)</f>
        <v/>
      </c>
      <c r="C62" t="str">
        <f t="shared" si="1"/>
        <v/>
      </c>
      <c r="D62" t="str">
        <f t="shared" si="2"/>
        <v/>
      </c>
      <c r="E62" t="str">
        <f t="shared" si="3"/>
        <v/>
      </c>
      <c r="F62" t="str">
        <f t="shared" si="11"/>
        <v/>
      </c>
      <c r="G62" t="str">
        <f t="shared" ref="G62" si="59">IF(A62="","",1)</f>
        <v/>
      </c>
      <c r="H62" t="str">
        <f t="shared" si="5"/>
        <v/>
      </c>
      <c r="I62" t="str">
        <f>_xlfn.IFNA(IF(INDEX(Input_Lieferant!$C$9:$BE$158,MATCH($A62,Input_Lieferant!$B$9:$B$158,0),MATCH($I$6,Input_Lieferant!$C$8:$BE$8,0))=0,"",INDEX(Input_Lieferant!$C$9:$BE$158,MATCH($A62,Input_Lieferant!$B$9:$B$158,0),MATCH($I$6,Input_Lieferant!$C$8:$BE$8,0))),"")</f>
        <v/>
      </c>
    </row>
    <row r="63" spans="1:9" x14ac:dyDescent="0.2">
      <c r="A63" s="257" t="str">
        <f>IFERROR(IF(AND(A57=A58,A58=A59,A59=A60,A60=A61,A61=A62),IF(A62+1&gt;MATCH(0,Input_Lieferant!$B$9:$B$158,-1),"",A62+1),A62),"")</f>
        <v/>
      </c>
      <c r="B63" t="str">
        <f>IF(Input_Lieferant!B64="","",Input_Lieferant!B64)</f>
        <v/>
      </c>
      <c r="C63" t="str">
        <f t="shared" si="1"/>
        <v/>
      </c>
      <c r="D63" t="str">
        <f t="shared" si="2"/>
        <v/>
      </c>
      <c r="E63" t="str">
        <f t="shared" si="3"/>
        <v/>
      </c>
      <c r="F63" t="str">
        <f t="shared" si="11"/>
        <v/>
      </c>
      <c r="G63" t="str">
        <f t="shared" ref="G63" si="60">IF(A62="","",2)</f>
        <v/>
      </c>
      <c r="H63" t="str">
        <f t="shared" si="5"/>
        <v/>
      </c>
      <c r="I63" t="str">
        <f>_xlfn.IFNA(IF(INDEX(Input_Lieferant!$C$9:$BE$158,MATCH($A63,Input_Lieferant!$B$9:$B$158,0),MATCH($I$3,Input_Lieferant!$C$8:$BE$8,0))=0,"",INDEX(Input_Lieferant!$C$9:$BE$158,MATCH($A63,Input_Lieferant!$B$9:$B$158,0),MATCH($I$3,Input_Lieferant!$C$8:$BE$8,0))),"")</f>
        <v/>
      </c>
    </row>
    <row r="64" spans="1:9" x14ac:dyDescent="0.2">
      <c r="A64" s="257" t="str">
        <f>IFERROR(IF(AND(A58=A59,A59=A60,A60=A61,A61=A62,A62=A63),IF(A63+1&gt;MATCH(0,Input_Lieferant!$B$9:$B$158,-1),"",A63+1),A63),"")</f>
        <v/>
      </c>
      <c r="B64" t="str">
        <f>IF(Input_Lieferant!B65="","",Input_Lieferant!B65)</f>
        <v/>
      </c>
      <c r="C64" t="str">
        <f t="shared" si="1"/>
        <v/>
      </c>
      <c r="D64" t="str">
        <f t="shared" si="2"/>
        <v/>
      </c>
      <c r="E64" t="str">
        <f t="shared" si="3"/>
        <v/>
      </c>
      <c r="F64" t="str">
        <f t="shared" si="11"/>
        <v/>
      </c>
      <c r="G64" t="str">
        <f t="shared" ref="G64" si="61">IF(A64="","",1)</f>
        <v/>
      </c>
      <c r="H64" t="str">
        <f t="shared" si="5"/>
        <v/>
      </c>
      <c r="I64" t="str">
        <f>_xlfn.IFNA(IF(INDEX(Input_Lieferant!$C$9:$BE$158,MATCH($A64,Input_Lieferant!$B$9:$B$158,0),MATCH($I$5,Input_Lieferant!$C$8:$BE$8,0))=0,"",INDEX(Input_Lieferant!$C$9:$BE$158,MATCH($A64,Input_Lieferant!$B$9:$B$158,0),MATCH($I$5,Input_Lieferant!$C$8:$BE$8,0))),"")</f>
        <v/>
      </c>
    </row>
    <row r="65" spans="1:9" x14ac:dyDescent="0.2">
      <c r="A65" s="257" t="str">
        <f>IFERROR(IF(AND(A59=A60,A60=A61,A61=A62,A62=A63,A63=A64),IF(A64+1&gt;MATCH(0,Input_Lieferant!$B$9:$B$158,-1),"",A64+1),A64),"")</f>
        <v/>
      </c>
      <c r="B65" t="str">
        <f>IF(Input_Lieferant!B66="","",Input_Lieferant!B66)</f>
        <v/>
      </c>
      <c r="C65" t="str">
        <f t="shared" si="1"/>
        <v/>
      </c>
      <c r="D65" t="str">
        <f t="shared" si="2"/>
        <v/>
      </c>
      <c r="E65" t="str">
        <f t="shared" si="3"/>
        <v/>
      </c>
      <c r="F65" t="str">
        <f t="shared" si="11"/>
        <v/>
      </c>
      <c r="G65" t="str">
        <f t="shared" ref="G65" si="62">IF(A64="","",2)</f>
        <v/>
      </c>
      <c r="H65" t="str">
        <f t="shared" si="5"/>
        <v/>
      </c>
      <c r="I65" t="str">
        <f>_xlfn.IFNA(IF(INDEX(Input_Lieferant!$C$9:$BE$158,MATCH($A65,Input_Lieferant!$B$9:$B$158,0),MATCH($I$2,Input_Lieferant!$C$8:$BE$8,0))=0,"",INDEX(Input_Lieferant!$C$9:$BE$158,MATCH($A65,Input_Lieferant!$B$9:$B$158,0),MATCH($I$2,Input_Lieferant!$C$8:$BE$8,0))),"")</f>
        <v/>
      </c>
    </row>
    <row r="66" spans="1:9" x14ac:dyDescent="0.2">
      <c r="A66" s="257" t="str">
        <f>IFERROR(IF(AND(A60=A61,A61=A62,A62=A63,A63=A64,A64=A65),IF(A65+1&gt;MATCH(0,Input_Lieferant!$B$9:$B$158,-1),"",A65+1),A65),"")</f>
        <v/>
      </c>
      <c r="B66" t="str">
        <f>IF(Input_Lieferant!B67="","",Input_Lieferant!B67)</f>
        <v/>
      </c>
      <c r="C66" t="str">
        <f t="shared" si="1"/>
        <v/>
      </c>
      <c r="D66" t="str">
        <f t="shared" si="2"/>
        <v/>
      </c>
      <c r="E66" t="str">
        <f t="shared" si="3"/>
        <v/>
      </c>
      <c r="F66" t="str">
        <f t="shared" si="11"/>
        <v/>
      </c>
      <c r="G66" t="str">
        <f t="shared" ref="G66" si="63">IF(A66="","",1)</f>
        <v/>
      </c>
      <c r="H66" t="str">
        <f t="shared" si="5"/>
        <v/>
      </c>
      <c r="I66" t="str">
        <f>_xlfn.IFNA(IF(INDEX(Input_Lieferant!$C$9:$BE$158,MATCH($A66,Input_Lieferant!$B$9:$B$158,0),MATCH($I$4,Input_Lieferant!$C$8:$BE$8,0))=0,"",INDEX(Input_Lieferant!$C$9:$BE$158,MATCH($A66,Input_Lieferant!$B$9:$B$158,0),MATCH($I$4,Input_Lieferant!$C$8:$BE$8,0))),"")</f>
        <v/>
      </c>
    </row>
    <row r="67" spans="1:9" x14ac:dyDescent="0.2">
      <c r="A67" s="257" t="str">
        <f>IFERROR(IF(AND(A61=A62,A62=A63,A63=A64,A64=A65,A65=A66),IF(A66+1&gt;MATCH(0,Input_Lieferant!$B$9:$B$158,-1),"",A66+1),A66),"")</f>
        <v/>
      </c>
      <c r="B67" t="str">
        <f>IF(Input_Lieferant!B68="","",Input_Lieferant!B68)</f>
        <v/>
      </c>
      <c r="C67" t="str">
        <f t="shared" si="1"/>
        <v/>
      </c>
      <c r="D67" t="str">
        <f t="shared" si="2"/>
        <v/>
      </c>
      <c r="E67" t="str">
        <f t="shared" si="3"/>
        <v/>
      </c>
      <c r="F67" t="str">
        <f t="shared" si="11"/>
        <v/>
      </c>
      <c r="G67" t="str">
        <f t="shared" ref="G67" si="64">IF(A66="","",2)</f>
        <v/>
      </c>
      <c r="H67" t="str">
        <f t="shared" si="5"/>
        <v/>
      </c>
      <c r="I67" t="str">
        <f>_xlfn.IFNA(IF(INDEX(Input_Lieferant!$C$9:$BE$158,MATCH($A67,Input_Lieferant!$B$9:$B$158,0),MATCH($I$1,Input_Lieferant!$C$8:$BE$8,0))=0,"",INDEX(Input_Lieferant!$C$9:$BE$158,MATCH($A67,Input_Lieferant!$B$9:$B$158,0),MATCH($I$1,Input_Lieferant!$C$8:$BE$8,0))),"")</f>
        <v/>
      </c>
    </row>
    <row r="68" spans="1:9" x14ac:dyDescent="0.2">
      <c r="A68" s="257" t="str">
        <f>IFERROR(IF(AND(A62=A63,A63=A64,A64=A65,A65=A66,A66=A67),IF(A67+1&gt;MATCH(0,Input_Lieferant!$B$9:$B$158,-1),"",A67+1),A67),"")</f>
        <v/>
      </c>
      <c r="B68" t="str">
        <f>IF(Input_Lieferant!B69="","",Input_Lieferant!B69)</f>
        <v/>
      </c>
      <c r="C68" t="str">
        <f t="shared" si="1"/>
        <v/>
      </c>
      <c r="D68" t="str">
        <f t="shared" si="2"/>
        <v/>
      </c>
      <c r="E68" t="str">
        <f t="shared" si="3"/>
        <v/>
      </c>
      <c r="F68" t="str">
        <f t="shared" si="11"/>
        <v/>
      </c>
      <c r="G68" t="str">
        <f t="shared" ref="G68" si="65">IF(A68="","",1)</f>
        <v/>
      </c>
      <c r="H68" t="str">
        <f t="shared" si="5"/>
        <v/>
      </c>
      <c r="I68" t="str">
        <f>_xlfn.IFNA(IF(INDEX(Input_Lieferant!$C$9:$BE$158,MATCH($A68,Input_Lieferant!$B$9:$B$158,0),MATCH($I$6,Input_Lieferant!$C$8:$BE$8,0))=0,"",INDEX(Input_Lieferant!$C$9:$BE$158,MATCH($A68,Input_Lieferant!$B$9:$B$158,0),MATCH($I$6,Input_Lieferant!$C$8:$BE$8,0))),"")</f>
        <v/>
      </c>
    </row>
    <row r="69" spans="1:9" x14ac:dyDescent="0.2">
      <c r="A69" s="257" t="str">
        <f>IFERROR(IF(AND(A63=A64,A64=A65,A65=A66,A66=A67,A67=A68),IF(A68+1&gt;MATCH(0,Input_Lieferant!$B$9:$B$158,-1),"",A68+1),A68),"")</f>
        <v/>
      </c>
      <c r="B69" t="str">
        <f>IF(Input_Lieferant!B70="","",Input_Lieferant!B70)</f>
        <v/>
      </c>
      <c r="C69" t="str">
        <f t="shared" si="1"/>
        <v/>
      </c>
      <c r="D69" t="str">
        <f t="shared" si="2"/>
        <v/>
      </c>
      <c r="E69" t="str">
        <f t="shared" si="3"/>
        <v/>
      </c>
      <c r="F69" t="str">
        <f t="shared" si="11"/>
        <v/>
      </c>
      <c r="G69" t="str">
        <f t="shared" ref="G69" si="66">IF(A68="","",2)</f>
        <v/>
      </c>
      <c r="H69" t="str">
        <f t="shared" si="5"/>
        <v/>
      </c>
      <c r="I69" t="str">
        <f>_xlfn.IFNA(IF(INDEX(Input_Lieferant!$C$9:$BE$158,MATCH($A69,Input_Lieferant!$B$9:$B$158,0),MATCH($I$3,Input_Lieferant!$C$8:$BE$8,0))=0,"",INDEX(Input_Lieferant!$C$9:$BE$158,MATCH($A69,Input_Lieferant!$B$9:$B$158,0),MATCH($I$3,Input_Lieferant!$C$8:$BE$8,0))),"")</f>
        <v/>
      </c>
    </row>
    <row r="70" spans="1:9" x14ac:dyDescent="0.2">
      <c r="A70" s="257" t="str">
        <f>IFERROR(IF(AND(A64=A65,A65=A66,A66=A67,A67=A68,A68=A69),IF(A69+1&gt;MATCH(0,Input_Lieferant!$B$9:$B$158,-1),"",A69+1),A69),"")</f>
        <v/>
      </c>
      <c r="B70" t="str">
        <f>IF(Input_Lieferant!B71="","",Input_Lieferant!B71)</f>
        <v/>
      </c>
      <c r="C70" t="str">
        <f t="shared" si="1"/>
        <v/>
      </c>
      <c r="D70" t="str">
        <f t="shared" si="2"/>
        <v/>
      </c>
      <c r="E70" t="str">
        <f t="shared" si="3"/>
        <v/>
      </c>
      <c r="F70" t="str">
        <f t="shared" si="11"/>
        <v/>
      </c>
      <c r="G70" t="str">
        <f t="shared" ref="G70" si="67">IF(A70="","",1)</f>
        <v/>
      </c>
      <c r="H70" t="str">
        <f t="shared" si="5"/>
        <v/>
      </c>
      <c r="I70" t="str">
        <f>_xlfn.IFNA(IF(INDEX(Input_Lieferant!$C$9:$BE$158,MATCH($A70,Input_Lieferant!$B$9:$B$158,0),MATCH($I$5,Input_Lieferant!$C$8:$BE$8,0))=0,"",INDEX(Input_Lieferant!$C$9:$BE$158,MATCH($A70,Input_Lieferant!$B$9:$B$158,0),MATCH($I$5,Input_Lieferant!$C$8:$BE$8,0))),"")</f>
        <v/>
      </c>
    </row>
    <row r="71" spans="1:9" x14ac:dyDescent="0.2">
      <c r="A71" s="257" t="str">
        <f>IFERROR(IF(AND(A65=A66,A66=A67,A67=A68,A68=A69,A69=A70),IF(A70+1&gt;MATCH(0,Input_Lieferant!$B$9:$B$158,-1),"",A70+1),A70),"")</f>
        <v/>
      </c>
      <c r="B71" t="str">
        <f>IF(Input_Lieferant!B72="","",Input_Lieferant!B72)</f>
        <v/>
      </c>
      <c r="C71" t="str">
        <f t="shared" si="1"/>
        <v/>
      </c>
      <c r="D71" t="str">
        <f t="shared" si="2"/>
        <v/>
      </c>
      <c r="E71" t="str">
        <f t="shared" si="3"/>
        <v/>
      </c>
      <c r="F71" t="str">
        <f t="shared" si="11"/>
        <v/>
      </c>
      <c r="G71" t="str">
        <f t="shared" ref="G71" si="68">IF(A70="","",2)</f>
        <v/>
      </c>
      <c r="H71" t="str">
        <f t="shared" si="5"/>
        <v/>
      </c>
      <c r="I71" t="str">
        <f>_xlfn.IFNA(IF(INDEX(Input_Lieferant!$C$9:$BE$158,MATCH($A71,Input_Lieferant!$B$9:$B$158,0),MATCH($I$2,Input_Lieferant!$C$8:$BE$8,0))=0,"",INDEX(Input_Lieferant!$C$9:$BE$158,MATCH($A71,Input_Lieferant!$B$9:$B$158,0),MATCH($I$2,Input_Lieferant!$C$8:$BE$8,0))),"")</f>
        <v/>
      </c>
    </row>
    <row r="72" spans="1:9" x14ac:dyDescent="0.2">
      <c r="A72" s="257" t="str">
        <f>IFERROR(IF(AND(A66=A67,A67=A68,A68=A69,A69=A70,A70=A71),IF(A71+1&gt;MATCH(0,Input_Lieferant!$B$9:$B$158,-1),"",A71+1),A71),"")</f>
        <v/>
      </c>
      <c r="B72" t="str">
        <f>IF(Input_Lieferant!B73="","",Input_Lieferant!B73)</f>
        <v/>
      </c>
      <c r="C72" t="str">
        <f t="shared" si="1"/>
        <v/>
      </c>
      <c r="D72" t="str">
        <f t="shared" si="2"/>
        <v/>
      </c>
      <c r="E72" t="str">
        <f t="shared" si="3"/>
        <v/>
      </c>
      <c r="F72" t="str">
        <f t="shared" si="11"/>
        <v/>
      </c>
      <c r="G72" t="str">
        <f t="shared" ref="G72" si="69">IF(A72="","",1)</f>
        <v/>
      </c>
      <c r="H72" t="str">
        <f t="shared" si="5"/>
        <v/>
      </c>
      <c r="I72" t="str">
        <f>_xlfn.IFNA(IF(INDEX(Input_Lieferant!$C$9:$BE$158,MATCH($A72,Input_Lieferant!$B$9:$B$158,0),MATCH($I$4,Input_Lieferant!$C$8:$BE$8,0))=0,"",INDEX(Input_Lieferant!$C$9:$BE$158,MATCH($A72,Input_Lieferant!$B$9:$B$158,0),MATCH($I$4,Input_Lieferant!$C$8:$BE$8,0))),"")</f>
        <v/>
      </c>
    </row>
    <row r="73" spans="1:9" x14ac:dyDescent="0.2">
      <c r="A73" s="257" t="str">
        <f>IFERROR(IF(AND(A67=A68,A68=A69,A69=A70,A70=A71,A71=A72),IF(A72+1&gt;MATCH(0,Input_Lieferant!$B$9:$B$158,-1),"",A72+1),A72),"")</f>
        <v/>
      </c>
      <c r="B73" t="str">
        <f>IF(Input_Lieferant!B74="","",Input_Lieferant!B74)</f>
        <v/>
      </c>
      <c r="C73" t="str">
        <f t="shared" ref="C73:C136" si="70">IF(A73&lt;&gt;"","MATERIAL","")</f>
        <v/>
      </c>
      <c r="D73" t="str">
        <f t="shared" ref="D73:D136" si="71">A73</f>
        <v/>
      </c>
      <c r="E73" t="str">
        <f t="shared" ref="E73:E136" si="72">IF(A73&lt;&gt;"","GRUN","")</f>
        <v/>
      </c>
      <c r="F73" t="str">
        <f t="shared" si="11"/>
        <v/>
      </c>
      <c r="G73" t="str">
        <f t="shared" ref="G73" si="73">IF(A72="","",2)</f>
        <v/>
      </c>
      <c r="H73" t="str">
        <f t="shared" ref="H73:H136" si="74">IF(G73=2,"/","")</f>
        <v/>
      </c>
      <c r="I73" t="str">
        <f>_xlfn.IFNA(IF(INDEX(Input_Lieferant!$C$9:$BE$158,MATCH($A73,Input_Lieferant!$B$9:$B$158,0),MATCH($I$1,Input_Lieferant!$C$8:$BE$8,0))=0,"",INDEX(Input_Lieferant!$C$9:$BE$158,MATCH($A73,Input_Lieferant!$B$9:$B$158,0),MATCH($I$1,Input_Lieferant!$C$8:$BE$8,0))),"")</f>
        <v/>
      </c>
    </row>
    <row r="74" spans="1:9" x14ac:dyDescent="0.2">
      <c r="A74" s="257" t="str">
        <f>IFERROR(IF(AND(A68=A69,A69=A70,A70=A71,A71=A72,A72=A73),IF(A73+1&gt;MATCH(0,Input_Lieferant!$B$9:$B$158,-1),"",A73+1),A73),"")</f>
        <v/>
      </c>
      <c r="B74" t="str">
        <f>IF(Input_Lieferant!B75="","",Input_Lieferant!B75)</f>
        <v/>
      </c>
      <c r="C74" t="str">
        <f t="shared" si="70"/>
        <v/>
      </c>
      <c r="D74" t="str">
        <f t="shared" si="71"/>
        <v/>
      </c>
      <c r="E74" t="str">
        <f t="shared" si="72"/>
        <v/>
      </c>
      <c r="F74" t="str">
        <f t="shared" si="11"/>
        <v/>
      </c>
      <c r="G74" t="str">
        <f t="shared" ref="G74" si="75">IF(A74="","",1)</f>
        <v/>
      </c>
      <c r="H74" t="str">
        <f t="shared" si="74"/>
        <v/>
      </c>
      <c r="I74" t="str">
        <f>_xlfn.IFNA(IF(INDEX(Input_Lieferant!$C$9:$BE$158,MATCH($A74,Input_Lieferant!$B$9:$B$158,0),MATCH($I$6,Input_Lieferant!$C$8:$BE$8,0))=0,"",INDEX(Input_Lieferant!$C$9:$BE$158,MATCH($A74,Input_Lieferant!$B$9:$B$158,0),MATCH($I$6,Input_Lieferant!$C$8:$BE$8,0))),"")</f>
        <v/>
      </c>
    </row>
    <row r="75" spans="1:9" x14ac:dyDescent="0.2">
      <c r="A75" s="257" t="str">
        <f>IFERROR(IF(AND(A69=A70,A70=A71,A71=A72,A72=A73,A73=A74),IF(A74+1&gt;MATCH(0,Input_Lieferant!$B$9:$B$158,-1),"",A74+1),A74),"")</f>
        <v/>
      </c>
      <c r="B75" t="str">
        <f>IF(Input_Lieferant!B76="","",Input_Lieferant!B76)</f>
        <v/>
      </c>
      <c r="C75" t="str">
        <f t="shared" si="70"/>
        <v/>
      </c>
      <c r="D75" t="str">
        <f t="shared" si="71"/>
        <v/>
      </c>
      <c r="E75" t="str">
        <f t="shared" si="72"/>
        <v/>
      </c>
      <c r="F75" t="str">
        <f t="shared" si="11"/>
        <v/>
      </c>
      <c r="G75" t="str">
        <f t="shared" ref="G75" si="76">IF(A74="","",2)</f>
        <v/>
      </c>
      <c r="H75" t="str">
        <f t="shared" si="74"/>
        <v/>
      </c>
      <c r="I75" t="str">
        <f>_xlfn.IFNA(IF(INDEX(Input_Lieferant!$C$9:$BE$158,MATCH($A75,Input_Lieferant!$B$9:$B$158,0),MATCH($I$3,Input_Lieferant!$C$8:$BE$8,0))=0,"",INDEX(Input_Lieferant!$C$9:$BE$158,MATCH($A75,Input_Lieferant!$B$9:$B$158,0),MATCH($I$3,Input_Lieferant!$C$8:$BE$8,0))),"")</f>
        <v/>
      </c>
    </row>
    <row r="76" spans="1:9" x14ac:dyDescent="0.2">
      <c r="A76" s="257" t="str">
        <f>IFERROR(IF(AND(A70=A71,A71=A72,A72=A73,A73=A74,A74=A75),IF(A75+1&gt;MATCH(0,Input_Lieferant!$B$9:$B$158,-1),"",A75+1),A75),"")</f>
        <v/>
      </c>
      <c r="B76" t="str">
        <f>IF(Input_Lieferant!B77="","",Input_Lieferant!B77)</f>
        <v/>
      </c>
      <c r="C76" t="str">
        <f t="shared" si="70"/>
        <v/>
      </c>
      <c r="D76" t="str">
        <f t="shared" si="71"/>
        <v/>
      </c>
      <c r="E76" t="str">
        <f t="shared" si="72"/>
        <v/>
      </c>
      <c r="F76" t="str">
        <f t="shared" si="11"/>
        <v/>
      </c>
      <c r="G76" t="str">
        <f t="shared" ref="G76" si="77">IF(A76="","",1)</f>
        <v/>
      </c>
      <c r="H76" t="str">
        <f t="shared" si="74"/>
        <v/>
      </c>
      <c r="I76" t="str">
        <f>_xlfn.IFNA(IF(INDEX(Input_Lieferant!$C$9:$BE$158,MATCH($A76,Input_Lieferant!$B$9:$B$158,0),MATCH($I$5,Input_Lieferant!$C$8:$BE$8,0))=0,"",INDEX(Input_Lieferant!$C$9:$BE$158,MATCH($A76,Input_Lieferant!$B$9:$B$158,0),MATCH($I$5,Input_Lieferant!$C$8:$BE$8,0))),"")</f>
        <v/>
      </c>
    </row>
    <row r="77" spans="1:9" x14ac:dyDescent="0.2">
      <c r="A77" s="257" t="str">
        <f>IFERROR(IF(AND(A71=A72,A72=A73,A73=A74,A74=A75,A75=A76),IF(A76+1&gt;MATCH(0,Input_Lieferant!$B$9:$B$158,-1),"",A76+1),A76),"")</f>
        <v/>
      </c>
      <c r="B77" t="str">
        <f>IF(Input_Lieferant!B78="","",Input_Lieferant!B78)</f>
        <v/>
      </c>
      <c r="C77" t="str">
        <f t="shared" si="70"/>
        <v/>
      </c>
      <c r="D77" t="str">
        <f t="shared" si="71"/>
        <v/>
      </c>
      <c r="E77" t="str">
        <f t="shared" si="72"/>
        <v/>
      </c>
      <c r="F77" t="str">
        <f t="shared" si="11"/>
        <v/>
      </c>
      <c r="G77" t="str">
        <f t="shared" ref="G77" si="78">IF(A76="","",2)</f>
        <v/>
      </c>
      <c r="H77" t="str">
        <f t="shared" si="74"/>
        <v/>
      </c>
      <c r="I77" t="str">
        <f>_xlfn.IFNA(IF(INDEX(Input_Lieferant!$C$9:$BE$158,MATCH($A77,Input_Lieferant!$B$9:$B$158,0),MATCH($I$2,Input_Lieferant!$C$8:$BE$8,0))=0,"",INDEX(Input_Lieferant!$C$9:$BE$158,MATCH($A77,Input_Lieferant!$B$9:$B$158,0),MATCH($I$2,Input_Lieferant!$C$8:$BE$8,0))),"")</f>
        <v/>
      </c>
    </row>
    <row r="78" spans="1:9" x14ac:dyDescent="0.2">
      <c r="A78" s="257" t="str">
        <f>IFERROR(IF(AND(A72=A73,A73=A74,A74=A75,A75=A76,A76=A77),IF(A77+1&gt;MATCH(0,Input_Lieferant!$B$9:$B$158,-1),"",A77+1),A77),"")</f>
        <v/>
      </c>
      <c r="B78" t="str">
        <f>IF(Input_Lieferant!B79="","",Input_Lieferant!B79)</f>
        <v/>
      </c>
      <c r="C78" t="str">
        <f t="shared" si="70"/>
        <v/>
      </c>
      <c r="D78" t="str">
        <f t="shared" si="71"/>
        <v/>
      </c>
      <c r="E78" t="str">
        <f t="shared" si="72"/>
        <v/>
      </c>
      <c r="F78" t="str">
        <f t="shared" si="11"/>
        <v/>
      </c>
      <c r="G78" t="str">
        <f t="shared" ref="G78" si="79">IF(A78="","",1)</f>
        <v/>
      </c>
      <c r="H78" t="str">
        <f t="shared" si="74"/>
        <v/>
      </c>
      <c r="I78" t="str">
        <f>_xlfn.IFNA(IF(INDEX(Input_Lieferant!$C$9:$BE$158,MATCH($A78,Input_Lieferant!$B$9:$B$158,0),MATCH($I$4,Input_Lieferant!$C$8:$BE$8,0))=0,"",INDEX(Input_Lieferant!$C$9:$BE$158,MATCH($A78,Input_Lieferant!$B$9:$B$158,0),MATCH($I$4,Input_Lieferant!$C$8:$BE$8,0))),"")</f>
        <v/>
      </c>
    </row>
    <row r="79" spans="1:9" x14ac:dyDescent="0.2">
      <c r="A79" s="257" t="str">
        <f>IFERROR(IF(AND(A73=A74,A74=A75,A75=A76,A76=A77,A77=A78),IF(A78+1&gt;MATCH(0,Input_Lieferant!$B$9:$B$158,-1),"",A78+1),A78),"")</f>
        <v/>
      </c>
      <c r="B79" t="str">
        <f>IF(Input_Lieferant!B80="","",Input_Lieferant!B80)</f>
        <v/>
      </c>
      <c r="C79" t="str">
        <f t="shared" si="70"/>
        <v/>
      </c>
      <c r="D79" t="str">
        <f t="shared" si="71"/>
        <v/>
      </c>
      <c r="E79" t="str">
        <f t="shared" si="72"/>
        <v/>
      </c>
      <c r="F79" t="str">
        <f t="shared" ref="F79:F142" si="80">IF(A79&lt;&gt;"",F73,"")</f>
        <v/>
      </c>
      <c r="G79" t="str">
        <f t="shared" ref="G79" si="81">IF(A78="","",2)</f>
        <v/>
      </c>
      <c r="H79" t="str">
        <f t="shared" si="74"/>
        <v/>
      </c>
      <c r="I79" t="str">
        <f>_xlfn.IFNA(IF(INDEX(Input_Lieferant!$C$9:$BE$158,MATCH($A79,Input_Lieferant!$B$9:$B$158,0),MATCH($I$1,Input_Lieferant!$C$8:$BE$8,0))=0,"",INDEX(Input_Lieferant!$C$9:$BE$158,MATCH($A79,Input_Lieferant!$B$9:$B$158,0),MATCH($I$1,Input_Lieferant!$C$8:$BE$8,0))),"")</f>
        <v/>
      </c>
    </row>
    <row r="80" spans="1:9" x14ac:dyDescent="0.2">
      <c r="A80" s="257" t="str">
        <f>IFERROR(IF(AND(A74=A75,A75=A76,A76=A77,A77=A78,A78=A79),IF(A79+1&gt;MATCH(0,Input_Lieferant!$B$9:$B$158,-1),"",A79+1),A79),"")</f>
        <v/>
      </c>
      <c r="B80" t="str">
        <f>IF(Input_Lieferant!B81="","",Input_Lieferant!B81)</f>
        <v/>
      </c>
      <c r="C80" t="str">
        <f t="shared" si="70"/>
        <v/>
      </c>
      <c r="D80" t="str">
        <f t="shared" si="71"/>
        <v/>
      </c>
      <c r="E80" t="str">
        <f t="shared" si="72"/>
        <v/>
      </c>
      <c r="F80" t="str">
        <f t="shared" si="80"/>
        <v/>
      </c>
      <c r="G80" t="str">
        <f t="shared" ref="G80" si="82">IF(A80="","",1)</f>
        <v/>
      </c>
      <c r="H80" t="str">
        <f t="shared" si="74"/>
        <v/>
      </c>
      <c r="I80" t="str">
        <f>_xlfn.IFNA(IF(INDEX(Input_Lieferant!$C$9:$BE$158,MATCH($A80,Input_Lieferant!$B$9:$B$158,0),MATCH($I$6,Input_Lieferant!$C$8:$BE$8,0))=0,"",INDEX(Input_Lieferant!$C$9:$BE$158,MATCH($A80,Input_Lieferant!$B$9:$B$158,0),MATCH($I$6,Input_Lieferant!$C$8:$BE$8,0))),"")</f>
        <v/>
      </c>
    </row>
    <row r="81" spans="1:9" x14ac:dyDescent="0.2">
      <c r="A81" s="257" t="str">
        <f>IFERROR(IF(AND(A75=A76,A76=A77,A77=A78,A78=A79,A79=A80),IF(A80+1&gt;MATCH(0,Input_Lieferant!$B$9:$B$158,-1),"",A80+1),A80),"")</f>
        <v/>
      </c>
      <c r="B81" t="str">
        <f>IF(Input_Lieferant!B82="","",Input_Lieferant!B82)</f>
        <v/>
      </c>
      <c r="C81" t="str">
        <f t="shared" si="70"/>
        <v/>
      </c>
      <c r="D81" t="str">
        <f t="shared" si="71"/>
        <v/>
      </c>
      <c r="E81" t="str">
        <f t="shared" si="72"/>
        <v/>
      </c>
      <c r="F81" t="str">
        <f t="shared" si="80"/>
        <v/>
      </c>
      <c r="G81" t="str">
        <f t="shared" ref="G81" si="83">IF(A80="","",2)</f>
        <v/>
      </c>
      <c r="H81" t="str">
        <f t="shared" si="74"/>
        <v/>
      </c>
      <c r="I81" t="str">
        <f>_xlfn.IFNA(IF(INDEX(Input_Lieferant!$C$9:$BE$158,MATCH($A81,Input_Lieferant!$B$9:$B$158,0),MATCH($I$3,Input_Lieferant!$C$8:$BE$8,0))=0,"",INDEX(Input_Lieferant!$C$9:$BE$158,MATCH($A81,Input_Lieferant!$B$9:$B$158,0),MATCH($I$3,Input_Lieferant!$C$8:$BE$8,0))),"")</f>
        <v/>
      </c>
    </row>
    <row r="82" spans="1:9" x14ac:dyDescent="0.2">
      <c r="A82" s="257" t="str">
        <f>IFERROR(IF(AND(A76=A77,A77=A78,A78=A79,A79=A80,A80=A81),IF(A81+1&gt;MATCH(0,Input_Lieferant!$B$9:$B$158,-1),"",A81+1),A81),"")</f>
        <v/>
      </c>
      <c r="B82" t="str">
        <f>IF(Input_Lieferant!B83="","",Input_Lieferant!B83)</f>
        <v/>
      </c>
      <c r="C82" t="str">
        <f t="shared" si="70"/>
        <v/>
      </c>
      <c r="D82" t="str">
        <f t="shared" si="71"/>
        <v/>
      </c>
      <c r="E82" t="str">
        <f t="shared" si="72"/>
        <v/>
      </c>
      <c r="F82" t="str">
        <f t="shared" si="80"/>
        <v/>
      </c>
      <c r="G82" t="str">
        <f t="shared" ref="G82" si="84">IF(A82="","",1)</f>
        <v/>
      </c>
      <c r="H82" t="str">
        <f t="shared" si="74"/>
        <v/>
      </c>
      <c r="I82" t="str">
        <f>_xlfn.IFNA(IF(INDEX(Input_Lieferant!$C$9:$BE$158,MATCH($A82,Input_Lieferant!$B$9:$B$158,0),MATCH($I$5,Input_Lieferant!$C$8:$BE$8,0))=0,"",INDEX(Input_Lieferant!$C$9:$BE$158,MATCH($A82,Input_Lieferant!$B$9:$B$158,0),MATCH($I$5,Input_Lieferant!$C$8:$BE$8,0))),"")</f>
        <v/>
      </c>
    </row>
    <row r="83" spans="1:9" x14ac:dyDescent="0.2">
      <c r="A83" s="257" t="str">
        <f>IFERROR(IF(AND(A77=A78,A78=A79,A79=A80,A80=A81,A81=A82),IF(A82+1&gt;MATCH(0,Input_Lieferant!$B$9:$B$158,-1),"",A82+1),A82),"")</f>
        <v/>
      </c>
      <c r="B83" t="str">
        <f>IF(Input_Lieferant!B84="","",Input_Lieferant!B84)</f>
        <v/>
      </c>
      <c r="C83" t="str">
        <f t="shared" si="70"/>
        <v/>
      </c>
      <c r="D83" t="str">
        <f t="shared" si="71"/>
        <v/>
      </c>
      <c r="E83" t="str">
        <f t="shared" si="72"/>
        <v/>
      </c>
      <c r="F83" t="str">
        <f t="shared" si="80"/>
        <v/>
      </c>
      <c r="G83" t="str">
        <f t="shared" ref="G83" si="85">IF(A82="","",2)</f>
        <v/>
      </c>
      <c r="H83" t="str">
        <f t="shared" si="74"/>
        <v/>
      </c>
      <c r="I83" t="str">
        <f>_xlfn.IFNA(IF(INDEX(Input_Lieferant!$C$9:$BE$158,MATCH($A83,Input_Lieferant!$B$9:$B$158,0),MATCH($I$2,Input_Lieferant!$C$8:$BE$8,0))=0,"",INDEX(Input_Lieferant!$C$9:$BE$158,MATCH($A83,Input_Lieferant!$B$9:$B$158,0),MATCH($I$2,Input_Lieferant!$C$8:$BE$8,0))),"")</f>
        <v/>
      </c>
    </row>
    <row r="84" spans="1:9" x14ac:dyDescent="0.2">
      <c r="A84" s="257" t="str">
        <f>IFERROR(IF(AND(A78=A79,A79=A80,A80=A81,A81=A82,A82=A83),IF(A83+1&gt;MATCH(0,Input_Lieferant!$B$9:$B$158,-1),"",A83+1),A83),"")</f>
        <v/>
      </c>
      <c r="B84" t="str">
        <f>IF(Input_Lieferant!B85="","",Input_Lieferant!B85)</f>
        <v/>
      </c>
      <c r="C84" t="str">
        <f t="shared" si="70"/>
        <v/>
      </c>
      <c r="D84" t="str">
        <f t="shared" si="71"/>
        <v/>
      </c>
      <c r="E84" t="str">
        <f t="shared" si="72"/>
        <v/>
      </c>
      <c r="F84" t="str">
        <f t="shared" si="80"/>
        <v/>
      </c>
      <c r="G84" t="str">
        <f t="shared" ref="G84" si="86">IF(A84="","",1)</f>
        <v/>
      </c>
      <c r="H84" t="str">
        <f t="shared" si="74"/>
        <v/>
      </c>
      <c r="I84" t="str">
        <f>_xlfn.IFNA(IF(INDEX(Input_Lieferant!$C$9:$BE$158,MATCH($A84,Input_Lieferant!$B$9:$B$158,0),MATCH($I$4,Input_Lieferant!$C$8:$BE$8,0))=0,"",INDEX(Input_Lieferant!$C$9:$BE$158,MATCH($A84,Input_Lieferant!$B$9:$B$158,0),MATCH($I$4,Input_Lieferant!$C$8:$BE$8,0))),"")</f>
        <v/>
      </c>
    </row>
    <row r="85" spans="1:9" x14ac:dyDescent="0.2">
      <c r="A85" s="257" t="str">
        <f>IFERROR(IF(AND(A79=A80,A80=A81,A81=A82,A82=A83,A83=A84),IF(A84+1&gt;MATCH(0,Input_Lieferant!$B$9:$B$158,-1),"",A84+1),A84),"")</f>
        <v/>
      </c>
      <c r="B85" t="str">
        <f>IF(Input_Lieferant!B86="","",Input_Lieferant!B86)</f>
        <v/>
      </c>
      <c r="C85" t="str">
        <f t="shared" si="70"/>
        <v/>
      </c>
      <c r="D85" t="str">
        <f t="shared" si="71"/>
        <v/>
      </c>
      <c r="E85" t="str">
        <f t="shared" si="72"/>
        <v/>
      </c>
      <c r="F85" t="str">
        <f t="shared" si="80"/>
        <v/>
      </c>
      <c r="G85" t="str">
        <f t="shared" ref="G85" si="87">IF(A84="","",2)</f>
        <v/>
      </c>
      <c r="H85" t="str">
        <f t="shared" si="74"/>
        <v/>
      </c>
      <c r="I85" t="str">
        <f>_xlfn.IFNA(IF(INDEX(Input_Lieferant!$C$9:$BE$158,MATCH($A85,Input_Lieferant!$B$9:$B$158,0),MATCH($I$1,Input_Lieferant!$C$8:$BE$8,0))=0,"",INDEX(Input_Lieferant!$C$9:$BE$158,MATCH($A85,Input_Lieferant!$B$9:$B$158,0),MATCH($I$1,Input_Lieferant!$C$8:$BE$8,0))),"")</f>
        <v/>
      </c>
    </row>
    <row r="86" spans="1:9" x14ac:dyDescent="0.2">
      <c r="A86" s="257" t="str">
        <f>IFERROR(IF(AND(A80=A81,A81=A82,A82=A83,A83=A84,A84=A85),IF(A85+1&gt;MATCH(0,Input_Lieferant!$B$9:$B$158,-1),"",A85+1),A85),"")</f>
        <v/>
      </c>
      <c r="B86" t="str">
        <f>IF(Input_Lieferant!B87="","",Input_Lieferant!B87)</f>
        <v/>
      </c>
      <c r="C86" t="str">
        <f t="shared" si="70"/>
        <v/>
      </c>
      <c r="D86" t="str">
        <f t="shared" si="71"/>
        <v/>
      </c>
      <c r="E86" t="str">
        <f t="shared" si="72"/>
        <v/>
      </c>
      <c r="F86" t="str">
        <f t="shared" si="80"/>
        <v/>
      </c>
      <c r="G86" t="str">
        <f t="shared" ref="G86" si="88">IF(A86="","",1)</f>
        <v/>
      </c>
      <c r="H86" t="str">
        <f t="shared" si="74"/>
        <v/>
      </c>
      <c r="I86" t="str">
        <f>_xlfn.IFNA(IF(INDEX(Input_Lieferant!$C$9:$BE$158,MATCH($A86,Input_Lieferant!$B$9:$B$158,0),MATCH($I$6,Input_Lieferant!$C$8:$BE$8,0))=0,"",INDEX(Input_Lieferant!$C$9:$BE$158,MATCH($A86,Input_Lieferant!$B$9:$B$158,0),MATCH($I$6,Input_Lieferant!$C$8:$BE$8,0))),"")</f>
        <v/>
      </c>
    </row>
    <row r="87" spans="1:9" x14ac:dyDescent="0.2">
      <c r="A87" s="257" t="str">
        <f>IFERROR(IF(AND(A81=A82,A82=A83,A83=A84,A84=A85,A85=A86),IF(A86+1&gt;MATCH(0,Input_Lieferant!$B$9:$B$158,-1),"",A86+1),A86),"")</f>
        <v/>
      </c>
      <c r="B87" t="str">
        <f>IF(Input_Lieferant!B88="","",Input_Lieferant!B88)</f>
        <v/>
      </c>
      <c r="C87" t="str">
        <f t="shared" si="70"/>
        <v/>
      </c>
      <c r="D87" t="str">
        <f t="shared" si="71"/>
        <v/>
      </c>
      <c r="E87" t="str">
        <f t="shared" si="72"/>
        <v/>
      </c>
      <c r="F87" t="str">
        <f t="shared" si="80"/>
        <v/>
      </c>
      <c r="G87" t="str">
        <f t="shared" ref="G87" si="89">IF(A86="","",2)</f>
        <v/>
      </c>
      <c r="H87" t="str">
        <f t="shared" si="74"/>
        <v/>
      </c>
      <c r="I87" t="str">
        <f>_xlfn.IFNA(IF(INDEX(Input_Lieferant!$C$9:$BE$158,MATCH($A87,Input_Lieferant!$B$9:$B$158,0),MATCH($I$3,Input_Lieferant!$C$8:$BE$8,0))=0,"",INDEX(Input_Lieferant!$C$9:$BE$158,MATCH($A87,Input_Lieferant!$B$9:$B$158,0),MATCH($I$3,Input_Lieferant!$C$8:$BE$8,0))),"")</f>
        <v/>
      </c>
    </row>
    <row r="88" spans="1:9" x14ac:dyDescent="0.2">
      <c r="A88" s="257" t="str">
        <f>IFERROR(IF(AND(A82=A83,A83=A84,A84=A85,A85=A86,A86=A87),IF(A87+1&gt;MATCH(0,Input_Lieferant!$B$9:$B$158,-1),"",A87+1),A87),"")</f>
        <v/>
      </c>
      <c r="B88" t="str">
        <f>IF(Input_Lieferant!B89="","",Input_Lieferant!B89)</f>
        <v/>
      </c>
      <c r="C88" t="str">
        <f t="shared" si="70"/>
        <v/>
      </c>
      <c r="D88" t="str">
        <f t="shared" si="71"/>
        <v/>
      </c>
      <c r="E88" t="str">
        <f t="shared" si="72"/>
        <v/>
      </c>
      <c r="F88" t="str">
        <f t="shared" si="80"/>
        <v/>
      </c>
      <c r="G88" t="str">
        <f t="shared" ref="G88" si="90">IF(A88="","",1)</f>
        <v/>
      </c>
      <c r="H88" t="str">
        <f t="shared" si="74"/>
        <v/>
      </c>
      <c r="I88" t="str">
        <f>_xlfn.IFNA(IF(INDEX(Input_Lieferant!$C$9:$BE$158,MATCH($A88,Input_Lieferant!$B$9:$B$158,0),MATCH($I$5,Input_Lieferant!$C$8:$BE$8,0))=0,"",INDEX(Input_Lieferant!$C$9:$BE$158,MATCH($A88,Input_Lieferant!$B$9:$B$158,0),MATCH($I$5,Input_Lieferant!$C$8:$BE$8,0))),"")</f>
        <v/>
      </c>
    </row>
    <row r="89" spans="1:9" x14ac:dyDescent="0.2">
      <c r="A89" s="257" t="str">
        <f>IFERROR(IF(AND(A83=A84,A84=A85,A85=A86,A86=A87,A87=A88),IF(A88+1&gt;MATCH(0,Input_Lieferant!$B$9:$B$158,-1),"",A88+1),A88),"")</f>
        <v/>
      </c>
      <c r="B89" t="str">
        <f>IF(Input_Lieferant!B90="","",Input_Lieferant!B90)</f>
        <v/>
      </c>
      <c r="C89" t="str">
        <f t="shared" si="70"/>
        <v/>
      </c>
      <c r="D89" t="str">
        <f t="shared" si="71"/>
        <v/>
      </c>
      <c r="E89" t="str">
        <f t="shared" si="72"/>
        <v/>
      </c>
      <c r="F89" t="str">
        <f t="shared" si="80"/>
        <v/>
      </c>
      <c r="G89" t="str">
        <f t="shared" ref="G89" si="91">IF(A88="","",2)</f>
        <v/>
      </c>
      <c r="H89" t="str">
        <f t="shared" si="74"/>
        <v/>
      </c>
      <c r="I89" t="str">
        <f>_xlfn.IFNA(IF(INDEX(Input_Lieferant!$C$9:$BE$158,MATCH($A89,Input_Lieferant!$B$9:$B$158,0),MATCH($I$2,Input_Lieferant!$C$8:$BE$8,0))=0,"",INDEX(Input_Lieferant!$C$9:$BE$158,MATCH($A89,Input_Lieferant!$B$9:$B$158,0),MATCH($I$2,Input_Lieferant!$C$8:$BE$8,0))),"")</f>
        <v/>
      </c>
    </row>
    <row r="90" spans="1:9" x14ac:dyDescent="0.2">
      <c r="A90" s="257" t="str">
        <f>IFERROR(IF(AND(A84=A85,A85=A86,A86=A87,A87=A88,A88=A89),IF(A89+1&gt;MATCH(0,Input_Lieferant!$B$9:$B$158,-1),"",A89+1),A89),"")</f>
        <v/>
      </c>
      <c r="B90" t="str">
        <f>IF(Input_Lieferant!B91="","",Input_Lieferant!B91)</f>
        <v/>
      </c>
      <c r="C90" t="str">
        <f t="shared" si="70"/>
        <v/>
      </c>
      <c r="D90" t="str">
        <f t="shared" si="71"/>
        <v/>
      </c>
      <c r="E90" t="str">
        <f t="shared" si="72"/>
        <v/>
      </c>
      <c r="F90" t="str">
        <f t="shared" si="80"/>
        <v/>
      </c>
      <c r="G90" t="str">
        <f t="shared" ref="G90" si="92">IF(A90="","",1)</f>
        <v/>
      </c>
      <c r="H90" t="str">
        <f t="shared" si="74"/>
        <v/>
      </c>
      <c r="I90" t="str">
        <f>_xlfn.IFNA(IF(INDEX(Input_Lieferant!$C$9:$BE$158,MATCH($A90,Input_Lieferant!$B$9:$B$158,0),MATCH($I$4,Input_Lieferant!$C$8:$BE$8,0))=0,"",INDEX(Input_Lieferant!$C$9:$BE$158,MATCH($A90,Input_Lieferant!$B$9:$B$158,0),MATCH($I$4,Input_Lieferant!$C$8:$BE$8,0))),"")</f>
        <v/>
      </c>
    </row>
    <row r="91" spans="1:9" x14ac:dyDescent="0.2">
      <c r="A91" s="257" t="str">
        <f>IFERROR(IF(AND(A85=A86,A86=A87,A87=A88,A88=A89,A89=A90),IF(A90+1&gt;MATCH(0,Input_Lieferant!$B$9:$B$158,-1),"",A90+1),A90),"")</f>
        <v/>
      </c>
      <c r="B91" t="str">
        <f>IF(Input_Lieferant!B92="","",Input_Lieferant!B92)</f>
        <v/>
      </c>
      <c r="C91" t="str">
        <f t="shared" si="70"/>
        <v/>
      </c>
      <c r="D91" t="str">
        <f t="shared" si="71"/>
        <v/>
      </c>
      <c r="E91" t="str">
        <f t="shared" si="72"/>
        <v/>
      </c>
      <c r="F91" t="str">
        <f t="shared" si="80"/>
        <v/>
      </c>
      <c r="G91" t="str">
        <f t="shared" ref="G91" si="93">IF(A90="","",2)</f>
        <v/>
      </c>
      <c r="H91" t="str">
        <f t="shared" si="74"/>
        <v/>
      </c>
      <c r="I91" t="str">
        <f>_xlfn.IFNA(IF(INDEX(Input_Lieferant!$C$9:$BE$158,MATCH($A91,Input_Lieferant!$B$9:$B$158,0),MATCH($I$1,Input_Lieferant!$C$8:$BE$8,0))=0,"",INDEX(Input_Lieferant!$C$9:$BE$158,MATCH($A91,Input_Lieferant!$B$9:$B$158,0),MATCH($I$1,Input_Lieferant!$C$8:$BE$8,0))),"")</f>
        <v/>
      </c>
    </row>
    <row r="92" spans="1:9" x14ac:dyDescent="0.2">
      <c r="A92" s="257" t="str">
        <f>IFERROR(IF(AND(A86=A87,A87=A88,A88=A89,A89=A90,A90=A91),IF(A91+1&gt;MATCH(0,Input_Lieferant!$B$9:$B$158,-1),"",A91+1),A91),"")</f>
        <v/>
      </c>
      <c r="B92" t="str">
        <f>IF(Input_Lieferant!B93="","",Input_Lieferant!B93)</f>
        <v/>
      </c>
      <c r="C92" t="str">
        <f t="shared" si="70"/>
        <v/>
      </c>
      <c r="D92" t="str">
        <f t="shared" si="71"/>
        <v/>
      </c>
      <c r="E92" t="str">
        <f t="shared" si="72"/>
        <v/>
      </c>
      <c r="F92" t="str">
        <f t="shared" si="80"/>
        <v/>
      </c>
      <c r="G92" t="str">
        <f t="shared" ref="G92" si="94">IF(A92="","",1)</f>
        <v/>
      </c>
      <c r="H92" t="str">
        <f t="shared" si="74"/>
        <v/>
      </c>
      <c r="I92" t="str">
        <f>_xlfn.IFNA(IF(INDEX(Input_Lieferant!$C$9:$BE$158,MATCH($A92,Input_Lieferant!$B$9:$B$158,0),MATCH($I$6,Input_Lieferant!$C$8:$BE$8,0))=0,"",INDEX(Input_Lieferant!$C$9:$BE$158,MATCH($A92,Input_Lieferant!$B$9:$B$158,0),MATCH($I$6,Input_Lieferant!$C$8:$BE$8,0))),"")</f>
        <v/>
      </c>
    </row>
    <row r="93" spans="1:9" x14ac:dyDescent="0.2">
      <c r="A93" s="257" t="str">
        <f>IFERROR(IF(AND(A87=A88,A88=A89,A89=A90,A90=A91,A91=A92),IF(A92+1&gt;MATCH(0,Input_Lieferant!$B$9:$B$158,-1),"",A92+1),A92),"")</f>
        <v/>
      </c>
      <c r="B93" t="str">
        <f>IF(Input_Lieferant!B94="","",Input_Lieferant!B94)</f>
        <v/>
      </c>
      <c r="C93" t="str">
        <f t="shared" si="70"/>
        <v/>
      </c>
      <c r="D93" t="str">
        <f t="shared" si="71"/>
        <v/>
      </c>
      <c r="E93" t="str">
        <f t="shared" si="72"/>
        <v/>
      </c>
      <c r="F93" t="str">
        <f t="shared" si="80"/>
        <v/>
      </c>
      <c r="G93" t="str">
        <f t="shared" ref="G93" si="95">IF(A92="","",2)</f>
        <v/>
      </c>
      <c r="H93" t="str">
        <f t="shared" si="74"/>
        <v/>
      </c>
      <c r="I93" t="str">
        <f>_xlfn.IFNA(IF(INDEX(Input_Lieferant!$C$9:$BE$158,MATCH($A93,Input_Lieferant!$B$9:$B$158,0),MATCH($I$3,Input_Lieferant!$C$8:$BE$8,0))=0,"",INDEX(Input_Lieferant!$C$9:$BE$158,MATCH($A93,Input_Lieferant!$B$9:$B$158,0),MATCH($I$3,Input_Lieferant!$C$8:$BE$8,0))),"")</f>
        <v/>
      </c>
    </row>
    <row r="94" spans="1:9" x14ac:dyDescent="0.2">
      <c r="A94" s="257" t="str">
        <f>IFERROR(IF(AND(A88=A89,A89=A90,A90=A91,A91=A92,A92=A93),IF(A93+1&gt;MATCH(0,Input_Lieferant!$B$9:$B$158,-1),"",A93+1),A93),"")</f>
        <v/>
      </c>
      <c r="B94" t="str">
        <f>IF(Input_Lieferant!B95="","",Input_Lieferant!B95)</f>
        <v/>
      </c>
      <c r="C94" t="str">
        <f t="shared" si="70"/>
        <v/>
      </c>
      <c r="D94" t="str">
        <f t="shared" si="71"/>
        <v/>
      </c>
      <c r="E94" t="str">
        <f t="shared" si="72"/>
        <v/>
      </c>
      <c r="F94" t="str">
        <f t="shared" si="80"/>
        <v/>
      </c>
      <c r="G94" t="str">
        <f t="shared" ref="G94" si="96">IF(A94="","",1)</f>
        <v/>
      </c>
      <c r="H94" t="str">
        <f t="shared" si="74"/>
        <v/>
      </c>
      <c r="I94" t="str">
        <f>_xlfn.IFNA(IF(INDEX(Input_Lieferant!$C$9:$BE$158,MATCH($A94,Input_Lieferant!$B$9:$B$158,0),MATCH($I$5,Input_Lieferant!$C$8:$BE$8,0))=0,"",INDEX(Input_Lieferant!$C$9:$BE$158,MATCH($A94,Input_Lieferant!$B$9:$B$158,0),MATCH($I$5,Input_Lieferant!$C$8:$BE$8,0))),"")</f>
        <v/>
      </c>
    </row>
    <row r="95" spans="1:9" x14ac:dyDescent="0.2">
      <c r="A95" s="257" t="str">
        <f>IFERROR(IF(AND(A89=A90,A90=A91,A91=A92,A92=A93,A93=A94),IF(A94+1&gt;MATCH(0,Input_Lieferant!$B$9:$B$158,-1),"",A94+1),A94),"")</f>
        <v/>
      </c>
      <c r="B95" t="str">
        <f>IF(Input_Lieferant!B96="","",Input_Lieferant!B96)</f>
        <v/>
      </c>
      <c r="C95" t="str">
        <f t="shared" si="70"/>
        <v/>
      </c>
      <c r="D95" t="str">
        <f t="shared" si="71"/>
        <v/>
      </c>
      <c r="E95" t="str">
        <f t="shared" si="72"/>
        <v/>
      </c>
      <c r="F95" t="str">
        <f t="shared" si="80"/>
        <v/>
      </c>
      <c r="G95" t="str">
        <f t="shared" ref="G95" si="97">IF(A94="","",2)</f>
        <v/>
      </c>
      <c r="H95" t="str">
        <f t="shared" si="74"/>
        <v/>
      </c>
      <c r="I95" t="str">
        <f>_xlfn.IFNA(IF(INDEX(Input_Lieferant!$C$9:$BE$158,MATCH($A95,Input_Lieferant!$B$9:$B$158,0),MATCH($I$2,Input_Lieferant!$C$8:$BE$8,0))=0,"",INDEX(Input_Lieferant!$C$9:$BE$158,MATCH($A95,Input_Lieferant!$B$9:$B$158,0),MATCH($I$2,Input_Lieferant!$C$8:$BE$8,0))),"")</f>
        <v/>
      </c>
    </row>
    <row r="96" spans="1:9" x14ac:dyDescent="0.2">
      <c r="A96" s="257" t="str">
        <f>IFERROR(IF(AND(A90=A91,A91=A92,A92=A93,A93=A94,A94=A95),IF(A95+1&gt;MATCH(0,Input_Lieferant!$B$9:$B$158,-1),"",A95+1),A95),"")</f>
        <v/>
      </c>
      <c r="B96" t="str">
        <f>IF(Input_Lieferant!B97="","",Input_Lieferant!B97)</f>
        <v/>
      </c>
      <c r="C96" t="str">
        <f t="shared" si="70"/>
        <v/>
      </c>
      <c r="D96" t="str">
        <f t="shared" si="71"/>
        <v/>
      </c>
      <c r="E96" t="str">
        <f t="shared" si="72"/>
        <v/>
      </c>
      <c r="F96" t="str">
        <f t="shared" si="80"/>
        <v/>
      </c>
      <c r="G96" t="str">
        <f t="shared" ref="G96" si="98">IF(A96="","",1)</f>
        <v/>
      </c>
      <c r="H96" t="str">
        <f t="shared" si="74"/>
        <v/>
      </c>
      <c r="I96" t="str">
        <f>_xlfn.IFNA(IF(INDEX(Input_Lieferant!$C$9:$BE$158,MATCH($A96,Input_Lieferant!$B$9:$B$158,0),MATCH($I$4,Input_Lieferant!$C$8:$BE$8,0))=0,"",INDEX(Input_Lieferant!$C$9:$BE$158,MATCH($A96,Input_Lieferant!$B$9:$B$158,0),MATCH($I$4,Input_Lieferant!$C$8:$BE$8,0))),"")</f>
        <v/>
      </c>
    </row>
    <row r="97" spans="1:9" x14ac:dyDescent="0.2">
      <c r="A97" s="257" t="str">
        <f>IFERROR(IF(AND(A91=A92,A92=A93,A93=A94,A94=A95,A95=A96),IF(A96+1&gt;MATCH(0,Input_Lieferant!$B$9:$B$158,-1),"",A96+1),A96),"")</f>
        <v/>
      </c>
      <c r="B97" t="str">
        <f>IF(Input_Lieferant!B98="","",Input_Lieferant!B98)</f>
        <v/>
      </c>
      <c r="C97" t="str">
        <f t="shared" si="70"/>
        <v/>
      </c>
      <c r="D97" t="str">
        <f t="shared" si="71"/>
        <v/>
      </c>
      <c r="E97" t="str">
        <f t="shared" si="72"/>
        <v/>
      </c>
      <c r="F97" t="str">
        <f t="shared" si="80"/>
        <v/>
      </c>
      <c r="G97" t="str">
        <f t="shared" ref="G97" si="99">IF(A96="","",2)</f>
        <v/>
      </c>
      <c r="H97" t="str">
        <f t="shared" si="74"/>
        <v/>
      </c>
      <c r="I97" t="str">
        <f>_xlfn.IFNA(IF(INDEX(Input_Lieferant!$C$9:$BE$158,MATCH($A97,Input_Lieferant!$B$9:$B$158,0),MATCH($I$1,Input_Lieferant!$C$8:$BE$8,0))=0,"",INDEX(Input_Lieferant!$C$9:$BE$158,MATCH($A97,Input_Lieferant!$B$9:$B$158,0),MATCH($I$1,Input_Lieferant!$C$8:$BE$8,0))),"")</f>
        <v/>
      </c>
    </row>
    <row r="98" spans="1:9" x14ac:dyDescent="0.2">
      <c r="A98" s="257" t="str">
        <f>IFERROR(IF(AND(A92=A93,A93=A94,A94=A95,A95=A96,A96=A97),IF(A97+1&gt;MATCH(0,Input_Lieferant!$B$9:$B$158,-1),"",A97+1),A97),"")</f>
        <v/>
      </c>
      <c r="B98" t="str">
        <f>IF(Input_Lieferant!B99="","",Input_Lieferant!B99)</f>
        <v/>
      </c>
      <c r="C98" t="str">
        <f t="shared" si="70"/>
        <v/>
      </c>
      <c r="D98" t="str">
        <f t="shared" si="71"/>
        <v/>
      </c>
      <c r="E98" t="str">
        <f t="shared" si="72"/>
        <v/>
      </c>
      <c r="F98" t="str">
        <f t="shared" si="80"/>
        <v/>
      </c>
      <c r="G98" t="str">
        <f t="shared" ref="G98" si="100">IF(A98="","",1)</f>
        <v/>
      </c>
      <c r="H98" t="str">
        <f t="shared" si="74"/>
        <v/>
      </c>
      <c r="I98" t="str">
        <f>_xlfn.IFNA(IF(INDEX(Input_Lieferant!$C$9:$BE$158,MATCH($A98,Input_Lieferant!$B$9:$B$158,0),MATCH($I$6,Input_Lieferant!$C$8:$BE$8,0))=0,"",INDEX(Input_Lieferant!$C$9:$BE$158,MATCH($A98,Input_Lieferant!$B$9:$B$158,0),MATCH($I$6,Input_Lieferant!$C$8:$BE$8,0))),"")</f>
        <v/>
      </c>
    </row>
    <row r="99" spans="1:9" x14ac:dyDescent="0.2">
      <c r="A99" s="257" t="str">
        <f>IFERROR(IF(AND(A93=A94,A94=A95,A95=A96,A96=A97,A97=A98),IF(A98+1&gt;MATCH(0,Input_Lieferant!$B$9:$B$158,-1),"",A98+1),A98),"")</f>
        <v/>
      </c>
      <c r="B99" t="str">
        <f>IF(Input_Lieferant!B100="","",Input_Lieferant!B100)</f>
        <v/>
      </c>
      <c r="C99" t="str">
        <f t="shared" si="70"/>
        <v/>
      </c>
      <c r="D99" t="str">
        <f t="shared" si="71"/>
        <v/>
      </c>
      <c r="E99" t="str">
        <f t="shared" si="72"/>
        <v/>
      </c>
      <c r="F99" t="str">
        <f t="shared" si="80"/>
        <v/>
      </c>
      <c r="G99" t="str">
        <f t="shared" ref="G99" si="101">IF(A98="","",2)</f>
        <v/>
      </c>
      <c r="H99" t="str">
        <f t="shared" si="74"/>
        <v/>
      </c>
      <c r="I99" t="str">
        <f>_xlfn.IFNA(IF(INDEX(Input_Lieferant!$C$9:$BE$158,MATCH($A99,Input_Lieferant!$B$9:$B$158,0),MATCH($I$3,Input_Lieferant!$C$8:$BE$8,0))=0,"",INDEX(Input_Lieferant!$C$9:$BE$158,MATCH($A99,Input_Lieferant!$B$9:$B$158,0),MATCH($I$3,Input_Lieferant!$C$8:$BE$8,0))),"")</f>
        <v/>
      </c>
    </row>
    <row r="100" spans="1:9" x14ac:dyDescent="0.2">
      <c r="A100" s="257" t="str">
        <f>IFERROR(IF(AND(A94=A95,A95=A96,A96=A97,A97=A98,A98=A99),IF(A99+1&gt;MATCH(0,Input_Lieferant!$B$9:$B$158,-1),"",A99+1),A99),"")</f>
        <v/>
      </c>
      <c r="B100" t="str">
        <f>IF(Input_Lieferant!B101="","",Input_Lieferant!B101)</f>
        <v/>
      </c>
      <c r="C100" t="str">
        <f t="shared" si="70"/>
        <v/>
      </c>
      <c r="D100" t="str">
        <f t="shared" si="71"/>
        <v/>
      </c>
      <c r="E100" t="str">
        <f t="shared" si="72"/>
        <v/>
      </c>
      <c r="F100" t="str">
        <f t="shared" si="80"/>
        <v/>
      </c>
      <c r="G100" t="str">
        <f t="shared" ref="G100" si="102">IF(A100="","",1)</f>
        <v/>
      </c>
      <c r="H100" t="str">
        <f t="shared" si="74"/>
        <v/>
      </c>
      <c r="I100" t="str">
        <f>_xlfn.IFNA(IF(INDEX(Input_Lieferant!$C$9:$BE$158,MATCH($A100,Input_Lieferant!$B$9:$B$158,0),MATCH($I$5,Input_Lieferant!$C$8:$BE$8,0))=0,"",INDEX(Input_Lieferant!$C$9:$BE$158,MATCH($A100,Input_Lieferant!$B$9:$B$158,0),MATCH($I$5,Input_Lieferant!$C$8:$BE$8,0))),"")</f>
        <v/>
      </c>
    </row>
    <row r="101" spans="1:9" x14ac:dyDescent="0.2">
      <c r="A101" s="257" t="str">
        <f>IFERROR(IF(AND(A95=A96,A96=A97,A97=A98,A98=A99,A99=A100),IF(A100+1&gt;MATCH(0,Input_Lieferant!$B$9:$B$158,-1),"",A100+1),A100),"")</f>
        <v/>
      </c>
      <c r="B101" t="str">
        <f>IF(Input_Lieferant!B102="","",Input_Lieferant!B102)</f>
        <v/>
      </c>
      <c r="C101" t="str">
        <f t="shared" si="70"/>
        <v/>
      </c>
      <c r="D101" t="str">
        <f t="shared" si="71"/>
        <v/>
      </c>
      <c r="E101" t="str">
        <f t="shared" si="72"/>
        <v/>
      </c>
      <c r="F101" t="str">
        <f t="shared" si="80"/>
        <v/>
      </c>
      <c r="G101" t="str">
        <f t="shared" ref="G101" si="103">IF(A100="","",2)</f>
        <v/>
      </c>
      <c r="H101" t="str">
        <f t="shared" si="74"/>
        <v/>
      </c>
      <c r="I101" t="str">
        <f>_xlfn.IFNA(IF(INDEX(Input_Lieferant!$C$9:$BE$158,MATCH($A101,Input_Lieferant!$B$9:$B$158,0),MATCH($I$2,Input_Lieferant!$C$8:$BE$8,0))=0,"",INDEX(Input_Lieferant!$C$9:$BE$158,MATCH($A101,Input_Lieferant!$B$9:$B$158,0),MATCH($I$2,Input_Lieferant!$C$8:$BE$8,0))),"")</f>
        <v/>
      </c>
    </row>
    <row r="102" spans="1:9" x14ac:dyDescent="0.2">
      <c r="A102" s="257" t="str">
        <f>IFERROR(IF(AND(A96=A97,A97=A98,A98=A99,A99=A100,A100=A101),IF(A101+1&gt;MATCH(0,Input_Lieferant!$B$9:$B$158,-1),"",A101+1),A101),"")</f>
        <v/>
      </c>
      <c r="B102" t="str">
        <f>IF(Input_Lieferant!B103="","",Input_Lieferant!B103)</f>
        <v/>
      </c>
      <c r="C102" t="str">
        <f t="shared" si="70"/>
        <v/>
      </c>
      <c r="D102" t="str">
        <f t="shared" si="71"/>
        <v/>
      </c>
      <c r="E102" t="str">
        <f t="shared" si="72"/>
        <v/>
      </c>
      <c r="F102" t="str">
        <f t="shared" si="80"/>
        <v/>
      </c>
      <c r="G102" t="str">
        <f t="shared" ref="G102" si="104">IF(A102="","",1)</f>
        <v/>
      </c>
      <c r="H102" t="str">
        <f t="shared" si="74"/>
        <v/>
      </c>
      <c r="I102" t="str">
        <f>_xlfn.IFNA(IF(INDEX(Input_Lieferant!$C$9:$BE$158,MATCH($A102,Input_Lieferant!$B$9:$B$158,0),MATCH($I$4,Input_Lieferant!$C$8:$BE$8,0))=0,"",INDEX(Input_Lieferant!$C$9:$BE$158,MATCH($A102,Input_Lieferant!$B$9:$B$158,0),MATCH($I$4,Input_Lieferant!$C$8:$BE$8,0))),"")</f>
        <v/>
      </c>
    </row>
    <row r="103" spans="1:9" x14ac:dyDescent="0.2">
      <c r="A103" s="257" t="str">
        <f>IFERROR(IF(AND(A97=A98,A98=A99,A99=A100,A100=A101,A101=A102),IF(A102+1&gt;MATCH(0,Input_Lieferant!$B$9:$B$158,-1),"",A102+1),A102),"")</f>
        <v/>
      </c>
      <c r="B103" t="str">
        <f>IF(Input_Lieferant!B104="","",Input_Lieferant!B104)</f>
        <v/>
      </c>
      <c r="C103" t="str">
        <f t="shared" si="70"/>
        <v/>
      </c>
      <c r="D103" t="str">
        <f t="shared" si="71"/>
        <v/>
      </c>
      <c r="E103" t="str">
        <f t="shared" si="72"/>
        <v/>
      </c>
      <c r="F103" t="str">
        <f t="shared" si="80"/>
        <v/>
      </c>
      <c r="G103" t="str">
        <f t="shared" ref="G103" si="105">IF(A102="","",2)</f>
        <v/>
      </c>
      <c r="H103" t="str">
        <f t="shared" si="74"/>
        <v/>
      </c>
      <c r="I103" t="str">
        <f>_xlfn.IFNA(IF(INDEX(Input_Lieferant!$C$9:$BE$158,MATCH($A103,Input_Lieferant!$B$9:$B$158,0),MATCH($I$1,Input_Lieferant!$C$8:$BE$8,0))=0,"",INDEX(Input_Lieferant!$C$9:$BE$158,MATCH($A103,Input_Lieferant!$B$9:$B$158,0),MATCH($I$1,Input_Lieferant!$C$8:$BE$8,0))),"")</f>
        <v/>
      </c>
    </row>
    <row r="104" spans="1:9" x14ac:dyDescent="0.2">
      <c r="A104" s="257" t="str">
        <f>IFERROR(IF(AND(A98=A99,A99=A100,A100=A101,A101=A102,A102=A103),IF(A103+1&gt;MATCH(0,Input_Lieferant!$B$9:$B$158,-1),"",A103+1),A103),"")</f>
        <v/>
      </c>
      <c r="B104" t="str">
        <f>IF(Input_Lieferant!B105="","",Input_Lieferant!B105)</f>
        <v/>
      </c>
      <c r="C104" t="str">
        <f t="shared" si="70"/>
        <v/>
      </c>
      <c r="D104" t="str">
        <f t="shared" si="71"/>
        <v/>
      </c>
      <c r="E104" t="str">
        <f t="shared" si="72"/>
        <v/>
      </c>
      <c r="F104" t="str">
        <f t="shared" si="80"/>
        <v/>
      </c>
      <c r="G104" t="str">
        <f t="shared" ref="G104" si="106">IF(A104="","",1)</f>
        <v/>
      </c>
      <c r="H104" t="str">
        <f t="shared" si="74"/>
        <v/>
      </c>
      <c r="I104" t="str">
        <f>_xlfn.IFNA(IF(INDEX(Input_Lieferant!$C$9:$BE$158,MATCH($A104,Input_Lieferant!$B$9:$B$158,0),MATCH($I$6,Input_Lieferant!$C$8:$BE$8,0))=0,"",INDEX(Input_Lieferant!$C$9:$BE$158,MATCH($A104,Input_Lieferant!$B$9:$B$158,0),MATCH($I$6,Input_Lieferant!$C$8:$BE$8,0))),"")</f>
        <v/>
      </c>
    </row>
    <row r="105" spans="1:9" x14ac:dyDescent="0.2">
      <c r="A105" s="257" t="str">
        <f>IFERROR(IF(AND(A99=A100,A100=A101,A101=A102,A102=A103,A103=A104),IF(A104+1&gt;MATCH(0,Input_Lieferant!$B$9:$B$158,-1),"",A104+1),A104),"")</f>
        <v/>
      </c>
      <c r="B105" t="str">
        <f>IF(Input_Lieferant!B106="","",Input_Lieferant!B106)</f>
        <v/>
      </c>
      <c r="C105" t="str">
        <f t="shared" si="70"/>
        <v/>
      </c>
      <c r="D105" t="str">
        <f t="shared" si="71"/>
        <v/>
      </c>
      <c r="E105" t="str">
        <f t="shared" si="72"/>
        <v/>
      </c>
      <c r="F105" t="str">
        <f t="shared" si="80"/>
        <v/>
      </c>
      <c r="G105" t="str">
        <f t="shared" ref="G105" si="107">IF(A104="","",2)</f>
        <v/>
      </c>
      <c r="H105" t="str">
        <f t="shared" si="74"/>
        <v/>
      </c>
      <c r="I105" t="str">
        <f>_xlfn.IFNA(IF(INDEX(Input_Lieferant!$C$9:$BE$158,MATCH($A105,Input_Lieferant!$B$9:$B$158,0),MATCH($I$3,Input_Lieferant!$C$8:$BE$8,0))=0,"",INDEX(Input_Lieferant!$C$9:$BE$158,MATCH($A105,Input_Lieferant!$B$9:$B$158,0),MATCH($I$3,Input_Lieferant!$C$8:$BE$8,0))),"")</f>
        <v/>
      </c>
    </row>
    <row r="106" spans="1:9" x14ac:dyDescent="0.2">
      <c r="A106" s="257" t="str">
        <f>IFERROR(IF(AND(A100=A101,A101=A102,A102=A103,A103=A104,A104=A105),IF(A105+1&gt;MATCH(0,Input_Lieferant!$B$9:$B$158,-1),"",A105+1),A105),"")</f>
        <v/>
      </c>
      <c r="B106" t="str">
        <f>IF(Input_Lieferant!B107="","",Input_Lieferant!B107)</f>
        <v/>
      </c>
      <c r="C106" t="str">
        <f t="shared" si="70"/>
        <v/>
      </c>
      <c r="D106" t="str">
        <f t="shared" si="71"/>
        <v/>
      </c>
      <c r="E106" t="str">
        <f t="shared" si="72"/>
        <v/>
      </c>
      <c r="F106" t="str">
        <f t="shared" si="80"/>
        <v/>
      </c>
      <c r="G106" t="str">
        <f t="shared" ref="G106" si="108">IF(A106="","",1)</f>
        <v/>
      </c>
      <c r="H106" t="str">
        <f t="shared" si="74"/>
        <v/>
      </c>
      <c r="I106" t="str">
        <f>_xlfn.IFNA(IF(INDEX(Input_Lieferant!$C$9:$BE$158,MATCH($A106,Input_Lieferant!$B$9:$B$158,0),MATCH($I$5,Input_Lieferant!$C$8:$BE$8,0))=0,"",INDEX(Input_Lieferant!$C$9:$BE$158,MATCH($A106,Input_Lieferant!$B$9:$B$158,0),MATCH($I$5,Input_Lieferant!$C$8:$BE$8,0))),"")</f>
        <v/>
      </c>
    </row>
    <row r="107" spans="1:9" x14ac:dyDescent="0.2">
      <c r="A107" s="257" t="str">
        <f>IFERROR(IF(AND(A101=A102,A102=A103,A103=A104,A104=A105,A105=A106),IF(A106+1&gt;MATCH(0,Input_Lieferant!$B$9:$B$158,-1),"",A106+1),A106),"")</f>
        <v/>
      </c>
      <c r="B107" t="str">
        <f>IF(Input_Lieferant!B108="","",Input_Lieferant!B108)</f>
        <v/>
      </c>
      <c r="C107" t="str">
        <f t="shared" si="70"/>
        <v/>
      </c>
      <c r="D107" t="str">
        <f t="shared" si="71"/>
        <v/>
      </c>
      <c r="E107" t="str">
        <f t="shared" si="72"/>
        <v/>
      </c>
      <c r="F107" t="str">
        <f t="shared" si="80"/>
        <v/>
      </c>
      <c r="G107" t="str">
        <f t="shared" ref="G107" si="109">IF(A106="","",2)</f>
        <v/>
      </c>
      <c r="H107" t="str">
        <f t="shared" si="74"/>
        <v/>
      </c>
      <c r="I107" t="str">
        <f>_xlfn.IFNA(IF(INDEX(Input_Lieferant!$C$9:$BE$158,MATCH($A107,Input_Lieferant!$B$9:$B$158,0),MATCH($I$2,Input_Lieferant!$C$8:$BE$8,0))=0,"",INDEX(Input_Lieferant!$C$9:$BE$158,MATCH($A107,Input_Lieferant!$B$9:$B$158,0),MATCH($I$2,Input_Lieferant!$C$8:$BE$8,0))),"")</f>
        <v/>
      </c>
    </row>
    <row r="108" spans="1:9" x14ac:dyDescent="0.2">
      <c r="A108" s="257" t="str">
        <f>IFERROR(IF(AND(A102=A103,A103=A104,A104=A105,A105=A106,A106=A107),IF(A107+1&gt;MATCH(0,Input_Lieferant!$B$9:$B$158,-1),"",A107+1),A107),"")</f>
        <v/>
      </c>
      <c r="B108" t="str">
        <f>IF(Input_Lieferant!B109="","",Input_Lieferant!B109)</f>
        <v/>
      </c>
      <c r="C108" t="str">
        <f t="shared" si="70"/>
        <v/>
      </c>
      <c r="D108" t="str">
        <f t="shared" si="71"/>
        <v/>
      </c>
      <c r="E108" t="str">
        <f t="shared" si="72"/>
        <v/>
      </c>
      <c r="F108" t="str">
        <f t="shared" si="80"/>
        <v/>
      </c>
      <c r="G108" t="str">
        <f t="shared" ref="G108" si="110">IF(A108="","",1)</f>
        <v/>
      </c>
      <c r="H108" t="str">
        <f t="shared" si="74"/>
        <v/>
      </c>
      <c r="I108" t="str">
        <f>_xlfn.IFNA(IF(INDEX(Input_Lieferant!$C$9:$BE$158,MATCH($A108,Input_Lieferant!$B$9:$B$158,0),MATCH($I$4,Input_Lieferant!$C$8:$BE$8,0))=0,"",INDEX(Input_Lieferant!$C$9:$BE$158,MATCH($A108,Input_Lieferant!$B$9:$B$158,0),MATCH($I$4,Input_Lieferant!$C$8:$BE$8,0))),"")</f>
        <v/>
      </c>
    </row>
    <row r="109" spans="1:9" x14ac:dyDescent="0.2">
      <c r="A109" s="257" t="str">
        <f>IFERROR(IF(AND(A103=A104,A104=A105,A105=A106,A106=A107,A107=A108),IF(A108+1&gt;MATCH(0,Input_Lieferant!$B$9:$B$158,-1),"",A108+1),A108),"")</f>
        <v/>
      </c>
      <c r="B109" t="str">
        <f>IF(Input_Lieferant!B110="","",Input_Lieferant!B110)</f>
        <v/>
      </c>
      <c r="C109" t="str">
        <f t="shared" si="70"/>
        <v/>
      </c>
      <c r="D109" t="str">
        <f t="shared" si="71"/>
        <v/>
      </c>
      <c r="E109" t="str">
        <f t="shared" si="72"/>
        <v/>
      </c>
      <c r="F109" t="str">
        <f t="shared" si="80"/>
        <v/>
      </c>
      <c r="G109" t="str">
        <f t="shared" ref="G109" si="111">IF(A108="","",2)</f>
        <v/>
      </c>
      <c r="H109" t="str">
        <f t="shared" si="74"/>
        <v/>
      </c>
      <c r="I109" t="str">
        <f>_xlfn.IFNA(IF(INDEX(Input_Lieferant!$C$9:$BE$158,MATCH($A109,Input_Lieferant!$B$9:$B$158,0),MATCH($I$1,Input_Lieferant!$C$8:$BE$8,0))=0,"",INDEX(Input_Lieferant!$C$9:$BE$158,MATCH($A109,Input_Lieferant!$B$9:$B$158,0),MATCH($I$1,Input_Lieferant!$C$8:$BE$8,0))),"")</f>
        <v/>
      </c>
    </row>
    <row r="110" spans="1:9" x14ac:dyDescent="0.2">
      <c r="A110" s="257" t="str">
        <f>IFERROR(IF(AND(A104=A105,A105=A106,A106=A107,A107=A108,A108=A109),IF(A109+1&gt;MATCH(0,Input_Lieferant!$B$9:$B$158,-1),"",A109+1),A109),"")</f>
        <v/>
      </c>
      <c r="B110" t="str">
        <f>IF(Input_Lieferant!B111="","",Input_Lieferant!B111)</f>
        <v/>
      </c>
      <c r="C110" t="str">
        <f t="shared" si="70"/>
        <v/>
      </c>
      <c r="D110" t="str">
        <f t="shared" si="71"/>
        <v/>
      </c>
      <c r="E110" t="str">
        <f t="shared" si="72"/>
        <v/>
      </c>
      <c r="F110" t="str">
        <f t="shared" si="80"/>
        <v/>
      </c>
      <c r="G110" t="str">
        <f t="shared" ref="G110" si="112">IF(A110="","",1)</f>
        <v/>
      </c>
      <c r="H110" t="str">
        <f t="shared" si="74"/>
        <v/>
      </c>
      <c r="I110" t="str">
        <f>_xlfn.IFNA(IF(INDEX(Input_Lieferant!$C$9:$BE$158,MATCH($A110,Input_Lieferant!$B$9:$B$158,0),MATCH($I$6,Input_Lieferant!$C$8:$BE$8,0))=0,"",INDEX(Input_Lieferant!$C$9:$BE$158,MATCH($A110,Input_Lieferant!$B$9:$B$158,0),MATCH($I$6,Input_Lieferant!$C$8:$BE$8,0))),"")</f>
        <v/>
      </c>
    </row>
    <row r="111" spans="1:9" x14ac:dyDescent="0.2">
      <c r="A111" s="257" t="str">
        <f>IFERROR(IF(AND(A105=A106,A106=A107,A107=A108,A108=A109,A109=A110),IF(A110+1&gt;MATCH(0,Input_Lieferant!$B$9:$B$158,-1),"",A110+1),A110),"")</f>
        <v/>
      </c>
      <c r="B111" t="str">
        <f>IF(Input_Lieferant!B112="","",Input_Lieferant!B112)</f>
        <v/>
      </c>
      <c r="C111" t="str">
        <f t="shared" si="70"/>
        <v/>
      </c>
      <c r="D111" t="str">
        <f t="shared" si="71"/>
        <v/>
      </c>
      <c r="E111" t="str">
        <f t="shared" si="72"/>
        <v/>
      </c>
      <c r="F111" t="str">
        <f t="shared" si="80"/>
        <v/>
      </c>
      <c r="G111" t="str">
        <f t="shared" ref="G111" si="113">IF(A110="","",2)</f>
        <v/>
      </c>
      <c r="H111" t="str">
        <f t="shared" si="74"/>
        <v/>
      </c>
      <c r="I111" t="str">
        <f>_xlfn.IFNA(IF(INDEX(Input_Lieferant!$C$9:$BE$158,MATCH($A111,Input_Lieferant!$B$9:$B$158,0),MATCH($I$3,Input_Lieferant!$C$8:$BE$8,0))=0,"",INDEX(Input_Lieferant!$C$9:$BE$158,MATCH($A111,Input_Lieferant!$B$9:$B$158,0),MATCH($I$3,Input_Lieferant!$C$8:$BE$8,0))),"")</f>
        <v/>
      </c>
    </row>
    <row r="112" spans="1:9" x14ac:dyDescent="0.2">
      <c r="A112" s="257" t="str">
        <f>IFERROR(IF(AND(A106=A107,A107=A108,A108=A109,A109=A110,A110=A111),IF(A111+1&gt;MATCH(0,Input_Lieferant!$B$9:$B$158,-1),"",A111+1),A111),"")</f>
        <v/>
      </c>
      <c r="B112" t="str">
        <f>IF(Input_Lieferant!B113="","",Input_Lieferant!B113)</f>
        <v/>
      </c>
      <c r="C112" t="str">
        <f t="shared" si="70"/>
        <v/>
      </c>
      <c r="D112" t="str">
        <f t="shared" si="71"/>
        <v/>
      </c>
      <c r="E112" t="str">
        <f t="shared" si="72"/>
        <v/>
      </c>
      <c r="F112" t="str">
        <f t="shared" si="80"/>
        <v/>
      </c>
      <c r="G112" t="str">
        <f t="shared" ref="G112" si="114">IF(A112="","",1)</f>
        <v/>
      </c>
      <c r="H112" t="str">
        <f t="shared" si="74"/>
        <v/>
      </c>
      <c r="I112" t="str">
        <f>_xlfn.IFNA(IF(INDEX(Input_Lieferant!$C$9:$BE$158,MATCH($A112,Input_Lieferant!$B$9:$B$158,0),MATCH($I$5,Input_Lieferant!$C$8:$BE$8,0))=0,"",INDEX(Input_Lieferant!$C$9:$BE$158,MATCH($A112,Input_Lieferant!$B$9:$B$158,0),MATCH($I$5,Input_Lieferant!$C$8:$BE$8,0))),"")</f>
        <v/>
      </c>
    </row>
    <row r="113" spans="1:9" x14ac:dyDescent="0.2">
      <c r="A113" s="257" t="str">
        <f>IFERROR(IF(AND(A107=A108,A108=A109,A109=A110,A110=A111,A111=A112),IF(A112+1&gt;MATCH(0,Input_Lieferant!$B$9:$B$158,-1),"",A112+1),A112),"")</f>
        <v/>
      </c>
      <c r="B113" t="str">
        <f>IF(Input_Lieferant!B114="","",Input_Lieferant!B114)</f>
        <v/>
      </c>
      <c r="C113" t="str">
        <f t="shared" si="70"/>
        <v/>
      </c>
      <c r="D113" t="str">
        <f t="shared" si="71"/>
        <v/>
      </c>
      <c r="E113" t="str">
        <f t="shared" si="72"/>
        <v/>
      </c>
      <c r="F113" t="str">
        <f t="shared" si="80"/>
        <v/>
      </c>
      <c r="G113" t="str">
        <f t="shared" ref="G113" si="115">IF(A112="","",2)</f>
        <v/>
      </c>
      <c r="H113" t="str">
        <f t="shared" si="74"/>
        <v/>
      </c>
      <c r="I113" t="str">
        <f>_xlfn.IFNA(IF(INDEX(Input_Lieferant!$C$9:$BE$158,MATCH($A113,Input_Lieferant!$B$9:$B$158,0),MATCH($I$2,Input_Lieferant!$C$8:$BE$8,0))=0,"",INDEX(Input_Lieferant!$C$9:$BE$158,MATCH($A113,Input_Lieferant!$B$9:$B$158,0),MATCH($I$2,Input_Lieferant!$C$8:$BE$8,0))),"")</f>
        <v/>
      </c>
    </row>
    <row r="114" spans="1:9" x14ac:dyDescent="0.2">
      <c r="A114" s="257" t="str">
        <f>IFERROR(IF(AND(A108=A109,A109=A110,A110=A111,A111=A112,A112=A113),IF(A113+1&gt;MATCH(0,Input_Lieferant!$B$9:$B$158,-1),"",A113+1),A113),"")</f>
        <v/>
      </c>
      <c r="B114" t="str">
        <f>IF(Input_Lieferant!B115="","",Input_Lieferant!B115)</f>
        <v/>
      </c>
      <c r="C114" t="str">
        <f t="shared" si="70"/>
        <v/>
      </c>
      <c r="D114" t="str">
        <f t="shared" si="71"/>
        <v/>
      </c>
      <c r="E114" t="str">
        <f t="shared" si="72"/>
        <v/>
      </c>
      <c r="F114" t="str">
        <f t="shared" si="80"/>
        <v/>
      </c>
      <c r="G114" t="str">
        <f t="shared" ref="G114" si="116">IF(A114="","",1)</f>
        <v/>
      </c>
      <c r="H114" t="str">
        <f t="shared" si="74"/>
        <v/>
      </c>
      <c r="I114" t="str">
        <f>_xlfn.IFNA(IF(INDEX(Input_Lieferant!$C$9:$BE$158,MATCH($A114,Input_Lieferant!$B$9:$B$158,0),MATCH($I$4,Input_Lieferant!$C$8:$BE$8,0))=0,"",INDEX(Input_Lieferant!$C$9:$BE$158,MATCH($A114,Input_Lieferant!$B$9:$B$158,0),MATCH($I$4,Input_Lieferant!$C$8:$BE$8,0))),"")</f>
        <v/>
      </c>
    </row>
    <row r="115" spans="1:9" x14ac:dyDescent="0.2">
      <c r="A115" s="257" t="str">
        <f>IFERROR(IF(AND(A109=A110,A110=A111,A111=A112,A112=A113,A113=A114),IF(A114+1&gt;MATCH(0,Input_Lieferant!$B$9:$B$158,-1),"",A114+1),A114),"")</f>
        <v/>
      </c>
      <c r="B115" t="str">
        <f>IF(Input_Lieferant!B116="","",Input_Lieferant!B116)</f>
        <v/>
      </c>
      <c r="C115" t="str">
        <f t="shared" si="70"/>
        <v/>
      </c>
      <c r="D115" t="str">
        <f t="shared" si="71"/>
        <v/>
      </c>
      <c r="E115" t="str">
        <f t="shared" si="72"/>
        <v/>
      </c>
      <c r="F115" t="str">
        <f t="shared" si="80"/>
        <v/>
      </c>
      <c r="G115" t="str">
        <f t="shared" ref="G115" si="117">IF(A114="","",2)</f>
        <v/>
      </c>
      <c r="H115" t="str">
        <f t="shared" si="74"/>
        <v/>
      </c>
      <c r="I115" t="str">
        <f>_xlfn.IFNA(IF(INDEX(Input_Lieferant!$C$9:$BE$158,MATCH($A115,Input_Lieferant!$B$9:$B$158,0),MATCH($I$1,Input_Lieferant!$C$8:$BE$8,0))=0,"",INDEX(Input_Lieferant!$C$9:$BE$158,MATCH($A115,Input_Lieferant!$B$9:$B$158,0),MATCH($I$1,Input_Lieferant!$C$8:$BE$8,0))),"")</f>
        <v/>
      </c>
    </row>
    <row r="116" spans="1:9" x14ac:dyDescent="0.2">
      <c r="A116" s="257" t="str">
        <f>IFERROR(IF(AND(A110=A111,A111=A112,A112=A113,A113=A114,A114=A115),IF(A115+1&gt;MATCH(0,Input_Lieferant!$B$9:$B$158,-1),"",A115+1),A115),"")</f>
        <v/>
      </c>
      <c r="B116" t="str">
        <f>IF(Input_Lieferant!B117="","",Input_Lieferant!B117)</f>
        <v/>
      </c>
      <c r="C116" t="str">
        <f t="shared" si="70"/>
        <v/>
      </c>
      <c r="D116" t="str">
        <f t="shared" si="71"/>
        <v/>
      </c>
      <c r="E116" t="str">
        <f t="shared" si="72"/>
        <v/>
      </c>
      <c r="F116" t="str">
        <f t="shared" si="80"/>
        <v/>
      </c>
      <c r="G116" t="str">
        <f t="shared" ref="G116" si="118">IF(A116="","",1)</f>
        <v/>
      </c>
      <c r="H116" t="str">
        <f t="shared" si="74"/>
        <v/>
      </c>
      <c r="I116" t="str">
        <f>_xlfn.IFNA(IF(INDEX(Input_Lieferant!$C$9:$BE$158,MATCH($A116,Input_Lieferant!$B$9:$B$158,0),MATCH($I$6,Input_Lieferant!$C$8:$BE$8,0))=0,"",INDEX(Input_Lieferant!$C$9:$BE$158,MATCH($A116,Input_Lieferant!$B$9:$B$158,0),MATCH($I$6,Input_Lieferant!$C$8:$BE$8,0))),"")</f>
        <v/>
      </c>
    </row>
    <row r="117" spans="1:9" x14ac:dyDescent="0.2">
      <c r="A117" s="257" t="str">
        <f>IFERROR(IF(AND(A111=A112,A112=A113,A113=A114,A114=A115,A115=A116),IF(A116+1&gt;MATCH(0,Input_Lieferant!$B$9:$B$158,-1),"",A116+1),A116),"")</f>
        <v/>
      </c>
      <c r="B117" t="str">
        <f>IF(Input_Lieferant!B118="","",Input_Lieferant!B118)</f>
        <v/>
      </c>
      <c r="C117" t="str">
        <f t="shared" si="70"/>
        <v/>
      </c>
      <c r="D117" t="str">
        <f t="shared" si="71"/>
        <v/>
      </c>
      <c r="E117" t="str">
        <f t="shared" si="72"/>
        <v/>
      </c>
      <c r="F117" t="str">
        <f t="shared" si="80"/>
        <v/>
      </c>
      <c r="G117" t="str">
        <f t="shared" ref="G117" si="119">IF(A116="","",2)</f>
        <v/>
      </c>
      <c r="H117" t="str">
        <f t="shared" si="74"/>
        <v/>
      </c>
      <c r="I117" t="str">
        <f>_xlfn.IFNA(IF(INDEX(Input_Lieferant!$C$9:$BE$158,MATCH($A117,Input_Lieferant!$B$9:$B$158,0),MATCH($I$3,Input_Lieferant!$C$8:$BE$8,0))=0,"",INDEX(Input_Lieferant!$C$9:$BE$158,MATCH($A117,Input_Lieferant!$B$9:$B$158,0),MATCH($I$3,Input_Lieferant!$C$8:$BE$8,0))),"")</f>
        <v/>
      </c>
    </row>
    <row r="118" spans="1:9" x14ac:dyDescent="0.2">
      <c r="A118" s="257" t="str">
        <f>IFERROR(IF(AND(A112=A113,A113=A114,A114=A115,A115=A116,A116=A117),IF(A117+1&gt;MATCH(0,Input_Lieferant!$B$9:$B$158,-1),"",A117+1),A117),"")</f>
        <v/>
      </c>
      <c r="B118" t="str">
        <f>IF(Input_Lieferant!B119="","",Input_Lieferant!B119)</f>
        <v/>
      </c>
      <c r="C118" t="str">
        <f t="shared" si="70"/>
        <v/>
      </c>
      <c r="D118" t="str">
        <f t="shared" si="71"/>
        <v/>
      </c>
      <c r="E118" t="str">
        <f t="shared" si="72"/>
        <v/>
      </c>
      <c r="F118" t="str">
        <f t="shared" si="80"/>
        <v/>
      </c>
      <c r="G118" t="str">
        <f t="shared" ref="G118" si="120">IF(A118="","",1)</f>
        <v/>
      </c>
      <c r="H118" t="str">
        <f t="shared" si="74"/>
        <v/>
      </c>
      <c r="I118" t="str">
        <f>_xlfn.IFNA(IF(INDEX(Input_Lieferant!$C$9:$BE$158,MATCH($A118,Input_Lieferant!$B$9:$B$158,0),MATCH($I$5,Input_Lieferant!$C$8:$BE$8,0))=0,"",INDEX(Input_Lieferant!$C$9:$BE$158,MATCH($A118,Input_Lieferant!$B$9:$B$158,0),MATCH($I$5,Input_Lieferant!$C$8:$BE$8,0))),"")</f>
        <v/>
      </c>
    </row>
    <row r="119" spans="1:9" x14ac:dyDescent="0.2">
      <c r="A119" s="257" t="str">
        <f>IFERROR(IF(AND(A113=A114,A114=A115,A115=A116,A116=A117,A117=A118),IF(A118+1&gt;MATCH(0,Input_Lieferant!$B$9:$B$158,-1),"",A118+1),A118),"")</f>
        <v/>
      </c>
      <c r="B119" t="str">
        <f>IF(Input_Lieferant!B120="","",Input_Lieferant!B120)</f>
        <v/>
      </c>
      <c r="C119" t="str">
        <f t="shared" si="70"/>
        <v/>
      </c>
      <c r="D119" t="str">
        <f t="shared" si="71"/>
        <v/>
      </c>
      <c r="E119" t="str">
        <f t="shared" si="72"/>
        <v/>
      </c>
      <c r="F119" t="str">
        <f t="shared" si="80"/>
        <v/>
      </c>
      <c r="G119" t="str">
        <f t="shared" ref="G119" si="121">IF(A118="","",2)</f>
        <v/>
      </c>
      <c r="H119" t="str">
        <f t="shared" si="74"/>
        <v/>
      </c>
      <c r="I119" t="str">
        <f>_xlfn.IFNA(IF(INDEX(Input_Lieferant!$C$9:$BE$158,MATCH($A119,Input_Lieferant!$B$9:$B$158,0),MATCH($I$2,Input_Lieferant!$C$8:$BE$8,0))=0,"",INDEX(Input_Lieferant!$C$9:$BE$158,MATCH($A119,Input_Lieferant!$B$9:$B$158,0),MATCH($I$2,Input_Lieferant!$C$8:$BE$8,0))),"")</f>
        <v/>
      </c>
    </row>
    <row r="120" spans="1:9" x14ac:dyDescent="0.2">
      <c r="A120" s="257" t="str">
        <f>IFERROR(IF(AND(A114=A115,A115=A116,A116=A117,A117=A118,A118=A119),IF(A119+1&gt;MATCH(0,Input_Lieferant!$B$9:$B$158,-1),"",A119+1),A119),"")</f>
        <v/>
      </c>
      <c r="B120" t="str">
        <f>IF(Input_Lieferant!B121="","",Input_Lieferant!B121)</f>
        <v/>
      </c>
      <c r="C120" t="str">
        <f t="shared" si="70"/>
        <v/>
      </c>
      <c r="D120" t="str">
        <f t="shared" si="71"/>
        <v/>
      </c>
      <c r="E120" t="str">
        <f t="shared" si="72"/>
        <v/>
      </c>
      <c r="F120" t="str">
        <f t="shared" si="80"/>
        <v/>
      </c>
      <c r="G120" t="str">
        <f t="shared" ref="G120" si="122">IF(A120="","",1)</f>
        <v/>
      </c>
      <c r="H120" t="str">
        <f t="shared" si="74"/>
        <v/>
      </c>
      <c r="I120" t="str">
        <f>_xlfn.IFNA(IF(INDEX(Input_Lieferant!$C$9:$BE$158,MATCH($A120,Input_Lieferant!$B$9:$B$158,0),MATCH($I$4,Input_Lieferant!$C$8:$BE$8,0))=0,"",INDEX(Input_Lieferant!$C$9:$BE$158,MATCH($A120,Input_Lieferant!$B$9:$B$158,0),MATCH($I$4,Input_Lieferant!$C$8:$BE$8,0))),"")</f>
        <v/>
      </c>
    </row>
    <row r="121" spans="1:9" x14ac:dyDescent="0.2">
      <c r="A121" s="257" t="str">
        <f>IFERROR(IF(AND(A115=A116,A116=A117,A117=A118,A118=A119,A119=A120),IF(A120+1&gt;MATCH(0,Input_Lieferant!$B$9:$B$158,-1),"",A120+1),A120),"")</f>
        <v/>
      </c>
      <c r="B121" t="str">
        <f>IF(Input_Lieferant!B122="","",Input_Lieferant!B122)</f>
        <v/>
      </c>
      <c r="C121" t="str">
        <f t="shared" si="70"/>
        <v/>
      </c>
      <c r="D121" t="str">
        <f t="shared" si="71"/>
        <v/>
      </c>
      <c r="E121" t="str">
        <f t="shared" si="72"/>
        <v/>
      </c>
      <c r="F121" t="str">
        <f t="shared" si="80"/>
        <v/>
      </c>
      <c r="G121" t="str">
        <f t="shared" ref="G121" si="123">IF(A120="","",2)</f>
        <v/>
      </c>
      <c r="H121" t="str">
        <f t="shared" si="74"/>
        <v/>
      </c>
      <c r="I121" t="str">
        <f>_xlfn.IFNA(IF(INDEX(Input_Lieferant!$C$9:$BE$158,MATCH($A121,Input_Lieferant!$B$9:$B$158,0),MATCH($I$1,Input_Lieferant!$C$8:$BE$8,0))=0,"",INDEX(Input_Lieferant!$C$9:$BE$158,MATCH($A121,Input_Lieferant!$B$9:$B$158,0),MATCH($I$1,Input_Lieferant!$C$8:$BE$8,0))),"")</f>
        <v/>
      </c>
    </row>
    <row r="122" spans="1:9" x14ac:dyDescent="0.2">
      <c r="A122" s="257" t="str">
        <f>IFERROR(IF(AND(A116=A117,A117=A118,A118=A119,A119=A120,A120=A121),IF(A121+1&gt;MATCH(0,Input_Lieferant!$B$9:$B$158,-1),"",A121+1),A121),"")</f>
        <v/>
      </c>
      <c r="B122" t="str">
        <f>IF(Input_Lieferant!B123="","",Input_Lieferant!B123)</f>
        <v/>
      </c>
      <c r="C122" t="str">
        <f t="shared" si="70"/>
        <v/>
      </c>
      <c r="D122" t="str">
        <f t="shared" si="71"/>
        <v/>
      </c>
      <c r="E122" t="str">
        <f t="shared" si="72"/>
        <v/>
      </c>
      <c r="F122" t="str">
        <f t="shared" si="80"/>
        <v/>
      </c>
      <c r="G122" t="str">
        <f t="shared" ref="G122" si="124">IF(A122="","",1)</f>
        <v/>
      </c>
      <c r="H122" t="str">
        <f t="shared" si="74"/>
        <v/>
      </c>
      <c r="I122" t="str">
        <f>_xlfn.IFNA(IF(INDEX(Input_Lieferant!$C$9:$BE$158,MATCH($A122,Input_Lieferant!$B$9:$B$158,0),MATCH($I$6,Input_Lieferant!$C$8:$BE$8,0))=0,"",INDEX(Input_Lieferant!$C$9:$BE$158,MATCH($A122,Input_Lieferant!$B$9:$B$158,0),MATCH($I$6,Input_Lieferant!$C$8:$BE$8,0))),"")</f>
        <v/>
      </c>
    </row>
    <row r="123" spans="1:9" x14ac:dyDescent="0.2">
      <c r="A123" s="257" t="str">
        <f>IFERROR(IF(AND(A117=A118,A118=A119,A119=A120,A120=A121,A121=A122),IF(A122+1&gt;MATCH(0,Input_Lieferant!$B$9:$B$158,-1),"",A122+1),A122),"")</f>
        <v/>
      </c>
      <c r="B123" t="str">
        <f>IF(Input_Lieferant!B124="","",Input_Lieferant!B124)</f>
        <v/>
      </c>
      <c r="C123" t="str">
        <f t="shared" si="70"/>
        <v/>
      </c>
      <c r="D123" t="str">
        <f t="shared" si="71"/>
        <v/>
      </c>
      <c r="E123" t="str">
        <f t="shared" si="72"/>
        <v/>
      </c>
      <c r="F123" t="str">
        <f t="shared" si="80"/>
        <v/>
      </c>
      <c r="G123" t="str">
        <f t="shared" ref="G123" si="125">IF(A122="","",2)</f>
        <v/>
      </c>
      <c r="H123" t="str">
        <f t="shared" si="74"/>
        <v/>
      </c>
      <c r="I123" t="str">
        <f>_xlfn.IFNA(IF(INDEX(Input_Lieferant!$C$9:$BE$158,MATCH($A123,Input_Lieferant!$B$9:$B$158,0),MATCH($I$3,Input_Lieferant!$C$8:$BE$8,0))=0,"",INDEX(Input_Lieferant!$C$9:$BE$158,MATCH($A123,Input_Lieferant!$B$9:$B$158,0),MATCH($I$3,Input_Lieferant!$C$8:$BE$8,0))),"")</f>
        <v/>
      </c>
    </row>
    <row r="124" spans="1:9" x14ac:dyDescent="0.2">
      <c r="A124" s="257" t="str">
        <f>IFERROR(IF(AND(A118=A119,A119=A120,A120=A121,A121=A122,A122=A123),IF(A123+1&gt;MATCH(0,Input_Lieferant!$B$9:$B$158,-1),"",A123+1),A123),"")</f>
        <v/>
      </c>
      <c r="B124" t="str">
        <f>IF(Input_Lieferant!B125="","",Input_Lieferant!B125)</f>
        <v/>
      </c>
      <c r="C124" t="str">
        <f t="shared" si="70"/>
        <v/>
      </c>
      <c r="D124" t="str">
        <f t="shared" si="71"/>
        <v/>
      </c>
      <c r="E124" t="str">
        <f t="shared" si="72"/>
        <v/>
      </c>
      <c r="F124" t="str">
        <f t="shared" si="80"/>
        <v/>
      </c>
      <c r="G124" t="str">
        <f t="shared" ref="G124" si="126">IF(A124="","",1)</f>
        <v/>
      </c>
      <c r="H124" t="str">
        <f t="shared" si="74"/>
        <v/>
      </c>
      <c r="I124" t="str">
        <f>_xlfn.IFNA(IF(INDEX(Input_Lieferant!$C$9:$BE$158,MATCH($A124,Input_Lieferant!$B$9:$B$158,0),MATCH($I$5,Input_Lieferant!$C$8:$BE$8,0))=0,"",INDEX(Input_Lieferant!$C$9:$BE$158,MATCH($A124,Input_Lieferant!$B$9:$B$158,0),MATCH($I$5,Input_Lieferant!$C$8:$BE$8,0))),"")</f>
        <v/>
      </c>
    </row>
    <row r="125" spans="1:9" x14ac:dyDescent="0.2">
      <c r="A125" s="257" t="str">
        <f>IFERROR(IF(AND(A119=A120,A120=A121,A121=A122,A122=A123,A123=A124),IF(A124+1&gt;MATCH(0,Input_Lieferant!$B$9:$B$158,-1),"",A124+1),A124),"")</f>
        <v/>
      </c>
      <c r="B125" t="str">
        <f>IF(Input_Lieferant!B126="","",Input_Lieferant!B126)</f>
        <v/>
      </c>
      <c r="C125" t="str">
        <f t="shared" si="70"/>
        <v/>
      </c>
      <c r="D125" t="str">
        <f t="shared" si="71"/>
        <v/>
      </c>
      <c r="E125" t="str">
        <f t="shared" si="72"/>
        <v/>
      </c>
      <c r="F125" t="str">
        <f t="shared" si="80"/>
        <v/>
      </c>
      <c r="G125" t="str">
        <f t="shared" ref="G125" si="127">IF(A124="","",2)</f>
        <v/>
      </c>
      <c r="H125" t="str">
        <f t="shared" si="74"/>
        <v/>
      </c>
      <c r="I125" t="str">
        <f>_xlfn.IFNA(IF(INDEX(Input_Lieferant!$C$9:$BE$158,MATCH($A125,Input_Lieferant!$B$9:$B$158,0),MATCH($I$2,Input_Lieferant!$C$8:$BE$8,0))=0,"",INDEX(Input_Lieferant!$C$9:$BE$158,MATCH($A125,Input_Lieferant!$B$9:$B$158,0),MATCH($I$2,Input_Lieferant!$C$8:$BE$8,0))),"")</f>
        <v/>
      </c>
    </row>
    <row r="126" spans="1:9" x14ac:dyDescent="0.2">
      <c r="A126" s="257" t="str">
        <f>IFERROR(IF(AND(A120=A121,A121=A122,A122=A123,A123=A124,A124=A125),IF(A125+1&gt;MATCH(0,Input_Lieferant!$B$9:$B$158,-1),"",A125+1),A125),"")</f>
        <v/>
      </c>
      <c r="B126" t="str">
        <f>IF(Input_Lieferant!B127="","",Input_Lieferant!B127)</f>
        <v/>
      </c>
      <c r="C126" t="str">
        <f t="shared" si="70"/>
        <v/>
      </c>
      <c r="D126" t="str">
        <f t="shared" si="71"/>
        <v/>
      </c>
      <c r="E126" t="str">
        <f t="shared" si="72"/>
        <v/>
      </c>
      <c r="F126" t="str">
        <f t="shared" si="80"/>
        <v/>
      </c>
      <c r="G126" t="str">
        <f t="shared" ref="G126" si="128">IF(A126="","",1)</f>
        <v/>
      </c>
      <c r="H126" t="str">
        <f t="shared" si="74"/>
        <v/>
      </c>
      <c r="I126" t="str">
        <f>_xlfn.IFNA(IF(INDEX(Input_Lieferant!$C$9:$BE$158,MATCH($A126,Input_Lieferant!$B$9:$B$158,0),MATCH($I$4,Input_Lieferant!$C$8:$BE$8,0))=0,"",INDEX(Input_Lieferant!$C$9:$BE$158,MATCH($A126,Input_Lieferant!$B$9:$B$158,0),MATCH($I$4,Input_Lieferant!$C$8:$BE$8,0))),"")</f>
        <v/>
      </c>
    </row>
    <row r="127" spans="1:9" x14ac:dyDescent="0.2">
      <c r="A127" s="257" t="str">
        <f>IFERROR(IF(AND(A121=A122,A122=A123,A123=A124,A124=A125,A125=A126),IF(A126+1&gt;MATCH(0,Input_Lieferant!$B$9:$B$158,-1),"",A126+1),A126),"")</f>
        <v/>
      </c>
      <c r="B127" t="str">
        <f>IF(Input_Lieferant!B128="","",Input_Lieferant!B128)</f>
        <v/>
      </c>
      <c r="C127" t="str">
        <f t="shared" si="70"/>
        <v/>
      </c>
      <c r="D127" t="str">
        <f t="shared" si="71"/>
        <v/>
      </c>
      <c r="E127" t="str">
        <f t="shared" si="72"/>
        <v/>
      </c>
      <c r="F127" t="str">
        <f t="shared" si="80"/>
        <v/>
      </c>
      <c r="G127" t="str">
        <f t="shared" ref="G127" si="129">IF(A126="","",2)</f>
        <v/>
      </c>
      <c r="H127" t="str">
        <f t="shared" si="74"/>
        <v/>
      </c>
      <c r="I127" t="str">
        <f>_xlfn.IFNA(IF(INDEX(Input_Lieferant!$C$9:$BE$158,MATCH($A127,Input_Lieferant!$B$9:$B$158,0),MATCH($I$1,Input_Lieferant!$C$8:$BE$8,0))=0,"",INDEX(Input_Lieferant!$C$9:$BE$158,MATCH($A127,Input_Lieferant!$B$9:$B$158,0),MATCH($I$1,Input_Lieferant!$C$8:$BE$8,0))),"")</f>
        <v/>
      </c>
    </row>
    <row r="128" spans="1:9" x14ac:dyDescent="0.2">
      <c r="A128" s="257" t="str">
        <f>IFERROR(IF(AND(A122=A123,A123=A124,A124=A125,A125=A126,A126=A127),IF(A127+1&gt;MATCH(0,Input_Lieferant!$B$9:$B$158,-1),"",A127+1),A127),"")</f>
        <v/>
      </c>
      <c r="B128" t="str">
        <f>IF(Input_Lieferant!B129="","",Input_Lieferant!B129)</f>
        <v/>
      </c>
      <c r="C128" t="str">
        <f t="shared" si="70"/>
        <v/>
      </c>
      <c r="D128" t="str">
        <f t="shared" si="71"/>
        <v/>
      </c>
      <c r="E128" t="str">
        <f t="shared" si="72"/>
        <v/>
      </c>
      <c r="F128" t="str">
        <f t="shared" si="80"/>
        <v/>
      </c>
      <c r="G128" t="str">
        <f t="shared" ref="G128" si="130">IF(A128="","",1)</f>
        <v/>
      </c>
      <c r="H128" t="str">
        <f t="shared" si="74"/>
        <v/>
      </c>
      <c r="I128" t="str">
        <f>_xlfn.IFNA(IF(INDEX(Input_Lieferant!$C$9:$BE$158,MATCH($A128,Input_Lieferant!$B$9:$B$158,0),MATCH($I$6,Input_Lieferant!$C$8:$BE$8,0))=0,"",INDEX(Input_Lieferant!$C$9:$BE$158,MATCH($A128,Input_Lieferant!$B$9:$B$158,0),MATCH($I$6,Input_Lieferant!$C$8:$BE$8,0))),"")</f>
        <v/>
      </c>
    </row>
    <row r="129" spans="1:9" x14ac:dyDescent="0.2">
      <c r="A129" s="257" t="str">
        <f>IFERROR(IF(AND(A123=A124,A124=A125,A125=A126,A126=A127,A127=A128),IF(A128+1&gt;MATCH(0,Input_Lieferant!$B$9:$B$158,-1),"",A128+1),A128),"")</f>
        <v/>
      </c>
      <c r="B129" t="str">
        <f>IF(Input_Lieferant!B130="","",Input_Lieferant!B130)</f>
        <v/>
      </c>
      <c r="C129" t="str">
        <f t="shared" si="70"/>
        <v/>
      </c>
      <c r="D129" t="str">
        <f t="shared" si="71"/>
        <v/>
      </c>
      <c r="E129" t="str">
        <f t="shared" si="72"/>
        <v/>
      </c>
      <c r="F129" t="str">
        <f t="shared" si="80"/>
        <v/>
      </c>
      <c r="G129" t="str">
        <f t="shared" ref="G129" si="131">IF(A128="","",2)</f>
        <v/>
      </c>
      <c r="H129" t="str">
        <f t="shared" si="74"/>
        <v/>
      </c>
      <c r="I129" t="str">
        <f>_xlfn.IFNA(IF(INDEX(Input_Lieferant!$C$9:$BE$158,MATCH($A129,Input_Lieferant!$B$9:$B$158,0),MATCH($I$3,Input_Lieferant!$C$8:$BE$8,0))=0,"",INDEX(Input_Lieferant!$C$9:$BE$158,MATCH($A129,Input_Lieferant!$B$9:$B$158,0),MATCH($I$3,Input_Lieferant!$C$8:$BE$8,0))),"")</f>
        <v/>
      </c>
    </row>
    <row r="130" spans="1:9" x14ac:dyDescent="0.2">
      <c r="A130" s="257" t="str">
        <f>IFERROR(IF(AND(A124=A125,A125=A126,A126=A127,A127=A128,A128=A129),IF(A129+1&gt;MATCH(0,Input_Lieferant!$B$9:$B$158,-1),"",A129+1),A129),"")</f>
        <v/>
      </c>
      <c r="B130" t="str">
        <f>IF(Input_Lieferant!B131="","",Input_Lieferant!B131)</f>
        <v/>
      </c>
      <c r="C130" t="str">
        <f t="shared" si="70"/>
        <v/>
      </c>
      <c r="D130" t="str">
        <f t="shared" si="71"/>
        <v/>
      </c>
      <c r="E130" t="str">
        <f t="shared" si="72"/>
        <v/>
      </c>
      <c r="F130" t="str">
        <f t="shared" si="80"/>
        <v/>
      </c>
      <c r="G130" t="str">
        <f t="shared" ref="G130" si="132">IF(A130="","",1)</f>
        <v/>
      </c>
      <c r="H130" t="str">
        <f t="shared" si="74"/>
        <v/>
      </c>
      <c r="I130" t="str">
        <f>_xlfn.IFNA(IF(INDEX(Input_Lieferant!$C$9:$BE$158,MATCH($A130,Input_Lieferant!$B$9:$B$158,0),MATCH($I$5,Input_Lieferant!$C$8:$BE$8,0))=0,"",INDEX(Input_Lieferant!$C$9:$BE$158,MATCH($A130,Input_Lieferant!$B$9:$B$158,0),MATCH($I$5,Input_Lieferant!$C$8:$BE$8,0))),"")</f>
        <v/>
      </c>
    </row>
    <row r="131" spans="1:9" x14ac:dyDescent="0.2">
      <c r="A131" s="257" t="str">
        <f>IFERROR(IF(AND(A125=A126,A126=A127,A127=A128,A128=A129,A129=A130),IF(A130+1&gt;MATCH(0,Input_Lieferant!$B$9:$B$158,-1),"",A130+1),A130),"")</f>
        <v/>
      </c>
      <c r="B131" t="str">
        <f>IF(Input_Lieferant!B132="","",Input_Lieferant!B132)</f>
        <v/>
      </c>
      <c r="C131" t="str">
        <f t="shared" si="70"/>
        <v/>
      </c>
      <c r="D131" t="str">
        <f t="shared" si="71"/>
        <v/>
      </c>
      <c r="E131" t="str">
        <f t="shared" si="72"/>
        <v/>
      </c>
      <c r="F131" t="str">
        <f t="shared" si="80"/>
        <v/>
      </c>
      <c r="G131" t="str">
        <f t="shared" ref="G131" si="133">IF(A130="","",2)</f>
        <v/>
      </c>
      <c r="H131" t="str">
        <f t="shared" si="74"/>
        <v/>
      </c>
      <c r="I131" t="str">
        <f>_xlfn.IFNA(IF(INDEX(Input_Lieferant!$C$9:$BE$158,MATCH($A131,Input_Lieferant!$B$9:$B$158,0),MATCH($I$2,Input_Lieferant!$C$8:$BE$8,0))=0,"",INDEX(Input_Lieferant!$C$9:$BE$158,MATCH($A131,Input_Lieferant!$B$9:$B$158,0),MATCH($I$2,Input_Lieferant!$C$8:$BE$8,0))),"")</f>
        <v/>
      </c>
    </row>
    <row r="132" spans="1:9" x14ac:dyDescent="0.2">
      <c r="A132" s="257" t="str">
        <f>IFERROR(IF(AND(A126=A127,A127=A128,A128=A129,A129=A130,A130=A131),IF(A131+1&gt;MATCH(0,Input_Lieferant!$B$9:$B$158,-1),"",A131+1),A131),"")</f>
        <v/>
      </c>
      <c r="B132" t="str">
        <f>IF(Input_Lieferant!B133="","",Input_Lieferant!B133)</f>
        <v/>
      </c>
      <c r="C132" t="str">
        <f t="shared" si="70"/>
        <v/>
      </c>
      <c r="D132" t="str">
        <f t="shared" si="71"/>
        <v/>
      </c>
      <c r="E132" t="str">
        <f t="shared" si="72"/>
        <v/>
      </c>
      <c r="F132" t="str">
        <f t="shared" si="80"/>
        <v/>
      </c>
      <c r="G132" t="str">
        <f t="shared" ref="G132" si="134">IF(A132="","",1)</f>
        <v/>
      </c>
      <c r="H132" t="str">
        <f t="shared" si="74"/>
        <v/>
      </c>
      <c r="I132" t="str">
        <f>_xlfn.IFNA(IF(INDEX(Input_Lieferant!$C$9:$BE$158,MATCH($A132,Input_Lieferant!$B$9:$B$158,0),MATCH($I$4,Input_Lieferant!$C$8:$BE$8,0))=0,"",INDEX(Input_Lieferant!$C$9:$BE$158,MATCH($A132,Input_Lieferant!$B$9:$B$158,0),MATCH($I$4,Input_Lieferant!$C$8:$BE$8,0))),"")</f>
        <v/>
      </c>
    </row>
    <row r="133" spans="1:9" x14ac:dyDescent="0.2">
      <c r="A133" s="257" t="str">
        <f>IFERROR(IF(AND(A127=A128,A128=A129,A129=A130,A130=A131,A131=A132),IF(A132+1&gt;MATCH(0,Input_Lieferant!$B$9:$B$158,-1),"",A132+1),A132),"")</f>
        <v/>
      </c>
      <c r="B133" t="str">
        <f>IF(Input_Lieferant!B134="","",Input_Lieferant!B134)</f>
        <v/>
      </c>
      <c r="C133" t="str">
        <f t="shared" si="70"/>
        <v/>
      </c>
      <c r="D133" t="str">
        <f t="shared" si="71"/>
        <v/>
      </c>
      <c r="E133" t="str">
        <f t="shared" si="72"/>
        <v/>
      </c>
      <c r="F133" t="str">
        <f t="shared" si="80"/>
        <v/>
      </c>
      <c r="G133" t="str">
        <f t="shared" ref="G133" si="135">IF(A132="","",2)</f>
        <v/>
      </c>
      <c r="H133" t="str">
        <f t="shared" si="74"/>
        <v/>
      </c>
      <c r="I133" t="str">
        <f>_xlfn.IFNA(IF(INDEX(Input_Lieferant!$C$9:$BE$158,MATCH($A133,Input_Lieferant!$B$9:$B$158,0),MATCH($I$1,Input_Lieferant!$C$8:$BE$8,0))=0,"",INDEX(Input_Lieferant!$C$9:$BE$158,MATCH($A133,Input_Lieferant!$B$9:$B$158,0),MATCH($I$1,Input_Lieferant!$C$8:$BE$8,0))),"")</f>
        <v/>
      </c>
    </row>
    <row r="134" spans="1:9" x14ac:dyDescent="0.2">
      <c r="A134" s="257" t="str">
        <f>IFERROR(IF(AND(A128=A129,A129=A130,A130=A131,A131=A132,A132=A133),IF(A133+1&gt;MATCH(0,Input_Lieferant!$B$9:$B$158,-1),"",A133+1),A133),"")</f>
        <v/>
      </c>
      <c r="B134" t="str">
        <f>IF(Input_Lieferant!B135="","",Input_Lieferant!B135)</f>
        <v/>
      </c>
      <c r="C134" t="str">
        <f t="shared" si="70"/>
        <v/>
      </c>
      <c r="D134" t="str">
        <f t="shared" si="71"/>
        <v/>
      </c>
      <c r="E134" t="str">
        <f t="shared" si="72"/>
        <v/>
      </c>
      <c r="F134" t="str">
        <f t="shared" si="80"/>
        <v/>
      </c>
      <c r="G134" t="str">
        <f t="shared" ref="G134" si="136">IF(A134="","",1)</f>
        <v/>
      </c>
      <c r="H134" t="str">
        <f t="shared" si="74"/>
        <v/>
      </c>
      <c r="I134" t="str">
        <f>_xlfn.IFNA(IF(INDEX(Input_Lieferant!$C$9:$BE$158,MATCH($A134,Input_Lieferant!$B$9:$B$158,0),MATCH($I$6,Input_Lieferant!$C$8:$BE$8,0))=0,"",INDEX(Input_Lieferant!$C$9:$BE$158,MATCH($A134,Input_Lieferant!$B$9:$B$158,0),MATCH($I$6,Input_Lieferant!$C$8:$BE$8,0))),"")</f>
        <v/>
      </c>
    </row>
    <row r="135" spans="1:9" x14ac:dyDescent="0.2">
      <c r="A135" s="257" t="str">
        <f>IFERROR(IF(AND(A129=A130,A130=A131,A131=A132,A132=A133,A133=A134),IF(A134+1&gt;MATCH(0,Input_Lieferant!$B$9:$B$158,-1),"",A134+1),A134),"")</f>
        <v/>
      </c>
      <c r="B135" t="str">
        <f>IF(Input_Lieferant!B136="","",Input_Lieferant!B136)</f>
        <v/>
      </c>
      <c r="C135" t="str">
        <f t="shared" si="70"/>
        <v/>
      </c>
      <c r="D135" t="str">
        <f t="shared" si="71"/>
        <v/>
      </c>
      <c r="E135" t="str">
        <f t="shared" si="72"/>
        <v/>
      </c>
      <c r="F135" t="str">
        <f t="shared" si="80"/>
        <v/>
      </c>
      <c r="G135" t="str">
        <f t="shared" ref="G135" si="137">IF(A134="","",2)</f>
        <v/>
      </c>
      <c r="H135" t="str">
        <f t="shared" si="74"/>
        <v/>
      </c>
      <c r="I135" t="str">
        <f>_xlfn.IFNA(IF(INDEX(Input_Lieferant!$C$9:$BE$158,MATCH($A135,Input_Lieferant!$B$9:$B$158,0),MATCH($I$3,Input_Lieferant!$C$8:$BE$8,0))=0,"",INDEX(Input_Lieferant!$C$9:$BE$158,MATCH($A135,Input_Lieferant!$B$9:$B$158,0),MATCH($I$3,Input_Lieferant!$C$8:$BE$8,0))),"")</f>
        <v/>
      </c>
    </row>
    <row r="136" spans="1:9" x14ac:dyDescent="0.2">
      <c r="A136" s="257" t="str">
        <f>IFERROR(IF(AND(A130=A131,A131=A132,A132=A133,A133=A134,A134=A135),IF(A135+1&gt;MATCH(0,Input_Lieferant!$B$9:$B$158,-1),"",A135+1),A135),"")</f>
        <v/>
      </c>
      <c r="B136" t="str">
        <f>IF(Input_Lieferant!B137="","",Input_Lieferant!B137)</f>
        <v/>
      </c>
      <c r="C136" t="str">
        <f t="shared" si="70"/>
        <v/>
      </c>
      <c r="D136" t="str">
        <f t="shared" si="71"/>
        <v/>
      </c>
      <c r="E136" t="str">
        <f t="shared" si="72"/>
        <v/>
      </c>
      <c r="F136" t="str">
        <f t="shared" si="80"/>
        <v/>
      </c>
      <c r="G136" t="str">
        <f t="shared" ref="G136" si="138">IF(A136="","",1)</f>
        <v/>
      </c>
      <c r="H136" t="str">
        <f t="shared" si="74"/>
        <v/>
      </c>
      <c r="I136" t="str">
        <f>_xlfn.IFNA(IF(INDEX(Input_Lieferant!$C$9:$BE$158,MATCH($A136,Input_Lieferant!$B$9:$B$158,0),MATCH($I$5,Input_Lieferant!$C$8:$BE$8,0))=0,"",INDEX(Input_Lieferant!$C$9:$BE$158,MATCH($A136,Input_Lieferant!$B$9:$B$158,0),MATCH($I$5,Input_Lieferant!$C$8:$BE$8,0))),"")</f>
        <v/>
      </c>
    </row>
    <row r="137" spans="1:9" x14ac:dyDescent="0.2">
      <c r="A137" s="257" t="str">
        <f>IFERROR(IF(AND(A131=A132,A132=A133,A133=A134,A134=A135,A135=A136),IF(A136+1&gt;MATCH(0,Input_Lieferant!$B$9:$B$158,-1),"",A136+1),A136),"")</f>
        <v/>
      </c>
      <c r="B137" t="str">
        <f>IF(Input_Lieferant!B138="","",Input_Lieferant!B138)</f>
        <v/>
      </c>
      <c r="C137" t="str">
        <f t="shared" ref="C137:C200" si="139">IF(A137&lt;&gt;"","MATERIAL","")</f>
        <v/>
      </c>
      <c r="D137" t="str">
        <f t="shared" ref="D137:D200" si="140">A137</f>
        <v/>
      </c>
      <c r="E137" t="str">
        <f t="shared" ref="E137:E200" si="141">IF(A137&lt;&gt;"","GRUN","")</f>
        <v/>
      </c>
      <c r="F137" t="str">
        <f t="shared" si="80"/>
        <v/>
      </c>
      <c r="G137" t="str">
        <f t="shared" ref="G137" si="142">IF(A136="","",2)</f>
        <v/>
      </c>
      <c r="H137" t="str">
        <f t="shared" ref="H137:H200" si="143">IF(G137=2,"/","")</f>
        <v/>
      </c>
      <c r="I137" t="str">
        <f>_xlfn.IFNA(IF(INDEX(Input_Lieferant!$C$9:$BE$158,MATCH($A137,Input_Lieferant!$B$9:$B$158,0),MATCH($I$2,Input_Lieferant!$C$8:$BE$8,0))=0,"",INDEX(Input_Lieferant!$C$9:$BE$158,MATCH($A137,Input_Lieferant!$B$9:$B$158,0),MATCH($I$2,Input_Lieferant!$C$8:$BE$8,0))),"")</f>
        <v/>
      </c>
    </row>
    <row r="138" spans="1:9" x14ac:dyDescent="0.2">
      <c r="A138" s="257" t="str">
        <f>IFERROR(IF(AND(A132=A133,A133=A134,A134=A135,A135=A136,A136=A137),IF(A137+1&gt;MATCH(0,Input_Lieferant!$B$9:$B$158,-1),"",A137+1),A137),"")</f>
        <v/>
      </c>
      <c r="B138" t="str">
        <f>IF(Input_Lieferant!B139="","",Input_Lieferant!B139)</f>
        <v/>
      </c>
      <c r="C138" t="str">
        <f t="shared" si="139"/>
        <v/>
      </c>
      <c r="D138" t="str">
        <f t="shared" si="140"/>
        <v/>
      </c>
      <c r="E138" t="str">
        <f t="shared" si="141"/>
        <v/>
      </c>
      <c r="F138" t="str">
        <f t="shared" si="80"/>
        <v/>
      </c>
      <c r="G138" t="str">
        <f t="shared" ref="G138" si="144">IF(A138="","",1)</f>
        <v/>
      </c>
      <c r="H138" t="str">
        <f t="shared" si="143"/>
        <v/>
      </c>
      <c r="I138" t="str">
        <f>_xlfn.IFNA(IF(INDEX(Input_Lieferant!$C$9:$BE$158,MATCH($A138,Input_Lieferant!$B$9:$B$158,0),MATCH($I$4,Input_Lieferant!$C$8:$BE$8,0))=0,"",INDEX(Input_Lieferant!$C$9:$BE$158,MATCH($A138,Input_Lieferant!$B$9:$B$158,0),MATCH($I$4,Input_Lieferant!$C$8:$BE$8,0))),"")</f>
        <v/>
      </c>
    </row>
    <row r="139" spans="1:9" x14ac:dyDescent="0.2">
      <c r="A139" s="257" t="str">
        <f>IFERROR(IF(AND(A133=A134,A134=A135,A135=A136,A136=A137,A137=A138),IF(A138+1&gt;MATCH(0,Input_Lieferant!$B$9:$B$158,-1),"",A138+1),A138),"")</f>
        <v/>
      </c>
      <c r="B139" t="str">
        <f>IF(Input_Lieferant!B140="","",Input_Lieferant!B140)</f>
        <v/>
      </c>
      <c r="C139" t="str">
        <f t="shared" si="139"/>
        <v/>
      </c>
      <c r="D139" t="str">
        <f t="shared" si="140"/>
        <v/>
      </c>
      <c r="E139" t="str">
        <f t="shared" si="141"/>
        <v/>
      </c>
      <c r="F139" t="str">
        <f t="shared" si="80"/>
        <v/>
      </c>
      <c r="G139" t="str">
        <f t="shared" ref="G139" si="145">IF(A138="","",2)</f>
        <v/>
      </c>
      <c r="H139" t="str">
        <f t="shared" si="143"/>
        <v/>
      </c>
      <c r="I139" t="str">
        <f>_xlfn.IFNA(IF(INDEX(Input_Lieferant!$C$9:$BE$158,MATCH($A139,Input_Lieferant!$B$9:$B$158,0),MATCH($I$1,Input_Lieferant!$C$8:$BE$8,0))=0,"",INDEX(Input_Lieferant!$C$9:$BE$158,MATCH($A139,Input_Lieferant!$B$9:$B$158,0),MATCH($I$1,Input_Lieferant!$C$8:$BE$8,0))),"")</f>
        <v/>
      </c>
    </row>
    <row r="140" spans="1:9" x14ac:dyDescent="0.2">
      <c r="A140" s="257" t="str">
        <f>IFERROR(IF(AND(A134=A135,A135=A136,A136=A137,A137=A138,A138=A139),IF(A139+1&gt;MATCH(0,Input_Lieferant!$B$9:$B$158,-1),"",A139+1),A139),"")</f>
        <v/>
      </c>
      <c r="B140" t="str">
        <f>IF(Input_Lieferant!B141="","",Input_Lieferant!B141)</f>
        <v/>
      </c>
      <c r="C140" t="str">
        <f t="shared" si="139"/>
        <v/>
      </c>
      <c r="D140" t="str">
        <f t="shared" si="140"/>
        <v/>
      </c>
      <c r="E140" t="str">
        <f t="shared" si="141"/>
        <v/>
      </c>
      <c r="F140" t="str">
        <f t="shared" si="80"/>
        <v/>
      </c>
      <c r="G140" t="str">
        <f t="shared" ref="G140" si="146">IF(A140="","",1)</f>
        <v/>
      </c>
      <c r="H140" t="str">
        <f t="shared" si="143"/>
        <v/>
      </c>
      <c r="I140" t="str">
        <f>_xlfn.IFNA(IF(INDEX(Input_Lieferant!$C$9:$BE$158,MATCH($A140,Input_Lieferant!$B$9:$B$158,0),MATCH($I$6,Input_Lieferant!$C$8:$BE$8,0))=0,"",INDEX(Input_Lieferant!$C$9:$BE$158,MATCH($A140,Input_Lieferant!$B$9:$B$158,0),MATCH($I$6,Input_Lieferant!$C$8:$BE$8,0))),"")</f>
        <v/>
      </c>
    </row>
    <row r="141" spans="1:9" x14ac:dyDescent="0.2">
      <c r="A141" s="257" t="str">
        <f>IFERROR(IF(AND(A135=A136,A136=A137,A137=A138,A138=A139,A139=A140),IF(A140+1&gt;MATCH(0,Input_Lieferant!$B$9:$B$158,-1),"",A140+1),A140),"")</f>
        <v/>
      </c>
      <c r="B141" t="str">
        <f>IF(Input_Lieferant!B142="","",Input_Lieferant!B142)</f>
        <v/>
      </c>
      <c r="C141" t="str">
        <f t="shared" si="139"/>
        <v/>
      </c>
      <c r="D141" t="str">
        <f t="shared" si="140"/>
        <v/>
      </c>
      <c r="E141" t="str">
        <f t="shared" si="141"/>
        <v/>
      </c>
      <c r="F141" t="str">
        <f t="shared" si="80"/>
        <v/>
      </c>
      <c r="G141" t="str">
        <f t="shared" ref="G141" si="147">IF(A140="","",2)</f>
        <v/>
      </c>
      <c r="H141" t="str">
        <f t="shared" si="143"/>
        <v/>
      </c>
      <c r="I141" t="str">
        <f>_xlfn.IFNA(IF(INDEX(Input_Lieferant!$C$9:$BE$158,MATCH($A141,Input_Lieferant!$B$9:$B$158,0),MATCH($I$3,Input_Lieferant!$C$8:$BE$8,0))=0,"",INDEX(Input_Lieferant!$C$9:$BE$158,MATCH($A141,Input_Lieferant!$B$9:$B$158,0),MATCH($I$3,Input_Lieferant!$C$8:$BE$8,0))),"")</f>
        <v/>
      </c>
    </row>
    <row r="142" spans="1:9" x14ac:dyDescent="0.2">
      <c r="A142" s="257" t="str">
        <f>IFERROR(IF(AND(A136=A137,A137=A138,A138=A139,A139=A140,A140=A141),IF(A141+1&gt;MATCH(0,Input_Lieferant!$B$9:$B$158,-1),"",A141+1),A141),"")</f>
        <v/>
      </c>
      <c r="B142" t="str">
        <f>IF(Input_Lieferant!B143="","",Input_Lieferant!B143)</f>
        <v/>
      </c>
      <c r="C142" t="str">
        <f t="shared" si="139"/>
        <v/>
      </c>
      <c r="D142" t="str">
        <f t="shared" si="140"/>
        <v/>
      </c>
      <c r="E142" t="str">
        <f t="shared" si="141"/>
        <v/>
      </c>
      <c r="F142" t="str">
        <f t="shared" si="80"/>
        <v/>
      </c>
      <c r="G142" t="str">
        <f t="shared" ref="G142" si="148">IF(A142="","",1)</f>
        <v/>
      </c>
      <c r="H142" t="str">
        <f t="shared" si="143"/>
        <v/>
      </c>
      <c r="I142" t="str">
        <f>_xlfn.IFNA(IF(INDEX(Input_Lieferant!$C$9:$BE$158,MATCH($A142,Input_Lieferant!$B$9:$B$158,0),MATCH($I$5,Input_Lieferant!$C$8:$BE$8,0))=0,"",INDEX(Input_Lieferant!$C$9:$BE$158,MATCH($A142,Input_Lieferant!$B$9:$B$158,0),MATCH($I$5,Input_Lieferant!$C$8:$BE$8,0))),"")</f>
        <v/>
      </c>
    </row>
    <row r="143" spans="1:9" x14ac:dyDescent="0.2">
      <c r="A143" s="257" t="str">
        <f>IFERROR(IF(AND(A137=A138,A138=A139,A139=A140,A140=A141,A141=A142),IF(A142+1&gt;MATCH(0,Input_Lieferant!$B$9:$B$158,-1),"",A142+1),A142),"")</f>
        <v/>
      </c>
      <c r="B143" t="str">
        <f>IF(Input_Lieferant!B144="","",Input_Lieferant!B144)</f>
        <v/>
      </c>
      <c r="C143" t="str">
        <f t="shared" si="139"/>
        <v/>
      </c>
      <c r="D143" t="str">
        <f t="shared" si="140"/>
        <v/>
      </c>
      <c r="E143" t="str">
        <f t="shared" si="141"/>
        <v/>
      </c>
      <c r="F143" t="str">
        <f t="shared" ref="F143:F206" si="149">IF(A143&lt;&gt;"",F137,"")</f>
        <v/>
      </c>
      <c r="G143" t="str">
        <f t="shared" ref="G143" si="150">IF(A142="","",2)</f>
        <v/>
      </c>
      <c r="H143" t="str">
        <f t="shared" si="143"/>
        <v/>
      </c>
      <c r="I143" t="str">
        <f>_xlfn.IFNA(IF(INDEX(Input_Lieferant!$C$9:$BE$158,MATCH($A143,Input_Lieferant!$B$9:$B$158,0),MATCH($I$2,Input_Lieferant!$C$8:$BE$8,0))=0,"",INDEX(Input_Lieferant!$C$9:$BE$158,MATCH($A143,Input_Lieferant!$B$9:$B$158,0),MATCH($I$2,Input_Lieferant!$C$8:$BE$8,0))),"")</f>
        <v/>
      </c>
    </row>
    <row r="144" spans="1:9" x14ac:dyDescent="0.2">
      <c r="A144" s="257" t="str">
        <f>IFERROR(IF(AND(A138=A139,A139=A140,A140=A141,A141=A142,A142=A143),IF(A143+1&gt;MATCH(0,Input_Lieferant!$B$9:$B$158,-1),"",A143+1),A143),"")</f>
        <v/>
      </c>
      <c r="B144" t="str">
        <f>IF(Input_Lieferant!B145="","",Input_Lieferant!B145)</f>
        <v/>
      </c>
      <c r="C144" t="str">
        <f t="shared" si="139"/>
        <v/>
      </c>
      <c r="D144" t="str">
        <f t="shared" si="140"/>
        <v/>
      </c>
      <c r="E144" t="str">
        <f t="shared" si="141"/>
        <v/>
      </c>
      <c r="F144" t="str">
        <f t="shared" si="149"/>
        <v/>
      </c>
      <c r="G144" t="str">
        <f t="shared" ref="G144" si="151">IF(A144="","",1)</f>
        <v/>
      </c>
      <c r="H144" t="str">
        <f t="shared" si="143"/>
        <v/>
      </c>
      <c r="I144" t="str">
        <f>_xlfn.IFNA(IF(INDEX(Input_Lieferant!$C$9:$BE$158,MATCH($A144,Input_Lieferant!$B$9:$B$158,0),MATCH($I$4,Input_Lieferant!$C$8:$BE$8,0))=0,"",INDEX(Input_Lieferant!$C$9:$BE$158,MATCH($A144,Input_Lieferant!$B$9:$B$158,0),MATCH($I$4,Input_Lieferant!$C$8:$BE$8,0))),"")</f>
        <v/>
      </c>
    </row>
    <row r="145" spans="1:9" x14ac:dyDescent="0.2">
      <c r="A145" s="257" t="str">
        <f>IFERROR(IF(AND(A139=A140,A140=A141,A141=A142,A142=A143,A143=A144),IF(A144+1&gt;MATCH(0,Input_Lieferant!$B$9:$B$158,-1),"",A144+1),A144),"")</f>
        <v/>
      </c>
      <c r="B145" t="str">
        <f>IF(Input_Lieferant!B146="","",Input_Lieferant!B146)</f>
        <v/>
      </c>
      <c r="C145" t="str">
        <f t="shared" si="139"/>
        <v/>
      </c>
      <c r="D145" t="str">
        <f t="shared" si="140"/>
        <v/>
      </c>
      <c r="E145" t="str">
        <f t="shared" si="141"/>
        <v/>
      </c>
      <c r="F145" t="str">
        <f t="shared" si="149"/>
        <v/>
      </c>
      <c r="G145" t="str">
        <f t="shared" ref="G145" si="152">IF(A144="","",2)</f>
        <v/>
      </c>
      <c r="H145" t="str">
        <f t="shared" si="143"/>
        <v/>
      </c>
      <c r="I145" t="str">
        <f>_xlfn.IFNA(IF(INDEX(Input_Lieferant!$C$9:$BE$158,MATCH($A145,Input_Lieferant!$B$9:$B$158,0),MATCH($I$1,Input_Lieferant!$C$8:$BE$8,0))=0,"",INDEX(Input_Lieferant!$C$9:$BE$158,MATCH($A145,Input_Lieferant!$B$9:$B$158,0),MATCH($I$1,Input_Lieferant!$C$8:$BE$8,0))),"")</f>
        <v/>
      </c>
    </row>
    <row r="146" spans="1:9" x14ac:dyDescent="0.2">
      <c r="A146" s="257" t="str">
        <f>IFERROR(IF(AND(A140=A141,A141=A142,A142=A143,A143=A144,A144=A145),IF(A145+1&gt;MATCH(0,Input_Lieferant!$B$9:$B$158,-1),"",A145+1),A145),"")</f>
        <v/>
      </c>
      <c r="B146" t="str">
        <f>IF(Input_Lieferant!B147="","",Input_Lieferant!B147)</f>
        <v/>
      </c>
      <c r="C146" t="str">
        <f t="shared" si="139"/>
        <v/>
      </c>
      <c r="D146" t="str">
        <f t="shared" si="140"/>
        <v/>
      </c>
      <c r="E146" t="str">
        <f t="shared" si="141"/>
        <v/>
      </c>
      <c r="F146" t="str">
        <f t="shared" si="149"/>
        <v/>
      </c>
      <c r="G146" t="str">
        <f t="shared" ref="G146" si="153">IF(A146="","",1)</f>
        <v/>
      </c>
      <c r="H146" t="str">
        <f t="shared" si="143"/>
        <v/>
      </c>
      <c r="I146" t="str">
        <f>_xlfn.IFNA(IF(INDEX(Input_Lieferant!$C$9:$BE$158,MATCH($A146,Input_Lieferant!$B$9:$B$158,0),MATCH($I$6,Input_Lieferant!$C$8:$BE$8,0))=0,"",INDEX(Input_Lieferant!$C$9:$BE$158,MATCH($A146,Input_Lieferant!$B$9:$B$158,0),MATCH($I$6,Input_Lieferant!$C$8:$BE$8,0))),"")</f>
        <v/>
      </c>
    </row>
    <row r="147" spans="1:9" x14ac:dyDescent="0.2">
      <c r="A147" s="257" t="str">
        <f>IFERROR(IF(AND(A141=A142,A142=A143,A143=A144,A144=A145,A145=A146),IF(A146+1&gt;MATCH(0,Input_Lieferant!$B$9:$B$158,-1),"",A146+1),A146),"")</f>
        <v/>
      </c>
      <c r="B147" t="str">
        <f>IF(Input_Lieferant!B148="","",Input_Lieferant!B148)</f>
        <v/>
      </c>
      <c r="C147" t="str">
        <f t="shared" si="139"/>
        <v/>
      </c>
      <c r="D147" t="str">
        <f t="shared" si="140"/>
        <v/>
      </c>
      <c r="E147" t="str">
        <f t="shared" si="141"/>
        <v/>
      </c>
      <c r="F147" t="str">
        <f t="shared" si="149"/>
        <v/>
      </c>
      <c r="G147" t="str">
        <f t="shared" ref="G147" si="154">IF(A146="","",2)</f>
        <v/>
      </c>
      <c r="H147" t="str">
        <f t="shared" si="143"/>
        <v/>
      </c>
      <c r="I147" t="str">
        <f>_xlfn.IFNA(IF(INDEX(Input_Lieferant!$C$9:$BE$158,MATCH($A147,Input_Lieferant!$B$9:$B$158,0),MATCH($I$3,Input_Lieferant!$C$8:$BE$8,0))=0,"",INDEX(Input_Lieferant!$C$9:$BE$158,MATCH($A147,Input_Lieferant!$B$9:$B$158,0),MATCH($I$3,Input_Lieferant!$C$8:$BE$8,0))),"")</f>
        <v/>
      </c>
    </row>
    <row r="148" spans="1:9" x14ac:dyDescent="0.2">
      <c r="A148" s="257" t="str">
        <f>IFERROR(IF(AND(A142=A143,A143=A144,A144=A145,A145=A146,A146=A147),IF(A147+1&gt;MATCH(0,Input_Lieferant!$B$9:$B$158,-1),"",A147+1),A147),"")</f>
        <v/>
      </c>
      <c r="B148" t="str">
        <f>IF(Input_Lieferant!B149="","",Input_Lieferant!B149)</f>
        <v/>
      </c>
      <c r="C148" t="str">
        <f t="shared" si="139"/>
        <v/>
      </c>
      <c r="D148" t="str">
        <f t="shared" si="140"/>
        <v/>
      </c>
      <c r="E148" t="str">
        <f t="shared" si="141"/>
        <v/>
      </c>
      <c r="F148" t="str">
        <f t="shared" si="149"/>
        <v/>
      </c>
      <c r="G148" t="str">
        <f t="shared" ref="G148" si="155">IF(A148="","",1)</f>
        <v/>
      </c>
      <c r="H148" t="str">
        <f t="shared" si="143"/>
        <v/>
      </c>
      <c r="I148" t="str">
        <f>_xlfn.IFNA(IF(INDEX(Input_Lieferant!$C$9:$BE$158,MATCH($A148,Input_Lieferant!$B$9:$B$158,0),MATCH($I$5,Input_Lieferant!$C$8:$BE$8,0))=0,"",INDEX(Input_Lieferant!$C$9:$BE$158,MATCH($A148,Input_Lieferant!$B$9:$B$158,0),MATCH($I$5,Input_Lieferant!$C$8:$BE$8,0))),"")</f>
        <v/>
      </c>
    </row>
    <row r="149" spans="1:9" x14ac:dyDescent="0.2">
      <c r="A149" s="257" t="str">
        <f>IFERROR(IF(AND(A143=A144,A144=A145,A145=A146,A146=A147,A147=A148),IF(A148+1&gt;MATCH(0,Input_Lieferant!$B$9:$B$158,-1),"",A148+1),A148),"")</f>
        <v/>
      </c>
      <c r="B149" t="str">
        <f>IF(Input_Lieferant!B150="","",Input_Lieferant!B150)</f>
        <v/>
      </c>
      <c r="C149" t="str">
        <f t="shared" si="139"/>
        <v/>
      </c>
      <c r="D149" t="str">
        <f t="shared" si="140"/>
        <v/>
      </c>
      <c r="E149" t="str">
        <f t="shared" si="141"/>
        <v/>
      </c>
      <c r="F149" t="str">
        <f t="shared" si="149"/>
        <v/>
      </c>
      <c r="G149" t="str">
        <f t="shared" ref="G149" si="156">IF(A148="","",2)</f>
        <v/>
      </c>
      <c r="H149" t="str">
        <f t="shared" si="143"/>
        <v/>
      </c>
      <c r="I149" t="str">
        <f>_xlfn.IFNA(IF(INDEX(Input_Lieferant!$C$9:$BE$158,MATCH($A149,Input_Lieferant!$B$9:$B$158,0),MATCH($I$2,Input_Lieferant!$C$8:$BE$8,0))=0,"",INDEX(Input_Lieferant!$C$9:$BE$158,MATCH($A149,Input_Lieferant!$B$9:$B$158,0),MATCH($I$2,Input_Lieferant!$C$8:$BE$8,0))),"")</f>
        <v/>
      </c>
    </row>
    <row r="150" spans="1:9" x14ac:dyDescent="0.2">
      <c r="A150" s="257" t="str">
        <f>IFERROR(IF(AND(A144=A145,A145=A146,A146=A147,A147=A148,A148=A149),IF(A149+1&gt;MATCH(0,Input_Lieferant!$B$9:$B$158,-1),"",A149+1),A149),"")</f>
        <v/>
      </c>
      <c r="B150" t="str">
        <f>IF(Input_Lieferant!B151="","",Input_Lieferant!B151)</f>
        <v/>
      </c>
      <c r="C150" t="str">
        <f t="shared" si="139"/>
        <v/>
      </c>
      <c r="D150" t="str">
        <f t="shared" si="140"/>
        <v/>
      </c>
      <c r="E150" t="str">
        <f t="shared" si="141"/>
        <v/>
      </c>
      <c r="F150" t="str">
        <f t="shared" si="149"/>
        <v/>
      </c>
      <c r="G150" t="str">
        <f t="shared" ref="G150" si="157">IF(A150="","",1)</f>
        <v/>
      </c>
      <c r="H150" t="str">
        <f t="shared" si="143"/>
        <v/>
      </c>
      <c r="I150" t="str">
        <f>_xlfn.IFNA(IF(INDEX(Input_Lieferant!$C$9:$BE$158,MATCH($A150,Input_Lieferant!$B$9:$B$158,0),MATCH($I$4,Input_Lieferant!$C$8:$BE$8,0))=0,"",INDEX(Input_Lieferant!$C$9:$BE$158,MATCH($A150,Input_Lieferant!$B$9:$B$158,0),MATCH($I$4,Input_Lieferant!$C$8:$BE$8,0))),"")</f>
        <v/>
      </c>
    </row>
    <row r="151" spans="1:9" x14ac:dyDescent="0.2">
      <c r="A151" s="257" t="str">
        <f>IFERROR(IF(AND(A145=A146,A146=A147,A147=A148,A148=A149,A149=A150),IF(A150+1&gt;MATCH(0,Input_Lieferant!$B$9:$B$158,-1),"",A150+1),A150),"")</f>
        <v/>
      </c>
      <c r="B151" t="str">
        <f>IF(Input_Lieferant!B152="","",Input_Lieferant!B152)</f>
        <v/>
      </c>
      <c r="C151" t="str">
        <f t="shared" si="139"/>
        <v/>
      </c>
      <c r="D151" t="str">
        <f t="shared" si="140"/>
        <v/>
      </c>
      <c r="E151" t="str">
        <f t="shared" si="141"/>
        <v/>
      </c>
      <c r="F151" t="str">
        <f t="shared" si="149"/>
        <v/>
      </c>
      <c r="G151" t="str">
        <f t="shared" ref="G151" si="158">IF(A150="","",2)</f>
        <v/>
      </c>
      <c r="H151" t="str">
        <f t="shared" si="143"/>
        <v/>
      </c>
      <c r="I151" t="str">
        <f>_xlfn.IFNA(IF(INDEX(Input_Lieferant!$C$9:$BE$158,MATCH($A151,Input_Lieferant!$B$9:$B$158,0),MATCH($I$1,Input_Lieferant!$C$8:$BE$8,0))=0,"",INDEX(Input_Lieferant!$C$9:$BE$158,MATCH($A151,Input_Lieferant!$B$9:$B$158,0),MATCH($I$1,Input_Lieferant!$C$8:$BE$8,0))),"")</f>
        <v/>
      </c>
    </row>
    <row r="152" spans="1:9" x14ac:dyDescent="0.2">
      <c r="A152" s="257" t="str">
        <f>IFERROR(IF(AND(A146=A147,A147=A148,A148=A149,A149=A150,A150=A151),IF(A151+1&gt;MATCH(0,Input_Lieferant!$B$9:$B$158,-1),"",A151+1),A151),"")</f>
        <v/>
      </c>
      <c r="B152" t="str">
        <f>IF(Input_Lieferant!B153="","",Input_Lieferant!B153)</f>
        <v/>
      </c>
      <c r="C152" t="str">
        <f t="shared" si="139"/>
        <v/>
      </c>
      <c r="D152" t="str">
        <f t="shared" si="140"/>
        <v/>
      </c>
      <c r="E152" t="str">
        <f t="shared" si="141"/>
        <v/>
      </c>
      <c r="F152" t="str">
        <f t="shared" si="149"/>
        <v/>
      </c>
      <c r="G152" t="str">
        <f t="shared" ref="G152" si="159">IF(A152="","",1)</f>
        <v/>
      </c>
      <c r="H152" t="str">
        <f t="shared" si="143"/>
        <v/>
      </c>
      <c r="I152" t="str">
        <f>_xlfn.IFNA(IF(INDEX(Input_Lieferant!$C$9:$BE$158,MATCH($A152,Input_Lieferant!$B$9:$B$158,0),MATCH($I$6,Input_Lieferant!$C$8:$BE$8,0))=0,"",INDEX(Input_Lieferant!$C$9:$BE$158,MATCH($A152,Input_Lieferant!$B$9:$B$158,0),MATCH($I$6,Input_Lieferant!$C$8:$BE$8,0))),"")</f>
        <v/>
      </c>
    </row>
    <row r="153" spans="1:9" x14ac:dyDescent="0.2">
      <c r="A153" s="257" t="str">
        <f>IFERROR(IF(AND(A147=A148,A148=A149,A149=A150,A150=A151,A151=A152),IF(A152+1&gt;MATCH(0,Input_Lieferant!$B$9:$B$158,-1),"",A152+1),A152),"")</f>
        <v/>
      </c>
      <c r="B153" t="str">
        <f>IF(Input_Lieferant!B154="","",Input_Lieferant!B154)</f>
        <v/>
      </c>
      <c r="C153" t="str">
        <f t="shared" si="139"/>
        <v/>
      </c>
      <c r="D153" t="str">
        <f t="shared" si="140"/>
        <v/>
      </c>
      <c r="E153" t="str">
        <f t="shared" si="141"/>
        <v/>
      </c>
      <c r="F153" t="str">
        <f t="shared" si="149"/>
        <v/>
      </c>
      <c r="G153" t="str">
        <f t="shared" ref="G153" si="160">IF(A152="","",2)</f>
        <v/>
      </c>
      <c r="H153" t="str">
        <f t="shared" si="143"/>
        <v/>
      </c>
      <c r="I153" t="str">
        <f>_xlfn.IFNA(IF(INDEX(Input_Lieferant!$C$9:$BE$158,MATCH($A153,Input_Lieferant!$B$9:$B$158,0),MATCH($I$3,Input_Lieferant!$C$8:$BE$8,0))=0,"",INDEX(Input_Lieferant!$C$9:$BE$158,MATCH($A153,Input_Lieferant!$B$9:$B$158,0),MATCH($I$3,Input_Lieferant!$C$8:$BE$8,0))),"")</f>
        <v/>
      </c>
    </row>
    <row r="154" spans="1:9" x14ac:dyDescent="0.2">
      <c r="A154" s="257" t="str">
        <f>IFERROR(IF(AND(A148=A149,A149=A150,A150=A151,A151=A152,A152=A153),IF(A153+1&gt;MATCH(0,Input_Lieferant!$B$9:$B$158,-1),"",A153+1),A153),"")</f>
        <v/>
      </c>
      <c r="B154" t="str">
        <f>IF(Input_Lieferant!B155="","",Input_Lieferant!B155)</f>
        <v/>
      </c>
      <c r="C154" t="str">
        <f t="shared" si="139"/>
        <v/>
      </c>
      <c r="D154" t="str">
        <f t="shared" si="140"/>
        <v/>
      </c>
      <c r="E154" t="str">
        <f t="shared" si="141"/>
        <v/>
      </c>
      <c r="F154" t="str">
        <f t="shared" si="149"/>
        <v/>
      </c>
      <c r="G154" t="str">
        <f t="shared" ref="G154" si="161">IF(A154="","",1)</f>
        <v/>
      </c>
      <c r="H154" t="str">
        <f t="shared" si="143"/>
        <v/>
      </c>
      <c r="I154" t="str">
        <f>_xlfn.IFNA(IF(INDEX(Input_Lieferant!$C$9:$BE$158,MATCH($A154,Input_Lieferant!$B$9:$B$158,0),MATCH($I$5,Input_Lieferant!$C$8:$BE$8,0))=0,"",INDEX(Input_Lieferant!$C$9:$BE$158,MATCH($A154,Input_Lieferant!$B$9:$B$158,0),MATCH($I$5,Input_Lieferant!$C$8:$BE$8,0))),"")</f>
        <v/>
      </c>
    </row>
    <row r="155" spans="1:9" x14ac:dyDescent="0.2">
      <c r="A155" s="257" t="str">
        <f>IFERROR(IF(AND(A149=A150,A150=A151,A151=A152,A152=A153,A153=A154),IF(A154+1&gt;MATCH(0,Input_Lieferant!$B$9:$B$158,-1),"",A154+1),A154),"")</f>
        <v/>
      </c>
      <c r="B155" t="str">
        <f>IF(Input_Lieferant!B156="","",Input_Lieferant!B156)</f>
        <v/>
      </c>
      <c r="C155" t="str">
        <f t="shared" si="139"/>
        <v/>
      </c>
      <c r="D155" t="str">
        <f t="shared" si="140"/>
        <v/>
      </c>
      <c r="E155" t="str">
        <f t="shared" si="141"/>
        <v/>
      </c>
      <c r="F155" t="str">
        <f t="shared" si="149"/>
        <v/>
      </c>
      <c r="G155" t="str">
        <f t="shared" ref="G155" si="162">IF(A154="","",2)</f>
        <v/>
      </c>
      <c r="H155" t="str">
        <f t="shared" si="143"/>
        <v/>
      </c>
      <c r="I155" t="str">
        <f>_xlfn.IFNA(IF(INDEX(Input_Lieferant!$C$9:$BE$158,MATCH($A155,Input_Lieferant!$B$9:$B$158,0),MATCH($I$2,Input_Lieferant!$C$8:$BE$8,0))=0,"",INDEX(Input_Lieferant!$C$9:$BE$158,MATCH($A155,Input_Lieferant!$B$9:$B$158,0),MATCH($I$2,Input_Lieferant!$C$8:$BE$8,0))),"")</f>
        <v/>
      </c>
    </row>
    <row r="156" spans="1:9" x14ac:dyDescent="0.2">
      <c r="A156" s="257" t="str">
        <f>IFERROR(IF(AND(A150=A151,A151=A152,A152=A153,A153=A154,A154=A155),IF(A155+1&gt;MATCH(0,Input_Lieferant!$B$9:$B$158,-1),"",A155+1),A155),"")</f>
        <v/>
      </c>
      <c r="B156" t="str">
        <f>IF(Input_Lieferant!B157="","",Input_Lieferant!B157)</f>
        <v/>
      </c>
      <c r="C156" t="str">
        <f t="shared" si="139"/>
        <v/>
      </c>
      <c r="D156" t="str">
        <f t="shared" si="140"/>
        <v/>
      </c>
      <c r="E156" t="str">
        <f t="shared" si="141"/>
        <v/>
      </c>
      <c r="F156" t="str">
        <f t="shared" si="149"/>
        <v/>
      </c>
      <c r="G156" t="str">
        <f t="shared" ref="G156" si="163">IF(A156="","",1)</f>
        <v/>
      </c>
      <c r="H156" t="str">
        <f t="shared" si="143"/>
        <v/>
      </c>
      <c r="I156" t="str">
        <f>_xlfn.IFNA(IF(INDEX(Input_Lieferant!$C$9:$BE$158,MATCH($A156,Input_Lieferant!$B$9:$B$158,0),MATCH($I$4,Input_Lieferant!$C$8:$BE$8,0))=0,"",INDEX(Input_Lieferant!$C$9:$BE$158,MATCH($A156,Input_Lieferant!$B$9:$B$158,0),MATCH($I$4,Input_Lieferant!$C$8:$BE$8,0))),"")</f>
        <v/>
      </c>
    </row>
    <row r="157" spans="1:9" x14ac:dyDescent="0.2">
      <c r="A157" s="257" t="str">
        <f>IFERROR(IF(AND(A151=A152,A152=A153,A153=A154,A154=A155,A155=A156),IF(A156+1&gt;MATCH(0,Input_Lieferant!$B$9:$B$158,-1),"",A156+1),A156),"")</f>
        <v/>
      </c>
      <c r="B157" t="str">
        <f>IF(Input_Lieferant!B158="","",Input_Lieferant!B158)</f>
        <v/>
      </c>
      <c r="C157" t="str">
        <f t="shared" si="139"/>
        <v/>
      </c>
      <c r="D157" t="str">
        <f t="shared" si="140"/>
        <v/>
      </c>
      <c r="E157" t="str">
        <f t="shared" si="141"/>
        <v/>
      </c>
      <c r="F157" t="str">
        <f t="shared" si="149"/>
        <v/>
      </c>
      <c r="G157" t="str">
        <f t="shared" ref="G157" si="164">IF(A156="","",2)</f>
        <v/>
      </c>
      <c r="H157" t="str">
        <f t="shared" si="143"/>
        <v/>
      </c>
      <c r="I157" t="str">
        <f>_xlfn.IFNA(IF(INDEX(Input_Lieferant!$C$9:$BE$158,MATCH($A157,Input_Lieferant!$B$9:$B$158,0),MATCH($I$1,Input_Lieferant!$C$8:$BE$8,0))=0,"",INDEX(Input_Lieferant!$C$9:$BE$158,MATCH($A157,Input_Lieferant!$B$9:$B$158,0),MATCH($I$1,Input_Lieferant!$C$8:$BE$8,0))),"")</f>
        <v/>
      </c>
    </row>
    <row r="158" spans="1:9" x14ac:dyDescent="0.2">
      <c r="A158" s="257" t="str">
        <f>IFERROR(IF(AND(A152=A153,A153=A154,A154=A155,A155=A156,A156=A157),IF(A157+1&gt;MATCH(0,Input_Lieferant!$B$9:$B$158,-1),"",A157+1),A157),"")</f>
        <v/>
      </c>
      <c r="B158" t="str">
        <f>IF(Input_Lieferant!B159="","",Input_Lieferant!B159)</f>
        <v/>
      </c>
      <c r="C158" t="str">
        <f t="shared" si="139"/>
        <v/>
      </c>
      <c r="D158" t="str">
        <f t="shared" si="140"/>
        <v/>
      </c>
      <c r="E158" t="str">
        <f t="shared" si="141"/>
        <v/>
      </c>
      <c r="F158" t="str">
        <f t="shared" si="149"/>
        <v/>
      </c>
      <c r="G158" t="str">
        <f t="shared" ref="G158" si="165">IF(A158="","",1)</f>
        <v/>
      </c>
      <c r="H158" t="str">
        <f t="shared" si="143"/>
        <v/>
      </c>
      <c r="I158" t="str">
        <f>_xlfn.IFNA(IF(INDEX(Input_Lieferant!$C$9:$BE$158,MATCH($A158,Input_Lieferant!$B$9:$B$158,0),MATCH($I$6,Input_Lieferant!$C$8:$BE$8,0))=0,"",INDEX(Input_Lieferant!$C$9:$BE$158,MATCH($A158,Input_Lieferant!$B$9:$B$158,0),MATCH($I$6,Input_Lieferant!$C$8:$BE$8,0))),"")</f>
        <v/>
      </c>
    </row>
    <row r="159" spans="1:9" x14ac:dyDescent="0.2">
      <c r="A159" s="257" t="str">
        <f>IFERROR(IF(AND(A153=A154,A154=A155,A155=A156,A156=A157,A157=A158),IF(A158+1&gt;MATCH(0,Input_Lieferant!$B$9:$B$158,-1),"",A158+1),A158),"")</f>
        <v/>
      </c>
      <c r="B159" t="str">
        <f>IF(Input_Lieferant!B160="","",Input_Lieferant!B160)</f>
        <v/>
      </c>
      <c r="C159" t="str">
        <f t="shared" si="139"/>
        <v/>
      </c>
      <c r="D159" t="str">
        <f t="shared" si="140"/>
        <v/>
      </c>
      <c r="E159" t="str">
        <f t="shared" si="141"/>
        <v/>
      </c>
      <c r="F159" t="str">
        <f t="shared" si="149"/>
        <v/>
      </c>
      <c r="G159" t="str">
        <f t="shared" ref="G159" si="166">IF(A158="","",2)</f>
        <v/>
      </c>
      <c r="H159" t="str">
        <f t="shared" si="143"/>
        <v/>
      </c>
      <c r="I159" t="str">
        <f>_xlfn.IFNA(IF(INDEX(Input_Lieferant!$C$9:$BE$158,MATCH($A159,Input_Lieferant!$B$9:$B$158,0),MATCH($I$3,Input_Lieferant!$C$8:$BE$8,0))=0,"",INDEX(Input_Lieferant!$C$9:$BE$158,MATCH($A159,Input_Lieferant!$B$9:$B$158,0),MATCH($I$3,Input_Lieferant!$C$8:$BE$8,0))),"")</f>
        <v/>
      </c>
    </row>
    <row r="160" spans="1:9" x14ac:dyDescent="0.2">
      <c r="A160" s="257" t="str">
        <f>IFERROR(IF(AND(A154=A155,A155=A156,A156=A157,A157=A158,A158=A159),IF(A159+1&gt;MATCH(0,Input_Lieferant!$B$9:$B$158,-1),"",A159+1),A159),"")</f>
        <v/>
      </c>
      <c r="B160" t="str">
        <f>IF(Input_Lieferant!B161="","",Input_Lieferant!B161)</f>
        <v/>
      </c>
      <c r="C160" t="str">
        <f t="shared" si="139"/>
        <v/>
      </c>
      <c r="D160" t="str">
        <f t="shared" si="140"/>
        <v/>
      </c>
      <c r="E160" t="str">
        <f t="shared" si="141"/>
        <v/>
      </c>
      <c r="F160" t="str">
        <f t="shared" si="149"/>
        <v/>
      </c>
      <c r="G160" t="str">
        <f t="shared" ref="G160" si="167">IF(A160="","",1)</f>
        <v/>
      </c>
      <c r="H160" t="str">
        <f t="shared" si="143"/>
        <v/>
      </c>
      <c r="I160" t="str">
        <f>_xlfn.IFNA(IF(INDEX(Input_Lieferant!$C$9:$BE$158,MATCH($A160,Input_Lieferant!$B$9:$B$158,0),MATCH($I$5,Input_Lieferant!$C$8:$BE$8,0))=0,"",INDEX(Input_Lieferant!$C$9:$BE$158,MATCH($A160,Input_Lieferant!$B$9:$B$158,0),MATCH($I$5,Input_Lieferant!$C$8:$BE$8,0))),"")</f>
        <v/>
      </c>
    </row>
    <row r="161" spans="1:9" x14ac:dyDescent="0.2">
      <c r="A161" s="257" t="str">
        <f>IFERROR(IF(AND(A155=A156,A156=A157,A157=A158,A158=A159,A159=A160),IF(A160+1&gt;MATCH(0,Input_Lieferant!$B$9:$B$158,-1),"",A160+1),A160),"")</f>
        <v/>
      </c>
      <c r="B161" t="str">
        <f>IF(Input_Lieferant!B162="","",Input_Lieferant!B162)</f>
        <v/>
      </c>
      <c r="C161" t="str">
        <f t="shared" si="139"/>
        <v/>
      </c>
      <c r="D161" t="str">
        <f t="shared" si="140"/>
        <v/>
      </c>
      <c r="E161" t="str">
        <f t="shared" si="141"/>
        <v/>
      </c>
      <c r="F161" t="str">
        <f t="shared" si="149"/>
        <v/>
      </c>
      <c r="G161" t="str">
        <f t="shared" ref="G161" si="168">IF(A160="","",2)</f>
        <v/>
      </c>
      <c r="H161" t="str">
        <f t="shared" si="143"/>
        <v/>
      </c>
      <c r="I161" t="str">
        <f>_xlfn.IFNA(IF(INDEX(Input_Lieferant!$C$9:$BE$158,MATCH($A161,Input_Lieferant!$B$9:$B$158,0),MATCH($I$2,Input_Lieferant!$C$8:$BE$8,0))=0,"",INDEX(Input_Lieferant!$C$9:$BE$158,MATCH($A161,Input_Lieferant!$B$9:$B$158,0),MATCH($I$2,Input_Lieferant!$C$8:$BE$8,0))),"")</f>
        <v/>
      </c>
    </row>
    <row r="162" spans="1:9" x14ac:dyDescent="0.2">
      <c r="A162" s="257" t="str">
        <f>IFERROR(IF(AND(A156=A157,A157=A158,A158=A159,A159=A160,A160=A161),IF(A161+1&gt;MATCH(0,Input_Lieferant!$B$9:$B$158,-1),"",A161+1),A161),"")</f>
        <v/>
      </c>
      <c r="B162" t="str">
        <f>IF(Input_Lieferant!B163="","",Input_Lieferant!B163)</f>
        <v/>
      </c>
      <c r="C162" t="str">
        <f t="shared" si="139"/>
        <v/>
      </c>
      <c r="D162" t="str">
        <f t="shared" si="140"/>
        <v/>
      </c>
      <c r="E162" t="str">
        <f t="shared" si="141"/>
        <v/>
      </c>
      <c r="F162" t="str">
        <f t="shared" si="149"/>
        <v/>
      </c>
      <c r="G162" t="str">
        <f t="shared" ref="G162" si="169">IF(A162="","",1)</f>
        <v/>
      </c>
      <c r="H162" t="str">
        <f t="shared" si="143"/>
        <v/>
      </c>
      <c r="I162" t="str">
        <f>_xlfn.IFNA(IF(INDEX(Input_Lieferant!$C$9:$BE$158,MATCH($A162,Input_Lieferant!$B$9:$B$158,0),MATCH($I$4,Input_Lieferant!$C$8:$BE$8,0))=0,"",INDEX(Input_Lieferant!$C$9:$BE$158,MATCH($A162,Input_Lieferant!$B$9:$B$158,0),MATCH($I$4,Input_Lieferant!$C$8:$BE$8,0))),"")</f>
        <v/>
      </c>
    </row>
    <row r="163" spans="1:9" x14ac:dyDescent="0.2">
      <c r="A163" s="257" t="str">
        <f>IFERROR(IF(AND(A157=A158,A158=A159,A159=A160,A160=A161,A161=A162),IF(A162+1&gt;MATCH(0,Input_Lieferant!$B$9:$B$158,-1),"",A162+1),A162),"")</f>
        <v/>
      </c>
      <c r="B163" t="str">
        <f>IF(Input_Lieferant!B164="","",Input_Lieferant!B164)</f>
        <v/>
      </c>
      <c r="C163" t="str">
        <f t="shared" si="139"/>
        <v/>
      </c>
      <c r="D163" t="str">
        <f t="shared" si="140"/>
        <v/>
      </c>
      <c r="E163" t="str">
        <f t="shared" si="141"/>
        <v/>
      </c>
      <c r="F163" t="str">
        <f t="shared" si="149"/>
        <v/>
      </c>
      <c r="G163" t="str">
        <f t="shared" ref="G163" si="170">IF(A162="","",2)</f>
        <v/>
      </c>
      <c r="H163" t="str">
        <f t="shared" si="143"/>
        <v/>
      </c>
      <c r="I163" t="str">
        <f>_xlfn.IFNA(IF(INDEX(Input_Lieferant!$C$9:$BE$158,MATCH($A163,Input_Lieferant!$B$9:$B$158,0),MATCH($I$1,Input_Lieferant!$C$8:$BE$8,0))=0,"",INDEX(Input_Lieferant!$C$9:$BE$158,MATCH($A163,Input_Lieferant!$B$9:$B$158,0),MATCH($I$1,Input_Lieferant!$C$8:$BE$8,0))),"")</f>
        <v/>
      </c>
    </row>
    <row r="164" spans="1:9" x14ac:dyDescent="0.2">
      <c r="A164" s="257" t="str">
        <f>IFERROR(IF(AND(A158=A159,A159=A160,A160=A161,A161=A162,A162=A163),IF(A163+1&gt;MATCH(0,Input_Lieferant!$B$9:$B$158,-1),"",A163+1),A163),"")</f>
        <v/>
      </c>
      <c r="B164" t="str">
        <f>IF(Input_Lieferant!B165="","",Input_Lieferant!B165)</f>
        <v/>
      </c>
      <c r="C164" t="str">
        <f t="shared" si="139"/>
        <v/>
      </c>
      <c r="D164" t="str">
        <f t="shared" si="140"/>
        <v/>
      </c>
      <c r="E164" t="str">
        <f t="shared" si="141"/>
        <v/>
      </c>
      <c r="F164" t="str">
        <f t="shared" si="149"/>
        <v/>
      </c>
      <c r="G164" t="str">
        <f t="shared" ref="G164" si="171">IF(A164="","",1)</f>
        <v/>
      </c>
      <c r="H164" t="str">
        <f t="shared" si="143"/>
        <v/>
      </c>
      <c r="I164" t="str">
        <f>_xlfn.IFNA(IF(INDEX(Input_Lieferant!$C$9:$BE$158,MATCH($A164,Input_Lieferant!$B$9:$B$158,0),MATCH($I$6,Input_Lieferant!$C$8:$BE$8,0))=0,"",INDEX(Input_Lieferant!$C$9:$BE$158,MATCH($A164,Input_Lieferant!$B$9:$B$158,0),MATCH($I$6,Input_Lieferant!$C$8:$BE$8,0))),"")</f>
        <v/>
      </c>
    </row>
    <row r="165" spans="1:9" x14ac:dyDescent="0.2">
      <c r="A165" s="257" t="str">
        <f>IFERROR(IF(AND(A159=A160,A160=A161,A161=A162,A162=A163,A163=A164),IF(A164+1&gt;MATCH(0,Input_Lieferant!$B$9:$B$158,-1),"",A164+1),A164),"")</f>
        <v/>
      </c>
      <c r="B165" t="str">
        <f>IF(Input_Lieferant!B166="","",Input_Lieferant!B166)</f>
        <v/>
      </c>
      <c r="C165" t="str">
        <f t="shared" si="139"/>
        <v/>
      </c>
      <c r="D165" t="str">
        <f t="shared" si="140"/>
        <v/>
      </c>
      <c r="E165" t="str">
        <f t="shared" si="141"/>
        <v/>
      </c>
      <c r="F165" t="str">
        <f t="shared" si="149"/>
        <v/>
      </c>
      <c r="G165" t="str">
        <f t="shared" ref="G165" si="172">IF(A164="","",2)</f>
        <v/>
      </c>
      <c r="H165" t="str">
        <f t="shared" si="143"/>
        <v/>
      </c>
      <c r="I165" t="str">
        <f>_xlfn.IFNA(IF(INDEX(Input_Lieferant!$C$9:$BE$158,MATCH($A165,Input_Lieferant!$B$9:$B$158,0),MATCH($I$3,Input_Lieferant!$C$8:$BE$8,0))=0,"",INDEX(Input_Lieferant!$C$9:$BE$158,MATCH($A165,Input_Lieferant!$B$9:$B$158,0),MATCH($I$3,Input_Lieferant!$C$8:$BE$8,0))),"")</f>
        <v/>
      </c>
    </row>
    <row r="166" spans="1:9" x14ac:dyDescent="0.2">
      <c r="A166" s="257" t="str">
        <f>IFERROR(IF(AND(A160=A161,A161=A162,A162=A163,A163=A164,A164=A165),IF(A165+1&gt;MATCH(0,Input_Lieferant!$B$9:$B$158,-1),"",A165+1),A165),"")</f>
        <v/>
      </c>
      <c r="B166" t="str">
        <f>IF(Input_Lieferant!B167="","",Input_Lieferant!B167)</f>
        <v/>
      </c>
      <c r="C166" t="str">
        <f t="shared" si="139"/>
        <v/>
      </c>
      <c r="D166" t="str">
        <f t="shared" si="140"/>
        <v/>
      </c>
      <c r="E166" t="str">
        <f t="shared" si="141"/>
        <v/>
      </c>
      <c r="F166" t="str">
        <f t="shared" si="149"/>
        <v/>
      </c>
      <c r="G166" t="str">
        <f t="shared" ref="G166" si="173">IF(A166="","",1)</f>
        <v/>
      </c>
      <c r="H166" t="str">
        <f t="shared" si="143"/>
        <v/>
      </c>
      <c r="I166" t="str">
        <f>_xlfn.IFNA(IF(INDEX(Input_Lieferant!$C$9:$BE$158,MATCH($A166,Input_Lieferant!$B$9:$B$158,0),MATCH($I$5,Input_Lieferant!$C$8:$BE$8,0))=0,"",INDEX(Input_Lieferant!$C$9:$BE$158,MATCH($A166,Input_Lieferant!$B$9:$B$158,0),MATCH($I$5,Input_Lieferant!$C$8:$BE$8,0))),"")</f>
        <v/>
      </c>
    </row>
    <row r="167" spans="1:9" x14ac:dyDescent="0.2">
      <c r="A167" s="257" t="str">
        <f>IFERROR(IF(AND(A161=A162,A162=A163,A163=A164,A164=A165,A165=A166),IF(A166+1&gt;MATCH(0,Input_Lieferant!$B$9:$B$158,-1),"",A166+1),A166),"")</f>
        <v/>
      </c>
      <c r="B167" t="str">
        <f>IF(Input_Lieferant!B168="","",Input_Lieferant!B168)</f>
        <v/>
      </c>
      <c r="C167" t="str">
        <f t="shared" si="139"/>
        <v/>
      </c>
      <c r="D167" t="str">
        <f t="shared" si="140"/>
        <v/>
      </c>
      <c r="E167" t="str">
        <f t="shared" si="141"/>
        <v/>
      </c>
      <c r="F167" t="str">
        <f t="shared" si="149"/>
        <v/>
      </c>
      <c r="G167" t="str">
        <f t="shared" ref="G167" si="174">IF(A166="","",2)</f>
        <v/>
      </c>
      <c r="H167" t="str">
        <f t="shared" si="143"/>
        <v/>
      </c>
      <c r="I167" t="str">
        <f>_xlfn.IFNA(IF(INDEX(Input_Lieferant!$C$9:$BE$158,MATCH($A167,Input_Lieferant!$B$9:$B$158,0),MATCH($I$2,Input_Lieferant!$C$8:$BE$8,0))=0,"",INDEX(Input_Lieferant!$C$9:$BE$158,MATCH($A167,Input_Lieferant!$B$9:$B$158,0),MATCH($I$2,Input_Lieferant!$C$8:$BE$8,0))),"")</f>
        <v/>
      </c>
    </row>
    <row r="168" spans="1:9" x14ac:dyDescent="0.2">
      <c r="A168" s="257" t="str">
        <f>IFERROR(IF(AND(A162=A163,A163=A164,A164=A165,A165=A166,A166=A167),IF(A167+1&gt;MATCH(0,Input_Lieferant!$B$9:$B$158,-1),"",A167+1),A167),"")</f>
        <v/>
      </c>
      <c r="B168" t="str">
        <f>IF(Input_Lieferant!B169="","",Input_Lieferant!B169)</f>
        <v/>
      </c>
      <c r="C168" t="str">
        <f t="shared" si="139"/>
        <v/>
      </c>
      <c r="D168" t="str">
        <f t="shared" si="140"/>
        <v/>
      </c>
      <c r="E168" t="str">
        <f t="shared" si="141"/>
        <v/>
      </c>
      <c r="F168" t="str">
        <f t="shared" si="149"/>
        <v/>
      </c>
      <c r="G168" t="str">
        <f t="shared" ref="G168" si="175">IF(A168="","",1)</f>
        <v/>
      </c>
      <c r="H168" t="str">
        <f t="shared" si="143"/>
        <v/>
      </c>
      <c r="I168" t="str">
        <f>_xlfn.IFNA(IF(INDEX(Input_Lieferant!$C$9:$BE$158,MATCH($A168,Input_Lieferant!$B$9:$B$158,0),MATCH($I$4,Input_Lieferant!$C$8:$BE$8,0))=0,"",INDEX(Input_Lieferant!$C$9:$BE$158,MATCH($A168,Input_Lieferant!$B$9:$B$158,0),MATCH($I$4,Input_Lieferant!$C$8:$BE$8,0))),"")</f>
        <v/>
      </c>
    </row>
    <row r="169" spans="1:9" x14ac:dyDescent="0.2">
      <c r="A169" s="257" t="str">
        <f>IFERROR(IF(AND(A163=A164,A164=A165,A165=A166,A166=A167,A167=A168),IF(A168+1&gt;MATCH(0,Input_Lieferant!$B$9:$B$158,-1),"",A168+1),A168),"")</f>
        <v/>
      </c>
      <c r="B169" t="str">
        <f>IF(Input_Lieferant!B170="","",Input_Lieferant!B170)</f>
        <v/>
      </c>
      <c r="C169" t="str">
        <f t="shared" si="139"/>
        <v/>
      </c>
      <c r="D169" t="str">
        <f t="shared" si="140"/>
        <v/>
      </c>
      <c r="E169" t="str">
        <f t="shared" si="141"/>
        <v/>
      </c>
      <c r="F169" t="str">
        <f t="shared" si="149"/>
        <v/>
      </c>
      <c r="G169" t="str">
        <f t="shared" ref="G169" si="176">IF(A168="","",2)</f>
        <v/>
      </c>
      <c r="H169" t="str">
        <f t="shared" si="143"/>
        <v/>
      </c>
      <c r="I169" t="str">
        <f>_xlfn.IFNA(IF(INDEX(Input_Lieferant!$C$9:$BE$158,MATCH($A169,Input_Lieferant!$B$9:$B$158,0),MATCH($I$1,Input_Lieferant!$C$8:$BE$8,0))=0,"",INDEX(Input_Lieferant!$C$9:$BE$158,MATCH($A169,Input_Lieferant!$B$9:$B$158,0),MATCH($I$1,Input_Lieferant!$C$8:$BE$8,0))),"")</f>
        <v/>
      </c>
    </row>
    <row r="170" spans="1:9" x14ac:dyDescent="0.2">
      <c r="A170" s="257" t="str">
        <f>IFERROR(IF(AND(A164=A165,A165=A166,A166=A167,A167=A168,A168=A169),IF(A169+1&gt;MATCH(0,Input_Lieferant!$B$9:$B$158,-1),"",A169+1),A169),"")</f>
        <v/>
      </c>
      <c r="B170" t="str">
        <f>IF(Input_Lieferant!B171="","",Input_Lieferant!B171)</f>
        <v/>
      </c>
      <c r="C170" t="str">
        <f t="shared" si="139"/>
        <v/>
      </c>
      <c r="D170" t="str">
        <f t="shared" si="140"/>
        <v/>
      </c>
      <c r="E170" t="str">
        <f t="shared" si="141"/>
        <v/>
      </c>
      <c r="F170" t="str">
        <f t="shared" si="149"/>
        <v/>
      </c>
      <c r="G170" t="str">
        <f t="shared" ref="G170" si="177">IF(A170="","",1)</f>
        <v/>
      </c>
      <c r="H170" t="str">
        <f t="shared" si="143"/>
        <v/>
      </c>
      <c r="I170" t="str">
        <f>_xlfn.IFNA(IF(INDEX(Input_Lieferant!$C$9:$BE$158,MATCH($A170,Input_Lieferant!$B$9:$B$158,0),MATCH($I$6,Input_Lieferant!$C$8:$BE$8,0))=0,"",INDEX(Input_Lieferant!$C$9:$BE$158,MATCH($A170,Input_Lieferant!$B$9:$B$158,0),MATCH($I$6,Input_Lieferant!$C$8:$BE$8,0))),"")</f>
        <v/>
      </c>
    </row>
    <row r="171" spans="1:9" x14ac:dyDescent="0.2">
      <c r="A171" s="257" t="str">
        <f>IFERROR(IF(AND(A165=A166,A166=A167,A167=A168,A168=A169,A169=A170),IF(A170+1&gt;MATCH(0,Input_Lieferant!$B$9:$B$158,-1),"",A170+1),A170),"")</f>
        <v/>
      </c>
      <c r="B171" t="str">
        <f>IF(Input_Lieferant!B172="","",Input_Lieferant!B172)</f>
        <v/>
      </c>
      <c r="C171" t="str">
        <f t="shared" si="139"/>
        <v/>
      </c>
      <c r="D171" t="str">
        <f t="shared" si="140"/>
        <v/>
      </c>
      <c r="E171" t="str">
        <f t="shared" si="141"/>
        <v/>
      </c>
      <c r="F171" t="str">
        <f t="shared" si="149"/>
        <v/>
      </c>
      <c r="G171" t="str">
        <f t="shared" ref="G171" si="178">IF(A170="","",2)</f>
        <v/>
      </c>
      <c r="H171" t="str">
        <f t="shared" si="143"/>
        <v/>
      </c>
      <c r="I171" t="str">
        <f>_xlfn.IFNA(IF(INDEX(Input_Lieferant!$C$9:$BE$158,MATCH($A171,Input_Lieferant!$B$9:$B$158,0),MATCH($I$3,Input_Lieferant!$C$8:$BE$8,0))=0,"",INDEX(Input_Lieferant!$C$9:$BE$158,MATCH($A171,Input_Lieferant!$B$9:$B$158,0),MATCH($I$3,Input_Lieferant!$C$8:$BE$8,0))),"")</f>
        <v/>
      </c>
    </row>
    <row r="172" spans="1:9" x14ac:dyDescent="0.2">
      <c r="A172" s="257" t="str">
        <f>IFERROR(IF(AND(A166=A167,A167=A168,A168=A169,A169=A170,A170=A171),IF(A171+1&gt;MATCH(0,Input_Lieferant!$B$9:$B$158,-1),"",A171+1),A171),"")</f>
        <v/>
      </c>
      <c r="B172" t="str">
        <f>IF(Input_Lieferant!B173="","",Input_Lieferant!B173)</f>
        <v/>
      </c>
      <c r="C172" t="str">
        <f t="shared" si="139"/>
        <v/>
      </c>
      <c r="D172" t="str">
        <f t="shared" si="140"/>
        <v/>
      </c>
      <c r="E172" t="str">
        <f t="shared" si="141"/>
        <v/>
      </c>
      <c r="F172" t="str">
        <f t="shared" si="149"/>
        <v/>
      </c>
      <c r="G172" t="str">
        <f t="shared" ref="G172" si="179">IF(A172="","",1)</f>
        <v/>
      </c>
      <c r="H172" t="str">
        <f t="shared" si="143"/>
        <v/>
      </c>
      <c r="I172" t="str">
        <f>_xlfn.IFNA(IF(INDEX(Input_Lieferant!$C$9:$BE$158,MATCH($A172,Input_Lieferant!$B$9:$B$158,0),MATCH($I$5,Input_Lieferant!$C$8:$BE$8,0))=0,"",INDEX(Input_Lieferant!$C$9:$BE$158,MATCH($A172,Input_Lieferant!$B$9:$B$158,0),MATCH($I$5,Input_Lieferant!$C$8:$BE$8,0))),"")</f>
        <v/>
      </c>
    </row>
    <row r="173" spans="1:9" x14ac:dyDescent="0.2">
      <c r="A173" s="257" t="str">
        <f>IFERROR(IF(AND(A167=A168,A168=A169,A169=A170,A170=A171,A171=A172),IF(A172+1&gt;MATCH(0,Input_Lieferant!$B$9:$B$158,-1),"",A172+1),A172),"")</f>
        <v/>
      </c>
      <c r="B173" t="str">
        <f>IF(Input_Lieferant!B174="","",Input_Lieferant!B174)</f>
        <v/>
      </c>
      <c r="C173" t="str">
        <f t="shared" si="139"/>
        <v/>
      </c>
      <c r="D173" t="str">
        <f t="shared" si="140"/>
        <v/>
      </c>
      <c r="E173" t="str">
        <f t="shared" si="141"/>
        <v/>
      </c>
      <c r="F173" t="str">
        <f t="shared" si="149"/>
        <v/>
      </c>
      <c r="G173" t="str">
        <f t="shared" ref="G173" si="180">IF(A172="","",2)</f>
        <v/>
      </c>
      <c r="H173" t="str">
        <f t="shared" si="143"/>
        <v/>
      </c>
      <c r="I173" t="str">
        <f>_xlfn.IFNA(IF(INDEX(Input_Lieferant!$C$9:$BE$158,MATCH($A173,Input_Lieferant!$B$9:$B$158,0),MATCH($I$2,Input_Lieferant!$C$8:$BE$8,0))=0,"",INDEX(Input_Lieferant!$C$9:$BE$158,MATCH($A173,Input_Lieferant!$B$9:$B$158,0),MATCH($I$2,Input_Lieferant!$C$8:$BE$8,0))),"")</f>
        <v/>
      </c>
    </row>
    <row r="174" spans="1:9" x14ac:dyDescent="0.2">
      <c r="A174" s="257" t="str">
        <f>IFERROR(IF(AND(A168=A169,A169=A170,A170=A171,A171=A172,A172=A173),IF(A173+1&gt;MATCH(0,Input_Lieferant!$B$9:$B$158,-1),"",A173+1),A173),"")</f>
        <v/>
      </c>
      <c r="B174" t="str">
        <f>IF(Input_Lieferant!B175="","",Input_Lieferant!B175)</f>
        <v/>
      </c>
      <c r="C174" t="str">
        <f t="shared" si="139"/>
        <v/>
      </c>
      <c r="D174" t="str">
        <f t="shared" si="140"/>
        <v/>
      </c>
      <c r="E174" t="str">
        <f t="shared" si="141"/>
        <v/>
      </c>
      <c r="F174" t="str">
        <f t="shared" si="149"/>
        <v/>
      </c>
      <c r="G174" t="str">
        <f t="shared" ref="G174" si="181">IF(A174="","",1)</f>
        <v/>
      </c>
      <c r="H174" t="str">
        <f t="shared" si="143"/>
        <v/>
      </c>
      <c r="I174" t="str">
        <f>_xlfn.IFNA(IF(INDEX(Input_Lieferant!$C$9:$BE$158,MATCH($A174,Input_Lieferant!$B$9:$B$158,0),MATCH($I$4,Input_Lieferant!$C$8:$BE$8,0))=0,"",INDEX(Input_Lieferant!$C$9:$BE$158,MATCH($A174,Input_Lieferant!$B$9:$B$158,0),MATCH($I$4,Input_Lieferant!$C$8:$BE$8,0))),"")</f>
        <v/>
      </c>
    </row>
    <row r="175" spans="1:9" x14ac:dyDescent="0.2">
      <c r="A175" s="257" t="str">
        <f>IFERROR(IF(AND(A169=A170,A170=A171,A171=A172,A172=A173,A173=A174),IF(A174+1&gt;MATCH(0,Input_Lieferant!$B$9:$B$158,-1),"",A174+1),A174),"")</f>
        <v/>
      </c>
      <c r="B175" t="str">
        <f>IF(Input_Lieferant!B176="","",Input_Lieferant!B176)</f>
        <v/>
      </c>
      <c r="C175" t="str">
        <f t="shared" si="139"/>
        <v/>
      </c>
      <c r="D175" t="str">
        <f t="shared" si="140"/>
        <v/>
      </c>
      <c r="E175" t="str">
        <f t="shared" si="141"/>
        <v/>
      </c>
      <c r="F175" t="str">
        <f t="shared" si="149"/>
        <v/>
      </c>
      <c r="G175" t="str">
        <f t="shared" ref="G175" si="182">IF(A174="","",2)</f>
        <v/>
      </c>
      <c r="H175" t="str">
        <f t="shared" si="143"/>
        <v/>
      </c>
      <c r="I175" t="str">
        <f>_xlfn.IFNA(IF(INDEX(Input_Lieferant!$C$9:$BE$158,MATCH($A175,Input_Lieferant!$B$9:$B$158,0),MATCH($I$1,Input_Lieferant!$C$8:$BE$8,0))=0,"",INDEX(Input_Lieferant!$C$9:$BE$158,MATCH($A175,Input_Lieferant!$B$9:$B$158,0),MATCH($I$1,Input_Lieferant!$C$8:$BE$8,0))),"")</f>
        <v/>
      </c>
    </row>
    <row r="176" spans="1:9" x14ac:dyDescent="0.2">
      <c r="A176" s="257" t="str">
        <f>IFERROR(IF(AND(A170=A171,A171=A172,A172=A173,A173=A174,A174=A175),IF(A175+1&gt;MATCH(0,Input_Lieferant!$B$9:$B$158,-1),"",A175+1),A175),"")</f>
        <v/>
      </c>
      <c r="B176" t="str">
        <f>IF(Input_Lieferant!B177="","",Input_Lieferant!B177)</f>
        <v/>
      </c>
      <c r="C176" t="str">
        <f t="shared" si="139"/>
        <v/>
      </c>
      <c r="D176" t="str">
        <f t="shared" si="140"/>
        <v/>
      </c>
      <c r="E176" t="str">
        <f t="shared" si="141"/>
        <v/>
      </c>
      <c r="F176" t="str">
        <f t="shared" si="149"/>
        <v/>
      </c>
      <c r="G176" t="str">
        <f t="shared" ref="G176" si="183">IF(A176="","",1)</f>
        <v/>
      </c>
      <c r="H176" t="str">
        <f t="shared" si="143"/>
        <v/>
      </c>
      <c r="I176" t="str">
        <f>_xlfn.IFNA(IF(INDEX(Input_Lieferant!$C$9:$BE$158,MATCH($A176,Input_Lieferant!$B$9:$B$158,0),MATCH($I$6,Input_Lieferant!$C$8:$BE$8,0))=0,"",INDEX(Input_Lieferant!$C$9:$BE$158,MATCH($A176,Input_Lieferant!$B$9:$B$158,0),MATCH($I$6,Input_Lieferant!$C$8:$BE$8,0))),"")</f>
        <v/>
      </c>
    </row>
    <row r="177" spans="1:9" x14ac:dyDescent="0.2">
      <c r="A177" s="257" t="str">
        <f>IFERROR(IF(AND(A171=A172,A172=A173,A173=A174,A174=A175,A175=A176),IF(A176+1&gt;MATCH(0,Input_Lieferant!$B$9:$B$158,-1),"",A176+1),A176),"")</f>
        <v/>
      </c>
      <c r="B177" t="str">
        <f>IF(Input_Lieferant!B178="","",Input_Lieferant!B178)</f>
        <v/>
      </c>
      <c r="C177" t="str">
        <f t="shared" si="139"/>
        <v/>
      </c>
      <c r="D177" t="str">
        <f t="shared" si="140"/>
        <v/>
      </c>
      <c r="E177" t="str">
        <f t="shared" si="141"/>
        <v/>
      </c>
      <c r="F177" t="str">
        <f t="shared" si="149"/>
        <v/>
      </c>
      <c r="G177" t="str">
        <f t="shared" ref="G177" si="184">IF(A176="","",2)</f>
        <v/>
      </c>
      <c r="H177" t="str">
        <f t="shared" si="143"/>
        <v/>
      </c>
      <c r="I177" t="str">
        <f>_xlfn.IFNA(IF(INDEX(Input_Lieferant!$C$9:$BE$158,MATCH($A177,Input_Lieferant!$B$9:$B$158,0),MATCH($I$3,Input_Lieferant!$C$8:$BE$8,0))=0,"",INDEX(Input_Lieferant!$C$9:$BE$158,MATCH($A177,Input_Lieferant!$B$9:$B$158,0),MATCH($I$3,Input_Lieferant!$C$8:$BE$8,0))),"")</f>
        <v/>
      </c>
    </row>
    <row r="178" spans="1:9" x14ac:dyDescent="0.2">
      <c r="A178" s="257" t="str">
        <f>IFERROR(IF(AND(A172=A173,A173=A174,A174=A175,A175=A176,A176=A177),IF(A177+1&gt;MATCH(0,Input_Lieferant!$B$9:$B$158,-1),"",A177+1),A177),"")</f>
        <v/>
      </c>
      <c r="B178" t="str">
        <f>IF(Input_Lieferant!B179="","",Input_Lieferant!B179)</f>
        <v/>
      </c>
      <c r="C178" t="str">
        <f t="shared" si="139"/>
        <v/>
      </c>
      <c r="D178" t="str">
        <f t="shared" si="140"/>
        <v/>
      </c>
      <c r="E178" t="str">
        <f t="shared" si="141"/>
        <v/>
      </c>
      <c r="F178" t="str">
        <f t="shared" si="149"/>
        <v/>
      </c>
      <c r="G178" t="str">
        <f t="shared" ref="G178" si="185">IF(A178="","",1)</f>
        <v/>
      </c>
      <c r="H178" t="str">
        <f t="shared" si="143"/>
        <v/>
      </c>
      <c r="I178" t="str">
        <f>_xlfn.IFNA(IF(INDEX(Input_Lieferant!$C$9:$BE$158,MATCH($A178,Input_Lieferant!$B$9:$B$158,0),MATCH($I$5,Input_Lieferant!$C$8:$BE$8,0))=0,"",INDEX(Input_Lieferant!$C$9:$BE$158,MATCH($A178,Input_Lieferant!$B$9:$B$158,0),MATCH($I$5,Input_Lieferant!$C$8:$BE$8,0))),"")</f>
        <v/>
      </c>
    </row>
    <row r="179" spans="1:9" x14ac:dyDescent="0.2">
      <c r="A179" s="257" t="str">
        <f>IFERROR(IF(AND(A173=A174,A174=A175,A175=A176,A176=A177,A177=A178),IF(A178+1&gt;MATCH(0,Input_Lieferant!$B$9:$B$158,-1),"",A178+1),A178),"")</f>
        <v/>
      </c>
      <c r="B179" t="str">
        <f>IF(Input_Lieferant!B180="","",Input_Lieferant!B180)</f>
        <v/>
      </c>
      <c r="C179" t="str">
        <f t="shared" si="139"/>
        <v/>
      </c>
      <c r="D179" t="str">
        <f t="shared" si="140"/>
        <v/>
      </c>
      <c r="E179" t="str">
        <f t="shared" si="141"/>
        <v/>
      </c>
      <c r="F179" t="str">
        <f t="shared" si="149"/>
        <v/>
      </c>
      <c r="G179" t="str">
        <f t="shared" ref="G179" si="186">IF(A178="","",2)</f>
        <v/>
      </c>
      <c r="H179" t="str">
        <f t="shared" si="143"/>
        <v/>
      </c>
      <c r="I179" t="str">
        <f>_xlfn.IFNA(IF(INDEX(Input_Lieferant!$C$9:$BE$158,MATCH($A179,Input_Lieferant!$B$9:$B$158,0),MATCH($I$2,Input_Lieferant!$C$8:$BE$8,0))=0,"",INDEX(Input_Lieferant!$C$9:$BE$158,MATCH($A179,Input_Lieferant!$B$9:$B$158,0),MATCH($I$2,Input_Lieferant!$C$8:$BE$8,0))),"")</f>
        <v/>
      </c>
    </row>
    <row r="180" spans="1:9" x14ac:dyDescent="0.2">
      <c r="A180" s="257" t="str">
        <f>IFERROR(IF(AND(A174=A175,A175=A176,A176=A177,A177=A178,A178=A179),IF(A179+1&gt;MATCH(0,Input_Lieferant!$B$9:$B$158,-1),"",A179+1),A179),"")</f>
        <v/>
      </c>
      <c r="B180" t="str">
        <f>IF(Input_Lieferant!B181="","",Input_Lieferant!B181)</f>
        <v/>
      </c>
      <c r="C180" t="str">
        <f t="shared" si="139"/>
        <v/>
      </c>
      <c r="D180" t="str">
        <f t="shared" si="140"/>
        <v/>
      </c>
      <c r="E180" t="str">
        <f t="shared" si="141"/>
        <v/>
      </c>
      <c r="F180" t="str">
        <f t="shared" si="149"/>
        <v/>
      </c>
      <c r="G180" t="str">
        <f t="shared" ref="G180" si="187">IF(A180="","",1)</f>
        <v/>
      </c>
      <c r="H180" t="str">
        <f t="shared" si="143"/>
        <v/>
      </c>
      <c r="I180" t="str">
        <f>_xlfn.IFNA(IF(INDEX(Input_Lieferant!$C$9:$BE$158,MATCH($A180,Input_Lieferant!$B$9:$B$158,0),MATCH($I$4,Input_Lieferant!$C$8:$BE$8,0))=0,"",INDEX(Input_Lieferant!$C$9:$BE$158,MATCH($A180,Input_Lieferant!$B$9:$B$158,0),MATCH($I$4,Input_Lieferant!$C$8:$BE$8,0))),"")</f>
        <v/>
      </c>
    </row>
    <row r="181" spans="1:9" x14ac:dyDescent="0.2">
      <c r="A181" s="257" t="str">
        <f>IFERROR(IF(AND(A175=A176,A176=A177,A177=A178,A178=A179,A179=A180),IF(A180+1&gt;MATCH(0,Input_Lieferant!$B$9:$B$158,-1),"",A180+1),A180),"")</f>
        <v/>
      </c>
      <c r="B181" t="str">
        <f>IF(Input_Lieferant!B182="","",Input_Lieferant!B182)</f>
        <v/>
      </c>
      <c r="C181" t="str">
        <f t="shared" si="139"/>
        <v/>
      </c>
      <c r="D181" t="str">
        <f t="shared" si="140"/>
        <v/>
      </c>
      <c r="E181" t="str">
        <f t="shared" si="141"/>
        <v/>
      </c>
      <c r="F181" t="str">
        <f t="shared" si="149"/>
        <v/>
      </c>
      <c r="G181" t="str">
        <f t="shared" ref="G181" si="188">IF(A180="","",2)</f>
        <v/>
      </c>
      <c r="H181" t="str">
        <f t="shared" si="143"/>
        <v/>
      </c>
      <c r="I181" t="str">
        <f>_xlfn.IFNA(IF(INDEX(Input_Lieferant!$C$9:$BE$158,MATCH($A181,Input_Lieferant!$B$9:$B$158,0),MATCH($I$1,Input_Lieferant!$C$8:$BE$8,0))=0,"",INDEX(Input_Lieferant!$C$9:$BE$158,MATCH($A181,Input_Lieferant!$B$9:$B$158,0),MATCH($I$1,Input_Lieferant!$C$8:$BE$8,0))),"")</f>
        <v/>
      </c>
    </row>
    <row r="182" spans="1:9" x14ac:dyDescent="0.2">
      <c r="A182" s="257" t="str">
        <f>IFERROR(IF(AND(A176=A177,A177=A178,A178=A179,A179=A180,A180=A181),IF(A181+1&gt;MATCH(0,Input_Lieferant!$B$9:$B$158,-1),"",A181+1),A181),"")</f>
        <v/>
      </c>
      <c r="B182" t="str">
        <f>IF(Input_Lieferant!B183="","",Input_Lieferant!B183)</f>
        <v/>
      </c>
      <c r="C182" t="str">
        <f t="shared" si="139"/>
        <v/>
      </c>
      <c r="D182" t="str">
        <f t="shared" si="140"/>
        <v/>
      </c>
      <c r="E182" t="str">
        <f t="shared" si="141"/>
        <v/>
      </c>
      <c r="F182" t="str">
        <f t="shared" si="149"/>
        <v/>
      </c>
      <c r="G182" t="str">
        <f t="shared" ref="G182" si="189">IF(A182="","",1)</f>
        <v/>
      </c>
      <c r="H182" t="str">
        <f t="shared" si="143"/>
        <v/>
      </c>
      <c r="I182" t="str">
        <f>_xlfn.IFNA(IF(INDEX(Input_Lieferant!$C$9:$BE$158,MATCH($A182,Input_Lieferant!$B$9:$B$158,0),MATCH($I$6,Input_Lieferant!$C$8:$BE$8,0))=0,"",INDEX(Input_Lieferant!$C$9:$BE$158,MATCH($A182,Input_Lieferant!$B$9:$B$158,0),MATCH($I$6,Input_Lieferant!$C$8:$BE$8,0))),"")</f>
        <v/>
      </c>
    </row>
    <row r="183" spans="1:9" x14ac:dyDescent="0.2">
      <c r="A183" s="257" t="str">
        <f>IFERROR(IF(AND(A177=A178,A178=A179,A179=A180,A180=A181,A181=A182),IF(A182+1&gt;MATCH(0,Input_Lieferant!$B$9:$B$158,-1),"",A182+1),A182),"")</f>
        <v/>
      </c>
      <c r="B183" t="str">
        <f>IF(Input_Lieferant!B184="","",Input_Lieferant!B184)</f>
        <v/>
      </c>
      <c r="C183" t="str">
        <f t="shared" si="139"/>
        <v/>
      </c>
      <c r="D183" t="str">
        <f t="shared" si="140"/>
        <v/>
      </c>
      <c r="E183" t="str">
        <f t="shared" si="141"/>
        <v/>
      </c>
      <c r="F183" t="str">
        <f t="shared" si="149"/>
        <v/>
      </c>
      <c r="G183" t="str">
        <f t="shared" ref="G183" si="190">IF(A182="","",2)</f>
        <v/>
      </c>
      <c r="H183" t="str">
        <f t="shared" si="143"/>
        <v/>
      </c>
      <c r="I183" t="str">
        <f>_xlfn.IFNA(IF(INDEX(Input_Lieferant!$C$9:$BE$158,MATCH($A183,Input_Lieferant!$B$9:$B$158,0),MATCH($I$3,Input_Lieferant!$C$8:$BE$8,0))=0,"",INDEX(Input_Lieferant!$C$9:$BE$158,MATCH($A183,Input_Lieferant!$B$9:$B$158,0),MATCH($I$3,Input_Lieferant!$C$8:$BE$8,0))),"")</f>
        <v/>
      </c>
    </row>
    <row r="184" spans="1:9" x14ac:dyDescent="0.2">
      <c r="A184" s="257" t="str">
        <f>IFERROR(IF(AND(A178=A179,A179=A180,A180=A181,A181=A182,A182=A183),IF(A183+1&gt;MATCH(0,Input_Lieferant!$B$9:$B$158,-1),"",A183+1),A183),"")</f>
        <v/>
      </c>
      <c r="B184" t="str">
        <f>IF(Input_Lieferant!B185="","",Input_Lieferant!B185)</f>
        <v/>
      </c>
      <c r="C184" t="str">
        <f t="shared" si="139"/>
        <v/>
      </c>
      <c r="D184" t="str">
        <f t="shared" si="140"/>
        <v/>
      </c>
      <c r="E184" t="str">
        <f t="shared" si="141"/>
        <v/>
      </c>
      <c r="F184" t="str">
        <f t="shared" si="149"/>
        <v/>
      </c>
      <c r="G184" t="str">
        <f t="shared" ref="G184" si="191">IF(A184="","",1)</f>
        <v/>
      </c>
      <c r="H184" t="str">
        <f t="shared" si="143"/>
        <v/>
      </c>
      <c r="I184" t="str">
        <f>_xlfn.IFNA(IF(INDEX(Input_Lieferant!$C$9:$BE$158,MATCH($A184,Input_Lieferant!$B$9:$B$158,0),MATCH($I$5,Input_Lieferant!$C$8:$BE$8,0))=0,"",INDEX(Input_Lieferant!$C$9:$BE$158,MATCH($A184,Input_Lieferant!$B$9:$B$158,0),MATCH($I$5,Input_Lieferant!$C$8:$BE$8,0))),"")</f>
        <v/>
      </c>
    </row>
    <row r="185" spans="1:9" x14ac:dyDescent="0.2">
      <c r="A185" s="257" t="str">
        <f>IFERROR(IF(AND(A179=A180,A180=A181,A181=A182,A182=A183,A183=A184),IF(A184+1&gt;MATCH(0,Input_Lieferant!$B$9:$B$158,-1),"",A184+1),A184),"")</f>
        <v/>
      </c>
      <c r="B185" t="str">
        <f>IF(Input_Lieferant!B186="","",Input_Lieferant!B186)</f>
        <v/>
      </c>
      <c r="C185" t="str">
        <f t="shared" si="139"/>
        <v/>
      </c>
      <c r="D185" t="str">
        <f t="shared" si="140"/>
        <v/>
      </c>
      <c r="E185" t="str">
        <f t="shared" si="141"/>
        <v/>
      </c>
      <c r="F185" t="str">
        <f t="shared" si="149"/>
        <v/>
      </c>
      <c r="G185" t="str">
        <f t="shared" ref="G185" si="192">IF(A184="","",2)</f>
        <v/>
      </c>
      <c r="H185" t="str">
        <f t="shared" si="143"/>
        <v/>
      </c>
      <c r="I185" t="str">
        <f>_xlfn.IFNA(IF(INDEX(Input_Lieferant!$C$9:$BE$158,MATCH($A185,Input_Lieferant!$B$9:$B$158,0),MATCH($I$2,Input_Lieferant!$C$8:$BE$8,0))=0,"",INDEX(Input_Lieferant!$C$9:$BE$158,MATCH($A185,Input_Lieferant!$B$9:$B$158,0),MATCH($I$2,Input_Lieferant!$C$8:$BE$8,0))),"")</f>
        <v/>
      </c>
    </row>
    <row r="186" spans="1:9" x14ac:dyDescent="0.2">
      <c r="A186" s="257" t="str">
        <f>IFERROR(IF(AND(A180=A181,A181=A182,A182=A183,A183=A184,A184=A185),IF(A185+1&gt;MATCH(0,Input_Lieferant!$B$9:$B$158,-1),"",A185+1),A185),"")</f>
        <v/>
      </c>
      <c r="B186" t="str">
        <f>IF(Input_Lieferant!B187="","",Input_Lieferant!B187)</f>
        <v/>
      </c>
      <c r="C186" t="str">
        <f t="shared" si="139"/>
        <v/>
      </c>
      <c r="D186" t="str">
        <f t="shared" si="140"/>
        <v/>
      </c>
      <c r="E186" t="str">
        <f t="shared" si="141"/>
        <v/>
      </c>
      <c r="F186" t="str">
        <f t="shared" si="149"/>
        <v/>
      </c>
      <c r="G186" t="str">
        <f t="shared" ref="G186" si="193">IF(A186="","",1)</f>
        <v/>
      </c>
      <c r="H186" t="str">
        <f t="shared" si="143"/>
        <v/>
      </c>
      <c r="I186" t="str">
        <f>_xlfn.IFNA(IF(INDEX(Input_Lieferant!$C$9:$BE$158,MATCH($A186,Input_Lieferant!$B$9:$B$158,0),MATCH($I$4,Input_Lieferant!$C$8:$BE$8,0))=0,"",INDEX(Input_Lieferant!$C$9:$BE$158,MATCH($A186,Input_Lieferant!$B$9:$B$158,0),MATCH($I$4,Input_Lieferant!$C$8:$BE$8,0))),"")</f>
        <v/>
      </c>
    </row>
    <row r="187" spans="1:9" x14ac:dyDescent="0.2">
      <c r="A187" s="257" t="str">
        <f>IFERROR(IF(AND(A181=A182,A182=A183,A183=A184,A184=A185,A185=A186),IF(A186+1&gt;MATCH(0,Input_Lieferant!$B$9:$B$158,-1),"",A186+1),A186),"")</f>
        <v/>
      </c>
      <c r="B187" t="str">
        <f>IF(Input_Lieferant!B188="","",Input_Lieferant!B188)</f>
        <v/>
      </c>
      <c r="C187" t="str">
        <f t="shared" si="139"/>
        <v/>
      </c>
      <c r="D187" t="str">
        <f t="shared" si="140"/>
        <v/>
      </c>
      <c r="E187" t="str">
        <f t="shared" si="141"/>
        <v/>
      </c>
      <c r="F187" t="str">
        <f t="shared" si="149"/>
        <v/>
      </c>
      <c r="G187" t="str">
        <f t="shared" ref="G187" si="194">IF(A186="","",2)</f>
        <v/>
      </c>
      <c r="H187" t="str">
        <f t="shared" si="143"/>
        <v/>
      </c>
      <c r="I187" t="str">
        <f>_xlfn.IFNA(IF(INDEX(Input_Lieferant!$C$9:$BE$158,MATCH($A187,Input_Lieferant!$B$9:$B$158,0),MATCH($I$1,Input_Lieferant!$C$8:$BE$8,0))=0,"",INDEX(Input_Lieferant!$C$9:$BE$158,MATCH($A187,Input_Lieferant!$B$9:$B$158,0),MATCH($I$1,Input_Lieferant!$C$8:$BE$8,0))),"")</f>
        <v/>
      </c>
    </row>
    <row r="188" spans="1:9" x14ac:dyDescent="0.2">
      <c r="A188" s="257" t="str">
        <f>IFERROR(IF(AND(A182=A183,A183=A184,A184=A185,A185=A186,A186=A187),IF(A187+1&gt;MATCH(0,Input_Lieferant!$B$9:$B$158,-1),"",A187+1),A187),"")</f>
        <v/>
      </c>
      <c r="B188" t="str">
        <f>IF(Input_Lieferant!B189="","",Input_Lieferant!B189)</f>
        <v/>
      </c>
      <c r="C188" t="str">
        <f t="shared" si="139"/>
        <v/>
      </c>
      <c r="D188" t="str">
        <f t="shared" si="140"/>
        <v/>
      </c>
      <c r="E188" t="str">
        <f t="shared" si="141"/>
        <v/>
      </c>
      <c r="F188" t="str">
        <f t="shared" si="149"/>
        <v/>
      </c>
      <c r="G188" t="str">
        <f t="shared" ref="G188" si="195">IF(A188="","",1)</f>
        <v/>
      </c>
      <c r="H188" t="str">
        <f t="shared" si="143"/>
        <v/>
      </c>
      <c r="I188" t="str">
        <f>_xlfn.IFNA(IF(INDEX(Input_Lieferant!$C$9:$BE$158,MATCH($A188,Input_Lieferant!$B$9:$B$158,0),MATCH($I$6,Input_Lieferant!$C$8:$BE$8,0))=0,"",INDEX(Input_Lieferant!$C$9:$BE$158,MATCH($A188,Input_Lieferant!$B$9:$B$158,0),MATCH($I$6,Input_Lieferant!$C$8:$BE$8,0))),"")</f>
        <v/>
      </c>
    </row>
    <row r="189" spans="1:9" x14ac:dyDescent="0.2">
      <c r="A189" s="257" t="str">
        <f>IFERROR(IF(AND(A183=A184,A184=A185,A185=A186,A186=A187,A187=A188),IF(A188+1&gt;MATCH(0,Input_Lieferant!$B$9:$B$158,-1),"",A188+1),A188),"")</f>
        <v/>
      </c>
      <c r="B189" t="str">
        <f>IF(Input_Lieferant!B190="","",Input_Lieferant!B190)</f>
        <v/>
      </c>
      <c r="C189" t="str">
        <f t="shared" si="139"/>
        <v/>
      </c>
      <c r="D189" t="str">
        <f t="shared" si="140"/>
        <v/>
      </c>
      <c r="E189" t="str">
        <f t="shared" si="141"/>
        <v/>
      </c>
      <c r="F189" t="str">
        <f t="shared" si="149"/>
        <v/>
      </c>
      <c r="G189" t="str">
        <f t="shared" ref="G189" si="196">IF(A188="","",2)</f>
        <v/>
      </c>
      <c r="H189" t="str">
        <f t="shared" si="143"/>
        <v/>
      </c>
      <c r="I189" t="str">
        <f>_xlfn.IFNA(IF(INDEX(Input_Lieferant!$C$9:$BE$158,MATCH($A189,Input_Lieferant!$B$9:$B$158,0),MATCH($I$3,Input_Lieferant!$C$8:$BE$8,0))=0,"",INDEX(Input_Lieferant!$C$9:$BE$158,MATCH($A189,Input_Lieferant!$B$9:$B$158,0),MATCH($I$3,Input_Lieferant!$C$8:$BE$8,0))),"")</f>
        <v/>
      </c>
    </row>
    <row r="190" spans="1:9" x14ac:dyDescent="0.2">
      <c r="A190" s="257" t="str">
        <f>IFERROR(IF(AND(A184=A185,A185=A186,A186=A187,A187=A188,A188=A189),IF(A189+1&gt;MATCH(0,Input_Lieferant!$B$9:$B$158,-1),"",A189+1),A189),"")</f>
        <v/>
      </c>
      <c r="B190" t="str">
        <f>IF(Input_Lieferant!B191="","",Input_Lieferant!B191)</f>
        <v/>
      </c>
      <c r="C190" t="str">
        <f t="shared" si="139"/>
        <v/>
      </c>
      <c r="D190" t="str">
        <f t="shared" si="140"/>
        <v/>
      </c>
      <c r="E190" t="str">
        <f t="shared" si="141"/>
        <v/>
      </c>
      <c r="F190" t="str">
        <f t="shared" si="149"/>
        <v/>
      </c>
      <c r="G190" t="str">
        <f t="shared" ref="G190" si="197">IF(A190="","",1)</f>
        <v/>
      </c>
      <c r="H190" t="str">
        <f t="shared" si="143"/>
        <v/>
      </c>
      <c r="I190" t="str">
        <f>_xlfn.IFNA(IF(INDEX(Input_Lieferant!$C$9:$BE$158,MATCH($A190,Input_Lieferant!$B$9:$B$158,0),MATCH($I$5,Input_Lieferant!$C$8:$BE$8,0))=0,"",INDEX(Input_Lieferant!$C$9:$BE$158,MATCH($A190,Input_Lieferant!$B$9:$B$158,0),MATCH($I$5,Input_Lieferant!$C$8:$BE$8,0))),"")</f>
        <v/>
      </c>
    </row>
    <row r="191" spans="1:9" x14ac:dyDescent="0.2">
      <c r="A191" s="257" t="str">
        <f>IFERROR(IF(AND(A185=A186,A186=A187,A187=A188,A188=A189,A189=A190),IF(A190+1&gt;MATCH(0,Input_Lieferant!$B$9:$B$158,-1),"",A190+1),A190),"")</f>
        <v/>
      </c>
      <c r="B191" t="str">
        <f>IF(Input_Lieferant!B192="","",Input_Lieferant!B192)</f>
        <v/>
      </c>
      <c r="C191" t="str">
        <f t="shared" si="139"/>
        <v/>
      </c>
      <c r="D191" t="str">
        <f t="shared" si="140"/>
        <v/>
      </c>
      <c r="E191" t="str">
        <f t="shared" si="141"/>
        <v/>
      </c>
      <c r="F191" t="str">
        <f t="shared" si="149"/>
        <v/>
      </c>
      <c r="G191" t="str">
        <f t="shared" ref="G191" si="198">IF(A190="","",2)</f>
        <v/>
      </c>
      <c r="H191" t="str">
        <f t="shared" si="143"/>
        <v/>
      </c>
      <c r="I191" t="str">
        <f>_xlfn.IFNA(IF(INDEX(Input_Lieferant!$C$9:$BE$158,MATCH($A191,Input_Lieferant!$B$9:$B$158,0),MATCH($I$2,Input_Lieferant!$C$8:$BE$8,0))=0,"",INDEX(Input_Lieferant!$C$9:$BE$158,MATCH($A191,Input_Lieferant!$B$9:$B$158,0),MATCH($I$2,Input_Lieferant!$C$8:$BE$8,0))),"")</f>
        <v/>
      </c>
    </row>
    <row r="192" spans="1:9" x14ac:dyDescent="0.2">
      <c r="A192" s="257" t="str">
        <f>IFERROR(IF(AND(A186=A187,A187=A188,A188=A189,A189=A190,A190=A191),IF(A191+1&gt;MATCH(0,Input_Lieferant!$B$9:$B$158,-1),"",A191+1),A191),"")</f>
        <v/>
      </c>
      <c r="B192" t="str">
        <f>IF(Input_Lieferant!B193="","",Input_Lieferant!B193)</f>
        <v/>
      </c>
      <c r="C192" t="str">
        <f t="shared" si="139"/>
        <v/>
      </c>
      <c r="D192" t="str">
        <f t="shared" si="140"/>
        <v/>
      </c>
      <c r="E192" t="str">
        <f t="shared" si="141"/>
        <v/>
      </c>
      <c r="F192" t="str">
        <f t="shared" si="149"/>
        <v/>
      </c>
      <c r="G192" t="str">
        <f t="shared" ref="G192" si="199">IF(A192="","",1)</f>
        <v/>
      </c>
      <c r="H192" t="str">
        <f t="shared" si="143"/>
        <v/>
      </c>
      <c r="I192" t="str">
        <f>_xlfn.IFNA(IF(INDEX(Input_Lieferant!$C$9:$BE$158,MATCH($A192,Input_Lieferant!$B$9:$B$158,0),MATCH($I$4,Input_Lieferant!$C$8:$BE$8,0))=0,"",INDEX(Input_Lieferant!$C$9:$BE$158,MATCH($A192,Input_Lieferant!$B$9:$B$158,0),MATCH($I$4,Input_Lieferant!$C$8:$BE$8,0))),"")</f>
        <v/>
      </c>
    </row>
    <row r="193" spans="1:9" x14ac:dyDescent="0.2">
      <c r="A193" s="257" t="str">
        <f>IFERROR(IF(AND(A187=A188,A188=A189,A189=A190,A190=A191,A191=A192),IF(A192+1&gt;MATCH(0,Input_Lieferant!$B$9:$B$158,-1),"",A192+1),A192),"")</f>
        <v/>
      </c>
      <c r="B193" t="str">
        <f>IF(Input_Lieferant!B194="","",Input_Lieferant!B194)</f>
        <v/>
      </c>
      <c r="C193" t="str">
        <f t="shared" si="139"/>
        <v/>
      </c>
      <c r="D193" t="str">
        <f t="shared" si="140"/>
        <v/>
      </c>
      <c r="E193" t="str">
        <f t="shared" si="141"/>
        <v/>
      </c>
      <c r="F193" t="str">
        <f t="shared" si="149"/>
        <v/>
      </c>
      <c r="G193" t="str">
        <f t="shared" ref="G193" si="200">IF(A192="","",2)</f>
        <v/>
      </c>
      <c r="H193" t="str">
        <f t="shared" si="143"/>
        <v/>
      </c>
      <c r="I193" t="str">
        <f>_xlfn.IFNA(IF(INDEX(Input_Lieferant!$C$9:$BE$158,MATCH($A193,Input_Lieferant!$B$9:$B$158,0),MATCH($I$1,Input_Lieferant!$C$8:$BE$8,0))=0,"",INDEX(Input_Lieferant!$C$9:$BE$158,MATCH($A193,Input_Lieferant!$B$9:$B$158,0),MATCH($I$1,Input_Lieferant!$C$8:$BE$8,0))),"")</f>
        <v/>
      </c>
    </row>
    <row r="194" spans="1:9" x14ac:dyDescent="0.2">
      <c r="A194" s="257" t="str">
        <f>IFERROR(IF(AND(A188=A189,A189=A190,A190=A191,A191=A192,A192=A193),IF(A193+1&gt;MATCH(0,Input_Lieferant!$B$9:$B$158,-1),"",A193+1),A193),"")</f>
        <v/>
      </c>
      <c r="B194" t="str">
        <f>IF(Input_Lieferant!B195="","",Input_Lieferant!B195)</f>
        <v/>
      </c>
      <c r="C194" t="str">
        <f t="shared" si="139"/>
        <v/>
      </c>
      <c r="D194" t="str">
        <f t="shared" si="140"/>
        <v/>
      </c>
      <c r="E194" t="str">
        <f t="shared" si="141"/>
        <v/>
      </c>
      <c r="F194" t="str">
        <f t="shared" si="149"/>
        <v/>
      </c>
      <c r="G194" t="str">
        <f t="shared" ref="G194" si="201">IF(A194="","",1)</f>
        <v/>
      </c>
      <c r="H194" t="str">
        <f t="shared" si="143"/>
        <v/>
      </c>
      <c r="I194" t="str">
        <f>_xlfn.IFNA(IF(INDEX(Input_Lieferant!$C$9:$BE$158,MATCH($A194,Input_Lieferant!$B$9:$B$158,0),MATCH($I$6,Input_Lieferant!$C$8:$BE$8,0))=0,"",INDEX(Input_Lieferant!$C$9:$BE$158,MATCH($A194,Input_Lieferant!$B$9:$B$158,0),MATCH($I$6,Input_Lieferant!$C$8:$BE$8,0))),"")</f>
        <v/>
      </c>
    </row>
    <row r="195" spans="1:9" x14ac:dyDescent="0.2">
      <c r="A195" s="257" t="str">
        <f>IFERROR(IF(AND(A189=A190,A190=A191,A191=A192,A192=A193,A193=A194),IF(A194+1&gt;MATCH(0,Input_Lieferant!$B$9:$B$158,-1),"",A194+1),A194),"")</f>
        <v/>
      </c>
      <c r="B195" t="str">
        <f>IF(Input_Lieferant!B196="","",Input_Lieferant!B196)</f>
        <v/>
      </c>
      <c r="C195" t="str">
        <f t="shared" si="139"/>
        <v/>
      </c>
      <c r="D195" t="str">
        <f t="shared" si="140"/>
        <v/>
      </c>
      <c r="E195" t="str">
        <f t="shared" si="141"/>
        <v/>
      </c>
      <c r="F195" t="str">
        <f t="shared" si="149"/>
        <v/>
      </c>
      <c r="G195" t="str">
        <f t="shared" ref="G195" si="202">IF(A194="","",2)</f>
        <v/>
      </c>
      <c r="H195" t="str">
        <f t="shared" si="143"/>
        <v/>
      </c>
      <c r="I195" t="str">
        <f>_xlfn.IFNA(IF(INDEX(Input_Lieferant!$C$9:$BE$158,MATCH($A195,Input_Lieferant!$B$9:$B$158,0),MATCH($I$3,Input_Lieferant!$C$8:$BE$8,0))=0,"",INDEX(Input_Lieferant!$C$9:$BE$158,MATCH($A195,Input_Lieferant!$B$9:$B$158,0),MATCH($I$3,Input_Lieferant!$C$8:$BE$8,0))),"")</f>
        <v/>
      </c>
    </row>
    <row r="196" spans="1:9" x14ac:dyDescent="0.2">
      <c r="A196" s="257" t="str">
        <f>IFERROR(IF(AND(A190=A191,A191=A192,A192=A193,A193=A194,A194=A195),IF(A195+1&gt;MATCH(0,Input_Lieferant!$B$9:$B$158,-1),"",A195+1),A195),"")</f>
        <v/>
      </c>
      <c r="B196" t="str">
        <f>IF(Input_Lieferant!B197="","",Input_Lieferant!B197)</f>
        <v/>
      </c>
      <c r="C196" t="str">
        <f t="shared" si="139"/>
        <v/>
      </c>
      <c r="D196" t="str">
        <f t="shared" si="140"/>
        <v/>
      </c>
      <c r="E196" t="str">
        <f t="shared" si="141"/>
        <v/>
      </c>
      <c r="F196" t="str">
        <f t="shared" si="149"/>
        <v/>
      </c>
      <c r="G196" t="str">
        <f t="shared" ref="G196" si="203">IF(A196="","",1)</f>
        <v/>
      </c>
      <c r="H196" t="str">
        <f t="shared" si="143"/>
        <v/>
      </c>
      <c r="I196" t="str">
        <f>_xlfn.IFNA(IF(INDEX(Input_Lieferant!$C$9:$BE$158,MATCH($A196,Input_Lieferant!$B$9:$B$158,0),MATCH($I$5,Input_Lieferant!$C$8:$BE$8,0))=0,"",INDEX(Input_Lieferant!$C$9:$BE$158,MATCH($A196,Input_Lieferant!$B$9:$B$158,0),MATCH($I$5,Input_Lieferant!$C$8:$BE$8,0))),"")</f>
        <v/>
      </c>
    </row>
    <row r="197" spans="1:9" x14ac:dyDescent="0.2">
      <c r="A197" s="257" t="str">
        <f>IFERROR(IF(AND(A191=A192,A192=A193,A193=A194,A194=A195,A195=A196),IF(A196+1&gt;MATCH(0,Input_Lieferant!$B$9:$B$158,-1),"",A196+1),A196),"")</f>
        <v/>
      </c>
      <c r="B197" t="str">
        <f>IF(Input_Lieferant!B198="","",Input_Lieferant!B198)</f>
        <v/>
      </c>
      <c r="C197" t="str">
        <f t="shared" si="139"/>
        <v/>
      </c>
      <c r="D197" t="str">
        <f t="shared" si="140"/>
        <v/>
      </c>
      <c r="E197" t="str">
        <f t="shared" si="141"/>
        <v/>
      </c>
      <c r="F197" t="str">
        <f t="shared" si="149"/>
        <v/>
      </c>
      <c r="G197" t="str">
        <f t="shared" ref="G197" si="204">IF(A196="","",2)</f>
        <v/>
      </c>
      <c r="H197" t="str">
        <f t="shared" si="143"/>
        <v/>
      </c>
      <c r="I197" t="str">
        <f>_xlfn.IFNA(IF(INDEX(Input_Lieferant!$C$9:$BE$158,MATCH($A197,Input_Lieferant!$B$9:$B$158,0),MATCH($I$2,Input_Lieferant!$C$8:$BE$8,0))=0,"",INDEX(Input_Lieferant!$C$9:$BE$158,MATCH($A197,Input_Lieferant!$B$9:$B$158,0),MATCH($I$2,Input_Lieferant!$C$8:$BE$8,0))),"")</f>
        <v/>
      </c>
    </row>
    <row r="198" spans="1:9" x14ac:dyDescent="0.2">
      <c r="A198" s="257" t="str">
        <f>IFERROR(IF(AND(A192=A193,A193=A194,A194=A195,A195=A196,A196=A197),IF(A197+1&gt;MATCH(0,Input_Lieferant!$B$9:$B$158,-1),"",A197+1),A197),"")</f>
        <v/>
      </c>
      <c r="B198" t="str">
        <f>IF(Input_Lieferant!B199="","",Input_Lieferant!B199)</f>
        <v/>
      </c>
      <c r="C198" t="str">
        <f t="shared" si="139"/>
        <v/>
      </c>
      <c r="D198" t="str">
        <f t="shared" si="140"/>
        <v/>
      </c>
      <c r="E198" t="str">
        <f t="shared" si="141"/>
        <v/>
      </c>
      <c r="F198" t="str">
        <f t="shared" si="149"/>
        <v/>
      </c>
      <c r="G198" t="str">
        <f t="shared" ref="G198" si="205">IF(A198="","",1)</f>
        <v/>
      </c>
      <c r="H198" t="str">
        <f t="shared" si="143"/>
        <v/>
      </c>
      <c r="I198" t="str">
        <f>_xlfn.IFNA(IF(INDEX(Input_Lieferant!$C$9:$BE$158,MATCH($A198,Input_Lieferant!$B$9:$B$158,0),MATCH($I$4,Input_Lieferant!$C$8:$BE$8,0))=0,"",INDEX(Input_Lieferant!$C$9:$BE$158,MATCH($A198,Input_Lieferant!$B$9:$B$158,0),MATCH($I$4,Input_Lieferant!$C$8:$BE$8,0))),"")</f>
        <v/>
      </c>
    </row>
    <row r="199" spans="1:9" x14ac:dyDescent="0.2">
      <c r="A199" s="257" t="str">
        <f>IFERROR(IF(AND(A193=A194,A194=A195,A195=A196,A196=A197,A197=A198),IF(A198+1&gt;MATCH(0,Input_Lieferant!$B$9:$B$158,-1),"",A198+1),A198),"")</f>
        <v/>
      </c>
      <c r="B199" t="str">
        <f>IF(Input_Lieferant!B200="","",Input_Lieferant!B200)</f>
        <v/>
      </c>
      <c r="C199" t="str">
        <f t="shared" si="139"/>
        <v/>
      </c>
      <c r="D199" t="str">
        <f t="shared" si="140"/>
        <v/>
      </c>
      <c r="E199" t="str">
        <f t="shared" si="141"/>
        <v/>
      </c>
      <c r="F199" t="str">
        <f t="shared" si="149"/>
        <v/>
      </c>
      <c r="G199" t="str">
        <f t="shared" ref="G199" si="206">IF(A198="","",2)</f>
        <v/>
      </c>
      <c r="H199" t="str">
        <f t="shared" si="143"/>
        <v/>
      </c>
      <c r="I199" t="str">
        <f>_xlfn.IFNA(IF(INDEX(Input_Lieferant!$C$9:$BE$158,MATCH($A199,Input_Lieferant!$B$9:$B$158,0),MATCH($I$1,Input_Lieferant!$C$8:$BE$8,0))=0,"",INDEX(Input_Lieferant!$C$9:$BE$158,MATCH($A199,Input_Lieferant!$B$9:$B$158,0),MATCH($I$1,Input_Lieferant!$C$8:$BE$8,0))),"")</f>
        <v/>
      </c>
    </row>
    <row r="200" spans="1:9" x14ac:dyDescent="0.2">
      <c r="A200" s="257" t="str">
        <f>IFERROR(IF(AND(A194=A195,A195=A196,A196=A197,A197=A198,A198=A199),IF(A199+1&gt;MATCH(0,Input_Lieferant!$B$9:$B$158,-1),"",A199+1),A199),"")</f>
        <v/>
      </c>
      <c r="B200" t="str">
        <f>IF(Input_Lieferant!B201="","",Input_Lieferant!B201)</f>
        <v/>
      </c>
      <c r="C200" t="str">
        <f t="shared" si="139"/>
        <v/>
      </c>
      <c r="D200" t="str">
        <f t="shared" si="140"/>
        <v/>
      </c>
      <c r="E200" t="str">
        <f t="shared" si="141"/>
        <v/>
      </c>
      <c r="F200" t="str">
        <f t="shared" si="149"/>
        <v/>
      </c>
      <c r="G200" t="str">
        <f t="shared" ref="G200" si="207">IF(A200="","",1)</f>
        <v/>
      </c>
      <c r="H200" t="str">
        <f t="shared" si="143"/>
        <v/>
      </c>
      <c r="I200" t="str">
        <f>_xlfn.IFNA(IF(INDEX(Input_Lieferant!$C$9:$BE$158,MATCH($A200,Input_Lieferant!$B$9:$B$158,0),MATCH($I$6,Input_Lieferant!$C$8:$BE$8,0))=0,"",INDEX(Input_Lieferant!$C$9:$BE$158,MATCH($A200,Input_Lieferant!$B$9:$B$158,0),MATCH($I$6,Input_Lieferant!$C$8:$BE$8,0))),"")</f>
        <v/>
      </c>
    </row>
    <row r="201" spans="1:9" x14ac:dyDescent="0.2">
      <c r="A201" s="257" t="str">
        <f>IFERROR(IF(AND(A195=A196,A196=A197,A197=A198,A198=A199,A199=A200),IF(A200+1&gt;MATCH(0,Input_Lieferant!$B$9:$B$158,-1),"",A200+1),A200),"")</f>
        <v/>
      </c>
      <c r="B201" t="str">
        <f>IF(Input_Lieferant!B202="","",Input_Lieferant!B202)</f>
        <v/>
      </c>
      <c r="C201" t="str">
        <f t="shared" ref="C201:C264" si="208">IF(A201&lt;&gt;"","MATERIAL","")</f>
        <v/>
      </c>
      <c r="D201" t="str">
        <f t="shared" ref="D201:D264" si="209">A201</f>
        <v/>
      </c>
      <c r="E201" t="str">
        <f t="shared" ref="E201:E264" si="210">IF(A201&lt;&gt;"","GRUN","")</f>
        <v/>
      </c>
      <c r="F201" t="str">
        <f t="shared" si="149"/>
        <v/>
      </c>
      <c r="G201" t="str">
        <f t="shared" ref="G201" si="211">IF(A200="","",2)</f>
        <v/>
      </c>
      <c r="H201" t="str">
        <f t="shared" ref="H201:H264" si="212">IF(G201=2,"/","")</f>
        <v/>
      </c>
      <c r="I201" t="str">
        <f>_xlfn.IFNA(IF(INDEX(Input_Lieferant!$C$9:$BE$158,MATCH($A201,Input_Lieferant!$B$9:$B$158,0),MATCH($I$3,Input_Lieferant!$C$8:$BE$8,0))=0,"",INDEX(Input_Lieferant!$C$9:$BE$158,MATCH($A201,Input_Lieferant!$B$9:$B$158,0),MATCH($I$3,Input_Lieferant!$C$8:$BE$8,0))),"")</f>
        <v/>
      </c>
    </row>
    <row r="202" spans="1:9" x14ac:dyDescent="0.2">
      <c r="A202" s="257" t="str">
        <f>IFERROR(IF(AND(A196=A197,A197=A198,A198=A199,A199=A200,A200=A201),IF(A201+1&gt;MATCH(0,Input_Lieferant!$B$9:$B$158,-1),"",A201+1),A201),"")</f>
        <v/>
      </c>
      <c r="B202" t="str">
        <f>IF(Input_Lieferant!B203="","",Input_Lieferant!B203)</f>
        <v/>
      </c>
      <c r="C202" t="str">
        <f t="shared" si="208"/>
        <v/>
      </c>
      <c r="D202" t="str">
        <f t="shared" si="209"/>
        <v/>
      </c>
      <c r="E202" t="str">
        <f t="shared" si="210"/>
        <v/>
      </c>
      <c r="F202" t="str">
        <f t="shared" si="149"/>
        <v/>
      </c>
      <c r="G202" t="str">
        <f t="shared" ref="G202" si="213">IF(A202="","",1)</f>
        <v/>
      </c>
      <c r="H202" t="str">
        <f t="shared" si="212"/>
        <v/>
      </c>
      <c r="I202" t="str">
        <f>_xlfn.IFNA(IF(INDEX(Input_Lieferant!$C$9:$BE$158,MATCH($A202,Input_Lieferant!$B$9:$B$158,0),MATCH($I$5,Input_Lieferant!$C$8:$BE$8,0))=0,"",INDEX(Input_Lieferant!$C$9:$BE$158,MATCH($A202,Input_Lieferant!$B$9:$B$158,0),MATCH($I$5,Input_Lieferant!$C$8:$BE$8,0))),"")</f>
        <v/>
      </c>
    </row>
    <row r="203" spans="1:9" x14ac:dyDescent="0.2">
      <c r="A203" s="257" t="str">
        <f>IFERROR(IF(AND(A197=A198,A198=A199,A199=A200,A200=A201,A201=A202),IF(A202+1&gt;MATCH(0,Input_Lieferant!$B$9:$B$158,-1),"",A202+1),A202),"")</f>
        <v/>
      </c>
      <c r="B203" t="str">
        <f>IF(Input_Lieferant!B204="","",Input_Lieferant!B204)</f>
        <v/>
      </c>
      <c r="C203" t="str">
        <f t="shared" si="208"/>
        <v/>
      </c>
      <c r="D203" t="str">
        <f t="shared" si="209"/>
        <v/>
      </c>
      <c r="E203" t="str">
        <f t="shared" si="210"/>
        <v/>
      </c>
      <c r="F203" t="str">
        <f t="shared" si="149"/>
        <v/>
      </c>
      <c r="G203" t="str">
        <f t="shared" ref="G203" si="214">IF(A202="","",2)</f>
        <v/>
      </c>
      <c r="H203" t="str">
        <f t="shared" si="212"/>
        <v/>
      </c>
      <c r="I203" t="str">
        <f>_xlfn.IFNA(IF(INDEX(Input_Lieferant!$C$9:$BE$158,MATCH($A203,Input_Lieferant!$B$9:$B$158,0),MATCH($I$2,Input_Lieferant!$C$8:$BE$8,0))=0,"",INDEX(Input_Lieferant!$C$9:$BE$158,MATCH($A203,Input_Lieferant!$B$9:$B$158,0),MATCH($I$2,Input_Lieferant!$C$8:$BE$8,0))),"")</f>
        <v/>
      </c>
    </row>
    <row r="204" spans="1:9" x14ac:dyDescent="0.2">
      <c r="A204" s="257" t="str">
        <f>IFERROR(IF(AND(A198=A199,A199=A200,A200=A201,A201=A202,A202=A203),IF(A203+1&gt;MATCH(0,Input_Lieferant!$B$9:$B$158,-1),"",A203+1),A203),"")</f>
        <v/>
      </c>
      <c r="B204" t="str">
        <f>IF(Input_Lieferant!B205="","",Input_Lieferant!B205)</f>
        <v/>
      </c>
      <c r="C204" t="str">
        <f t="shared" si="208"/>
        <v/>
      </c>
      <c r="D204" t="str">
        <f t="shared" si="209"/>
        <v/>
      </c>
      <c r="E204" t="str">
        <f t="shared" si="210"/>
        <v/>
      </c>
      <c r="F204" t="str">
        <f t="shared" si="149"/>
        <v/>
      </c>
      <c r="G204" t="str">
        <f t="shared" ref="G204" si="215">IF(A204="","",1)</f>
        <v/>
      </c>
      <c r="H204" t="str">
        <f t="shared" si="212"/>
        <v/>
      </c>
      <c r="I204" t="str">
        <f>_xlfn.IFNA(IF(INDEX(Input_Lieferant!$C$9:$BE$158,MATCH($A204,Input_Lieferant!$B$9:$B$158,0),MATCH($I$4,Input_Lieferant!$C$8:$BE$8,0))=0,"",INDEX(Input_Lieferant!$C$9:$BE$158,MATCH($A204,Input_Lieferant!$B$9:$B$158,0),MATCH($I$4,Input_Lieferant!$C$8:$BE$8,0))),"")</f>
        <v/>
      </c>
    </row>
    <row r="205" spans="1:9" x14ac:dyDescent="0.2">
      <c r="A205" s="257" t="str">
        <f>IFERROR(IF(AND(A199=A200,A200=A201,A201=A202,A202=A203,A203=A204),IF(A204+1&gt;MATCH(0,Input_Lieferant!$B$9:$B$158,-1),"",A204+1),A204),"")</f>
        <v/>
      </c>
      <c r="B205" t="str">
        <f>IF(Input_Lieferant!B206="","",Input_Lieferant!B206)</f>
        <v/>
      </c>
      <c r="C205" t="str">
        <f t="shared" si="208"/>
        <v/>
      </c>
      <c r="D205" t="str">
        <f t="shared" si="209"/>
        <v/>
      </c>
      <c r="E205" t="str">
        <f t="shared" si="210"/>
        <v/>
      </c>
      <c r="F205" t="str">
        <f t="shared" si="149"/>
        <v/>
      </c>
      <c r="G205" t="str">
        <f t="shared" ref="G205" si="216">IF(A204="","",2)</f>
        <v/>
      </c>
      <c r="H205" t="str">
        <f t="shared" si="212"/>
        <v/>
      </c>
      <c r="I205" t="str">
        <f>_xlfn.IFNA(IF(INDEX(Input_Lieferant!$C$9:$BE$158,MATCH($A205,Input_Lieferant!$B$9:$B$158,0),MATCH($I$1,Input_Lieferant!$C$8:$BE$8,0))=0,"",INDEX(Input_Lieferant!$C$9:$BE$158,MATCH($A205,Input_Lieferant!$B$9:$B$158,0),MATCH($I$1,Input_Lieferant!$C$8:$BE$8,0))),"")</f>
        <v/>
      </c>
    </row>
    <row r="206" spans="1:9" x14ac:dyDescent="0.2">
      <c r="A206" s="257" t="str">
        <f>IFERROR(IF(AND(A200=A201,A201=A202,A202=A203,A203=A204,A204=A205),IF(A205+1&gt;MATCH(0,Input_Lieferant!$B$9:$B$158,-1),"",A205+1),A205),"")</f>
        <v/>
      </c>
      <c r="B206" t="str">
        <f>IF(Input_Lieferant!B207="","",Input_Lieferant!B207)</f>
        <v/>
      </c>
      <c r="C206" t="str">
        <f t="shared" si="208"/>
        <v/>
      </c>
      <c r="D206" t="str">
        <f t="shared" si="209"/>
        <v/>
      </c>
      <c r="E206" t="str">
        <f t="shared" si="210"/>
        <v/>
      </c>
      <c r="F206" t="str">
        <f t="shared" si="149"/>
        <v/>
      </c>
      <c r="G206" t="str">
        <f t="shared" ref="G206" si="217">IF(A206="","",1)</f>
        <v/>
      </c>
      <c r="H206" t="str">
        <f t="shared" si="212"/>
        <v/>
      </c>
      <c r="I206" t="str">
        <f>_xlfn.IFNA(IF(INDEX(Input_Lieferant!$C$9:$BE$158,MATCH($A206,Input_Lieferant!$B$9:$B$158,0),MATCH($I$6,Input_Lieferant!$C$8:$BE$8,0))=0,"",INDEX(Input_Lieferant!$C$9:$BE$158,MATCH($A206,Input_Lieferant!$B$9:$B$158,0),MATCH($I$6,Input_Lieferant!$C$8:$BE$8,0))),"")</f>
        <v/>
      </c>
    </row>
    <row r="207" spans="1:9" x14ac:dyDescent="0.2">
      <c r="A207" s="257" t="str">
        <f>IFERROR(IF(AND(A201=A202,A202=A203,A203=A204,A204=A205,A205=A206),IF(A206+1&gt;MATCH(0,Input_Lieferant!$B$9:$B$158,-1),"",A206+1),A206),"")</f>
        <v/>
      </c>
      <c r="B207" t="str">
        <f>IF(Input_Lieferant!B208="","",Input_Lieferant!B208)</f>
        <v/>
      </c>
      <c r="C207" t="str">
        <f t="shared" si="208"/>
        <v/>
      </c>
      <c r="D207" t="str">
        <f t="shared" si="209"/>
        <v/>
      </c>
      <c r="E207" t="str">
        <f t="shared" si="210"/>
        <v/>
      </c>
      <c r="F207" t="str">
        <f t="shared" ref="F207:F270" si="218">IF(A207&lt;&gt;"",F201,"")</f>
        <v/>
      </c>
      <c r="G207" t="str">
        <f t="shared" ref="G207" si="219">IF(A206="","",2)</f>
        <v/>
      </c>
      <c r="H207" t="str">
        <f t="shared" si="212"/>
        <v/>
      </c>
      <c r="I207" t="str">
        <f>_xlfn.IFNA(IF(INDEX(Input_Lieferant!$C$9:$BE$158,MATCH($A207,Input_Lieferant!$B$9:$B$158,0),MATCH($I$3,Input_Lieferant!$C$8:$BE$8,0))=0,"",INDEX(Input_Lieferant!$C$9:$BE$158,MATCH($A207,Input_Lieferant!$B$9:$B$158,0),MATCH($I$3,Input_Lieferant!$C$8:$BE$8,0))),"")</f>
        <v/>
      </c>
    </row>
    <row r="208" spans="1:9" x14ac:dyDescent="0.2">
      <c r="A208" s="257" t="str">
        <f>IFERROR(IF(AND(A202=A203,A203=A204,A204=A205,A205=A206,A206=A207),IF(A207+1&gt;MATCH(0,Input_Lieferant!$B$9:$B$158,-1),"",A207+1),A207),"")</f>
        <v/>
      </c>
      <c r="B208" t="str">
        <f>IF(Input_Lieferant!B209="","",Input_Lieferant!B209)</f>
        <v/>
      </c>
      <c r="C208" t="str">
        <f t="shared" si="208"/>
        <v/>
      </c>
      <c r="D208" t="str">
        <f t="shared" si="209"/>
        <v/>
      </c>
      <c r="E208" t="str">
        <f t="shared" si="210"/>
        <v/>
      </c>
      <c r="F208" t="str">
        <f t="shared" si="218"/>
        <v/>
      </c>
      <c r="G208" t="str">
        <f t="shared" ref="G208" si="220">IF(A208="","",1)</f>
        <v/>
      </c>
      <c r="H208" t="str">
        <f t="shared" si="212"/>
        <v/>
      </c>
      <c r="I208" t="str">
        <f>_xlfn.IFNA(IF(INDEX(Input_Lieferant!$C$9:$BE$158,MATCH($A208,Input_Lieferant!$B$9:$B$158,0),MATCH($I$5,Input_Lieferant!$C$8:$BE$8,0))=0,"",INDEX(Input_Lieferant!$C$9:$BE$158,MATCH($A208,Input_Lieferant!$B$9:$B$158,0),MATCH($I$5,Input_Lieferant!$C$8:$BE$8,0))),"")</f>
        <v/>
      </c>
    </row>
    <row r="209" spans="1:9" x14ac:dyDescent="0.2">
      <c r="A209" s="257" t="str">
        <f>IFERROR(IF(AND(A203=A204,A204=A205,A205=A206,A206=A207,A207=A208),IF(A208+1&gt;MATCH(0,Input_Lieferant!$B$9:$B$158,-1),"",A208+1),A208),"")</f>
        <v/>
      </c>
      <c r="B209" t="str">
        <f>IF(Input_Lieferant!B210="","",Input_Lieferant!B210)</f>
        <v/>
      </c>
      <c r="C209" t="str">
        <f t="shared" si="208"/>
        <v/>
      </c>
      <c r="D209" t="str">
        <f t="shared" si="209"/>
        <v/>
      </c>
      <c r="E209" t="str">
        <f t="shared" si="210"/>
        <v/>
      </c>
      <c r="F209" t="str">
        <f t="shared" si="218"/>
        <v/>
      </c>
      <c r="G209" t="str">
        <f t="shared" ref="G209" si="221">IF(A208="","",2)</f>
        <v/>
      </c>
      <c r="H209" t="str">
        <f t="shared" si="212"/>
        <v/>
      </c>
      <c r="I209" t="str">
        <f>_xlfn.IFNA(IF(INDEX(Input_Lieferant!$C$9:$BE$158,MATCH($A209,Input_Lieferant!$B$9:$B$158,0),MATCH($I$2,Input_Lieferant!$C$8:$BE$8,0))=0,"",INDEX(Input_Lieferant!$C$9:$BE$158,MATCH($A209,Input_Lieferant!$B$9:$B$158,0),MATCH($I$2,Input_Lieferant!$C$8:$BE$8,0))),"")</f>
        <v/>
      </c>
    </row>
    <row r="210" spans="1:9" x14ac:dyDescent="0.2">
      <c r="A210" s="257" t="str">
        <f>IFERROR(IF(AND(A204=A205,A205=A206,A206=A207,A207=A208,A208=A209),IF(A209+1&gt;MATCH(0,Input_Lieferant!$B$9:$B$158,-1),"",A209+1),A209),"")</f>
        <v/>
      </c>
      <c r="B210" t="str">
        <f>IF(Input_Lieferant!B211="","",Input_Lieferant!B211)</f>
        <v/>
      </c>
      <c r="C210" t="str">
        <f t="shared" si="208"/>
        <v/>
      </c>
      <c r="D210" t="str">
        <f t="shared" si="209"/>
        <v/>
      </c>
      <c r="E210" t="str">
        <f t="shared" si="210"/>
        <v/>
      </c>
      <c r="F210" t="str">
        <f t="shared" si="218"/>
        <v/>
      </c>
      <c r="G210" t="str">
        <f t="shared" ref="G210" si="222">IF(A210="","",1)</f>
        <v/>
      </c>
      <c r="H210" t="str">
        <f t="shared" si="212"/>
        <v/>
      </c>
      <c r="I210" t="str">
        <f>_xlfn.IFNA(IF(INDEX(Input_Lieferant!$C$9:$BE$158,MATCH($A210,Input_Lieferant!$B$9:$B$158,0),MATCH($I$4,Input_Lieferant!$C$8:$BE$8,0))=0,"",INDEX(Input_Lieferant!$C$9:$BE$158,MATCH($A210,Input_Lieferant!$B$9:$B$158,0),MATCH($I$4,Input_Lieferant!$C$8:$BE$8,0))),"")</f>
        <v/>
      </c>
    </row>
    <row r="211" spans="1:9" x14ac:dyDescent="0.2">
      <c r="A211" s="257" t="str">
        <f>IFERROR(IF(AND(A205=A206,A206=A207,A207=A208,A208=A209,A209=A210),IF(A210+1&gt;MATCH(0,Input_Lieferant!$B$9:$B$158,-1),"",A210+1),A210),"")</f>
        <v/>
      </c>
      <c r="B211" t="str">
        <f>IF(Input_Lieferant!B212="","",Input_Lieferant!B212)</f>
        <v/>
      </c>
      <c r="C211" t="str">
        <f t="shared" si="208"/>
        <v/>
      </c>
      <c r="D211" t="str">
        <f t="shared" si="209"/>
        <v/>
      </c>
      <c r="E211" t="str">
        <f t="shared" si="210"/>
        <v/>
      </c>
      <c r="F211" t="str">
        <f t="shared" si="218"/>
        <v/>
      </c>
      <c r="G211" t="str">
        <f t="shared" ref="G211" si="223">IF(A210="","",2)</f>
        <v/>
      </c>
      <c r="H211" t="str">
        <f t="shared" si="212"/>
        <v/>
      </c>
      <c r="I211" t="str">
        <f>_xlfn.IFNA(IF(INDEX(Input_Lieferant!$C$9:$BE$158,MATCH($A211,Input_Lieferant!$B$9:$B$158,0),MATCH($I$1,Input_Lieferant!$C$8:$BE$8,0))=0,"",INDEX(Input_Lieferant!$C$9:$BE$158,MATCH($A211,Input_Lieferant!$B$9:$B$158,0),MATCH($I$1,Input_Lieferant!$C$8:$BE$8,0))),"")</f>
        <v/>
      </c>
    </row>
    <row r="212" spans="1:9" x14ac:dyDescent="0.2">
      <c r="A212" s="257" t="str">
        <f>IFERROR(IF(AND(A206=A207,A207=A208,A208=A209,A209=A210,A210=A211),IF(A211+1&gt;MATCH(0,Input_Lieferant!$B$9:$B$158,-1),"",A211+1),A211),"")</f>
        <v/>
      </c>
      <c r="B212" t="str">
        <f>IF(Input_Lieferant!B213="","",Input_Lieferant!B213)</f>
        <v/>
      </c>
      <c r="C212" t="str">
        <f t="shared" si="208"/>
        <v/>
      </c>
      <c r="D212" t="str">
        <f t="shared" si="209"/>
        <v/>
      </c>
      <c r="E212" t="str">
        <f t="shared" si="210"/>
        <v/>
      </c>
      <c r="F212" t="str">
        <f t="shared" si="218"/>
        <v/>
      </c>
      <c r="G212" t="str">
        <f t="shared" ref="G212" si="224">IF(A212="","",1)</f>
        <v/>
      </c>
      <c r="H212" t="str">
        <f t="shared" si="212"/>
        <v/>
      </c>
      <c r="I212" t="str">
        <f>_xlfn.IFNA(IF(INDEX(Input_Lieferant!$C$9:$BE$158,MATCH($A212,Input_Lieferant!$B$9:$B$158,0),MATCH($I$6,Input_Lieferant!$C$8:$BE$8,0))=0,"",INDEX(Input_Lieferant!$C$9:$BE$158,MATCH($A212,Input_Lieferant!$B$9:$B$158,0),MATCH($I$6,Input_Lieferant!$C$8:$BE$8,0))),"")</f>
        <v/>
      </c>
    </row>
    <row r="213" spans="1:9" x14ac:dyDescent="0.2">
      <c r="A213" s="257" t="str">
        <f>IFERROR(IF(AND(A207=A208,A208=A209,A209=A210,A210=A211,A211=A212),IF(A212+1&gt;MATCH(0,Input_Lieferant!$B$9:$B$158,-1),"",A212+1),A212),"")</f>
        <v/>
      </c>
      <c r="B213" t="str">
        <f>IF(Input_Lieferant!B214="","",Input_Lieferant!B214)</f>
        <v/>
      </c>
      <c r="C213" t="str">
        <f t="shared" si="208"/>
        <v/>
      </c>
      <c r="D213" t="str">
        <f t="shared" si="209"/>
        <v/>
      </c>
      <c r="E213" t="str">
        <f t="shared" si="210"/>
        <v/>
      </c>
      <c r="F213" t="str">
        <f t="shared" si="218"/>
        <v/>
      </c>
      <c r="G213" t="str">
        <f t="shared" ref="G213" si="225">IF(A212="","",2)</f>
        <v/>
      </c>
      <c r="H213" t="str">
        <f t="shared" si="212"/>
        <v/>
      </c>
      <c r="I213" t="str">
        <f>_xlfn.IFNA(IF(INDEX(Input_Lieferant!$C$9:$BE$158,MATCH($A213,Input_Lieferant!$B$9:$B$158,0),MATCH($I$3,Input_Lieferant!$C$8:$BE$8,0))=0,"",INDEX(Input_Lieferant!$C$9:$BE$158,MATCH($A213,Input_Lieferant!$B$9:$B$158,0),MATCH($I$3,Input_Lieferant!$C$8:$BE$8,0))),"")</f>
        <v/>
      </c>
    </row>
    <row r="214" spans="1:9" x14ac:dyDescent="0.2">
      <c r="A214" s="257" t="str">
        <f>IFERROR(IF(AND(A208=A209,A209=A210,A210=A211,A211=A212,A212=A213),IF(A213+1&gt;MATCH(0,Input_Lieferant!$B$9:$B$158,-1),"",A213+1),A213),"")</f>
        <v/>
      </c>
      <c r="B214" t="str">
        <f>IF(Input_Lieferant!B215="","",Input_Lieferant!B215)</f>
        <v/>
      </c>
      <c r="C214" t="str">
        <f t="shared" si="208"/>
        <v/>
      </c>
      <c r="D214" t="str">
        <f t="shared" si="209"/>
        <v/>
      </c>
      <c r="E214" t="str">
        <f t="shared" si="210"/>
        <v/>
      </c>
      <c r="F214" t="str">
        <f t="shared" si="218"/>
        <v/>
      </c>
      <c r="G214" t="str">
        <f t="shared" ref="G214" si="226">IF(A214="","",1)</f>
        <v/>
      </c>
      <c r="H214" t="str">
        <f t="shared" si="212"/>
        <v/>
      </c>
      <c r="I214" t="str">
        <f>_xlfn.IFNA(IF(INDEX(Input_Lieferant!$C$9:$BE$158,MATCH($A214,Input_Lieferant!$B$9:$B$158,0),MATCH($I$5,Input_Lieferant!$C$8:$BE$8,0))=0,"",INDEX(Input_Lieferant!$C$9:$BE$158,MATCH($A214,Input_Lieferant!$B$9:$B$158,0),MATCH($I$5,Input_Lieferant!$C$8:$BE$8,0))),"")</f>
        <v/>
      </c>
    </row>
    <row r="215" spans="1:9" x14ac:dyDescent="0.2">
      <c r="A215" s="257" t="str">
        <f>IFERROR(IF(AND(A209=A210,A210=A211,A211=A212,A212=A213,A213=A214),IF(A214+1&gt;MATCH(0,Input_Lieferant!$B$9:$B$158,-1),"",A214+1),A214),"")</f>
        <v/>
      </c>
      <c r="B215" t="str">
        <f>IF(Input_Lieferant!B216="","",Input_Lieferant!B216)</f>
        <v/>
      </c>
      <c r="C215" t="str">
        <f t="shared" si="208"/>
        <v/>
      </c>
      <c r="D215" t="str">
        <f t="shared" si="209"/>
        <v/>
      </c>
      <c r="E215" t="str">
        <f t="shared" si="210"/>
        <v/>
      </c>
      <c r="F215" t="str">
        <f t="shared" si="218"/>
        <v/>
      </c>
      <c r="G215" t="str">
        <f t="shared" ref="G215" si="227">IF(A214="","",2)</f>
        <v/>
      </c>
      <c r="H215" t="str">
        <f t="shared" si="212"/>
        <v/>
      </c>
      <c r="I215" t="str">
        <f>_xlfn.IFNA(IF(INDEX(Input_Lieferant!$C$9:$BE$158,MATCH($A215,Input_Lieferant!$B$9:$B$158,0),MATCH($I$2,Input_Lieferant!$C$8:$BE$8,0))=0,"",INDEX(Input_Lieferant!$C$9:$BE$158,MATCH($A215,Input_Lieferant!$B$9:$B$158,0),MATCH($I$2,Input_Lieferant!$C$8:$BE$8,0))),"")</f>
        <v/>
      </c>
    </row>
    <row r="216" spans="1:9" x14ac:dyDescent="0.2">
      <c r="A216" s="257" t="str">
        <f>IFERROR(IF(AND(A210=A211,A211=A212,A212=A213,A213=A214,A214=A215),IF(A215+1&gt;MATCH(0,Input_Lieferant!$B$9:$B$158,-1),"",A215+1),A215),"")</f>
        <v/>
      </c>
      <c r="B216" t="str">
        <f>IF(Input_Lieferant!B217="","",Input_Lieferant!B217)</f>
        <v/>
      </c>
      <c r="C216" t="str">
        <f t="shared" si="208"/>
        <v/>
      </c>
      <c r="D216" t="str">
        <f t="shared" si="209"/>
        <v/>
      </c>
      <c r="E216" t="str">
        <f t="shared" si="210"/>
        <v/>
      </c>
      <c r="F216" t="str">
        <f t="shared" si="218"/>
        <v/>
      </c>
      <c r="G216" t="str">
        <f t="shared" ref="G216" si="228">IF(A216="","",1)</f>
        <v/>
      </c>
      <c r="H216" t="str">
        <f t="shared" si="212"/>
        <v/>
      </c>
      <c r="I216" t="str">
        <f>_xlfn.IFNA(IF(INDEX(Input_Lieferant!$C$9:$BE$158,MATCH($A216,Input_Lieferant!$B$9:$B$158,0),MATCH($I$4,Input_Lieferant!$C$8:$BE$8,0))=0,"",INDEX(Input_Lieferant!$C$9:$BE$158,MATCH($A216,Input_Lieferant!$B$9:$B$158,0),MATCH($I$4,Input_Lieferant!$C$8:$BE$8,0))),"")</f>
        <v/>
      </c>
    </row>
    <row r="217" spans="1:9" x14ac:dyDescent="0.2">
      <c r="A217" s="257" t="str">
        <f>IFERROR(IF(AND(A211=A212,A212=A213,A213=A214,A214=A215,A215=A216),IF(A216+1&gt;MATCH(0,Input_Lieferant!$B$9:$B$158,-1),"",A216+1),A216),"")</f>
        <v/>
      </c>
      <c r="B217" t="str">
        <f>IF(Input_Lieferant!B218="","",Input_Lieferant!B218)</f>
        <v/>
      </c>
      <c r="C217" t="str">
        <f t="shared" si="208"/>
        <v/>
      </c>
      <c r="D217" t="str">
        <f t="shared" si="209"/>
        <v/>
      </c>
      <c r="E217" t="str">
        <f t="shared" si="210"/>
        <v/>
      </c>
      <c r="F217" t="str">
        <f t="shared" si="218"/>
        <v/>
      </c>
      <c r="G217" t="str">
        <f t="shared" ref="G217" si="229">IF(A216="","",2)</f>
        <v/>
      </c>
      <c r="H217" t="str">
        <f t="shared" si="212"/>
        <v/>
      </c>
      <c r="I217" t="str">
        <f>_xlfn.IFNA(IF(INDEX(Input_Lieferant!$C$9:$BE$158,MATCH($A217,Input_Lieferant!$B$9:$B$158,0),MATCH($I$1,Input_Lieferant!$C$8:$BE$8,0))=0,"",INDEX(Input_Lieferant!$C$9:$BE$158,MATCH($A217,Input_Lieferant!$B$9:$B$158,0),MATCH($I$1,Input_Lieferant!$C$8:$BE$8,0))),"")</f>
        <v/>
      </c>
    </row>
    <row r="218" spans="1:9" x14ac:dyDescent="0.2">
      <c r="A218" s="257" t="str">
        <f>IFERROR(IF(AND(A212=A213,A213=A214,A214=A215,A215=A216,A216=A217),IF(A217+1&gt;MATCH(0,Input_Lieferant!$B$9:$B$158,-1),"",A217+1),A217),"")</f>
        <v/>
      </c>
      <c r="B218" t="str">
        <f>IF(Input_Lieferant!B219="","",Input_Lieferant!B219)</f>
        <v/>
      </c>
      <c r="C218" t="str">
        <f t="shared" si="208"/>
        <v/>
      </c>
      <c r="D218" t="str">
        <f t="shared" si="209"/>
        <v/>
      </c>
      <c r="E218" t="str">
        <f t="shared" si="210"/>
        <v/>
      </c>
      <c r="F218" t="str">
        <f t="shared" si="218"/>
        <v/>
      </c>
      <c r="G218" t="str">
        <f t="shared" ref="G218" si="230">IF(A218="","",1)</f>
        <v/>
      </c>
      <c r="H218" t="str">
        <f t="shared" si="212"/>
        <v/>
      </c>
      <c r="I218" t="str">
        <f>_xlfn.IFNA(IF(INDEX(Input_Lieferant!$C$9:$BE$158,MATCH($A218,Input_Lieferant!$B$9:$B$158,0),MATCH($I$6,Input_Lieferant!$C$8:$BE$8,0))=0,"",INDEX(Input_Lieferant!$C$9:$BE$158,MATCH($A218,Input_Lieferant!$B$9:$B$158,0),MATCH($I$6,Input_Lieferant!$C$8:$BE$8,0))),"")</f>
        <v/>
      </c>
    </row>
    <row r="219" spans="1:9" x14ac:dyDescent="0.2">
      <c r="A219" s="257" t="str">
        <f>IFERROR(IF(AND(A213=A214,A214=A215,A215=A216,A216=A217,A217=A218),IF(A218+1&gt;MATCH(0,Input_Lieferant!$B$9:$B$158,-1),"",A218+1),A218),"")</f>
        <v/>
      </c>
      <c r="B219" t="str">
        <f>IF(Input_Lieferant!B220="","",Input_Lieferant!B220)</f>
        <v/>
      </c>
      <c r="C219" t="str">
        <f t="shared" si="208"/>
        <v/>
      </c>
      <c r="D219" t="str">
        <f t="shared" si="209"/>
        <v/>
      </c>
      <c r="E219" t="str">
        <f t="shared" si="210"/>
        <v/>
      </c>
      <c r="F219" t="str">
        <f t="shared" si="218"/>
        <v/>
      </c>
      <c r="G219" t="str">
        <f t="shared" ref="G219" si="231">IF(A218="","",2)</f>
        <v/>
      </c>
      <c r="H219" t="str">
        <f t="shared" si="212"/>
        <v/>
      </c>
      <c r="I219" t="str">
        <f>_xlfn.IFNA(IF(INDEX(Input_Lieferant!$C$9:$BE$158,MATCH($A219,Input_Lieferant!$B$9:$B$158,0),MATCH($I$3,Input_Lieferant!$C$8:$BE$8,0))=0,"",INDEX(Input_Lieferant!$C$9:$BE$158,MATCH($A219,Input_Lieferant!$B$9:$B$158,0),MATCH($I$3,Input_Lieferant!$C$8:$BE$8,0))),"")</f>
        <v/>
      </c>
    </row>
    <row r="220" spans="1:9" x14ac:dyDescent="0.2">
      <c r="A220" s="257" t="str">
        <f>IFERROR(IF(AND(A214=A215,A215=A216,A216=A217,A217=A218,A218=A219),IF(A219+1&gt;MATCH(0,Input_Lieferant!$B$9:$B$158,-1),"",A219+1),A219),"")</f>
        <v/>
      </c>
      <c r="B220" t="str">
        <f>IF(Input_Lieferant!B221="","",Input_Lieferant!B221)</f>
        <v/>
      </c>
      <c r="C220" t="str">
        <f t="shared" si="208"/>
        <v/>
      </c>
      <c r="D220" t="str">
        <f t="shared" si="209"/>
        <v/>
      </c>
      <c r="E220" t="str">
        <f t="shared" si="210"/>
        <v/>
      </c>
      <c r="F220" t="str">
        <f t="shared" si="218"/>
        <v/>
      </c>
      <c r="G220" t="str">
        <f t="shared" ref="G220" si="232">IF(A220="","",1)</f>
        <v/>
      </c>
      <c r="H220" t="str">
        <f t="shared" si="212"/>
        <v/>
      </c>
      <c r="I220" t="str">
        <f>_xlfn.IFNA(IF(INDEX(Input_Lieferant!$C$9:$BE$158,MATCH($A220,Input_Lieferant!$B$9:$B$158,0),MATCH($I$5,Input_Lieferant!$C$8:$BE$8,0))=0,"",INDEX(Input_Lieferant!$C$9:$BE$158,MATCH($A220,Input_Lieferant!$B$9:$B$158,0),MATCH($I$5,Input_Lieferant!$C$8:$BE$8,0))),"")</f>
        <v/>
      </c>
    </row>
    <row r="221" spans="1:9" x14ac:dyDescent="0.2">
      <c r="A221" s="257" t="str">
        <f>IFERROR(IF(AND(A215=A216,A216=A217,A217=A218,A218=A219,A219=A220),IF(A220+1&gt;MATCH(0,Input_Lieferant!$B$9:$B$158,-1),"",A220+1),A220),"")</f>
        <v/>
      </c>
      <c r="B221" t="str">
        <f>IF(Input_Lieferant!B222="","",Input_Lieferant!B222)</f>
        <v/>
      </c>
      <c r="C221" t="str">
        <f t="shared" si="208"/>
        <v/>
      </c>
      <c r="D221" t="str">
        <f t="shared" si="209"/>
        <v/>
      </c>
      <c r="E221" t="str">
        <f t="shared" si="210"/>
        <v/>
      </c>
      <c r="F221" t="str">
        <f t="shared" si="218"/>
        <v/>
      </c>
      <c r="G221" t="str">
        <f t="shared" ref="G221" si="233">IF(A220="","",2)</f>
        <v/>
      </c>
      <c r="H221" t="str">
        <f t="shared" si="212"/>
        <v/>
      </c>
      <c r="I221" t="str">
        <f>_xlfn.IFNA(IF(INDEX(Input_Lieferant!$C$9:$BE$158,MATCH($A221,Input_Lieferant!$B$9:$B$158,0),MATCH($I$2,Input_Lieferant!$C$8:$BE$8,0))=0,"",INDEX(Input_Lieferant!$C$9:$BE$158,MATCH($A221,Input_Lieferant!$B$9:$B$158,0),MATCH($I$2,Input_Lieferant!$C$8:$BE$8,0))),"")</f>
        <v/>
      </c>
    </row>
    <row r="222" spans="1:9" x14ac:dyDescent="0.2">
      <c r="A222" s="257" t="str">
        <f>IFERROR(IF(AND(A216=A217,A217=A218,A218=A219,A219=A220,A220=A221),IF(A221+1&gt;MATCH(0,Input_Lieferant!$B$9:$B$158,-1),"",A221+1),A221),"")</f>
        <v/>
      </c>
      <c r="B222" t="str">
        <f>IF(Input_Lieferant!B223="","",Input_Lieferant!B223)</f>
        <v/>
      </c>
      <c r="C222" t="str">
        <f t="shared" si="208"/>
        <v/>
      </c>
      <c r="D222" t="str">
        <f t="shared" si="209"/>
        <v/>
      </c>
      <c r="E222" t="str">
        <f t="shared" si="210"/>
        <v/>
      </c>
      <c r="F222" t="str">
        <f t="shared" si="218"/>
        <v/>
      </c>
      <c r="G222" t="str">
        <f t="shared" ref="G222" si="234">IF(A222="","",1)</f>
        <v/>
      </c>
      <c r="H222" t="str">
        <f t="shared" si="212"/>
        <v/>
      </c>
      <c r="I222" t="str">
        <f>_xlfn.IFNA(IF(INDEX(Input_Lieferant!$C$9:$BE$158,MATCH($A222,Input_Lieferant!$B$9:$B$158,0),MATCH($I$4,Input_Lieferant!$C$8:$BE$8,0))=0,"",INDEX(Input_Lieferant!$C$9:$BE$158,MATCH($A222,Input_Lieferant!$B$9:$B$158,0),MATCH($I$4,Input_Lieferant!$C$8:$BE$8,0))),"")</f>
        <v/>
      </c>
    </row>
    <row r="223" spans="1:9" x14ac:dyDescent="0.2">
      <c r="A223" s="257" t="str">
        <f>IFERROR(IF(AND(A217=A218,A218=A219,A219=A220,A220=A221,A221=A222),IF(A222+1&gt;MATCH(0,Input_Lieferant!$B$9:$B$158,-1),"",A222+1),A222),"")</f>
        <v/>
      </c>
      <c r="B223" t="str">
        <f>IF(Input_Lieferant!B224="","",Input_Lieferant!B224)</f>
        <v/>
      </c>
      <c r="C223" t="str">
        <f t="shared" si="208"/>
        <v/>
      </c>
      <c r="D223" t="str">
        <f t="shared" si="209"/>
        <v/>
      </c>
      <c r="E223" t="str">
        <f t="shared" si="210"/>
        <v/>
      </c>
      <c r="F223" t="str">
        <f t="shared" si="218"/>
        <v/>
      </c>
      <c r="G223" t="str">
        <f t="shared" ref="G223" si="235">IF(A222="","",2)</f>
        <v/>
      </c>
      <c r="H223" t="str">
        <f t="shared" si="212"/>
        <v/>
      </c>
      <c r="I223" t="str">
        <f>_xlfn.IFNA(IF(INDEX(Input_Lieferant!$C$9:$BE$158,MATCH($A223,Input_Lieferant!$B$9:$B$158,0),MATCH($I$1,Input_Lieferant!$C$8:$BE$8,0))=0,"",INDEX(Input_Lieferant!$C$9:$BE$158,MATCH($A223,Input_Lieferant!$B$9:$B$158,0),MATCH($I$1,Input_Lieferant!$C$8:$BE$8,0))),"")</f>
        <v/>
      </c>
    </row>
    <row r="224" spans="1:9" x14ac:dyDescent="0.2">
      <c r="A224" s="257" t="str">
        <f>IFERROR(IF(AND(A218=A219,A219=A220,A220=A221,A221=A222,A222=A223),IF(A223+1&gt;MATCH(0,Input_Lieferant!$B$9:$B$158,-1),"",A223+1),A223),"")</f>
        <v/>
      </c>
      <c r="B224" t="str">
        <f>IF(Input_Lieferant!B225="","",Input_Lieferant!B225)</f>
        <v/>
      </c>
      <c r="C224" t="str">
        <f t="shared" si="208"/>
        <v/>
      </c>
      <c r="D224" t="str">
        <f t="shared" si="209"/>
        <v/>
      </c>
      <c r="E224" t="str">
        <f t="shared" si="210"/>
        <v/>
      </c>
      <c r="F224" t="str">
        <f t="shared" si="218"/>
        <v/>
      </c>
      <c r="G224" t="str">
        <f t="shared" ref="G224" si="236">IF(A224="","",1)</f>
        <v/>
      </c>
      <c r="H224" t="str">
        <f t="shared" si="212"/>
        <v/>
      </c>
      <c r="I224" t="str">
        <f>_xlfn.IFNA(IF(INDEX(Input_Lieferant!$C$9:$BE$158,MATCH($A224,Input_Lieferant!$B$9:$B$158,0),MATCH($I$6,Input_Lieferant!$C$8:$BE$8,0))=0,"",INDEX(Input_Lieferant!$C$9:$BE$158,MATCH($A224,Input_Lieferant!$B$9:$B$158,0),MATCH($I$6,Input_Lieferant!$C$8:$BE$8,0))),"")</f>
        <v/>
      </c>
    </row>
    <row r="225" spans="1:9" x14ac:dyDescent="0.2">
      <c r="A225" s="257" t="str">
        <f>IFERROR(IF(AND(A219=A220,A220=A221,A221=A222,A222=A223,A223=A224),IF(A224+1&gt;MATCH(0,Input_Lieferant!$B$9:$B$158,-1),"",A224+1),A224),"")</f>
        <v/>
      </c>
      <c r="B225" t="str">
        <f>IF(Input_Lieferant!B226="","",Input_Lieferant!B226)</f>
        <v/>
      </c>
      <c r="C225" t="str">
        <f t="shared" si="208"/>
        <v/>
      </c>
      <c r="D225" t="str">
        <f t="shared" si="209"/>
        <v/>
      </c>
      <c r="E225" t="str">
        <f t="shared" si="210"/>
        <v/>
      </c>
      <c r="F225" t="str">
        <f t="shared" si="218"/>
        <v/>
      </c>
      <c r="G225" t="str">
        <f t="shared" ref="G225" si="237">IF(A224="","",2)</f>
        <v/>
      </c>
      <c r="H225" t="str">
        <f t="shared" si="212"/>
        <v/>
      </c>
      <c r="I225" t="str">
        <f>_xlfn.IFNA(IF(INDEX(Input_Lieferant!$C$9:$BE$158,MATCH($A225,Input_Lieferant!$B$9:$B$158,0),MATCH($I$3,Input_Lieferant!$C$8:$BE$8,0))=0,"",INDEX(Input_Lieferant!$C$9:$BE$158,MATCH($A225,Input_Lieferant!$B$9:$B$158,0),MATCH($I$3,Input_Lieferant!$C$8:$BE$8,0))),"")</f>
        <v/>
      </c>
    </row>
    <row r="226" spans="1:9" x14ac:dyDescent="0.2">
      <c r="A226" s="257" t="str">
        <f>IFERROR(IF(AND(A220=A221,A221=A222,A222=A223,A223=A224,A224=A225),IF(A225+1&gt;MATCH(0,Input_Lieferant!$B$9:$B$158,-1),"",A225+1),A225),"")</f>
        <v/>
      </c>
      <c r="B226" t="str">
        <f>IF(Input_Lieferant!B227="","",Input_Lieferant!B227)</f>
        <v/>
      </c>
      <c r="C226" t="str">
        <f t="shared" si="208"/>
        <v/>
      </c>
      <c r="D226" t="str">
        <f t="shared" si="209"/>
        <v/>
      </c>
      <c r="E226" t="str">
        <f t="shared" si="210"/>
        <v/>
      </c>
      <c r="F226" t="str">
        <f t="shared" si="218"/>
        <v/>
      </c>
      <c r="G226" t="str">
        <f t="shared" ref="G226" si="238">IF(A226="","",1)</f>
        <v/>
      </c>
      <c r="H226" t="str">
        <f t="shared" si="212"/>
        <v/>
      </c>
      <c r="I226" t="str">
        <f>_xlfn.IFNA(IF(INDEX(Input_Lieferant!$C$9:$BE$158,MATCH($A226,Input_Lieferant!$B$9:$B$158,0),MATCH($I$5,Input_Lieferant!$C$8:$BE$8,0))=0,"",INDEX(Input_Lieferant!$C$9:$BE$158,MATCH($A226,Input_Lieferant!$B$9:$B$158,0),MATCH($I$5,Input_Lieferant!$C$8:$BE$8,0))),"")</f>
        <v/>
      </c>
    </row>
    <row r="227" spans="1:9" x14ac:dyDescent="0.2">
      <c r="A227" s="257" t="str">
        <f>IFERROR(IF(AND(A221=A222,A222=A223,A223=A224,A224=A225,A225=A226),IF(A226+1&gt;MATCH(0,Input_Lieferant!$B$9:$B$158,-1),"",A226+1),A226),"")</f>
        <v/>
      </c>
      <c r="B227" t="str">
        <f>IF(Input_Lieferant!B228="","",Input_Lieferant!B228)</f>
        <v/>
      </c>
      <c r="C227" t="str">
        <f t="shared" si="208"/>
        <v/>
      </c>
      <c r="D227" t="str">
        <f t="shared" si="209"/>
        <v/>
      </c>
      <c r="E227" t="str">
        <f t="shared" si="210"/>
        <v/>
      </c>
      <c r="F227" t="str">
        <f t="shared" si="218"/>
        <v/>
      </c>
      <c r="G227" t="str">
        <f t="shared" ref="G227" si="239">IF(A226="","",2)</f>
        <v/>
      </c>
      <c r="H227" t="str">
        <f t="shared" si="212"/>
        <v/>
      </c>
      <c r="I227" t="str">
        <f>_xlfn.IFNA(IF(INDEX(Input_Lieferant!$C$9:$BE$158,MATCH($A227,Input_Lieferant!$B$9:$B$158,0),MATCH($I$2,Input_Lieferant!$C$8:$BE$8,0))=0,"",INDEX(Input_Lieferant!$C$9:$BE$158,MATCH($A227,Input_Lieferant!$B$9:$B$158,0),MATCH($I$2,Input_Lieferant!$C$8:$BE$8,0))),"")</f>
        <v/>
      </c>
    </row>
    <row r="228" spans="1:9" x14ac:dyDescent="0.2">
      <c r="A228" s="257" t="str">
        <f>IFERROR(IF(AND(A222=A223,A223=A224,A224=A225,A225=A226,A226=A227),IF(A227+1&gt;MATCH(0,Input_Lieferant!$B$9:$B$158,-1),"",A227+1),A227),"")</f>
        <v/>
      </c>
      <c r="B228" t="str">
        <f>IF(Input_Lieferant!B229="","",Input_Lieferant!B229)</f>
        <v/>
      </c>
      <c r="C228" t="str">
        <f t="shared" si="208"/>
        <v/>
      </c>
      <c r="D228" t="str">
        <f t="shared" si="209"/>
        <v/>
      </c>
      <c r="E228" t="str">
        <f t="shared" si="210"/>
        <v/>
      </c>
      <c r="F228" t="str">
        <f t="shared" si="218"/>
        <v/>
      </c>
      <c r="G228" t="str">
        <f t="shared" ref="G228" si="240">IF(A228="","",1)</f>
        <v/>
      </c>
      <c r="H228" t="str">
        <f t="shared" si="212"/>
        <v/>
      </c>
      <c r="I228" t="str">
        <f>_xlfn.IFNA(IF(INDEX(Input_Lieferant!$C$9:$BE$158,MATCH($A228,Input_Lieferant!$B$9:$B$158,0),MATCH($I$4,Input_Lieferant!$C$8:$BE$8,0))=0,"",INDEX(Input_Lieferant!$C$9:$BE$158,MATCH($A228,Input_Lieferant!$B$9:$B$158,0),MATCH($I$4,Input_Lieferant!$C$8:$BE$8,0))),"")</f>
        <v/>
      </c>
    </row>
    <row r="229" spans="1:9" x14ac:dyDescent="0.2">
      <c r="A229" s="257" t="str">
        <f>IFERROR(IF(AND(A223=A224,A224=A225,A225=A226,A226=A227,A227=A228),IF(A228+1&gt;MATCH(0,Input_Lieferant!$B$9:$B$158,-1),"",A228+1),A228),"")</f>
        <v/>
      </c>
      <c r="B229" t="str">
        <f>IF(Input_Lieferant!B230="","",Input_Lieferant!B230)</f>
        <v/>
      </c>
      <c r="C229" t="str">
        <f t="shared" si="208"/>
        <v/>
      </c>
      <c r="D229" t="str">
        <f t="shared" si="209"/>
        <v/>
      </c>
      <c r="E229" t="str">
        <f t="shared" si="210"/>
        <v/>
      </c>
      <c r="F229" t="str">
        <f t="shared" si="218"/>
        <v/>
      </c>
      <c r="G229" t="str">
        <f t="shared" ref="G229" si="241">IF(A228="","",2)</f>
        <v/>
      </c>
      <c r="H229" t="str">
        <f t="shared" si="212"/>
        <v/>
      </c>
      <c r="I229" t="str">
        <f>_xlfn.IFNA(IF(INDEX(Input_Lieferant!$C$9:$BE$158,MATCH($A229,Input_Lieferant!$B$9:$B$158,0),MATCH($I$1,Input_Lieferant!$C$8:$BE$8,0))=0,"",INDEX(Input_Lieferant!$C$9:$BE$158,MATCH($A229,Input_Lieferant!$B$9:$B$158,0),MATCH($I$1,Input_Lieferant!$C$8:$BE$8,0))),"")</f>
        <v/>
      </c>
    </row>
    <row r="230" spans="1:9" x14ac:dyDescent="0.2">
      <c r="A230" s="257" t="str">
        <f>IFERROR(IF(AND(A224=A225,A225=A226,A226=A227,A227=A228,A228=A229),IF(A229+1&gt;MATCH(0,Input_Lieferant!$B$9:$B$158,-1),"",A229+1),A229),"")</f>
        <v/>
      </c>
      <c r="B230" t="str">
        <f>IF(Input_Lieferant!B231="","",Input_Lieferant!B231)</f>
        <v/>
      </c>
      <c r="C230" t="str">
        <f t="shared" si="208"/>
        <v/>
      </c>
      <c r="D230" t="str">
        <f t="shared" si="209"/>
        <v/>
      </c>
      <c r="E230" t="str">
        <f t="shared" si="210"/>
        <v/>
      </c>
      <c r="F230" t="str">
        <f t="shared" si="218"/>
        <v/>
      </c>
      <c r="G230" t="str">
        <f t="shared" ref="G230" si="242">IF(A230="","",1)</f>
        <v/>
      </c>
      <c r="H230" t="str">
        <f t="shared" si="212"/>
        <v/>
      </c>
      <c r="I230" t="str">
        <f>_xlfn.IFNA(IF(INDEX(Input_Lieferant!$C$9:$BE$158,MATCH($A230,Input_Lieferant!$B$9:$B$158,0),MATCH($I$6,Input_Lieferant!$C$8:$BE$8,0))=0,"",INDEX(Input_Lieferant!$C$9:$BE$158,MATCH($A230,Input_Lieferant!$B$9:$B$158,0),MATCH($I$6,Input_Lieferant!$C$8:$BE$8,0))),"")</f>
        <v/>
      </c>
    </row>
    <row r="231" spans="1:9" x14ac:dyDescent="0.2">
      <c r="A231" s="257" t="str">
        <f>IFERROR(IF(AND(A225=A226,A226=A227,A227=A228,A228=A229,A229=A230),IF(A230+1&gt;MATCH(0,Input_Lieferant!$B$9:$B$158,-1),"",A230+1),A230),"")</f>
        <v/>
      </c>
      <c r="B231" t="str">
        <f>IF(Input_Lieferant!B232="","",Input_Lieferant!B232)</f>
        <v/>
      </c>
      <c r="C231" t="str">
        <f t="shared" si="208"/>
        <v/>
      </c>
      <c r="D231" t="str">
        <f t="shared" si="209"/>
        <v/>
      </c>
      <c r="E231" t="str">
        <f t="shared" si="210"/>
        <v/>
      </c>
      <c r="F231" t="str">
        <f t="shared" si="218"/>
        <v/>
      </c>
      <c r="G231" t="str">
        <f t="shared" ref="G231" si="243">IF(A230="","",2)</f>
        <v/>
      </c>
      <c r="H231" t="str">
        <f t="shared" si="212"/>
        <v/>
      </c>
      <c r="I231" t="str">
        <f>_xlfn.IFNA(IF(INDEX(Input_Lieferant!$C$9:$BE$158,MATCH($A231,Input_Lieferant!$B$9:$B$158,0),MATCH($I$3,Input_Lieferant!$C$8:$BE$8,0))=0,"",INDEX(Input_Lieferant!$C$9:$BE$158,MATCH($A231,Input_Lieferant!$B$9:$B$158,0),MATCH($I$3,Input_Lieferant!$C$8:$BE$8,0))),"")</f>
        <v/>
      </c>
    </row>
    <row r="232" spans="1:9" x14ac:dyDescent="0.2">
      <c r="A232" s="257" t="str">
        <f>IFERROR(IF(AND(A226=A227,A227=A228,A228=A229,A229=A230,A230=A231),IF(A231+1&gt;MATCH(0,Input_Lieferant!$B$9:$B$158,-1),"",A231+1),A231),"")</f>
        <v/>
      </c>
      <c r="B232" t="str">
        <f>IF(Input_Lieferant!B233="","",Input_Lieferant!B233)</f>
        <v/>
      </c>
      <c r="C232" t="str">
        <f t="shared" si="208"/>
        <v/>
      </c>
      <c r="D232" t="str">
        <f t="shared" si="209"/>
        <v/>
      </c>
      <c r="E232" t="str">
        <f t="shared" si="210"/>
        <v/>
      </c>
      <c r="F232" t="str">
        <f t="shared" si="218"/>
        <v/>
      </c>
      <c r="G232" t="str">
        <f t="shared" ref="G232" si="244">IF(A232="","",1)</f>
        <v/>
      </c>
      <c r="H232" t="str">
        <f t="shared" si="212"/>
        <v/>
      </c>
      <c r="I232" t="str">
        <f>_xlfn.IFNA(IF(INDEX(Input_Lieferant!$C$9:$BE$158,MATCH($A232,Input_Lieferant!$B$9:$B$158,0),MATCH($I$5,Input_Lieferant!$C$8:$BE$8,0))=0,"",INDEX(Input_Lieferant!$C$9:$BE$158,MATCH($A232,Input_Lieferant!$B$9:$B$158,0),MATCH($I$5,Input_Lieferant!$C$8:$BE$8,0))),"")</f>
        <v/>
      </c>
    </row>
    <row r="233" spans="1:9" x14ac:dyDescent="0.2">
      <c r="A233" s="257" t="str">
        <f>IFERROR(IF(AND(A227=A228,A228=A229,A229=A230,A230=A231,A231=A232),IF(A232+1&gt;MATCH(0,Input_Lieferant!$B$9:$B$158,-1),"",A232+1),A232),"")</f>
        <v/>
      </c>
      <c r="B233" t="str">
        <f>IF(Input_Lieferant!B234="","",Input_Lieferant!B234)</f>
        <v/>
      </c>
      <c r="C233" t="str">
        <f t="shared" si="208"/>
        <v/>
      </c>
      <c r="D233" t="str">
        <f t="shared" si="209"/>
        <v/>
      </c>
      <c r="E233" t="str">
        <f t="shared" si="210"/>
        <v/>
      </c>
      <c r="F233" t="str">
        <f t="shared" si="218"/>
        <v/>
      </c>
      <c r="G233" t="str">
        <f t="shared" ref="G233" si="245">IF(A232="","",2)</f>
        <v/>
      </c>
      <c r="H233" t="str">
        <f t="shared" si="212"/>
        <v/>
      </c>
      <c r="I233" t="str">
        <f>_xlfn.IFNA(IF(INDEX(Input_Lieferant!$C$9:$BE$158,MATCH($A233,Input_Lieferant!$B$9:$B$158,0),MATCH($I$2,Input_Lieferant!$C$8:$BE$8,0))=0,"",INDEX(Input_Lieferant!$C$9:$BE$158,MATCH($A233,Input_Lieferant!$B$9:$B$158,0),MATCH($I$2,Input_Lieferant!$C$8:$BE$8,0))),"")</f>
        <v/>
      </c>
    </row>
    <row r="234" spans="1:9" x14ac:dyDescent="0.2">
      <c r="A234" s="257" t="str">
        <f>IFERROR(IF(AND(A228=A229,A229=A230,A230=A231,A231=A232,A232=A233),IF(A233+1&gt;MATCH(0,Input_Lieferant!$B$9:$B$158,-1),"",A233+1),A233),"")</f>
        <v/>
      </c>
      <c r="B234" t="str">
        <f>IF(Input_Lieferant!B235="","",Input_Lieferant!B235)</f>
        <v/>
      </c>
      <c r="C234" t="str">
        <f t="shared" si="208"/>
        <v/>
      </c>
      <c r="D234" t="str">
        <f t="shared" si="209"/>
        <v/>
      </c>
      <c r="E234" t="str">
        <f t="shared" si="210"/>
        <v/>
      </c>
      <c r="F234" t="str">
        <f t="shared" si="218"/>
        <v/>
      </c>
      <c r="G234" t="str">
        <f t="shared" ref="G234" si="246">IF(A234="","",1)</f>
        <v/>
      </c>
      <c r="H234" t="str">
        <f t="shared" si="212"/>
        <v/>
      </c>
      <c r="I234" t="str">
        <f>_xlfn.IFNA(IF(INDEX(Input_Lieferant!$C$9:$BE$158,MATCH($A234,Input_Lieferant!$B$9:$B$158,0),MATCH($I$4,Input_Lieferant!$C$8:$BE$8,0))=0,"",INDEX(Input_Lieferant!$C$9:$BE$158,MATCH($A234,Input_Lieferant!$B$9:$B$158,0),MATCH($I$4,Input_Lieferant!$C$8:$BE$8,0))),"")</f>
        <v/>
      </c>
    </row>
    <row r="235" spans="1:9" x14ac:dyDescent="0.2">
      <c r="A235" s="257" t="str">
        <f>IFERROR(IF(AND(A229=A230,A230=A231,A231=A232,A232=A233,A233=A234),IF(A234+1&gt;MATCH(0,Input_Lieferant!$B$9:$B$158,-1),"",A234+1),A234),"")</f>
        <v/>
      </c>
      <c r="B235" t="str">
        <f>IF(Input_Lieferant!B236="","",Input_Lieferant!B236)</f>
        <v/>
      </c>
      <c r="C235" t="str">
        <f t="shared" si="208"/>
        <v/>
      </c>
      <c r="D235" t="str">
        <f t="shared" si="209"/>
        <v/>
      </c>
      <c r="E235" t="str">
        <f t="shared" si="210"/>
        <v/>
      </c>
      <c r="F235" t="str">
        <f t="shared" si="218"/>
        <v/>
      </c>
      <c r="G235" t="str">
        <f t="shared" ref="G235" si="247">IF(A234="","",2)</f>
        <v/>
      </c>
      <c r="H235" t="str">
        <f t="shared" si="212"/>
        <v/>
      </c>
      <c r="I235" t="str">
        <f>_xlfn.IFNA(IF(INDEX(Input_Lieferant!$C$9:$BE$158,MATCH($A235,Input_Lieferant!$B$9:$B$158,0),MATCH($I$1,Input_Lieferant!$C$8:$BE$8,0))=0,"",INDEX(Input_Lieferant!$C$9:$BE$158,MATCH($A235,Input_Lieferant!$B$9:$B$158,0),MATCH($I$1,Input_Lieferant!$C$8:$BE$8,0))),"")</f>
        <v/>
      </c>
    </row>
    <row r="236" spans="1:9" x14ac:dyDescent="0.2">
      <c r="A236" s="257" t="str">
        <f>IFERROR(IF(AND(A230=A231,A231=A232,A232=A233,A233=A234,A234=A235),IF(A235+1&gt;MATCH(0,Input_Lieferant!$B$9:$B$158,-1),"",A235+1),A235),"")</f>
        <v/>
      </c>
      <c r="B236" t="str">
        <f>IF(Input_Lieferant!B237="","",Input_Lieferant!B237)</f>
        <v/>
      </c>
      <c r="C236" t="str">
        <f t="shared" si="208"/>
        <v/>
      </c>
      <c r="D236" t="str">
        <f t="shared" si="209"/>
        <v/>
      </c>
      <c r="E236" t="str">
        <f t="shared" si="210"/>
        <v/>
      </c>
      <c r="F236" t="str">
        <f t="shared" si="218"/>
        <v/>
      </c>
      <c r="G236" t="str">
        <f t="shared" ref="G236" si="248">IF(A236="","",1)</f>
        <v/>
      </c>
      <c r="H236" t="str">
        <f t="shared" si="212"/>
        <v/>
      </c>
      <c r="I236" t="str">
        <f>_xlfn.IFNA(IF(INDEX(Input_Lieferant!$C$9:$BE$158,MATCH($A236,Input_Lieferant!$B$9:$B$158,0),MATCH($I$6,Input_Lieferant!$C$8:$BE$8,0))=0,"",INDEX(Input_Lieferant!$C$9:$BE$158,MATCH($A236,Input_Lieferant!$B$9:$B$158,0),MATCH($I$6,Input_Lieferant!$C$8:$BE$8,0))),"")</f>
        <v/>
      </c>
    </row>
    <row r="237" spans="1:9" x14ac:dyDescent="0.2">
      <c r="A237" s="257" t="str">
        <f>IFERROR(IF(AND(A231=A232,A232=A233,A233=A234,A234=A235,A235=A236),IF(A236+1&gt;MATCH(0,Input_Lieferant!$B$9:$B$158,-1),"",A236+1),A236),"")</f>
        <v/>
      </c>
      <c r="B237" t="str">
        <f>IF(Input_Lieferant!B238="","",Input_Lieferant!B238)</f>
        <v/>
      </c>
      <c r="C237" t="str">
        <f t="shared" si="208"/>
        <v/>
      </c>
      <c r="D237" t="str">
        <f t="shared" si="209"/>
        <v/>
      </c>
      <c r="E237" t="str">
        <f t="shared" si="210"/>
        <v/>
      </c>
      <c r="F237" t="str">
        <f t="shared" si="218"/>
        <v/>
      </c>
      <c r="G237" t="str">
        <f t="shared" ref="G237" si="249">IF(A236="","",2)</f>
        <v/>
      </c>
      <c r="H237" t="str">
        <f t="shared" si="212"/>
        <v/>
      </c>
      <c r="I237" t="str">
        <f>_xlfn.IFNA(IF(INDEX(Input_Lieferant!$C$9:$BE$158,MATCH($A237,Input_Lieferant!$B$9:$B$158,0),MATCH($I$3,Input_Lieferant!$C$8:$BE$8,0))=0,"",INDEX(Input_Lieferant!$C$9:$BE$158,MATCH($A237,Input_Lieferant!$B$9:$B$158,0),MATCH($I$3,Input_Lieferant!$C$8:$BE$8,0))),"")</f>
        <v/>
      </c>
    </row>
    <row r="238" spans="1:9" x14ac:dyDescent="0.2">
      <c r="A238" s="257" t="str">
        <f>IFERROR(IF(AND(A232=A233,A233=A234,A234=A235,A235=A236,A236=A237),IF(A237+1&gt;MATCH(0,Input_Lieferant!$B$9:$B$158,-1),"",A237+1),A237),"")</f>
        <v/>
      </c>
      <c r="B238" t="str">
        <f>IF(Input_Lieferant!B239="","",Input_Lieferant!B239)</f>
        <v/>
      </c>
      <c r="C238" t="str">
        <f t="shared" si="208"/>
        <v/>
      </c>
      <c r="D238" t="str">
        <f t="shared" si="209"/>
        <v/>
      </c>
      <c r="E238" t="str">
        <f t="shared" si="210"/>
        <v/>
      </c>
      <c r="F238" t="str">
        <f t="shared" si="218"/>
        <v/>
      </c>
      <c r="G238" t="str">
        <f t="shared" ref="G238" si="250">IF(A238="","",1)</f>
        <v/>
      </c>
      <c r="H238" t="str">
        <f t="shared" si="212"/>
        <v/>
      </c>
      <c r="I238" t="str">
        <f>_xlfn.IFNA(IF(INDEX(Input_Lieferant!$C$9:$BE$158,MATCH($A238,Input_Lieferant!$B$9:$B$158,0),MATCH($I$5,Input_Lieferant!$C$8:$BE$8,0))=0,"",INDEX(Input_Lieferant!$C$9:$BE$158,MATCH($A238,Input_Lieferant!$B$9:$B$158,0),MATCH($I$5,Input_Lieferant!$C$8:$BE$8,0))),"")</f>
        <v/>
      </c>
    </row>
    <row r="239" spans="1:9" x14ac:dyDescent="0.2">
      <c r="A239" s="257" t="str">
        <f>IFERROR(IF(AND(A233=A234,A234=A235,A235=A236,A236=A237,A237=A238),IF(A238+1&gt;MATCH(0,Input_Lieferant!$B$9:$B$158,-1),"",A238+1),A238),"")</f>
        <v/>
      </c>
      <c r="B239" t="str">
        <f>IF(Input_Lieferant!B240="","",Input_Lieferant!B240)</f>
        <v/>
      </c>
      <c r="C239" t="str">
        <f t="shared" si="208"/>
        <v/>
      </c>
      <c r="D239" t="str">
        <f t="shared" si="209"/>
        <v/>
      </c>
      <c r="E239" t="str">
        <f t="shared" si="210"/>
        <v/>
      </c>
      <c r="F239" t="str">
        <f t="shared" si="218"/>
        <v/>
      </c>
      <c r="G239" t="str">
        <f t="shared" ref="G239" si="251">IF(A238="","",2)</f>
        <v/>
      </c>
      <c r="H239" t="str">
        <f t="shared" si="212"/>
        <v/>
      </c>
      <c r="I239" t="str">
        <f>_xlfn.IFNA(IF(INDEX(Input_Lieferant!$C$9:$BE$158,MATCH($A239,Input_Lieferant!$B$9:$B$158,0),MATCH($I$2,Input_Lieferant!$C$8:$BE$8,0))=0,"",INDEX(Input_Lieferant!$C$9:$BE$158,MATCH($A239,Input_Lieferant!$B$9:$B$158,0),MATCH($I$2,Input_Lieferant!$C$8:$BE$8,0))),"")</f>
        <v/>
      </c>
    </row>
    <row r="240" spans="1:9" x14ac:dyDescent="0.2">
      <c r="A240" s="257" t="str">
        <f>IFERROR(IF(AND(A234=A235,A235=A236,A236=A237,A237=A238,A238=A239),IF(A239+1&gt;MATCH(0,Input_Lieferant!$B$9:$B$158,-1),"",A239+1),A239),"")</f>
        <v/>
      </c>
      <c r="B240" t="str">
        <f>IF(Input_Lieferant!B241="","",Input_Lieferant!B241)</f>
        <v/>
      </c>
      <c r="C240" t="str">
        <f t="shared" si="208"/>
        <v/>
      </c>
      <c r="D240" t="str">
        <f t="shared" si="209"/>
        <v/>
      </c>
      <c r="E240" t="str">
        <f t="shared" si="210"/>
        <v/>
      </c>
      <c r="F240" t="str">
        <f t="shared" si="218"/>
        <v/>
      </c>
      <c r="G240" t="str">
        <f t="shared" ref="G240" si="252">IF(A240="","",1)</f>
        <v/>
      </c>
      <c r="H240" t="str">
        <f t="shared" si="212"/>
        <v/>
      </c>
      <c r="I240" t="str">
        <f>_xlfn.IFNA(IF(INDEX(Input_Lieferant!$C$9:$BE$158,MATCH($A240,Input_Lieferant!$B$9:$B$158,0),MATCH($I$4,Input_Lieferant!$C$8:$BE$8,0))=0,"",INDEX(Input_Lieferant!$C$9:$BE$158,MATCH($A240,Input_Lieferant!$B$9:$B$158,0),MATCH($I$4,Input_Lieferant!$C$8:$BE$8,0))),"")</f>
        <v/>
      </c>
    </row>
    <row r="241" spans="1:9" x14ac:dyDescent="0.2">
      <c r="A241" s="257" t="str">
        <f>IFERROR(IF(AND(A235=A236,A236=A237,A237=A238,A238=A239,A239=A240),IF(A240+1&gt;MATCH(0,Input_Lieferant!$B$9:$B$158,-1),"",A240+1),A240),"")</f>
        <v/>
      </c>
      <c r="B241" t="str">
        <f>IF(Input_Lieferant!B242="","",Input_Lieferant!B242)</f>
        <v/>
      </c>
      <c r="C241" t="str">
        <f t="shared" si="208"/>
        <v/>
      </c>
      <c r="D241" t="str">
        <f t="shared" si="209"/>
        <v/>
      </c>
      <c r="E241" t="str">
        <f t="shared" si="210"/>
        <v/>
      </c>
      <c r="F241" t="str">
        <f t="shared" si="218"/>
        <v/>
      </c>
      <c r="G241" t="str">
        <f t="shared" ref="G241" si="253">IF(A240="","",2)</f>
        <v/>
      </c>
      <c r="H241" t="str">
        <f t="shared" si="212"/>
        <v/>
      </c>
      <c r="I241" t="str">
        <f>_xlfn.IFNA(IF(INDEX(Input_Lieferant!$C$9:$BE$158,MATCH($A241,Input_Lieferant!$B$9:$B$158,0),MATCH($I$1,Input_Lieferant!$C$8:$BE$8,0))=0,"",INDEX(Input_Lieferant!$C$9:$BE$158,MATCH($A241,Input_Lieferant!$B$9:$B$158,0),MATCH($I$1,Input_Lieferant!$C$8:$BE$8,0))),"")</f>
        <v/>
      </c>
    </row>
    <row r="242" spans="1:9" x14ac:dyDescent="0.2">
      <c r="A242" s="257" t="str">
        <f>IFERROR(IF(AND(A236=A237,A237=A238,A238=A239,A239=A240,A240=A241),IF(A241+1&gt;MATCH(0,Input_Lieferant!$B$9:$B$158,-1),"",A241+1),A241),"")</f>
        <v/>
      </c>
      <c r="B242" t="str">
        <f>IF(Input_Lieferant!B243="","",Input_Lieferant!B243)</f>
        <v/>
      </c>
      <c r="C242" t="str">
        <f t="shared" si="208"/>
        <v/>
      </c>
      <c r="D242" t="str">
        <f t="shared" si="209"/>
        <v/>
      </c>
      <c r="E242" t="str">
        <f t="shared" si="210"/>
        <v/>
      </c>
      <c r="F242" t="str">
        <f t="shared" si="218"/>
        <v/>
      </c>
      <c r="G242" t="str">
        <f t="shared" ref="G242" si="254">IF(A242="","",1)</f>
        <v/>
      </c>
      <c r="H242" t="str">
        <f t="shared" si="212"/>
        <v/>
      </c>
      <c r="I242" t="str">
        <f>_xlfn.IFNA(IF(INDEX(Input_Lieferant!$C$9:$BE$158,MATCH($A242,Input_Lieferant!$B$9:$B$158,0),MATCH($I$6,Input_Lieferant!$C$8:$BE$8,0))=0,"",INDEX(Input_Lieferant!$C$9:$BE$158,MATCH($A242,Input_Lieferant!$B$9:$B$158,0),MATCH($I$6,Input_Lieferant!$C$8:$BE$8,0))),"")</f>
        <v/>
      </c>
    </row>
    <row r="243" spans="1:9" x14ac:dyDescent="0.2">
      <c r="A243" s="257" t="str">
        <f>IFERROR(IF(AND(A237=A238,A238=A239,A239=A240,A240=A241,A241=A242),IF(A242+1&gt;MATCH(0,Input_Lieferant!$B$9:$B$158,-1),"",A242+1),A242),"")</f>
        <v/>
      </c>
      <c r="B243" t="str">
        <f>IF(Input_Lieferant!B244="","",Input_Lieferant!B244)</f>
        <v/>
      </c>
      <c r="C243" t="str">
        <f t="shared" si="208"/>
        <v/>
      </c>
      <c r="D243" t="str">
        <f t="shared" si="209"/>
        <v/>
      </c>
      <c r="E243" t="str">
        <f t="shared" si="210"/>
        <v/>
      </c>
      <c r="F243" t="str">
        <f t="shared" si="218"/>
        <v/>
      </c>
      <c r="G243" t="str">
        <f t="shared" ref="G243" si="255">IF(A242="","",2)</f>
        <v/>
      </c>
      <c r="H243" t="str">
        <f t="shared" si="212"/>
        <v/>
      </c>
      <c r="I243" t="str">
        <f>_xlfn.IFNA(IF(INDEX(Input_Lieferant!$C$9:$BE$158,MATCH($A243,Input_Lieferant!$B$9:$B$158,0),MATCH($I$3,Input_Lieferant!$C$8:$BE$8,0))=0,"",INDEX(Input_Lieferant!$C$9:$BE$158,MATCH($A243,Input_Lieferant!$B$9:$B$158,0),MATCH($I$3,Input_Lieferant!$C$8:$BE$8,0))),"")</f>
        <v/>
      </c>
    </row>
    <row r="244" spans="1:9" x14ac:dyDescent="0.2">
      <c r="A244" s="257" t="str">
        <f>IFERROR(IF(AND(A238=A239,A239=A240,A240=A241,A241=A242,A242=A243),IF(A243+1&gt;MATCH(0,Input_Lieferant!$B$9:$B$158,-1),"",A243+1),A243),"")</f>
        <v/>
      </c>
      <c r="B244" t="str">
        <f>IF(Input_Lieferant!B245="","",Input_Lieferant!B245)</f>
        <v/>
      </c>
      <c r="C244" t="str">
        <f t="shared" si="208"/>
        <v/>
      </c>
      <c r="D244" t="str">
        <f t="shared" si="209"/>
        <v/>
      </c>
      <c r="E244" t="str">
        <f t="shared" si="210"/>
        <v/>
      </c>
      <c r="F244" t="str">
        <f t="shared" si="218"/>
        <v/>
      </c>
      <c r="G244" t="str">
        <f t="shared" ref="G244" si="256">IF(A244="","",1)</f>
        <v/>
      </c>
      <c r="H244" t="str">
        <f t="shared" si="212"/>
        <v/>
      </c>
      <c r="I244" t="str">
        <f>_xlfn.IFNA(IF(INDEX(Input_Lieferant!$C$9:$BE$158,MATCH($A244,Input_Lieferant!$B$9:$B$158,0),MATCH($I$5,Input_Lieferant!$C$8:$BE$8,0))=0,"",INDEX(Input_Lieferant!$C$9:$BE$158,MATCH($A244,Input_Lieferant!$B$9:$B$158,0),MATCH($I$5,Input_Lieferant!$C$8:$BE$8,0))),"")</f>
        <v/>
      </c>
    </row>
    <row r="245" spans="1:9" x14ac:dyDescent="0.2">
      <c r="A245" s="257" t="str">
        <f>IFERROR(IF(AND(A239=A240,A240=A241,A241=A242,A242=A243,A243=A244),IF(A244+1&gt;MATCH(0,Input_Lieferant!$B$9:$B$158,-1),"",A244+1),A244),"")</f>
        <v/>
      </c>
      <c r="B245" t="str">
        <f>IF(Input_Lieferant!B246="","",Input_Lieferant!B246)</f>
        <v/>
      </c>
      <c r="C245" t="str">
        <f t="shared" si="208"/>
        <v/>
      </c>
      <c r="D245" t="str">
        <f t="shared" si="209"/>
        <v/>
      </c>
      <c r="E245" t="str">
        <f t="shared" si="210"/>
        <v/>
      </c>
      <c r="F245" t="str">
        <f t="shared" si="218"/>
        <v/>
      </c>
      <c r="G245" t="str">
        <f t="shared" ref="G245" si="257">IF(A244="","",2)</f>
        <v/>
      </c>
      <c r="H245" t="str">
        <f t="shared" si="212"/>
        <v/>
      </c>
      <c r="I245" t="str">
        <f>_xlfn.IFNA(IF(INDEX(Input_Lieferant!$C$9:$BE$158,MATCH($A245,Input_Lieferant!$B$9:$B$158,0),MATCH($I$2,Input_Lieferant!$C$8:$BE$8,0))=0,"",INDEX(Input_Lieferant!$C$9:$BE$158,MATCH($A245,Input_Lieferant!$B$9:$B$158,0),MATCH($I$2,Input_Lieferant!$C$8:$BE$8,0))),"")</f>
        <v/>
      </c>
    </row>
    <row r="246" spans="1:9" x14ac:dyDescent="0.2">
      <c r="A246" s="257" t="str">
        <f>IFERROR(IF(AND(A240=A241,A241=A242,A242=A243,A243=A244,A244=A245),IF(A245+1&gt;MATCH(0,Input_Lieferant!$B$9:$B$158,-1),"",A245+1),A245),"")</f>
        <v/>
      </c>
      <c r="B246" t="str">
        <f>IF(Input_Lieferant!B247="","",Input_Lieferant!B247)</f>
        <v/>
      </c>
      <c r="C246" t="str">
        <f t="shared" si="208"/>
        <v/>
      </c>
      <c r="D246" t="str">
        <f t="shared" si="209"/>
        <v/>
      </c>
      <c r="E246" t="str">
        <f t="shared" si="210"/>
        <v/>
      </c>
      <c r="F246" t="str">
        <f t="shared" si="218"/>
        <v/>
      </c>
      <c r="G246" t="str">
        <f t="shared" ref="G246" si="258">IF(A246="","",1)</f>
        <v/>
      </c>
      <c r="H246" t="str">
        <f t="shared" si="212"/>
        <v/>
      </c>
      <c r="I246" t="str">
        <f>_xlfn.IFNA(IF(INDEX(Input_Lieferant!$C$9:$BE$158,MATCH($A246,Input_Lieferant!$B$9:$B$158,0),MATCH($I$4,Input_Lieferant!$C$8:$BE$8,0))=0,"",INDEX(Input_Lieferant!$C$9:$BE$158,MATCH($A246,Input_Lieferant!$B$9:$B$158,0),MATCH($I$4,Input_Lieferant!$C$8:$BE$8,0))),"")</f>
        <v/>
      </c>
    </row>
    <row r="247" spans="1:9" x14ac:dyDescent="0.2">
      <c r="A247" s="257" t="str">
        <f>IFERROR(IF(AND(A241=A242,A242=A243,A243=A244,A244=A245,A245=A246),IF(A246+1&gt;MATCH(0,Input_Lieferant!$B$9:$B$158,-1),"",A246+1),A246),"")</f>
        <v/>
      </c>
      <c r="B247" t="str">
        <f>IF(Input_Lieferant!B248="","",Input_Lieferant!B248)</f>
        <v/>
      </c>
      <c r="C247" t="str">
        <f t="shared" si="208"/>
        <v/>
      </c>
      <c r="D247" t="str">
        <f t="shared" si="209"/>
        <v/>
      </c>
      <c r="E247" t="str">
        <f t="shared" si="210"/>
        <v/>
      </c>
      <c r="F247" t="str">
        <f t="shared" si="218"/>
        <v/>
      </c>
      <c r="G247" t="str">
        <f t="shared" ref="G247" si="259">IF(A246="","",2)</f>
        <v/>
      </c>
      <c r="H247" t="str">
        <f t="shared" si="212"/>
        <v/>
      </c>
      <c r="I247" t="str">
        <f>_xlfn.IFNA(IF(INDEX(Input_Lieferant!$C$9:$BE$158,MATCH($A247,Input_Lieferant!$B$9:$B$158,0),MATCH($I$1,Input_Lieferant!$C$8:$BE$8,0))=0,"",INDEX(Input_Lieferant!$C$9:$BE$158,MATCH($A247,Input_Lieferant!$B$9:$B$158,0),MATCH($I$1,Input_Lieferant!$C$8:$BE$8,0))),"")</f>
        <v/>
      </c>
    </row>
    <row r="248" spans="1:9" x14ac:dyDescent="0.2">
      <c r="A248" s="257" t="str">
        <f>IFERROR(IF(AND(A242=A243,A243=A244,A244=A245,A245=A246,A246=A247),IF(A247+1&gt;MATCH(0,Input_Lieferant!$B$9:$B$158,-1),"",A247+1),A247),"")</f>
        <v/>
      </c>
      <c r="B248" t="str">
        <f>IF(Input_Lieferant!B249="","",Input_Lieferant!B249)</f>
        <v/>
      </c>
      <c r="C248" t="str">
        <f t="shared" si="208"/>
        <v/>
      </c>
      <c r="D248" t="str">
        <f t="shared" si="209"/>
        <v/>
      </c>
      <c r="E248" t="str">
        <f t="shared" si="210"/>
        <v/>
      </c>
      <c r="F248" t="str">
        <f t="shared" si="218"/>
        <v/>
      </c>
      <c r="G248" t="str">
        <f t="shared" ref="G248" si="260">IF(A248="","",1)</f>
        <v/>
      </c>
      <c r="H248" t="str">
        <f t="shared" si="212"/>
        <v/>
      </c>
      <c r="I248" t="str">
        <f>_xlfn.IFNA(IF(INDEX(Input_Lieferant!$C$9:$BE$158,MATCH($A248,Input_Lieferant!$B$9:$B$158,0),MATCH($I$6,Input_Lieferant!$C$8:$BE$8,0))=0,"",INDEX(Input_Lieferant!$C$9:$BE$158,MATCH($A248,Input_Lieferant!$B$9:$B$158,0),MATCH($I$6,Input_Lieferant!$C$8:$BE$8,0))),"")</f>
        <v/>
      </c>
    </row>
    <row r="249" spans="1:9" x14ac:dyDescent="0.2">
      <c r="A249" s="257" t="str">
        <f>IFERROR(IF(AND(A243=A244,A244=A245,A245=A246,A246=A247,A247=A248),IF(A248+1&gt;MATCH(0,Input_Lieferant!$B$9:$B$158,-1),"",A248+1),A248),"")</f>
        <v/>
      </c>
      <c r="B249" t="str">
        <f>IF(Input_Lieferant!B250="","",Input_Lieferant!B250)</f>
        <v/>
      </c>
      <c r="C249" t="str">
        <f t="shared" si="208"/>
        <v/>
      </c>
      <c r="D249" t="str">
        <f t="shared" si="209"/>
        <v/>
      </c>
      <c r="E249" t="str">
        <f t="shared" si="210"/>
        <v/>
      </c>
      <c r="F249" t="str">
        <f t="shared" si="218"/>
        <v/>
      </c>
      <c r="G249" t="str">
        <f t="shared" ref="G249" si="261">IF(A248="","",2)</f>
        <v/>
      </c>
      <c r="H249" t="str">
        <f t="shared" si="212"/>
        <v/>
      </c>
      <c r="I249" t="str">
        <f>_xlfn.IFNA(IF(INDEX(Input_Lieferant!$C$9:$BE$158,MATCH($A249,Input_Lieferant!$B$9:$B$158,0),MATCH($I$3,Input_Lieferant!$C$8:$BE$8,0))=0,"",INDEX(Input_Lieferant!$C$9:$BE$158,MATCH($A249,Input_Lieferant!$B$9:$B$158,0),MATCH($I$3,Input_Lieferant!$C$8:$BE$8,0))),"")</f>
        <v/>
      </c>
    </row>
    <row r="250" spans="1:9" x14ac:dyDescent="0.2">
      <c r="A250" s="257" t="str">
        <f>IFERROR(IF(AND(A244=A245,A245=A246,A246=A247,A247=A248,A248=A249),IF(A249+1&gt;MATCH(0,Input_Lieferant!$B$9:$B$158,-1),"",A249+1),A249),"")</f>
        <v/>
      </c>
      <c r="B250" t="str">
        <f>IF(Input_Lieferant!B251="","",Input_Lieferant!B251)</f>
        <v/>
      </c>
      <c r="C250" t="str">
        <f t="shared" si="208"/>
        <v/>
      </c>
      <c r="D250" t="str">
        <f t="shared" si="209"/>
        <v/>
      </c>
      <c r="E250" t="str">
        <f t="shared" si="210"/>
        <v/>
      </c>
      <c r="F250" t="str">
        <f t="shared" si="218"/>
        <v/>
      </c>
      <c r="G250" t="str">
        <f t="shared" ref="G250" si="262">IF(A250="","",1)</f>
        <v/>
      </c>
      <c r="H250" t="str">
        <f t="shared" si="212"/>
        <v/>
      </c>
      <c r="I250" t="str">
        <f>_xlfn.IFNA(IF(INDEX(Input_Lieferant!$C$9:$BE$158,MATCH($A250,Input_Lieferant!$B$9:$B$158,0),MATCH($I$5,Input_Lieferant!$C$8:$BE$8,0))=0,"",INDEX(Input_Lieferant!$C$9:$BE$158,MATCH($A250,Input_Lieferant!$B$9:$B$158,0),MATCH($I$5,Input_Lieferant!$C$8:$BE$8,0))),"")</f>
        <v/>
      </c>
    </row>
    <row r="251" spans="1:9" x14ac:dyDescent="0.2">
      <c r="A251" s="257" t="str">
        <f>IFERROR(IF(AND(A245=A246,A246=A247,A247=A248,A248=A249,A249=A250),IF(A250+1&gt;MATCH(0,Input_Lieferant!$B$9:$B$158,-1),"",A250+1),A250),"")</f>
        <v/>
      </c>
      <c r="B251" t="str">
        <f>IF(Input_Lieferant!B252="","",Input_Lieferant!B252)</f>
        <v/>
      </c>
      <c r="C251" t="str">
        <f t="shared" si="208"/>
        <v/>
      </c>
      <c r="D251" t="str">
        <f t="shared" si="209"/>
        <v/>
      </c>
      <c r="E251" t="str">
        <f t="shared" si="210"/>
        <v/>
      </c>
      <c r="F251" t="str">
        <f t="shared" si="218"/>
        <v/>
      </c>
      <c r="G251" t="str">
        <f t="shared" ref="G251" si="263">IF(A250="","",2)</f>
        <v/>
      </c>
      <c r="H251" t="str">
        <f t="shared" si="212"/>
        <v/>
      </c>
      <c r="I251" t="str">
        <f>_xlfn.IFNA(IF(INDEX(Input_Lieferant!$C$9:$BE$158,MATCH($A251,Input_Lieferant!$B$9:$B$158,0),MATCH($I$2,Input_Lieferant!$C$8:$BE$8,0))=0,"",INDEX(Input_Lieferant!$C$9:$BE$158,MATCH($A251,Input_Lieferant!$B$9:$B$158,0),MATCH($I$2,Input_Lieferant!$C$8:$BE$8,0))),"")</f>
        <v/>
      </c>
    </row>
    <row r="252" spans="1:9" x14ac:dyDescent="0.2">
      <c r="A252" s="257" t="str">
        <f>IFERROR(IF(AND(A246=A247,A247=A248,A248=A249,A249=A250,A250=A251),IF(A251+1&gt;MATCH(0,Input_Lieferant!$B$9:$B$158,-1),"",A251+1),A251),"")</f>
        <v/>
      </c>
      <c r="B252" t="str">
        <f>IF(Input_Lieferant!B253="","",Input_Lieferant!B253)</f>
        <v/>
      </c>
      <c r="C252" t="str">
        <f t="shared" si="208"/>
        <v/>
      </c>
      <c r="D252" t="str">
        <f t="shared" si="209"/>
        <v/>
      </c>
      <c r="E252" t="str">
        <f t="shared" si="210"/>
        <v/>
      </c>
      <c r="F252" t="str">
        <f t="shared" si="218"/>
        <v/>
      </c>
      <c r="G252" t="str">
        <f t="shared" ref="G252" si="264">IF(A252="","",1)</f>
        <v/>
      </c>
      <c r="H252" t="str">
        <f t="shared" si="212"/>
        <v/>
      </c>
      <c r="I252" t="str">
        <f>_xlfn.IFNA(IF(INDEX(Input_Lieferant!$C$9:$BE$158,MATCH($A252,Input_Lieferant!$B$9:$B$158,0),MATCH($I$4,Input_Lieferant!$C$8:$BE$8,0))=0,"",INDEX(Input_Lieferant!$C$9:$BE$158,MATCH($A252,Input_Lieferant!$B$9:$B$158,0),MATCH($I$4,Input_Lieferant!$C$8:$BE$8,0))),"")</f>
        <v/>
      </c>
    </row>
    <row r="253" spans="1:9" x14ac:dyDescent="0.2">
      <c r="A253" s="257" t="str">
        <f>IFERROR(IF(AND(A247=A248,A248=A249,A249=A250,A250=A251,A251=A252),IF(A252+1&gt;MATCH(0,Input_Lieferant!$B$9:$B$158,-1),"",A252+1),A252),"")</f>
        <v/>
      </c>
      <c r="B253" t="str">
        <f>IF(Input_Lieferant!B254="","",Input_Lieferant!B254)</f>
        <v/>
      </c>
      <c r="C253" t="str">
        <f t="shared" si="208"/>
        <v/>
      </c>
      <c r="D253" t="str">
        <f t="shared" si="209"/>
        <v/>
      </c>
      <c r="E253" t="str">
        <f t="shared" si="210"/>
        <v/>
      </c>
      <c r="F253" t="str">
        <f t="shared" si="218"/>
        <v/>
      </c>
      <c r="G253" t="str">
        <f t="shared" ref="G253" si="265">IF(A252="","",2)</f>
        <v/>
      </c>
      <c r="H253" t="str">
        <f t="shared" si="212"/>
        <v/>
      </c>
      <c r="I253" t="str">
        <f>_xlfn.IFNA(IF(INDEX(Input_Lieferant!$C$9:$BE$158,MATCH($A253,Input_Lieferant!$B$9:$B$158,0),MATCH($I$1,Input_Lieferant!$C$8:$BE$8,0))=0,"",INDEX(Input_Lieferant!$C$9:$BE$158,MATCH($A253,Input_Lieferant!$B$9:$B$158,0),MATCH($I$1,Input_Lieferant!$C$8:$BE$8,0))),"")</f>
        <v/>
      </c>
    </row>
    <row r="254" spans="1:9" x14ac:dyDescent="0.2">
      <c r="A254" s="257" t="str">
        <f>IFERROR(IF(AND(A248=A249,A249=A250,A250=A251,A251=A252,A252=A253),IF(A253+1&gt;MATCH(0,Input_Lieferant!$B$9:$B$158,-1),"",A253+1),A253),"")</f>
        <v/>
      </c>
      <c r="B254" t="str">
        <f>IF(Input_Lieferant!B255="","",Input_Lieferant!B255)</f>
        <v/>
      </c>
      <c r="C254" t="str">
        <f t="shared" si="208"/>
        <v/>
      </c>
      <c r="D254" t="str">
        <f t="shared" si="209"/>
        <v/>
      </c>
      <c r="E254" t="str">
        <f t="shared" si="210"/>
        <v/>
      </c>
      <c r="F254" t="str">
        <f t="shared" si="218"/>
        <v/>
      </c>
      <c r="G254" t="str">
        <f t="shared" ref="G254" si="266">IF(A254="","",1)</f>
        <v/>
      </c>
      <c r="H254" t="str">
        <f t="shared" si="212"/>
        <v/>
      </c>
      <c r="I254" t="str">
        <f>_xlfn.IFNA(IF(INDEX(Input_Lieferant!$C$9:$BE$158,MATCH($A254,Input_Lieferant!$B$9:$B$158,0),MATCH($I$6,Input_Lieferant!$C$8:$BE$8,0))=0,"",INDEX(Input_Lieferant!$C$9:$BE$158,MATCH($A254,Input_Lieferant!$B$9:$B$158,0),MATCH($I$6,Input_Lieferant!$C$8:$BE$8,0))),"")</f>
        <v/>
      </c>
    </row>
    <row r="255" spans="1:9" x14ac:dyDescent="0.2">
      <c r="A255" s="257" t="str">
        <f>IFERROR(IF(AND(A249=A250,A250=A251,A251=A252,A252=A253,A253=A254),IF(A254+1&gt;MATCH(0,Input_Lieferant!$B$9:$B$158,-1),"",A254+1),A254),"")</f>
        <v/>
      </c>
      <c r="B255" t="str">
        <f>IF(Input_Lieferant!B256="","",Input_Lieferant!B256)</f>
        <v/>
      </c>
      <c r="C255" t="str">
        <f t="shared" si="208"/>
        <v/>
      </c>
      <c r="D255" t="str">
        <f t="shared" si="209"/>
        <v/>
      </c>
      <c r="E255" t="str">
        <f t="shared" si="210"/>
        <v/>
      </c>
      <c r="F255" t="str">
        <f t="shared" si="218"/>
        <v/>
      </c>
      <c r="G255" t="str">
        <f t="shared" ref="G255" si="267">IF(A254="","",2)</f>
        <v/>
      </c>
      <c r="H255" t="str">
        <f t="shared" si="212"/>
        <v/>
      </c>
      <c r="I255" t="str">
        <f>_xlfn.IFNA(IF(INDEX(Input_Lieferant!$C$9:$BE$158,MATCH($A255,Input_Lieferant!$B$9:$B$158,0),MATCH($I$3,Input_Lieferant!$C$8:$BE$8,0))=0,"",INDEX(Input_Lieferant!$C$9:$BE$158,MATCH($A255,Input_Lieferant!$B$9:$B$158,0),MATCH($I$3,Input_Lieferant!$C$8:$BE$8,0))),"")</f>
        <v/>
      </c>
    </row>
    <row r="256" spans="1:9" x14ac:dyDescent="0.2">
      <c r="A256" s="257" t="str">
        <f>IFERROR(IF(AND(A250=A251,A251=A252,A252=A253,A253=A254,A254=A255),IF(A255+1&gt;MATCH(0,Input_Lieferant!$B$9:$B$158,-1),"",A255+1),A255),"")</f>
        <v/>
      </c>
      <c r="B256" t="str">
        <f>IF(Input_Lieferant!B257="","",Input_Lieferant!B257)</f>
        <v/>
      </c>
      <c r="C256" t="str">
        <f t="shared" si="208"/>
        <v/>
      </c>
      <c r="D256" t="str">
        <f t="shared" si="209"/>
        <v/>
      </c>
      <c r="E256" t="str">
        <f t="shared" si="210"/>
        <v/>
      </c>
      <c r="F256" t="str">
        <f t="shared" si="218"/>
        <v/>
      </c>
      <c r="G256" t="str">
        <f t="shared" ref="G256" si="268">IF(A256="","",1)</f>
        <v/>
      </c>
      <c r="H256" t="str">
        <f t="shared" si="212"/>
        <v/>
      </c>
      <c r="I256" t="str">
        <f>_xlfn.IFNA(IF(INDEX(Input_Lieferant!$C$9:$BE$158,MATCH($A256,Input_Lieferant!$B$9:$B$158,0),MATCH($I$5,Input_Lieferant!$C$8:$BE$8,0))=0,"",INDEX(Input_Lieferant!$C$9:$BE$158,MATCH($A256,Input_Lieferant!$B$9:$B$158,0),MATCH($I$5,Input_Lieferant!$C$8:$BE$8,0))),"")</f>
        <v/>
      </c>
    </row>
    <row r="257" spans="1:9" x14ac:dyDescent="0.2">
      <c r="A257" s="257" t="str">
        <f>IFERROR(IF(AND(A251=A252,A252=A253,A253=A254,A254=A255,A255=A256),IF(A256+1&gt;MATCH(0,Input_Lieferant!$B$9:$B$158,-1),"",A256+1),A256),"")</f>
        <v/>
      </c>
      <c r="B257" t="str">
        <f>IF(Input_Lieferant!B258="","",Input_Lieferant!B258)</f>
        <v/>
      </c>
      <c r="C257" t="str">
        <f t="shared" si="208"/>
        <v/>
      </c>
      <c r="D257" t="str">
        <f t="shared" si="209"/>
        <v/>
      </c>
      <c r="E257" t="str">
        <f t="shared" si="210"/>
        <v/>
      </c>
      <c r="F257" t="str">
        <f t="shared" si="218"/>
        <v/>
      </c>
      <c r="G257" t="str">
        <f t="shared" ref="G257" si="269">IF(A256="","",2)</f>
        <v/>
      </c>
      <c r="H257" t="str">
        <f t="shared" si="212"/>
        <v/>
      </c>
      <c r="I257" t="str">
        <f>_xlfn.IFNA(IF(INDEX(Input_Lieferant!$C$9:$BE$158,MATCH($A257,Input_Lieferant!$B$9:$B$158,0),MATCH($I$2,Input_Lieferant!$C$8:$BE$8,0))=0,"",INDEX(Input_Lieferant!$C$9:$BE$158,MATCH($A257,Input_Lieferant!$B$9:$B$158,0),MATCH($I$2,Input_Lieferant!$C$8:$BE$8,0))),"")</f>
        <v/>
      </c>
    </row>
    <row r="258" spans="1:9" x14ac:dyDescent="0.2">
      <c r="A258" s="257" t="str">
        <f>IFERROR(IF(AND(A252=A253,A253=A254,A254=A255,A255=A256,A256=A257),IF(A257+1&gt;MATCH(0,Input_Lieferant!$B$9:$B$158,-1),"",A257+1),A257),"")</f>
        <v/>
      </c>
      <c r="B258" t="str">
        <f>IF(Input_Lieferant!B259="","",Input_Lieferant!B259)</f>
        <v/>
      </c>
      <c r="C258" t="str">
        <f t="shared" si="208"/>
        <v/>
      </c>
      <c r="D258" t="str">
        <f t="shared" si="209"/>
        <v/>
      </c>
      <c r="E258" t="str">
        <f t="shared" si="210"/>
        <v/>
      </c>
      <c r="F258" t="str">
        <f t="shared" si="218"/>
        <v/>
      </c>
      <c r="G258" t="str">
        <f t="shared" ref="G258" si="270">IF(A258="","",1)</f>
        <v/>
      </c>
      <c r="H258" t="str">
        <f t="shared" si="212"/>
        <v/>
      </c>
      <c r="I258" t="str">
        <f>_xlfn.IFNA(IF(INDEX(Input_Lieferant!$C$9:$BE$158,MATCH($A258,Input_Lieferant!$B$9:$B$158,0),MATCH($I$4,Input_Lieferant!$C$8:$BE$8,0))=0,"",INDEX(Input_Lieferant!$C$9:$BE$158,MATCH($A258,Input_Lieferant!$B$9:$B$158,0),MATCH($I$4,Input_Lieferant!$C$8:$BE$8,0))),"")</f>
        <v/>
      </c>
    </row>
    <row r="259" spans="1:9" x14ac:dyDescent="0.2">
      <c r="A259" s="257" t="str">
        <f>IFERROR(IF(AND(A253=A254,A254=A255,A255=A256,A256=A257,A257=A258),IF(A258+1&gt;MATCH(0,Input_Lieferant!$B$9:$B$158,-1),"",A258+1),A258),"")</f>
        <v/>
      </c>
      <c r="B259" t="str">
        <f>IF(Input_Lieferant!B260="","",Input_Lieferant!B260)</f>
        <v/>
      </c>
      <c r="C259" t="str">
        <f t="shared" si="208"/>
        <v/>
      </c>
      <c r="D259" t="str">
        <f t="shared" si="209"/>
        <v/>
      </c>
      <c r="E259" t="str">
        <f t="shared" si="210"/>
        <v/>
      </c>
      <c r="F259" t="str">
        <f t="shared" si="218"/>
        <v/>
      </c>
      <c r="G259" t="str">
        <f t="shared" ref="G259" si="271">IF(A258="","",2)</f>
        <v/>
      </c>
      <c r="H259" t="str">
        <f t="shared" si="212"/>
        <v/>
      </c>
      <c r="I259" t="str">
        <f>_xlfn.IFNA(IF(INDEX(Input_Lieferant!$C$9:$BE$158,MATCH($A259,Input_Lieferant!$B$9:$B$158,0),MATCH($I$1,Input_Lieferant!$C$8:$BE$8,0))=0,"",INDEX(Input_Lieferant!$C$9:$BE$158,MATCH($A259,Input_Lieferant!$B$9:$B$158,0),MATCH($I$1,Input_Lieferant!$C$8:$BE$8,0))),"")</f>
        <v/>
      </c>
    </row>
    <row r="260" spans="1:9" x14ac:dyDescent="0.2">
      <c r="A260" s="257" t="str">
        <f>IFERROR(IF(AND(A254=A255,A255=A256,A256=A257,A257=A258,A258=A259),IF(A259+1&gt;MATCH(0,Input_Lieferant!$B$9:$B$158,-1),"",A259+1),A259),"")</f>
        <v/>
      </c>
      <c r="B260" t="str">
        <f>IF(Input_Lieferant!B261="","",Input_Lieferant!B261)</f>
        <v/>
      </c>
      <c r="C260" t="str">
        <f t="shared" si="208"/>
        <v/>
      </c>
      <c r="D260" t="str">
        <f t="shared" si="209"/>
        <v/>
      </c>
      <c r="E260" t="str">
        <f t="shared" si="210"/>
        <v/>
      </c>
      <c r="F260" t="str">
        <f t="shared" si="218"/>
        <v/>
      </c>
      <c r="G260" t="str">
        <f t="shared" ref="G260" si="272">IF(A260="","",1)</f>
        <v/>
      </c>
      <c r="H260" t="str">
        <f t="shared" si="212"/>
        <v/>
      </c>
      <c r="I260" t="str">
        <f>_xlfn.IFNA(IF(INDEX(Input_Lieferant!$C$9:$BE$158,MATCH($A260,Input_Lieferant!$B$9:$B$158,0),MATCH($I$6,Input_Lieferant!$C$8:$BE$8,0))=0,"",INDEX(Input_Lieferant!$C$9:$BE$158,MATCH($A260,Input_Lieferant!$B$9:$B$158,0),MATCH($I$6,Input_Lieferant!$C$8:$BE$8,0))),"")</f>
        <v/>
      </c>
    </row>
    <row r="261" spans="1:9" x14ac:dyDescent="0.2">
      <c r="A261" s="257" t="str">
        <f>IFERROR(IF(AND(A255=A256,A256=A257,A257=A258,A258=A259,A259=A260),IF(A260+1&gt;MATCH(0,Input_Lieferant!$B$9:$B$158,-1),"",A260+1),A260),"")</f>
        <v/>
      </c>
      <c r="B261" t="str">
        <f>IF(Input_Lieferant!B262="","",Input_Lieferant!B262)</f>
        <v/>
      </c>
      <c r="C261" t="str">
        <f t="shared" si="208"/>
        <v/>
      </c>
      <c r="D261" t="str">
        <f t="shared" si="209"/>
        <v/>
      </c>
      <c r="E261" t="str">
        <f t="shared" si="210"/>
        <v/>
      </c>
      <c r="F261" t="str">
        <f t="shared" si="218"/>
        <v/>
      </c>
      <c r="G261" t="str">
        <f t="shared" ref="G261" si="273">IF(A260="","",2)</f>
        <v/>
      </c>
      <c r="H261" t="str">
        <f t="shared" si="212"/>
        <v/>
      </c>
      <c r="I261" t="str">
        <f>_xlfn.IFNA(IF(INDEX(Input_Lieferant!$C$9:$BE$158,MATCH($A261,Input_Lieferant!$B$9:$B$158,0),MATCH($I$3,Input_Lieferant!$C$8:$BE$8,0))=0,"",INDEX(Input_Lieferant!$C$9:$BE$158,MATCH($A261,Input_Lieferant!$B$9:$B$158,0),MATCH($I$3,Input_Lieferant!$C$8:$BE$8,0))),"")</f>
        <v/>
      </c>
    </row>
    <row r="262" spans="1:9" x14ac:dyDescent="0.2">
      <c r="A262" s="257" t="str">
        <f>IFERROR(IF(AND(A256=A257,A257=A258,A258=A259,A259=A260,A260=A261),IF(A261+1&gt;MATCH(0,Input_Lieferant!$B$9:$B$158,-1),"",A261+1),A261),"")</f>
        <v/>
      </c>
      <c r="B262" t="str">
        <f>IF(Input_Lieferant!B263="","",Input_Lieferant!B263)</f>
        <v/>
      </c>
      <c r="C262" t="str">
        <f t="shared" si="208"/>
        <v/>
      </c>
      <c r="D262" t="str">
        <f t="shared" si="209"/>
        <v/>
      </c>
      <c r="E262" t="str">
        <f t="shared" si="210"/>
        <v/>
      </c>
      <c r="F262" t="str">
        <f t="shared" si="218"/>
        <v/>
      </c>
      <c r="G262" t="str">
        <f t="shared" ref="G262" si="274">IF(A262="","",1)</f>
        <v/>
      </c>
      <c r="H262" t="str">
        <f t="shared" si="212"/>
        <v/>
      </c>
      <c r="I262" t="str">
        <f>_xlfn.IFNA(IF(INDEX(Input_Lieferant!$C$9:$BE$158,MATCH($A262,Input_Lieferant!$B$9:$B$158,0),MATCH($I$5,Input_Lieferant!$C$8:$BE$8,0))=0,"",INDEX(Input_Lieferant!$C$9:$BE$158,MATCH($A262,Input_Lieferant!$B$9:$B$158,0),MATCH($I$5,Input_Lieferant!$C$8:$BE$8,0))),"")</f>
        <v/>
      </c>
    </row>
    <row r="263" spans="1:9" x14ac:dyDescent="0.2">
      <c r="A263" s="257" t="str">
        <f>IFERROR(IF(AND(A257=A258,A258=A259,A259=A260,A260=A261,A261=A262),IF(A262+1&gt;MATCH(0,Input_Lieferant!$B$9:$B$158,-1),"",A262+1),A262),"")</f>
        <v/>
      </c>
      <c r="B263" t="str">
        <f>IF(Input_Lieferant!B264="","",Input_Lieferant!B264)</f>
        <v/>
      </c>
      <c r="C263" t="str">
        <f t="shared" si="208"/>
        <v/>
      </c>
      <c r="D263" t="str">
        <f t="shared" si="209"/>
        <v/>
      </c>
      <c r="E263" t="str">
        <f t="shared" si="210"/>
        <v/>
      </c>
      <c r="F263" t="str">
        <f t="shared" si="218"/>
        <v/>
      </c>
      <c r="G263" t="str">
        <f t="shared" ref="G263" si="275">IF(A262="","",2)</f>
        <v/>
      </c>
      <c r="H263" t="str">
        <f t="shared" si="212"/>
        <v/>
      </c>
      <c r="I263" t="str">
        <f>_xlfn.IFNA(IF(INDEX(Input_Lieferant!$C$9:$BE$158,MATCH($A263,Input_Lieferant!$B$9:$B$158,0),MATCH($I$2,Input_Lieferant!$C$8:$BE$8,0))=0,"",INDEX(Input_Lieferant!$C$9:$BE$158,MATCH($A263,Input_Lieferant!$B$9:$B$158,0),MATCH($I$2,Input_Lieferant!$C$8:$BE$8,0))),"")</f>
        <v/>
      </c>
    </row>
    <row r="264" spans="1:9" x14ac:dyDescent="0.2">
      <c r="A264" s="257" t="str">
        <f>IFERROR(IF(AND(A258=A259,A259=A260,A260=A261,A261=A262,A262=A263),IF(A263+1&gt;MATCH(0,Input_Lieferant!$B$9:$B$158,-1),"",A263+1),A263),"")</f>
        <v/>
      </c>
      <c r="B264" t="str">
        <f>IF(Input_Lieferant!B265="","",Input_Lieferant!B265)</f>
        <v/>
      </c>
      <c r="C264" t="str">
        <f t="shared" si="208"/>
        <v/>
      </c>
      <c r="D264" t="str">
        <f t="shared" si="209"/>
        <v/>
      </c>
      <c r="E264" t="str">
        <f t="shared" si="210"/>
        <v/>
      </c>
      <c r="F264" t="str">
        <f t="shared" si="218"/>
        <v/>
      </c>
      <c r="G264" t="str">
        <f t="shared" ref="G264" si="276">IF(A264="","",1)</f>
        <v/>
      </c>
      <c r="H264" t="str">
        <f t="shared" si="212"/>
        <v/>
      </c>
      <c r="I264" t="str">
        <f>_xlfn.IFNA(IF(INDEX(Input_Lieferant!$C$9:$BE$158,MATCH($A264,Input_Lieferant!$B$9:$B$158,0),MATCH($I$4,Input_Lieferant!$C$8:$BE$8,0))=0,"",INDEX(Input_Lieferant!$C$9:$BE$158,MATCH($A264,Input_Lieferant!$B$9:$B$158,0),MATCH($I$4,Input_Lieferant!$C$8:$BE$8,0))),"")</f>
        <v/>
      </c>
    </row>
    <row r="265" spans="1:9" x14ac:dyDescent="0.2">
      <c r="A265" s="257" t="str">
        <f>IFERROR(IF(AND(A259=A260,A260=A261,A261=A262,A262=A263,A263=A264),IF(A264+1&gt;MATCH(0,Input_Lieferant!$B$9:$B$158,-1),"",A264+1),A264),"")</f>
        <v/>
      </c>
      <c r="B265" t="str">
        <f>IF(Input_Lieferant!B266="","",Input_Lieferant!B266)</f>
        <v/>
      </c>
      <c r="C265" t="str">
        <f t="shared" ref="C265:C328" si="277">IF(A265&lt;&gt;"","MATERIAL","")</f>
        <v/>
      </c>
      <c r="D265" t="str">
        <f t="shared" ref="D265:D328" si="278">A265</f>
        <v/>
      </c>
      <c r="E265" t="str">
        <f t="shared" ref="E265:E328" si="279">IF(A265&lt;&gt;"","GRUN","")</f>
        <v/>
      </c>
      <c r="F265" t="str">
        <f t="shared" si="218"/>
        <v/>
      </c>
      <c r="G265" t="str">
        <f t="shared" ref="G265" si="280">IF(A264="","",2)</f>
        <v/>
      </c>
      <c r="H265" t="str">
        <f t="shared" ref="H265:H328" si="281">IF(G265=2,"/","")</f>
        <v/>
      </c>
      <c r="I265" t="str">
        <f>_xlfn.IFNA(IF(INDEX(Input_Lieferant!$C$9:$BE$158,MATCH($A265,Input_Lieferant!$B$9:$B$158,0),MATCH($I$1,Input_Lieferant!$C$8:$BE$8,0))=0,"",INDEX(Input_Lieferant!$C$9:$BE$158,MATCH($A265,Input_Lieferant!$B$9:$B$158,0),MATCH($I$1,Input_Lieferant!$C$8:$BE$8,0))),"")</f>
        <v/>
      </c>
    </row>
    <row r="266" spans="1:9" x14ac:dyDescent="0.2">
      <c r="A266" s="257" t="str">
        <f>IFERROR(IF(AND(A260=A261,A261=A262,A262=A263,A263=A264,A264=A265),IF(A265+1&gt;MATCH(0,Input_Lieferant!$B$9:$B$158,-1),"",A265+1),A265),"")</f>
        <v/>
      </c>
      <c r="B266" t="str">
        <f>IF(Input_Lieferant!B267="","",Input_Lieferant!B267)</f>
        <v/>
      </c>
      <c r="C266" t="str">
        <f t="shared" si="277"/>
        <v/>
      </c>
      <c r="D266" t="str">
        <f t="shared" si="278"/>
        <v/>
      </c>
      <c r="E266" t="str">
        <f t="shared" si="279"/>
        <v/>
      </c>
      <c r="F266" t="str">
        <f t="shared" si="218"/>
        <v/>
      </c>
      <c r="G266" t="str">
        <f t="shared" ref="G266" si="282">IF(A266="","",1)</f>
        <v/>
      </c>
      <c r="H266" t="str">
        <f t="shared" si="281"/>
        <v/>
      </c>
      <c r="I266" t="str">
        <f>_xlfn.IFNA(IF(INDEX(Input_Lieferant!$C$9:$BE$158,MATCH($A266,Input_Lieferant!$B$9:$B$158,0),MATCH($I$6,Input_Lieferant!$C$8:$BE$8,0))=0,"",INDEX(Input_Lieferant!$C$9:$BE$158,MATCH($A266,Input_Lieferant!$B$9:$B$158,0),MATCH($I$6,Input_Lieferant!$C$8:$BE$8,0))),"")</f>
        <v/>
      </c>
    </row>
    <row r="267" spans="1:9" x14ac:dyDescent="0.2">
      <c r="A267" s="257" t="str">
        <f>IFERROR(IF(AND(A261=A262,A262=A263,A263=A264,A264=A265,A265=A266),IF(A266+1&gt;MATCH(0,Input_Lieferant!$B$9:$B$158,-1),"",A266+1),A266),"")</f>
        <v/>
      </c>
      <c r="B267" t="str">
        <f>IF(Input_Lieferant!B268="","",Input_Lieferant!B268)</f>
        <v/>
      </c>
      <c r="C267" t="str">
        <f t="shared" si="277"/>
        <v/>
      </c>
      <c r="D267" t="str">
        <f t="shared" si="278"/>
        <v/>
      </c>
      <c r="E267" t="str">
        <f t="shared" si="279"/>
        <v/>
      </c>
      <c r="F267" t="str">
        <f t="shared" si="218"/>
        <v/>
      </c>
      <c r="G267" t="str">
        <f t="shared" ref="G267" si="283">IF(A266="","",2)</f>
        <v/>
      </c>
      <c r="H267" t="str">
        <f t="shared" si="281"/>
        <v/>
      </c>
      <c r="I267" t="str">
        <f>_xlfn.IFNA(IF(INDEX(Input_Lieferant!$C$9:$BE$158,MATCH($A267,Input_Lieferant!$B$9:$B$158,0),MATCH($I$3,Input_Lieferant!$C$8:$BE$8,0))=0,"",INDEX(Input_Lieferant!$C$9:$BE$158,MATCH($A267,Input_Lieferant!$B$9:$B$158,0),MATCH($I$3,Input_Lieferant!$C$8:$BE$8,0))),"")</f>
        <v/>
      </c>
    </row>
    <row r="268" spans="1:9" x14ac:dyDescent="0.2">
      <c r="A268" s="257" t="str">
        <f>IFERROR(IF(AND(A262=A263,A263=A264,A264=A265,A265=A266,A266=A267),IF(A267+1&gt;MATCH(0,Input_Lieferant!$B$9:$B$158,-1),"",A267+1),A267),"")</f>
        <v/>
      </c>
      <c r="B268" t="str">
        <f>IF(Input_Lieferant!B269="","",Input_Lieferant!B269)</f>
        <v/>
      </c>
      <c r="C268" t="str">
        <f t="shared" si="277"/>
        <v/>
      </c>
      <c r="D268" t="str">
        <f t="shared" si="278"/>
        <v/>
      </c>
      <c r="E268" t="str">
        <f t="shared" si="279"/>
        <v/>
      </c>
      <c r="F268" t="str">
        <f t="shared" si="218"/>
        <v/>
      </c>
      <c r="G268" t="str">
        <f t="shared" ref="G268" si="284">IF(A268="","",1)</f>
        <v/>
      </c>
      <c r="H268" t="str">
        <f t="shared" si="281"/>
        <v/>
      </c>
      <c r="I268" t="str">
        <f>_xlfn.IFNA(IF(INDEX(Input_Lieferant!$C$9:$BE$158,MATCH($A268,Input_Lieferant!$B$9:$B$158,0),MATCH($I$5,Input_Lieferant!$C$8:$BE$8,0))=0,"",INDEX(Input_Lieferant!$C$9:$BE$158,MATCH($A268,Input_Lieferant!$B$9:$B$158,0),MATCH($I$5,Input_Lieferant!$C$8:$BE$8,0))),"")</f>
        <v/>
      </c>
    </row>
    <row r="269" spans="1:9" x14ac:dyDescent="0.2">
      <c r="A269" s="257" t="str">
        <f>IFERROR(IF(AND(A263=A264,A264=A265,A265=A266,A266=A267,A267=A268),IF(A268+1&gt;MATCH(0,Input_Lieferant!$B$9:$B$158,-1),"",A268+1),A268),"")</f>
        <v/>
      </c>
      <c r="B269" t="str">
        <f>IF(Input_Lieferant!B270="","",Input_Lieferant!B270)</f>
        <v/>
      </c>
      <c r="C269" t="str">
        <f t="shared" si="277"/>
        <v/>
      </c>
      <c r="D269" t="str">
        <f t="shared" si="278"/>
        <v/>
      </c>
      <c r="E269" t="str">
        <f t="shared" si="279"/>
        <v/>
      </c>
      <c r="F269" t="str">
        <f t="shared" si="218"/>
        <v/>
      </c>
      <c r="G269" t="str">
        <f t="shared" ref="G269" si="285">IF(A268="","",2)</f>
        <v/>
      </c>
      <c r="H269" t="str">
        <f t="shared" si="281"/>
        <v/>
      </c>
      <c r="I269" t="str">
        <f>_xlfn.IFNA(IF(INDEX(Input_Lieferant!$C$9:$BE$158,MATCH($A269,Input_Lieferant!$B$9:$B$158,0),MATCH($I$2,Input_Lieferant!$C$8:$BE$8,0))=0,"",INDEX(Input_Lieferant!$C$9:$BE$158,MATCH($A269,Input_Lieferant!$B$9:$B$158,0),MATCH($I$2,Input_Lieferant!$C$8:$BE$8,0))),"")</f>
        <v/>
      </c>
    </row>
    <row r="270" spans="1:9" x14ac:dyDescent="0.2">
      <c r="A270" s="257" t="str">
        <f>IFERROR(IF(AND(A264=A265,A265=A266,A266=A267,A267=A268,A268=A269),IF(A269+1&gt;MATCH(0,Input_Lieferant!$B$9:$B$158,-1),"",A269+1),A269),"")</f>
        <v/>
      </c>
      <c r="B270" t="str">
        <f>IF(Input_Lieferant!B271="","",Input_Lieferant!B271)</f>
        <v/>
      </c>
      <c r="C270" t="str">
        <f t="shared" si="277"/>
        <v/>
      </c>
      <c r="D270" t="str">
        <f t="shared" si="278"/>
        <v/>
      </c>
      <c r="E270" t="str">
        <f t="shared" si="279"/>
        <v/>
      </c>
      <c r="F270" t="str">
        <f t="shared" si="218"/>
        <v/>
      </c>
      <c r="G270" t="str">
        <f t="shared" ref="G270" si="286">IF(A270="","",1)</f>
        <v/>
      </c>
      <c r="H270" t="str">
        <f t="shared" si="281"/>
        <v/>
      </c>
      <c r="I270" t="str">
        <f>_xlfn.IFNA(IF(INDEX(Input_Lieferant!$C$9:$BE$158,MATCH($A270,Input_Lieferant!$B$9:$B$158,0),MATCH($I$4,Input_Lieferant!$C$8:$BE$8,0))=0,"",INDEX(Input_Lieferant!$C$9:$BE$158,MATCH($A270,Input_Lieferant!$B$9:$B$158,0),MATCH($I$4,Input_Lieferant!$C$8:$BE$8,0))),"")</f>
        <v/>
      </c>
    </row>
    <row r="271" spans="1:9" x14ac:dyDescent="0.2">
      <c r="A271" s="257" t="str">
        <f>IFERROR(IF(AND(A265=A266,A266=A267,A267=A268,A268=A269,A269=A270),IF(A270+1&gt;MATCH(0,Input_Lieferant!$B$9:$B$158,-1),"",A270+1),A270),"")</f>
        <v/>
      </c>
      <c r="B271" t="str">
        <f>IF(Input_Lieferant!B272="","",Input_Lieferant!B272)</f>
        <v/>
      </c>
      <c r="C271" t="str">
        <f t="shared" si="277"/>
        <v/>
      </c>
      <c r="D271" t="str">
        <f t="shared" si="278"/>
        <v/>
      </c>
      <c r="E271" t="str">
        <f t="shared" si="279"/>
        <v/>
      </c>
      <c r="F271" t="str">
        <f t="shared" ref="F271:F334" si="287">IF(A271&lt;&gt;"",F265,"")</f>
        <v/>
      </c>
      <c r="G271" t="str">
        <f t="shared" ref="G271" si="288">IF(A270="","",2)</f>
        <v/>
      </c>
      <c r="H271" t="str">
        <f t="shared" si="281"/>
        <v/>
      </c>
      <c r="I271" t="str">
        <f>_xlfn.IFNA(IF(INDEX(Input_Lieferant!$C$9:$BE$158,MATCH($A271,Input_Lieferant!$B$9:$B$158,0),MATCH($I$1,Input_Lieferant!$C$8:$BE$8,0))=0,"",INDEX(Input_Lieferant!$C$9:$BE$158,MATCH($A271,Input_Lieferant!$B$9:$B$158,0),MATCH($I$1,Input_Lieferant!$C$8:$BE$8,0))),"")</f>
        <v/>
      </c>
    </row>
    <row r="272" spans="1:9" x14ac:dyDescent="0.2">
      <c r="A272" s="257" t="str">
        <f>IFERROR(IF(AND(A266=A267,A267=A268,A268=A269,A269=A270,A270=A271),IF(A271+1&gt;MATCH(0,Input_Lieferant!$B$9:$B$158,-1),"",A271+1),A271),"")</f>
        <v/>
      </c>
      <c r="B272" t="str">
        <f>IF(Input_Lieferant!B273="","",Input_Lieferant!B273)</f>
        <v/>
      </c>
      <c r="C272" t="str">
        <f t="shared" si="277"/>
        <v/>
      </c>
      <c r="D272" t="str">
        <f t="shared" si="278"/>
        <v/>
      </c>
      <c r="E272" t="str">
        <f t="shared" si="279"/>
        <v/>
      </c>
      <c r="F272" t="str">
        <f t="shared" si="287"/>
        <v/>
      </c>
      <c r="G272" t="str">
        <f t="shared" ref="G272" si="289">IF(A272="","",1)</f>
        <v/>
      </c>
      <c r="H272" t="str">
        <f t="shared" si="281"/>
        <v/>
      </c>
      <c r="I272" t="str">
        <f>_xlfn.IFNA(IF(INDEX(Input_Lieferant!$C$9:$BE$158,MATCH($A272,Input_Lieferant!$B$9:$B$158,0),MATCH($I$6,Input_Lieferant!$C$8:$BE$8,0))=0,"",INDEX(Input_Lieferant!$C$9:$BE$158,MATCH($A272,Input_Lieferant!$B$9:$B$158,0),MATCH($I$6,Input_Lieferant!$C$8:$BE$8,0))),"")</f>
        <v/>
      </c>
    </row>
    <row r="273" spans="1:9" x14ac:dyDescent="0.2">
      <c r="A273" s="257" t="str">
        <f>IFERROR(IF(AND(A267=A268,A268=A269,A269=A270,A270=A271,A271=A272),IF(A272+1&gt;MATCH(0,Input_Lieferant!$B$9:$B$158,-1),"",A272+1),A272),"")</f>
        <v/>
      </c>
      <c r="B273" t="str">
        <f>IF(Input_Lieferant!B274="","",Input_Lieferant!B274)</f>
        <v/>
      </c>
      <c r="C273" t="str">
        <f t="shared" si="277"/>
        <v/>
      </c>
      <c r="D273" t="str">
        <f t="shared" si="278"/>
        <v/>
      </c>
      <c r="E273" t="str">
        <f t="shared" si="279"/>
        <v/>
      </c>
      <c r="F273" t="str">
        <f t="shared" si="287"/>
        <v/>
      </c>
      <c r="G273" t="str">
        <f t="shared" ref="G273" si="290">IF(A272="","",2)</f>
        <v/>
      </c>
      <c r="H273" t="str">
        <f t="shared" si="281"/>
        <v/>
      </c>
      <c r="I273" t="str">
        <f>_xlfn.IFNA(IF(INDEX(Input_Lieferant!$C$9:$BE$158,MATCH($A273,Input_Lieferant!$B$9:$B$158,0),MATCH($I$3,Input_Lieferant!$C$8:$BE$8,0))=0,"",INDEX(Input_Lieferant!$C$9:$BE$158,MATCH($A273,Input_Lieferant!$B$9:$B$158,0),MATCH($I$3,Input_Lieferant!$C$8:$BE$8,0))),"")</f>
        <v/>
      </c>
    </row>
    <row r="274" spans="1:9" x14ac:dyDescent="0.2">
      <c r="A274" s="257" t="str">
        <f>IFERROR(IF(AND(A268=A269,A269=A270,A270=A271,A271=A272,A272=A273),IF(A273+1&gt;MATCH(0,Input_Lieferant!$B$9:$B$158,-1),"",A273+1),A273),"")</f>
        <v/>
      </c>
      <c r="B274" t="str">
        <f>IF(Input_Lieferant!B275="","",Input_Lieferant!B275)</f>
        <v/>
      </c>
      <c r="C274" t="str">
        <f t="shared" si="277"/>
        <v/>
      </c>
      <c r="D274" t="str">
        <f t="shared" si="278"/>
        <v/>
      </c>
      <c r="E274" t="str">
        <f t="shared" si="279"/>
        <v/>
      </c>
      <c r="F274" t="str">
        <f t="shared" si="287"/>
        <v/>
      </c>
      <c r="G274" t="str">
        <f t="shared" ref="G274" si="291">IF(A274="","",1)</f>
        <v/>
      </c>
      <c r="H274" t="str">
        <f t="shared" si="281"/>
        <v/>
      </c>
      <c r="I274" t="str">
        <f>_xlfn.IFNA(IF(INDEX(Input_Lieferant!$C$9:$BE$158,MATCH($A274,Input_Lieferant!$B$9:$B$158,0),MATCH($I$5,Input_Lieferant!$C$8:$BE$8,0))=0,"",INDEX(Input_Lieferant!$C$9:$BE$158,MATCH($A274,Input_Lieferant!$B$9:$B$158,0),MATCH($I$5,Input_Lieferant!$C$8:$BE$8,0))),"")</f>
        <v/>
      </c>
    </row>
    <row r="275" spans="1:9" x14ac:dyDescent="0.2">
      <c r="A275" s="257" t="str">
        <f>IFERROR(IF(AND(A269=A270,A270=A271,A271=A272,A272=A273,A273=A274),IF(A274+1&gt;MATCH(0,Input_Lieferant!$B$9:$B$158,-1),"",A274+1),A274),"")</f>
        <v/>
      </c>
      <c r="B275" t="str">
        <f>IF(Input_Lieferant!B276="","",Input_Lieferant!B276)</f>
        <v/>
      </c>
      <c r="C275" t="str">
        <f t="shared" si="277"/>
        <v/>
      </c>
      <c r="D275" t="str">
        <f t="shared" si="278"/>
        <v/>
      </c>
      <c r="E275" t="str">
        <f t="shared" si="279"/>
        <v/>
      </c>
      <c r="F275" t="str">
        <f t="shared" si="287"/>
        <v/>
      </c>
      <c r="G275" t="str">
        <f t="shared" ref="G275" si="292">IF(A274="","",2)</f>
        <v/>
      </c>
      <c r="H275" t="str">
        <f t="shared" si="281"/>
        <v/>
      </c>
      <c r="I275" t="str">
        <f>_xlfn.IFNA(IF(INDEX(Input_Lieferant!$C$9:$BE$158,MATCH($A275,Input_Lieferant!$B$9:$B$158,0),MATCH($I$2,Input_Lieferant!$C$8:$BE$8,0))=0,"",INDEX(Input_Lieferant!$C$9:$BE$158,MATCH($A275,Input_Lieferant!$B$9:$B$158,0),MATCH($I$2,Input_Lieferant!$C$8:$BE$8,0))),"")</f>
        <v/>
      </c>
    </row>
    <row r="276" spans="1:9" x14ac:dyDescent="0.2">
      <c r="A276" s="257" t="str">
        <f>IFERROR(IF(AND(A270=A271,A271=A272,A272=A273,A273=A274,A274=A275),IF(A275+1&gt;MATCH(0,Input_Lieferant!$B$9:$B$158,-1),"",A275+1),A275),"")</f>
        <v/>
      </c>
      <c r="B276" t="str">
        <f>IF(Input_Lieferant!B277="","",Input_Lieferant!B277)</f>
        <v/>
      </c>
      <c r="C276" t="str">
        <f t="shared" si="277"/>
        <v/>
      </c>
      <c r="D276" t="str">
        <f t="shared" si="278"/>
        <v/>
      </c>
      <c r="E276" t="str">
        <f t="shared" si="279"/>
        <v/>
      </c>
      <c r="F276" t="str">
        <f t="shared" si="287"/>
        <v/>
      </c>
      <c r="G276" t="str">
        <f t="shared" ref="G276" si="293">IF(A276="","",1)</f>
        <v/>
      </c>
      <c r="H276" t="str">
        <f t="shared" si="281"/>
        <v/>
      </c>
      <c r="I276" t="str">
        <f>_xlfn.IFNA(IF(INDEX(Input_Lieferant!$C$9:$BE$158,MATCH($A276,Input_Lieferant!$B$9:$B$158,0),MATCH($I$4,Input_Lieferant!$C$8:$BE$8,0))=0,"",INDEX(Input_Lieferant!$C$9:$BE$158,MATCH($A276,Input_Lieferant!$B$9:$B$158,0),MATCH($I$4,Input_Lieferant!$C$8:$BE$8,0))),"")</f>
        <v/>
      </c>
    </row>
    <row r="277" spans="1:9" x14ac:dyDescent="0.2">
      <c r="A277" s="257" t="str">
        <f>IFERROR(IF(AND(A271=A272,A272=A273,A273=A274,A274=A275,A275=A276),IF(A276+1&gt;MATCH(0,Input_Lieferant!$B$9:$B$158,-1),"",A276+1),A276),"")</f>
        <v/>
      </c>
      <c r="B277" t="str">
        <f>IF(Input_Lieferant!B278="","",Input_Lieferant!B278)</f>
        <v/>
      </c>
      <c r="C277" t="str">
        <f t="shared" si="277"/>
        <v/>
      </c>
      <c r="D277" t="str">
        <f t="shared" si="278"/>
        <v/>
      </c>
      <c r="E277" t="str">
        <f t="shared" si="279"/>
        <v/>
      </c>
      <c r="F277" t="str">
        <f t="shared" si="287"/>
        <v/>
      </c>
      <c r="G277" t="str">
        <f t="shared" ref="G277" si="294">IF(A276="","",2)</f>
        <v/>
      </c>
      <c r="H277" t="str">
        <f t="shared" si="281"/>
        <v/>
      </c>
      <c r="I277" t="str">
        <f>_xlfn.IFNA(IF(INDEX(Input_Lieferant!$C$9:$BE$158,MATCH($A277,Input_Lieferant!$B$9:$B$158,0),MATCH($I$1,Input_Lieferant!$C$8:$BE$8,0))=0,"",INDEX(Input_Lieferant!$C$9:$BE$158,MATCH($A277,Input_Lieferant!$B$9:$B$158,0),MATCH($I$1,Input_Lieferant!$C$8:$BE$8,0))),"")</f>
        <v/>
      </c>
    </row>
    <row r="278" spans="1:9" x14ac:dyDescent="0.2">
      <c r="A278" s="257" t="str">
        <f>IFERROR(IF(AND(A272=A273,A273=A274,A274=A275,A275=A276,A276=A277),IF(A277+1&gt;MATCH(0,Input_Lieferant!$B$9:$B$158,-1),"",A277+1),A277),"")</f>
        <v/>
      </c>
      <c r="B278" t="str">
        <f>IF(Input_Lieferant!B279="","",Input_Lieferant!B279)</f>
        <v/>
      </c>
      <c r="C278" t="str">
        <f t="shared" si="277"/>
        <v/>
      </c>
      <c r="D278" t="str">
        <f t="shared" si="278"/>
        <v/>
      </c>
      <c r="E278" t="str">
        <f t="shared" si="279"/>
        <v/>
      </c>
      <c r="F278" t="str">
        <f t="shared" si="287"/>
        <v/>
      </c>
      <c r="G278" t="str">
        <f t="shared" ref="G278" si="295">IF(A278="","",1)</f>
        <v/>
      </c>
      <c r="H278" t="str">
        <f t="shared" si="281"/>
        <v/>
      </c>
      <c r="I278" t="str">
        <f>_xlfn.IFNA(IF(INDEX(Input_Lieferant!$C$9:$BE$158,MATCH($A278,Input_Lieferant!$B$9:$B$158,0),MATCH($I$6,Input_Lieferant!$C$8:$BE$8,0))=0,"",INDEX(Input_Lieferant!$C$9:$BE$158,MATCH($A278,Input_Lieferant!$B$9:$B$158,0),MATCH($I$6,Input_Lieferant!$C$8:$BE$8,0))),"")</f>
        <v/>
      </c>
    </row>
    <row r="279" spans="1:9" x14ac:dyDescent="0.2">
      <c r="A279" s="257" t="str">
        <f>IFERROR(IF(AND(A273=A274,A274=A275,A275=A276,A276=A277,A277=A278),IF(A278+1&gt;MATCH(0,Input_Lieferant!$B$9:$B$158,-1),"",A278+1),A278),"")</f>
        <v/>
      </c>
      <c r="B279" t="str">
        <f>IF(Input_Lieferant!B280="","",Input_Lieferant!B280)</f>
        <v/>
      </c>
      <c r="C279" t="str">
        <f t="shared" si="277"/>
        <v/>
      </c>
      <c r="D279" t="str">
        <f t="shared" si="278"/>
        <v/>
      </c>
      <c r="E279" t="str">
        <f t="shared" si="279"/>
        <v/>
      </c>
      <c r="F279" t="str">
        <f t="shared" si="287"/>
        <v/>
      </c>
      <c r="G279" t="str">
        <f t="shared" ref="G279" si="296">IF(A278="","",2)</f>
        <v/>
      </c>
      <c r="H279" t="str">
        <f t="shared" si="281"/>
        <v/>
      </c>
      <c r="I279" t="str">
        <f>_xlfn.IFNA(IF(INDEX(Input_Lieferant!$C$9:$BE$158,MATCH($A279,Input_Lieferant!$B$9:$B$158,0),MATCH($I$3,Input_Lieferant!$C$8:$BE$8,0))=0,"",INDEX(Input_Lieferant!$C$9:$BE$158,MATCH($A279,Input_Lieferant!$B$9:$B$158,0),MATCH($I$3,Input_Lieferant!$C$8:$BE$8,0))),"")</f>
        <v/>
      </c>
    </row>
    <row r="280" spans="1:9" x14ac:dyDescent="0.2">
      <c r="A280" s="257" t="str">
        <f>IFERROR(IF(AND(A274=A275,A275=A276,A276=A277,A277=A278,A278=A279),IF(A279+1&gt;MATCH(0,Input_Lieferant!$B$9:$B$158,-1),"",A279+1),A279),"")</f>
        <v/>
      </c>
      <c r="B280" t="str">
        <f>IF(Input_Lieferant!B281="","",Input_Lieferant!B281)</f>
        <v/>
      </c>
      <c r="C280" t="str">
        <f t="shared" si="277"/>
        <v/>
      </c>
      <c r="D280" t="str">
        <f t="shared" si="278"/>
        <v/>
      </c>
      <c r="E280" t="str">
        <f t="shared" si="279"/>
        <v/>
      </c>
      <c r="F280" t="str">
        <f t="shared" si="287"/>
        <v/>
      </c>
      <c r="G280" t="str">
        <f t="shared" ref="G280" si="297">IF(A280="","",1)</f>
        <v/>
      </c>
      <c r="H280" t="str">
        <f t="shared" si="281"/>
        <v/>
      </c>
      <c r="I280" t="str">
        <f>_xlfn.IFNA(IF(INDEX(Input_Lieferant!$C$9:$BE$158,MATCH($A280,Input_Lieferant!$B$9:$B$158,0),MATCH($I$5,Input_Lieferant!$C$8:$BE$8,0))=0,"",INDEX(Input_Lieferant!$C$9:$BE$158,MATCH($A280,Input_Lieferant!$B$9:$B$158,0),MATCH($I$5,Input_Lieferant!$C$8:$BE$8,0))),"")</f>
        <v/>
      </c>
    </row>
    <row r="281" spans="1:9" x14ac:dyDescent="0.2">
      <c r="A281" s="257" t="str">
        <f>IFERROR(IF(AND(A275=A276,A276=A277,A277=A278,A278=A279,A279=A280),IF(A280+1&gt;MATCH(0,Input_Lieferant!$B$9:$B$158,-1),"",A280+1),A280),"")</f>
        <v/>
      </c>
      <c r="B281" t="str">
        <f>IF(Input_Lieferant!B282="","",Input_Lieferant!B282)</f>
        <v/>
      </c>
      <c r="C281" t="str">
        <f t="shared" si="277"/>
        <v/>
      </c>
      <c r="D281" t="str">
        <f t="shared" si="278"/>
        <v/>
      </c>
      <c r="E281" t="str">
        <f t="shared" si="279"/>
        <v/>
      </c>
      <c r="F281" t="str">
        <f t="shared" si="287"/>
        <v/>
      </c>
      <c r="G281" t="str">
        <f t="shared" ref="G281" si="298">IF(A280="","",2)</f>
        <v/>
      </c>
      <c r="H281" t="str">
        <f t="shared" si="281"/>
        <v/>
      </c>
      <c r="I281" t="str">
        <f>_xlfn.IFNA(IF(INDEX(Input_Lieferant!$C$9:$BE$158,MATCH($A281,Input_Lieferant!$B$9:$B$158,0),MATCH($I$2,Input_Lieferant!$C$8:$BE$8,0))=0,"",INDEX(Input_Lieferant!$C$9:$BE$158,MATCH($A281,Input_Lieferant!$B$9:$B$158,0),MATCH($I$2,Input_Lieferant!$C$8:$BE$8,0))),"")</f>
        <v/>
      </c>
    </row>
    <row r="282" spans="1:9" x14ac:dyDescent="0.2">
      <c r="A282" s="257" t="str">
        <f>IFERROR(IF(AND(A276=A277,A277=A278,A278=A279,A279=A280,A280=A281),IF(A281+1&gt;MATCH(0,Input_Lieferant!$B$9:$B$158,-1),"",A281+1),A281),"")</f>
        <v/>
      </c>
      <c r="B282" t="str">
        <f>IF(Input_Lieferant!B283="","",Input_Lieferant!B283)</f>
        <v/>
      </c>
      <c r="C282" t="str">
        <f t="shared" si="277"/>
        <v/>
      </c>
      <c r="D282" t="str">
        <f t="shared" si="278"/>
        <v/>
      </c>
      <c r="E282" t="str">
        <f t="shared" si="279"/>
        <v/>
      </c>
      <c r="F282" t="str">
        <f t="shared" si="287"/>
        <v/>
      </c>
      <c r="G282" t="str">
        <f t="shared" ref="G282" si="299">IF(A282="","",1)</f>
        <v/>
      </c>
      <c r="H282" t="str">
        <f t="shared" si="281"/>
        <v/>
      </c>
      <c r="I282" t="str">
        <f>_xlfn.IFNA(IF(INDEX(Input_Lieferant!$C$9:$BE$158,MATCH($A282,Input_Lieferant!$B$9:$B$158,0),MATCH($I$4,Input_Lieferant!$C$8:$BE$8,0))=0,"",INDEX(Input_Lieferant!$C$9:$BE$158,MATCH($A282,Input_Lieferant!$B$9:$B$158,0),MATCH($I$4,Input_Lieferant!$C$8:$BE$8,0))),"")</f>
        <v/>
      </c>
    </row>
    <row r="283" spans="1:9" x14ac:dyDescent="0.2">
      <c r="A283" s="257" t="str">
        <f>IFERROR(IF(AND(A277=A278,A278=A279,A279=A280,A280=A281,A281=A282),IF(A282+1&gt;MATCH(0,Input_Lieferant!$B$9:$B$158,-1),"",A282+1),A282),"")</f>
        <v/>
      </c>
      <c r="B283" t="str">
        <f>IF(Input_Lieferant!B284="","",Input_Lieferant!B284)</f>
        <v/>
      </c>
      <c r="C283" t="str">
        <f t="shared" si="277"/>
        <v/>
      </c>
      <c r="D283" t="str">
        <f t="shared" si="278"/>
        <v/>
      </c>
      <c r="E283" t="str">
        <f t="shared" si="279"/>
        <v/>
      </c>
      <c r="F283" t="str">
        <f t="shared" si="287"/>
        <v/>
      </c>
      <c r="G283" t="str">
        <f t="shared" ref="G283" si="300">IF(A282="","",2)</f>
        <v/>
      </c>
      <c r="H283" t="str">
        <f t="shared" si="281"/>
        <v/>
      </c>
      <c r="I283" t="str">
        <f>_xlfn.IFNA(IF(INDEX(Input_Lieferant!$C$9:$BE$158,MATCH($A283,Input_Lieferant!$B$9:$B$158,0),MATCH($I$1,Input_Lieferant!$C$8:$BE$8,0))=0,"",INDEX(Input_Lieferant!$C$9:$BE$158,MATCH($A283,Input_Lieferant!$B$9:$B$158,0),MATCH($I$1,Input_Lieferant!$C$8:$BE$8,0))),"")</f>
        <v/>
      </c>
    </row>
    <row r="284" spans="1:9" x14ac:dyDescent="0.2">
      <c r="A284" s="257" t="str">
        <f>IFERROR(IF(AND(A278=A279,A279=A280,A280=A281,A281=A282,A282=A283),IF(A283+1&gt;MATCH(0,Input_Lieferant!$B$9:$B$158,-1),"",A283+1),A283),"")</f>
        <v/>
      </c>
      <c r="B284" t="str">
        <f>IF(Input_Lieferant!B285="","",Input_Lieferant!B285)</f>
        <v/>
      </c>
      <c r="C284" t="str">
        <f t="shared" si="277"/>
        <v/>
      </c>
      <c r="D284" t="str">
        <f t="shared" si="278"/>
        <v/>
      </c>
      <c r="E284" t="str">
        <f t="shared" si="279"/>
        <v/>
      </c>
      <c r="F284" t="str">
        <f t="shared" si="287"/>
        <v/>
      </c>
      <c r="G284" t="str">
        <f t="shared" ref="G284" si="301">IF(A284="","",1)</f>
        <v/>
      </c>
      <c r="H284" t="str">
        <f t="shared" si="281"/>
        <v/>
      </c>
      <c r="I284" t="str">
        <f>_xlfn.IFNA(IF(INDEX(Input_Lieferant!$C$9:$BE$158,MATCH($A284,Input_Lieferant!$B$9:$B$158,0),MATCH($I$6,Input_Lieferant!$C$8:$BE$8,0))=0,"",INDEX(Input_Lieferant!$C$9:$BE$158,MATCH($A284,Input_Lieferant!$B$9:$B$158,0),MATCH($I$6,Input_Lieferant!$C$8:$BE$8,0))),"")</f>
        <v/>
      </c>
    </row>
    <row r="285" spans="1:9" x14ac:dyDescent="0.2">
      <c r="A285" s="257" t="str">
        <f>IFERROR(IF(AND(A279=A280,A280=A281,A281=A282,A282=A283,A283=A284),IF(A284+1&gt;MATCH(0,Input_Lieferant!$B$9:$B$158,-1),"",A284+1),A284),"")</f>
        <v/>
      </c>
      <c r="B285" t="str">
        <f>IF(Input_Lieferant!B286="","",Input_Lieferant!B286)</f>
        <v/>
      </c>
      <c r="C285" t="str">
        <f t="shared" si="277"/>
        <v/>
      </c>
      <c r="D285" t="str">
        <f t="shared" si="278"/>
        <v/>
      </c>
      <c r="E285" t="str">
        <f t="shared" si="279"/>
        <v/>
      </c>
      <c r="F285" t="str">
        <f t="shared" si="287"/>
        <v/>
      </c>
      <c r="G285" t="str">
        <f t="shared" ref="G285" si="302">IF(A284="","",2)</f>
        <v/>
      </c>
      <c r="H285" t="str">
        <f t="shared" si="281"/>
        <v/>
      </c>
      <c r="I285" t="str">
        <f>_xlfn.IFNA(IF(INDEX(Input_Lieferant!$C$9:$BE$158,MATCH($A285,Input_Lieferant!$B$9:$B$158,0),MATCH($I$3,Input_Lieferant!$C$8:$BE$8,0))=0,"",INDEX(Input_Lieferant!$C$9:$BE$158,MATCH($A285,Input_Lieferant!$B$9:$B$158,0),MATCH($I$3,Input_Lieferant!$C$8:$BE$8,0))),"")</f>
        <v/>
      </c>
    </row>
    <row r="286" spans="1:9" x14ac:dyDescent="0.2">
      <c r="A286" s="257" t="str">
        <f>IFERROR(IF(AND(A280=A281,A281=A282,A282=A283,A283=A284,A284=A285),IF(A285+1&gt;MATCH(0,Input_Lieferant!$B$9:$B$158,-1),"",A285+1),A285),"")</f>
        <v/>
      </c>
      <c r="B286" t="str">
        <f>IF(Input_Lieferant!B287="","",Input_Lieferant!B287)</f>
        <v/>
      </c>
      <c r="C286" t="str">
        <f t="shared" si="277"/>
        <v/>
      </c>
      <c r="D286" t="str">
        <f t="shared" si="278"/>
        <v/>
      </c>
      <c r="E286" t="str">
        <f t="shared" si="279"/>
        <v/>
      </c>
      <c r="F286" t="str">
        <f t="shared" si="287"/>
        <v/>
      </c>
      <c r="G286" t="str">
        <f t="shared" ref="G286" si="303">IF(A286="","",1)</f>
        <v/>
      </c>
      <c r="H286" t="str">
        <f t="shared" si="281"/>
        <v/>
      </c>
      <c r="I286" t="str">
        <f>_xlfn.IFNA(IF(INDEX(Input_Lieferant!$C$9:$BE$158,MATCH($A286,Input_Lieferant!$B$9:$B$158,0),MATCH($I$5,Input_Lieferant!$C$8:$BE$8,0))=0,"",INDEX(Input_Lieferant!$C$9:$BE$158,MATCH($A286,Input_Lieferant!$B$9:$B$158,0),MATCH($I$5,Input_Lieferant!$C$8:$BE$8,0))),"")</f>
        <v/>
      </c>
    </row>
    <row r="287" spans="1:9" x14ac:dyDescent="0.2">
      <c r="A287" s="257" t="str">
        <f>IFERROR(IF(AND(A281=A282,A282=A283,A283=A284,A284=A285,A285=A286),IF(A286+1&gt;MATCH(0,Input_Lieferant!$B$9:$B$158,-1),"",A286+1),A286),"")</f>
        <v/>
      </c>
      <c r="B287" t="str">
        <f>IF(Input_Lieferant!B288="","",Input_Lieferant!B288)</f>
        <v/>
      </c>
      <c r="C287" t="str">
        <f t="shared" si="277"/>
        <v/>
      </c>
      <c r="D287" t="str">
        <f t="shared" si="278"/>
        <v/>
      </c>
      <c r="E287" t="str">
        <f t="shared" si="279"/>
        <v/>
      </c>
      <c r="F287" t="str">
        <f t="shared" si="287"/>
        <v/>
      </c>
      <c r="G287" t="str">
        <f t="shared" ref="G287" si="304">IF(A286="","",2)</f>
        <v/>
      </c>
      <c r="H287" t="str">
        <f t="shared" si="281"/>
        <v/>
      </c>
      <c r="I287" t="str">
        <f>_xlfn.IFNA(IF(INDEX(Input_Lieferant!$C$9:$BE$158,MATCH($A287,Input_Lieferant!$B$9:$B$158,0),MATCH($I$2,Input_Lieferant!$C$8:$BE$8,0))=0,"",INDEX(Input_Lieferant!$C$9:$BE$158,MATCH($A287,Input_Lieferant!$B$9:$B$158,0),MATCH($I$2,Input_Lieferant!$C$8:$BE$8,0))),"")</f>
        <v/>
      </c>
    </row>
    <row r="288" spans="1:9" x14ac:dyDescent="0.2">
      <c r="A288" s="257" t="str">
        <f>IFERROR(IF(AND(A282=A283,A283=A284,A284=A285,A285=A286,A286=A287),IF(A287+1&gt;MATCH(0,Input_Lieferant!$B$9:$B$158,-1),"",A287+1),A287),"")</f>
        <v/>
      </c>
      <c r="B288" t="str">
        <f>IF(Input_Lieferant!B289="","",Input_Lieferant!B289)</f>
        <v/>
      </c>
      <c r="C288" t="str">
        <f t="shared" si="277"/>
        <v/>
      </c>
      <c r="D288" t="str">
        <f t="shared" si="278"/>
        <v/>
      </c>
      <c r="E288" t="str">
        <f t="shared" si="279"/>
        <v/>
      </c>
      <c r="F288" t="str">
        <f t="shared" si="287"/>
        <v/>
      </c>
      <c r="G288" t="str">
        <f t="shared" ref="G288" si="305">IF(A288="","",1)</f>
        <v/>
      </c>
      <c r="H288" t="str">
        <f t="shared" si="281"/>
        <v/>
      </c>
      <c r="I288" t="str">
        <f>_xlfn.IFNA(IF(INDEX(Input_Lieferant!$C$9:$BE$158,MATCH($A288,Input_Lieferant!$B$9:$B$158,0),MATCH($I$4,Input_Lieferant!$C$8:$BE$8,0))=0,"",INDEX(Input_Lieferant!$C$9:$BE$158,MATCH($A288,Input_Lieferant!$B$9:$B$158,0),MATCH($I$4,Input_Lieferant!$C$8:$BE$8,0))),"")</f>
        <v/>
      </c>
    </row>
    <row r="289" spans="1:9" x14ac:dyDescent="0.2">
      <c r="A289" s="257" t="str">
        <f>IFERROR(IF(AND(A283=A284,A284=A285,A285=A286,A286=A287,A287=A288),IF(A288+1&gt;MATCH(0,Input_Lieferant!$B$9:$B$158,-1),"",A288+1),A288),"")</f>
        <v/>
      </c>
      <c r="B289" t="str">
        <f>IF(Input_Lieferant!B290="","",Input_Lieferant!B290)</f>
        <v/>
      </c>
      <c r="C289" t="str">
        <f t="shared" si="277"/>
        <v/>
      </c>
      <c r="D289" t="str">
        <f t="shared" si="278"/>
        <v/>
      </c>
      <c r="E289" t="str">
        <f t="shared" si="279"/>
        <v/>
      </c>
      <c r="F289" t="str">
        <f t="shared" si="287"/>
        <v/>
      </c>
      <c r="G289" t="str">
        <f t="shared" ref="G289" si="306">IF(A288="","",2)</f>
        <v/>
      </c>
      <c r="H289" t="str">
        <f t="shared" si="281"/>
        <v/>
      </c>
      <c r="I289" t="str">
        <f>_xlfn.IFNA(IF(INDEX(Input_Lieferant!$C$9:$BE$158,MATCH($A289,Input_Lieferant!$B$9:$B$158,0),MATCH($I$1,Input_Lieferant!$C$8:$BE$8,0))=0,"",INDEX(Input_Lieferant!$C$9:$BE$158,MATCH($A289,Input_Lieferant!$B$9:$B$158,0),MATCH($I$1,Input_Lieferant!$C$8:$BE$8,0))),"")</f>
        <v/>
      </c>
    </row>
    <row r="290" spans="1:9" x14ac:dyDescent="0.2">
      <c r="A290" s="257" t="str">
        <f>IFERROR(IF(AND(A284=A285,A285=A286,A286=A287,A287=A288,A288=A289),IF(A289+1&gt;MATCH(0,Input_Lieferant!$B$9:$B$158,-1),"",A289+1),A289),"")</f>
        <v/>
      </c>
      <c r="B290" t="str">
        <f>IF(Input_Lieferant!B291="","",Input_Lieferant!B291)</f>
        <v/>
      </c>
      <c r="C290" t="str">
        <f t="shared" si="277"/>
        <v/>
      </c>
      <c r="D290" t="str">
        <f t="shared" si="278"/>
        <v/>
      </c>
      <c r="E290" t="str">
        <f t="shared" si="279"/>
        <v/>
      </c>
      <c r="F290" t="str">
        <f t="shared" si="287"/>
        <v/>
      </c>
      <c r="G290" t="str">
        <f t="shared" ref="G290" si="307">IF(A290="","",1)</f>
        <v/>
      </c>
      <c r="H290" t="str">
        <f t="shared" si="281"/>
        <v/>
      </c>
      <c r="I290" t="str">
        <f>_xlfn.IFNA(IF(INDEX(Input_Lieferant!$C$9:$BE$158,MATCH($A290,Input_Lieferant!$B$9:$B$158,0),MATCH($I$6,Input_Lieferant!$C$8:$BE$8,0))=0,"",INDEX(Input_Lieferant!$C$9:$BE$158,MATCH($A290,Input_Lieferant!$B$9:$B$158,0),MATCH($I$6,Input_Lieferant!$C$8:$BE$8,0))),"")</f>
        <v/>
      </c>
    </row>
    <row r="291" spans="1:9" x14ac:dyDescent="0.2">
      <c r="A291" s="257" t="str">
        <f>IFERROR(IF(AND(A285=A286,A286=A287,A287=A288,A288=A289,A289=A290),IF(A290+1&gt;MATCH(0,Input_Lieferant!$B$9:$B$158,-1),"",A290+1),A290),"")</f>
        <v/>
      </c>
      <c r="B291" t="str">
        <f>IF(Input_Lieferant!B292="","",Input_Lieferant!B292)</f>
        <v/>
      </c>
      <c r="C291" t="str">
        <f t="shared" si="277"/>
        <v/>
      </c>
      <c r="D291" t="str">
        <f t="shared" si="278"/>
        <v/>
      </c>
      <c r="E291" t="str">
        <f t="shared" si="279"/>
        <v/>
      </c>
      <c r="F291" t="str">
        <f t="shared" si="287"/>
        <v/>
      </c>
      <c r="G291" t="str">
        <f t="shared" ref="G291" si="308">IF(A290="","",2)</f>
        <v/>
      </c>
      <c r="H291" t="str">
        <f t="shared" si="281"/>
        <v/>
      </c>
      <c r="I291" t="str">
        <f>_xlfn.IFNA(IF(INDEX(Input_Lieferant!$C$9:$BE$158,MATCH($A291,Input_Lieferant!$B$9:$B$158,0),MATCH($I$3,Input_Lieferant!$C$8:$BE$8,0))=0,"",INDEX(Input_Lieferant!$C$9:$BE$158,MATCH($A291,Input_Lieferant!$B$9:$B$158,0),MATCH($I$3,Input_Lieferant!$C$8:$BE$8,0))),"")</f>
        <v/>
      </c>
    </row>
    <row r="292" spans="1:9" x14ac:dyDescent="0.2">
      <c r="A292" s="257" t="str">
        <f>IFERROR(IF(AND(A286=A287,A287=A288,A288=A289,A289=A290,A290=A291),IF(A291+1&gt;MATCH(0,Input_Lieferant!$B$9:$B$158,-1),"",A291+1),A291),"")</f>
        <v/>
      </c>
      <c r="B292" t="str">
        <f>IF(Input_Lieferant!B293="","",Input_Lieferant!B293)</f>
        <v/>
      </c>
      <c r="C292" t="str">
        <f t="shared" si="277"/>
        <v/>
      </c>
      <c r="D292" t="str">
        <f t="shared" si="278"/>
        <v/>
      </c>
      <c r="E292" t="str">
        <f t="shared" si="279"/>
        <v/>
      </c>
      <c r="F292" t="str">
        <f t="shared" si="287"/>
        <v/>
      </c>
      <c r="G292" t="str">
        <f t="shared" ref="G292" si="309">IF(A292="","",1)</f>
        <v/>
      </c>
      <c r="H292" t="str">
        <f t="shared" si="281"/>
        <v/>
      </c>
      <c r="I292" t="str">
        <f>_xlfn.IFNA(IF(INDEX(Input_Lieferant!$C$9:$BE$158,MATCH($A292,Input_Lieferant!$B$9:$B$158,0),MATCH($I$5,Input_Lieferant!$C$8:$BE$8,0))=0,"",INDEX(Input_Lieferant!$C$9:$BE$158,MATCH($A292,Input_Lieferant!$B$9:$B$158,0),MATCH($I$5,Input_Lieferant!$C$8:$BE$8,0))),"")</f>
        <v/>
      </c>
    </row>
    <row r="293" spans="1:9" x14ac:dyDescent="0.2">
      <c r="A293" s="257" t="str">
        <f>IFERROR(IF(AND(A287=A288,A288=A289,A289=A290,A290=A291,A291=A292),IF(A292+1&gt;MATCH(0,Input_Lieferant!$B$9:$B$158,-1),"",A292+1),A292),"")</f>
        <v/>
      </c>
      <c r="B293" t="str">
        <f>IF(Input_Lieferant!B294="","",Input_Lieferant!B294)</f>
        <v/>
      </c>
      <c r="C293" t="str">
        <f t="shared" si="277"/>
        <v/>
      </c>
      <c r="D293" t="str">
        <f t="shared" si="278"/>
        <v/>
      </c>
      <c r="E293" t="str">
        <f t="shared" si="279"/>
        <v/>
      </c>
      <c r="F293" t="str">
        <f t="shared" si="287"/>
        <v/>
      </c>
      <c r="G293" t="str">
        <f t="shared" ref="G293" si="310">IF(A292="","",2)</f>
        <v/>
      </c>
      <c r="H293" t="str">
        <f t="shared" si="281"/>
        <v/>
      </c>
      <c r="I293" t="str">
        <f>_xlfn.IFNA(IF(INDEX(Input_Lieferant!$C$9:$BE$158,MATCH($A293,Input_Lieferant!$B$9:$B$158,0),MATCH($I$2,Input_Lieferant!$C$8:$BE$8,0))=0,"",INDEX(Input_Lieferant!$C$9:$BE$158,MATCH($A293,Input_Lieferant!$B$9:$B$158,0),MATCH($I$2,Input_Lieferant!$C$8:$BE$8,0))),"")</f>
        <v/>
      </c>
    </row>
    <row r="294" spans="1:9" x14ac:dyDescent="0.2">
      <c r="A294" s="257" t="str">
        <f>IFERROR(IF(AND(A288=A289,A289=A290,A290=A291,A291=A292,A292=A293),IF(A293+1&gt;MATCH(0,Input_Lieferant!$B$9:$B$158,-1),"",A293+1),A293),"")</f>
        <v/>
      </c>
      <c r="B294" t="str">
        <f>IF(Input_Lieferant!B295="","",Input_Lieferant!B295)</f>
        <v/>
      </c>
      <c r="C294" t="str">
        <f t="shared" si="277"/>
        <v/>
      </c>
      <c r="D294" t="str">
        <f t="shared" si="278"/>
        <v/>
      </c>
      <c r="E294" t="str">
        <f t="shared" si="279"/>
        <v/>
      </c>
      <c r="F294" t="str">
        <f t="shared" si="287"/>
        <v/>
      </c>
      <c r="G294" t="str">
        <f t="shared" ref="G294" si="311">IF(A294="","",1)</f>
        <v/>
      </c>
      <c r="H294" t="str">
        <f t="shared" si="281"/>
        <v/>
      </c>
      <c r="I294" t="str">
        <f>_xlfn.IFNA(IF(INDEX(Input_Lieferant!$C$9:$BE$158,MATCH($A294,Input_Lieferant!$B$9:$B$158,0),MATCH($I$4,Input_Lieferant!$C$8:$BE$8,0))=0,"",INDEX(Input_Lieferant!$C$9:$BE$158,MATCH($A294,Input_Lieferant!$B$9:$B$158,0),MATCH($I$4,Input_Lieferant!$C$8:$BE$8,0))),"")</f>
        <v/>
      </c>
    </row>
    <row r="295" spans="1:9" x14ac:dyDescent="0.2">
      <c r="A295" s="257" t="str">
        <f>IFERROR(IF(AND(A289=A290,A290=A291,A291=A292,A292=A293,A293=A294),IF(A294+1&gt;MATCH(0,Input_Lieferant!$B$9:$B$158,-1),"",A294+1),A294),"")</f>
        <v/>
      </c>
      <c r="B295" t="str">
        <f>IF(Input_Lieferant!B296="","",Input_Lieferant!B296)</f>
        <v/>
      </c>
      <c r="C295" t="str">
        <f t="shared" si="277"/>
        <v/>
      </c>
      <c r="D295" t="str">
        <f t="shared" si="278"/>
        <v/>
      </c>
      <c r="E295" t="str">
        <f t="shared" si="279"/>
        <v/>
      </c>
      <c r="F295" t="str">
        <f t="shared" si="287"/>
        <v/>
      </c>
      <c r="G295" t="str">
        <f t="shared" ref="G295" si="312">IF(A294="","",2)</f>
        <v/>
      </c>
      <c r="H295" t="str">
        <f t="shared" si="281"/>
        <v/>
      </c>
      <c r="I295" t="str">
        <f>_xlfn.IFNA(IF(INDEX(Input_Lieferant!$C$9:$BE$158,MATCH($A295,Input_Lieferant!$B$9:$B$158,0),MATCH($I$1,Input_Lieferant!$C$8:$BE$8,0))=0,"",INDEX(Input_Lieferant!$C$9:$BE$158,MATCH($A295,Input_Lieferant!$B$9:$B$158,0),MATCH($I$1,Input_Lieferant!$C$8:$BE$8,0))),"")</f>
        <v/>
      </c>
    </row>
    <row r="296" spans="1:9" x14ac:dyDescent="0.2">
      <c r="A296" s="257" t="str">
        <f>IFERROR(IF(AND(A290=A291,A291=A292,A292=A293,A293=A294,A294=A295),IF(A295+1&gt;MATCH(0,Input_Lieferant!$B$9:$B$158,-1),"",A295+1),A295),"")</f>
        <v/>
      </c>
      <c r="B296" t="str">
        <f>IF(Input_Lieferant!B297="","",Input_Lieferant!B297)</f>
        <v/>
      </c>
      <c r="C296" t="str">
        <f t="shared" si="277"/>
        <v/>
      </c>
      <c r="D296" t="str">
        <f t="shared" si="278"/>
        <v/>
      </c>
      <c r="E296" t="str">
        <f t="shared" si="279"/>
        <v/>
      </c>
      <c r="F296" t="str">
        <f t="shared" si="287"/>
        <v/>
      </c>
      <c r="G296" t="str">
        <f t="shared" ref="G296" si="313">IF(A296="","",1)</f>
        <v/>
      </c>
      <c r="H296" t="str">
        <f t="shared" si="281"/>
        <v/>
      </c>
      <c r="I296" t="str">
        <f>_xlfn.IFNA(IF(INDEX(Input_Lieferant!$C$9:$BE$158,MATCH($A296,Input_Lieferant!$B$9:$B$158,0),MATCH($I$6,Input_Lieferant!$C$8:$BE$8,0))=0,"",INDEX(Input_Lieferant!$C$9:$BE$158,MATCH($A296,Input_Lieferant!$B$9:$B$158,0),MATCH($I$6,Input_Lieferant!$C$8:$BE$8,0))),"")</f>
        <v/>
      </c>
    </row>
    <row r="297" spans="1:9" x14ac:dyDescent="0.2">
      <c r="A297" s="257" t="str">
        <f>IFERROR(IF(AND(A291=A292,A292=A293,A293=A294,A294=A295,A295=A296),IF(A296+1&gt;MATCH(0,Input_Lieferant!$B$9:$B$158,-1),"",A296+1),A296),"")</f>
        <v/>
      </c>
      <c r="B297" t="str">
        <f>IF(Input_Lieferant!B298="","",Input_Lieferant!B298)</f>
        <v/>
      </c>
      <c r="C297" t="str">
        <f t="shared" si="277"/>
        <v/>
      </c>
      <c r="D297" t="str">
        <f t="shared" si="278"/>
        <v/>
      </c>
      <c r="E297" t="str">
        <f t="shared" si="279"/>
        <v/>
      </c>
      <c r="F297" t="str">
        <f t="shared" si="287"/>
        <v/>
      </c>
      <c r="G297" t="str">
        <f t="shared" ref="G297" si="314">IF(A296="","",2)</f>
        <v/>
      </c>
      <c r="H297" t="str">
        <f t="shared" si="281"/>
        <v/>
      </c>
      <c r="I297" t="str">
        <f>_xlfn.IFNA(IF(INDEX(Input_Lieferant!$C$9:$BE$158,MATCH($A297,Input_Lieferant!$B$9:$B$158,0),MATCH($I$3,Input_Lieferant!$C$8:$BE$8,0))=0,"",INDEX(Input_Lieferant!$C$9:$BE$158,MATCH($A297,Input_Lieferant!$B$9:$B$158,0),MATCH($I$3,Input_Lieferant!$C$8:$BE$8,0))),"")</f>
        <v/>
      </c>
    </row>
    <row r="298" spans="1:9" x14ac:dyDescent="0.2">
      <c r="A298" s="257" t="str">
        <f>IFERROR(IF(AND(A292=A293,A293=A294,A294=A295,A295=A296,A296=A297),IF(A297+1&gt;MATCH(0,Input_Lieferant!$B$9:$B$158,-1),"",A297+1),A297),"")</f>
        <v/>
      </c>
      <c r="B298" t="str">
        <f>IF(Input_Lieferant!B299="","",Input_Lieferant!B299)</f>
        <v/>
      </c>
      <c r="C298" t="str">
        <f t="shared" si="277"/>
        <v/>
      </c>
      <c r="D298" t="str">
        <f t="shared" si="278"/>
        <v/>
      </c>
      <c r="E298" t="str">
        <f t="shared" si="279"/>
        <v/>
      </c>
      <c r="F298" t="str">
        <f t="shared" si="287"/>
        <v/>
      </c>
      <c r="G298" t="str">
        <f t="shared" ref="G298" si="315">IF(A298="","",1)</f>
        <v/>
      </c>
      <c r="H298" t="str">
        <f t="shared" si="281"/>
        <v/>
      </c>
      <c r="I298" t="str">
        <f>_xlfn.IFNA(IF(INDEX(Input_Lieferant!$C$9:$BE$158,MATCH($A298,Input_Lieferant!$B$9:$B$158,0),MATCH($I$5,Input_Lieferant!$C$8:$BE$8,0))=0,"",INDEX(Input_Lieferant!$C$9:$BE$158,MATCH($A298,Input_Lieferant!$B$9:$B$158,0),MATCH($I$5,Input_Lieferant!$C$8:$BE$8,0))),"")</f>
        <v/>
      </c>
    </row>
    <row r="299" spans="1:9" x14ac:dyDescent="0.2">
      <c r="A299" s="257" t="str">
        <f>IFERROR(IF(AND(A293=A294,A294=A295,A295=A296,A296=A297,A297=A298),IF(A298+1&gt;MATCH(0,Input_Lieferant!$B$9:$B$158,-1),"",A298+1),A298),"")</f>
        <v/>
      </c>
      <c r="B299" t="str">
        <f>IF(Input_Lieferant!B300="","",Input_Lieferant!B300)</f>
        <v/>
      </c>
      <c r="C299" t="str">
        <f t="shared" si="277"/>
        <v/>
      </c>
      <c r="D299" t="str">
        <f t="shared" si="278"/>
        <v/>
      </c>
      <c r="E299" t="str">
        <f t="shared" si="279"/>
        <v/>
      </c>
      <c r="F299" t="str">
        <f t="shared" si="287"/>
        <v/>
      </c>
      <c r="G299" t="str">
        <f t="shared" ref="G299" si="316">IF(A298="","",2)</f>
        <v/>
      </c>
      <c r="H299" t="str">
        <f t="shared" si="281"/>
        <v/>
      </c>
      <c r="I299" t="str">
        <f>_xlfn.IFNA(IF(INDEX(Input_Lieferant!$C$9:$BE$158,MATCH($A299,Input_Lieferant!$B$9:$B$158,0),MATCH($I$2,Input_Lieferant!$C$8:$BE$8,0))=0,"",INDEX(Input_Lieferant!$C$9:$BE$158,MATCH($A299,Input_Lieferant!$B$9:$B$158,0),MATCH($I$2,Input_Lieferant!$C$8:$BE$8,0))),"")</f>
        <v/>
      </c>
    </row>
    <row r="300" spans="1:9" x14ac:dyDescent="0.2">
      <c r="A300" s="257" t="str">
        <f>IFERROR(IF(AND(A294=A295,A295=A296,A296=A297,A297=A298,A298=A299),IF(A299+1&gt;MATCH(0,Input_Lieferant!$B$9:$B$158,-1),"",A299+1),A299),"")</f>
        <v/>
      </c>
      <c r="B300" t="str">
        <f>IF(Input_Lieferant!B301="","",Input_Lieferant!B301)</f>
        <v/>
      </c>
      <c r="C300" t="str">
        <f t="shared" si="277"/>
        <v/>
      </c>
      <c r="D300" t="str">
        <f t="shared" si="278"/>
        <v/>
      </c>
      <c r="E300" t="str">
        <f t="shared" si="279"/>
        <v/>
      </c>
      <c r="F300" t="str">
        <f t="shared" si="287"/>
        <v/>
      </c>
      <c r="G300" t="str">
        <f t="shared" ref="G300" si="317">IF(A300="","",1)</f>
        <v/>
      </c>
      <c r="H300" t="str">
        <f t="shared" si="281"/>
        <v/>
      </c>
      <c r="I300" t="str">
        <f>_xlfn.IFNA(IF(INDEX(Input_Lieferant!$C$9:$BE$158,MATCH($A300,Input_Lieferant!$B$9:$B$158,0),MATCH($I$4,Input_Lieferant!$C$8:$BE$8,0))=0,"",INDEX(Input_Lieferant!$C$9:$BE$158,MATCH($A300,Input_Lieferant!$B$9:$B$158,0),MATCH($I$4,Input_Lieferant!$C$8:$BE$8,0))),"")</f>
        <v/>
      </c>
    </row>
    <row r="301" spans="1:9" x14ac:dyDescent="0.2">
      <c r="A301" s="257" t="str">
        <f>IFERROR(IF(AND(A295=A296,A296=A297,A297=A298,A298=A299,A299=A300),IF(A300+1&gt;MATCH(0,Input_Lieferant!$B$9:$B$158,-1),"",A300+1),A300),"")</f>
        <v/>
      </c>
      <c r="B301" t="str">
        <f>IF(Input_Lieferant!B302="","",Input_Lieferant!B302)</f>
        <v/>
      </c>
      <c r="C301" t="str">
        <f t="shared" si="277"/>
        <v/>
      </c>
      <c r="D301" t="str">
        <f t="shared" si="278"/>
        <v/>
      </c>
      <c r="E301" t="str">
        <f t="shared" si="279"/>
        <v/>
      </c>
      <c r="F301" t="str">
        <f t="shared" si="287"/>
        <v/>
      </c>
      <c r="G301" t="str">
        <f t="shared" ref="G301" si="318">IF(A300="","",2)</f>
        <v/>
      </c>
      <c r="H301" t="str">
        <f t="shared" si="281"/>
        <v/>
      </c>
      <c r="I301" t="str">
        <f>_xlfn.IFNA(IF(INDEX(Input_Lieferant!$C$9:$BE$158,MATCH($A301,Input_Lieferant!$B$9:$B$158,0),MATCH($I$1,Input_Lieferant!$C$8:$BE$8,0))=0,"",INDEX(Input_Lieferant!$C$9:$BE$158,MATCH($A301,Input_Lieferant!$B$9:$B$158,0),MATCH($I$1,Input_Lieferant!$C$8:$BE$8,0))),"")</f>
        <v/>
      </c>
    </row>
    <row r="302" spans="1:9" x14ac:dyDescent="0.2">
      <c r="A302" s="257" t="str">
        <f>IFERROR(IF(AND(A296=A297,A297=A298,A298=A299,A299=A300,A300=A301),IF(A301+1&gt;MATCH(0,Input_Lieferant!$B$9:$B$158,-1),"",A301+1),A301),"")</f>
        <v/>
      </c>
      <c r="B302" t="str">
        <f>IF(Input_Lieferant!B303="","",Input_Lieferant!B303)</f>
        <v/>
      </c>
      <c r="C302" t="str">
        <f t="shared" si="277"/>
        <v/>
      </c>
      <c r="D302" t="str">
        <f t="shared" si="278"/>
        <v/>
      </c>
      <c r="E302" t="str">
        <f t="shared" si="279"/>
        <v/>
      </c>
      <c r="F302" t="str">
        <f t="shared" si="287"/>
        <v/>
      </c>
      <c r="G302" t="str">
        <f t="shared" ref="G302" si="319">IF(A302="","",1)</f>
        <v/>
      </c>
      <c r="H302" t="str">
        <f t="shared" si="281"/>
        <v/>
      </c>
      <c r="I302" t="str">
        <f>_xlfn.IFNA(IF(INDEX(Input_Lieferant!$C$9:$BE$158,MATCH($A302,Input_Lieferant!$B$9:$B$158,0),MATCH($I$6,Input_Lieferant!$C$8:$BE$8,0))=0,"",INDEX(Input_Lieferant!$C$9:$BE$158,MATCH($A302,Input_Lieferant!$B$9:$B$158,0),MATCH($I$6,Input_Lieferant!$C$8:$BE$8,0))),"")</f>
        <v/>
      </c>
    </row>
    <row r="303" spans="1:9" x14ac:dyDescent="0.2">
      <c r="A303" s="257" t="str">
        <f>IFERROR(IF(AND(A297=A298,A298=A299,A299=A300,A300=A301,A301=A302),IF(A302+1&gt;MATCH(0,Input_Lieferant!$B$9:$B$158,-1),"",A302+1),A302),"")</f>
        <v/>
      </c>
      <c r="B303" t="str">
        <f>IF(Input_Lieferant!B304="","",Input_Lieferant!B304)</f>
        <v/>
      </c>
      <c r="C303" t="str">
        <f t="shared" si="277"/>
        <v/>
      </c>
      <c r="D303" t="str">
        <f t="shared" si="278"/>
        <v/>
      </c>
      <c r="E303" t="str">
        <f t="shared" si="279"/>
        <v/>
      </c>
      <c r="F303" t="str">
        <f t="shared" si="287"/>
        <v/>
      </c>
      <c r="G303" t="str">
        <f t="shared" ref="G303" si="320">IF(A302="","",2)</f>
        <v/>
      </c>
      <c r="H303" t="str">
        <f t="shared" si="281"/>
        <v/>
      </c>
      <c r="I303" t="str">
        <f>_xlfn.IFNA(IF(INDEX(Input_Lieferant!$C$9:$BE$158,MATCH($A303,Input_Lieferant!$B$9:$B$158,0),MATCH($I$3,Input_Lieferant!$C$8:$BE$8,0))=0,"",INDEX(Input_Lieferant!$C$9:$BE$158,MATCH($A303,Input_Lieferant!$B$9:$B$158,0),MATCH($I$3,Input_Lieferant!$C$8:$BE$8,0))),"")</f>
        <v/>
      </c>
    </row>
    <row r="304" spans="1:9" x14ac:dyDescent="0.2">
      <c r="A304" s="257" t="str">
        <f>IFERROR(IF(AND(A298=A299,A299=A300,A300=A301,A301=A302,A302=A303),IF(A303+1&gt;MATCH(0,Input_Lieferant!$B$9:$B$158,-1),"",A303+1),A303),"")</f>
        <v/>
      </c>
      <c r="B304" t="str">
        <f>IF(Input_Lieferant!B305="","",Input_Lieferant!B305)</f>
        <v/>
      </c>
      <c r="C304" t="str">
        <f t="shared" si="277"/>
        <v/>
      </c>
      <c r="D304" t="str">
        <f t="shared" si="278"/>
        <v/>
      </c>
      <c r="E304" t="str">
        <f t="shared" si="279"/>
        <v/>
      </c>
      <c r="F304" t="str">
        <f t="shared" si="287"/>
        <v/>
      </c>
      <c r="G304" t="str">
        <f t="shared" ref="G304" si="321">IF(A304="","",1)</f>
        <v/>
      </c>
      <c r="H304" t="str">
        <f t="shared" si="281"/>
        <v/>
      </c>
      <c r="I304" t="str">
        <f>_xlfn.IFNA(IF(INDEX(Input_Lieferant!$C$9:$BE$158,MATCH($A304,Input_Lieferant!$B$9:$B$158,0),MATCH($I$5,Input_Lieferant!$C$8:$BE$8,0))=0,"",INDEX(Input_Lieferant!$C$9:$BE$158,MATCH($A304,Input_Lieferant!$B$9:$B$158,0),MATCH($I$5,Input_Lieferant!$C$8:$BE$8,0))),"")</f>
        <v/>
      </c>
    </row>
    <row r="305" spans="1:9" x14ac:dyDescent="0.2">
      <c r="A305" s="257" t="str">
        <f>IFERROR(IF(AND(A299=A300,A300=A301,A301=A302,A302=A303,A303=A304),IF(A304+1&gt;MATCH(0,Input_Lieferant!$B$9:$B$158,-1),"",A304+1),A304),"")</f>
        <v/>
      </c>
      <c r="B305" t="str">
        <f>IF(Input_Lieferant!B306="","",Input_Lieferant!B306)</f>
        <v/>
      </c>
      <c r="C305" t="str">
        <f t="shared" si="277"/>
        <v/>
      </c>
      <c r="D305" t="str">
        <f t="shared" si="278"/>
        <v/>
      </c>
      <c r="E305" t="str">
        <f t="shared" si="279"/>
        <v/>
      </c>
      <c r="F305" t="str">
        <f t="shared" si="287"/>
        <v/>
      </c>
      <c r="G305" t="str">
        <f t="shared" ref="G305" si="322">IF(A304="","",2)</f>
        <v/>
      </c>
      <c r="H305" t="str">
        <f t="shared" si="281"/>
        <v/>
      </c>
      <c r="I305" t="str">
        <f>_xlfn.IFNA(IF(INDEX(Input_Lieferant!$C$9:$BE$158,MATCH($A305,Input_Lieferant!$B$9:$B$158,0),MATCH($I$2,Input_Lieferant!$C$8:$BE$8,0))=0,"",INDEX(Input_Lieferant!$C$9:$BE$158,MATCH($A305,Input_Lieferant!$B$9:$B$158,0),MATCH($I$2,Input_Lieferant!$C$8:$BE$8,0))),"")</f>
        <v/>
      </c>
    </row>
    <row r="306" spans="1:9" x14ac:dyDescent="0.2">
      <c r="A306" s="257" t="str">
        <f>IFERROR(IF(AND(A300=A301,A301=A302,A302=A303,A303=A304,A304=A305),IF(A305+1&gt;MATCH(0,Input_Lieferant!$B$9:$B$158,-1),"",A305+1),A305),"")</f>
        <v/>
      </c>
      <c r="B306" t="str">
        <f>IF(Input_Lieferant!B307="","",Input_Lieferant!B307)</f>
        <v/>
      </c>
      <c r="C306" t="str">
        <f t="shared" si="277"/>
        <v/>
      </c>
      <c r="D306" t="str">
        <f t="shared" si="278"/>
        <v/>
      </c>
      <c r="E306" t="str">
        <f t="shared" si="279"/>
        <v/>
      </c>
      <c r="F306" t="str">
        <f t="shared" si="287"/>
        <v/>
      </c>
      <c r="G306" t="str">
        <f t="shared" ref="G306" si="323">IF(A306="","",1)</f>
        <v/>
      </c>
      <c r="H306" t="str">
        <f t="shared" si="281"/>
        <v/>
      </c>
      <c r="I306" t="str">
        <f>_xlfn.IFNA(IF(INDEX(Input_Lieferant!$C$9:$BE$158,MATCH($A306,Input_Lieferant!$B$9:$B$158,0),MATCH($I$4,Input_Lieferant!$C$8:$BE$8,0))=0,"",INDEX(Input_Lieferant!$C$9:$BE$158,MATCH($A306,Input_Lieferant!$B$9:$B$158,0),MATCH($I$4,Input_Lieferant!$C$8:$BE$8,0))),"")</f>
        <v/>
      </c>
    </row>
    <row r="307" spans="1:9" x14ac:dyDescent="0.2">
      <c r="A307" s="257" t="str">
        <f>IFERROR(IF(AND(A301=A302,A302=A303,A303=A304,A304=A305,A305=A306),IF(A306+1&gt;MATCH(0,Input_Lieferant!$B$9:$B$158,-1),"",A306+1),A306),"")</f>
        <v/>
      </c>
      <c r="B307" t="str">
        <f>IF(Input_Lieferant!B308="","",Input_Lieferant!B308)</f>
        <v/>
      </c>
      <c r="C307" t="str">
        <f t="shared" si="277"/>
        <v/>
      </c>
      <c r="D307" t="str">
        <f t="shared" si="278"/>
        <v/>
      </c>
      <c r="E307" t="str">
        <f t="shared" si="279"/>
        <v/>
      </c>
      <c r="F307" t="str">
        <f t="shared" si="287"/>
        <v/>
      </c>
      <c r="G307" t="str">
        <f t="shared" ref="G307" si="324">IF(A306="","",2)</f>
        <v/>
      </c>
      <c r="H307" t="str">
        <f t="shared" si="281"/>
        <v/>
      </c>
      <c r="I307" t="str">
        <f>_xlfn.IFNA(IF(INDEX(Input_Lieferant!$C$9:$BE$158,MATCH($A307,Input_Lieferant!$B$9:$B$158,0),MATCH($I$1,Input_Lieferant!$C$8:$BE$8,0))=0,"",INDEX(Input_Lieferant!$C$9:$BE$158,MATCH($A307,Input_Lieferant!$B$9:$B$158,0),MATCH($I$1,Input_Lieferant!$C$8:$BE$8,0))),"")</f>
        <v/>
      </c>
    </row>
    <row r="308" spans="1:9" x14ac:dyDescent="0.2">
      <c r="A308" s="257" t="str">
        <f>IFERROR(IF(AND(A302=A303,A303=A304,A304=A305,A305=A306,A306=A307),IF(A307+1&gt;MATCH(0,Input_Lieferant!$B$9:$B$158,-1),"",A307+1),A307),"")</f>
        <v/>
      </c>
      <c r="B308" t="str">
        <f>IF(Input_Lieferant!B309="","",Input_Lieferant!B309)</f>
        <v/>
      </c>
      <c r="C308" t="str">
        <f t="shared" si="277"/>
        <v/>
      </c>
      <c r="D308" t="str">
        <f t="shared" si="278"/>
        <v/>
      </c>
      <c r="E308" t="str">
        <f t="shared" si="279"/>
        <v/>
      </c>
      <c r="F308" t="str">
        <f t="shared" si="287"/>
        <v/>
      </c>
      <c r="G308" t="str">
        <f t="shared" ref="G308" si="325">IF(A308="","",1)</f>
        <v/>
      </c>
      <c r="H308" t="str">
        <f t="shared" si="281"/>
        <v/>
      </c>
      <c r="I308" t="str">
        <f>_xlfn.IFNA(IF(INDEX(Input_Lieferant!$C$9:$BE$158,MATCH($A308,Input_Lieferant!$B$9:$B$158,0),MATCH($I$6,Input_Lieferant!$C$8:$BE$8,0))=0,"",INDEX(Input_Lieferant!$C$9:$BE$158,MATCH($A308,Input_Lieferant!$B$9:$B$158,0),MATCH($I$6,Input_Lieferant!$C$8:$BE$8,0))),"")</f>
        <v/>
      </c>
    </row>
    <row r="309" spans="1:9" x14ac:dyDescent="0.2">
      <c r="A309" s="257" t="str">
        <f>IFERROR(IF(AND(A303=A304,A304=A305,A305=A306,A306=A307,A307=A308),IF(A308+1&gt;MATCH(0,Input_Lieferant!$B$9:$B$158,-1),"",A308+1),A308),"")</f>
        <v/>
      </c>
      <c r="B309" t="str">
        <f>IF(Input_Lieferant!B310="","",Input_Lieferant!B310)</f>
        <v/>
      </c>
      <c r="C309" t="str">
        <f t="shared" si="277"/>
        <v/>
      </c>
      <c r="D309" t="str">
        <f t="shared" si="278"/>
        <v/>
      </c>
      <c r="E309" t="str">
        <f t="shared" si="279"/>
        <v/>
      </c>
      <c r="F309" t="str">
        <f t="shared" si="287"/>
        <v/>
      </c>
      <c r="G309" t="str">
        <f t="shared" ref="G309" si="326">IF(A308="","",2)</f>
        <v/>
      </c>
      <c r="H309" t="str">
        <f t="shared" si="281"/>
        <v/>
      </c>
      <c r="I309" t="str">
        <f>_xlfn.IFNA(IF(INDEX(Input_Lieferant!$C$9:$BE$158,MATCH($A309,Input_Lieferant!$B$9:$B$158,0),MATCH($I$3,Input_Lieferant!$C$8:$BE$8,0))=0,"",INDEX(Input_Lieferant!$C$9:$BE$158,MATCH($A309,Input_Lieferant!$B$9:$B$158,0),MATCH($I$3,Input_Lieferant!$C$8:$BE$8,0))),"")</f>
        <v/>
      </c>
    </row>
    <row r="310" spans="1:9" x14ac:dyDescent="0.2">
      <c r="A310" s="257" t="str">
        <f>IFERROR(IF(AND(A304=A305,A305=A306,A306=A307,A307=A308,A308=A309),IF(A309+1&gt;MATCH(0,Input_Lieferant!$B$9:$B$158,-1),"",A309+1),A309),"")</f>
        <v/>
      </c>
      <c r="B310" t="str">
        <f>IF(Input_Lieferant!B311="","",Input_Lieferant!B311)</f>
        <v/>
      </c>
      <c r="C310" t="str">
        <f t="shared" si="277"/>
        <v/>
      </c>
      <c r="D310" t="str">
        <f t="shared" si="278"/>
        <v/>
      </c>
      <c r="E310" t="str">
        <f t="shared" si="279"/>
        <v/>
      </c>
      <c r="F310" t="str">
        <f t="shared" si="287"/>
        <v/>
      </c>
      <c r="G310" t="str">
        <f t="shared" ref="G310" si="327">IF(A310="","",1)</f>
        <v/>
      </c>
      <c r="H310" t="str">
        <f t="shared" si="281"/>
        <v/>
      </c>
      <c r="I310" t="str">
        <f>_xlfn.IFNA(IF(INDEX(Input_Lieferant!$C$9:$BE$158,MATCH($A310,Input_Lieferant!$B$9:$B$158,0),MATCH($I$5,Input_Lieferant!$C$8:$BE$8,0))=0,"",INDEX(Input_Lieferant!$C$9:$BE$158,MATCH($A310,Input_Lieferant!$B$9:$B$158,0),MATCH($I$5,Input_Lieferant!$C$8:$BE$8,0))),"")</f>
        <v/>
      </c>
    </row>
    <row r="311" spans="1:9" x14ac:dyDescent="0.2">
      <c r="A311" s="257" t="str">
        <f>IFERROR(IF(AND(A305=A306,A306=A307,A307=A308,A308=A309,A309=A310),IF(A310+1&gt;MATCH(0,Input_Lieferant!$B$9:$B$158,-1),"",A310+1),A310),"")</f>
        <v/>
      </c>
      <c r="B311" t="str">
        <f>IF(Input_Lieferant!B312="","",Input_Lieferant!B312)</f>
        <v/>
      </c>
      <c r="C311" t="str">
        <f t="shared" si="277"/>
        <v/>
      </c>
      <c r="D311" t="str">
        <f t="shared" si="278"/>
        <v/>
      </c>
      <c r="E311" t="str">
        <f t="shared" si="279"/>
        <v/>
      </c>
      <c r="F311" t="str">
        <f t="shared" si="287"/>
        <v/>
      </c>
      <c r="G311" t="str">
        <f t="shared" ref="G311" si="328">IF(A310="","",2)</f>
        <v/>
      </c>
      <c r="H311" t="str">
        <f t="shared" si="281"/>
        <v/>
      </c>
      <c r="I311" t="str">
        <f>_xlfn.IFNA(IF(INDEX(Input_Lieferant!$C$9:$BE$158,MATCH($A311,Input_Lieferant!$B$9:$B$158,0),MATCH($I$2,Input_Lieferant!$C$8:$BE$8,0))=0,"",INDEX(Input_Lieferant!$C$9:$BE$158,MATCH($A311,Input_Lieferant!$B$9:$B$158,0),MATCH($I$2,Input_Lieferant!$C$8:$BE$8,0))),"")</f>
        <v/>
      </c>
    </row>
    <row r="312" spans="1:9" x14ac:dyDescent="0.2">
      <c r="A312" s="257" t="str">
        <f>IFERROR(IF(AND(A306=A307,A307=A308,A308=A309,A309=A310,A310=A311),IF(A311+1&gt;MATCH(0,Input_Lieferant!$B$9:$B$158,-1),"",A311+1),A311),"")</f>
        <v/>
      </c>
      <c r="B312" t="str">
        <f>IF(Input_Lieferant!B313="","",Input_Lieferant!B313)</f>
        <v/>
      </c>
      <c r="C312" t="str">
        <f t="shared" si="277"/>
        <v/>
      </c>
      <c r="D312" t="str">
        <f t="shared" si="278"/>
        <v/>
      </c>
      <c r="E312" t="str">
        <f t="shared" si="279"/>
        <v/>
      </c>
      <c r="F312" t="str">
        <f t="shared" si="287"/>
        <v/>
      </c>
      <c r="G312" t="str">
        <f t="shared" ref="G312" si="329">IF(A312="","",1)</f>
        <v/>
      </c>
      <c r="H312" t="str">
        <f t="shared" si="281"/>
        <v/>
      </c>
      <c r="I312" t="str">
        <f>_xlfn.IFNA(IF(INDEX(Input_Lieferant!$C$9:$BE$158,MATCH($A312,Input_Lieferant!$B$9:$B$158,0),MATCH($I$4,Input_Lieferant!$C$8:$BE$8,0))=0,"",INDEX(Input_Lieferant!$C$9:$BE$158,MATCH($A312,Input_Lieferant!$B$9:$B$158,0),MATCH($I$4,Input_Lieferant!$C$8:$BE$8,0))),"")</f>
        <v/>
      </c>
    </row>
    <row r="313" spans="1:9" x14ac:dyDescent="0.2">
      <c r="A313" s="257" t="str">
        <f>IFERROR(IF(AND(A307=A308,A308=A309,A309=A310,A310=A311,A311=A312),IF(A312+1&gt;MATCH(0,Input_Lieferant!$B$9:$B$158,-1),"",A312+1),A312),"")</f>
        <v/>
      </c>
      <c r="B313" t="str">
        <f>IF(Input_Lieferant!B314="","",Input_Lieferant!B314)</f>
        <v/>
      </c>
      <c r="C313" t="str">
        <f t="shared" si="277"/>
        <v/>
      </c>
      <c r="D313" t="str">
        <f t="shared" si="278"/>
        <v/>
      </c>
      <c r="E313" t="str">
        <f t="shared" si="279"/>
        <v/>
      </c>
      <c r="F313" t="str">
        <f t="shared" si="287"/>
        <v/>
      </c>
      <c r="G313" t="str">
        <f t="shared" ref="G313" si="330">IF(A312="","",2)</f>
        <v/>
      </c>
      <c r="H313" t="str">
        <f t="shared" si="281"/>
        <v/>
      </c>
      <c r="I313" t="str">
        <f>_xlfn.IFNA(IF(INDEX(Input_Lieferant!$C$9:$BE$158,MATCH($A313,Input_Lieferant!$B$9:$B$158,0),MATCH($I$1,Input_Lieferant!$C$8:$BE$8,0))=0,"",INDEX(Input_Lieferant!$C$9:$BE$158,MATCH($A313,Input_Lieferant!$B$9:$B$158,0),MATCH($I$1,Input_Lieferant!$C$8:$BE$8,0))),"")</f>
        <v/>
      </c>
    </row>
    <row r="314" spans="1:9" x14ac:dyDescent="0.2">
      <c r="A314" s="257" t="str">
        <f>IFERROR(IF(AND(A308=A309,A309=A310,A310=A311,A311=A312,A312=A313),IF(A313+1&gt;MATCH(0,Input_Lieferant!$B$9:$B$158,-1),"",A313+1),A313),"")</f>
        <v/>
      </c>
      <c r="B314" t="str">
        <f>IF(Input_Lieferant!B315="","",Input_Lieferant!B315)</f>
        <v/>
      </c>
      <c r="C314" t="str">
        <f t="shared" si="277"/>
        <v/>
      </c>
      <c r="D314" t="str">
        <f t="shared" si="278"/>
        <v/>
      </c>
      <c r="E314" t="str">
        <f t="shared" si="279"/>
        <v/>
      </c>
      <c r="F314" t="str">
        <f t="shared" si="287"/>
        <v/>
      </c>
      <c r="G314" t="str">
        <f t="shared" ref="G314" si="331">IF(A314="","",1)</f>
        <v/>
      </c>
      <c r="H314" t="str">
        <f t="shared" si="281"/>
        <v/>
      </c>
      <c r="I314" t="str">
        <f>_xlfn.IFNA(IF(INDEX(Input_Lieferant!$C$9:$BE$158,MATCH($A314,Input_Lieferant!$B$9:$B$158,0),MATCH($I$6,Input_Lieferant!$C$8:$BE$8,0))=0,"",INDEX(Input_Lieferant!$C$9:$BE$158,MATCH($A314,Input_Lieferant!$B$9:$B$158,0),MATCH($I$6,Input_Lieferant!$C$8:$BE$8,0))),"")</f>
        <v/>
      </c>
    </row>
    <row r="315" spans="1:9" x14ac:dyDescent="0.2">
      <c r="A315" s="257" t="str">
        <f>IFERROR(IF(AND(A309=A310,A310=A311,A311=A312,A312=A313,A313=A314),IF(A314+1&gt;MATCH(0,Input_Lieferant!$B$9:$B$158,-1),"",A314+1),A314),"")</f>
        <v/>
      </c>
      <c r="B315" t="str">
        <f>IF(Input_Lieferant!B316="","",Input_Lieferant!B316)</f>
        <v/>
      </c>
      <c r="C315" t="str">
        <f t="shared" si="277"/>
        <v/>
      </c>
      <c r="D315" t="str">
        <f t="shared" si="278"/>
        <v/>
      </c>
      <c r="E315" t="str">
        <f t="shared" si="279"/>
        <v/>
      </c>
      <c r="F315" t="str">
        <f t="shared" si="287"/>
        <v/>
      </c>
      <c r="G315" t="str">
        <f t="shared" ref="G315" si="332">IF(A314="","",2)</f>
        <v/>
      </c>
      <c r="H315" t="str">
        <f t="shared" si="281"/>
        <v/>
      </c>
      <c r="I315" t="str">
        <f>_xlfn.IFNA(IF(INDEX(Input_Lieferant!$C$9:$BE$158,MATCH($A315,Input_Lieferant!$B$9:$B$158,0),MATCH($I$3,Input_Lieferant!$C$8:$BE$8,0))=0,"",INDEX(Input_Lieferant!$C$9:$BE$158,MATCH($A315,Input_Lieferant!$B$9:$B$158,0),MATCH($I$3,Input_Lieferant!$C$8:$BE$8,0))),"")</f>
        <v/>
      </c>
    </row>
    <row r="316" spans="1:9" x14ac:dyDescent="0.2">
      <c r="A316" s="257" t="str">
        <f>IFERROR(IF(AND(A310=A311,A311=A312,A312=A313,A313=A314,A314=A315),IF(A315+1&gt;MATCH(0,Input_Lieferant!$B$9:$B$158,-1),"",A315+1),A315),"")</f>
        <v/>
      </c>
      <c r="B316" t="str">
        <f>IF(Input_Lieferant!B317="","",Input_Lieferant!B317)</f>
        <v/>
      </c>
      <c r="C316" t="str">
        <f t="shared" si="277"/>
        <v/>
      </c>
      <c r="D316" t="str">
        <f t="shared" si="278"/>
        <v/>
      </c>
      <c r="E316" t="str">
        <f t="shared" si="279"/>
        <v/>
      </c>
      <c r="F316" t="str">
        <f t="shared" si="287"/>
        <v/>
      </c>
      <c r="G316" t="str">
        <f t="shared" ref="G316" si="333">IF(A316="","",1)</f>
        <v/>
      </c>
      <c r="H316" t="str">
        <f t="shared" si="281"/>
        <v/>
      </c>
      <c r="I316" t="str">
        <f>_xlfn.IFNA(IF(INDEX(Input_Lieferant!$C$9:$BE$158,MATCH($A316,Input_Lieferant!$B$9:$B$158,0),MATCH($I$5,Input_Lieferant!$C$8:$BE$8,0))=0,"",INDEX(Input_Lieferant!$C$9:$BE$158,MATCH($A316,Input_Lieferant!$B$9:$B$158,0),MATCH($I$5,Input_Lieferant!$C$8:$BE$8,0))),"")</f>
        <v/>
      </c>
    </row>
    <row r="317" spans="1:9" x14ac:dyDescent="0.2">
      <c r="A317" s="257" t="str">
        <f>IFERROR(IF(AND(A311=A312,A312=A313,A313=A314,A314=A315,A315=A316),IF(A316+1&gt;MATCH(0,Input_Lieferant!$B$9:$B$158,-1),"",A316+1),A316),"")</f>
        <v/>
      </c>
      <c r="B317" t="str">
        <f>IF(Input_Lieferant!B318="","",Input_Lieferant!B318)</f>
        <v/>
      </c>
      <c r="C317" t="str">
        <f t="shared" si="277"/>
        <v/>
      </c>
      <c r="D317" t="str">
        <f t="shared" si="278"/>
        <v/>
      </c>
      <c r="E317" t="str">
        <f t="shared" si="279"/>
        <v/>
      </c>
      <c r="F317" t="str">
        <f t="shared" si="287"/>
        <v/>
      </c>
      <c r="G317" t="str">
        <f t="shared" ref="G317" si="334">IF(A316="","",2)</f>
        <v/>
      </c>
      <c r="H317" t="str">
        <f t="shared" si="281"/>
        <v/>
      </c>
      <c r="I317" t="str">
        <f>_xlfn.IFNA(IF(INDEX(Input_Lieferant!$C$9:$BE$158,MATCH($A317,Input_Lieferant!$B$9:$B$158,0),MATCH($I$2,Input_Lieferant!$C$8:$BE$8,0))=0,"",INDEX(Input_Lieferant!$C$9:$BE$158,MATCH($A317,Input_Lieferant!$B$9:$B$158,0),MATCH($I$2,Input_Lieferant!$C$8:$BE$8,0))),"")</f>
        <v/>
      </c>
    </row>
    <row r="318" spans="1:9" x14ac:dyDescent="0.2">
      <c r="A318" s="257" t="str">
        <f>IFERROR(IF(AND(A312=A313,A313=A314,A314=A315,A315=A316,A316=A317),IF(A317+1&gt;MATCH(0,Input_Lieferant!$B$9:$B$158,-1),"",A317+1),A317),"")</f>
        <v/>
      </c>
      <c r="B318" t="str">
        <f>IF(Input_Lieferant!B319="","",Input_Lieferant!B319)</f>
        <v/>
      </c>
      <c r="C318" t="str">
        <f t="shared" si="277"/>
        <v/>
      </c>
      <c r="D318" t="str">
        <f t="shared" si="278"/>
        <v/>
      </c>
      <c r="E318" t="str">
        <f t="shared" si="279"/>
        <v/>
      </c>
      <c r="F318" t="str">
        <f t="shared" si="287"/>
        <v/>
      </c>
      <c r="G318" t="str">
        <f t="shared" ref="G318" si="335">IF(A318="","",1)</f>
        <v/>
      </c>
      <c r="H318" t="str">
        <f t="shared" si="281"/>
        <v/>
      </c>
      <c r="I318" t="str">
        <f>_xlfn.IFNA(IF(INDEX(Input_Lieferant!$C$9:$BE$158,MATCH($A318,Input_Lieferant!$B$9:$B$158,0),MATCH($I$4,Input_Lieferant!$C$8:$BE$8,0))=0,"",INDEX(Input_Lieferant!$C$9:$BE$158,MATCH($A318,Input_Lieferant!$B$9:$B$158,0),MATCH($I$4,Input_Lieferant!$C$8:$BE$8,0))),"")</f>
        <v/>
      </c>
    </row>
    <row r="319" spans="1:9" x14ac:dyDescent="0.2">
      <c r="A319" s="257" t="str">
        <f>IFERROR(IF(AND(A313=A314,A314=A315,A315=A316,A316=A317,A317=A318),IF(A318+1&gt;MATCH(0,Input_Lieferant!$B$9:$B$158,-1),"",A318+1),A318),"")</f>
        <v/>
      </c>
      <c r="B319" t="str">
        <f>IF(Input_Lieferant!B320="","",Input_Lieferant!B320)</f>
        <v/>
      </c>
      <c r="C319" t="str">
        <f t="shared" si="277"/>
        <v/>
      </c>
      <c r="D319" t="str">
        <f t="shared" si="278"/>
        <v/>
      </c>
      <c r="E319" t="str">
        <f t="shared" si="279"/>
        <v/>
      </c>
      <c r="F319" t="str">
        <f t="shared" si="287"/>
        <v/>
      </c>
      <c r="G319" t="str">
        <f t="shared" ref="G319" si="336">IF(A318="","",2)</f>
        <v/>
      </c>
      <c r="H319" t="str">
        <f t="shared" si="281"/>
        <v/>
      </c>
      <c r="I319" t="str">
        <f>_xlfn.IFNA(IF(INDEX(Input_Lieferant!$C$9:$BE$158,MATCH($A319,Input_Lieferant!$B$9:$B$158,0),MATCH($I$1,Input_Lieferant!$C$8:$BE$8,0))=0,"",INDEX(Input_Lieferant!$C$9:$BE$158,MATCH($A319,Input_Lieferant!$B$9:$B$158,0),MATCH($I$1,Input_Lieferant!$C$8:$BE$8,0))),"")</f>
        <v/>
      </c>
    </row>
    <row r="320" spans="1:9" x14ac:dyDescent="0.2">
      <c r="A320" s="257" t="str">
        <f>IFERROR(IF(AND(A314=A315,A315=A316,A316=A317,A317=A318,A318=A319),IF(A319+1&gt;MATCH(0,Input_Lieferant!$B$9:$B$158,-1),"",A319+1),A319),"")</f>
        <v/>
      </c>
      <c r="B320" t="str">
        <f>IF(Input_Lieferant!B321="","",Input_Lieferant!B321)</f>
        <v/>
      </c>
      <c r="C320" t="str">
        <f t="shared" si="277"/>
        <v/>
      </c>
      <c r="D320" t="str">
        <f t="shared" si="278"/>
        <v/>
      </c>
      <c r="E320" t="str">
        <f t="shared" si="279"/>
        <v/>
      </c>
      <c r="F320" t="str">
        <f t="shared" si="287"/>
        <v/>
      </c>
      <c r="G320" t="str">
        <f t="shared" ref="G320" si="337">IF(A320="","",1)</f>
        <v/>
      </c>
      <c r="H320" t="str">
        <f t="shared" si="281"/>
        <v/>
      </c>
      <c r="I320" t="str">
        <f>_xlfn.IFNA(IF(INDEX(Input_Lieferant!$C$9:$BE$158,MATCH($A320,Input_Lieferant!$B$9:$B$158,0),MATCH($I$6,Input_Lieferant!$C$8:$BE$8,0))=0,"",INDEX(Input_Lieferant!$C$9:$BE$158,MATCH($A320,Input_Lieferant!$B$9:$B$158,0),MATCH($I$6,Input_Lieferant!$C$8:$BE$8,0))),"")</f>
        <v/>
      </c>
    </row>
    <row r="321" spans="1:9" x14ac:dyDescent="0.2">
      <c r="A321" s="257" t="str">
        <f>IFERROR(IF(AND(A315=A316,A316=A317,A317=A318,A318=A319,A319=A320),IF(A320+1&gt;MATCH(0,Input_Lieferant!$B$9:$B$158,-1),"",A320+1),A320),"")</f>
        <v/>
      </c>
      <c r="B321" t="str">
        <f>IF(Input_Lieferant!B322="","",Input_Lieferant!B322)</f>
        <v/>
      </c>
      <c r="C321" t="str">
        <f t="shared" si="277"/>
        <v/>
      </c>
      <c r="D321" t="str">
        <f t="shared" si="278"/>
        <v/>
      </c>
      <c r="E321" t="str">
        <f t="shared" si="279"/>
        <v/>
      </c>
      <c r="F321" t="str">
        <f t="shared" si="287"/>
        <v/>
      </c>
      <c r="G321" t="str">
        <f t="shared" ref="G321" si="338">IF(A320="","",2)</f>
        <v/>
      </c>
      <c r="H321" t="str">
        <f t="shared" si="281"/>
        <v/>
      </c>
      <c r="I321" t="str">
        <f>_xlfn.IFNA(IF(INDEX(Input_Lieferant!$C$9:$BE$158,MATCH($A321,Input_Lieferant!$B$9:$B$158,0),MATCH($I$3,Input_Lieferant!$C$8:$BE$8,0))=0,"",INDEX(Input_Lieferant!$C$9:$BE$158,MATCH($A321,Input_Lieferant!$B$9:$B$158,0),MATCH($I$3,Input_Lieferant!$C$8:$BE$8,0))),"")</f>
        <v/>
      </c>
    </row>
    <row r="322" spans="1:9" x14ac:dyDescent="0.2">
      <c r="A322" s="257" t="str">
        <f>IFERROR(IF(AND(A316=A317,A317=A318,A318=A319,A319=A320,A320=A321),IF(A321+1&gt;MATCH(0,Input_Lieferant!$B$9:$B$158,-1),"",A321+1),A321),"")</f>
        <v/>
      </c>
      <c r="B322" t="str">
        <f>IF(Input_Lieferant!B323="","",Input_Lieferant!B323)</f>
        <v/>
      </c>
      <c r="C322" t="str">
        <f t="shared" si="277"/>
        <v/>
      </c>
      <c r="D322" t="str">
        <f t="shared" si="278"/>
        <v/>
      </c>
      <c r="E322" t="str">
        <f t="shared" si="279"/>
        <v/>
      </c>
      <c r="F322" t="str">
        <f t="shared" si="287"/>
        <v/>
      </c>
      <c r="G322" t="str">
        <f t="shared" ref="G322" si="339">IF(A322="","",1)</f>
        <v/>
      </c>
      <c r="H322" t="str">
        <f t="shared" si="281"/>
        <v/>
      </c>
      <c r="I322" t="str">
        <f>_xlfn.IFNA(IF(INDEX(Input_Lieferant!$C$9:$BE$158,MATCH($A322,Input_Lieferant!$B$9:$B$158,0),MATCH($I$5,Input_Lieferant!$C$8:$BE$8,0))=0,"",INDEX(Input_Lieferant!$C$9:$BE$158,MATCH($A322,Input_Lieferant!$B$9:$B$158,0),MATCH($I$5,Input_Lieferant!$C$8:$BE$8,0))),"")</f>
        <v/>
      </c>
    </row>
    <row r="323" spans="1:9" x14ac:dyDescent="0.2">
      <c r="A323" s="257" t="str">
        <f>IFERROR(IF(AND(A317=A318,A318=A319,A319=A320,A320=A321,A321=A322),IF(A322+1&gt;MATCH(0,Input_Lieferant!$B$9:$B$158,-1),"",A322+1),A322),"")</f>
        <v/>
      </c>
      <c r="B323" t="str">
        <f>IF(Input_Lieferant!B324="","",Input_Lieferant!B324)</f>
        <v/>
      </c>
      <c r="C323" t="str">
        <f t="shared" si="277"/>
        <v/>
      </c>
      <c r="D323" t="str">
        <f t="shared" si="278"/>
        <v/>
      </c>
      <c r="E323" t="str">
        <f t="shared" si="279"/>
        <v/>
      </c>
      <c r="F323" t="str">
        <f t="shared" si="287"/>
        <v/>
      </c>
      <c r="G323" t="str">
        <f t="shared" ref="G323" si="340">IF(A322="","",2)</f>
        <v/>
      </c>
      <c r="H323" t="str">
        <f t="shared" si="281"/>
        <v/>
      </c>
      <c r="I323" t="str">
        <f>_xlfn.IFNA(IF(INDEX(Input_Lieferant!$C$9:$BE$158,MATCH($A323,Input_Lieferant!$B$9:$B$158,0),MATCH($I$2,Input_Lieferant!$C$8:$BE$8,0))=0,"",INDEX(Input_Lieferant!$C$9:$BE$158,MATCH($A323,Input_Lieferant!$B$9:$B$158,0),MATCH($I$2,Input_Lieferant!$C$8:$BE$8,0))),"")</f>
        <v/>
      </c>
    </row>
    <row r="324" spans="1:9" x14ac:dyDescent="0.2">
      <c r="A324" s="257" t="str">
        <f>IFERROR(IF(AND(A318=A319,A319=A320,A320=A321,A321=A322,A322=A323),IF(A323+1&gt;MATCH(0,Input_Lieferant!$B$9:$B$158,-1),"",A323+1),A323),"")</f>
        <v/>
      </c>
      <c r="B324" t="str">
        <f>IF(Input_Lieferant!B325="","",Input_Lieferant!B325)</f>
        <v/>
      </c>
      <c r="C324" t="str">
        <f t="shared" si="277"/>
        <v/>
      </c>
      <c r="D324" t="str">
        <f t="shared" si="278"/>
        <v/>
      </c>
      <c r="E324" t="str">
        <f t="shared" si="279"/>
        <v/>
      </c>
      <c r="F324" t="str">
        <f t="shared" si="287"/>
        <v/>
      </c>
      <c r="G324" t="str">
        <f t="shared" ref="G324" si="341">IF(A324="","",1)</f>
        <v/>
      </c>
      <c r="H324" t="str">
        <f t="shared" si="281"/>
        <v/>
      </c>
      <c r="I324" t="str">
        <f>_xlfn.IFNA(IF(INDEX(Input_Lieferant!$C$9:$BE$158,MATCH($A324,Input_Lieferant!$B$9:$B$158,0),MATCH($I$4,Input_Lieferant!$C$8:$BE$8,0))=0,"",INDEX(Input_Lieferant!$C$9:$BE$158,MATCH($A324,Input_Lieferant!$B$9:$B$158,0),MATCH($I$4,Input_Lieferant!$C$8:$BE$8,0))),"")</f>
        <v/>
      </c>
    </row>
    <row r="325" spans="1:9" x14ac:dyDescent="0.2">
      <c r="A325" s="257" t="str">
        <f>IFERROR(IF(AND(A319=A320,A320=A321,A321=A322,A322=A323,A323=A324),IF(A324+1&gt;MATCH(0,Input_Lieferant!$B$9:$B$158,-1),"",A324+1),A324),"")</f>
        <v/>
      </c>
      <c r="B325" t="str">
        <f>IF(Input_Lieferant!B326="","",Input_Lieferant!B326)</f>
        <v/>
      </c>
      <c r="C325" t="str">
        <f t="shared" si="277"/>
        <v/>
      </c>
      <c r="D325" t="str">
        <f t="shared" si="278"/>
        <v/>
      </c>
      <c r="E325" t="str">
        <f t="shared" si="279"/>
        <v/>
      </c>
      <c r="F325" t="str">
        <f t="shared" si="287"/>
        <v/>
      </c>
      <c r="G325" t="str">
        <f t="shared" ref="G325" si="342">IF(A324="","",2)</f>
        <v/>
      </c>
      <c r="H325" t="str">
        <f t="shared" si="281"/>
        <v/>
      </c>
      <c r="I325" t="str">
        <f>_xlfn.IFNA(IF(INDEX(Input_Lieferant!$C$9:$BE$158,MATCH($A325,Input_Lieferant!$B$9:$B$158,0),MATCH($I$1,Input_Lieferant!$C$8:$BE$8,0))=0,"",INDEX(Input_Lieferant!$C$9:$BE$158,MATCH($A325,Input_Lieferant!$B$9:$B$158,0),MATCH($I$1,Input_Lieferant!$C$8:$BE$8,0))),"")</f>
        <v/>
      </c>
    </row>
    <row r="326" spans="1:9" x14ac:dyDescent="0.2">
      <c r="A326" s="257" t="str">
        <f>IFERROR(IF(AND(A320=A321,A321=A322,A322=A323,A323=A324,A324=A325),IF(A325+1&gt;MATCH(0,Input_Lieferant!$B$9:$B$158,-1),"",A325+1),A325),"")</f>
        <v/>
      </c>
      <c r="B326" t="str">
        <f>IF(Input_Lieferant!B327="","",Input_Lieferant!B327)</f>
        <v/>
      </c>
      <c r="C326" t="str">
        <f t="shared" si="277"/>
        <v/>
      </c>
      <c r="D326" t="str">
        <f t="shared" si="278"/>
        <v/>
      </c>
      <c r="E326" t="str">
        <f t="shared" si="279"/>
        <v/>
      </c>
      <c r="F326" t="str">
        <f t="shared" si="287"/>
        <v/>
      </c>
      <c r="G326" t="str">
        <f t="shared" ref="G326" si="343">IF(A326="","",1)</f>
        <v/>
      </c>
      <c r="H326" t="str">
        <f t="shared" si="281"/>
        <v/>
      </c>
      <c r="I326" t="str">
        <f>_xlfn.IFNA(IF(INDEX(Input_Lieferant!$C$9:$BE$158,MATCH($A326,Input_Lieferant!$B$9:$B$158,0),MATCH($I$6,Input_Lieferant!$C$8:$BE$8,0))=0,"",INDEX(Input_Lieferant!$C$9:$BE$158,MATCH($A326,Input_Lieferant!$B$9:$B$158,0),MATCH($I$6,Input_Lieferant!$C$8:$BE$8,0))),"")</f>
        <v/>
      </c>
    </row>
    <row r="327" spans="1:9" x14ac:dyDescent="0.2">
      <c r="A327" s="257" t="str">
        <f>IFERROR(IF(AND(A321=A322,A322=A323,A323=A324,A324=A325,A325=A326),IF(A326+1&gt;MATCH(0,Input_Lieferant!$B$9:$B$158,-1),"",A326+1),A326),"")</f>
        <v/>
      </c>
      <c r="B327" t="str">
        <f>IF(Input_Lieferant!B328="","",Input_Lieferant!B328)</f>
        <v/>
      </c>
      <c r="C327" t="str">
        <f t="shared" si="277"/>
        <v/>
      </c>
      <c r="D327" t="str">
        <f t="shared" si="278"/>
        <v/>
      </c>
      <c r="E327" t="str">
        <f t="shared" si="279"/>
        <v/>
      </c>
      <c r="F327" t="str">
        <f t="shared" si="287"/>
        <v/>
      </c>
      <c r="G327" t="str">
        <f t="shared" ref="G327" si="344">IF(A326="","",2)</f>
        <v/>
      </c>
      <c r="H327" t="str">
        <f t="shared" si="281"/>
        <v/>
      </c>
      <c r="I327" t="str">
        <f>_xlfn.IFNA(IF(INDEX(Input_Lieferant!$C$9:$BE$158,MATCH($A327,Input_Lieferant!$B$9:$B$158,0),MATCH($I$3,Input_Lieferant!$C$8:$BE$8,0))=0,"",INDEX(Input_Lieferant!$C$9:$BE$158,MATCH($A327,Input_Lieferant!$B$9:$B$158,0),MATCH($I$3,Input_Lieferant!$C$8:$BE$8,0))),"")</f>
        <v/>
      </c>
    </row>
    <row r="328" spans="1:9" x14ac:dyDescent="0.2">
      <c r="A328" s="257" t="str">
        <f>IFERROR(IF(AND(A322=A323,A323=A324,A324=A325,A325=A326,A326=A327),IF(A327+1&gt;MATCH(0,Input_Lieferant!$B$9:$B$158,-1),"",A327+1),A327),"")</f>
        <v/>
      </c>
      <c r="B328" t="str">
        <f>IF(Input_Lieferant!B329="","",Input_Lieferant!B329)</f>
        <v/>
      </c>
      <c r="C328" t="str">
        <f t="shared" si="277"/>
        <v/>
      </c>
      <c r="D328" t="str">
        <f t="shared" si="278"/>
        <v/>
      </c>
      <c r="E328" t="str">
        <f t="shared" si="279"/>
        <v/>
      </c>
      <c r="F328" t="str">
        <f t="shared" si="287"/>
        <v/>
      </c>
      <c r="G328" t="str">
        <f t="shared" ref="G328" si="345">IF(A328="","",1)</f>
        <v/>
      </c>
      <c r="H328" t="str">
        <f t="shared" si="281"/>
        <v/>
      </c>
      <c r="I328" t="str">
        <f>_xlfn.IFNA(IF(INDEX(Input_Lieferant!$C$9:$BE$158,MATCH($A328,Input_Lieferant!$B$9:$B$158,0),MATCH($I$5,Input_Lieferant!$C$8:$BE$8,0))=0,"",INDEX(Input_Lieferant!$C$9:$BE$158,MATCH($A328,Input_Lieferant!$B$9:$B$158,0),MATCH($I$5,Input_Lieferant!$C$8:$BE$8,0))),"")</f>
        <v/>
      </c>
    </row>
    <row r="329" spans="1:9" x14ac:dyDescent="0.2">
      <c r="A329" s="257" t="str">
        <f>IFERROR(IF(AND(A323=A324,A324=A325,A325=A326,A326=A327,A327=A328),IF(A328+1&gt;MATCH(0,Input_Lieferant!$B$9:$B$158,-1),"",A328+1),A328),"")</f>
        <v/>
      </c>
      <c r="B329" t="str">
        <f>IF(Input_Lieferant!B330="","",Input_Lieferant!B330)</f>
        <v/>
      </c>
      <c r="C329" t="str">
        <f t="shared" ref="C329:C392" si="346">IF(A329&lt;&gt;"","MATERIAL","")</f>
        <v/>
      </c>
      <c r="D329" t="str">
        <f t="shared" ref="D329:D392" si="347">A329</f>
        <v/>
      </c>
      <c r="E329" t="str">
        <f t="shared" ref="E329:E392" si="348">IF(A329&lt;&gt;"","GRUN","")</f>
        <v/>
      </c>
      <c r="F329" t="str">
        <f t="shared" si="287"/>
        <v/>
      </c>
      <c r="G329" t="str">
        <f t="shared" ref="G329" si="349">IF(A328="","",2)</f>
        <v/>
      </c>
      <c r="H329" t="str">
        <f t="shared" ref="H329:H392" si="350">IF(G329=2,"/","")</f>
        <v/>
      </c>
      <c r="I329" t="str">
        <f>_xlfn.IFNA(IF(INDEX(Input_Lieferant!$C$9:$BE$158,MATCH($A329,Input_Lieferant!$B$9:$B$158,0),MATCH($I$2,Input_Lieferant!$C$8:$BE$8,0))=0,"",INDEX(Input_Lieferant!$C$9:$BE$158,MATCH($A329,Input_Lieferant!$B$9:$B$158,0),MATCH($I$2,Input_Lieferant!$C$8:$BE$8,0))),"")</f>
        <v/>
      </c>
    </row>
    <row r="330" spans="1:9" x14ac:dyDescent="0.2">
      <c r="A330" s="257" t="str">
        <f>IFERROR(IF(AND(A324=A325,A325=A326,A326=A327,A327=A328,A328=A329),IF(A329+1&gt;MATCH(0,Input_Lieferant!$B$9:$B$158,-1),"",A329+1),A329),"")</f>
        <v/>
      </c>
      <c r="B330" t="str">
        <f>IF(Input_Lieferant!B331="","",Input_Lieferant!B331)</f>
        <v/>
      </c>
      <c r="C330" t="str">
        <f t="shared" si="346"/>
        <v/>
      </c>
      <c r="D330" t="str">
        <f t="shared" si="347"/>
        <v/>
      </c>
      <c r="E330" t="str">
        <f t="shared" si="348"/>
        <v/>
      </c>
      <c r="F330" t="str">
        <f t="shared" si="287"/>
        <v/>
      </c>
      <c r="G330" t="str">
        <f t="shared" ref="G330" si="351">IF(A330="","",1)</f>
        <v/>
      </c>
      <c r="H330" t="str">
        <f t="shared" si="350"/>
        <v/>
      </c>
      <c r="I330" t="str">
        <f>_xlfn.IFNA(IF(INDEX(Input_Lieferant!$C$9:$BE$158,MATCH($A330,Input_Lieferant!$B$9:$B$158,0),MATCH($I$4,Input_Lieferant!$C$8:$BE$8,0))=0,"",INDEX(Input_Lieferant!$C$9:$BE$158,MATCH($A330,Input_Lieferant!$B$9:$B$158,0),MATCH($I$4,Input_Lieferant!$C$8:$BE$8,0))),"")</f>
        <v/>
      </c>
    </row>
    <row r="331" spans="1:9" x14ac:dyDescent="0.2">
      <c r="A331" s="257" t="str">
        <f>IFERROR(IF(AND(A325=A326,A326=A327,A327=A328,A328=A329,A329=A330),IF(A330+1&gt;MATCH(0,Input_Lieferant!$B$9:$B$158,-1),"",A330+1),A330),"")</f>
        <v/>
      </c>
      <c r="B331" t="str">
        <f>IF(Input_Lieferant!B332="","",Input_Lieferant!B332)</f>
        <v/>
      </c>
      <c r="C331" t="str">
        <f t="shared" si="346"/>
        <v/>
      </c>
      <c r="D331" t="str">
        <f t="shared" si="347"/>
        <v/>
      </c>
      <c r="E331" t="str">
        <f t="shared" si="348"/>
        <v/>
      </c>
      <c r="F331" t="str">
        <f t="shared" si="287"/>
        <v/>
      </c>
      <c r="G331" t="str">
        <f t="shared" ref="G331" si="352">IF(A330="","",2)</f>
        <v/>
      </c>
      <c r="H331" t="str">
        <f t="shared" si="350"/>
        <v/>
      </c>
      <c r="I331" t="str">
        <f>_xlfn.IFNA(IF(INDEX(Input_Lieferant!$C$9:$BE$158,MATCH($A331,Input_Lieferant!$B$9:$B$158,0),MATCH($I$1,Input_Lieferant!$C$8:$BE$8,0))=0,"",INDEX(Input_Lieferant!$C$9:$BE$158,MATCH($A331,Input_Lieferant!$B$9:$B$158,0),MATCH($I$1,Input_Lieferant!$C$8:$BE$8,0))),"")</f>
        <v/>
      </c>
    </row>
    <row r="332" spans="1:9" x14ac:dyDescent="0.2">
      <c r="A332" s="257" t="str">
        <f>IFERROR(IF(AND(A326=A327,A327=A328,A328=A329,A329=A330,A330=A331),IF(A331+1&gt;MATCH(0,Input_Lieferant!$B$9:$B$158,-1),"",A331+1),A331),"")</f>
        <v/>
      </c>
      <c r="B332" t="str">
        <f>IF(Input_Lieferant!B333="","",Input_Lieferant!B333)</f>
        <v/>
      </c>
      <c r="C332" t="str">
        <f t="shared" si="346"/>
        <v/>
      </c>
      <c r="D332" t="str">
        <f t="shared" si="347"/>
        <v/>
      </c>
      <c r="E332" t="str">
        <f t="shared" si="348"/>
        <v/>
      </c>
      <c r="F332" t="str">
        <f t="shared" si="287"/>
        <v/>
      </c>
      <c r="G332" t="str">
        <f t="shared" ref="G332" si="353">IF(A332="","",1)</f>
        <v/>
      </c>
      <c r="H332" t="str">
        <f t="shared" si="350"/>
        <v/>
      </c>
      <c r="I332" t="str">
        <f>_xlfn.IFNA(IF(INDEX(Input_Lieferant!$C$9:$BE$158,MATCH($A332,Input_Lieferant!$B$9:$B$158,0),MATCH($I$6,Input_Lieferant!$C$8:$BE$8,0))=0,"",INDEX(Input_Lieferant!$C$9:$BE$158,MATCH($A332,Input_Lieferant!$B$9:$B$158,0),MATCH($I$6,Input_Lieferant!$C$8:$BE$8,0))),"")</f>
        <v/>
      </c>
    </row>
    <row r="333" spans="1:9" x14ac:dyDescent="0.2">
      <c r="A333" s="257" t="str">
        <f>IFERROR(IF(AND(A327=A328,A328=A329,A329=A330,A330=A331,A331=A332),IF(A332+1&gt;MATCH(0,Input_Lieferant!$B$9:$B$158,-1),"",A332+1),A332),"")</f>
        <v/>
      </c>
      <c r="B333" t="str">
        <f>IF(Input_Lieferant!B334="","",Input_Lieferant!B334)</f>
        <v/>
      </c>
      <c r="C333" t="str">
        <f t="shared" si="346"/>
        <v/>
      </c>
      <c r="D333" t="str">
        <f t="shared" si="347"/>
        <v/>
      </c>
      <c r="E333" t="str">
        <f t="shared" si="348"/>
        <v/>
      </c>
      <c r="F333" t="str">
        <f t="shared" si="287"/>
        <v/>
      </c>
      <c r="G333" t="str">
        <f t="shared" ref="G333" si="354">IF(A332="","",2)</f>
        <v/>
      </c>
      <c r="H333" t="str">
        <f t="shared" si="350"/>
        <v/>
      </c>
      <c r="I333" t="str">
        <f>_xlfn.IFNA(IF(INDEX(Input_Lieferant!$C$9:$BE$158,MATCH($A333,Input_Lieferant!$B$9:$B$158,0),MATCH($I$3,Input_Lieferant!$C$8:$BE$8,0))=0,"",INDEX(Input_Lieferant!$C$9:$BE$158,MATCH($A333,Input_Lieferant!$B$9:$B$158,0),MATCH($I$3,Input_Lieferant!$C$8:$BE$8,0))),"")</f>
        <v/>
      </c>
    </row>
    <row r="334" spans="1:9" x14ac:dyDescent="0.2">
      <c r="A334" s="257" t="str">
        <f>IFERROR(IF(AND(A328=A329,A329=A330,A330=A331,A331=A332,A332=A333),IF(A333+1&gt;MATCH(0,Input_Lieferant!$B$9:$B$158,-1),"",A333+1),A333),"")</f>
        <v/>
      </c>
      <c r="B334" t="str">
        <f>IF(Input_Lieferant!B335="","",Input_Lieferant!B335)</f>
        <v/>
      </c>
      <c r="C334" t="str">
        <f t="shared" si="346"/>
        <v/>
      </c>
      <c r="D334" t="str">
        <f t="shared" si="347"/>
        <v/>
      </c>
      <c r="E334" t="str">
        <f t="shared" si="348"/>
        <v/>
      </c>
      <c r="F334" t="str">
        <f t="shared" si="287"/>
        <v/>
      </c>
      <c r="G334" t="str">
        <f t="shared" ref="G334" si="355">IF(A334="","",1)</f>
        <v/>
      </c>
      <c r="H334" t="str">
        <f t="shared" si="350"/>
        <v/>
      </c>
      <c r="I334" t="str">
        <f>_xlfn.IFNA(IF(INDEX(Input_Lieferant!$C$9:$BE$158,MATCH($A334,Input_Lieferant!$B$9:$B$158,0),MATCH($I$5,Input_Lieferant!$C$8:$BE$8,0))=0,"",INDEX(Input_Lieferant!$C$9:$BE$158,MATCH($A334,Input_Lieferant!$B$9:$B$158,0),MATCH($I$5,Input_Lieferant!$C$8:$BE$8,0))),"")</f>
        <v/>
      </c>
    </row>
    <row r="335" spans="1:9" x14ac:dyDescent="0.2">
      <c r="A335" s="257" t="str">
        <f>IFERROR(IF(AND(A329=A330,A330=A331,A331=A332,A332=A333,A333=A334),IF(A334+1&gt;MATCH(0,Input_Lieferant!$B$9:$B$158,-1),"",A334+1),A334),"")</f>
        <v/>
      </c>
      <c r="B335" t="str">
        <f>IF(Input_Lieferant!B336="","",Input_Lieferant!B336)</f>
        <v/>
      </c>
      <c r="C335" t="str">
        <f t="shared" si="346"/>
        <v/>
      </c>
      <c r="D335" t="str">
        <f t="shared" si="347"/>
        <v/>
      </c>
      <c r="E335" t="str">
        <f t="shared" si="348"/>
        <v/>
      </c>
      <c r="F335" t="str">
        <f t="shared" ref="F335:F398" si="356">IF(A335&lt;&gt;"",F329,"")</f>
        <v/>
      </c>
      <c r="G335" t="str">
        <f t="shared" ref="G335" si="357">IF(A334="","",2)</f>
        <v/>
      </c>
      <c r="H335" t="str">
        <f t="shared" si="350"/>
        <v/>
      </c>
      <c r="I335" t="str">
        <f>_xlfn.IFNA(IF(INDEX(Input_Lieferant!$C$9:$BE$158,MATCH($A335,Input_Lieferant!$B$9:$B$158,0),MATCH($I$2,Input_Lieferant!$C$8:$BE$8,0))=0,"",INDEX(Input_Lieferant!$C$9:$BE$158,MATCH($A335,Input_Lieferant!$B$9:$B$158,0),MATCH($I$2,Input_Lieferant!$C$8:$BE$8,0))),"")</f>
        <v/>
      </c>
    </row>
    <row r="336" spans="1:9" x14ac:dyDescent="0.2">
      <c r="A336" s="257" t="str">
        <f>IFERROR(IF(AND(A330=A331,A331=A332,A332=A333,A333=A334,A334=A335),IF(A335+1&gt;MATCH(0,Input_Lieferant!$B$9:$B$158,-1),"",A335+1),A335),"")</f>
        <v/>
      </c>
      <c r="B336" t="str">
        <f>IF(Input_Lieferant!B337="","",Input_Lieferant!B337)</f>
        <v/>
      </c>
      <c r="C336" t="str">
        <f t="shared" si="346"/>
        <v/>
      </c>
      <c r="D336" t="str">
        <f t="shared" si="347"/>
        <v/>
      </c>
      <c r="E336" t="str">
        <f t="shared" si="348"/>
        <v/>
      </c>
      <c r="F336" t="str">
        <f t="shared" si="356"/>
        <v/>
      </c>
      <c r="G336" t="str">
        <f t="shared" ref="G336" si="358">IF(A336="","",1)</f>
        <v/>
      </c>
      <c r="H336" t="str">
        <f t="shared" si="350"/>
        <v/>
      </c>
      <c r="I336" t="str">
        <f>_xlfn.IFNA(IF(INDEX(Input_Lieferant!$C$9:$BE$158,MATCH($A336,Input_Lieferant!$B$9:$B$158,0),MATCH($I$4,Input_Lieferant!$C$8:$BE$8,0))=0,"",INDEX(Input_Lieferant!$C$9:$BE$158,MATCH($A336,Input_Lieferant!$B$9:$B$158,0),MATCH($I$4,Input_Lieferant!$C$8:$BE$8,0))),"")</f>
        <v/>
      </c>
    </row>
    <row r="337" spans="1:9" x14ac:dyDescent="0.2">
      <c r="A337" s="257" t="str">
        <f>IFERROR(IF(AND(A331=A332,A332=A333,A333=A334,A334=A335,A335=A336),IF(A336+1&gt;MATCH(0,Input_Lieferant!$B$9:$B$158,-1),"",A336+1),A336),"")</f>
        <v/>
      </c>
      <c r="B337" t="str">
        <f>IF(Input_Lieferant!B338="","",Input_Lieferant!B338)</f>
        <v/>
      </c>
      <c r="C337" t="str">
        <f t="shared" si="346"/>
        <v/>
      </c>
      <c r="D337" t="str">
        <f t="shared" si="347"/>
        <v/>
      </c>
      <c r="E337" t="str">
        <f t="shared" si="348"/>
        <v/>
      </c>
      <c r="F337" t="str">
        <f t="shared" si="356"/>
        <v/>
      </c>
      <c r="G337" t="str">
        <f t="shared" ref="G337" si="359">IF(A336="","",2)</f>
        <v/>
      </c>
      <c r="H337" t="str">
        <f t="shared" si="350"/>
        <v/>
      </c>
      <c r="I337" t="str">
        <f>_xlfn.IFNA(IF(INDEX(Input_Lieferant!$C$9:$BE$158,MATCH($A337,Input_Lieferant!$B$9:$B$158,0),MATCH($I$1,Input_Lieferant!$C$8:$BE$8,0))=0,"",INDEX(Input_Lieferant!$C$9:$BE$158,MATCH($A337,Input_Lieferant!$B$9:$B$158,0),MATCH($I$1,Input_Lieferant!$C$8:$BE$8,0))),"")</f>
        <v/>
      </c>
    </row>
    <row r="338" spans="1:9" x14ac:dyDescent="0.2">
      <c r="A338" s="257" t="str">
        <f>IFERROR(IF(AND(A332=A333,A333=A334,A334=A335,A335=A336,A336=A337),IF(A337+1&gt;MATCH(0,Input_Lieferant!$B$9:$B$158,-1),"",A337+1),A337),"")</f>
        <v/>
      </c>
      <c r="B338" t="str">
        <f>IF(Input_Lieferant!B339="","",Input_Lieferant!B339)</f>
        <v/>
      </c>
      <c r="C338" t="str">
        <f t="shared" si="346"/>
        <v/>
      </c>
      <c r="D338" t="str">
        <f t="shared" si="347"/>
        <v/>
      </c>
      <c r="E338" t="str">
        <f t="shared" si="348"/>
        <v/>
      </c>
      <c r="F338" t="str">
        <f t="shared" si="356"/>
        <v/>
      </c>
      <c r="G338" t="str">
        <f t="shared" ref="G338" si="360">IF(A338="","",1)</f>
        <v/>
      </c>
      <c r="H338" t="str">
        <f t="shared" si="350"/>
        <v/>
      </c>
      <c r="I338" t="str">
        <f>_xlfn.IFNA(IF(INDEX(Input_Lieferant!$C$9:$BE$158,MATCH($A338,Input_Lieferant!$B$9:$B$158,0),MATCH($I$6,Input_Lieferant!$C$8:$BE$8,0))=0,"",INDEX(Input_Lieferant!$C$9:$BE$158,MATCH($A338,Input_Lieferant!$B$9:$B$158,0),MATCH($I$6,Input_Lieferant!$C$8:$BE$8,0))),"")</f>
        <v/>
      </c>
    </row>
    <row r="339" spans="1:9" x14ac:dyDescent="0.2">
      <c r="A339" s="257" t="str">
        <f>IFERROR(IF(AND(A333=A334,A334=A335,A335=A336,A336=A337,A337=A338),IF(A338+1&gt;MATCH(0,Input_Lieferant!$B$9:$B$158,-1),"",A338+1),A338),"")</f>
        <v/>
      </c>
      <c r="B339" t="str">
        <f>IF(Input_Lieferant!B340="","",Input_Lieferant!B340)</f>
        <v/>
      </c>
      <c r="C339" t="str">
        <f t="shared" si="346"/>
        <v/>
      </c>
      <c r="D339" t="str">
        <f t="shared" si="347"/>
        <v/>
      </c>
      <c r="E339" t="str">
        <f t="shared" si="348"/>
        <v/>
      </c>
      <c r="F339" t="str">
        <f t="shared" si="356"/>
        <v/>
      </c>
      <c r="G339" t="str">
        <f t="shared" ref="G339" si="361">IF(A338="","",2)</f>
        <v/>
      </c>
      <c r="H339" t="str">
        <f t="shared" si="350"/>
        <v/>
      </c>
      <c r="I339" t="str">
        <f>_xlfn.IFNA(IF(INDEX(Input_Lieferant!$C$9:$BE$158,MATCH($A339,Input_Lieferant!$B$9:$B$158,0),MATCH($I$3,Input_Lieferant!$C$8:$BE$8,0))=0,"",INDEX(Input_Lieferant!$C$9:$BE$158,MATCH($A339,Input_Lieferant!$B$9:$B$158,0),MATCH($I$3,Input_Lieferant!$C$8:$BE$8,0))),"")</f>
        <v/>
      </c>
    </row>
    <row r="340" spans="1:9" x14ac:dyDescent="0.2">
      <c r="A340" s="257" t="str">
        <f>IFERROR(IF(AND(A334=A335,A335=A336,A336=A337,A337=A338,A338=A339),IF(A339+1&gt;MATCH(0,Input_Lieferant!$B$9:$B$158,-1),"",A339+1),A339),"")</f>
        <v/>
      </c>
      <c r="B340" t="str">
        <f>IF(Input_Lieferant!B341="","",Input_Lieferant!B341)</f>
        <v/>
      </c>
      <c r="C340" t="str">
        <f t="shared" si="346"/>
        <v/>
      </c>
      <c r="D340" t="str">
        <f t="shared" si="347"/>
        <v/>
      </c>
      <c r="E340" t="str">
        <f t="shared" si="348"/>
        <v/>
      </c>
      <c r="F340" t="str">
        <f t="shared" si="356"/>
        <v/>
      </c>
      <c r="G340" t="str">
        <f t="shared" ref="G340" si="362">IF(A340="","",1)</f>
        <v/>
      </c>
      <c r="H340" t="str">
        <f t="shared" si="350"/>
        <v/>
      </c>
      <c r="I340" t="str">
        <f>_xlfn.IFNA(IF(INDEX(Input_Lieferant!$C$9:$BE$158,MATCH($A340,Input_Lieferant!$B$9:$B$158,0),MATCH($I$5,Input_Lieferant!$C$8:$BE$8,0))=0,"",INDEX(Input_Lieferant!$C$9:$BE$158,MATCH($A340,Input_Lieferant!$B$9:$B$158,0),MATCH($I$5,Input_Lieferant!$C$8:$BE$8,0))),"")</f>
        <v/>
      </c>
    </row>
    <row r="341" spans="1:9" x14ac:dyDescent="0.2">
      <c r="A341" s="257" t="str">
        <f>IFERROR(IF(AND(A335=A336,A336=A337,A337=A338,A338=A339,A339=A340),IF(A340+1&gt;MATCH(0,Input_Lieferant!$B$9:$B$158,-1),"",A340+1),A340),"")</f>
        <v/>
      </c>
      <c r="B341" t="str">
        <f>IF(Input_Lieferant!B342="","",Input_Lieferant!B342)</f>
        <v/>
      </c>
      <c r="C341" t="str">
        <f t="shared" si="346"/>
        <v/>
      </c>
      <c r="D341" t="str">
        <f t="shared" si="347"/>
        <v/>
      </c>
      <c r="E341" t="str">
        <f t="shared" si="348"/>
        <v/>
      </c>
      <c r="F341" t="str">
        <f t="shared" si="356"/>
        <v/>
      </c>
      <c r="G341" t="str">
        <f t="shared" ref="G341" si="363">IF(A340="","",2)</f>
        <v/>
      </c>
      <c r="H341" t="str">
        <f t="shared" si="350"/>
        <v/>
      </c>
      <c r="I341" t="str">
        <f>_xlfn.IFNA(IF(INDEX(Input_Lieferant!$C$9:$BE$158,MATCH($A341,Input_Lieferant!$B$9:$B$158,0),MATCH($I$2,Input_Lieferant!$C$8:$BE$8,0))=0,"",INDEX(Input_Lieferant!$C$9:$BE$158,MATCH($A341,Input_Lieferant!$B$9:$B$158,0),MATCH($I$2,Input_Lieferant!$C$8:$BE$8,0))),"")</f>
        <v/>
      </c>
    </row>
    <row r="342" spans="1:9" x14ac:dyDescent="0.2">
      <c r="A342" s="257" t="str">
        <f>IFERROR(IF(AND(A336=A337,A337=A338,A338=A339,A339=A340,A340=A341),IF(A341+1&gt;MATCH(0,Input_Lieferant!$B$9:$B$158,-1),"",A341+1),A341),"")</f>
        <v/>
      </c>
      <c r="B342" t="str">
        <f>IF(Input_Lieferant!B343="","",Input_Lieferant!B343)</f>
        <v/>
      </c>
      <c r="C342" t="str">
        <f t="shared" si="346"/>
        <v/>
      </c>
      <c r="D342" t="str">
        <f t="shared" si="347"/>
        <v/>
      </c>
      <c r="E342" t="str">
        <f t="shared" si="348"/>
        <v/>
      </c>
      <c r="F342" t="str">
        <f t="shared" si="356"/>
        <v/>
      </c>
      <c r="G342" t="str">
        <f t="shared" ref="G342" si="364">IF(A342="","",1)</f>
        <v/>
      </c>
      <c r="H342" t="str">
        <f t="shared" si="350"/>
        <v/>
      </c>
      <c r="I342" t="str">
        <f>_xlfn.IFNA(IF(INDEX(Input_Lieferant!$C$9:$BE$158,MATCH($A342,Input_Lieferant!$B$9:$B$158,0),MATCH($I$4,Input_Lieferant!$C$8:$BE$8,0))=0,"",INDEX(Input_Lieferant!$C$9:$BE$158,MATCH($A342,Input_Lieferant!$B$9:$B$158,0),MATCH($I$4,Input_Lieferant!$C$8:$BE$8,0))),"")</f>
        <v/>
      </c>
    </row>
    <row r="343" spans="1:9" x14ac:dyDescent="0.2">
      <c r="A343" s="257" t="str">
        <f>IFERROR(IF(AND(A337=A338,A338=A339,A339=A340,A340=A341,A341=A342),IF(A342+1&gt;MATCH(0,Input_Lieferant!$B$9:$B$158,-1),"",A342+1),A342),"")</f>
        <v/>
      </c>
      <c r="B343" t="str">
        <f>IF(Input_Lieferant!B344="","",Input_Lieferant!B344)</f>
        <v/>
      </c>
      <c r="C343" t="str">
        <f t="shared" si="346"/>
        <v/>
      </c>
      <c r="D343" t="str">
        <f t="shared" si="347"/>
        <v/>
      </c>
      <c r="E343" t="str">
        <f t="shared" si="348"/>
        <v/>
      </c>
      <c r="F343" t="str">
        <f t="shared" si="356"/>
        <v/>
      </c>
      <c r="G343" t="str">
        <f t="shared" ref="G343" si="365">IF(A342="","",2)</f>
        <v/>
      </c>
      <c r="H343" t="str">
        <f t="shared" si="350"/>
        <v/>
      </c>
      <c r="I343" t="str">
        <f>_xlfn.IFNA(IF(INDEX(Input_Lieferant!$C$9:$BE$158,MATCH($A343,Input_Lieferant!$B$9:$B$158,0),MATCH($I$1,Input_Lieferant!$C$8:$BE$8,0))=0,"",INDEX(Input_Lieferant!$C$9:$BE$158,MATCH($A343,Input_Lieferant!$B$9:$B$158,0),MATCH($I$1,Input_Lieferant!$C$8:$BE$8,0))),"")</f>
        <v/>
      </c>
    </row>
    <row r="344" spans="1:9" x14ac:dyDescent="0.2">
      <c r="A344" s="257" t="str">
        <f>IFERROR(IF(AND(A338=A339,A339=A340,A340=A341,A341=A342,A342=A343),IF(A343+1&gt;MATCH(0,Input_Lieferant!$B$9:$B$158,-1),"",A343+1),A343),"")</f>
        <v/>
      </c>
      <c r="B344" t="str">
        <f>IF(Input_Lieferant!B345="","",Input_Lieferant!B345)</f>
        <v/>
      </c>
      <c r="C344" t="str">
        <f t="shared" si="346"/>
        <v/>
      </c>
      <c r="D344" t="str">
        <f t="shared" si="347"/>
        <v/>
      </c>
      <c r="E344" t="str">
        <f t="shared" si="348"/>
        <v/>
      </c>
      <c r="F344" t="str">
        <f t="shared" si="356"/>
        <v/>
      </c>
      <c r="G344" t="str">
        <f t="shared" ref="G344" si="366">IF(A344="","",1)</f>
        <v/>
      </c>
      <c r="H344" t="str">
        <f t="shared" si="350"/>
        <v/>
      </c>
      <c r="I344" t="str">
        <f>_xlfn.IFNA(IF(INDEX(Input_Lieferant!$C$9:$BE$158,MATCH($A344,Input_Lieferant!$B$9:$B$158,0),MATCH($I$6,Input_Lieferant!$C$8:$BE$8,0))=0,"",INDEX(Input_Lieferant!$C$9:$BE$158,MATCH($A344,Input_Lieferant!$B$9:$B$158,0),MATCH($I$6,Input_Lieferant!$C$8:$BE$8,0))),"")</f>
        <v/>
      </c>
    </row>
    <row r="345" spans="1:9" x14ac:dyDescent="0.2">
      <c r="A345" s="257" t="str">
        <f>IFERROR(IF(AND(A339=A340,A340=A341,A341=A342,A342=A343,A343=A344),IF(A344+1&gt;MATCH(0,Input_Lieferant!$B$9:$B$158,-1),"",A344+1),A344),"")</f>
        <v/>
      </c>
      <c r="B345" t="str">
        <f>IF(Input_Lieferant!B346="","",Input_Lieferant!B346)</f>
        <v/>
      </c>
      <c r="C345" t="str">
        <f t="shared" si="346"/>
        <v/>
      </c>
      <c r="D345" t="str">
        <f t="shared" si="347"/>
        <v/>
      </c>
      <c r="E345" t="str">
        <f t="shared" si="348"/>
        <v/>
      </c>
      <c r="F345" t="str">
        <f t="shared" si="356"/>
        <v/>
      </c>
      <c r="G345" t="str">
        <f t="shared" ref="G345" si="367">IF(A344="","",2)</f>
        <v/>
      </c>
      <c r="H345" t="str">
        <f t="shared" si="350"/>
        <v/>
      </c>
      <c r="I345" t="str">
        <f>_xlfn.IFNA(IF(INDEX(Input_Lieferant!$C$9:$BE$158,MATCH($A345,Input_Lieferant!$B$9:$B$158,0),MATCH($I$3,Input_Lieferant!$C$8:$BE$8,0))=0,"",INDEX(Input_Lieferant!$C$9:$BE$158,MATCH($A345,Input_Lieferant!$B$9:$B$158,0),MATCH($I$3,Input_Lieferant!$C$8:$BE$8,0))),"")</f>
        <v/>
      </c>
    </row>
    <row r="346" spans="1:9" x14ac:dyDescent="0.2">
      <c r="A346" s="257" t="str">
        <f>IFERROR(IF(AND(A340=A341,A341=A342,A342=A343,A343=A344,A344=A345),IF(A345+1&gt;MATCH(0,Input_Lieferant!$B$9:$B$158,-1),"",A345+1),A345),"")</f>
        <v/>
      </c>
      <c r="B346" t="str">
        <f>IF(Input_Lieferant!B347="","",Input_Lieferant!B347)</f>
        <v/>
      </c>
      <c r="C346" t="str">
        <f t="shared" si="346"/>
        <v/>
      </c>
      <c r="D346" t="str">
        <f t="shared" si="347"/>
        <v/>
      </c>
      <c r="E346" t="str">
        <f t="shared" si="348"/>
        <v/>
      </c>
      <c r="F346" t="str">
        <f t="shared" si="356"/>
        <v/>
      </c>
      <c r="G346" t="str">
        <f t="shared" ref="G346" si="368">IF(A346="","",1)</f>
        <v/>
      </c>
      <c r="H346" t="str">
        <f t="shared" si="350"/>
        <v/>
      </c>
      <c r="I346" t="str">
        <f>_xlfn.IFNA(IF(INDEX(Input_Lieferant!$C$9:$BE$158,MATCH($A346,Input_Lieferant!$B$9:$B$158,0),MATCH($I$5,Input_Lieferant!$C$8:$BE$8,0))=0,"",INDEX(Input_Lieferant!$C$9:$BE$158,MATCH($A346,Input_Lieferant!$B$9:$B$158,0),MATCH($I$5,Input_Lieferant!$C$8:$BE$8,0))),"")</f>
        <v/>
      </c>
    </row>
    <row r="347" spans="1:9" x14ac:dyDescent="0.2">
      <c r="A347" s="257" t="str">
        <f>IFERROR(IF(AND(A341=A342,A342=A343,A343=A344,A344=A345,A345=A346),IF(A346+1&gt;MATCH(0,Input_Lieferant!$B$9:$B$158,-1),"",A346+1),A346),"")</f>
        <v/>
      </c>
      <c r="B347" t="str">
        <f>IF(Input_Lieferant!B348="","",Input_Lieferant!B348)</f>
        <v/>
      </c>
      <c r="C347" t="str">
        <f t="shared" si="346"/>
        <v/>
      </c>
      <c r="D347" t="str">
        <f t="shared" si="347"/>
        <v/>
      </c>
      <c r="E347" t="str">
        <f t="shared" si="348"/>
        <v/>
      </c>
      <c r="F347" t="str">
        <f t="shared" si="356"/>
        <v/>
      </c>
      <c r="G347" t="str">
        <f t="shared" ref="G347" si="369">IF(A346="","",2)</f>
        <v/>
      </c>
      <c r="H347" t="str">
        <f t="shared" si="350"/>
        <v/>
      </c>
      <c r="I347" t="str">
        <f>_xlfn.IFNA(IF(INDEX(Input_Lieferant!$C$9:$BE$158,MATCH($A347,Input_Lieferant!$B$9:$B$158,0),MATCH($I$2,Input_Lieferant!$C$8:$BE$8,0))=0,"",INDEX(Input_Lieferant!$C$9:$BE$158,MATCH($A347,Input_Lieferant!$B$9:$B$158,0),MATCH($I$2,Input_Lieferant!$C$8:$BE$8,0))),"")</f>
        <v/>
      </c>
    </row>
    <row r="348" spans="1:9" x14ac:dyDescent="0.2">
      <c r="A348" s="257" t="str">
        <f>IFERROR(IF(AND(A342=A343,A343=A344,A344=A345,A345=A346,A346=A347),IF(A347+1&gt;MATCH(0,Input_Lieferant!$B$9:$B$158,-1),"",A347+1),A347),"")</f>
        <v/>
      </c>
      <c r="B348" t="str">
        <f>IF(Input_Lieferant!B349="","",Input_Lieferant!B349)</f>
        <v/>
      </c>
      <c r="C348" t="str">
        <f t="shared" si="346"/>
        <v/>
      </c>
      <c r="D348" t="str">
        <f t="shared" si="347"/>
        <v/>
      </c>
      <c r="E348" t="str">
        <f t="shared" si="348"/>
        <v/>
      </c>
      <c r="F348" t="str">
        <f t="shared" si="356"/>
        <v/>
      </c>
      <c r="G348" t="str">
        <f t="shared" ref="G348" si="370">IF(A348="","",1)</f>
        <v/>
      </c>
      <c r="H348" t="str">
        <f t="shared" si="350"/>
        <v/>
      </c>
      <c r="I348" t="str">
        <f>_xlfn.IFNA(IF(INDEX(Input_Lieferant!$C$9:$BE$158,MATCH($A348,Input_Lieferant!$B$9:$B$158,0),MATCH($I$4,Input_Lieferant!$C$8:$BE$8,0))=0,"",INDEX(Input_Lieferant!$C$9:$BE$158,MATCH($A348,Input_Lieferant!$B$9:$B$158,0),MATCH($I$4,Input_Lieferant!$C$8:$BE$8,0))),"")</f>
        <v/>
      </c>
    </row>
    <row r="349" spans="1:9" x14ac:dyDescent="0.2">
      <c r="A349" s="257" t="str">
        <f>IFERROR(IF(AND(A343=A344,A344=A345,A345=A346,A346=A347,A347=A348),IF(A348+1&gt;MATCH(0,Input_Lieferant!$B$9:$B$158,-1),"",A348+1),A348),"")</f>
        <v/>
      </c>
      <c r="B349" t="str">
        <f>IF(Input_Lieferant!B350="","",Input_Lieferant!B350)</f>
        <v/>
      </c>
      <c r="C349" t="str">
        <f t="shared" si="346"/>
        <v/>
      </c>
      <c r="D349" t="str">
        <f t="shared" si="347"/>
        <v/>
      </c>
      <c r="E349" t="str">
        <f t="shared" si="348"/>
        <v/>
      </c>
      <c r="F349" t="str">
        <f t="shared" si="356"/>
        <v/>
      </c>
      <c r="G349" t="str">
        <f t="shared" ref="G349" si="371">IF(A348="","",2)</f>
        <v/>
      </c>
      <c r="H349" t="str">
        <f t="shared" si="350"/>
        <v/>
      </c>
      <c r="I349" t="str">
        <f>_xlfn.IFNA(IF(INDEX(Input_Lieferant!$C$9:$BE$158,MATCH($A349,Input_Lieferant!$B$9:$B$158,0),MATCH($I$1,Input_Lieferant!$C$8:$BE$8,0))=0,"",INDEX(Input_Lieferant!$C$9:$BE$158,MATCH($A349,Input_Lieferant!$B$9:$B$158,0),MATCH($I$1,Input_Lieferant!$C$8:$BE$8,0))),"")</f>
        <v/>
      </c>
    </row>
    <row r="350" spans="1:9" x14ac:dyDescent="0.2">
      <c r="A350" s="257" t="str">
        <f>IFERROR(IF(AND(A344=A345,A345=A346,A346=A347,A347=A348,A348=A349),IF(A349+1&gt;MATCH(0,Input_Lieferant!$B$9:$B$158,-1),"",A349+1),A349),"")</f>
        <v/>
      </c>
      <c r="B350" t="str">
        <f>IF(Input_Lieferant!B351="","",Input_Lieferant!B351)</f>
        <v/>
      </c>
      <c r="C350" t="str">
        <f t="shared" si="346"/>
        <v/>
      </c>
      <c r="D350" t="str">
        <f t="shared" si="347"/>
        <v/>
      </c>
      <c r="E350" t="str">
        <f t="shared" si="348"/>
        <v/>
      </c>
      <c r="F350" t="str">
        <f t="shared" si="356"/>
        <v/>
      </c>
      <c r="G350" t="str">
        <f t="shared" ref="G350" si="372">IF(A350="","",1)</f>
        <v/>
      </c>
      <c r="H350" t="str">
        <f t="shared" si="350"/>
        <v/>
      </c>
      <c r="I350" t="str">
        <f>_xlfn.IFNA(IF(INDEX(Input_Lieferant!$C$9:$BE$158,MATCH($A350,Input_Lieferant!$B$9:$B$158,0),MATCH($I$6,Input_Lieferant!$C$8:$BE$8,0))=0,"",INDEX(Input_Lieferant!$C$9:$BE$158,MATCH($A350,Input_Lieferant!$B$9:$B$158,0),MATCH($I$6,Input_Lieferant!$C$8:$BE$8,0))),"")</f>
        <v/>
      </c>
    </row>
    <row r="351" spans="1:9" x14ac:dyDescent="0.2">
      <c r="A351" s="257" t="str">
        <f>IFERROR(IF(AND(A345=A346,A346=A347,A347=A348,A348=A349,A349=A350),IF(A350+1&gt;MATCH(0,Input_Lieferant!$B$9:$B$158,-1),"",A350+1),A350),"")</f>
        <v/>
      </c>
      <c r="B351" t="str">
        <f>IF(Input_Lieferant!B352="","",Input_Lieferant!B352)</f>
        <v/>
      </c>
      <c r="C351" t="str">
        <f t="shared" si="346"/>
        <v/>
      </c>
      <c r="D351" t="str">
        <f t="shared" si="347"/>
        <v/>
      </c>
      <c r="E351" t="str">
        <f t="shared" si="348"/>
        <v/>
      </c>
      <c r="F351" t="str">
        <f t="shared" si="356"/>
        <v/>
      </c>
      <c r="G351" t="str">
        <f t="shared" ref="G351" si="373">IF(A350="","",2)</f>
        <v/>
      </c>
      <c r="H351" t="str">
        <f t="shared" si="350"/>
        <v/>
      </c>
      <c r="I351" t="str">
        <f>_xlfn.IFNA(IF(INDEX(Input_Lieferant!$C$9:$BE$158,MATCH($A351,Input_Lieferant!$B$9:$B$158,0),MATCH($I$3,Input_Lieferant!$C$8:$BE$8,0))=0,"",INDEX(Input_Lieferant!$C$9:$BE$158,MATCH($A351,Input_Lieferant!$B$9:$B$158,0),MATCH($I$3,Input_Lieferant!$C$8:$BE$8,0))),"")</f>
        <v/>
      </c>
    </row>
    <row r="352" spans="1:9" x14ac:dyDescent="0.2">
      <c r="A352" s="257" t="str">
        <f>IFERROR(IF(AND(A346=A347,A347=A348,A348=A349,A349=A350,A350=A351),IF(A351+1&gt;MATCH(0,Input_Lieferant!$B$9:$B$158,-1),"",A351+1),A351),"")</f>
        <v/>
      </c>
      <c r="B352" t="str">
        <f>IF(Input_Lieferant!B353="","",Input_Lieferant!B353)</f>
        <v/>
      </c>
      <c r="C352" t="str">
        <f t="shared" si="346"/>
        <v/>
      </c>
      <c r="D352" t="str">
        <f t="shared" si="347"/>
        <v/>
      </c>
      <c r="E352" t="str">
        <f t="shared" si="348"/>
        <v/>
      </c>
      <c r="F352" t="str">
        <f t="shared" si="356"/>
        <v/>
      </c>
      <c r="G352" t="str">
        <f t="shared" ref="G352" si="374">IF(A352="","",1)</f>
        <v/>
      </c>
      <c r="H352" t="str">
        <f t="shared" si="350"/>
        <v/>
      </c>
      <c r="I352" t="str">
        <f>_xlfn.IFNA(IF(INDEX(Input_Lieferant!$C$9:$BE$158,MATCH($A352,Input_Lieferant!$B$9:$B$158,0),MATCH($I$5,Input_Lieferant!$C$8:$BE$8,0))=0,"",INDEX(Input_Lieferant!$C$9:$BE$158,MATCH($A352,Input_Lieferant!$B$9:$B$158,0),MATCH($I$5,Input_Lieferant!$C$8:$BE$8,0))),"")</f>
        <v/>
      </c>
    </row>
    <row r="353" spans="1:9" x14ac:dyDescent="0.2">
      <c r="A353" s="257" t="str">
        <f>IFERROR(IF(AND(A347=A348,A348=A349,A349=A350,A350=A351,A351=A352),IF(A352+1&gt;MATCH(0,Input_Lieferant!$B$9:$B$158,-1),"",A352+1),A352),"")</f>
        <v/>
      </c>
      <c r="B353" t="str">
        <f>IF(Input_Lieferant!B354="","",Input_Lieferant!B354)</f>
        <v/>
      </c>
      <c r="C353" t="str">
        <f t="shared" si="346"/>
        <v/>
      </c>
      <c r="D353" t="str">
        <f t="shared" si="347"/>
        <v/>
      </c>
      <c r="E353" t="str">
        <f t="shared" si="348"/>
        <v/>
      </c>
      <c r="F353" t="str">
        <f t="shared" si="356"/>
        <v/>
      </c>
      <c r="G353" t="str">
        <f t="shared" ref="G353" si="375">IF(A352="","",2)</f>
        <v/>
      </c>
      <c r="H353" t="str">
        <f t="shared" si="350"/>
        <v/>
      </c>
      <c r="I353" t="str">
        <f>_xlfn.IFNA(IF(INDEX(Input_Lieferant!$C$9:$BE$158,MATCH($A353,Input_Lieferant!$B$9:$B$158,0),MATCH($I$2,Input_Lieferant!$C$8:$BE$8,0))=0,"",INDEX(Input_Lieferant!$C$9:$BE$158,MATCH($A353,Input_Lieferant!$B$9:$B$158,0),MATCH($I$2,Input_Lieferant!$C$8:$BE$8,0))),"")</f>
        <v/>
      </c>
    </row>
    <row r="354" spans="1:9" x14ac:dyDescent="0.2">
      <c r="A354" s="257" t="str">
        <f>IFERROR(IF(AND(A348=A349,A349=A350,A350=A351,A351=A352,A352=A353),IF(A353+1&gt;MATCH(0,Input_Lieferant!$B$9:$B$158,-1),"",A353+1),A353),"")</f>
        <v/>
      </c>
      <c r="B354" t="str">
        <f>IF(Input_Lieferant!B355="","",Input_Lieferant!B355)</f>
        <v/>
      </c>
      <c r="C354" t="str">
        <f t="shared" si="346"/>
        <v/>
      </c>
      <c r="D354" t="str">
        <f t="shared" si="347"/>
        <v/>
      </c>
      <c r="E354" t="str">
        <f t="shared" si="348"/>
        <v/>
      </c>
      <c r="F354" t="str">
        <f t="shared" si="356"/>
        <v/>
      </c>
      <c r="G354" t="str">
        <f t="shared" ref="G354" si="376">IF(A354="","",1)</f>
        <v/>
      </c>
      <c r="H354" t="str">
        <f t="shared" si="350"/>
        <v/>
      </c>
      <c r="I354" t="str">
        <f>_xlfn.IFNA(IF(INDEX(Input_Lieferant!$C$9:$BE$158,MATCH($A354,Input_Lieferant!$B$9:$B$158,0),MATCH($I$4,Input_Lieferant!$C$8:$BE$8,0))=0,"",INDEX(Input_Lieferant!$C$9:$BE$158,MATCH($A354,Input_Lieferant!$B$9:$B$158,0),MATCH($I$4,Input_Lieferant!$C$8:$BE$8,0))),"")</f>
        <v/>
      </c>
    </row>
    <row r="355" spans="1:9" x14ac:dyDescent="0.2">
      <c r="A355" s="257" t="str">
        <f>IFERROR(IF(AND(A349=A350,A350=A351,A351=A352,A352=A353,A353=A354),IF(A354+1&gt;MATCH(0,Input_Lieferant!$B$9:$B$158,-1),"",A354+1),A354),"")</f>
        <v/>
      </c>
      <c r="B355" t="str">
        <f>IF(Input_Lieferant!B356="","",Input_Lieferant!B356)</f>
        <v/>
      </c>
      <c r="C355" t="str">
        <f t="shared" si="346"/>
        <v/>
      </c>
      <c r="D355" t="str">
        <f t="shared" si="347"/>
        <v/>
      </c>
      <c r="E355" t="str">
        <f t="shared" si="348"/>
        <v/>
      </c>
      <c r="F355" t="str">
        <f t="shared" si="356"/>
        <v/>
      </c>
      <c r="G355" t="str">
        <f t="shared" ref="G355" si="377">IF(A354="","",2)</f>
        <v/>
      </c>
      <c r="H355" t="str">
        <f t="shared" si="350"/>
        <v/>
      </c>
      <c r="I355" t="str">
        <f>_xlfn.IFNA(IF(INDEX(Input_Lieferant!$C$9:$BE$158,MATCH($A355,Input_Lieferant!$B$9:$B$158,0),MATCH($I$1,Input_Lieferant!$C$8:$BE$8,0))=0,"",INDEX(Input_Lieferant!$C$9:$BE$158,MATCH($A355,Input_Lieferant!$B$9:$B$158,0),MATCH($I$1,Input_Lieferant!$C$8:$BE$8,0))),"")</f>
        <v/>
      </c>
    </row>
    <row r="356" spans="1:9" x14ac:dyDescent="0.2">
      <c r="A356" s="257" t="str">
        <f>IFERROR(IF(AND(A350=A351,A351=A352,A352=A353,A353=A354,A354=A355),IF(A355+1&gt;MATCH(0,Input_Lieferant!$B$9:$B$158,-1),"",A355+1),A355),"")</f>
        <v/>
      </c>
      <c r="B356" t="str">
        <f>IF(Input_Lieferant!B357="","",Input_Lieferant!B357)</f>
        <v/>
      </c>
      <c r="C356" t="str">
        <f t="shared" si="346"/>
        <v/>
      </c>
      <c r="D356" t="str">
        <f t="shared" si="347"/>
        <v/>
      </c>
      <c r="E356" t="str">
        <f t="shared" si="348"/>
        <v/>
      </c>
      <c r="F356" t="str">
        <f t="shared" si="356"/>
        <v/>
      </c>
      <c r="G356" t="str">
        <f t="shared" ref="G356" si="378">IF(A356="","",1)</f>
        <v/>
      </c>
      <c r="H356" t="str">
        <f t="shared" si="350"/>
        <v/>
      </c>
      <c r="I356" t="str">
        <f>_xlfn.IFNA(IF(INDEX(Input_Lieferant!$C$9:$BE$158,MATCH($A356,Input_Lieferant!$B$9:$B$158,0),MATCH($I$6,Input_Lieferant!$C$8:$BE$8,0))=0,"",INDEX(Input_Lieferant!$C$9:$BE$158,MATCH($A356,Input_Lieferant!$B$9:$B$158,0),MATCH($I$6,Input_Lieferant!$C$8:$BE$8,0))),"")</f>
        <v/>
      </c>
    </row>
    <row r="357" spans="1:9" x14ac:dyDescent="0.2">
      <c r="A357" s="257" t="str">
        <f>IFERROR(IF(AND(A351=A352,A352=A353,A353=A354,A354=A355,A355=A356),IF(A356+1&gt;MATCH(0,Input_Lieferant!$B$9:$B$158,-1),"",A356+1),A356),"")</f>
        <v/>
      </c>
      <c r="B357" t="str">
        <f>IF(Input_Lieferant!B358="","",Input_Lieferant!B358)</f>
        <v/>
      </c>
      <c r="C357" t="str">
        <f t="shared" si="346"/>
        <v/>
      </c>
      <c r="D357" t="str">
        <f t="shared" si="347"/>
        <v/>
      </c>
      <c r="E357" t="str">
        <f t="shared" si="348"/>
        <v/>
      </c>
      <c r="F357" t="str">
        <f t="shared" si="356"/>
        <v/>
      </c>
      <c r="G357" t="str">
        <f t="shared" ref="G357" si="379">IF(A356="","",2)</f>
        <v/>
      </c>
      <c r="H357" t="str">
        <f t="shared" si="350"/>
        <v/>
      </c>
      <c r="I357" t="str">
        <f>_xlfn.IFNA(IF(INDEX(Input_Lieferant!$C$9:$BE$158,MATCH($A357,Input_Lieferant!$B$9:$B$158,0),MATCH($I$3,Input_Lieferant!$C$8:$BE$8,0))=0,"",INDEX(Input_Lieferant!$C$9:$BE$158,MATCH($A357,Input_Lieferant!$B$9:$B$158,0),MATCH($I$3,Input_Lieferant!$C$8:$BE$8,0))),"")</f>
        <v/>
      </c>
    </row>
    <row r="358" spans="1:9" x14ac:dyDescent="0.2">
      <c r="A358" s="257" t="str">
        <f>IFERROR(IF(AND(A352=A353,A353=A354,A354=A355,A355=A356,A356=A357),IF(A357+1&gt;MATCH(0,Input_Lieferant!$B$9:$B$158,-1),"",A357+1),A357),"")</f>
        <v/>
      </c>
      <c r="B358" t="str">
        <f>IF(Input_Lieferant!B359="","",Input_Lieferant!B359)</f>
        <v/>
      </c>
      <c r="C358" t="str">
        <f t="shared" si="346"/>
        <v/>
      </c>
      <c r="D358" t="str">
        <f t="shared" si="347"/>
        <v/>
      </c>
      <c r="E358" t="str">
        <f t="shared" si="348"/>
        <v/>
      </c>
      <c r="F358" t="str">
        <f t="shared" si="356"/>
        <v/>
      </c>
      <c r="G358" t="str">
        <f t="shared" ref="G358" si="380">IF(A358="","",1)</f>
        <v/>
      </c>
      <c r="H358" t="str">
        <f t="shared" si="350"/>
        <v/>
      </c>
      <c r="I358" t="str">
        <f>_xlfn.IFNA(IF(INDEX(Input_Lieferant!$C$9:$BE$158,MATCH($A358,Input_Lieferant!$B$9:$B$158,0),MATCH($I$5,Input_Lieferant!$C$8:$BE$8,0))=0,"",INDEX(Input_Lieferant!$C$9:$BE$158,MATCH($A358,Input_Lieferant!$B$9:$B$158,0),MATCH($I$5,Input_Lieferant!$C$8:$BE$8,0))),"")</f>
        <v/>
      </c>
    </row>
    <row r="359" spans="1:9" x14ac:dyDescent="0.2">
      <c r="A359" s="257" t="str">
        <f>IFERROR(IF(AND(A353=A354,A354=A355,A355=A356,A356=A357,A357=A358),IF(A358+1&gt;MATCH(0,Input_Lieferant!$B$9:$B$158,-1),"",A358+1),A358),"")</f>
        <v/>
      </c>
      <c r="B359" t="str">
        <f>IF(Input_Lieferant!B360="","",Input_Lieferant!B360)</f>
        <v/>
      </c>
      <c r="C359" t="str">
        <f t="shared" si="346"/>
        <v/>
      </c>
      <c r="D359" t="str">
        <f t="shared" si="347"/>
        <v/>
      </c>
      <c r="E359" t="str">
        <f t="shared" si="348"/>
        <v/>
      </c>
      <c r="F359" t="str">
        <f t="shared" si="356"/>
        <v/>
      </c>
      <c r="G359" t="str">
        <f t="shared" ref="G359" si="381">IF(A358="","",2)</f>
        <v/>
      </c>
      <c r="H359" t="str">
        <f t="shared" si="350"/>
        <v/>
      </c>
      <c r="I359" t="str">
        <f>_xlfn.IFNA(IF(INDEX(Input_Lieferant!$C$9:$BE$158,MATCH($A359,Input_Lieferant!$B$9:$B$158,0),MATCH($I$2,Input_Lieferant!$C$8:$BE$8,0))=0,"",INDEX(Input_Lieferant!$C$9:$BE$158,MATCH($A359,Input_Lieferant!$B$9:$B$158,0),MATCH($I$2,Input_Lieferant!$C$8:$BE$8,0))),"")</f>
        <v/>
      </c>
    </row>
    <row r="360" spans="1:9" x14ac:dyDescent="0.2">
      <c r="A360" s="257" t="str">
        <f>IFERROR(IF(AND(A354=A355,A355=A356,A356=A357,A357=A358,A358=A359),IF(A359+1&gt;MATCH(0,Input_Lieferant!$B$9:$B$158,-1),"",A359+1),A359),"")</f>
        <v/>
      </c>
      <c r="B360" t="str">
        <f>IF(Input_Lieferant!B361="","",Input_Lieferant!B361)</f>
        <v/>
      </c>
      <c r="C360" t="str">
        <f t="shared" si="346"/>
        <v/>
      </c>
      <c r="D360" t="str">
        <f t="shared" si="347"/>
        <v/>
      </c>
      <c r="E360" t="str">
        <f t="shared" si="348"/>
        <v/>
      </c>
      <c r="F360" t="str">
        <f t="shared" si="356"/>
        <v/>
      </c>
      <c r="G360" t="str">
        <f t="shared" ref="G360" si="382">IF(A360="","",1)</f>
        <v/>
      </c>
      <c r="H360" t="str">
        <f t="shared" si="350"/>
        <v/>
      </c>
      <c r="I360" t="str">
        <f>_xlfn.IFNA(IF(INDEX(Input_Lieferant!$C$9:$BE$158,MATCH($A360,Input_Lieferant!$B$9:$B$158,0),MATCH($I$4,Input_Lieferant!$C$8:$BE$8,0))=0,"",INDEX(Input_Lieferant!$C$9:$BE$158,MATCH($A360,Input_Lieferant!$B$9:$B$158,0),MATCH($I$4,Input_Lieferant!$C$8:$BE$8,0))),"")</f>
        <v/>
      </c>
    </row>
    <row r="361" spans="1:9" x14ac:dyDescent="0.2">
      <c r="A361" s="257" t="str">
        <f>IFERROR(IF(AND(A355=A356,A356=A357,A357=A358,A358=A359,A359=A360),IF(A360+1&gt;MATCH(0,Input_Lieferant!$B$9:$B$158,-1),"",A360+1),A360),"")</f>
        <v/>
      </c>
      <c r="B361" t="str">
        <f>IF(Input_Lieferant!B362="","",Input_Lieferant!B362)</f>
        <v/>
      </c>
      <c r="C361" t="str">
        <f t="shared" si="346"/>
        <v/>
      </c>
      <c r="D361" t="str">
        <f t="shared" si="347"/>
        <v/>
      </c>
      <c r="E361" t="str">
        <f t="shared" si="348"/>
        <v/>
      </c>
      <c r="F361" t="str">
        <f t="shared" si="356"/>
        <v/>
      </c>
      <c r="G361" t="str">
        <f t="shared" ref="G361" si="383">IF(A360="","",2)</f>
        <v/>
      </c>
      <c r="H361" t="str">
        <f t="shared" si="350"/>
        <v/>
      </c>
      <c r="I361" t="str">
        <f>_xlfn.IFNA(IF(INDEX(Input_Lieferant!$C$9:$BE$158,MATCH($A361,Input_Lieferant!$B$9:$B$158,0),MATCH($I$1,Input_Lieferant!$C$8:$BE$8,0))=0,"",INDEX(Input_Lieferant!$C$9:$BE$158,MATCH($A361,Input_Lieferant!$B$9:$B$158,0),MATCH($I$1,Input_Lieferant!$C$8:$BE$8,0))),"")</f>
        <v/>
      </c>
    </row>
    <row r="362" spans="1:9" x14ac:dyDescent="0.2">
      <c r="A362" s="257" t="str">
        <f>IFERROR(IF(AND(A356=A357,A357=A358,A358=A359,A359=A360,A360=A361),IF(A361+1&gt;MATCH(0,Input_Lieferant!$B$9:$B$158,-1),"",A361+1),A361),"")</f>
        <v/>
      </c>
      <c r="B362" t="str">
        <f>IF(Input_Lieferant!B363="","",Input_Lieferant!B363)</f>
        <v/>
      </c>
      <c r="C362" t="str">
        <f t="shared" si="346"/>
        <v/>
      </c>
      <c r="D362" t="str">
        <f t="shared" si="347"/>
        <v/>
      </c>
      <c r="E362" t="str">
        <f t="shared" si="348"/>
        <v/>
      </c>
      <c r="F362" t="str">
        <f t="shared" si="356"/>
        <v/>
      </c>
      <c r="G362" t="str">
        <f t="shared" ref="G362" si="384">IF(A362="","",1)</f>
        <v/>
      </c>
      <c r="H362" t="str">
        <f t="shared" si="350"/>
        <v/>
      </c>
      <c r="I362" t="str">
        <f>_xlfn.IFNA(IF(INDEX(Input_Lieferant!$C$9:$BE$158,MATCH($A362,Input_Lieferant!$B$9:$B$158,0),MATCH($I$6,Input_Lieferant!$C$8:$BE$8,0))=0,"",INDEX(Input_Lieferant!$C$9:$BE$158,MATCH($A362,Input_Lieferant!$B$9:$B$158,0),MATCH($I$6,Input_Lieferant!$C$8:$BE$8,0))),"")</f>
        <v/>
      </c>
    </row>
    <row r="363" spans="1:9" x14ac:dyDescent="0.2">
      <c r="A363" s="257" t="str">
        <f>IFERROR(IF(AND(A357=A358,A358=A359,A359=A360,A360=A361,A361=A362),IF(A362+1&gt;MATCH(0,Input_Lieferant!$B$9:$B$158,-1),"",A362+1),A362),"")</f>
        <v/>
      </c>
      <c r="B363" t="str">
        <f>IF(Input_Lieferant!B364="","",Input_Lieferant!B364)</f>
        <v/>
      </c>
      <c r="C363" t="str">
        <f t="shared" si="346"/>
        <v/>
      </c>
      <c r="D363" t="str">
        <f t="shared" si="347"/>
        <v/>
      </c>
      <c r="E363" t="str">
        <f t="shared" si="348"/>
        <v/>
      </c>
      <c r="F363" t="str">
        <f t="shared" si="356"/>
        <v/>
      </c>
      <c r="G363" t="str">
        <f t="shared" ref="G363" si="385">IF(A362="","",2)</f>
        <v/>
      </c>
      <c r="H363" t="str">
        <f t="shared" si="350"/>
        <v/>
      </c>
      <c r="I363" t="str">
        <f>_xlfn.IFNA(IF(INDEX(Input_Lieferant!$C$9:$BE$158,MATCH($A363,Input_Lieferant!$B$9:$B$158,0),MATCH($I$3,Input_Lieferant!$C$8:$BE$8,0))=0,"",INDEX(Input_Lieferant!$C$9:$BE$158,MATCH($A363,Input_Lieferant!$B$9:$B$158,0),MATCH($I$3,Input_Lieferant!$C$8:$BE$8,0))),"")</f>
        <v/>
      </c>
    </row>
    <row r="364" spans="1:9" x14ac:dyDescent="0.2">
      <c r="A364" s="257" t="str">
        <f>IFERROR(IF(AND(A358=A359,A359=A360,A360=A361,A361=A362,A362=A363),IF(A363+1&gt;MATCH(0,Input_Lieferant!$B$9:$B$158,-1),"",A363+1),A363),"")</f>
        <v/>
      </c>
      <c r="B364" t="str">
        <f>IF(Input_Lieferant!B365="","",Input_Lieferant!B365)</f>
        <v/>
      </c>
      <c r="C364" t="str">
        <f t="shared" si="346"/>
        <v/>
      </c>
      <c r="D364" t="str">
        <f t="shared" si="347"/>
        <v/>
      </c>
      <c r="E364" t="str">
        <f t="shared" si="348"/>
        <v/>
      </c>
      <c r="F364" t="str">
        <f t="shared" si="356"/>
        <v/>
      </c>
      <c r="G364" t="str">
        <f t="shared" ref="G364" si="386">IF(A364="","",1)</f>
        <v/>
      </c>
      <c r="H364" t="str">
        <f t="shared" si="350"/>
        <v/>
      </c>
      <c r="I364" t="str">
        <f>_xlfn.IFNA(IF(INDEX(Input_Lieferant!$C$9:$BE$158,MATCH($A364,Input_Lieferant!$B$9:$B$158,0),MATCH($I$5,Input_Lieferant!$C$8:$BE$8,0))=0,"",INDEX(Input_Lieferant!$C$9:$BE$158,MATCH($A364,Input_Lieferant!$B$9:$B$158,0),MATCH($I$5,Input_Lieferant!$C$8:$BE$8,0))),"")</f>
        <v/>
      </c>
    </row>
    <row r="365" spans="1:9" x14ac:dyDescent="0.2">
      <c r="A365" s="257" t="str">
        <f>IFERROR(IF(AND(A359=A360,A360=A361,A361=A362,A362=A363,A363=A364),IF(A364+1&gt;MATCH(0,Input_Lieferant!$B$9:$B$158,-1),"",A364+1),A364),"")</f>
        <v/>
      </c>
      <c r="B365" t="str">
        <f>IF(Input_Lieferant!B366="","",Input_Lieferant!B366)</f>
        <v/>
      </c>
      <c r="C365" t="str">
        <f t="shared" si="346"/>
        <v/>
      </c>
      <c r="D365" t="str">
        <f t="shared" si="347"/>
        <v/>
      </c>
      <c r="E365" t="str">
        <f t="shared" si="348"/>
        <v/>
      </c>
      <c r="F365" t="str">
        <f t="shared" si="356"/>
        <v/>
      </c>
      <c r="G365" t="str">
        <f t="shared" ref="G365" si="387">IF(A364="","",2)</f>
        <v/>
      </c>
      <c r="H365" t="str">
        <f t="shared" si="350"/>
        <v/>
      </c>
      <c r="I365" t="str">
        <f>_xlfn.IFNA(IF(INDEX(Input_Lieferant!$C$9:$BE$158,MATCH($A365,Input_Lieferant!$B$9:$B$158,0),MATCH($I$2,Input_Lieferant!$C$8:$BE$8,0))=0,"",INDEX(Input_Lieferant!$C$9:$BE$158,MATCH($A365,Input_Lieferant!$B$9:$B$158,0),MATCH($I$2,Input_Lieferant!$C$8:$BE$8,0))),"")</f>
        <v/>
      </c>
    </row>
    <row r="366" spans="1:9" x14ac:dyDescent="0.2">
      <c r="A366" s="257" t="str">
        <f>IFERROR(IF(AND(A360=A361,A361=A362,A362=A363,A363=A364,A364=A365),IF(A365+1&gt;MATCH(0,Input_Lieferant!$B$9:$B$158,-1),"",A365+1),A365),"")</f>
        <v/>
      </c>
      <c r="B366" t="str">
        <f>IF(Input_Lieferant!B367="","",Input_Lieferant!B367)</f>
        <v/>
      </c>
      <c r="C366" t="str">
        <f t="shared" si="346"/>
        <v/>
      </c>
      <c r="D366" t="str">
        <f t="shared" si="347"/>
        <v/>
      </c>
      <c r="E366" t="str">
        <f t="shared" si="348"/>
        <v/>
      </c>
      <c r="F366" t="str">
        <f t="shared" si="356"/>
        <v/>
      </c>
      <c r="G366" t="str">
        <f t="shared" ref="G366" si="388">IF(A366="","",1)</f>
        <v/>
      </c>
      <c r="H366" t="str">
        <f t="shared" si="350"/>
        <v/>
      </c>
      <c r="I366" t="str">
        <f>_xlfn.IFNA(IF(INDEX(Input_Lieferant!$C$9:$BE$158,MATCH($A366,Input_Lieferant!$B$9:$B$158,0),MATCH($I$4,Input_Lieferant!$C$8:$BE$8,0))=0,"",INDEX(Input_Lieferant!$C$9:$BE$158,MATCH($A366,Input_Lieferant!$B$9:$B$158,0),MATCH($I$4,Input_Lieferant!$C$8:$BE$8,0))),"")</f>
        <v/>
      </c>
    </row>
    <row r="367" spans="1:9" x14ac:dyDescent="0.2">
      <c r="A367" s="257" t="str">
        <f>IFERROR(IF(AND(A361=A362,A362=A363,A363=A364,A364=A365,A365=A366),IF(A366+1&gt;MATCH(0,Input_Lieferant!$B$9:$B$158,-1),"",A366+1),A366),"")</f>
        <v/>
      </c>
      <c r="B367" t="str">
        <f>IF(Input_Lieferant!B368="","",Input_Lieferant!B368)</f>
        <v/>
      </c>
      <c r="C367" t="str">
        <f t="shared" si="346"/>
        <v/>
      </c>
      <c r="D367" t="str">
        <f t="shared" si="347"/>
        <v/>
      </c>
      <c r="E367" t="str">
        <f t="shared" si="348"/>
        <v/>
      </c>
      <c r="F367" t="str">
        <f t="shared" si="356"/>
        <v/>
      </c>
      <c r="G367" t="str">
        <f t="shared" ref="G367" si="389">IF(A366="","",2)</f>
        <v/>
      </c>
      <c r="H367" t="str">
        <f t="shared" si="350"/>
        <v/>
      </c>
      <c r="I367" t="str">
        <f>_xlfn.IFNA(IF(INDEX(Input_Lieferant!$C$9:$BE$158,MATCH($A367,Input_Lieferant!$B$9:$B$158,0),MATCH($I$1,Input_Lieferant!$C$8:$BE$8,0))=0,"",INDEX(Input_Lieferant!$C$9:$BE$158,MATCH($A367,Input_Lieferant!$B$9:$B$158,0),MATCH($I$1,Input_Lieferant!$C$8:$BE$8,0))),"")</f>
        <v/>
      </c>
    </row>
    <row r="368" spans="1:9" x14ac:dyDescent="0.2">
      <c r="A368" s="257" t="str">
        <f>IFERROR(IF(AND(A362=A363,A363=A364,A364=A365,A365=A366,A366=A367),IF(A367+1&gt;MATCH(0,Input_Lieferant!$B$9:$B$158,-1),"",A367+1),A367),"")</f>
        <v/>
      </c>
      <c r="B368" t="str">
        <f>IF(Input_Lieferant!B369="","",Input_Lieferant!B369)</f>
        <v/>
      </c>
      <c r="C368" t="str">
        <f t="shared" si="346"/>
        <v/>
      </c>
      <c r="D368" t="str">
        <f t="shared" si="347"/>
        <v/>
      </c>
      <c r="E368" t="str">
        <f t="shared" si="348"/>
        <v/>
      </c>
      <c r="F368" t="str">
        <f t="shared" si="356"/>
        <v/>
      </c>
      <c r="G368" t="str">
        <f t="shared" ref="G368" si="390">IF(A368="","",1)</f>
        <v/>
      </c>
      <c r="H368" t="str">
        <f t="shared" si="350"/>
        <v/>
      </c>
      <c r="I368" t="str">
        <f>_xlfn.IFNA(IF(INDEX(Input_Lieferant!$C$9:$BE$158,MATCH($A368,Input_Lieferant!$B$9:$B$158,0),MATCH($I$6,Input_Lieferant!$C$8:$BE$8,0))=0,"",INDEX(Input_Lieferant!$C$9:$BE$158,MATCH($A368,Input_Lieferant!$B$9:$B$158,0),MATCH($I$6,Input_Lieferant!$C$8:$BE$8,0))),"")</f>
        <v/>
      </c>
    </row>
    <row r="369" spans="1:9" x14ac:dyDescent="0.2">
      <c r="A369" s="257" t="str">
        <f>IFERROR(IF(AND(A363=A364,A364=A365,A365=A366,A366=A367,A367=A368),IF(A368+1&gt;MATCH(0,Input_Lieferant!$B$9:$B$158,-1),"",A368+1),A368),"")</f>
        <v/>
      </c>
      <c r="B369" t="str">
        <f>IF(Input_Lieferant!B370="","",Input_Lieferant!B370)</f>
        <v/>
      </c>
      <c r="C369" t="str">
        <f t="shared" si="346"/>
        <v/>
      </c>
      <c r="D369" t="str">
        <f t="shared" si="347"/>
        <v/>
      </c>
      <c r="E369" t="str">
        <f t="shared" si="348"/>
        <v/>
      </c>
      <c r="F369" t="str">
        <f t="shared" si="356"/>
        <v/>
      </c>
      <c r="G369" t="str">
        <f t="shared" ref="G369" si="391">IF(A368="","",2)</f>
        <v/>
      </c>
      <c r="H369" t="str">
        <f t="shared" si="350"/>
        <v/>
      </c>
      <c r="I369" t="str">
        <f>_xlfn.IFNA(IF(INDEX(Input_Lieferant!$C$9:$BE$158,MATCH($A369,Input_Lieferant!$B$9:$B$158,0),MATCH($I$3,Input_Lieferant!$C$8:$BE$8,0))=0,"",INDEX(Input_Lieferant!$C$9:$BE$158,MATCH($A369,Input_Lieferant!$B$9:$B$158,0),MATCH($I$3,Input_Lieferant!$C$8:$BE$8,0))),"")</f>
        <v/>
      </c>
    </row>
    <row r="370" spans="1:9" x14ac:dyDescent="0.2">
      <c r="A370" s="257" t="str">
        <f>IFERROR(IF(AND(A364=A365,A365=A366,A366=A367,A367=A368,A368=A369),IF(A369+1&gt;MATCH(0,Input_Lieferant!$B$9:$B$158,-1),"",A369+1),A369),"")</f>
        <v/>
      </c>
      <c r="B370" t="str">
        <f>IF(Input_Lieferant!B371="","",Input_Lieferant!B371)</f>
        <v/>
      </c>
      <c r="C370" t="str">
        <f t="shared" si="346"/>
        <v/>
      </c>
      <c r="D370" t="str">
        <f t="shared" si="347"/>
        <v/>
      </c>
      <c r="E370" t="str">
        <f t="shared" si="348"/>
        <v/>
      </c>
      <c r="F370" t="str">
        <f t="shared" si="356"/>
        <v/>
      </c>
      <c r="G370" t="str">
        <f t="shared" ref="G370" si="392">IF(A370="","",1)</f>
        <v/>
      </c>
      <c r="H370" t="str">
        <f t="shared" si="350"/>
        <v/>
      </c>
      <c r="I370" t="str">
        <f>_xlfn.IFNA(IF(INDEX(Input_Lieferant!$C$9:$BE$158,MATCH($A370,Input_Lieferant!$B$9:$B$158,0),MATCH($I$5,Input_Lieferant!$C$8:$BE$8,0))=0,"",INDEX(Input_Lieferant!$C$9:$BE$158,MATCH($A370,Input_Lieferant!$B$9:$B$158,0),MATCH($I$5,Input_Lieferant!$C$8:$BE$8,0))),"")</f>
        <v/>
      </c>
    </row>
    <row r="371" spans="1:9" x14ac:dyDescent="0.2">
      <c r="A371" s="257" t="str">
        <f>IFERROR(IF(AND(A365=A366,A366=A367,A367=A368,A368=A369,A369=A370),IF(A370+1&gt;MATCH(0,Input_Lieferant!$B$9:$B$158,-1),"",A370+1),A370),"")</f>
        <v/>
      </c>
      <c r="B371" t="str">
        <f>IF(Input_Lieferant!B372="","",Input_Lieferant!B372)</f>
        <v/>
      </c>
      <c r="C371" t="str">
        <f t="shared" si="346"/>
        <v/>
      </c>
      <c r="D371" t="str">
        <f t="shared" si="347"/>
        <v/>
      </c>
      <c r="E371" t="str">
        <f t="shared" si="348"/>
        <v/>
      </c>
      <c r="F371" t="str">
        <f t="shared" si="356"/>
        <v/>
      </c>
      <c r="G371" t="str">
        <f t="shared" ref="G371" si="393">IF(A370="","",2)</f>
        <v/>
      </c>
      <c r="H371" t="str">
        <f t="shared" si="350"/>
        <v/>
      </c>
      <c r="I371" t="str">
        <f>_xlfn.IFNA(IF(INDEX(Input_Lieferant!$C$9:$BE$158,MATCH($A371,Input_Lieferant!$B$9:$B$158,0),MATCH($I$2,Input_Lieferant!$C$8:$BE$8,0))=0,"",INDEX(Input_Lieferant!$C$9:$BE$158,MATCH($A371,Input_Lieferant!$B$9:$B$158,0),MATCH($I$2,Input_Lieferant!$C$8:$BE$8,0))),"")</f>
        <v/>
      </c>
    </row>
    <row r="372" spans="1:9" x14ac:dyDescent="0.2">
      <c r="A372" s="257" t="str">
        <f>IFERROR(IF(AND(A366=A367,A367=A368,A368=A369,A369=A370,A370=A371),IF(A371+1&gt;MATCH(0,Input_Lieferant!$B$9:$B$158,-1),"",A371+1),A371),"")</f>
        <v/>
      </c>
      <c r="B372" t="str">
        <f>IF(Input_Lieferant!B373="","",Input_Lieferant!B373)</f>
        <v/>
      </c>
      <c r="C372" t="str">
        <f t="shared" si="346"/>
        <v/>
      </c>
      <c r="D372" t="str">
        <f t="shared" si="347"/>
        <v/>
      </c>
      <c r="E372" t="str">
        <f t="shared" si="348"/>
        <v/>
      </c>
      <c r="F372" t="str">
        <f t="shared" si="356"/>
        <v/>
      </c>
      <c r="G372" t="str">
        <f t="shared" ref="G372" si="394">IF(A372="","",1)</f>
        <v/>
      </c>
      <c r="H372" t="str">
        <f t="shared" si="350"/>
        <v/>
      </c>
      <c r="I372" t="str">
        <f>_xlfn.IFNA(IF(INDEX(Input_Lieferant!$C$9:$BE$158,MATCH($A372,Input_Lieferant!$B$9:$B$158,0),MATCH($I$4,Input_Lieferant!$C$8:$BE$8,0))=0,"",INDEX(Input_Lieferant!$C$9:$BE$158,MATCH($A372,Input_Lieferant!$B$9:$B$158,0),MATCH($I$4,Input_Lieferant!$C$8:$BE$8,0))),"")</f>
        <v/>
      </c>
    </row>
    <row r="373" spans="1:9" x14ac:dyDescent="0.2">
      <c r="A373" s="257" t="str">
        <f>IFERROR(IF(AND(A367=A368,A368=A369,A369=A370,A370=A371,A371=A372),IF(A372+1&gt;MATCH(0,Input_Lieferant!$B$9:$B$158,-1),"",A372+1),A372),"")</f>
        <v/>
      </c>
      <c r="B373" t="str">
        <f>IF(Input_Lieferant!B374="","",Input_Lieferant!B374)</f>
        <v/>
      </c>
      <c r="C373" t="str">
        <f t="shared" si="346"/>
        <v/>
      </c>
      <c r="D373" t="str">
        <f t="shared" si="347"/>
        <v/>
      </c>
      <c r="E373" t="str">
        <f t="shared" si="348"/>
        <v/>
      </c>
      <c r="F373" t="str">
        <f t="shared" si="356"/>
        <v/>
      </c>
      <c r="G373" t="str">
        <f t="shared" ref="G373" si="395">IF(A372="","",2)</f>
        <v/>
      </c>
      <c r="H373" t="str">
        <f t="shared" si="350"/>
        <v/>
      </c>
      <c r="I373" t="str">
        <f>_xlfn.IFNA(IF(INDEX(Input_Lieferant!$C$9:$BE$158,MATCH($A373,Input_Lieferant!$B$9:$B$158,0),MATCH($I$1,Input_Lieferant!$C$8:$BE$8,0))=0,"",INDEX(Input_Lieferant!$C$9:$BE$158,MATCH($A373,Input_Lieferant!$B$9:$B$158,0),MATCH($I$1,Input_Lieferant!$C$8:$BE$8,0))),"")</f>
        <v/>
      </c>
    </row>
    <row r="374" spans="1:9" x14ac:dyDescent="0.2">
      <c r="A374" s="257" t="str">
        <f>IFERROR(IF(AND(A368=A369,A369=A370,A370=A371,A371=A372,A372=A373),IF(A373+1&gt;MATCH(0,Input_Lieferant!$B$9:$B$158,-1),"",A373+1),A373),"")</f>
        <v/>
      </c>
      <c r="B374" t="str">
        <f>IF(Input_Lieferant!B375="","",Input_Lieferant!B375)</f>
        <v/>
      </c>
      <c r="C374" t="str">
        <f t="shared" si="346"/>
        <v/>
      </c>
      <c r="D374" t="str">
        <f t="shared" si="347"/>
        <v/>
      </c>
      <c r="E374" t="str">
        <f t="shared" si="348"/>
        <v/>
      </c>
      <c r="F374" t="str">
        <f t="shared" si="356"/>
        <v/>
      </c>
      <c r="G374" t="str">
        <f t="shared" ref="G374" si="396">IF(A374="","",1)</f>
        <v/>
      </c>
      <c r="H374" t="str">
        <f t="shared" si="350"/>
        <v/>
      </c>
      <c r="I374" t="str">
        <f>_xlfn.IFNA(IF(INDEX(Input_Lieferant!$C$9:$BE$158,MATCH($A374,Input_Lieferant!$B$9:$B$158,0),MATCH($I$6,Input_Lieferant!$C$8:$BE$8,0))=0,"",INDEX(Input_Lieferant!$C$9:$BE$158,MATCH($A374,Input_Lieferant!$B$9:$B$158,0),MATCH($I$6,Input_Lieferant!$C$8:$BE$8,0))),"")</f>
        <v/>
      </c>
    </row>
    <row r="375" spans="1:9" x14ac:dyDescent="0.2">
      <c r="A375" s="257" t="str">
        <f>IFERROR(IF(AND(A369=A370,A370=A371,A371=A372,A372=A373,A373=A374),IF(A374+1&gt;MATCH(0,Input_Lieferant!$B$9:$B$158,-1),"",A374+1),A374),"")</f>
        <v/>
      </c>
      <c r="B375" t="str">
        <f>IF(Input_Lieferant!B376="","",Input_Lieferant!B376)</f>
        <v/>
      </c>
      <c r="C375" t="str">
        <f t="shared" si="346"/>
        <v/>
      </c>
      <c r="D375" t="str">
        <f t="shared" si="347"/>
        <v/>
      </c>
      <c r="E375" t="str">
        <f t="shared" si="348"/>
        <v/>
      </c>
      <c r="F375" t="str">
        <f t="shared" si="356"/>
        <v/>
      </c>
      <c r="G375" t="str">
        <f t="shared" ref="G375" si="397">IF(A374="","",2)</f>
        <v/>
      </c>
      <c r="H375" t="str">
        <f t="shared" si="350"/>
        <v/>
      </c>
      <c r="I375" t="str">
        <f>_xlfn.IFNA(IF(INDEX(Input_Lieferant!$C$9:$BE$158,MATCH($A375,Input_Lieferant!$B$9:$B$158,0),MATCH($I$3,Input_Lieferant!$C$8:$BE$8,0))=0,"",INDEX(Input_Lieferant!$C$9:$BE$158,MATCH($A375,Input_Lieferant!$B$9:$B$158,0),MATCH($I$3,Input_Lieferant!$C$8:$BE$8,0))),"")</f>
        <v/>
      </c>
    </row>
    <row r="376" spans="1:9" x14ac:dyDescent="0.2">
      <c r="A376" s="257" t="str">
        <f>IFERROR(IF(AND(A370=A371,A371=A372,A372=A373,A373=A374,A374=A375),IF(A375+1&gt;MATCH(0,Input_Lieferant!$B$9:$B$158,-1),"",A375+1),A375),"")</f>
        <v/>
      </c>
      <c r="B376" t="str">
        <f>IF(Input_Lieferant!B377="","",Input_Lieferant!B377)</f>
        <v/>
      </c>
      <c r="C376" t="str">
        <f t="shared" si="346"/>
        <v/>
      </c>
      <c r="D376" t="str">
        <f t="shared" si="347"/>
        <v/>
      </c>
      <c r="E376" t="str">
        <f t="shared" si="348"/>
        <v/>
      </c>
      <c r="F376" t="str">
        <f t="shared" si="356"/>
        <v/>
      </c>
      <c r="G376" t="str">
        <f t="shared" ref="G376" si="398">IF(A376="","",1)</f>
        <v/>
      </c>
      <c r="H376" t="str">
        <f t="shared" si="350"/>
        <v/>
      </c>
      <c r="I376" t="str">
        <f>_xlfn.IFNA(IF(INDEX(Input_Lieferant!$C$9:$BE$158,MATCH($A376,Input_Lieferant!$B$9:$B$158,0),MATCH($I$5,Input_Lieferant!$C$8:$BE$8,0))=0,"",INDEX(Input_Lieferant!$C$9:$BE$158,MATCH($A376,Input_Lieferant!$B$9:$B$158,0),MATCH($I$5,Input_Lieferant!$C$8:$BE$8,0))),"")</f>
        <v/>
      </c>
    </row>
    <row r="377" spans="1:9" x14ac:dyDescent="0.2">
      <c r="A377" s="257" t="str">
        <f>IFERROR(IF(AND(A371=A372,A372=A373,A373=A374,A374=A375,A375=A376),IF(A376+1&gt;MATCH(0,Input_Lieferant!$B$9:$B$158,-1),"",A376+1),A376),"")</f>
        <v/>
      </c>
      <c r="B377" t="str">
        <f>IF(Input_Lieferant!B378="","",Input_Lieferant!B378)</f>
        <v/>
      </c>
      <c r="C377" t="str">
        <f t="shared" si="346"/>
        <v/>
      </c>
      <c r="D377" t="str">
        <f t="shared" si="347"/>
        <v/>
      </c>
      <c r="E377" t="str">
        <f t="shared" si="348"/>
        <v/>
      </c>
      <c r="F377" t="str">
        <f t="shared" si="356"/>
        <v/>
      </c>
      <c r="G377" t="str">
        <f t="shared" ref="G377" si="399">IF(A376="","",2)</f>
        <v/>
      </c>
      <c r="H377" t="str">
        <f t="shared" si="350"/>
        <v/>
      </c>
      <c r="I377" t="str">
        <f>_xlfn.IFNA(IF(INDEX(Input_Lieferant!$C$9:$BE$158,MATCH($A377,Input_Lieferant!$B$9:$B$158,0),MATCH($I$2,Input_Lieferant!$C$8:$BE$8,0))=0,"",INDEX(Input_Lieferant!$C$9:$BE$158,MATCH($A377,Input_Lieferant!$B$9:$B$158,0),MATCH($I$2,Input_Lieferant!$C$8:$BE$8,0))),"")</f>
        <v/>
      </c>
    </row>
    <row r="378" spans="1:9" x14ac:dyDescent="0.2">
      <c r="A378" s="257" t="str">
        <f>IFERROR(IF(AND(A372=A373,A373=A374,A374=A375,A375=A376,A376=A377),IF(A377+1&gt;MATCH(0,Input_Lieferant!$B$9:$B$158,-1),"",A377+1),A377),"")</f>
        <v/>
      </c>
      <c r="B378" t="str">
        <f>IF(Input_Lieferant!B379="","",Input_Lieferant!B379)</f>
        <v/>
      </c>
      <c r="C378" t="str">
        <f t="shared" si="346"/>
        <v/>
      </c>
      <c r="D378" t="str">
        <f t="shared" si="347"/>
        <v/>
      </c>
      <c r="E378" t="str">
        <f t="shared" si="348"/>
        <v/>
      </c>
      <c r="F378" t="str">
        <f t="shared" si="356"/>
        <v/>
      </c>
      <c r="G378" t="str">
        <f t="shared" ref="G378" si="400">IF(A378="","",1)</f>
        <v/>
      </c>
      <c r="H378" t="str">
        <f t="shared" si="350"/>
        <v/>
      </c>
      <c r="I378" t="str">
        <f>_xlfn.IFNA(IF(INDEX(Input_Lieferant!$C$9:$BE$158,MATCH($A378,Input_Lieferant!$B$9:$B$158,0),MATCH($I$4,Input_Lieferant!$C$8:$BE$8,0))=0,"",INDEX(Input_Lieferant!$C$9:$BE$158,MATCH($A378,Input_Lieferant!$B$9:$B$158,0),MATCH($I$4,Input_Lieferant!$C$8:$BE$8,0))),"")</f>
        <v/>
      </c>
    </row>
    <row r="379" spans="1:9" x14ac:dyDescent="0.2">
      <c r="A379" s="257" t="str">
        <f>IFERROR(IF(AND(A373=A374,A374=A375,A375=A376,A376=A377,A377=A378),IF(A378+1&gt;MATCH(0,Input_Lieferant!$B$9:$B$158,-1),"",A378+1),A378),"")</f>
        <v/>
      </c>
      <c r="B379" t="str">
        <f>IF(Input_Lieferant!B380="","",Input_Lieferant!B380)</f>
        <v/>
      </c>
      <c r="C379" t="str">
        <f t="shared" si="346"/>
        <v/>
      </c>
      <c r="D379" t="str">
        <f t="shared" si="347"/>
        <v/>
      </c>
      <c r="E379" t="str">
        <f t="shared" si="348"/>
        <v/>
      </c>
      <c r="F379" t="str">
        <f t="shared" si="356"/>
        <v/>
      </c>
      <c r="G379" t="str">
        <f t="shared" ref="G379" si="401">IF(A378="","",2)</f>
        <v/>
      </c>
      <c r="H379" t="str">
        <f t="shared" si="350"/>
        <v/>
      </c>
      <c r="I379" t="str">
        <f>_xlfn.IFNA(IF(INDEX(Input_Lieferant!$C$9:$BE$158,MATCH($A379,Input_Lieferant!$B$9:$B$158,0),MATCH($I$1,Input_Lieferant!$C$8:$BE$8,0))=0,"",INDEX(Input_Lieferant!$C$9:$BE$158,MATCH($A379,Input_Lieferant!$B$9:$B$158,0),MATCH($I$1,Input_Lieferant!$C$8:$BE$8,0))),"")</f>
        <v/>
      </c>
    </row>
    <row r="380" spans="1:9" x14ac:dyDescent="0.2">
      <c r="A380" s="257" t="str">
        <f>IFERROR(IF(AND(A374=A375,A375=A376,A376=A377,A377=A378,A378=A379),IF(A379+1&gt;MATCH(0,Input_Lieferant!$B$9:$B$158,-1),"",A379+1),A379),"")</f>
        <v/>
      </c>
      <c r="B380" t="str">
        <f>IF(Input_Lieferant!B381="","",Input_Lieferant!B381)</f>
        <v/>
      </c>
      <c r="C380" t="str">
        <f t="shared" si="346"/>
        <v/>
      </c>
      <c r="D380" t="str">
        <f t="shared" si="347"/>
        <v/>
      </c>
      <c r="E380" t="str">
        <f t="shared" si="348"/>
        <v/>
      </c>
      <c r="F380" t="str">
        <f t="shared" si="356"/>
        <v/>
      </c>
      <c r="G380" t="str">
        <f t="shared" ref="G380" si="402">IF(A380="","",1)</f>
        <v/>
      </c>
      <c r="H380" t="str">
        <f t="shared" si="350"/>
        <v/>
      </c>
      <c r="I380" t="str">
        <f>_xlfn.IFNA(IF(INDEX(Input_Lieferant!$C$9:$BE$158,MATCH($A380,Input_Lieferant!$B$9:$B$158,0),MATCH($I$6,Input_Lieferant!$C$8:$BE$8,0))=0,"",INDEX(Input_Lieferant!$C$9:$BE$158,MATCH($A380,Input_Lieferant!$B$9:$B$158,0),MATCH($I$6,Input_Lieferant!$C$8:$BE$8,0))),"")</f>
        <v/>
      </c>
    </row>
    <row r="381" spans="1:9" x14ac:dyDescent="0.2">
      <c r="A381" s="257" t="str">
        <f>IFERROR(IF(AND(A375=A376,A376=A377,A377=A378,A378=A379,A379=A380),IF(A380+1&gt;MATCH(0,Input_Lieferant!$B$9:$B$158,-1),"",A380+1),A380),"")</f>
        <v/>
      </c>
      <c r="B381" t="str">
        <f>IF(Input_Lieferant!B382="","",Input_Lieferant!B382)</f>
        <v/>
      </c>
      <c r="C381" t="str">
        <f t="shared" si="346"/>
        <v/>
      </c>
      <c r="D381" t="str">
        <f t="shared" si="347"/>
        <v/>
      </c>
      <c r="E381" t="str">
        <f t="shared" si="348"/>
        <v/>
      </c>
      <c r="F381" t="str">
        <f t="shared" si="356"/>
        <v/>
      </c>
      <c r="G381" t="str">
        <f t="shared" ref="G381" si="403">IF(A380="","",2)</f>
        <v/>
      </c>
      <c r="H381" t="str">
        <f t="shared" si="350"/>
        <v/>
      </c>
      <c r="I381" t="str">
        <f>_xlfn.IFNA(IF(INDEX(Input_Lieferant!$C$9:$BE$158,MATCH($A381,Input_Lieferant!$B$9:$B$158,0),MATCH($I$3,Input_Lieferant!$C$8:$BE$8,0))=0,"",INDEX(Input_Lieferant!$C$9:$BE$158,MATCH($A381,Input_Lieferant!$B$9:$B$158,0),MATCH($I$3,Input_Lieferant!$C$8:$BE$8,0))),"")</f>
        <v/>
      </c>
    </row>
    <row r="382" spans="1:9" x14ac:dyDescent="0.2">
      <c r="A382" s="257" t="str">
        <f>IFERROR(IF(AND(A376=A377,A377=A378,A378=A379,A379=A380,A380=A381),IF(A381+1&gt;MATCH(0,Input_Lieferant!$B$9:$B$158,-1),"",A381+1),A381),"")</f>
        <v/>
      </c>
      <c r="B382" t="str">
        <f>IF(Input_Lieferant!B383="","",Input_Lieferant!B383)</f>
        <v/>
      </c>
      <c r="C382" t="str">
        <f t="shared" si="346"/>
        <v/>
      </c>
      <c r="D382" t="str">
        <f t="shared" si="347"/>
        <v/>
      </c>
      <c r="E382" t="str">
        <f t="shared" si="348"/>
        <v/>
      </c>
      <c r="F382" t="str">
        <f t="shared" si="356"/>
        <v/>
      </c>
      <c r="G382" t="str">
        <f t="shared" ref="G382" si="404">IF(A382="","",1)</f>
        <v/>
      </c>
      <c r="H382" t="str">
        <f t="shared" si="350"/>
        <v/>
      </c>
      <c r="I382" t="str">
        <f>_xlfn.IFNA(IF(INDEX(Input_Lieferant!$C$9:$BE$158,MATCH($A382,Input_Lieferant!$B$9:$B$158,0),MATCH($I$5,Input_Lieferant!$C$8:$BE$8,0))=0,"",INDEX(Input_Lieferant!$C$9:$BE$158,MATCH($A382,Input_Lieferant!$B$9:$B$158,0),MATCH($I$5,Input_Lieferant!$C$8:$BE$8,0))),"")</f>
        <v/>
      </c>
    </row>
    <row r="383" spans="1:9" x14ac:dyDescent="0.2">
      <c r="A383" s="257" t="str">
        <f>IFERROR(IF(AND(A377=A378,A378=A379,A379=A380,A380=A381,A381=A382),IF(A382+1&gt;MATCH(0,Input_Lieferant!$B$9:$B$158,-1),"",A382+1),A382),"")</f>
        <v/>
      </c>
      <c r="B383" t="str">
        <f>IF(Input_Lieferant!B384="","",Input_Lieferant!B384)</f>
        <v/>
      </c>
      <c r="C383" t="str">
        <f t="shared" si="346"/>
        <v/>
      </c>
      <c r="D383" t="str">
        <f t="shared" si="347"/>
        <v/>
      </c>
      <c r="E383" t="str">
        <f t="shared" si="348"/>
        <v/>
      </c>
      <c r="F383" t="str">
        <f t="shared" si="356"/>
        <v/>
      </c>
      <c r="G383" t="str">
        <f t="shared" ref="G383" si="405">IF(A382="","",2)</f>
        <v/>
      </c>
      <c r="H383" t="str">
        <f t="shared" si="350"/>
        <v/>
      </c>
      <c r="I383" t="str">
        <f>_xlfn.IFNA(IF(INDEX(Input_Lieferant!$C$9:$BE$158,MATCH($A383,Input_Lieferant!$B$9:$B$158,0),MATCH($I$2,Input_Lieferant!$C$8:$BE$8,0))=0,"",INDEX(Input_Lieferant!$C$9:$BE$158,MATCH($A383,Input_Lieferant!$B$9:$B$158,0),MATCH($I$2,Input_Lieferant!$C$8:$BE$8,0))),"")</f>
        <v/>
      </c>
    </row>
    <row r="384" spans="1:9" x14ac:dyDescent="0.2">
      <c r="A384" s="257" t="str">
        <f>IFERROR(IF(AND(A378=A379,A379=A380,A380=A381,A381=A382,A382=A383),IF(A383+1&gt;MATCH(0,Input_Lieferant!$B$9:$B$158,-1),"",A383+1),A383),"")</f>
        <v/>
      </c>
      <c r="B384" t="str">
        <f>IF(Input_Lieferant!B385="","",Input_Lieferant!B385)</f>
        <v/>
      </c>
      <c r="C384" t="str">
        <f t="shared" si="346"/>
        <v/>
      </c>
      <c r="D384" t="str">
        <f t="shared" si="347"/>
        <v/>
      </c>
      <c r="E384" t="str">
        <f t="shared" si="348"/>
        <v/>
      </c>
      <c r="F384" t="str">
        <f t="shared" si="356"/>
        <v/>
      </c>
      <c r="G384" t="str">
        <f t="shared" ref="G384" si="406">IF(A384="","",1)</f>
        <v/>
      </c>
      <c r="H384" t="str">
        <f t="shared" si="350"/>
        <v/>
      </c>
      <c r="I384" t="str">
        <f>_xlfn.IFNA(IF(INDEX(Input_Lieferant!$C$9:$BE$158,MATCH($A384,Input_Lieferant!$B$9:$B$158,0),MATCH($I$4,Input_Lieferant!$C$8:$BE$8,0))=0,"",INDEX(Input_Lieferant!$C$9:$BE$158,MATCH($A384,Input_Lieferant!$B$9:$B$158,0),MATCH($I$4,Input_Lieferant!$C$8:$BE$8,0))),"")</f>
        <v/>
      </c>
    </row>
    <row r="385" spans="1:9" x14ac:dyDescent="0.2">
      <c r="A385" s="257" t="str">
        <f>IFERROR(IF(AND(A379=A380,A380=A381,A381=A382,A382=A383,A383=A384),IF(A384+1&gt;MATCH(0,Input_Lieferant!$B$9:$B$158,-1),"",A384+1),A384),"")</f>
        <v/>
      </c>
      <c r="B385" t="str">
        <f>IF(Input_Lieferant!B386="","",Input_Lieferant!B386)</f>
        <v/>
      </c>
      <c r="C385" t="str">
        <f t="shared" si="346"/>
        <v/>
      </c>
      <c r="D385" t="str">
        <f t="shared" si="347"/>
        <v/>
      </c>
      <c r="E385" t="str">
        <f t="shared" si="348"/>
        <v/>
      </c>
      <c r="F385" t="str">
        <f t="shared" si="356"/>
        <v/>
      </c>
      <c r="G385" t="str">
        <f t="shared" ref="G385" si="407">IF(A384="","",2)</f>
        <v/>
      </c>
      <c r="H385" t="str">
        <f t="shared" si="350"/>
        <v/>
      </c>
      <c r="I385" t="str">
        <f>_xlfn.IFNA(IF(INDEX(Input_Lieferant!$C$9:$BE$158,MATCH($A385,Input_Lieferant!$B$9:$B$158,0),MATCH($I$1,Input_Lieferant!$C$8:$BE$8,0))=0,"",INDEX(Input_Lieferant!$C$9:$BE$158,MATCH($A385,Input_Lieferant!$B$9:$B$158,0),MATCH($I$1,Input_Lieferant!$C$8:$BE$8,0))),"")</f>
        <v/>
      </c>
    </row>
    <row r="386" spans="1:9" x14ac:dyDescent="0.2">
      <c r="A386" s="257" t="str">
        <f>IFERROR(IF(AND(A380=A381,A381=A382,A382=A383,A383=A384,A384=A385),IF(A385+1&gt;MATCH(0,Input_Lieferant!$B$9:$B$158,-1),"",A385+1),A385),"")</f>
        <v/>
      </c>
      <c r="B386" t="str">
        <f>IF(Input_Lieferant!B387="","",Input_Lieferant!B387)</f>
        <v/>
      </c>
      <c r="C386" t="str">
        <f t="shared" si="346"/>
        <v/>
      </c>
      <c r="D386" t="str">
        <f t="shared" si="347"/>
        <v/>
      </c>
      <c r="E386" t="str">
        <f t="shared" si="348"/>
        <v/>
      </c>
      <c r="F386" t="str">
        <f t="shared" si="356"/>
        <v/>
      </c>
      <c r="G386" t="str">
        <f t="shared" ref="G386" si="408">IF(A386="","",1)</f>
        <v/>
      </c>
      <c r="H386" t="str">
        <f t="shared" si="350"/>
        <v/>
      </c>
      <c r="I386" t="str">
        <f>_xlfn.IFNA(IF(INDEX(Input_Lieferant!$C$9:$BE$158,MATCH($A386,Input_Lieferant!$B$9:$B$158,0),MATCH($I$6,Input_Lieferant!$C$8:$BE$8,0))=0,"",INDEX(Input_Lieferant!$C$9:$BE$158,MATCH($A386,Input_Lieferant!$B$9:$B$158,0),MATCH($I$6,Input_Lieferant!$C$8:$BE$8,0))),"")</f>
        <v/>
      </c>
    </row>
    <row r="387" spans="1:9" x14ac:dyDescent="0.2">
      <c r="A387" s="257" t="str">
        <f>IFERROR(IF(AND(A381=A382,A382=A383,A383=A384,A384=A385,A385=A386),IF(A386+1&gt;MATCH(0,Input_Lieferant!$B$9:$B$158,-1),"",A386+1),A386),"")</f>
        <v/>
      </c>
      <c r="B387" t="str">
        <f>IF(Input_Lieferant!B388="","",Input_Lieferant!B388)</f>
        <v/>
      </c>
      <c r="C387" t="str">
        <f t="shared" si="346"/>
        <v/>
      </c>
      <c r="D387" t="str">
        <f t="shared" si="347"/>
        <v/>
      </c>
      <c r="E387" t="str">
        <f t="shared" si="348"/>
        <v/>
      </c>
      <c r="F387" t="str">
        <f t="shared" si="356"/>
        <v/>
      </c>
      <c r="G387" t="str">
        <f t="shared" ref="G387" si="409">IF(A386="","",2)</f>
        <v/>
      </c>
      <c r="H387" t="str">
        <f t="shared" si="350"/>
        <v/>
      </c>
      <c r="I387" t="str">
        <f>_xlfn.IFNA(IF(INDEX(Input_Lieferant!$C$9:$BE$158,MATCH($A387,Input_Lieferant!$B$9:$B$158,0),MATCH($I$3,Input_Lieferant!$C$8:$BE$8,0))=0,"",INDEX(Input_Lieferant!$C$9:$BE$158,MATCH($A387,Input_Lieferant!$B$9:$B$158,0),MATCH($I$3,Input_Lieferant!$C$8:$BE$8,0))),"")</f>
        <v/>
      </c>
    </row>
    <row r="388" spans="1:9" x14ac:dyDescent="0.2">
      <c r="A388" s="257" t="str">
        <f>IFERROR(IF(AND(A382=A383,A383=A384,A384=A385,A385=A386,A386=A387),IF(A387+1&gt;MATCH(0,Input_Lieferant!$B$9:$B$158,-1),"",A387+1),A387),"")</f>
        <v/>
      </c>
      <c r="B388" t="str">
        <f>IF(Input_Lieferant!B389="","",Input_Lieferant!B389)</f>
        <v/>
      </c>
      <c r="C388" t="str">
        <f t="shared" si="346"/>
        <v/>
      </c>
      <c r="D388" t="str">
        <f t="shared" si="347"/>
        <v/>
      </c>
      <c r="E388" t="str">
        <f t="shared" si="348"/>
        <v/>
      </c>
      <c r="F388" t="str">
        <f t="shared" si="356"/>
        <v/>
      </c>
      <c r="G388" t="str">
        <f t="shared" ref="G388" si="410">IF(A388="","",1)</f>
        <v/>
      </c>
      <c r="H388" t="str">
        <f t="shared" si="350"/>
        <v/>
      </c>
      <c r="I388" t="str">
        <f>_xlfn.IFNA(IF(INDEX(Input_Lieferant!$C$9:$BE$158,MATCH($A388,Input_Lieferant!$B$9:$B$158,0),MATCH($I$5,Input_Lieferant!$C$8:$BE$8,0))=0,"",INDEX(Input_Lieferant!$C$9:$BE$158,MATCH($A388,Input_Lieferant!$B$9:$B$158,0),MATCH($I$5,Input_Lieferant!$C$8:$BE$8,0))),"")</f>
        <v/>
      </c>
    </row>
    <row r="389" spans="1:9" x14ac:dyDescent="0.2">
      <c r="A389" s="257" t="str">
        <f>IFERROR(IF(AND(A383=A384,A384=A385,A385=A386,A386=A387,A387=A388),IF(A388+1&gt;MATCH(0,Input_Lieferant!$B$9:$B$158,-1),"",A388+1),A388),"")</f>
        <v/>
      </c>
      <c r="B389" t="str">
        <f>IF(Input_Lieferant!B390="","",Input_Lieferant!B390)</f>
        <v/>
      </c>
      <c r="C389" t="str">
        <f t="shared" si="346"/>
        <v/>
      </c>
      <c r="D389" t="str">
        <f t="shared" si="347"/>
        <v/>
      </c>
      <c r="E389" t="str">
        <f t="shared" si="348"/>
        <v/>
      </c>
      <c r="F389" t="str">
        <f t="shared" si="356"/>
        <v/>
      </c>
      <c r="G389" t="str">
        <f t="shared" ref="G389" si="411">IF(A388="","",2)</f>
        <v/>
      </c>
      <c r="H389" t="str">
        <f t="shared" si="350"/>
        <v/>
      </c>
      <c r="I389" t="str">
        <f>_xlfn.IFNA(IF(INDEX(Input_Lieferant!$C$9:$BE$158,MATCH($A389,Input_Lieferant!$B$9:$B$158,0),MATCH($I$2,Input_Lieferant!$C$8:$BE$8,0))=0,"",INDEX(Input_Lieferant!$C$9:$BE$158,MATCH($A389,Input_Lieferant!$B$9:$B$158,0),MATCH($I$2,Input_Lieferant!$C$8:$BE$8,0))),"")</f>
        <v/>
      </c>
    </row>
    <row r="390" spans="1:9" x14ac:dyDescent="0.2">
      <c r="A390" s="257" t="str">
        <f>IFERROR(IF(AND(A384=A385,A385=A386,A386=A387,A387=A388,A388=A389),IF(A389+1&gt;MATCH(0,Input_Lieferant!$B$9:$B$158,-1),"",A389+1),A389),"")</f>
        <v/>
      </c>
      <c r="B390" t="str">
        <f>IF(Input_Lieferant!B391="","",Input_Lieferant!B391)</f>
        <v/>
      </c>
      <c r="C390" t="str">
        <f t="shared" si="346"/>
        <v/>
      </c>
      <c r="D390" t="str">
        <f t="shared" si="347"/>
        <v/>
      </c>
      <c r="E390" t="str">
        <f t="shared" si="348"/>
        <v/>
      </c>
      <c r="F390" t="str">
        <f t="shared" si="356"/>
        <v/>
      </c>
      <c r="G390" t="str">
        <f t="shared" ref="G390" si="412">IF(A390="","",1)</f>
        <v/>
      </c>
      <c r="H390" t="str">
        <f t="shared" si="350"/>
        <v/>
      </c>
      <c r="I390" t="str">
        <f>_xlfn.IFNA(IF(INDEX(Input_Lieferant!$C$9:$BE$158,MATCH($A390,Input_Lieferant!$B$9:$B$158,0),MATCH($I$4,Input_Lieferant!$C$8:$BE$8,0))=0,"",INDEX(Input_Lieferant!$C$9:$BE$158,MATCH($A390,Input_Lieferant!$B$9:$B$158,0),MATCH($I$4,Input_Lieferant!$C$8:$BE$8,0))),"")</f>
        <v/>
      </c>
    </row>
    <row r="391" spans="1:9" x14ac:dyDescent="0.2">
      <c r="A391" s="257" t="str">
        <f>IFERROR(IF(AND(A385=A386,A386=A387,A387=A388,A388=A389,A389=A390),IF(A390+1&gt;MATCH(0,Input_Lieferant!$B$9:$B$158,-1),"",A390+1),A390),"")</f>
        <v/>
      </c>
      <c r="B391" t="str">
        <f>IF(Input_Lieferant!B392="","",Input_Lieferant!B392)</f>
        <v/>
      </c>
      <c r="C391" t="str">
        <f t="shared" si="346"/>
        <v/>
      </c>
      <c r="D391" t="str">
        <f t="shared" si="347"/>
        <v/>
      </c>
      <c r="E391" t="str">
        <f t="shared" si="348"/>
        <v/>
      </c>
      <c r="F391" t="str">
        <f t="shared" si="356"/>
        <v/>
      </c>
      <c r="G391" t="str">
        <f t="shared" ref="G391" si="413">IF(A390="","",2)</f>
        <v/>
      </c>
      <c r="H391" t="str">
        <f t="shared" si="350"/>
        <v/>
      </c>
      <c r="I391" t="str">
        <f>_xlfn.IFNA(IF(INDEX(Input_Lieferant!$C$9:$BE$158,MATCH($A391,Input_Lieferant!$B$9:$B$158,0),MATCH($I$1,Input_Lieferant!$C$8:$BE$8,0))=0,"",INDEX(Input_Lieferant!$C$9:$BE$158,MATCH($A391,Input_Lieferant!$B$9:$B$158,0),MATCH($I$1,Input_Lieferant!$C$8:$BE$8,0))),"")</f>
        <v/>
      </c>
    </row>
    <row r="392" spans="1:9" x14ac:dyDescent="0.2">
      <c r="A392" s="257" t="str">
        <f>IFERROR(IF(AND(A386=A387,A387=A388,A388=A389,A389=A390,A390=A391),IF(A391+1&gt;MATCH(0,Input_Lieferant!$B$9:$B$158,-1),"",A391+1),A391),"")</f>
        <v/>
      </c>
      <c r="B392" t="str">
        <f>IF(Input_Lieferant!B393="","",Input_Lieferant!B393)</f>
        <v/>
      </c>
      <c r="C392" t="str">
        <f t="shared" si="346"/>
        <v/>
      </c>
      <c r="D392" t="str">
        <f t="shared" si="347"/>
        <v/>
      </c>
      <c r="E392" t="str">
        <f t="shared" si="348"/>
        <v/>
      </c>
      <c r="F392" t="str">
        <f t="shared" si="356"/>
        <v/>
      </c>
      <c r="G392" t="str">
        <f t="shared" ref="G392" si="414">IF(A392="","",1)</f>
        <v/>
      </c>
      <c r="H392" t="str">
        <f t="shared" si="350"/>
        <v/>
      </c>
      <c r="I392" t="str">
        <f>_xlfn.IFNA(IF(INDEX(Input_Lieferant!$C$9:$BE$158,MATCH($A392,Input_Lieferant!$B$9:$B$158,0),MATCH($I$6,Input_Lieferant!$C$8:$BE$8,0))=0,"",INDEX(Input_Lieferant!$C$9:$BE$158,MATCH($A392,Input_Lieferant!$B$9:$B$158,0),MATCH($I$6,Input_Lieferant!$C$8:$BE$8,0))),"")</f>
        <v/>
      </c>
    </row>
    <row r="393" spans="1:9" x14ac:dyDescent="0.2">
      <c r="A393" s="257" t="str">
        <f>IFERROR(IF(AND(A387=A388,A388=A389,A389=A390,A390=A391,A391=A392),IF(A392+1&gt;MATCH(0,Input_Lieferant!$B$9:$B$158,-1),"",A392+1),A392),"")</f>
        <v/>
      </c>
      <c r="B393" t="str">
        <f>IF(Input_Lieferant!B394="","",Input_Lieferant!B394)</f>
        <v/>
      </c>
      <c r="C393" t="str">
        <f t="shared" ref="C393:C456" si="415">IF(A393&lt;&gt;"","MATERIAL","")</f>
        <v/>
      </c>
      <c r="D393" t="str">
        <f t="shared" ref="D393:D456" si="416">A393</f>
        <v/>
      </c>
      <c r="E393" t="str">
        <f t="shared" ref="E393:E456" si="417">IF(A393&lt;&gt;"","GRUN","")</f>
        <v/>
      </c>
      <c r="F393" t="str">
        <f t="shared" si="356"/>
        <v/>
      </c>
      <c r="G393" t="str">
        <f t="shared" ref="G393" si="418">IF(A392="","",2)</f>
        <v/>
      </c>
      <c r="H393" t="str">
        <f t="shared" ref="H393:H456" si="419">IF(G393=2,"/","")</f>
        <v/>
      </c>
      <c r="I393" t="str">
        <f>_xlfn.IFNA(IF(INDEX(Input_Lieferant!$C$9:$BE$158,MATCH($A393,Input_Lieferant!$B$9:$B$158,0),MATCH($I$3,Input_Lieferant!$C$8:$BE$8,0))=0,"",INDEX(Input_Lieferant!$C$9:$BE$158,MATCH($A393,Input_Lieferant!$B$9:$B$158,0),MATCH($I$3,Input_Lieferant!$C$8:$BE$8,0))),"")</f>
        <v/>
      </c>
    </row>
    <row r="394" spans="1:9" x14ac:dyDescent="0.2">
      <c r="A394" s="257" t="str">
        <f>IFERROR(IF(AND(A388=A389,A389=A390,A390=A391,A391=A392,A392=A393),IF(A393+1&gt;MATCH(0,Input_Lieferant!$B$9:$B$158,-1),"",A393+1),A393),"")</f>
        <v/>
      </c>
      <c r="B394" t="str">
        <f>IF(Input_Lieferant!B395="","",Input_Lieferant!B395)</f>
        <v/>
      </c>
      <c r="C394" t="str">
        <f t="shared" si="415"/>
        <v/>
      </c>
      <c r="D394" t="str">
        <f t="shared" si="416"/>
        <v/>
      </c>
      <c r="E394" t="str">
        <f t="shared" si="417"/>
        <v/>
      </c>
      <c r="F394" t="str">
        <f t="shared" si="356"/>
        <v/>
      </c>
      <c r="G394" t="str">
        <f t="shared" ref="G394" si="420">IF(A394="","",1)</f>
        <v/>
      </c>
      <c r="H394" t="str">
        <f t="shared" si="419"/>
        <v/>
      </c>
      <c r="I394" t="str">
        <f>_xlfn.IFNA(IF(INDEX(Input_Lieferant!$C$9:$BE$158,MATCH($A394,Input_Lieferant!$B$9:$B$158,0),MATCH($I$5,Input_Lieferant!$C$8:$BE$8,0))=0,"",INDEX(Input_Lieferant!$C$9:$BE$158,MATCH($A394,Input_Lieferant!$B$9:$B$158,0),MATCH($I$5,Input_Lieferant!$C$8:$BE$8,0))),"")</f>
        <v/>
      </c>
    </row>
    <row r="395" spans="1:9" x14ac:dyDescent="0.2">
      <c r="A395" s="257" t="str">
        <f>IFERROR(IF(AND(A389=A390,A390=A391,A391=A392,A392=A393,A393=A394),IF(A394+1&gt;MATCH(0,Input_Lieferant!$B$9:$B$158,-1),"",A394+1),A394),"")</f>
        <v/>
      </c>
      <c r="B395" t="str">
        <f>IF(Input_Lieferant!B396="","",Input_Lieferant!B396)</f>
        <v/>
      </c>
      <c r="C395" t="str">
        <f t="shared" si="415"/>
        <v/>
      </c>
      <c r="D395" t="str">
        <f t="shared" si="416"/>
        <v/>
      </c>
      <c r="E395" t="str">
        <f t="shared" si="417"/>
        <v/>
      </c>
      <c r="F395" t="str">
        <f t="shared" si="356"/>
        <v/>
      </c>
      <c r="G395" t="str">
        <f t="shared" ref="G395" si="421">IF(A394="","",2)</f>
        <v/>
      </c>
      <c r="H395" t="str">
        <f t="shared" si="419"/>
        <v/>
      </c>
      <c r="I395" t="str">
        <f>_xlfn.IFNA(IF(INDEX(Input_Lieferant!$C$9:$BE$158,MATCH($A395,Input_Lieferant!$B$9:$B$158,0),MATCH($I$2,Input_Lieferant!$C$8:$BE$8,0))=0,"",INDEX(Input_Lieferant!$C$9:$BE$158,MATCH($A395,Input_Lieferant!$B$9:$B$158,0),MATCH($I$2,Input_Lieferant!$C$8:$BE$8,0))),"")</f>
        <v/>
      </c>
    </row>
    <row r="396" spans="1:9" x14ac:dyDescent="0.2">
      <c r="A396" s="257" t="str">
        <f>IFERROR(IF(AND(A390=A391,A391=A392,A392=A393,A393=A394,A394=A395),IF(A395+1&gt;MATCH(0,Input_Lieferant!$B$9:$B$158,-1),"",A395+1),A395),"")</f>
        <v/>
      </c>
      <c r="B396" t="str">
        <f>IF(Input_Lieferant!B397="","",Input_Lieferant!B397)</f>
        <v/>
      </c>
      <c r="C396" t="str">
        <f t="shared" si="415"/>
        <v/>
      </c>
      <c r="D396" t="str">
        <f t="shared" si="416"/>
        <v/>
      </c>
      <c r="E396" t="str">
        <f t="shared" si="417"/>
        <v/>
      </c>
      <c r="F396" t="str">
        <f t="shared" si="356"/>
        <v/>
      </c>
      <c r="G396" t="str">
        <f t="shared" ref="G396" si="422">IF(A396="","",1)</f>
        <v/>
      </c>
      <c r="H396" t="str">
        <f t="shared" si="419"/>
        <v/>
      </c>
      <c r="I396" t="str">
        <f>_xlfn.IFNA(IF(INDEX(Input_Lieferant!$C$9:$BE$158,MATCH($A396,Input_Lieferant!$B$9:$B$158,0),MATCH($I$4,Input_Lieferant!$C$8:$BE$8,0))=0,"",INDEX(Input_Lieferant!$C$9:$BE$158,MATCH($A396,Input_Lieferant!$B$9:$B$158,0),MATCH($I$4,Input_Lieferant!$C$8:$BE$8,0))),"")</f>
        <v/>
      </c>
    </row>
    <row r="397" spans="1:9" x14ac:dyDescent="0.2">
      <c r="A397" s="257" t="str">
        <f>IFERROR(IF(AND(A391=A392,A392=A393,A393=A394,A394=A395,A395=A396),IF(A396+1&gt;MATCH(0,Input_Lieferant!$B$9:$B$158,-1),"",A396+1),A396),"")</f>
        <v/>
      </c>
      <c r="B397" t="str">
        <f>IF(Input_Lieferant!B398="","",Input_Lieferant!B398)</f>
        <v/>
      </c>
      <c r="C397" t="str">
        <f t="shared" si="415"/>
        <v/>
      </c>
      <c r="D397" t="str">
        <f t="shared" si="416"/>
        <v/>
      </c>
      <c r="E397" t="str">
        <f t="shared" si="417"/>
        <v/>
      </c>
      <c r="F397" t="str">
        <f t="shared" si="356"/>
        <v/>
      </c>
      <c r="G397" t="str">
        <f t="shared" ref="G397" si="423">IF(A396="","",2)</f>
        <v/>
      </c>
      <c r="H397" t="str">
        <f t="shared" si="419"/>
        <v/>
      </c>
      <c r="I397" t="str">
        <f>_xlfn.IFNA(IF(INDEX(Input_Lieferant!$C$9:$BE$158,MATCH($A397,Input_Lieferant!$B$9:$B$158,0),MATCH($I$1,Input_Lieferant!$C$8:$BE$8,0))=0,"",INDEX(Input_Lieferant!$C$9:$BE$158,MATCH($A397,Input_Lieferant!$B$9:$B$158,0),MATCH($I$1,Input_Lieferant!$C$8:$BE$8,0))),"")</f>
        <v/>
      </c>
    </row>
    <row r="398" spans="1:9" x14ac:dyDescent="0.2">
      <c r="A398" s="257" t="str">
        <f>IFERROR(IF(AND(A392=A393,A393=A394,A394=A395,A395=A396,A396=A397),IF(A397+1&gt;MATCH(0,Input_Lieferant!$B$9:$B$158,-1),"",A397+1),A397),"")</f>
        <v/>
      </c>
      <c r="B398" t="str">
        <f>IF(Input_Lieferant!B399="","",Input_Lieferant!B399)</f>
        <v/>
      </c>
      <c r="C398" t="str">
        <f t="shared" si="415"/>
        <v/>
      </c>
      <c r="D398" t="str">
        <f t="shared" si="416"/>
        <v/>
      </c>
      <c r="E398" t="str">
        <f t="shared" si="417"/>
        <v/>
      </c>
      <c r="F398" t="str">
        <f t="shared" si="356"/>
        <v/>
      </c>
      <c r="G398" t="str">
        <f t="shared" ref="G398" si="424">IF(A398="","",1)</f>
        <v/>
      </c>
      <c r="H398" t="str">
        <f t="shared" si="419"/>
        <v/>
      </c>
      <c r="I398" t="str">
        <f>_xlfn.IFNA(IF(INDEX(Input_Lieferant!$C$9:$BE$158,MATCH($A398,Input_Lieferant!$B$9:$B$158,0),MATCH($I$6,Input_Lieferant!$C$8:$BE$8,0))=0,"",INDEX(Input_Lieferant!$C$9:$BE$158,MATCH($A398,Input_Lieferant!$B$9:$B$158,0),MATCH($I$6,Input_Lieferant!$C$8:$BE$8,0))),"")</f>
        <v/>
      </c>
    </row>
    <row r="399" spans="1:9" x14ac:dyDescent="0.2">
      <c r="A399" s="257" t="str">
        <f>IFERROR(IF(AND(A393=A394,A394=A395,A395=A396,A396=A397,A397=A398),IF(A398+1&gt;MATCH(0,Input_Lieferant!$B$9:$B$158,-1),"",A398+1),A398),"")</f>
        <v/>
      </c>
      <c r="B399" t="str">
        <f>IF(Input_Lieferant!B400="","",Input_Lieferant!B400)</f>
        <v/>
      </c>
      <c r="C399" t="str">
        <f t="shared" si="415"/>
        <v/>
      </c>
      <c r="D399" t="str">
        <f t="shared" si="416"/>
        <v/>
      </c>
      <c r="E399" t="str">
        <f t="shared" si="417"/>
        <v/>
      </c>
      <c r="F399" t="str">
        <f t="shared" ref="F399:F462" si="425">IF(A399&lt;&gt;"",F393,"")</f>
        <v/>
      </c>
      <c r="G399" t="str">
        <f t="shared" ref="G399" si="426">IF(A398="","",2)</f>
        <v/>
      </c>
      <c r="H399" t="str">
        <f t="shared" si="419"/>
        <v/>
      </c>
      <c r="I399" t="str">
        <f>_xlfn.IFNA(IF(INDEX(Input_Lieferant!$C$9:$BE$158,MATCH($A399,Input_Lieferant!$B$9:$B$158,0),MATCH($I$3,Input_Lieferant!$C$8:$BE$8,0))=0,"",INDEX(Input_Lieferant!$C$9:$BE$158,MATCH($A399,Input_Lieferant!$B$9:$B$158,0),MATCH($I$3,Input_Lieferant!$C$8:$BE$8,0))),"")</f>
        <v/>
      </c>
    </row>
    <row r="400" spans="1:9" x14ac:dyDescent="0.2">
      <c r="A400" s="257" t="str">
        <f>IFERROR(IF(AND(A394=A395,A395=A396,A396=A397,A397=A398,A398=A399),IF(A399+1&gt;MATCH(0,Input_Lieferant!$B$9:$B$158,-1),"",A399+1),A399),"")</f>
        <v/>
      </c>
      <c r="B400" t="str">
        <f>IF(Input_Lieferant!B401="","",Input_Lieferant!B401)</f>
        <v/>
      </c>
      <c r="C400" t="str">
        <f t="shared" si="415"/>
        <v/>
      </c>
      <c r="D400" t="str">
        <f t="shared" si="416"/>
        <v/>
      </c>
      <c r="E400" t="str">
        <f t="shared" si="417"/>
        <v/>
      </c>
      <c r="F400" t="str">
        <f t="shared" si="425"/>
        <v/>
      </c>
      <c r="G400" t="str">
        <f t="shared" ref="G400" si="427">IF(A400="","",1)</f>
        <v/>
      </c>
      <c r="H400" t="str">
        <f t="shared" si="419"/>
        <v/>
      </c>
      <c r="I400" t="str">
        <f>_xlfn.IFNA(IF(INDEX(Input_Lieferant!$C$9:$BE$158,MATCH($A400,Input_Lieferant!$B$9:$B$158,0),MATCH($I$5,Input_Lieferant!$C$8:$BE$8,0))=0,"",INDEX(Input_Lieferant!$C$9:$BE$158,MATCH($A400,Input_Lieferant!$B$9:$B$158,0),MATCH($I$5,Input_Lieferant!$C$8:$BE$8,0))),"")</f>
        <v/>
      </c>
    </row>
    <row r="401" spans="1:9" x14ac:dyDescent="0.2">
      <c r="A401" s="257" t="str">
        <f>IFERROR(IF(AND(A395=A396,A396=A397,A397=A398,A398=A399,A399=A400),IF(A400+1&gt;MATCH(0,Input_Lieferant!$B$9:$B$158,-1),"",A400+1),A400),"")</f>
        <v/>
      </c>
      <c r="B401" t="str">
        <f>IF(Input_Lieferant!B402="","",Input_Lieferant!B402)</f>
        <v/>
      </c>
      <c r="C401" t="str">
        <f t="shared" si="415"/>
        <v/>
      </c>
      <c r="D401" t="str">
        <f t="shared" si="416"/>
        <v/>
      </c>
      <c r="E401" t="str">
        <f t="shared" si="417"/>
        <v/>
      </c>
      <c r="F401" t="str">
        <f t="shared" si="425"/>
        <v/>
      </c>
      <c r="G401" t="str">
        <f t="shared" ref="G401" si="428">IF(A400="","",2)</f>
        <v/>
      </c>
      <c r="H401" t="str">
        <f t="shared" si="419"/>
        <v/>
      </c>
      <c r="I401" t="str">
        <f>_xlfn.IFNA(IF(INDEX(Input_Lieferant!$C$9:$BE$158,MATCH($A401,Input_Lieferant!$B$9:$B$158,0),MATCH($I$2,Input_Lieferant!$C$8:$BE$8,0))=0,"",INDEX(Input_Lieferant!$C$9:$BE$158,MATCH($A401,Input_Lieferant!$B$9:$B$158,0),MATCH($I$2,Input_Lieferant!$C$8:$BE$8,0))),"")</f>
        <v/>
      </c>
    </row>
    <row r="402" spans="1:9" x14ac:dyDescent="0.2">
      <c r="A402" s="257" t="str">
        <f>IFERROR(IF(AND(A396=A397,A397=A398,A398=A399,A399=A400,A400=A401),IF(A401+1&gt;MATCH(0,Input_Lieferant!$B$9:$B$158,-1),"",A401+1),A401),"")</f>
        <v/>
      </c>
      <c r="B402" t="str">
        <f>IF(Input_Lieferant!B403="","",Input_Lieferant!B403)</f>
        <v/>
      </c>
      <c r="C402" t="str">
        <f t="shared" si="415"/>
        <v/>
      </c>
      <c r="D402" t="str">
        <f t="shared" si="416"/>
        <v/>
      </c>
      <c r="E402" t="str">
        <f t="shared" si="417"/>
        <v/>
      </c>
      <c r="F402" t="str">
        <f t="shared" si="425"/>
        <v/>
      </c>
      <c r="G402" t="str">
        <f t="shared" ref="G402" si="429">IF(A402="","",1)</f>
        <v/>
      </c>
      <c r="H402" t="str">
        <f t="shared" si="419"/>
        <v/>
      </c>
      <c r="I402" t="str">
        <f>_xlfn.IFNA(IF(INDEX(Input_Lieferant!$C$9:$BE$158,MATCH($A402,Input_Lieferant!$B$9:$B$158,0),MATCH($I$4,Input_Lieferant!$C$8:$BE$8,0))=0,"",INDEX(Input_Lieferant!$C$9:$BE$158,MATCH($A402,Input_Lieferant!$B$9:$B$158,0),MATCH($I$4,Input_Lieferant!$C$8:$BE$8,0))),"")</f>
        <v/>
      </c>
    </row>
    <row r="403" spans="1:9" x14ac:dyDescent="0.2">
      <c r="A403" s="257" t="str">
        <f>IFERROR(IF(AND(A397=A398,A398=A399,A399=A400,A400=A401,A401=A402),IF(A402+1&gt;MATCH(0,Input_Lieferant!$B$9:$B$158,-1),"",A402+1),A402),"")</f>
        <v/>
      </c>
      <c r="B403" t="str">
        <f>IF(Input_Lieferant!B404="","",Input_Lieferant!B404)</f>
        <v/>
      </c>
      <c r="C403" t="str">
        <f t="shared" si="415"/>
        <v/>
      </c>
      <c r="D403" t="str">
        <f t="shared" si="416"/>
        <v/>
      </c>
      <c r="E403" t="str">
        <f t="shared" si="417"/>
        <v/>
      </c>
      <c r="F403" t="str">
        <f t="shared" si="425"/>
        <v/>
      </c>
      <c r="G403" t="str">
        <f t="shared" ref="G403" si="430">IF(A402="","",2)</f>
        <v/>
      </c>
      <c r="H403" t="str">
        <f t="shared" si="419"/>
        <v/>
      </c>
      <c r="I403" t="str">
        <f>_xlfn.IFNA(IF(INDEX(Input_Lieferant!$C$9:$BE$158,MATCH($A403,Input_Lieferant!$B$9:$B$158,0),MATCH($I$1,Input_Lieferant!$C$8:$BE$8,0))=0,"",INDEX(Input_Lieferant!$C$9:$BE$158,MATCH($A403,Input_Lieferant!$B$9:$B$158,0),MATCH($I$1,Input_Lieferant!$C$8:$BE$8,0))),"")</f>
        <v/>
      </c>
    </row>
    <row r="404" spans="1:9" x14ac:dyDescent="0.2">
      <c r="A404" s="257" t="str">
        <f>IFERROR(IF(AND(A398=A399,A399=A400,A400=A401,A401=A402,A402=A403),IF(A403+1&gt;MATCH(0,Input_Lieferant!$B$9:$B$158,-1),"",A403+1),A403),"")</f>
        <v/>
      </c>
      <c r="B404" t="str">
        <f>IF(Input_Lieferant!B405="","",Input_Lieferant!B405)</f>
        <v/>
      </c>
      <c r="C404" t="str">
        <f t="shared" si="415"/>
        <v/>
      </c>
      <c r="D404" t="str">
        <f t="shared" si="416"/>
        <v/>
      </c>
      <c r="E404" t="str">
        <f t="shared" si="417"/>
        <v/>
      </c>
      <c r="F404" t="str">
        <f t="shared" si="425"/>
        <v/>
      </c>
      <c r="G404" t="str">
        <f t="shared" ref="G404" si="431">IF(A404="","",1)</f>
        <v/>
      </c>
      <c r="H404" t="str">
        <f t="shared" si="419"/>
        <v/>
      </c>
      <c r="I404" t="str">
        <f>_xlfn.IFNA(IF(INDEX(Input_Lieferant!$C$9:$BE$158,MATCH($A404,Input_Lieferant!$B$9:$B$158,0),MATCH($I$6,Input_Lieferant!$C$8:$BE$8,0))=0,"",INDEX(Input_Lieferant!$C$9:$BE$158,MATCH($A404,Input_Lieferant!$B$9:$B$158,0),MATCH($I$6,Input_Lieferant!$C$8:$BE$8,0))),"")</f>
        <v/>
      </c>
    </row>
    <row r="405" spans="1:9" x14ac:dyDescent="0.2">
      <c r="A405" s="257" t="str">
        <f>IFERROR(IF(AND(A399=A400,A400=A401,A401=A402,A402=A403,A403=A404),IF(A404+1&gt;MATCH(0,Input_Lieferant!$B$9:$B$158,-1),"",A404+1),A404),"")</f>
        <v/>
      </c>
      <c r="B405" t="str">
        <f>IF(Input_Lieferant!B406="","",Input_Lieferant!B406)</f>
        <v/>
      </c>
      <c r="C405" t="str">
        <f t="shared" si="415"/>
        <v/>
      </c>
      <c r="D405" t="str">
        <f t="shared" si="416"/>
        <v/>
      </c>
      <c r="E405" t="str">
        <f t="shared" si="417"/>
        <v/>
      </c>
      <c r="F405" t="str">
        <f t="shared" si="425"/>
        <v/>
      </c>
      <c r="G405" t="str">
        <f t="shared" ref="G405" si="432">IF(A404="","",2)</f>
        <v/>
      </c>
      <c r="H405" t="str">
        <f t="shared" si="419"/>
        <v/>
      </c>
      <c r="I405" t="str">
        <f>_xlfn.IFNA(IF(INDEX(Input_Lieferant!$C$9:$BE$158,MATCH($A405,Input_Lieferant!$B$9:$B$158,0),MATCH($I$3,Input_Lieferant!$C$8:$BE$8,0))=0,"",INDEX(Input_Lieferant!$C$9:$BE$158,MATCH($A405,Input_Lieferant!$B$9:$B$158,0),MATCH($I$3,Input_Lieferant!$C$8:$BE$8,0))),"")</f>
        <v/>
      </c>
    </row>
    <row r="406" spans="1:9" x14ac:dyDescent="0.2">
      <c r="A406" s="257" t="str">
        <f>IFERROR(IF(AND(A400=A401,A401=A402,A402=A403,A403=A404,A404=A405),IF(A405+1&gt;MATCH(0,Input_Lieferant!$B$9:$B$158,-1),"",A405+1),A405),"")</f>
        <v/>
      </c>
      <c r="B406" t="str">
        <f>IF(Input_Lieferant!B407="","",Input_Lieferant!B407)</f>
        <v/>
      </c>
      <c r="C406" t="str">
        <f t="shared" si="415"/>
        <v/>
      </c>
      <c r="D406" t="str">
        <f t="shared" si="416"/>
        <v/>
      </c>
      <c r="E406" t="str">
        <f t="shared" si="417"/>
        <v/>
      </c>
      <c r="F406" t="str">
        <f t="shared" si="425"/>
        <v/>
      </c>
      <c r="G406" t="str">
        <f t="shared" ref="G406" si="433">IF(A406="","",1)</f>
        <v/>
      </c>
      <c r="H406" t="str">
        <f t="shared" si="419"/>
        <v/>
      </c>
      <c r="I406" t="str">
        <f>_xlfn.IFNA(IF(INDEX(Input_Lieferant!$C$9:$BE$158,MATCH($A406,Input_Lieferant!$B$9:$B$158,0),MATCH($I$5,Input_Lieferant!$C$8:$BE$8,0))=0,"",INDEX(Input_Lieferant!$C$9:$BE$158,MATCH($A406,Input_Lieferant!$B$9:$B$158,0),MATCH($I$5,Input_Lieferant!$C$8:$BE$8,0))),"")</f>
        <v/>
      </c>
    </row>
    <row r="407" spans="1:9" x14ac:dyDescent="0.2">
      <c r="A407" s="257" t="str">
        <f>IFERROR(IF(AND(A401=A402,A402=A403,A403=A404,A404=A405,A405=A406),IF(A406+1&gt;MATCH(0,Input_Lieferant!$B$9:$B$158,-1),"",A406+1),A406),"")</f>
        <v/>
      </c>
      <c r="B407" t="str">
        <f>IF(Input_Lieferant!B408="","",Input_Lieferant!B408)</f>
        <v/>
      </c>
      <c r="C407" t="str">
        <f t="shared" si="415"/>
        <v/>
      </c>
      <c r="D407" t="str">
        <f t="shared" si="416"/>
        <v/>
      </c>
      <c r="E407" t="str">
        <f t="shared" si="417"/>
        <v/>
      </c>
      <c r="F407" t="str">
        <f t="shared" si="425"/>
        <v/>
      </c>
      <c r="G407" t="str">
        <f t="shared" ref="G407" si="434">IF(A406="","",2)</f>
        <v/>
      </c>
      <c r="H407" t="str">
        <f t="shared" si="419"/>
        <v/>
      </c>
      <c r="I407" t="str">
        <f>_xlfn.IFNA(IF(INDEX(Input_Lieferant!$C$9:$BE$158,MATCH($A407,Input_Lieferant!$B$9:$B$158,0),MATCH($I$2,Input_Lieferant!$C$8:$BE$8,0))=0,"",INDEX(Input_Lieferant!$C$9:$BE$158,MATCH($A407,Input_Lieferant!$B$9:$B$158,0),MATCH($I$2,Input_Lieferant!$C$8:$BE$8,0))),"")</f>
        <v/>
      </c>
    </row>
    <row r="408" spans="1:9" x14ac:dyDescent="0.2">
      <c r="A408" s="257" t="str">
        <f>IFERROR(IF(AND(A402=A403,A403=A404,A404=A405,A405=A406,A406=A407),IF(A407+1&gt;MATCH(0,Input_Lieferant!$B$9:$B$158,-1),"",A407+1),A407),"")</f>
        <v/>
      </c>
      <c r="B408" t="str">
        <f>IF(Input_Lieferant!B409="","",Input_Lieferant!B409)</f>
        <v/>
      </c>
      <c r="C408" t="str">
        <f t="shared" si="415"/>
        <v/>
      </c>
      <c r="D408" t="str">
        <f t="shared" si="416"/>
        <v/>
      </c>
      <c r="E408" t="str">
        <f t="shared" si="417"/>
        <v/>
      </c>
      <c r="F408" t="str">
        <f t="shared" si="425"/>
        <v/>
      </c>
      <c r="G408" t="str">
        <f t="shared" ref="G408" si="435">IF(A408="","",1)</f>
        <v/>
      </c>
      <c r="H408" t="str">
        <f t="shared" si="419"/>
        <v/>
      </c>
      <c r="I408" t="str">
        <f>_xlfn.IFNA(IF(INDEX(Input_Lieferant!$C$9:$BE$158,MATCH($A408,Input_Lieferant!$B$9:$B$158,0),MATCH($I$4,Input_Lieferant!$C$8:$BE$8,0))=0,"",INDEX(Input_Lieferant!$C$9:$BE$158,MATCH($A408,Input_Lieferant!$B$9:$B$158,0),MATCH($I$4,Input_Lieferant!$C$8:$BE$8,0))),"")</f>
        <v/>
      </c>
    </row>
    <row r="409" spans="1:9" x14ac:dyDescent="0.2">
      <c r="A409" s="257" t="str">
        <f>IFERROR(IF(AND(A403=A404,A404=A405,A405=A406,A406=A407,A407=A408),IF(A408+1&gt;MATCH(0,Input_Lieferant!$B$9:$B$158,-1),"",A408+1),A408),"")</f>
        <v/>
      </c>
      <c r="B409" t="str">
        <f>IF(Input_Lieferant!B410="","",Input_Lieferant!B410)</f>
        <v/>
      </c>
      <c r="C409" t="str">
        <f t="shared" si="415"/>
        <v/>
      </c>
      <c r="D409" t="str">
        <f t="shared" si="416"/>
        <v/>
      </c>
      <c r="E409" t="str">
        <f t="shared" si="417"/>
        <v/>
      </c>
      <c r="F409" t="str">
        <f t="shared" si="425"/>
        <v/>
      </c>
      <c r="G409" t="str">
        <f t="shared" ref="G409" si="436">IF(A408="","",2)</f>
        <v/>
      </c>
      <c r="H409" t="str">
        <f t="shared" si="419"/>
        <v/>
      </c>
      <c r="I409" t="str">
        <f>_xlfn.IFNA(IF(INDEX(Input_Lieferant!$C$9:$BE$158,MATCH($A409,Input_Lieferant!$B$9:$B$158,0),MATCH($I$1,Input_Lieferant!$C$8:$BE$8,0))=0,"",INDEX(Input_Lieferant!$C$9:$BE$158,MATCH($A409,Input_Lieferant!$B$9:$B$158,0),MATCH($I$1,Input_Lieferant!$C$8:$BE$8,0))),"")</f>
        <v/>
      </c>
    </row>
    <row r="410" spans="1:9" x14ac:dyDescent="0.2">
      <c r="A410" s="257" t="str">
        <f>IFERROR(IF(AND(A404=A405,A405=A406,A406=A407,A407=A408,A408=A409),IF(A409+1&gt;MATCH(0,Input_Lieferant!$B$9:$B$158,-1),"",A409+1),A409),"")</f>
        <v/>
      </c>
      <c r="B410" t="str">
        <f>IF(Input_Lieferant!B411="","",Input_Lieferant!B411)</f>
        <v/>
      </c>
      <c r="C410" t="str">
        <f t="shared" si="415"/>
        <v/>
      </c>
      <c r="D410" t="str">
        <f t="shared" si="416"/>
        <v/>
      </c>
      <c r="E410" t="str">
        <f t="shared" si="417"/>
        <v/>
      </c>
      <c r="F410" t="str">
        <f t="shared" si="425"/>
        <v/>
      </c>
      <c r="G410" t="str">
        <f t="shared" ref="G410" si="437">IF(A410="","",1)</f>
        <v/>
      </c>
      <c r="H410" t="str">
        <f t="shared" si="419"/>
        <v/>
      </c>
      <c r="I410" t="str">
        <f>_xlfn.IFNA(IF(INDEX(Input_Lieferant!$C$9:$BE$158,MATCH($A410,Input_Lieferant!$B$9:$B$158,0),MATCH($I$6,Input_Lieferant!$C$8:$BE$8,0))=0,"",INDEX(Input_Lieferant!$C$9:$BE$158,MATCH($A410,Input_Lieferant!$B$9:$B$158,0),MATCH($I$6,Input_Lieferant!$C$8:$BE$8,0))),"")</f>
        <v/>
      </c>
    </row>
    <row r="411" spans="1:9" x14ac:dyDescent="0.2">
      <c r="A411" s="257" t="str">
        <f>IFERROR(IF(AND(A405=A406,A406=A407,A407=A408,A408=A409,A409=A410),IF(A410+1&gt;MATCH(0,Input_Lieferant!$B$9:$B$158,-1),"",A410+1),A410),"")</f>
        <v/>
      </c>
      <c r="B411" t="str">
        <f>IF(Input_Lieferant!B412="","",Input_Lieferant!B412)</f>
        <v/>
      </c>
      <c r="C411" t="str">
        <f t="shared" si="415"/>
        <v/>
      </c>
      <c r="D411" t="str">
        <f t="shared" si="416"/>
        <v/>
      </c>
      <c r="E411" t="str">
        <f t="shared" si="417"/>
        <v/>
      </c>
      <c r="F411" t="str">
        <f t="shared" si="425"/>
        <v/>
      </c>
      <c r="G411" t="str">
        <f t="shared" ref="G411" si="438">IF(A410="","",2)</f>
        <v/>
      </c>
      <c r="H411" t="str">
        <f t="shared" si="419"/>
        <v/>
      </c>
      <c r="I411" t="str">
        <f>_xlfn.IFNA(IF(INDEX(Input_Lieferant!$C$9:$BE$158,MATCH($A411,Input_Lieferant!$B$9:$B$158,0),MATCH($I$3,Input_Lieferant!$C$8:$BE$8,0))=0,"",INDEX(Input_Lieferant!$C$9:$BE$158,MATCH($A411,Input_Lieferant!$B$9:$B$158,0),MATCH($I$3,Input_Lieferant!$C$8:$BE$8,0))),"")</f>
        <v/>
      </c>
    </row>
    <row r="412" spans="1:9" x14ac:dyDescent="0.2">
      <c r="A412" s="257" t="str">
        <f>IFERROR(IF(AND(A406=A407,A407=A408,A408=A409,A409=A410,A410=A411),IF(A411+1&gt;MATCH(0,Input_Lieferant!$B$9:$B$158,-1),"",A411+1),A411),"")</f>
        <v/>
      </c>
      <c r="B412" t="str">
        <f>IF(Input_Lieferant!B413="","",Input_Lieferant!B413)</f>
        <v/>
      </c>
      <c r="C412" t="str">
        <f t="shared" si="415"/>
        <v/>
      </c>
      <c r="D412" t="str">
        <f t="shared" si="416"/>
        <v/>
      </c>
      <c r="E412" t="str">
        <f t="shared" si="417"/>
        <v/>
      </c>
      <c r="F412" t="str">
        <f t="shared" si="425"/>
        <v/>
      </c>
      <c r="G412" t="str">
        <f t="shared" ref="G412" si="439">IF(A412="","",1)</f>
        <v/>
      </c>
      <c r="H412" t="str">
        <f t="shared" si="419"/>
        <v/>
      </c>
      <c r="I412" t="str">
        <f>_xlfn.IFNA(IF(INDEX(Input_Lieferant!$C$9:$BE$158,MATCH($A412,Input_Lieferant!$B$9:$B$158,0),MATCH($I$5,Input_Lieferant!$C$8:$BE$8,0))=0,"",INDEX(Input_Lieferant!$C$9:$BE$158,MATCH($A412,Input_Lieferant!$B$9:$B$158,0),MATCH($I$5,Input_Lieferant!$C$8:$BE$8,0))),"")</f>
        <v/>
      </c>
    </row>
    <row r="413" spans="1:9" x14ac:dyDescent="0.2">
      <c r="A413" s="257" t="str">
        <f>IFERROR(IF(AND(A407=A408,A408=A409,A409=A410,A410=A411,A411=A412),IF(A412+1&gt;MATCH(0,Input_Lieferant!$B$9:$B$158,-1),"",A412+1),A412),"")</f>
        <v/>
      </c>
      <c r="B413" t="str">
        <f>IF(Input_Lieferant!B414="","",Input_Lieferant!B414)</f>
        <v/>
      </c>
      <c r="C413" t="str">
        <f t="shared" si="415"/>
        <v/>
      </c>
      <c r="D413" t="str">
        <f t="shared" si="416"/>
        <v/>
      </c>
      <c r="E413" t="str">
        <f t="shared" si="417"/>
        <v/>
      </c>
      <c r="F413" t="str">
        <f t="shared" si="425"/>
        <v/>
      </c>
      <c r="G413" t="str">
        <f t="shared" ref="G413" si="440">IF(A412="","",2)</f>
        <v/>
      </c>
      <c r="H413" t="str">
        <f t="shared" si="419"/>
        <v/>
      </c>
      <c r="I413" t="str">
        <f>_xlfn.IFNA(IF(INDEX(Input_Lieferant!$C$9:$BE$158,MATCH($A413,Input_Lieferant!$B$9:$B$158,0),MATCH($I$2,Input_Lieferant!$C$8:$BE$8,0))=0,"",INDEX(Input_Lieferant!$C$9:$BE$158,MATCH($A413,Input_Lieferant!$B$9:$B$158,0),MATCH($I$2,Input_Lieferant!$C$8:$BE$8,0))),"")</f>
        <v/>
      </c>
    </row>
    <row r="414" spans="1:9" x14ac:dyDescent="0.2">
      <c r="A414" s="257" t="str">
        <f>IFERROR(IF(AND(A408=A409,A409=A410,A410=A411,A411=A412,A412=A413),IF(A413+1&gt;MATCH(0,Input_Lieferant!$B$9:$B$158,-1),"",A413+1),A413),"")</f>
        <v/>
      </c>
      <c r="B414" t="str">
        <f>IF(Input_Lieferant!B415="","",Input_Lieferant!B415)</f>
        <v/>
      </c>
      <c r="C414" t="str">
        <f t="shared" si="415"/>
        <v/>
      </c>
      <c r="D414" t="str">
        <f t="shared" si="416"/>
        <v/>
      </c>
      <c r="E414" t="str">
        <f t="shared" si="417"/>
        <v/>
      </c>
      <c r="F414" t="str">
        <f t="shared" si="425"/>
        <v/>
      </c>
      <c r="G414" t="str">
        <f t="shared" ref="G414" si="441">IF(A414="","",1)</f>
        <v/>
      </c>
      <c r="H414" t="str">
        <f t="shared" si="419"/>
        <v/>
      </c>
      <c r="I414" t="str">
        <f>_xlfn.IFNA(IF(INDEX(Input_Lieferant!$C$9:$BE$158,MATCH($A414,Input_Lieferant!$B$9:$B$158,0),MATCH($I$4,Input_Lieferant!$C$8:$BE$8,0))=0,"",INDEX(Input_Lieferant!$C$9:$BE$158,MATCH($A414,Input_Lieferant!$B$9:$B$158,0),MATCH($I$4,Input_Lieferant!$C$8:$BE$8,0))),"")</f>
        <v/>
      </c>
    </row>
    <row r="415" spans="1:9" x14ac:dyDescent="0.2">
      <c r="A415" s="257" t="str">
        <f>IFERROR(IF(AND(A409=A410,A410=A411,A411=A412,A412=A413,A413=A414),IF(A414+1&gt;MATCH(0,Input_Lieferant!$B$9:$B$158,-1),"",A414+1),A414),"")</f>
        <v/>
      </c>
      <c r="B415" t="str">
        <f>IF(Input_Lieferant!B416="","",Input_Lieferant!B416)</f>
        <v/>
      </c>
      <c r="C415" t="str">
        <f t="shared" si="415"/>
        <v/>
      </c>
      <c r="D415" t="str">
        <f t="shared" si="416"/>
        <v/>
      </c>
      <c r="E415" t="str">
        <f t="shared" si="417"/>
        <v/>
      </c>
      <c r="F415" t="str">
        <f t="shared" si="425"/>
        <v/>
      </c>
      <c r="G415" t="str">
        <f t="shared" ref="G415" si="442">IF(A414="","",2)</f>
        <v/>
      </c>
      <c r="H415" t="str">
        <f t="shared" si="419"/>
        <v/>
      </c>
      <c r="I415" t="str">
        <f>_xlfn.IFNA(IF(INDEX(Input_Lieferant!$C$9:$BE$158,MATCH($A415,Input_Lieferant!$B$9:$B$158,0),MATCH($I$1,Input_Lieferant!$C$8:$BE$8,0))=0,"",INDEX(Input_Lieferant!$C$9:$BE$158,MATCH($A415,Input_Lieferant!$B$9:$B$158,0),MATCH($I$1,Input_Lieferant!$C$8:$BE$8,0))),"")</f>
        <v/>
      </c>
    </row>
    <row r="416" spans="1:9" x14ac:dyDescent="0.2">
      <c r="A416" s="257" t="str">
        <f>IFERROR(IF(AND(A410=A411,A411=A412,A412=A413,A413=A414,A414=A415),IF(A415+1&gt;MATCH(0,Input_Lieferant!$B$9:$B$158,-1),"",A415+1),A415),"")</f>
        <v/>
      </c>
      <c r="B416" t="str">
        <f>IF(Input_Lieferant!B417="","",Input_Lieferant!B417)</f>
        <v/>
      </c>
      <c r="C416" t="str">
        <f t="shared" si="415"/>
        <v/>
      </c>
      <c r="D416" t="str">
        <f t="shared" si="416"/>
        <v/>
      </c>
      <c r="E416" t="str">
        <f t="shared" si="417"/>
        <v/>
      </c>
      <c r="F416" t="str">
        <f t="shared" si="425"/>
        <v/>
      </c>
      <c r="G416" t="str">
        <f t="shared" ref="G416" si="443">IF(A416="","",1)</f>
        <v/>
      </c>
      <c r="H416" t="str">
        <f t="shared" si="419"/>
        <v/>
      </c>
      <c r="I416" t="str">
        <f>_xlfn.IFNA(IF(INDEX(Input_Lieferant!$C$9:$BE$158,MATCH($A416,Input_Lieferant!$B$9:$B$158,0),MATCH($I$6,Input_Lieferant!$C$8:$BE$8,0))=0,"",INDEX(Input_Lieferant!$C$9:$BE$158,MATCH($A416,Input_Lieferant!$B$9:$B$158,0),MATCH($I$6,Input_Lieferant!$C$8:$BE$8,0))),"")</f>
        <v/>
      </c>
    </row>
    <row r="417" spans="1:9" x14ac:dyDescent="0.2">
      <c r="A417" s="257" t="str">
        <f>IFERROR(IF(AND(A411=A412,A412=A413,A413=A414,A414=A415,A415=A416),IF(A416+1&gt;MATCH(0,Input_Lieferant!$B$9:$B$158,-1),"",A416+1),A416),"")</f>
        <v/>
      </c>
      <c r="B417" t="str">
        <f>IF(Input_Lieferant!B418="","",Input_Lieferant!B418)</f>
        <v/>
      </c>
      <c r="C417" t="str">
        <f t="shared" si="415"/>
        <v/>
      </c>
      <c r="D417" t="str">
        <f t="shared" si="416"/>
        <v/>
      </c>
      <c r="E417" t="str">
        <f t="shared" si="417"/>
        <v/>
      </c>
      <c r="F417" t="str">
        <f t="shared" si="425"/>
        <v/>
      </c>
      <c r="G417" t="str">
        <f t="shared" ref="G417" si="444">IF(A416="","",2)</f>
        <v/>
      </c>
      <c r="H417" t="str">
        <f t="shared" si="419"/>
        <v/>
      </c>
      <c r="I417" t="str">
        <f>_xlfn.IFNA(IF(INDEX(Input_Lieferant!$C$9:$BE$158,MATCH($A417,Input_Lieferant!$B$9:$B$158,0),MATCH($I$3,Input_Lieferant!$C$8:$BE$8,0))=0,"",INDEX(Input_Lieferant!$C$9:$BE$158,MATCH($A417,Input_Lieferant!$B$9:$B$158,0),MATCH($I$3,Input_Lieferant!$C$8:$BE$8,0))),"")</f>
        <v/>
      </c>
    </row>
    <row r="418" spans="1:9" x14ac:dyDescent="0.2">
      <c r="A418" s="257" t="str">
        <f>IFERROR(IF(AND(A412=A413,A413=A414,A414=A415,A415=A416,A416=A417),IF(A417+1&gt;MATCH(0,Input_Lieferant!$B$9:$B$158,-1),"",A417+1),A417),"")</f>
        <v/>
      </c>
      <c r="B418" t="str">
        <f>IF(Input_Lieferant!B419="","",Input_Lieferant!B419)</f>
        <v/>
      </c>
      <c r="C418" t="str">
        <f t="shared" si="415"/>
        <v/>
      </c>
      <c r="D418" t="str">
        <f t="shared" si="416"/>
        <v/>
      </c>
      <c r="E418" t="str">
        <f t="shared" si="417"/>
        <v/>
      </c>
      <c r="F418" t="str">
        <f t="shared" si="425"/>
        <v/>
      </c>
      <c r="G418" t="str">
        <f t="shared" ref="G418" si="445">IF(A418="","",1)</f>
        <v/>
      </c>
      <c r="H418" t="str">
        <f t="shared" si="419"/>
        <v/>
      </c>
      <c r="I418" t="str">
        <f>_xlfn.IFNA(IF(INDEX(Input_Lieferant!$C$9:$BE$158,MATCH($A418,Input_Lieferant!$B$9:$B$158,0),MATCH($I$5,Input_Lieferant!$C$8:$BE$8,0))=0,"",INDEX(Input_Lieferant!$C$9:$BE$158,MATCH($A418,Input_Lieferant!$B$9:$B$158,0),MATCH($I$5,Input_Lieferant!$C$8:$BE$8,0))),"")</f>
        <v/>
      </c>
    </row>
    <row r="419" spans="1:9" x14ac:dyDescent="0.2">
      <c r="A419" s="257" t="str">
        <f>IFERROR(IF(AND(A413=A414,A414=A415,A415=A416,A416=A417,A417=A418),IF(A418+1&gt;MATCH(0,Input_Lieferant!$B$9:$B$158,-1),"",A418+1),A418),"")</f>
        <v/>
      </c>
      <c r="B419" t="str">
        <f>IF(Input_Lieferant!B420="","",Input_Lieferant!B420)</f>
        <v/>
      </c>
      <c r="C419" t="str">
        <f t="shared" si="415"/>
        <v/>
      </c>
      <c r="D419" t="str">
        <f t="shared" si="416"/>
        <v/>
      </c>
      <c r="E419" t="str">
        <f t="shared" si="417"/>
        <v/>
      </c>
      <c r="F419" t="str">
        <f t="shared" si="425"/>
        <v/>
      </c>
      <c r="G419" t="str">
        <f t="shared" ref="G419" si="446">IF(A418="","",2)</f>
        <v/>
      </c>
      <c r="H419" t="str">
        <f t="shared" si="419"/>
        <v/>
      </c>
      <c r="I419" t="str">
        <f>_xlfn.IFNA(IF(INDEX(Input_Lieferant!$C$9:$BE$158,MATCH($A419,Input_Lieferant!$B$9:$B$158,0),MATCH($I$2,Input_Lieferant!$C$8:$BE$8,0))=0,"",INDEX(Input_Lieferant!$C$9:$BE$158,MATCH($A419,Input_Lieferant!$B$9:$B$158,0),MATCH($I$2,Input_Lieferant!$C$8:$BE$8,0))),"")</f>
        <v/>
      </c>
    </row>
    <row r="420" spans="1:9" x14ac:dyDescent="0.2">
      <c r="A420" s="257" t="str">
        <f>IFERROR(IF(AND(A414=A415,A415=A416,A416=A417,A417=A418,A418=A419),IF(A419+1&gt;MATCH(0,Input_Lieferant!$B$9:$B$158,-1),"",A419+1),A419),"")</f>
        <v/>
      </c>
      <c r="B420" t="str">
        <f>IF(Input_Lieferant!B421="","",Input_Lieferant!B421)</f>
        <v/>
      </c>
      <c r="C420" t="str">
        <f t="shared" si="415"/>
        <v/>
      </c>
      <c r="D420" t="str">
        <f t="shared" si="416"/>
        <v/>
      </c>
      <c r="E420" t="str">
        <f t="shared" si="417"/>
        <v/>
      </c>
      <c r="F420" t="str">
        <f t="shared" si="425"/>
        <v/>
      </c>
      <c r="G420" t="str">
        <f t="shared" ref="G420" si="447">IF(A420="","",1)</f>
        <v/>
      </c>
      <c r="H420" t="str">
        <f t="shared" si="419"/>
        <v/>
      </c>
      <c r="I420" t="str">
        <f>_xlfn.IFNA(IF(INDEX(Input_Lieferant!$C$9:$BE$158,MATCH($A420,Input_Lieferant!$B$9:$B$158,0),MATCH($I$4,Input_Lieferant!$C$8:$BE$8,0))=0,"",INDEX(Input_Lieferant!$C$9:$BE$158,MATCH($A420,Input_Lieferant!$B$9:$B$158,0),MATCH($I$4,Input_Lieferant!$C$8:$BE$8,0))),"")</f>
        <v/>
      </c>
    </row>
    <row r="421" spans="1:9" x14ac:dyDescent="0.2">
      <c r="A421" s="257" t="str">
        <f>IFERROR(IF(AND(A415=A416,A416=A417,A417=A418,A418=A419,A419=A420),IF(A420+1&gt;MATCH(0,Input_Lieferant!$B$9:$B$158,-1),"",A420+1),A420),"")</f>
        <v/>
      </c>
      <c r="B421" t="str">
        <f>IF(Input_Lieferant!B422="","",Input_Lieferant!B422)</f>
        <v/>
      </c>
      <c r="C421" t="str">
        <f t="shared" si="415"/>
        <v/>
      </c>
      <c r="D421" t="str">
        <f t="shared" si="416"/>
        <v/>
      </c>
      <c r="E421" t="str">
        <f t="shared" si="417"/>
        <v/>
      </c>
      <c r="F421" t="str">
        <f t="shared" si="425"/>
        <v/>
      </c>
      <c r="G421" t="str">
        <f t="shared" ref="G421" si="448">IF(A420="","",2)</f>
        <v/>
      </c>
      <c r="H421" t="str">
        <f t="shared" si="419"/>
        <v/>
      </c>
      <c r="I421" t="str">
        <f>_xlfn.IFNA(IF(INDEX(Input_Lieferant!$C$9:$BE$158,MATCH($A421,Input_Lieferant!$B$9:$B$158,0),MATCH($I$1,Input_Lieferant!$C$8:$BE$8,0))=0,"",INDEX(Input_Lieferant!$C$9:$BE$158,MATCH($A421,Input_Lieferant!$B$9:$B$158,0),MATCH($I$1,Input_Lieferant!$C$8:$BE$8,0))),"")</f>
        <v/>
      </c>
    </row>
    <row r="422" spans="1:9" x14ac:dyDescent="0.2">
      <c r="A422" s="257" t="str">
        <f>IFERROR(IF(AND(A416=A417,A417=A418,A418=A419,A419=A420,A420=A421),IF(A421+1&gt;MATCH(0,Input_Lieferant!$B$9:$B$158,-1),"",A421+1),A421),"")</f>
        <v/>
      </c>
      <c r="B422" t="str">
        <f>IF(Input_Lieferant!B423="","",Input_Lieferant!B423)</f>
        <v/>
      </c>
      <c r="C422" t="str">
        <f t="shared" si="415"/>
        <v/>
      </c>
      <c r="D422" t="str">
        <f t="shared" si="416"/>
        <v/>
      </c>
      <c r="E422" t="str">
        <f t="shared" si="417"/>
        <v/>
      </c>
      <c r="F422" t="str">
        <f t="shared" si="425"/>
        <v/>
      </c>
      <c r="G422" t="str">
        <f t="shared" ref="G422" si="449">IF(A422="","",1)</f>
        <v/>
      </c>
      <c r="H422" t="str">
        <f t="shared" si="419"/>
        <v/>
      </c>
      <c r="I422" t="str">
        <f>_xlfn.IFNA(IF(INDEX(Input_Lieferant!$C$9:$BE$158,MATCH($A422,Input_Lieferant!$B$9:$B$158,0),MATCH($I$6,Input_Lieferant!$C$8:$BE$8,0))=0,"",INDEX(Input_Lieferant!$C$9:$BE$158,MATCH($A422,Input_Lieferant!$B$9:$B$158,0),MATCH($I$6,Input_Lieferant!$C$8:$BE$8,0))),"")</f>
        <v/>
      </c>
    </row>
    <row r="423" spans="1:9" x14ac:dyDescent="0.2">
      <c r="A423" s="257" t="str">
        <f>IFERROR(IF(AND(A417=A418,A418=A419,A419=A420,A420=A421,A421=A422),IF(A422+1&gt;MATCH(0,Input_Lieferant!$B$9:$B$158,-1),"",A422+1),A422),"")</f>
        <v/>
      </c>
      <c r="B423" t="str">
        <f>IF(Input_Lieferant!B424="","",Input_Lieferant!B424)</f>
        <v/>
      </c>
      <c r="C423" t="str">
        <f t="shared" si="415"/>
        <v/>
      </c>
      <c r="D423" t="str">
        <f t="shared" si="416"/>
        <v/>
      </c>
      <c r="E423" t="str">
        <f t="shared" si="417"/>
        <v/>
      </c>
      <c r="F423" t="str">
        <f t="shared" si="425"/>
        <v/>
      </c>
      <c r="G423" t="str">
        <f t="shared" ref="G423" si="450">IF(A422="","",2)</f>
        <v/>
      </c>
      <c r="H423" t="str">
        <f t="shared" si="419"/>
        <v/>
      </c>
      <c r="I423" t="str">
        <f>_xlfn.IFNA(IF(INDEX(Input_Lieferant!$C$9:$BE$158,MATCH($A423,Input_Lieferant!$B$9:$B$158,0),MATCH($I$3,Input_Lieferant!$C$8:$BE$8,0))=0,"",INDEX(Input_Lieferant!$C$9:$BE$158,MATCH($A423,Input_Lieferant!$B$9:$B$158,0),MATCH($I$3,Input_Lieferant!$C$8:$BE$8,0))),"")</f>
        <v/>
      </c>
    </row>
    <row r="424" spans="1:9" x14ac:dyDescent="0.2">
      <c r="A424" s="257" t="str">
        <f>IFERROR(IF(AND(A418=A419,A419=A420,A420=A421,A421=A422,A422=A423),IF(A423+1&gt;MATCH(0,Input_Lieferant!$B$9:$B$158,-1),"",A423+1),A423),"")</f>
        <v/>
      </c>
      <c r="B424" t="str">
        <f>IF(Input_Lieferant!B425="","",Input_Lieferant!B425)</f>
        <v/>
      </c>
      <c r="C424" t="str">
        <f t="shared" si="415"/>
        <v/>
      </c>
      <c r="D424" t="str">
        <f t="shared" si="416"/>
        <v/>
      </c>
      <c r="E424" t="str">
        <f t="shared" si="417"/>
        <v/>
      </c>
      <c r="F424" t="str">
        <f t="shared" si="425"/>
        <v/>
      </c>
      <c r="G424" t="str">
        <f t="shared" ref="G424" si="451">IF(A424="","",1)</f>
        <v/>
      </c>
      <c r="H424" t="str">
        <f t="shared" si="419"/>
        <v/>
      </c>
      <c r="I424" t="str">
        <f>_xlfn.IFNA(IF(INDEX(Input_Lieferant!$C$9:$BE$158,MATCH($A424,Input_Lieferant!$B$9:$B$158,0),MATCH($I$5,Input_Lieferant!$C$8:$BE$8,0))=0,"",INDEX(Input_Lieferant!$C$9:$BE$158,MATCH($A424,Input_Lieferant!$B$9:$B$158,0),MATCH($I$5,Input_Lieferant!$C$8:$BE$8,0))),"")</f>
        <v/>
      </c>
    </row>
    <row r="425" spans="1:9" x14ac:dyDescent="0.2">
      <c r="A425" s="257" t="str">
        <f>IFERROR(IF(AND(A419=A420,A420=A421,A421=A422,A422=A423,A423=A424),IF(A424+1&gt;MATCH(0,Input_Lieferant!$B$9:$B$158,-1),"",A424+1),A424),"")</f>
        <v/>
      </c>
      <c r="B425" t="str">
        <f>IF(Input_Lieferant!B426="","",Input_Lieferant!B426)</f>
        <v/>
      </c>
      <c r="C425" t="str">
        <f t="shared" si="415"/>
        <v/>
      </c>
      <c r="D425" t="str">
        <f t="shared" si="416"/>
        <v/>
      </c>
      <c r="E425" t="str">
        <f t="shared" si="417"/>
        <v/>
      </c>
      <c r="F425" t="str">
        <f t="shared" si="425"/>
        <v/>
      </c>
      <c r="G425" t="str">
        <f t="shared" ref="G425" si="452">IF(A424="","",2)</f>
        <v/>
      </c>
      <c r="H425" t="str">
        <f t="shared" si="419"/>
        <v/>
      </c>
      <c r="I425" t="str">
        <f>_xlfn.IFNA(IF(INDEX(Input_Lieferant!$C$9:$BE$158,MATCH($A425,Input_Lieferant!$B$9:$B$158,0),MATCH($I$2,Input_Lieferant!$C$8:$BE$8,0))=0,"",INDEX(Input_Lieferant!$C$9:$BE$158,MATCH($A425,Input_Lieferant!$B$9:$B$158,0),MATCH($I$2,Input_Lieferant!$C$8:$BE$8,0))),"")</f>
        <v/>
      </c>
    </row>
    <row r="426" spans="1:9" x14ac:dyDescent="0.2">
      <c r="A426" s="257" t="str">
        <f>IFERROR(IF(AND(A420=A421,A421=A422,A422=A423,A423=A424,A424=A425),IF(A425+1&gt;MATCH(0,Input_Lieferant!$B$9:$B$158,-1),"",A425+1),A425),"")</f>
        <v/>
      </c>
      <c r="B426" t="str">
        <f>IF(Input_Lieferant!B427="","",Input_Lieferant!B427)</f>
        <v/>
      </c>
      <c r="C426" t="str">
        <f t="shared" si="415"/>
        <v/>
      </c>
      <c r="D426" t="str">
        <f t="shared" si="416"/>
        <v/>
      </c>
      <c r="E426" t="str">
        <f t="shared" si="417"/>
        <v/>
      </c>
      <c r="F426" t="str">
        <f t="shared" si="425"/>
        <v/>
      </c>
      <c r="G426" t="str">
        <f t="shared" ref="G426" si="453">IF(A426="","",1)</f>
        <v/>
      </c>
      <c r="H426" t="str">
        <f t="shared" si="419"/>
        <v/>
      </c>
      <c r="I426" t="str">
        <f>_xlfn.IFNA(IF(INDEX(Input_Lieferant!$C$9:$BE$158,MATCH($A426,Input_Lieferant!$B$9:$B$158,0),MATCH($I$4,Input_Lieferant!$C$8:$BE$8,0))=0,"",INDEX(Input_Lieferant!$C$9:$BE$158,MATCH($A426,Input_Lieferant!$B$9:$B$158,0),MATCH($I$4,Input_Lieferant!$C$8:$BE$8,0))),"")</f>
        <v/>
      </c>
    </row>
    <row r="427" spans="1:9" x14ac:dyDescent="0.2">
      <c r="A427" s="257" t="str">
        <f>IFERROR(IF(AND(A421=A422,A422=A423,A423=A424,A424=A425,A425=A426),IF(A426+1&gt;MATCH(0,Input_Lieferant!$B$9:$B$158,-1),"",A426+1),A426),"")</f>
        <v/>
      </c>
      <c r="B427" t="str">
        <f>IF(Input_Lieferant!B428="","",Input_Lieferant!B428)</f>
        <v/>
      </c>
      <c r="C427" t="str">
        <f t="shared" si="415"/>
        <v/>
      </c>
      <c r="D427" t="str">
        <f t="shared" si="416"/>
        <v/>
      </c>
      <c r="E427" t="str">
        <f t="shared" si="417"/>
        <v/>
      </c>
      <c r="F427" t="str">
        <f t="shared" si="425"/>
        <v/>
      </c>
      <c r="G427" t="str">
        <f t="shared" ref="G427" si="454">IF(A426="","",2)</f>
        <v/>
      </c>
      <c r="H427" t="str">
        <f t="shared" si="419"/>
        <v/>
      </c>
      <c r="I427" t="str">
        <f>_xlfn.IFNA(IF(INDEX(Input_Lieferant!$C$9:$BE$158,MATCH($A427,Input_Lieferant!$B$9:$B$158,0),MATCH($I$1,Input_Lieferant!$C$8:$BE$8,0))=0,"",INDEX(Input_Lieferant!$C$9:$BE$158,MATCH($A427,Input_Lieferant!$B$9:$B$158,0),MATCH($I$1,Input_Lieferant!$C$8:$BE$8,0))),"")</f>
        <v/>
      </c>
    </row>
    <row r="428" spans="1:9" x14ac:dyDescent="0.2">
      <c r="A428" s="257" t="str">
        <f>IFERROR(IF(AND(A422=A423,A423=A424,A424=A425,A425=A426,A426=A427),IF(A427+1&gt;MATCH(0,Input_Lieferant!$B$9:$B$158,-1),"",A427+1),A427),"")</f>
        <v/>
      </c>
      <c r="B428" t="str">
        <f>IF(Input_Lieferant!B429="","",Input_Lieferant!B429)</f>
        <v/>
      </c>
      <c r="C428" t="str">
        <f t="shared" si="415"/>
        <v/>
      </c>
      <c r="D428" t="str">
        <f t="shared" si="416"/>
        <v/>
      </c>
      <c r="E428" t="str">
        <f t="shared" si="417"/>
        <v/>
      </c>
      <c r="F428" t="str">
        <f t="shared" si="425"/>
        <v/>
      </c>
      <c r="G428" t="str">
        <f t="shared" ref="G428" si="455">IF(A428="","",1)</f>
        <v/>
      </c>
      <c r="H428" t="str">
        <f t="shared" si="419"/>
        <v/>
      </c>
      <c r="I428" t="str">
        <f>_xlfn.IFNA(IF(INDEX(Input_Lieferant!$C$9:$BE$158,MATCH($A428,Input_Lieferant!$B$9:$B$158,0),MATCH($I$6,Input_Lieferant!$C$8:$BE$8,0))=0,"",INDEX(Input_Lieferant!$C$9:$BE$158,MATCH($A428,Input_Lieferant!$B$9:$B$158,0),MATCH($I$6,Input_Lieferant!$C$8:$BE$8,0))),"")</f>
        <v/>
      </c>
    </row>
    <row r="429" spans="1:9" x14ac:dyDescent="0.2">
      <c r="A429" s="257" t="str">
        <f>IFERROR(IF(AND(A423=A424,A424=A425,A425=A426,A426=A427,A427=A428),IF(A428+1&gt;MATCH(0,Input_Lieferant!$B$9:$B$158,-1),"",A428+1),A428),"")</f>
        <v/>
      </c>
      <c r="B429" t="str">
        <f>IF(Input_Lieferant!B430="","",Input_Lieferant!B430)</f>
        <v/>
      </c>
      <c r="C429" t="str">
        <f t="shared" si="415"/>
        <v/>
      </c>
      <c r="D429" t="str">
        <f t="shared" si="416"/>
        <v/>
      </c>
      <c r="E429" t="str">
        <f t="shared" si="417"/>
        <v/>
      </c>
      <c r="F429" t="str">
        <f t="shared" si="425"/>
        <v/>
      </c>
      <c r="G429" t="str">
        <f t="shared" ref="G429" si="456">IF(A428="","",2)</f>
        <v/>
      </c>
      <c r="H429" t="str">
        <f t="shared" si="419"/>
        <v/>
      </c>
      <c r="I429" t="str">
        <f>_xlfn.IFNA(IF(INDEX(Input_Lieferant!$C$9:$BE$158,MATCH($A429,Input_Lieferant!$B$9:$B$158,0),MATCH($I$3,Input_Lieferant!$C$8:$BE$8,0))=0,"",INDEX(Input_Lieferant!$C$9:$BE$158,MATCH($A429,Input_Lieferant!$B$9:$B$158,0),MATCH($I$3,Input_Lieferant!$C$8:$BE$8,0))),"")</f>
        <v/>
      </c>
    </row>
    <row r="430" spans="1:9" x14ac:dyDescent="0.2">
      <c r="A430" s="257" t="str">
        <f>IFERROR(IF(AND(A424=A425,A425=A426,A426=A427,A427=A428,A428=A429),IF(A429+1&gt;MATCH(0,Input_Lieferant!$B$9:$B$158,-1),"",A429+1),A429),"")</f>
        <v/>
      </c>
      <c r="B430" t="str">
        <f>IF(Input_Lieferant!B431="","",Input_Lieferant!B431)</f>
        <v/>
      </c>
      <c r="C430" t="str">
        <f t="shared" si="415"/>
        <v/>
      </c>
      <c r="D430" t="str">
        <f t="shared" si="416"/>
        <v/>
      </c>
      <c r="E430" t="str">
        <f t="shared" si="417"/>
        <v/>
      </c>
      <c r="F430" t="str">
        <f t="shared" si="425"/>
        <v/>
      </c>
      <c r="G430" t="str">
        <f t="shared" ref="G430" si="457">IF(A430="","",1)</f>
        <v/>
      </c>
      <c r="H430" t="str">
        <f t="shared" si="419"/>
        <v/>
      </c>
      <c r="I430" t="str">
        <f>_xlfn.IFNA(IF(INDEX(Input_Lieferant!$C$9:$BE$158,MATCH($A430,Input_Lieferant!$B$9:$B$158,0),MATCH($I$5,Input_Lieferant!$C$8:$BE$8,0))=0,"",INDEX(Input_Lieferant!$C$9:$BE$158,MATCH($A430,Input_Lieferant!$B$9:$B$158,0),MATCH($I$5,Input_Lieferant!$C$8:$BE$8,0))),"")</f>
        <v/>
      </c>
    </row>
    <row r="431" spans="1:9" x14ac:dyDescent="0.2">
      <c r="A431" s="257" t="str">
        <f>IFERROR(IF(AND(A425=A426,A426=A427,A427=A428,A428=A429,A429=A430),IF(A430+1&gt;MATCH(0,Input_Lieferant!$B$9:$B$158,-1),"",A430+1),A430),"")</f>
        <v/>
      </c>
      <c r="B431" t="str">
        <f>IF(Input_Lieferant!B432="","",Input_Lieferant!B432)</f>
        <v/>
      </c>
      <c r="C431" t="str">
        <f t="shared" si="415"/>
        <v/>
      </c>
      <c r="D431" t="str">
        <f t="shared" si="416"/>
        <v/>
      </c>
      <c r="E431" t="str">
        <f t="shared" si="417"/>
        <v/>
      </c>
      <c r="F431" t="str">
        <f t="shared" si="425"/>
        <v/>
      </c>
      <c r="G431" t="str">
        <f t="shared" ref="G431" si="458">IF(A430="","",2)</f>
        <v/>
      </c>
      <c r="H431" t="str">
        <f t="shared" si="419"/>
        <v/>
      </c>
      <c r="I431" t="str">
        <f>_xlfn.IFNA(IF(INDEX(Input_Lieferant!$C$9:$BE$158,MATCH($A431,Input_Lieferant!$B$9:$B$158,0),MATCH($I$2,Input_Lieferant!$C$8:$BE$8,0))=0,"",INDEX(Input_Lieferant!$C$9:$BE$158,MATCH($A431,Input_Lieferant!$B$9:$B$158,0),MATCH($I$2,Input_Lieferant!$C$8:$BE$8,0))),"")</f>
        <v/>
      </c>
    </row>
    <row r="432" spans="1:9" x14ac:dyDescent="0.2">
      <c r="A432" s="257" t="str">
        <f>IFERROR(IF(AND(A426=A427,A427=A428,A428=A429,A429=A430,A430=A431),IF(A431+1&gt;MATCH(0,Input_Lieferant!$B$9:$B$158,-1),"",A431+1),A431),"")</f>
        <v/>
      </c>
      <c r="B432" t="str">
        <f>IF(Input_Lieferant!B433="","",Input_Lieferant!B433)</f>
        <v/>
      </c>
      <c r="C432" t="str">
        <f t="shared" si="415"/>
        <v/>
      </c>
      <c r="D432" t="str">
        <f t="shared" si="416"/>
        <v/>
      </c>
      <c r="E432" t="str">
        <f t="shared" si="417"/>
        <v/>
      </c>
      <c r="F432" t="str">
        <f t="shared" si="425"/>
        <v/>
      </c>
      <c r="G432" t="str">
        <f t="shared" ref="G432" si="459">IF(A432="","",1)</f>
        <v/>
      </c>
      <c r="H432" t="str">
        <f t="shared" si="419"/>
        <v/>
      </c>
      <c r="I432" t="str">
        <f>_xlfn.IFNA(IF(INDEX(Input_Lieferant!$C$9:$BE$158,MATCH($A432,Input_Lieferant!$B$9:$B$158,0),MATCH($I$4,Input_Lieferant!$C$8:$BE$8,0))=0,"",INDEX(Input_Lieferant!$C$9:$BE$158,MATCH($A432,Input_Lieferant!$B$9:$B$158,0),MATCH($I$4,Input_Lieferant!$C$8:$BE$8,0))),"")</f>
        <v/>
      </c>
    </row>
    <row r="433" spans="1:9" x14ac:dyDescent="0.2">
      <c r="A433" s="257" t="str">
        <f>IFERROR(IF(AND(A427=A428,A428=A429,A429=A430,A430=A431,A431=A432),IF(A432+1&gt;MATCH(0,Input_Lieferant!$B$9:$B$158,-1),"",A432+1),A432),"")</f>
        <v/>
      </c>
      <c r="B433" t="str">
        <f>IF(Input_Lieferant!B434="","",Input_Lieferant!B434)</f>
        <v/>
      </c>
      <c r="C433" t="str">
        <f t="shared" si="415"/>
        <v/>
      </c>
      <c r="D433" t="str">
        <f t="shared" si="416"/>
        <v/>
      </c>
      <c r="E433" t="str">
        <f t="shared" si="417"/>
        <v/>
      </c>
      <c r="F433" t="str">
        <f t="shared" si="425"/>
        <v/>
      </c>
      <c r="G433" t="str">
        <f t="shared" ref="G433" si="460">IF(A432="","",2)</f>
        <v/>
      </c>
      <c r="H433" t="str">
        <f t="shared" si="419"/>
        <v/>
      </c>
      <c r="I433" t="str">
        <f>_xlfn.IFNA(IF(INDEX(Input_Lieferant!$C$9:$BE$158,MATCH($A433,Input_Lieferant!$B$9:$B$158,0),MATCH($I$1,Input_Lieferant!$C$8:$BE$8,0))=0,"",INDEX(Input_Lieferant!$C$9:$BE$158,MATCH($A433,Input_Lieferant!$B$9:$B$158,0),MATCH($I$1,Input_Lieferant!$C$8:$BE$8,0))),"")</f>
        <v/>
      </c>
    </row>
    <row r="434" spans="1:9" x14ac:dyDescent="0.2">
      <c r="A434" s="257" t="str">
        <f>IFERROR(IF(AND(A428=A429,A429=A430,A430=A431,A431=A432,A432=A433),IF(A433+1&gt;MATCH(0,Input_Lieferant!$B$9:$B$158,-1),"",A433+1),A433),"")</f>
        <v/>
      </c>
      <c r="B434" t="str">
        <f>IF(Input_Lieferant!B435="","",Input_Lieferant!B435)</f>
        <v/>
      </c>
      <c r="C434" t="str">
        <f t="shared" si="415"/>
        <v/>
      </c>
      <c r="D434" t="str">
        <f t="shared" si="416"/>
        <v/>
      </c>
      <c r="E434" t="str">
        <f t="shared" si="417"/>
        <v/>
      </c>
      <c r="F434" t="str">
        <f t="shared" si="425"/>
        <v/>
      </c>
      <c r="G434" t="str">
        <f t="shared" ref="G434" si="461">IF(A434="","",1)</f>
        <v/>
      </c>
      <c r="H434" t="str">
        <f t="shared" si="419"/>
        <v/>
      </c>
      <c r="I434" t="str">
        <f>_xlfn.IFNA(IF(INDEX(Input_Lieferant!$C$9:$BE$158,MATCH($A434,Input_Lieferant!$B$9:$B$158,0),MATCH($I$6,Input_Lieferant!$C$8:$BE$8,0))=0,"",INDEX(Input_Lieferant!$C$9:$BE$158,MATCH($A434,Input_Lieferant!$B$9:$B$158,0),MATCH($I$6,Input_Lieferant!$C$8:$BE$8,0))),"")</f>
        <v/>
      </c>
    </row>
    <row r="435" spans="1:9" x14ac:dyDescent="0.2">
      <c r="A435" s="257" t="str">
        <f>IFERROR(IF(AND(A429=A430,A430=A431,A431=A432,A432=A433,A433=A434),IF(A434+1&gt;MATCH(0,Input_Lieferant!$B$9:$B$158,-1),"",A434+1),A434),"")</f>
        <v/>
      </c>
      <c r="B435" t="str">
        <f>IF(Input_Lieferant!B436="","",Input_Lieferant!B436)</f>
        <v/>
      </c>
      <c r="C435" t="str">
        <f t="shared" si="415"/>
        <v/>
      </c>
      <c r="D435" t="str">
        <f t="shared" si="416"/>
        <v/>
      </c>
      <c r="E435" t="str">
        <f t="shared" si="417"/>
        <v/>
      </c>
      <c r="F435" t="str">
        <f t="shared" si="425"/>
        <v/>
      </c>
      <c r="G435" t="str">
        <f t="shared" ref="G435" si="462">IF(A434="","",2)</f>
        <v/>
      </c>
      <c r="H435" t="str">
        <f t="shared" si="419"/>
        <v/>
      </c>
      <c r="I435" t="str">
        <f>_xlfn.IFNA(IF(INDEX(Input_Lieferant!$C$9:$BE$158,MATCH($A435,Input_Lieferant!$B$9:$B$158,0),MATCH($I$3,Input_Lieferant!$C$8:$BE$8,0))=0,"",INDEX(Input_Lieferant!$C$9:$BE$158,MATCH($A435,Input_Lieferant!$B$9:$B$158,0),MATCH($I$3,Input_Lieferant!$C$8:$BE$8,0))),"")</f>
        <v/>
      </c>
    </row>
    <row r="436" spans="1:9" x14ac:dyDescent="0.2">
      <c r="A436" s="257" t="str">
        <f>IFERROR(IF(AND(A430=A431,A431=A432,A432=A433,A433=A434,A434=A435),IF(A435+1&gt;MATCH(0,Input_Lieferant!$B$9:$B$158,-1),"",A435+1),A435),"")</f>
        <v/>
      </c>
      <c r="B436" t="str">
        <f>IF(Input_Lieferant!B437="","",Input_Lieferant!B437)</f>
        <v/>
      </c>
      <c r="C436" t="str">
        <f t="shared" si="415"/>
        <v/>
      </c>
      <c r="D436" t="str">
        <f t="shared" si="416"/>
        <v/>
      </c>
      <c r="E436" t="str">
        <f t="shared" si="417"/>
        <v/>
      </c>
      <c r="F436" t="str">
        <f t="shared" si="425"/>
        <v/>
      </c>
      <c r="G436" t="str">
        <f t="shared" ref="G436" si="463">IF(A436="","",1)</f>
        <v/>
      </c>
      <c r="H436" t="str">
        <f t="shared" si="419"/>
        <v/>
      </c>
      <c r="I436" t="str">
        <f>_xlfn.IFNA(IF(INDEX(Input_Lieferant!$C$9:$BE$158,MATCH($A436,Input_Lieferant!$B$9:$B$158,0),MATCH($I$5,Input_Lieferant!$C$8:$BE$8,0))=0,"",INDEX(Input_Lieferant!$C$9:$BE$158,MATCH($A436,Input_Lieferant!$B$9:$B$158,0),MATCH($I$5,Input_Lieferant!$C$8:$BE$8,0))),"")</f>
        <v/>
      </c>
    </row>
    <row r="437" spans="1:9" x14ac:dyDescent="0.2">
      <c r="A437" s="257" t="str">
        <f>IFERROR(IF(AND(A431=A432,A432=A433,A433=A434,A434=A435,A435=A436),IF(A436+1&gt;MATCH(0,Input_Lieferant!$B$9:$B$158,-1),"",A436+1),A436),"")</f>
        <v/>
      </c>
      <c r="B437" t="str">
        <f>IF(Input_Lieferant!B438="","",Input_Lieferant!B438)</f>
        <v/>
      </c>
      <c r="C437" t="str">
        <f t="shared" si="415"/>
        <v/>
      </c>
      <c r="D437" t="str">
        <f t="shared" si="416"/>
        <v/>
      </c>
      <c r="E437" t="str">
        <f t="shared" si="417"/>
        <v/>
      </c>
      <c r="F437" t="str">
        <f t="shared" si="425"/>
        <v/>
      </c>
      <c r="G437" t="str">
        <f t="shared" ref="G437" si="464">IF(A436="","",2)</f>
        <v/>
      </c>
      <c r="H437" t="str">
        <f t="shared" si="419"/>
        <v/>
      </c>
      <c r="I437" t="str">
        <f>_xlfn.IFNA(IF(INDEX(Input_Lieferant!$C$9:$BE$158,MATCH($A437,Input_Lieferant!$B$9:$B$158,0),MATCH($I$2,Input_Lieferant!$C$8:$BE$8,0))=0,"",INDEX(Input_Lieferant!$C$9:$BE$158,MATCH($A437,Input_Lieferant!$B$9:$B$158,0),MATCH($I$2,Input_Lieferant!$C$8:$BE$8,0))),"")</f>
        <v/>
      </c>
    </row>
    <row r="438" spans="1:9" x14ac:dyDescent="0.2">
      <c r="A438" s="257" t="str">
        <f>IFERROR(IF(AND(A432=A433,A433=A434,A434=A435,A435=A436,A436=A437),IF(A437+1&gt;MATCH(0,Input_Lieferant!$B$9:$B$158,-1),"",A437+1),A437),"")</f>
        <v/>
      </c>
      <c r="B438" t="str">
        <f>IF(Input_Lieferant!B439="","",Input_Lieferant!B439)</f>
        <v/>
      </c>
      <c r="C438" t="str">
        <f t="shared" si="415"/>
        <v/>
      </c>
      <c r="D438" t="str">
        <f t="shared" si="416"/>
        <v/>
      </c>
      <c r="E438" t="str">
        <f t="shared" si="417"/>
        <v/>
      </c>
      <c r="F438" t="str">
        <f t="shared" si="425"/>
        <v/>
      </c>
      <c r="G438" t="str">
        <f t="shared" ref="G438" si="465">IF(A438="","",1)</f>
        <v/>
      </c>
      <c r="H438" t="str">
        <f t="shared" si="419"/>
        <v/>
      </c>
      <c r="I438" t="str">
        <f>_xlfn.IFNA(IF(INDEX(Input_Lieferant!$C$9:$BE$158,MATCH($A438,Input_Lieferant!$B$9:$B$158,0),MATCH($I$4,Input_Lieferant!$C$8:$BE$8,0))=0,"",INDEX(Input_Lieferant!$C$9:$BE$158,MATCH($A438,Input_Lieferant!$B$9:$B$158,0),MATCH($I$4,Input_Lieferant!$C$8:$BE$8,0))),"")</f>
        <v/>
      </c>
    </row>
    <row r="439" spans="1:9" x14ac:dyDescent="0.2">
      <c r="A439" s="257" t="str">
        <f>IFERROR(IF(AND(A433=A434,A434=A435,A435=A436,A436=A437,A437=A438),IF(A438+1&gt;MATCH(0,Input_Lieferant!$B$9:$B$158,-1),"",A438+1),A438),"")</f>
        <v/>
      </c>
      <c r="B439" t="str">
        <f>IF(Input_Lieferant!B440="","",Input_Lieferant!B440)</f>
        <v/>
      </c>
      <c r="C439" t="str">
        <f t="shared" si="415"/>
        <v/>
      </c>
      <c r="D439" t="str">
        <f t="shared" si="416"/>
        <v/>
      </c>
      <c r="E439" t="str">
        <f t="shared" si="417"/>
        <v/>
      </c>
      <c r="F439" t="str">
        <f t="shared" si="425"/>
        <v/>
      </c>
      <c r="G439" t="str">
        <f t="shared" ref="G439" si="466">IF(A438="","",2)</f>
        <v/>
      </c>
      <c r="H439" t="str">
        <f t="shared" si="419"/>
        <v/>
      </c>
      <c r="I439" t="str">
        <f>_xlfn.IFNA(IF(INDEX(Input_Lieferant!$C$9:$BE$158,MATCH($A439,Input_Lieferant!$B$9:$B$158,0),MATCH($I$1,Input_Lieferant!$C$8:$BE$8,0))=0,"",INDEX(Input_Lieferant!$C$9:$BE$158,MATCH($A439,Input_Lieferant!$B$9:$B$158,0),MATCH($I$1,Input_Lieferant!$C$8:$BE$8,0))),"")</f>
        <v/>
      </c>
    </row>
    <row r="440" spans="1:9" x14ac:dyDescent="0.2">
      <c r="A440" s="257" t="str">
        <f>IFERROR(IF(AND(A434=A435,A435=A436,A436=A437,A437=A438,A438=A439),IF(A439+1&gt;MATCH(0,Input_Lieferant!$B$9:$B$158,-1),"",A439+1),A439),"")</f>
        <v/>
      </c>
      <c r="B440" t="str">
        <f>IF(Input_Lieferant!B441="","",Input_Lieferant!B441)</f>
        <v/>
      </c>
      <c r="C440" t="str">
        <f t="shared" si="415"/>
        <v/>
      </c>
      <c r="D440" t="str">
        <f t="shared" si="416"/>
        <v/>
      </c>
      <c r="E440" t="str">
        <f t="shared" si="417"/>
        <v/>
      </c>
      <c r="F440" t="str">
        <f t="shared" si="425"/>
        <v/>
      </c>
      <c r="G440" t="str">
        <f t="shared" ref="G440" si="467">IF(A440="","",1)</f>
        <v/>
      </c>
      <c r="H440" t="str">
        <f t="shared" si="419"/>
        <v/>
      </c>
      <c r="I440" t="str">
        <f>_xlfn.IFNA(IF(INDEX(Input_Lieferant!$C$9:$BE$158,MATCH($A440,Input_Lieferant!$B$9:$B$158,0),MATCH($I$6,Input_Lieferant!$C$8:$BE$8,0))=0,"",INDEX(Input_Lieferant!$C$9:$BE$158,MATCH($A440,Input_Lieferant!$B$9:$B$158,0),MATCH($I$6,Input_Lieferant!$C$8:$BE$8,0))),"")</f>
        <v/>
      </c>
    </row>
    <row r="441" spans="1:9" x14ac:dyDescent="0.2">
      <c r="A441" s="257" t="str">
        <f>IFERROR(IF(AND(A435=A436,A436=A437,A437=A438,A438=A439,A439=A440),IF(A440+1&gt;MATCH(0,Input_Lieferant!$B$9:$B$158,-1),"",A440+1),A440),"")</f>
        <v/>
      </c>
      <c r="B441" t="str">
        <f>IF(Input_Lieferant!B442="","",Input_Lieferant!B442)</f>
        <v/>
      </c>
      <c r="C441" t="str">
        <f t="shared" si="415"/>
        <v/>
      </c>
      <c r="D441" t="str">
        <f t="shared" si="416"/>
        <v/>
      </c>
      <c r="E441" t="str">
        <f t="shared" si="417"/>
        <v/>
      </c>
      <c r="F441" t="str">
        <f t="shared" si="425"/>
        <v/>
      </c>
      <c r="G441" t="str">
        <f t="shared" ref="G441" si="468">IF(A440="","",2)</f>
        <v/>
      </c>
      <c r="H441" t="str">
        <f t="shared" si="419"/>
        <v/>
      </c>
      <c r="I441" t="str">
        <f>_xlfn.IFNA(IF(INDEX(Input_Lieferant!$C$9:$BE$158,MATCH($A441,Input_Lieferant!$B$9:$B$158,0),MATCH($I$3,Input_Lieferant!$C$8:$BE$8,0))=0,"",INDEX(Input_Lieferant!$C$9:$BE$158,MATCH($A441,Input_Lieferant!$B$9:$B$158,0),MATCH($I$3,Input_Lieferant!$C$8:$BE$8,0))),"")</f>
        <v/>
      </c>
    </row>
    <row r="442" spans="1:9" x14ac:dyDescent="0.2">
      <c r="A442" s="257" t="str">
        <f>IFERROR(IF(AND(A436=A437,A437=A438,A438=A439,A439=A440,A440=A441),IF(A441+1&gt;MATCH(0,Input_Lieferant!$B$9:$B$158,-1),"",A441+1),A441),"")</f>
        <v/>
      </c>
      <c r="B442" t="str">
        <f>IF(Input_Lieferant!B443="","",Input_Lieferant!B443)</f>
        <v/>
      </c>
      <c r="C442" t="str">
        <f t="shared" si="415"/>
        <v/>
      </c>
      <c r="D442" t="str">
        <f t="shared" si="416"/>
        <v/>
      </c>
      <c r="E442" t="str">
        <f t="shared" si="417"/>
        <v/>
      </c>
      <c r="F442" t="str">
        <f t="shared" si="425"/>
        <v/>
      </c>
      <c r="G442" t="str">
        <f t="shared" ref="G442" si="469">IF(A442="","",1)</f>
        <v/>
      </c>
      <c r="H442" t="str">
        <f t="shared" si="419"/>
        <v/>
      </c>
      <c r="I442" t="str">
        <f>_xlfn.IFNA(IF(INDEX(Input_Lieferant!$C$9:$BE$158,MATCH($A442,Input_Lieferant!$B$9:$B$158,0),MATCH($I$5,Input_Lieferant!$C$8:$BE$8,0))=0,"",INDEX(Input_Lieferant!$C$9:$BE$158,MATCH($A442,Input_Lieferant!$B$9:$B$158,0),MATCH($I$5,Input_Lieferant!$C$8:$BE$8,0))),"")</f>
        <v/>
      </c>
    </row>
    <row r="443" spans="1:9" x14ac:dyDescent="0.2">
      <c r="A443" s="257" t="str">
        <f>IFERROR(IF(AND(A437=A438,A438=A439,A439=A440,A440=A441,A441=A442),IF(A442+1&gt;MATCH(0,Input_Lieferant!$B$9:$B$158,-1),"",A442+1),A442),"")</f>
        <v/>
      </c>
      <c r="B443" t="str">
        <f>IF(Input_Lieferant!B444="","",Input_Lieferant!B444)</f>
        <v/>
      </c>
      <c r="C443" t="str">
        <f t="shared" si="415"/>
        <v/>
      </c>
      <c r="D443" t="str">
        <f t="shared" si="416"/>
        <v/>
      </c>
      <c r="E443" t="str">
        <f t="shared" si="417"/>
        <v/>
      </c>
      <c r="F443" t="str">
        <f t="shared" si="425"/>
        <v/>
      </c>
      <c r="G443" t="str">
        <f t="shared" ref="G443" si="470">IF(A442="","",2)</f>
        <v/>
      </c>
      <c r="H443" t="str">
        <f t="shared" si="419"/>
        <v/>
      </c>
      <c r="I443" t="str">
        <f>_xlfn.IFNA(IF(INDEX(Input_Lieferant!$C$9:$BE$158,MATCH($A443,Input_Lieferant!$B$9:$B$158,0),MATCH($I$2,Input_Lieferant!$C$8:$BE$8,0))=0,"",INDEX(Input_Lieferant!$C$9:$BE$158,MATCH($A443,Input_Lieferant!$B$9:$B$158,0),MATCH($I$2,Input_Lieferant!$C$8:$BE$8,0))),"")</f>
        <v/>
      </c>
    </row>
    <row r="444" spans="1:9" x14ac:dyDescent="0.2">
      <c r="A444" s="257" t="str">
        <f>IFERROR(IF(AND(A438=A439,A439=A440,A440=A441,A441=A442,A442=A443),IF(A443+1&gt;MATCH(0,Input_Lieferant!$B$9:$B$158,-1),"",A443+1),A443),"")</f>
        <v/>
      </c>
      <c r="B444" t="str">
        <f>IF(Input_Lieferant!B445="","",Input_Lieferant!B445)</f>
        <v/>
      </c>
      <c r="C444" t="str">
        <f t="shared" si="415"/>
        <v/>
      </c>
      <c r="D444" t="str">
        <f t="shared" si="416"/>
        <v/>
      </c>
      <c r="E444" t="str">
        <f t="shared" si="417"/>
        <v/>
      </c>
      <c r="F444" t="str">
        <f t="shared" si="425"/>
        <v/>
      </c>
      <c r="G444" t="str">
        <f t="shared" ref="G444" si="471">IF(A444="","",1)</f>
        <v/>
      </c>
      <c r="H444" t="str">
        <f t="shared" si="419"/>
        <v/>
      </c>
      <c r="I444" t="str">
        <f>_xlfn.IFNA(IF(INDEX(Input_Lieferant!$C$9:$BE$158,MATCH($A444,Input_Lieferant!$B$9:$B$158,0),MATCH($I$4,Input_Lieferant!$C$8:$BE$8,0))=0,"",INDEX(Input_Lieferant!$C$9:$BE$158,MATCH($A444,Input_Lieferant!$B$9:$B$158,0),MATCH($I$4,Input_Lieferant!$C$8:$BE$8,0))),"")</f>
        <v/>
      </c>
    </row>
    <row r="445" spans="1:9" x14ac:dyDescent="0.2">
      <c r="A445" s="257" t="str">
        <f>IFERROR(IF(AND(A439=A440,A440=A441,A441=A442,A442=A443,A443=A444),IF(A444+1&gt;MATCH(0,Input_Lieferant!$B$9:$B$158,-1),"",A444+1),A444),"")</f>
        <v/>
      </c>
      <c r="B445" t="str">
        <f>IF(Input_Lieferant!B446="","",Input_Lieferant!B446)</f>
        <v/>
      </c>
      <c r="C445" t="str">
        <f t="shared" si="415"/>
        <v/>
      </c>
      <c r="D445" t="str">
        <f t="shared" si="416"/>
        <v/>
      </c>
      <c r="E445" t="str">
        <f t="shared" si="417"/>
        <v/>
      </c>
      <c r="F445" t="str">
        <f t="shared" si="425"/>
        <v/>
      </c>
      <c r="G445" t="str">
        <f t="shared" ref="G445" si="472">IF(A444="","",2)</f>
        <v/>
      </c>
      <c r="H445" t="str">
        <f t="shared" si="419"/>
        <v/>
      </c>
      <c r="I445" t="str">
        <f>_xlfn.IFNA(IF(INDEX(Input_Lieferant!$C$9:$BE$158,MATCH($A445,Input_Lieferant!$B$9:$B$158,0),MATCH($I$1,Input_Lieferant!$C$8:$BE$8,0))=0,"",INDEX(Input_Lieferant!$C$9:$BE$158,MATCH($A445,Input_Lieferant!$B$9:$B$158,0),MATCH($I$1,Input_Lieferant!$C$8:$BE$8,0))),"")</f>
        <v/>
      </c>
    </row>
    <row r="446" spans="1:9" x14ac:dyDescent="0.2">
      <c r="A446" s="257" t="str">
        <f>IFERROR(IF(AND(A440=A441,A441=A442,A442=A443,A443=A444,A444=A445),IF(A445+1&gt;MATCH(0,Input_Lieferant!$B$9:$B$158,-1),"",A445+1),A445),"")</f>
        <v/>
      </c>
      <c r="B446" t="str">
        <f>IF(Input_Lieferant!B447="","",Input_Lieferant!B447)</f>
        <v/>
      </c>
      <c r="C446" t="str">
        <f t="shared" si="415"/>
        <v/>
      </c>
      <c r="D446" t="str">
        <f t="shared" si="416"/>
        <v/>
      </c>
      <c r="E446" t="str">
        <f t="shared" si="417"/>
        <v/>
      </c>
      <c r="F446" t="str">
        <f t="shared" si="425"/>
        <v/>
      </c>
      <c r="G446" t="str">
        <f t="shared" ref="G446" si="473">IF(A446="","",1)</f>
        <v/>
      </c>
      <c r="H446" t="str">
        <f t="shared" si="419"/>
        <v/>
      </c>
      <c r="I446" t="str">
        <f>_xlfn.IFNA(IF(INDEX(Input_Lieferant!$C$9:$BE$158,MATCH($A446,Input_Lieferant!$B$9:$B$158,0),MATCH($I$6,Input_Lieferant!$C$8:$BE$8,0))=0,"",INDEX(Input_Lieferant!$C$9:$BE$158,MATCH($A446,Input_Lieferant!$B$9:$B$158,0),MATCH($I$6,Input_Lieferant!$C$8:$BE$8,0))),"")</f>
        <v/>
      </c>
    </row>
    <row r="447" spans="1:9" x14ac:dyDescent="0.2">
      <c r="A447" s="257" t="str">
        <f>IFERROR(IF(AND(A441=A442,A442=A443,A443=A444,A444=A445,A445=A446),IF(A446+1&gt;MATCH(0,Input_Lieferant!$B$9:$B$158,-1),"",A446+1),A446),"")</f>
        <v/>
      </c>
      <c r="B447" t="str">
        <f>IF(Input_Lieferant!B448="","",Input_Lieferant!B448)</f>
        <v/>
      </c>
      <c r="C447" t="str">
        <f t="shared" si="415"/>
        <v/>
      </c>
      <c r="D447" t="str">
        <f t="shared" si="416"/>
        <v/>
      </c>
      <c r="E447" t="str">
        <f t="shared" si="417"/>
        <v/>
      </c>
      <c r="F447" t="str">
        <f t="shared" si="425"/>
        <v/>
      </c>
      <c r="G447" t="str">
        <f t="shared" ref="G447" si="474">IF(A446="","",2)</f>
        <v/>
      </c>
      <c r="H447" t="str">
        <f t="shared" si="419"/>
        <v/>
      </c>
      <c r="I447" t="str">
        <f>_xlfn.IFNA(IF(INDEX(Input_Lieferant!$C$9:$BE$158,MATCH($A447,Input_Lieferant!$B$9:$B$158,0),MATCH($I$3,Input_Lieferant!$C$8:$BE$8,0))=0,"",INDEX(Input_Lieferant!$C$9:$BE$158,MATCH($A447,Input_Lieferant!$B$9:$B$158,0),MATCH($I$3,Input_Lieferant!$C$8:$BE$8,0))),"")</f>
        <v/>
      </c>
    </row>
    <row r="448" spans="1:9" x14ac:dyDescent="0.2">
      <c r="A448" s="257" t="str">
        <f>IFERROR(IF(AND(A442=A443,A443=A444,A444=A445,A445=A446,A446=A447),IF(A447+1&gt;MATCH(0,Input_Lieferant!$B$9:$B$158,-1),"",A447+1),A447),"")</f>
        <v/>
      </c>
      <c r="B448" t="str">
        <f>IF(Input_Lieferant!B449="","",Input_Lieferant!B449)</f>
        <v/>
      </c>
      <c r="C448" t="str">
        <f t="shared" si="415"/>
        <v/>
      </c>
      <c r="D448" t="str">
        <f t="shared" si="416"/>
        <v/>
      </c>
      <c r="E448" t="str">
        <f t="shared" si="417"/>
        <v/>
      </c>
      <c r="F448" t="str">
        <f t="shared" si="425"/>
        <v/>
      </c>
      <c r="G448" t="str">
        <f t="shared" ref="G448" si="475">IF(A448="","",1)</f>
        <v/>
      </c>
      <c r="H448" t="str">
        <f t="shared" si="419"/>
        <v/>
      </c>
      <c r="I448" t="str">
        <f>_xlfn.IFNA(IF(INDEX(Input_Lieferant!$C$9:$BE$158,MATCH($A448,Input_Lieferant!$B$9:$B$158,0),MATCH($I$5,Input_Lieferant!$C$8:$BE$8,0))=0,"",INDEX(Input_Lieferant!$C$9:$BE$158,MATCH($A448,Input_Lieferant!$B$9:$B$158,0),MATCH($I$5,Input_Lieferant!$C$8:$BE$8,0))),"")</f>
        <v/>
      </c>
    </row>
    <row r="449" spans="1:9" x14ac:dyDescent="0.2">
      <c r="A449" s="257" t="str">
        <f>IFERROR(IF(AND(A443=A444,A444=A445,A445=A446,A446=A447,A447=A448),IF(A448+1&gt;MATCH(0,Input_Lieferant!$B$9:$B$158,-1),"",A448+1),A448),"")</f>
        <v/>
      </c>
      <c r="B449" t="str">
        <f>IF(Input_Lieferant!B450="","",Input_Lieferant!B450)</f>
        <v/>
      </c>
      <c r="C449" t="str">
        <f t="shared" si="415"/>
        <v/>
      </c>
      <c r="D449" t="str">
        <f t="shared" si="416"/>
        <v/>
      </c>
      <c r="E449" t="str">
        <f t="shared" si="417"/>
        <v/>
      </c>
      <c r="F449" t="str">
        <f t="shared" si="425"/>
        <v/>
      </c>
      <c r="G449" t="str">
        <f t="shared" ref="G449" si="476">IF(A448="","",2)</f>
        <v/>
      </c>
      <c r="H449" t="str">
        <f t="shared" si="419"/>
        <v/>
      </c>
      <c r="I449" t="str">
        <f>_xlfn.IFNA(IF(INDEX(Input_Lieferant!$C$9:$BE$158,MATCH($A449,Input_Lieferant!$B$9:$B$158,0),MATCH($I$2,Input_Lieferant!$C$8:$BE$8,0))=0,"",INDEX(Input_Lieferant!$C$9:$BE$158,MATCH($A449,Input_Lieferant!$B$9:$B$158,0),MATCH($I$2,Input_Lieferant!$C$8:$BE$8,0))),"")</f>
        <v/>
      </c>
    </row>
    <row r="450" spans="1:9" x14ac:dyDescent="0.2">
      <c r="A450" s="257" t="str">
        <f>IFERROR(IF(AND(A444=A445,A445=A446,A446=A447,A447=A448,A448=A449),IF(A449+1&gt;MATCH(0,Input_Lieferant!$B$9:$B$158,-1),"",A449+1),A449),"")</f>
        <v/>
      </c>
      <c r="B450" t="str">
        <f>IF(Input_Lieferant!B451="","",Input_Lieferant!B451)</f>
        <v/>
      </c>
      <c r="C450" t="str">
        <f t="shared" si="415"/>
        <v/>
      </c>
      <c r="D450" t="str">
        <f t="shared" si="416"/>
        <v/>
      </c>
      <c r="E450" t="str">
        <f t="shared" si="417"/>
        <v/>
      </c>
      <c r="F450" t="str">
        <f t="shared" si="425"/>
        <v/>
      </c>
      <c r="G450" t="str">
        <f t="shared" ref="G450" si="477">IF(A450="","",1)</f>
        <v/>
      </c>
      <c r="H450" t="str">
        <f t="shared" si="419"/>
        <v/>
      </c>
      <c r="I450" t="str">
        <f>_xlfn.IFNA(IF(INDEX(Input_Lieferant!$C$9:$BE$158,MATCH($A450,Input_Lieferant!$B$9:$B$158,0),MATCH($I$4,Input_Lieferant!$C$8:$BE$8,0))=0,"",INDEX(Input_Lieferant!$C$9:$BE$158,MATCH($A450,Input_Lieferant!$B$9:$B$158,0),MATCH($I$4,Input_Lieferant!$C$8:$BE$8,0))),"")</f>
        <v/>
      </c>
    </row>
    <row r="451" spans="1:9" x14ac:dyDescent="0.2">
      <c r="A451" s="257" t="str">
        <f>IFERROR(IF(AND(A445=A446,A446=A447,A447=A448,A448=A449,A449=A450),IF(A450+1&gt;MATCH(0,Input_Lieferant!$B$9:$B$158,-1),"",A450+1),A450),"")</f>
        <v/>
      </c>
      <c r="B451" t="str">
        <f>IF(Input_Lieferant!B452="","",Input_Lieferant!B452)</f>
        <v/>
      </c>
      <c r="C451" t="str">
        <f t="shared" si="415"/>
        <v/>
      </c>
      <c r="D451" t="str">
        <f t="shared" si="416"/>
        <v/>
      </c>
      <c r="E451" t="str">
        <f t="shared" si="417"/>
        <v/>
      </c>
      <c r="F451" t="str">
        <f t="shared" si="425"/>
        <v/>
      </c>
      <c r="G451" t="str">
        <f t="shared" ref="G451" si="478">IF(A450="","",2)</f>
        <v/>
      </c>
      <c r="H451" t="str">
        <f t="shared" si="419"/>
        <v/>
      </c>
      <c r="I451" t="str">
        <f>_xlfn.IFNA(IF(INDEX(Input_Lieferant!$C$9:$BE$158,MATCH($A451,Input_Lieferant!$B$9:$B$158,0),MATCH($I$1,Input_Lieferant!$C$8:$BE$8,0))=0,"",INDEX(Input_Lieferant!$C$9:$BE$158,MATCH($A451,Input_Lieferant!$B$9:$B$158,0),MATCH($I$1,Input_Lieferant!$C$8:$BE$8,0))),"")</f>
        <v/>
      </c>
    </row>
    <row r="452" spans="1:9" x14ac:dyDescent="0.2">
      <c r="A452" s="257" t="str">
        <f>IFERROR(IF(AND(A446=A447,A447=A448,A448=A449,A449=A450,A450=A451),IF(A451+1&gt;MATCH(0,Input_Lieferant!$B$9:$B$158,-1),"",A451+1),A451),"")</f>
        <v/>
      </c>
      <c r="B452" t="str">
        <f>IF(Input_Lieferant!B453="","",Input_Lieferant!B453)</f>
        <v/>
      </c>
      <c r="C452" t="str">
        <f t="shared" si="415"/>
        <v/>
      </c>
      <c r="D452" t="str">
        <f t="shared" si="416"/>
        <v/>
      </c>
      <c r="E452" t="str">
        <f t="shared" si="417"/>
        <v/>
      </c>
      <c r="F452" t="str">
        <f t="shared" si="425"/>
        <v/>
      </c>
      <c r="G452" t="str">
        <f t="shared" ref="G452" si="479">IF(A452="","",1)</f>
        <v/>
      </c>
      <c r="H452" t="str">
        <f t="shared" si="419"/>
        <v/>
      </c>
      <c r="I452" t="str">
        <f>_xlfn.IFNA(IF(INDEX(Input_Lieferant!$C$9:$BE$158,MATCH($A452,Input_Lieferant!$B$9:$B$158,0),MATCH($I$6,Input_Lieferant!$C$8:$BE$8,0))=0,"",INDEX(Input_Lieferant!$C$9:$BE$158,MATCH($A452,Input_Lieferant!$B$9:$B$158,0),MATCH($I$6,Input_Lieferant!$C$8:$BE$8,0))),"")</f>
        <v/>
      </c>
    </row>
    <row r="453" spans="1:9" x14ac:dyDescent="0.2">
      <c r="A453" s="257" t="str">
        <f>IFERROR(IF(AND(A447=A448,A448=A449,A449=A450,A450=A451,A451=A452),IF(A452+1&gt;MATCH(0,Input_Lieferant!$B$9:$B$158,-1),"",A452+1),A452),"")</f>
        <v/>
      </c>
      <c r="B453" t="str">
        <f>IF(Input_Lieferant!B454="","",Input_Lieferant!B454)</f>
        <v/>
      </c>
      <c r="C453" t="str">
        <f t="shared" si="415"/>
        <v/>
      </c>
      <c r="D453" t="str">
        <f t="shared" si="416"/>
        <v/>
      </c>
      <c r="E453" t="str">
        <f t="shared" si="417"/>
        <v/>
      </c>
      <c r="F453" t="str">
        <f t="shared" si="425"/>
        <v/>
      </c>
      <c r="G453" t="str">
        <f t="shared" ref="G453" si="480">IF(A452="","",2)</f>
        <v/>
      </c>
      <c r="H453" t="str">
        <f t="shared" si="419"/>
        <v/>
      </c>
      <c r="I453" t="str">
        <f>_xlfn.IFNA(IF(INDEX(Input_Lieferant!$C$9:$BE$158,MATCH($A453,Input_Lieferant!$B$9:$B$158,0),MATCH($I$3,Input_Lieferant!$C$8:$BE$8,0))=0,"",INDEX(Input_Lieferant!$C$9:$BE$158,MATCH($A453,Input_Lieferant!$B$9:$B$158,0),MATCH($I$3,Input_Lieferant!$C$8:$BE$8,0))),"")</f>
        <v/>
      </c>
    </row>
    <row r="454" spans="1:9" x14ac:dyDescent="0.2">
      <c r="A454" s="257" t="str">
        <f>IFERROR(IF(AND(A448=A449,A449=A450,A450=A451,A451=A452,A452=A453),IF(A453+1&gt;MATCH(0,Input_Lieferant!$B$9:$B$158,-1),"",A453+1),A453),"")</f>
        <v/>
      </c>
      <c r="B454" t="str">
        <f>IF(Input_Lieferant!B455="","",Input_Lieferant!B455)</f>
        <v/>
      </c>
      <c r="C454" t="str">
        <f t="shared" si="415"/>
        <v/>
      </c>
      <c r="D454" t="str">
        <f t="shared" si="416"/>
        <v/>
      </c>
      <c r="E454" t="str">
        <f t="shared" si="417"/>
        <v/>
      </c>
      <c r="F454" t="str">
        <f t="shared" si="425"/>
        <v/>
      </c>
      <c r="G454" t="str">
        <f t="shared" ref="G454" si="481">IF(A454="","",1)</f>
        <v/>
      </c>
      <c r="H454" t="str">
        <f t="shared" si="419"/>
        <v/>
      </c>
      <c r="I454" t="str">
        <f>_xlfn.IFNA(IF(INDEX(Input_Lieferant!$C$9:$BE$158,MATCH($A454,Input_Lieferant!$B$9:$B$158,0),MATCH($I$5,Input_Lieferant!$C$8:$BE$8,0))=0,"",INDEX(Input_Lieferant!$C$9:$BE$158,MATCH($A454,Input_Lieferant!$B$9:$B$158,0),MATCH($I$5,Input_Lieferant!$C$8:$BE$8,0))),"")</f>
        <v/>
      </c>
    </row>
    <row r="455" spans="1:9" x14ac:dyDescent="0.2">
      <c r="A455" s="257" t="str">
        <f>IFERROR(IF(AND(A449=A450,A450=A451,A451=A452,A452=A453,A453=A454),IF(A454+1&gt;MATCH(0,Input_Lieferant!$B$9:$B$158,-1),"",A454+1),A454),"")</f>
        <v/>
      </c>
      <c r="B455" t="str">
        <f>IF(Input_Lieferant!B456="","",Input_Lieferant!B456)</f>
        <v/>
      </c>
      <c r="C455" t="str">
        <f t="shared" si="415"/>
        <v/>
      </c>
      <c r="D455" t="str">
        <f t="shared" si="416"/>
        <v/>
      </c>
      <c r="E455" t="str">
        <f t="shared" si="417"/>
        <v/>
      </c>
      <c r="F455" t="str">
        <f t="shared" si="425"/>
        <v/>
      </c>
      <c r="G455" t="str">
        <f t="shared" ref="G455" si="482">IF(A454="","",2)</f>
        <v/>
      </c>
      <c r="H455" t="str">
        <f t="shared" si="419"/>
        <v/>
      </c>
      <c r="I455" t="str">
        <f>_xlfn.IFNA(IF(INDEX(Input_Lieferant!$C$9:$BE$158,MATCH($A455,Input_Lieferant!$B$9:$B$158,0),MATCH($I$2,Input_Lieferant!$C$8:$BE$8,0))=0,"",INDEX(Input_Lieferant!$C$9:$BE$158,MATCH($A455,Input_Lieferant!$B$9:$B$158,0),MATCH($I$2,Input_Lieferant!$C$8:$BE$8,0))),"")</f>
        <v/>
      </c>
    </row>
    <row r="456" spans="1:9" x14ac:dyDescent="0.2">
      <c r="A456" s="257" t="str">
        <f>IFERROR(IF(AND(A450=A451,A451=A452,A452=A453,A453=A454,A454=A455),IF(A455+1&gt;MATCH(0,Input_Lieferant!$B$9:$B$158,-1),"",A455+1),A455),"")</f>
        <v/>
      </c>
      <c r="B456" t="str">
        <f>IF(Input_Lieferant!B457="","",Input_Lieferant!B457)</f>
        <v/>
      </c>
      <c r="C456" t="str">
        <f t="shared" si="415"/>
        <v/>
      </c>
      <c r="D456" t="str">
        <f t="shared" si="416"/>
        <v/>
      </c>
      <c r="E456" t="str">
        <f t="shared" si="417"/>
        <v/>
      </c>
      <c r="F456" t="str">
        <f t="shared" si="425"/>
        <v/>
      </c>
      <c r="G456" t="str">
        <f t="shared" ref="G456" si="483">IF(A456="","",1)</f>
        <v/>
      </c>
      <c r="H456" t="str">
        <f t="shared" si="419"/>
        <v/>
      </c>
      <c r="I456" t="str">
        <f>_xlfn.IFNA(IF(INDEX(Input_Lieferant!$C$9:$BE$158,MATCH($A456,Input_Lieferant!$B$9:$B$158,0),MATCH($I$4,Input_Lieferant!$C$8:$BE$8,0))=0,"",INDEX(Input_Lieferant!$C$9:$BE$158,MATCH($A456,Input_Lieferant!$B$9:$B$158,0),MATCH($I$4,Input_Lieferant!$C$8:$BE$8,0))),"")</f>
        <v/>
      </c>
    </row>
    <row r="457" spans="1:9" x14ac:dyDescent="0.2">
      <c r="A457" s="257" t="str">
        <f>IFERROR(IF(AND(A451=A452,A452=A453,A453=A454,A454=A455,A455=A456),IF(A456+1&gt;MATCH(0,Input_Lieferant!$B$9:$B$158,-1),"",A456+1),A456),"")</f>
        <v/>
      </c>
      <c r="B457" t="str">
        <f>IF(Input_Lieferant!B458="","",Input_Lieferant!B458)</f>
        <v/>
      </c>
      <c r="C457" t="str">
        <f t="shared" ref="C457:C520" si="484">IF(A457&lt;&gt;"","MATERIAL","")</f>
        <v/>
      </c>
      <c r="D457" t="str">
        <f t="shared" ref="D457:D520" si="485">A457</f>
        <v/>
      </c>
      <c r="E457" t="str">
        <f t="shared" ref="E457:E520" si="486">IF(A457&lt;&gt;"","GRUN","")</f>
        <v/>
      </c>
      <c r="F457" t="str">
        <f t="shared" si="425"/>
        <v/>
      </c>
      <c r="G457" t="str">
        <f t="shared" ref="G457" si="487">IF(A456="","",2)</f>
        <v/>
      </c>
      <c r="H457" t="str">
        <f t="shared" ref="H457:H520" si="488">IF(G457=2,"/","")</f>
        <v/>
      </c>
      <c r="I457" t="str">
        <f>_xlfn.IFNA(IF(INDEX(Input_Lieferant!$C$9:$BE$158,MATCH($A457,Input_Lieferant!$B$9:$B$158,0),MATCH($I$1,Input_Lieferant!$C$8:$BE$8,0))=0,"",INDEX(Input_Lieferant!$C$9:$BE$158,MATCH($A457,Input_Lieferant!$B$9:$B$158,0),MATCH($I$1,Input_Lieferant!$C$8:$BE$8,0))),"")</f>
        <v/>
      </c>
    </row>
    <row r="458" spans="1:9" x14ac:dyDescent="0.2">
      <c r="A458" s="257" t="str">
        <f>IFERROR(IF(AND(A452=A453,A453=A454,A454=A455,A455=A456,A456=A457),IF(A457+1&gt;MATCH(0,Input_Lieferant!$B$9:$B$158,-1),"",A457+1),A457),"")</f>
        <v/>
      </c>
      <c r="B458" t="str">
        <f>IF(Input_Lieferant!B459="","",Input_Lieferant!B459)</f>
        <v/>
      </c>
      <c r="C458" t="str">
        <f t="shared" si="484"/>
        <v/>
      </c>
      <c r="D458" t="str">
        <f t="shared" si="485"/>
        <v/>
      </c>
      <c r="E458" t="str">
        <f t="shared" si="486"/>
        <v/>
      </c>
      <c r="F458" t="str">
        <f t="shared" si="425"/>
        <v/>
      </c>
      <c r="G458" t="str">
        <f t="shared" ref="G458" si="489">IF(A458="","",1)</f>
        <v/>
      </c>
      <c r="H458" t="str">
        <f t="shared" si="488"/>
        <v/>
      </c>
      <c r="I458" t="str">
        <f>_xlfn.IFNA(IF(INDEX(Input_Lieferant!$C$9:$BE$158,MATCH($A458,Input_Lieferant!$B$9:$B$158,0),MATCH($I$6,Input_Lieferant!$C$8:$BE$8,0))=0,"",INDEX(Input_Lieferant!$C$9:$BE$158,MATCH($A458,Input_Lieferant!$B$9:$B$158,0),MATCH($I$6,Input_Lieferant!$C$8:$BE$8,0))),"")</f>
        <v/>
      </c>
    </row>
    <row r="459" spans="1:9" x14ac:dyDescent="0.2">
      <c r="A459" s="257" t="str">
        <f>IFERROR(IF(AND(A453=A454,A454=A455,A455=A456,A456=A457,A457=A458),IF(A458+1&gt;MATCH(0,Input_Lieferant!$B$9:$B$158,-1),"",A458+1),A458),"")</f>
        <v/>
      </c>
      <c r="B459" t="str">
        <f>IF(Input_Lieferant!B460="","",Input_Lieferant!B460)</f>
        <v/>
      </c>
      <c r="C459" t="str">
        <f t="shared" si="484"/>
        <v/>
      </c>
      <c r="D459" t="str">
        <f t="shared" si="485"/>
        <v/>
      </c>
      <c r="E459" t="str">
        <f t="shared" si="486"/>
        <v/>
      </c>
      <c r="F459" t="str">
        <f t="shared" si="425"/>
        <v/>
      </c>
      <c r="G459" t="str">
        <f t="shared" ref="G459" si="490">IF(A458="","",2)</f>
        <v/>
      </c>
      <c r="H459" t="str">
        <f t="shared" si="488"/>
        <v/>
      </c>
      <c r="I459" t="str">
        <f>_xlfn.IFNA(IF(INDEX(Input_Lieferant!$C$9:$BE$158,MATCH($A459,Input_Lieferant!$B$9:$B$158,0),MATCH($I$3,Input_Lieferant!$C$8:$BE$8,0))=0,"",INDEX(Input_Lieferant!$C$9:$BE$158,MATCH($A459,Input_Lieferant!$B$9:$B$158,0),MATCH($I$3,Input_Lieferant!$C$8:$BE$8,0))),"")</f>
        <v/>
      </c>
    </row>
    <row r="460" spans="1:9" x14ac:dyDescent="0.2">
      <c r="A460" s="257" t="str">
        <f>IFERROR(IF(AND(A454=A455,A455=A456,A456=A457,A457=A458,A458=A459),IF(A459+1&gt;MATCH(0,Input_Lieferant!$B$9:$B$158,-1),"",A459+1),A459),"")</f>
        <v/>
      </c>
      <c r="B460" t="str">
        <f>IF(Input_Lieferant!B461="","",Input_Lieferant!B461)</f>
        <v/>
      </c>
      <c r="C460" t="str">
        <f t="shared" si="484"/>
        <v/>
      </c>
      <c r="D460" t="str">
        <f t="shared" si="485"/>
        <v/>
      </c>
      <c r="E460" t="str">
        <f t="shared" si="486"/>
        <v/>
      </c>
      <c r="F460" t="str">
        <f t="shared" si="425"/>
        <v/>
      </c>
      <c r="G460" t="str">
        <f t="shared" ref="G460" si="491">IF(A460="","",1)</f>
        <v/>
      </c>
      <c r="H460" t="str">
        <f t="shared" si="488"/>
        <v/>
      </c>
      <c r="I460" t="str">
        <f>_xlfn.IFNA(IF(INDEX(Input_Lieferant!$C$9:$BE$158,MATCH($A460,Input_Lieferant!$B$9:$B$158,0),MATCH($I$5,Input_Lieferant!$C$8:$BE$8,0))=0,"",INDEX(Input_Lieferant!$C$9:$BE$158,MATCH($A460,Input_Lieferant!$B$9:$B$158,0),MATCH($I$5,Input_Lieferant!$C$8:$BE$8,0))),"")</f>
        <v/>
      </c>
    </row>
    <row r="461" spans="1:9" x14ac:dyDescent="0.2">
      <c r="A461" s="257" t="str">
        <f>IFERROR(IF(AND(A455=A456,A456=A457,A457=A458,A458=A459,A459=A460),IF(A460+1&gt;MATCH(0,Input_Lieferant!$B$9:$B$158,-1),"",A460+1),A460),"")</f>
        <v/>
      </c>
      <c r="B461" t="str">
        <f>IF(Input_Lieferant!B462="","",Input_Lieferant!B462)</f>
        <v/>
      </c>
      <c r="C461" t="str">
        <f t="shared" si="484"/>
        <v/>
      </c>
      <c r="D461" t="str">
        <f t="shared" si="485"/>
        <v/>
      </c>
      <c r="E461" t="str">
        <f t="shared" si="486"/>
        <v/>
      </c>
      <c r="F461" t="str">
        <f t="shared" si="425"/>
        <v/>
      </c>
      <c r="G461" t="str">
        <f t="shared" ref="G461" si="492">IF(A460="","",2)</f>
        <v/>
      </c>
      <c r="H461" t="str">
        <f t="shared" si="488"/>
        <v/>
      </c>
      <c r="I461" t="str">
        <f>_xlfn.IFNA(IF(INDEX(Input_Lieferant!$C$9:$BE$158,MATCH($A461,Input_Lieferant!$B$9:$B$158,0),MATCH($I$2,Input_Lieferant!$C$8:$BE$8,0))=0,"",INDEX(Input_Lieferant!$C$9:$BE$158,MATCH($A461,Input_Lieferant!$B$9:$B$158,0),MATCH($I$2,Input_Lieferant!$C$8:$BE$8,0))),"")</f>
        <v/>
      </c>
    </row>
    <row r="462" spans="1:9" x14ac:dyDescent="0.2">
      <c r="A462" s="257" t="str">
        <f>IFERROR(IF(AND(A456=A457,A457=A458,A458=A459,A459=A460,A460=A461),IF(A461+1&gt;MATCH(0,Input_Lieferant!$B$9:$B$158,-1),"",A461+1),A461),"")</f>
        <v/>
      </c>
      <c r="B462" t="str">
        <f>IF(Input_Lieferant!B463="","",Input_Lieferant!B463)</f>
        <v/>
      </c>
      <c r="C462" t="str">
        <f t="shared" si="484"/>
        <v/>
      </c>
      <c r="D462" t="str">
        <f t="shared" si="485"/>
        <v/>
      </c>
      <c r="E462" t="str">
        <f t="shared" si="486"/>
        <v/>
      </c>
      <c r="F462" t="str">
        <f t="shared" si="425"/>
        <v/>
      </c>
      <c r="G462" t="str">
        <f t="shared" ref="G462" si="493">IF(A462="","",1)</f>
        <v/>
      </c>
      <c r="H462" t="str">
        <f t="shared" si="488"/>
        <v/>
      </c>
      <c r="I462" t="str">
        <f>_xlfn.IFNA(IF(INDEX(Input_Lieferant!$C$9:$BE$158,MATCH($A462,Input_Lieferant!$B$9:$B$158,0),MATCH($I$4,Input_Lieferant!$C$8:$BE$8,0))=0,"",INDEX(Input_Lieferant!$C$9:$BE$158,MATCH($A462,Input_Lieferant!$B$9:$B$158,0),MATCH($I$4,Input_Lieferant!$C$8:$BE$8,0))),"")</f>
        <v/>
      </c>
    </row>
    <row r="463" spans="1:9" x14ac:dyDescent="0.2">
      <c r="A463" s="257" t="str">
        <f>IFERROR(IF(AND(A457=A458,A458=A459,A459=A460,A460=A461,A461=A462),IF(A462+1&gt;MATCH(0,Input_Lieferant!$B$9:$B$158,-1),"",A462+1),A462),"")</f>
        <v/>
      </c>
      <c r="B463" t="str">
        <f>IF(Input_Lieferant!B464="","",Input_Lieferant!B464)</f>
        <v/>
      </c>
      <c r="C463" t="str">
        <f t="shared" si="484"/>
        <v/>
      </c>
      <c r="D463" t="str">
        <f t="shared" si="485"/>
        <v/>
      </c>
      <c r="E463" t="str">
        <f t="shared" si="486"/>
        <v/>
      </c>
      <c r="F463" t="str">
        <f t="shared" ref="F463:F526" si="494">IF(A463&lt;&gt;"",F457,"")</f>
        <v/>
      </c>
      <c r="G463" t="str">
        <f t="shared" ref="G463" si="495">IF(A462="","",2)</f>
        <v/>
      </c>
      <c r="H463" t="str">
        <f t="shared" si="488"/>
        <v/>
      </c>
      <c r="I463" t="str">
        <f>_xlfn.IFNA(IF(INDEX(Input_Lieferant!$C$9:$BE$158,MATCH($A463,Input_Lieferant!$B$9:$B$158,0),MATCH($I$1,Input_Lieferant!$C$8:$BE$8,0))=0,"",INDEX(Input_Lieferant!$C$9:$BE$158,MATCH($A463,Input_Lieferant!$B$9:$B$158,0),MATCH($I$1,Input_Lieferant!$C$8:$BE$8,0))),"")</f>
        <v/>
      </c>
    </row>
    <row r="464" spans="1:9" x14ac:dyDescent="0.2">
      <c r="A464" s="257" t="str">
        <f>IFERROR(IF(AND(A458=A459,A459=A460,A460=A461,A461=A462,A462=A463),IF(A463+1&gt;MATCH(0,Input_Lieferant!$B$9:$B$158,-1),"",A463+1),A463),"")</f>
        <v/>
      </c>
      <c r="B464" t="str">
        <f>IF(Input_Lieferant!B465="","",Input_Lieferant!B465)</f>
        <v/>
      </c>
      <c r="C464" t="str">
        <f t="shared" si="484"/>
        <v/>
      </c>
      <c r="D464" t="str">
        <f t="shared" si="485"/>
        <v/>
      </c>
      <c r="E464" t="str">
        <f t="shared" si="486"/>
        <v/>
      </c>
      <c r="F464" t="str">
        <f t="shared" si="494"/>
        <v/>
      </c>
      <c r="G464" t="str">
        <f t="shared" ref="G464" si="496">IF(A464="","",1)</f>
        <v/>
      </c>
      <c r="H464" t="str">
        <f t="shared" si="488"/>
        <v/>
      </c>
      <c r="I464" t="str">
        <f>_xlfn.IFNA(IF(INDEX(Input_Lieferant!$C$9:$BE$158,MATCH($A464,Input_Lieferant!$B$9:$B$158,0),MATCH($I$6,Input_Lieferant!$C$8:$BE$8,0))=0,"",INDEX(Input_Lieferant!$C$9:$BE$158,MATCH($A464,Input_Lieferant!$B$9:$B$158,0),MATCH($I$6,Input_Lieferant!$C$8:$BE$8,0))),"")</f>
        <v/>
      </c>
    </row>
    <row r="465" spans="1:9" x14ac:dyDescent="0.2">
      <c r="A465" s="257" t="str">
        <f>IFERROR(IF(AND(A459=A460,A460=A461,A461=A462,A462=A463,A463=A464),IF(A464+1&gt;MATCH(0,Input_Lieferant!$B$9:$B$158,-1),"",A464+1),A464),"")</f>
        <v/>
      </c>
      <c r="B465" t="str">
        <f>IF(Input_Lieferant!B466="","",Input_Lieferant!B466)</f>
        <v/>
      </c>
      <c r="C465" t="str">
        <f t="shared" si="484"/>
        <v/>
      </c>
      <c r="D465" t="str">
        <f t="shared" si="485"/>
        <v/>
      </c>
      <c r="E465" t="str">
        <f t="shared" si="486"/>
        <v/>
      </c>
      <c r="F465" t="str">
        <f t="shared" si="494"/>
        <v/>
      </c>
      <c r="G465" t="str">
        <f t="shared" ref="G465" si="497">IF(A464="","",2)</f>
        <v/>
      </c>
      <c r="H465" t="str">
        <f t="shared" si="488"/>
        <v/>
      </c>
      <c r="I465" t="str">
        <f>_xlfn.IFNA(IF(INDEX(Input_Lieferant!$C$9:$BE$158,MATCH($A465,Input_Lieferant!$B$9:$B$158,0),MATCH($I$3,Input_Lieferant!$C$8:$BE$8,0))=0,"",INDEX(Input_Lieferant!$C$9:$BE$158,MATCH($A465,Input_Lieferant!$B$9:$B$158,0),MATCH($I$3,Input_Lieferant!$C$8:$BE$8,0))),"")</f>
        <v/>
      </c>
    </row>
    <row r="466" spans="1:9" x14ac:dyDescent="0.2">
      <c r="A466" s="257" t="str">
        <f>IFERROR(IF(AND(A460=A461,A461=A462,A462=A463,A463=A464,A464=A465),IF(A465+1&gt;MATCH(0,Input_Lieferant!$B$9:$B$158,-1),"",A465+1),A465),"")</f>
        <v/>
      </c>
      <c r="B466" t="str">
        <f>IF(Input_Lieferant!B467="","",Input_Lieferant!B467)</f>
        <v/>
      </c>
      <c r="C466" t="str">
        <f t="shared" si="484"/>
        <v/>
      </c>
      <c r="D466" t="str">
        <f t="shared" si="485"/>
        <v/>
      </c>
      <c r="E466" t="str">
        <f t="shared" si="486"/>
        <v/>
      </c>
      <c r="F466" t="str">
        <f t="shared" si="494"/>
        <v/>
      </c>
      <c r="G466" t="str">
        <f t="shared" ref="G466" si="498">IF(A466="","",1)</f>
        <v/>
      </c>
      <c r="H466" t="str">
        <f t="shared" si="488"/>
        <v/>
      </c>
      <c r="I466" t="str">
        <f>_xlfn.IFNA(IF(INDEX(Input_Lieferant!$C$9:$BE$158,MATCH($A466,Input_Lieferant!$B$9:$B$158,0),MATCH($I$5,Input_Lieferant!$C$8:$BE$8,0))=0,"",INDEX(Input_Lieferant!$C$9:$BE$158,MATCH($A466,Input_Lieferant!$B$9:$B$158,0),MATCH($I$5,Input_Lieferant!$C$8:$BE$8,0))),"")</f>
        <v/>
      </c>
    </row>
    <row r="467" spans="1:9" x14ac:dyDescent="0.2">
      <c r="A467" s="257" t="str">
        <f>IFERROR(IF(AND(A461=A462,A462=A463,A463=A464,A464=A465,A465=A466),IF(A466+1&gt;MATCH(0,Input_Lieferant!$B$9:$B$158,-1),"",A466+1),A466),"")</f>
        <v/>
      </c>
      <c r="B467" t="str">
        <f>IF(Input_Lieferant!B468="","",Input_Lieferant!B468)</f>
        <v/>
      </c>
      <c r="C467" t="str">
        <f t="shared" si="484"/>
        <v/>
      </c>
      <c r="D467" t="str">
        <f t="shared" si="485"/>
        <v/>
      </c>
      <c r="E467" t="str">
        <f t="shared" si="486"/>
        <v/>
      </c>
      <c r="F467" t="str">
        <f t="shared" si="494"/>
        <v/>
      </c>
      <c r="G467" t="str">
        <f t="shared" ref="G467" si="499">IF(A466="","",2)</f>
        <v/>
      </c>
      <c r="H467" t="str">
        <f t="shared" si="488"/>
        <v/>
      </c>
      <c r="I467" t="str">
        <f>_xlfn.IFNA(IF(INDEX(Input_Lieferant!$C$9:$BE$158,MATCH($A467,Input_Lieferant!$B$9:$B$158,0),MATCH($I$2,Input_Lieferant!$C$8:$BE$8,0))=0,"",INDEX(Input_Lieferant!$C$9:$BE$158,MATCH($A467,Input_Lieferant!$B$9:$B$158,0),MATCH($I$2,Input_Lieferant!$C$8:$BE$8,0))),"")</f>
        <v/>
      </c>
    </row>
    <row r="468" spans="1:9" x14ac:dyDescent="0.2">
      <c r="A468" s="257" t="str">
        <f>IFERROR(IF(AND(A462=A463,A463=A464,A464=A465,A465=A466,A466=A467),IF(A467+1&gt;MATCH(0,Input_Lieferant!$B$9:$B$158,-1),"",A467+1),A467),"")</f>
        <v/>
      </c>
      <c r="B468" t="str">
        <f>IF(Input_Lieferant!B469="","",Input_Lieferant!B469)</f>
        <v/>
      </c>
      <c r="C468" t="str">
        <f t="shared" si="484"/>
        <v/>
      </c>
      <c r="D468" t="str">
        <f t="shared" si="485"/>
        <v/>
      </c>
      <c r="E468" t="str">
        <f t="shared" si="486"/>
        <v/>
      </c>
      <c r="F468" t="str">
        <f t="shared" si="494"/>
        <v/>
      </c>
      <c r="G468" t="str">
        <f t="shared" ref="G468" si="500">IF(A468="","",1)</f>
        <v/>
      </c>
      <c r="H468" t="str">
        <f t="shared" si="488"/>
        <v/>
      </c>
      <c r="I468" t="str">
        <f>_xlfn.IFNA(IF(INDEX(Input_Lieferant!$C$9:$BE$158,MATCH($A468,Input_Lieferant!$B$9:$B$158,0),MATCH($I$4,Input_Lieferant!$C$8:$BE$8,0))=0,"",INDEX(Input_Lieferant!$C$9:$BE$158,MATCH($A468,Input_Lieferant!$B$9:$B$158,0),MATCH($I$4,Input_Lieferant!$C$8:$BE$8,0))),"")</f>
        <v/>
      </c>
    </row>
    <row r="469" spans="1:9" x14ac:dyDescent="0.2">
      <c r="A469" s="257" t="str">
        <f>IFERROR(IF(AND(A463=A464,A464=A465,A465=A466,A466=A467,A467=A468),IF(A468+1&gt;MATCH(0,Input_Lieferant!$B$9:$B$158,-1),"",A468+1),A468),"")</f>
        <v/>
      </c>
      <c r="B469" t="str">
        <f>IF(Input_Lieferant!B470="","",Input_Lieferant!B470)</f>
        <v/>
      </c>
      <c r="C469" t="str">
        <f t="shared" si="484"/>
        <v/>
      </c>
      <c r="D469" t="str">
        <f t="shared" si="485"/>
        <v/>
      </c>
      <c r="E469" t="str">
        <f t="shared" si="486"/>
        <v/>
      </c>
      <c r="F469" t="str">
        <f t="shared" si="494"/>
        <v/>
      </c>
      <c r="G469" t="str">
        <f t="shared" ref="G469" si="501">IF(A468="","",2)</f>
        <v/>
      </c>
      <c r="H469" t="str">
        <f t="shared" si="488"/>
        <v/>
      </c>
      <c r="I469" t="str">
        <f>_xlfn.IFNA(IF(INDEX(Input_Lieferant!$C$9:$BE$158,MATCH($A469,Input_Lieferant!$B$9:$B$158,0),MATCH($I$1,Input_Lieferant!$C$8:$BE$8,0))=0,"",INDEX(Input_Lieferant!$C$9:$BE$158,MATCH($A469,Input_Lieferant!$B$9:$B$158,0),MATCH($I$1,Input_Lieferant!$C$8:$BE$8,0))),"")</f>
        <v/>
      </c>
    </row>
    <row r="470" spans="1:9" x14ac:dyDescent="0.2">
      <c r="A470" s="257" t="str">
        <f>IFERROR(IF(AND(A464=A465,A465=A466,A466=A467,A467=A468,A468=A469),IF(A469+1&gt;MATCH(0,Input_Lieferant!$B$9:$B$158,-1),"",A469+1),A469),"")</f>
        <v/>
      </c>
      <c r="B470" t="str">
        <f>IF(Input_Lieferant!B471="","",Input_Lieferant!B471)</f>
        <v/>
      </c>
      <c r="C470" t="str">
        <f t="shared" si="484"/>
        <v/>
      </c>
      <c r="D470" t="str">
        <f t="shared" si="485"/>
        <v/>
      </c>
      <c r="E470" t="str">
        <f t="shared" si="486"/>
        <v/>
      </c>
      <c r="F470" t="str">
        <f t="shared" si="494"/>
        <v/>
      </c>
      <c r="G470" t="str">
        <f t="shared" ref="G470" si="502">IF(A470="","",1)</f>
        <v/>
      </c>
      <c r="H470" t="str">
        <f t="shared" si="488"/>
        <v/>
      </c>
      <c r="I470" t="str">
        <f>_xlfn.IFNA(IF(INDEX(Input_Lieferant!$C$9:$BE$158,MATCH($A470,Input_Lieferant!$B$9:$B$158,0),MATCH($I$6,Input_Lieferant!$C$8:$BE$8,0))=0,"",INDEX(Input_Lieferant!$C$9:$BE$158,MATCH($A470,Input_Lieferant!$B$9:$B$158,0),MATCH($I$6,Input_Lieferant!$C$8:$BE$8,0))),"")</f>
        <v/>
      </c>
    </row>
    <row r="471" spans="1:9" x14ac:dyDescent="0.2">
      <c r="A471" s="257" t="str">
        <f>IFERROR(IF(AND(A465=A466,A466=A467,A467=A468,A468=A469,A469=A470),IF(A470+1&gt;MATCH(0,Input_Lieferant!$B$9:$B$158,-1),"",A470+1),A470),"")</f>
        <v/>
      </c>
      <c r="B471" t="str">
        <f>IF(Input_Lieferant!B472="","",Input_Lieferant!B472)</f>
        <v/>
      </c>
      <c r="C471" t="str">
        <f t="shared" si="484"/>
        <v/>
      </c>
      <c r="D471" t="str">
        <f t="shared" si="485"/>
        <v/>
      </c>
      <c r="E471" t="str">
        <f t="shared" si="486"/>
        <v/>
      </c>
      <c r="F471" t="str">
        <f t="shared" si="494"/>
        <v/>
      </c>
      <c r="G471" t="str">
        <f t="shared" ref="G471" si="503">IF(A470="","",2)</f>
        <v/>
      </c>
      <c r="H471" t="str">
        <f t="shared" si="488"/>
        <v/>
      </c>
      <c r="I471" t="str">
        <f>_xlfn.IFNA(IF(INDEX(Input_Lieferant!$C$9:$BE$158,MATCH($A471,Input_Lieferant!$B$9:$B$158,0),MATCH($I$3,Input_Lieferant!$C$8:$BE$8,0))=0,"",INDEX(Input_Lieferant!$C$9:$BE$158,MATCH($A471,Input_Lieferant!$B$9:$B$158,0),MATCH($I$3,Input_Lieferant!$C$8:$BE$8,0))),"")</f>
        <v/>
      </c>
    </row>
    <row r="472" spans="1:9" x14ac:dyDescent="0.2">
      <c r="A472" s="257" t="str">
        <f>IFERROR(IF(AND(A466=A467,A467=A468,A468=A469,A469=A470,A470=A471),IF(A471+1&gt;MATCH(0,Input_Lieferant!$B$9:$B$158,-1),"",A471+1),A471),"")</f>
        <v/>
      </c>
      <c r="B472" t="str">
        <f>IF(Input_Lieferant!B473="","",Input_Lieferant!B473)</f>
        <v/>
      </c>
      <c r="C472" t="str">
        <f t="shared" si="484"/>
        <v/>
      </c>
      <c r="D472" t="str">
        <f t="shared" si="485"/>
        <v/>
      </c>
      <c r="E472" t="str">
        <f t="shared" si="486"/>
        <v/>
      </c>
      <c r="F472" t="str">
        <f t="shared" si="494"/>
        <v/>
      </c>
      <c r="G472" t="str">
        <f t="shared" ref="G472" si="504">IF(A472="","",1)</f>
        <v/>
      </c>
      <c r="H472" t="str">
        <f t="shared" si="488"/>
        <v/>
      </c>
      <c r="I472" t="str">
        <f>_xlfn.IFNA(IF(INDEX(Input_Lieferant!$C$9:$BE$158,MATCH($A472,Input_Lieferant!$B$9:$B$158,0),MATCH($I$5,Input_Lieferant!$C$8:$BE$8,0))=0,"",INDEX(Input_Lieferant!$C$9:$BE$158,MATCH($A472,Input_Lieferant!$B$9:$B$158,0),MATCH($I$5,Input_Lieferant!$C$8:$BE$8,0))),"")</f>
        <v/>
      </c>
    </row>
    <row r="473" spans="1:9" x14ac:dyDescent="0.2">
      <c r="A473" s="257" t="str">
        <f>IFERROR(IF(AND(A467=A468,A468=A469,A469=A470,A470=A471,A471=A472),IF(A472+1&gt;MATCH(0,Input_Lieferant!$B$9:$B$158,-1),"",A472+1),A472),"")</f>
        <v/>
      </c>
      <c r="B473" t="str">
        <f>IF(Input_Lieferant!B474="","",Input_Lieferant!B474)</f>
        <v/>
      </c>
      <c r="C473" t="str">
        <f t="shared" si="484"/>
        <v/>
      </c>
      <c r="D473" t="str">
        <f t="shared" si="485"/>
        <v/>
      </c>
      <c r="E473" t="str">
        <f t="shared" si="486"/>
        <v/>
      </c>
      <c r="F473" t="str">
        <f t="shared" si="494"/>
        <v/>
      </c>
      <c r="G473" t="str">
        <f t="shared" ref="G473" si="505">IF(A472="","",2)</f>
        <v/>
      </c>
      <c r="H473" t="str">
        <f t="shared" si="488"/>
        <v/>
      </c>
      <c r="I473" t="str">
        <f>_xlfn.IFNA(IF(INDEX(Input_Lieferant!$C$9:$BE$158,MATCH($A473,Input_Lieferant!$B$9:$B$158,0),MATCH($I$2,Input_Lieferant!$C$8:$BE$8,0))=0,"",INDEX(Input_Lieferant!$C$9:$BE$158,MATCH($A473,Input_Lieferant!$B$9:$B$158,0),MATCH($I$2,Input_Lieferant!$C$8:$BE$8,0))),"")</f>
        <v/>
      </c>
    </row>
    <row r="474" spans="1:9" x14ac:dyDescent="0.2">
      <c r="A474" s="257" t="str">
        <f>IFERROR(IF(AND(A468=A469,A469=A470,A470=A471,A471=A472,A472=A473),IF(A473+1&gt;MATCH(0,Input_Lieferant!$B$9:$B$158,-1),"",A473+1),A473),"")</f>
        <v/>
      </c>
      <c r="B474" t="str">
        <f>IF(Input_Lieferant!B475="","",Input_Lieferant!B475)</f>
        <v/>
      </c>
      <c r="C474" t="str">
        <f t="shared" si="484"/>
        <v/>
      </c>
      <c r="D474" t="str">
        <f t="shared" si="485"/>
        <v/>
      </c>
      <c r="E474" t="str">
        <f t="shared" si="486"/>
        <v/>
      </c>
      <c r="F474" t="str">
        <f t="shared" si="494"/>
        <v/>
      </c>
      <c r="G474" t="str">
        <f t="shared" ref="G474" si="506">IF(A474="","",1)</f>
        <v/>
      </c>
      <c r="H474" t="str">
        <f t="shared" si="488"/>
        <v/>
      </c>
      <c r="I474" t="str">
        <f>_xlfn.IFNA(IF(INDEX(Input_Lieferant!$C$9:$BE$158,MATCH($A474,Input_Lieferant!$B$9:$B$158,0),MATCH($I$4,Input_Lieferant!$C$8:$BE$8,0))=0,"",INDEX(Input_Lieferant!$C$9:$BE$158,MATCH($A474,Input_Lieferant!$B$9:$B$158,0),MATCH($I$4,Input_Lieferant!$C$8:$BE$8,0))),"")</f>
        <v/>
      </c>
    </row>
    <row r="475" spans="1:9" x14ac:dyDescent="0.2">
      <c r="A475" s="257" t="str">
        <f>IFERROR(IF(AND(A469=A470,A470=A471,A471=A472,A472=A473,A473=A474),IF(A474+1&gt;MATCH(0,Input_Lieferant!$B$9:$B$158,-1),"",A474+1),A474),"")</f>
        <v/>
      </c>
      <c r="B475" t="str">
        <f>IF(Input_Lieferant!B476="","",Input_Lieferant!B476)</f>
        <v/>
      </c>
      <c r="C475" t="str">
        <f t="shared" si="484"/>
        <v/>
      </c>
      <c r="D475" t="str">
        <f t="shared" si="485"/>
        <v/>
      </c>
      <c r="E475" t="str">
        <f t="shared" si="486"/>
        <v/>
      </c>
      <c r="F475" t="str">
        <f t="shared" si="494"/>
        <v/>
      </c>
      <c r="G475" t="str">
        <f t="shared" ref="G475" si="507">IF(A474="","",2)</f>
        <v/>
      </c>
      <c r="H475" t="str">
        <f t="shared" si="488"/>
        <v/>
      </c>
      <c r="I475" t="str">
        <f>_xlfn.IFNA(IF(INDEX(Input_Lieferant!$C$9:$BE$158,MATCH($A475,Input_Lieferant!$B$9:$B$158,0),MATCH($I$1,Input_Lieferant!$C$8:$BE$8,0))=0,"",INDEX(Input_Lieferant!$C$9:$BE$158,MATCH($A475,Input_Lieferant!$B$9:$B$158,0),MATCH($I$1,Input_Lieferant!$C$8:$BE$8,0))),"")</f>
        <v/>
      </c>
    </row>
    <row r="476" spans="1:9" x14ac:dyDescent="0.2">
      <c r="A476" s="257" t="str">
        <f>IFERROR(IF(AND(A470=A471,A471=A472,A472=A473,A473=A474,A474=A475),IF(A475+1&gt;MATCH(0,Input_Lieferant!$B$9:$B$158,-1),"",A475+1),A475),"")</f>
        <v/>
      </c>
      <c r="B476" t="str">
        <f>IF(Input_Lieferant!B477="","",Input_Lieferant!B477)</f>
        <v/>
      </c>
      <c r="C476" t="str">
        <f t="shared" si="484"/>
        <v/>
      </c>
      <c r="D476" t="str">
        <f t="shared" si="485"/>
        <v/>
      </c>
      <c r="E476" t="str">
        <f t="shared" si="486"/>
        <v/>
      </c>
      <c r="F476" t="str">
        <f t="shared" si="494"/>
        <v/>
      </c>
      <c r="G476" t="str">
        <f t="shared" ref="G476" si="508">IF(A476="","",1)</f>
        <v/>
      </c>
      <c r="H476" t="str">
        <f t="shared" si="488"/>
        <v/>
      </c>
      <c r="I476" t="str">
        <f>_xlfn.IFNA(IF(INDEX(Input_Lieferant!$C$9:$BE$158,MATCH($A476,Input_Lieferant!$B$9:$B$158,0),MATCH($I$6,Input_Lieferant!$C$8:$BE$8,0))=0,"",INDEX(Input_Lieferant!$C$9:$BE$158,MATCH($A476,Input_Lieferant!$B$9:$B$158,0),MATCH($I$6,Input_Lieferant!$C$8:$BE$8,0))),"")</f>
        <v/>
      </c>
    </row>
    <row r="477" spans="1:9" x14ac:dyDescent="0.2">
      <c r="A477" s="257" t="str">
        <f>IFERROR(IF(AND(A471=A472,A472=A473,A473=A474,A474=A475,A475=A476),IF(A476+1&gt;MATCH(0,Input_Lieferant!$B$9:$B$158,-1),"",A476+1),A476),"")</f>
        <v/>
      </c>
      <c r="B477" t="str">
        <f>IF(Input_Lieferant!B478="","",Input_Lieferant!B478)</f>
        <v/>
      </c>
      <c r="C477" t="str">
        <f t="shared" si="484"/>
        <v/>
      </c>
      <c r="D477" t="str">
        <f t="shared" si="485"/>
        <v/>
      </c>
      <c r="E477" t="str">
        <f t="shared" si="486"/>
        <v/>
      </c>
      <c r="F477" t="str">
        <f t="shared" si="494"/>
        <v/>
      </c>
      <c r="G477" t="str">
        <f t="shared" ref="G477" si="509">IF(A476="","",2)</f>
        <v/>
      </c>
      <c r="H477" t="str">
        <f t="shared" si="488"/>
        <v/>
      </c>
      <c r="I477" t="str">
        <f>_xlfn.IFNA(IF(INDEX(Input_Lieferant!$C$9:$BE$158,MATCH($A477,Input_Lieferant!$B$9:$B$158,0),MATCH($I$3,Input_Lieferant!$C$8:$BE$8,0))=0,"",INDEX(Input_Lieferant!$C$9:$BE$158,MATCH($A477,Input_Lieferant!$B$9:$B$158,0),MATCH($I$3,Input_Lieferant!$C$8:$BE$8,0))),"")</f>
        <v/>
      </c>
    </row>
    <row r="478" spans="1:9" x14ac:dyDescent="0.2">
      <c r="A478" s="257" t="str">
        <f>IFERROR(IF(AND(A472=A473,A473=A474,A474=A475,A475=A476,A476=A477),IF(A477+1&gt;MATCH(0,Input_Lieferant!$B$9:$B$158,-1),"",A477+1),A477),"")</f>
        <v/>
      </c>
      <c r="B478" t="str">
        <f>IF(Input_Lieferant!B479="","",Input_Lieferant!B479)</f>
        <v/>
      </c>
      <c r="C478" t="str">
        <f t="shared" si="484"/>
        <v/>
      </c>
      <c r="D478" t="str">
        <f t="shared" si="485"/>
        <v/>
      </c>
      <c r="E478" t="str">
        <f t="shared" si="486"/>
        <v/>
      </c>
      <c r="F478" t="str">
        <f t="shared" si="494"/>
        <v/>
      </c>
      <c r="G478" t="str">
        <f t="shared" ref="G478" si="510">IF(A478="","",1)</f>
        <v/>
      </c>
      <c r="H478" t="str">
        <f t="shared" si="488"/>
        <v/>
      </c>
      <c r="I478" t="str">
        <f>_xlfn.IFNA(IF(INDEX(Input_Lieferant!$C$9:$BE$158,MATCH($A478,Input_Lieferant!$B$9:$B$158,0),MATCH($I$5,Input_Lieferant!$C$8:$BE$8,0))=0,"",INDEX(Input_Lieferant!$C$9:$BE$158,MATCH($A478,Input_Lieferant!$B$9:$B$158,0),MATCH($I$5,Input_Lieferant!$C$8:$BE$8,0))),"")</f>
        <v/>
      </c>
    </row>
    <row r="479" spans="1:9" x14ac:dyDescent="0.2">
      <c r="A479" s="257" t="str">
        <f>IFERROR(IF(AND(A473=A474,A474=A475,A475=A476,A476=A477,A477=A478),IF(A478+1&gt;MATCH(0,Input_Lieferant!$B$9:$B$158,-1),"",A478+1),A478),"")</f>
        <v/>
      </c>
      <c r="B479" t="str">
        <f>IF(Input_Lieferant!B480="","",Input_Lieferant!B480)</f>
        <v/>
      </c>
      <c r="C479" t="str">
        <f t="shared" si="484"/>
        <v/>
      </c>
      <c r="D479" t="str">
        <f t="shared" si="485"/>
        <v/>
      </c>
      <c r="E479" t="str">
        <f t="shared" si="486"/>
        <v/>
      </c>
      <c r="F479" t="str">
        <f t="shared" si="494"/>
        <v/>
      </c>
      <c r="G479" t="str">
        <f t="shared" ref="G479" si="511">IF(A478="","",2)</f>
        <v/>
      </c>
      <c r="H479" t="str">
        <f t="shared" si="488"/>
        <v/>
      </c>
      <c r="I479" t="str">
        <f>_xlfn.IFNA(IF(INDEX(Input_Lieferant!$C$9:$BE$158,MATCH($A479,Input_Lieferant!$B$9:$B$158,0),MATCH($I$2,Input_Lieferant!$C$8:$BE$8,0))=0,"",INDEX(Input_Lieferant!$C$9:$BE$158,MATCH($A479,Input_Lieferant!$B$9:$B$158,0),MATCH($I$2,Input_Lieferant!$C$8:$BE$8,0))),"")</f>
        <v/>
      </c>
    </row>
    <row r="480" spans="1:9" x14ac:dyDescent="0.2">
      <c r="A480" s="257" t="str">
        <f>IFERROR(IF(AND(A474=A475,A475=A476,A476=A477,A477=A478,A478=A479),IF(A479+1&gt;MATCH(0,Input_Lieferant!$B$9:$B$158,-1),"",A479+1),A479),"")</f>
        <v/>
      </c>
      <c r="B480" t="str">
        <f>IF(Input_Lieferant!B481="","",Input_Lieferant!B481)</f>
        <v/>
      </c>
      <c r="C480" t="str">
        <f t="shared" si="484"/>
        <v/>
      </c>
      <c r="D480" t="str">
        <f t="shared" si="485"/>
        <v/>
      </c>
      <c r="E480" t="str">
        <f t="shared" si="486"/>
        <v/>
      </c>
      <c r="F480" t="str">
        <f t="shared" si="494"/>
        <v/>
      </c>
      <c r="G480" t="str">
        <f t="shared" ref="G480" si="512">IF(A480="","",1)</f>
        <v/>
      </c>
      <c r="H480" t="str">
        <f t="shared" si="488"/>
        <v/>
      </c>
      <c r="I480" t="str">
        <f>_xlfn.IFNA(IF(INDEX(Input_Lieferant!$C$9:$BE$158,MATCH($A480,Input_Lieferant!$B$9:$B$158,0),MATCH($I$4,Input_Lieferant!$C$8:$BE$8,0))=0,"",INDEX(Input_Lieferant!$C$9:$BE$158,MATCH($A480,Input_Lieferant!$B$9:$B$158,0),MATCH($I$4,Input_Lieferant!$C$8:$BE$8,0))),"")</f>
        <v/>
      </c>
    </row>
    <row r="481" spans="1:9" x14ac:dyDescent="0.2">
      <c r="A481" s="257" t="str">
        <f>IFERROR(IF(AND(A475=A476,A476=A477,A477=A478,A478=A479,A479=A480),IF(A480+1&gt;MATCH(0,Input_Lieferant!$B$9:$B$158,-1),"",A480+1),A480),"")</f>
        <v/>
      </c>
      <c r="B481" t="str">
        <f>IF(Input_Lieferant!B482="","",Input_Lieferant!B482)</f>
        <v/>
      </c>
      <c r="C481" t="str">
        <f t="shared" si="484"/>
        <v/>
      </c>
      <c r="D481" t="str">
        <f t="shared" si="485"/>
        <v/>
      </c>
      <c r="E481" t="str">
        <f t="shared" si="486"/>
        <v/>
      </c>
      <c r="F481" t="str">
        <f t="shared" si="494"/>
        <v/>
      </c>
      <c r="G481" t="str">
        <f t="shared" ref="G481" si="513">IF(A480="","",2)</f>
        <v/>
      </c>
      <c r="H481" t="str">
        <f t="shared" si="488"/>
        <v/>
      </c>
      <c r="I481" t="str">
        <f>_xlfn.IFNA(IF(INDEX(Input_Lieferant!$C$9:$BE$158,MATCH($A481,Input_Lieferant!$B$9:$B$158,0),MATCH($I$1,Input_Lieferant!$C$8:$BE$8,0))=0,"",INDEX(Input_Lieferant!$C$9:$BE$158,MATCH($A481,Input_Lieferant!$B$9:$B$158,0),MATCH($I$1,Input_Lieferant!$C$8:$BE$8,0))),"")</f>
        <v/>
      </c>
    </row>
    <row r="482" spans="1:9" x14ac:dyDescent="0.2">
      <c r="A482" s="257" t="str">
        <f>IFERROR(IF(AND(A476=A477,A477=A478,A478=A479,A479=A480,A480=A481),IF(A481+1&gt;MATCH(0,Input_Lieferant!$B$9:$B$158,-1),"",A481+1),A481),"")</f>
        <v/>
      </c>
      <c r="B482" t="str">
        <f>IF(Input_Lieferant!B483="","",Input_Lieferant!B483)</f>
        <v/>
      </c>
      <c r="C482" t="str">
        <f t="shared" si="484"/>
        <v/>
      </c>
      <c r="D482" t="str">
        <f t="shared" si="485"/>
        <v/>
      </c>
      <c r="E482" t="str">
        <f t="shared" si="486"/>
        <v/>
      </c>
      <c r="F482" t="str">
        <f t="shared" si="494"/>
        <v/>
      </c>
      <c r="G482" t="str">
        <f t="shared" ref="G482" si="514">IF(A482="","",1)</f>
        <v/>
      </c>
      <c r="H482" t="str">
        <f t="shared" si="488"/>
        <v/>
      </c>
      <c r="I482" t="str">
        <f>_xlfn.IFNA(IF(INDEX(Input_Lieferant!$C$9:$BE$158,MATCH($A482,Input_Lieferant!$B$9:$B$158,0),MATCH($I$6,Input_Lieferant!$C$8:$BE$8,0))=0,"",INDEX(Input_Lieferant!$C$9:$BE$158,MATCH($A482,Input_Lieferant!$B$9:$B$158,0),MATCH($I$6,Input_Lieferant!$C$8:$BE$8,0))),"")</f>
        <v/>
      </c>
    </row>
    <row r="483" spans="1:9" x14ac:dyDescent="0.2">
      <c r="A483" s="257" t="str">
        <f>IFERROR(IF(AND(A477=A478,A478=A479,A479=A480,A480=A481,A481=A482),IF(A482+1&gt;MATCH(0,Input_Lieferant!$B$9:$B$158,-1),"",A482+1),A482),"")</f>
        <v/>
      </c>
      <c r="B483" t="str">
        <f>IF(Input_Lieferant!B484="","",Input_Lieferant!B484)</f>
        <v/>
      </c>
      <c r="C483" t="str">
        <f t="shared" si="484"/>
        <v/>
      </c>
      <c r="D483" t="str">
        <f t="shared" si="485"/>
        <v/>
      </c>
      <c r="E483" t="str">
        <f t="shared" si="486"/>
        <v/>
      </c>
      <c r="F483" t="str">
        <f t="shared" si="494"/>
        <v/>
      </c>
      <c r="G483" t="str">
        <f t="shared" ref="G483" si="515">IF(A482="","",2)</f>
        <v/>
      </c>
      <c r="H483" t="str">
        <f t="shared" si="488"/>
        <v/>
      </c>
      <c r="I483" t="str">
        <f>_xlfn.IFNA(IF(INDEX(Input_Lieferant!$C$9:$BE$158,MATCH($A483,Input_Lieferant!$B$9:$B$158,0),MATCH($I$3,Input_Lieferant!$C$8:$BE$8,0))=0,"",INDEX(Input_Lieferant!$C$9:$BE$158,MATCH($A483,Input_Lieferant!$B$9:$B$158,0),MATCH($I$3,Input_Lieferant!$C$8:$BE$8,0))),"")</f>
        <v/>
      </c>
    </row>
    <row r="484" spans="1:9" x14ac:dyDescent="0.2">
      <c r="A484" s="257" t="str">
        <f>IFERROR(IF(AND(A478=A479,A479=A480,A480=A481,A481=A482,A482=A483),IF(A483+1&gt;MATCH(0,Input_Lieferant!$B$9:$B$158,-1),"",A483+1),A483),"")</f>
        <v/>
      </c>
      <c r="B484" t="str">
        <f>IF(Input_Lieferant!B485="","",Input_Lieferant!B485)</f>
        <v/>
      </c>
      <c r="C484" t="str">
        <f t="shared" si="484"/>
        <v/>
      </c>
      <c r="D484" t="str">
        <f t="shared" si="485"/>
        <v/>
      </c>
      <c r="E484" t="str">
        <f t="shared" si="486"/>
        <v/>
      </c>
      <c r="F484" t="str">
        <f t="shared" si="494"/>
        <v/>
      </c>
      <c r="G484" t="str">
        <f t="shared" ref="G484" si="516">IF(A484="","",1)</f>
        <v/>
      </c>
      <c r="H484" t="str">
        <f t="shared" si="488"/>
        <v/>
      </c>
      <c r="I484" t="str">
        <f>_xlfn.IFNA(IF(INDEX(Input_Lieferant!$C$9:$BE$158,MATCH($A484,Input_Lieferant!$B$9:$B$158,0),MATCH($I$5,Input_Lieferant!$C$8:$BE$8,0))=0,"",INDEX(Input_Lieferant!$C$9:$BE$158,MATCH($A484,Input_Lieferant!$B$9:$B$158,0),MATCH($I$5,Input_Lieferant!$C$8:$BE$8,0))),"")</f>
        <v/>
      </c>
    </row>
    <row r="485" spans="1:9" x14ac:dyDescent="0.2">
      <c r="A485" s="257" t="str">
        <f>IFERROR(IF(AND(A479=A480,A480=A481,A481=A482,A482=A483,A483=A484),IF(A484+1&gt;MATCH(0,Input_Lieferant!$B$9:$B$158,-1),"",A484+1),A484),"")</f>
        <v/>
      </c>
      <c r="B485" t="str">
        <f>IF(Input_Lieferant!B486="","",Input_Lieferant!B486)</f>
        <v/>
      </c>
      <c r="C485" t="str">
        <f t="shared" si="484"/>
        <v/>
      </c>
      <c r="D485" t="str">
        <f t="shared" si="485"/>
        <v/>
      </c>
      <c r="E485" t="str">
        <f t="shared" si="486"/>
        <v/>
      </c>
      <c r="F485" t="str">
        <f t="shared" si="494"/>
        <v/>
      </c>
      <c r="G485" t="str">
        <f t="shared" ref="G485" si="517">IF(A484="","",2)</f>
        <v/>
      </c>
      <c r="H485" t="str">
        <f t="shared" si="488"/>
        <v/>
      </c>
      <c r="I485" t="str">
        <f>_xlfn.IFNA(IF(INDEX(Input_Lieferant!$C$9:$BE$158,MATCH($A485,Input_Lieferant!$B$9:$B$158,0),MATCH($I$2,Input_Lieferant!$C$8:$BE$8,0))=0,"",INDEX(Input_Lieferant!$C$9:$BE$158,MATCH($A485,Input_Lieferant!$B$9:$B$158,0),MATCH($I$2,Input_Lieferant!$C$8:$BE$8,0))),"")</f>
        <v/>
      </c>
    </row>
    <row r="486" spans="1:9" x14ac:dyDescent="0.2">
      <c r="A486" s="257" t="str">
        <f>IFERROR(IF(AND(A480=A481,A481=A482,A482=A483,A483=A484,A484=A485),IF(A485+1&gt;MATCH(0,Input_Lieferant!$B$9:$B$158,-1),"",A485+1),A485),"")</f>
        <v/>
      </c>
      <c r="B486" t="str">
        <f>IF(Input_Lieferant!B487="","",Input_Lieferant!B487)</f>
        <v/>
      </c>
      <c r="C486" t="str">
        <f t="shared" si="484"/>
        <v/>
      </c>
      <c r="D486" t="str">
        <f t="shared" si="485"/>
        <v/>
      </c>
      <c r="E486" t="str">
        <f t="shared" si="486"/>
        <v/>
      </c>
      <c r="F486" t="str">
        <f t="shared" si="494"/>
        <v/>
      </c>
      <c r="G486" t="str">
        <f t="shared" ref="G486" si="518">IF(A486="","",1)</f>
        <v/>
      </c>
      <c r="H486" t="str">
        <f t="shared" si="488"/>
        <v/>
      </c>
      <c r="I486" t="str">
        <f>_xlfn.IFNA(IF(INDEX(Input_Lieferant!$C$9:$BE$158,MATCH($A486,Input_Lieferant!$B$9:$B$158,0),MATCH($I$4,Input_Lieferant!$C$8:$BE$8,0))=0,"",INDEX(Input_Lieferant!$C$9:$BE$158,MATCH($A486,Input_Lieferant!$B$9:$B$158,0),MATCH($I$4,Input_Lieferant!$C$8:$BE$8,0))),"")</f>
        <v/>
      </c>
    </row>
    <row r="487" spans="1:9" x14ac:dyDescent="0.2">
      <c r="A487" s="257" t="str">
        <f>IFERROR(IF(AND(A481=A482,A482=A483,A483=A484,A484=A485,A485=A486),IF(A486+1&gt;MATCH(0,Input_Lieferant!$B$9:$B$158,-1),"",A486+1),A486),"")</f>
        <v/>
      </c>
      <c r="B487" t="str">
        <f>IF(Input_Lieferant!B488="","",Input_Lieferant!B488)</f>
        <v/>
      </c>
      <c r="C487" t="str">
        <f t="shared" si="484"/>
        <v/>
      </c>
      <c r="D487" t="str">
        <f t="shared" si="485"/>
        <v/>
      </c>
      <c r="E487" t="str">
        <f t="shared" si="486"/>
        <v/>
      </c>
      <c r="F487" t="str">
        <f t="shared" si="494"/>
        <v/>
      </c>
      <c r="G487" t="str">
        <f t="shared" ref="G487" si="519">IF(A486="","",2)</f>
        <v/>
      </c>
      <c r="H487" t="str">
        <f t="shared" si="488"/>
        <v/>
      </c>
      <c r="I487" t="str">
        <f>_xlfn.IFNA(IF(INDEX(Input_Lieferant!$C$9:$BE$158,MATCH($A487,Input_Lieferant!$B$9:$B$158,0),MATCH($I$1,Input_Lieferant!$C$8:$BE$8,0))=0,"",INDEX(Input_Lieferant!$C$9:$BE$158,MATCH($A487,Input_Lieferant!$B$9:$B$158,0),MATCH($I$1,Input_Lieferant!$C$8:$BE$8,0))),"")</f>
        <v/>
      </c>
    </row>
    <row r="488" spans="1:9" x14ac:dyDescent="0.2">
      <c r="A488" s="257" t="str">
        <f>IFERROR(IF(AND(A482=A483,A483=A484,A484=A485,A485=A486,A486=A487),IF(A487+1&gt;MATCH(0,Input_Lieferant!$B$9:$B$158,-1),"",A487+1),A487),"")</f>
        <v/>
      </c>
      <c r="B488" t="str">
        <f>IF(Input_Lieferant!B489="","",Input_Lieferant!B489)</f>
        <v/>
      </c>
      <c r="C488" t="str">
        <f t="shared" si="484"/>
        <v/>
      </c>
      <c r="D488" t="str">
        <f t="shared" si="485"/>
        <v/>
      </c>
      <c r="E488" t="str">
        <f t="shared" si="486"/>
        <v/>
      </c>
      <c r="F488" t="str">
        <f t="shared" si="494"/>
        <v/>
      </c>
      <c r="G488" t="str">
        <f t="shared" ref="G488" si="520">IF(A488="","",1)</f>
        <v/>
      </c>
      <c r="H488" t="str">
        <f t="shared" si="488"/>
        <v/>
      </c>
      <c r="I488" t="str">
        <f>_xlfn.IFNA(IF(INDEX(Input_Lieferant!$C$9:$BE$158,MATCH($A488,Input_Lieferant!$B$9:$B$158,0),MATCH($I$6,Input_Lieferant!$C$8:$BE$8,0))=0,"",INDEX(Input_Lieferant!$C$9:$BE$158,MATCH($A488,Input_Lieferant!$B$9:$B$158,0),MATCH($I$6,Input_Lieferant!$C$8:$BE$8,0))),"")</f>
        <v/>
      </c>
    </row>
    <row r="489" spans="1:9" x14ac:dyDescent="0.2">
      <c r="A489" s="257" t="str">
        <f>IFERROR(IF(AND(A483=A484,A484=A485,A485=A486,A486=A487,A487=A488),IF(A488+1&gt;MATCH(0,Input_Lieferant!$B$9:$B$158,-1),"",A488+1),A488),"")</f>
        <v/>
      </c>
      <c r="B489" t="str">
        <f>IF(Input_Lieferant!B490="","",Input_Lieferant!B490)</f>
        <v/>
      </c>
      <c r="C489" t="str">
        <f t="shared" si="484"/>
        <v/>
      </c>
      <c r="D489" t="str">
        <f t="shared" si="485"/>
        <v/>
      </c>
      <c r="E489" t="str">
        <f t="shared" si="486"/>
        <v/>
      </c>
      <c r="F489" t="str">
        <f t="shared" si="494"/>
        <v/>
      </c>
      <c r="G489" t="str">
        <f t="shared" ref="G489" si="521">IF(A488="","",2)</f>
        <v/>
      </c>
      <c r="H489" t="str">
        <f t="shared" si="488"/>
        <v/>
      </c>
      <c r="I489" t="str">
        <f>_xlfn.IFNA(IF(INDEX(Input_Lieferant!$C$9:$BE$158,MATCH($A489,Input_Lieferant!$B$9:$B$158,0),MATCH($I$3,Input_Lieferant!$C$8:$BE$8,0))=0,"",INDEX(Input_Lieferant!$C$9:$BE$158,MATCH($A489,Input_Lieferant!$B$9:$B$158,0),MATCH($I$3,Input_Lieferant!$C$8:$BE$8,0))),"")</f>
        <v/>
      </c>
    </row>
    <row r="490" spans="1:9" x14ac:dyDescent="0.2">
      <c r="A490" s="257" t="str">
        <f>IFERROR(IF(AND(A484=A485,A485=A486,A486=A487,A487=A488,A488=A489),IF(A489+1&gt;MATCH(0,Input_Lieferant!$B$9:$B$158,-1),"",A489+1),A489),"")</f>
        <v/>
      </c>
      <c r="B490" t="str">
        <f>IF(Input_Lieferant!B491="","",Input_Lieferant!B491)</f>
        <v/>
      </c>
      <c r="C490" t="str">
        <f t="shared" si="484"/>
        <v/>
      </c>
      <c r="D490" t="str">
        <f t="shared" si="485"/>
        <v/>
      </c>
      <c r="E490" t="str">
        <f t="shared" si="486"/>
        <v/>
      </c>
      <c r="F490" t="str">
        <f t="shared" si="494"/>
        <v/>
      </c>
      <c r="G490" t="str">
        <f t="shared" ref="G490" si="522">IF(A490="","",1)</f>
        <v/>
      </c>
      <c r="H490" t="str">
        <f t="shared" si="488"/>
        <v/>
      </c>
      <c r="I490" t="str">
        <f>_xlfn.IFNA(IF(INDEX(Input_Lieferant!$C$9:$BE$158,MATCH($A490,Input_Lieferant!$B$9:$B$158,0),MATCH($I$5,Input_Lieferant!$C$8:$BE$8,0))=0,"",INDEX(Input_Lieferant!$C$9:$BE$158,MATCH($A490,Input_Lieferant!$B$9:$B$158,0),MATCH($I$5,Input_Lieferant!$C$8:$BE$8,0))),"")</f>
        <v/>
      </c>
    </row>
    <row r="491" spans="1:9" x14ac:dyDescent="0.2">
      <c r="A491" s="257" t="str">
        <f>IFERROR(IF(AND(A485=A486,A486=A487,A487=A488,A488=A489,A489=A490),IF(A490+1&gt;MATCH(0,Input_Lieferant!$B$9:$B$158,-1),"",A490+1),A490),"")</f>
        <v/>
      </c>
      <c r="B491" t="str">
        <f>IF(Input_Lieferant!B492="","",Input_Lieferant!B492)</f>
        <v/>
      </c>
      <c r="C491" t="str">
        <f t="shared" si="484"/>
        <v/>
      </c>
      <c r="D491" t="str">
        <f t="shared" si="485"/>
        <v/>
      </c>
      <c r="E491" t="str">
        <f t="shared" si="486"/>
        <v/>
      </c>
      <c r="F491" t="str">
        <f t="shared" si="494"/>
        <v/>
      </c>
      <c r="G491" t="str">
        <f t="shared" ref="G491" si="523">IF(A490="","",2)</f>
        <v/>
      </c>
      <c r="H491" t="str">
        <f t="shared" si="488"/>
        <v/>
      </c>
      <c r="I491" t="str">
        <f>_xlfn.IFNA(IF(INDEX(Input_Lieferant!$C$9:$BE$158,MATCH($A491,Input_Lieferant!$B$9:$B$158,0),MATCH($I$2,Input_Lieferant!$C$8:$BE$8,0))=0,"",INDEX(Input_Lieferant!$C$9:$BE$158,MATCH($A491,Input_Lieferant!$B$9:$B$158,0),MATCH($I$2,Input_Lieferant!$C$8:$BE$8,0))),"")</f>
        <v/>
      </c>
    </row>
    <row r="492" spans="1:9" x14ac:dyDescent="0.2">
      <c r="A492" s="257" t="str">
        <f>IFERROR(IF(AND(A486=A487,A487=A488,A488=A489,A489=A490,A490=A491),IF(A491+1&gt;MATCH(0,Input_Lieferant!$B$9:$B$158,-1),"",A491+1),A491),"")</f>
        <v/>
      </c>
      <c r="B492" t="str">
        <f>IF(Input_Lieferant!B493="","",Input_Lieferant!B493)</f>
        <v/>
      </c>
      <c r="C492" t="str">
        <f t="shared" si="484"/>
        <v/>
      </c>
      <c r="D492" t="str">
        <f t="shared" si="485"/>
        <v/>
      </c>
      <c r="E492" t="str">
        <f t="shared" si="486"/>
        <v/>
      </c>
      <c r="F492" t="str">
        <f t="shared" si="494"/>
        <v/>
      </c>
      <c r="G492" t="str">
        <f t="shared" ref="G492" si="524">IF(A492="","",1)</f>
        <v/>
      </c>
      <c r="H492" t="str">
        <f t="shared" si="488"/>
        <v/>
      </c>
      <c r="I492" t="str">
        <f>_xlfn.IFNA(IF(INDEX(Input_Lieferant!$C$9:$BE$158,MATCH($A492,Input_Lieferant!$B$9:$B$158,0),MATCH($I$4,Input_Lieferant!$C$8:$BE$8,0))=0,"",INDEX(Input_Lieferant!$C$9:$BE$158,MATCH($A492,Input_Lieferant!$B$9:$B$158,0),MATCH($I$4,Input_Lieferant!$C$8:$BE$8,0))),"")</f>
        <v/>
      </c>
    </row>
    <row r="493" spans="1:9" x14ac:dyDescent="0.2">
      <c r="A493" s="257" t="str">
        <f>IFERROR(IF(AND(A487=A488,A488=A489,A489=A490,A490=A491,A491=A492),IF(A492+1&gt;MATCH(0,Input_Lieferant!$B$9:$B$158,-1),"",A492+1),A492),"")</f>
        <v/>
      </c>
      <c r="B493" t="str">
        <f>IF(Input_Lieferant!B494="","",Input_Lieferant!B494)</f>
        <v/>
      </c>
      <c r="C493" t="str">
        <f t="shared" si="484"/>
        <v/>
      </c>
      <c r="D493" t="str">
        <f t="shared" si="485"/>
        <v/>
      </c>
      <c r="E493" t="str">
        <f t="shared" si="486"/>
        <v/>
      </c>
      <c r="F493" t="str">
        <f t="shared" si="494"/>
        <v/>
      </c>
      <c r="G493" t="str">
        <f t="shared" ref="G493" si="525">IF(A492="","",2)</f>
        <v/>
      </c>
      <c r="H493" t="str">
        <f t="shared" si="488"/>
        <v/>
      </c>
      <c r="I493" t="str">
        <f>_xlfn.IFNA(IF(INDEX(Input_Lieferant!$C$9:$BE$158,MATCH($A493,Input_Lieferant!$B$9:$B$158,0),MATCH($I$1,Input_Lieferant!$C$8:$BE$8,0))=0,"",INDEX(Input_Lieferant!$C$9:$BE$158,MATCH($A493,Input_Lieferant!$B$9:$B$158,0),MATCH($I$1,Input_Lieferant!$C$8:$BE$8,0))),"")</f>
        <v/>
      </c>
    </row>
    <row r="494" spans="1:9" x14ac:dyDescent="0.2">
      <c r="A494" s="257" t="str">
        <f>IFERROR(IF(AND(A488=A489,A489=A490,A490=A491,A491=A492,A492=A493),IF(A493+1&gt;MATCH(0,Input_Lieferant!$B$9:$B$158,-1),"",A493+1),A493),"")</f>
        <v/>
      </c>
      <c r="B494" t="str">
        <f>IF(Input_Lieferant!B495="","",Input_Lieferant!B495)</f>
        <v/>
      </c>
      <c r="C494" t="str">
        <f t="shared" si="484"/>
        <v/>
      </c>
      <c r="D494" t="str">
        <f t="shared" si="485"/>
        <v/>
      </c>
      <c r="E494" t="str">
        <f t="shared" si="486"/>
        <v/>
      </c>
      <c r="F494" t="str">
        <f t="shared" si="494"/>
        <v/>
      </c>
      <c r="G494" t="str">
        <f t="shared" ref="G494" si="526">IF(A494="","",1)</f>
        <v/>
      </c>
      <c r="H494" t="str">
        <f t="shared" si="488"/>
        <v/>
      </c>
      <c r="I494" t="str">
        <f>_xlfn.IFNA(IF(INDEX(Input_Lieferant!$C$9:$BE$158,MATCH($A494,Input_Lieferant!$B$9:$B$158,0),MATCH($I$6,Input_Lieferant!$C$8:$BE$8,0))=0,"",INDEX(Input_Lieferant!$C$9:$BE$158,MATCH($A494,Input_Lieferant!$B$9:$B$158,0),MATCH($I$6,Input_Lieferant!$C$8:$BE$8,0))),"")</f>
        <v/>
      </c>
    </row>
    <row r="495" spans="1:9" x14ac:dyDescent="0.2">
      <c r="A495" s="257" t="str">
        <f>IFERROR(IF(AND(A489=A490,A490=A491,A491=A492,A492=A493,A493=A494),IF(A494+1&gt;MATCH(0,Input_Lieferant!$B$9:$B$158,-1),"",A494+1),A494),"")</f>
        <v/>
      </c>
      <c r="B495" t="str">
        <f>IF(Input_Lieferant!B496="","",Input_Lieferant!B496)</f>
        <v/>
      </c>
      <c r="C495" t="str">
        <f t="shared" si="484"/>
        <v/>
      </c>
      <c r="D495" t="str">
        <f t="shared" si="485"/>
        <v/>
      </c>
      <c r="E495" t="str">
        <f t="shared" si="486"/>
        <v/>
      </c>
      <c r="F495" t="str">
        <f t="shared" si="494"/>
        <v/>
      </c>
      <c r="G495" t="str">
        <f t="shared" ref="G495" si="527">IF(A494="","",2)</f>
        <v/>
      </c>
      <c r="H495" t="str">
        <f t="shared" si="488"/>
        <v/>
      </c>
      <c r="I495" t="str">
        <f>_xlfn.IFNA(IF(INDEX(Input_Lieferant!$C$9:$BE$158,MATCH($A495,Input_Lieferant!$B$9:$B$158,0),MATCH($I$3,Input_Lieferant!$C$8:$BE$8,0))=0,"",INDEX(Input_Lieferant!$C$9:$BE$158,MATCH($A495,Input_Lieferant!$B$9:$B$158,0),MATCH($I$3,Input_Lieferant!$C$8:$BE$8,0))),"")</f>
        <v/>
      </c>
    </row>
    <row r="496" spans="1:9" x14ac:dyDescent="0.2">
      <c r="A496" s="257" t="str">
        <f>IFERROR(IF(AND(A490=A491,A491=A492,A492=A493,A493=A494,A494=A495),IF(A495+1&gt;MATCH(0,Input_Lieferant!$B$9:$B$158,-1),"",A495+1),A495),"")</f>
        <v/>
      </c>
      <c r="B496" t="str">
        <f>IF(Input_Lieferant!B497="","",Input_Lieferant!B497)</f>
        <v/>
      </c>
      <c r="C496" t="str">
        <f t="shared" si="484"/>
        <v/>
      </c>
      <c r="D496" t="str">
        <f t="shared" si="485"/>
        <v/>
      </c>
      <c r="E496" t="str">
        <f t="shared" si="486"/>
        <v/>
      </c>
      <c r="F496" t="str">
        <f t="shared" si="494"/>
        <v/>
      </c>
      <c r="G496" t="str">
        <f t="shared" ref="G496" si="528">IF(A496="","",1)</f>
        <v/>
      </c>
      <c r="H496" t="str">
        <f t="shared" si="488"/>
        <v/>
      </c>
      <c r="I496" t="str">
        <f>_xlfn.IFNA(IF(INDEX(Input_Lieferant!$C$9:$BE$158,MATCH($A496,Input_Lieferant!$B$9:$B$158,0),MATCH($I$5,Input_Lieferant!$C$8:$BE$8,0))=0,"",INDEX(Input_Lieferant!$C$9:$BE$158,MATCH($A496,Input_Lieferant!$B$9:$B$158,0),MATCH($I$5,Input_Lieferant!$C$8:$BE$8,0))),"")</f>
        <v/>
      </c>
    </row>
    <row r="497" spans="1:9" x14ac:dyDescent="0.2">
      <c r="A497" s="257" t="str">
        <f>IFERROR(IF(AND(A491=A492,A492=A493,A493=A494,A494=A495,A495=A496),IF(A496+1&gt;MATCH(0,Input_Lieferant!$B$9:$B$158,-1),"",A496+1),A496),"")</f>
        <v/>
      </c>
      <c r="B497" t="str">
        <f>IF(Input_Lieferant!B498="","",Input_Lieferant!B498)</f>
        <v/>
      </c>
      <c r="C497" t="str">
        <f t="shared" si="484"/>
        <v/>
      </c>
      <c r="D497" t="str">
        <f t="shared" si="485"/>
        <v/>
      </c>
      <c r="E497" t="str">
        <f t="shared" si="486"/>
        <v/>
      </c>
      <c r="F497" t="str">
        <f t="shared" si="494"/>
        <v/>
      </c>
      <c r="G497" t="str">
        <f t="shared" ref="G497" si="529">IF(A496="","",2)</f>
        <v/>
      </c>
      <c r="H497" t="str">
        <f t="shared" si="488"/>
        <v/>
      </c>
      <c r="I497" t="str">
        <f>_xlfn.IFNA(IF(INDEX(Input_Lieferant!$C$9:$BE$158,MATCH($A497,Input_Lieferant!$B$9:$B$158,0),MATCH($I$2,Input_Lieferant!$C$8:$BE$8,0))=0,"",INDEX(Input_Lieferant!$C$9:$BE$158,MATCH($A497,Input_Lieferant!$B$9:$B$158,0),MATCH($I$2,Input_Lieferant!$C$8:$BE$8,0))),"")</f>
        <v/>
      </c>
    </row>
    <row r="498" spans="1:9" x14ac:dyDescent="0.2">
      <c r="A498" s="257" t="str">
        <f>IFERROR(IF(AND(A492=A493,A493=A494,A494=A495,A495=A496,A496=A497),IF(A497+1&gt;MATCH(0,Input_Lieferant!$B$9:$B$158,-1),"",A497+1),A497),"")</f>
        <v/>
      </c>
      <c r="B498" t="str">
        <f>IF(Input_Lieferant!B499="","",Input_Lieferant!B499)</f>
        <v/>
      </c>
      <c r="C498" t="str">
        <f t="shared" si="484"/>
        <v/>
      </c>
      <c r="D498" t="str">
        <f t="shared" si="485"/>
        <v/>
      </c>
      <c r="E498" t="str">
        <f t="shared" si="486"/>
        <v/>
      </c>
      <c r="F498" t="str">
        <f t="shared" si="494"/>
        <v/>
      </c>
      <c r="G498" t="str">
        <f t="shared" ref="G498" si="530">IF(A498="","",1)</f>
        <v/>
      </c>
      <c r="H498" t="str">
        <f t="shared" si="488"/>
        <v/>
      </c>
      <c r="I498" t="str">
        <f>_xlfn.IFNA(IF(INDEX(Input_Lieferant!$C$9:$BE$158,MATCH($A498,Input_Lieferant!$B$9:$B$158,0),MATCH($I$4,Input_Lieferant!$C$8:$BE$8,0))=0,"",INDEX(Input_Lieferant!$C$9:$BE$158,MATCH($A498,Input_Lieferant!$B$9:$B$158,0),MATCH($I$4,Input_Lieferant!$C$8:$BE$8,0))),"")</f>
        <v/>
      </c>
    </row>
    <row r="499" spans="1:9" x14ac:dyDescent="0.2">
      <c r="A499" s="257" t="str">
        <f>IFERROR(IF(AND(A493=A494,A494=A495,A495=A496,A496=A497,A497=A498),IF(A498+1&gt;MATCH(0,Input_Lieferant!$B$9:$B$158,-1),"",A498+1),A498),"")</f>
        <v/>
      </c>
      <c r="B499" t="str">
        <f>IF(Input_Lieferant!B500="","",Input_Lieferant!B500)</f>
        <v/>
      </c>
      <c r="C499" t="str">
        <f t="shared" si="484"/>
        <v/>
      </c>
      <c r="D499" t="str">
        <f t="shared" si="485"/>
        <v/>
      </c>
      <c r="E499" t="str">
        <f t="shared" si="486"/>
        <v/>
      </c>
      <c r="F499" t="str">
        <f t="shared" si="494"/>
        <v/>
      </c>
      <c r="G499" t="str">
        <f t="shared" ref="G499" si="531">IF(A498="","",2)</f>
        <v/>
      </c>
      <c r="H499" t="str">
        <f t="shared" si="488"/>
        <v/>
      </c>
      <c r="I499" t="str">
        <f>_xlfn.IFNA(IF(INDEX(Input_Lieferant!$C$9:$BE$158,MATCH($A499,Input_Lieferant!$B$9:$B$158,0),MATCH($I$1,Input_Lieferant!$C$8:$BE$8,0))=0,"",INDEX(Input_Lieferant!$C$9:$BE$158,MATCH($A499,Input_Lieferant!$B$9:$B$158,0),MATCH($I$1,Input_Lieferant!$C$8:$BE$8,0))),"")</f>
        <v/>
      </c>
    </row>
    <row r="500" spans="1:9" x14ac:dyDescent="0.2">
      <c r="A500" s="257" t="str">
        <f>IFERROR(IF(AND(A494=A495,A495=A496,A496=A497,A497=A498,A498=A499),IF(A499+1&gt;MATCH(0,Input_Lieferant!$B$9:$B$158,-1),"",A499+1),A499),"")</f>
        <v/>
      </c>
      <c r="B500" t="str">
        <f>IF(Input_Lieferant!B501="","",Input_Lieferant!B501)</f>
        <v/>
      </c>
      <c r="C500" t="str">
        <f t="shared" si="484"/>
        <v/>
      </c>
      <c r="D500" t="str">
        <f t="shared" si="485"/>
        <v/>
      </c>
      <c r="E500" t="str">
        <f t="shared" si="486"/>
        <v/>
      </c>
      <c r="F500" t="str">
        <f t="shared" si="494"/>
        <v/>
      </c>
      <c r="G500" t="str">
        <f t="shared" ref="G500" si="532">IF(A500="","",1)</f>
        <v/>
      </c>
      <c r="H500" t="str">
        <f t="shared" si="488"/>
        <v/>
      </c>
      <c r="I500" t="str">
        <f>_xlfn.IFNA(IF(INDEX(Input_Lieferant!$C$9:$BE$158,MATCH($A500,Input_Lieferant!$B$9:$B$158,0),MATCH($I$6,Input_Lieferant!$C$8:$BE$8,0))=0,"",INDEX(Input_Lieferant!$C$9:$BE$158,MATCH($A500,Input_Lieferant!$B$9:$B$158,0),MATCH($I$6,Input_Lieferant!$C$8:$BE$8,0))),"")</f>
        <v/>
      </c>
    </row>
    <row r="501" spans="1:9" x14ac:dyDescent="0.2">
      <c r="A501" s="257" t="str">
        <f>IFERROR(IF(AND(A495=A496,A496=A497,A497=A498,A498=A499,A499=A500),IF(A500+1&gt;MATCH(0,Input_Lieferant!$B$9:$B$158,-1),"",A500+1),A500),"")</f>
        <v/>
      </c>
      <c r="B501" t="str">
        <f>IF(Input_Lieferant!B502="","",Input_Lieferant!B502)</f>
        <v/>
      </c>
      <c r="C501" t="str">
        <f t="shared" si="484"/>
        <v/>
      </c>
      <c r="D501" t="str">
        <f t="shared" si="485"/>
        <v/>
      </c>
      <c r="E501" t="str">
        <f t="shared" si="486"/>
        <v/>
      </c>
      <c r="F501" t="str">
        <f t="shared" si="494"/>
        <v/>
      </c>
      <c r="G501" t="str">
        <f t="shared" ref="G501" si="533">IF(A500="","",2)</f>
        <v/>
      </c>
      <c r="H501" t="str">
        <f t="shared" si="488"/>
        <v/>
      </c>
      <c r="I501" t="str">
        <f>_xlfn.IFNA(IF(INDEX(Input_Lieferant!$C$9:$BE$158,MATCH($A501,Input_Lieferant!$B$9:$B$158,0),MATCH($I$3,Input_Lieferant!$C$8:$BE$8,0))=0,"",INDEX(Input_Lieferant!$C$9:$BE$158,MATCH($A501,Input_Lieferant!$B$9:$B$158,0),MATCH($I$3,Input_Lieferant!$C$8:$BE$8,0))),"")</f>
        <v/>
      </c>
    </row>
    <row r="502" spans="1:9" x14ac:dyDescent="0.2">
      <c r="A502" s="257" t="str">
        <f>IFERROR(IF(AND(A496=A497,A497=A498,A498=A499,A499=A500,A500=A501),IF(A501+1&gt;MATCH(0,Input_Lieferant!$B$9:$B$158,-1),"",A501+1),A501),"")</f>
        <v/>
      </c>
      <c r="B502" t="str">
        <f>IF(Input_Lieferant!B503="","",Input_Lieferant!B503)</f>
        <v/>
      </c>
      <c r="C502" t="str">
        <f t="shared" si="484"/>
        <v/>
      </c>
      <c r="D502" t="str">
        <f t="shared" si="485"/>
        <v/>
      </c>
      <c r="E502" t="str">
        <f t="shared" si="486"/>
        <v/>
      </c>
      <c r="F502" t="str">
        <f t="shared" si="494"/>
        <v/>
      </c>
      <c r="G502" t="str">
        <f t="shared" ref="G502" si="534">IF(A502="","",1)</f>
        <v/>
      </c>
      <c r="H502" t="str">
        <f t="shared" si="488"/>
        <v/>
      </c>
      <c r="I502" t="str">
        <f>_xlfn.IFNA(IF(INDEX(Input_Lieferant!$C$9:$BE$158,MATCH($A502,Input_Lieferant!$B$9:$B$158,0),MATCH($I$5,Input_Lieferant!$C$8:$BE$8,0))=0,"",INDEX(Input_Lieferant!$C$9:$BE$158,MATCH($A502,Input_Lieferant!$B$9:$B$158,0),MATCH($I$5,Input_Lieferant!$C$8:$BE$8,0))),"")</f>
        <v/>
      </c>
    </row>
    <row r="503" spans="1:9" x14ac:dyDescent="0.2">
      <c r="A503" s="257" t="str">
        <f>IFERROR(IF(AND(A497=A498,A498=A499,A499=A500,A500=A501,A501=A502),IF(A502+1&gt;MATCH(0,Input_Lieferant!$B$9:$B$158,-1),"",A502+1),A502),"")</f>
        <v/>
      </c>
      <c r="B503" t="str">
        <f>IF(Input_Lieferant!B504="","",Input_Lieferant!B504)</f>
        <v/>
      </c>
      <c r="C503" t="str">
        <f t="shared" si="484"/>
        <v/>
      </c>
      <c r="D503" t="str">
        <f t="shared" si="485"/>
        <v/>
      </c>
      <c r="E503" t="str">
        <f t="shared" si="486"/>
        <v/>
      </c>
      <c r="F503" t="str">
        <f t="shared" si="494"/>
        <v/>
      </c>
      <c r="G503" t="str">
        <f t="shared" ref="G503" si="535">IF(A502="","",2)</f>
        <v/>
      </c>
      <c r="H503" t="str">
        <f t="shared" si="488"/>
        <v/>
      </c>
      <c r="I503" t="str">
        <f>_xlfn.IFNA(IF(INDEX(Input_Lieferant!$C$9:$BE$158,MATCH($A503,Input_Lieferant!$B$9:$B$158,0),MATCH($I$2,Input_Lieferant!$C$8:$BE$8,0))=0,"",INDEX(Input_Lieferant!$C$9:$BE$158,MATCH($A503,Input_Lieferant!$B$9:$B$158,0),MATCH($I$2,Input_Lieferant!$C$8:$BE$8,0))),"")</f>
        <v/>
      </c>
    </row>
    <row r="504" spans="1:9" x14ac:dyDescent="0.2">
      <c r="A504" s="257" t="str">
        <f>IFERROR(IF(AND(A498=A499,A499=A500,A500=A501,A501=A502,A502=A503),IF(A503+1&gt;MATCH(0,Input_Lieferant!$B$9:$B$158,-1),"",A503+1),A503),"")</f>
        <v/>
      </c>
      <c r="B504" t="str">
        <f>IF(Input_Lieferant!B505="","",Input_Lieferant!B505)</f>
        <v/>
      </c>
      <c r="C504" t="str">
        <f t="shared" si="484"/>
        <v/>
      </c>
      <c r="D504" t="str">
        <f t="shared" si="485"/>
        <v/>
      </c>
      <c r="E504" t="str">
        <f t="shared" si="486"/>
        <v/>
      </c>
      <c r="F504" t="str">
        <f t="shared" si="494"/>
        <v/>
      </c>
      <c r="G504" t="str">
        <f t="shared" ref="G504" si="536">IF(A504="","",1)</f>
        <v/>
      </c>
      <c r="H504" t="str">
        <f t="shared" si="488"/>
        <v/>
      </c>
      <c r="I504" t="str">
        <f>_xlfn.IFNA(IF(INDEX(Input_Lieferant!$C$9:$BE$158,MATCH($A504,Input_Lieferant!$B$9:$B$158,0),MATCH($I$4,Input_Lieferant!$C$8:$BE$8,0))=0,"",INDEX(Input_Lieferant!$C$9:$BE$158,MATCH($A504,Input_Lieferant!$B$9:$B$158,0),MATCH($I$4,Input_Lieferant!$C$8:$BE$8,0))),"")</f>
        <v/>
      </c>
    </row>
    <row r="505" spans="1:9" x14ac:dyDescent="0.2">
      <c r="A505" s="257" t="str">
        <f>IFERROR(IF(AND(A499=A500,A500=A501,A501=A502,A502=A503,A503=A504),IF(A504+1&gt;MATCH(0,Input_Lieferant!$B$9:$B$158,-1),"",A504+1),A504),"")</f>
        <v/>
      </c>
      <c r="B505" t="str">
        <f>IF(Input_Lieferant!B506="","",Input_Lieferant!B506)</f>
        <v/>
      </c>
      <c r="C505" t="str">
        <f t="shared" si="484"/>
        <v/>
      </c>
      <c r="D505" t="str">
        <f t="shared" si="485"/>
        <v/>
      </c>
      <c r="E505" t="str">
        <f t="shared" si="486"/>
        <v/>
      </c>
      <c r="F505" t="str">
        <f t="shared" si="494"/>
        <v/>
      </c>
      <c r="G505" t="str">
        <f t="shared" ref="G505" si="537">IF(A504="","",2)</f>
        <v/>
      </c>
      <c r="H505" t="str">
        <f t="shared" si="488"/>
        <v/>
      </c>
      <c r="I505" t="str">
        <f>_xlfn.IFNA(IF(INDEX(Input_Lieferant!$C$9:$BE$158,MATCH($A505,Input_Lieferant!$B$9:$B$158,0),MATCH($I$1,Input_Lieferant!$C$8:$BE$8,0))=0,"",INDEX(Input_Lieferant!$C$9:$BE$158,MATCH($A505,Input_Lieferant!$B$9:$B$158,0),MATCH($I$1,Input_Lieferant!$C$8:$BE$8,0))),"")</f>
        <v/>
      </c>
    </row>
    <row r="506" spans="1:9" x14ac:dyDescent="0.2">
      <c r="A506" s="257" t="str">
        <f>IFERROR(IF(AND(A500=A501,A501=A502,A502=A503,A503=A504,A504=A505),IF(A505+1&gt;MATCH(0,Input_Lieferant!$B$9:$B$158,-1),"",A505+1),A505),"")</f>
        <v/>
      </c>
      <c r="B506" t="str">
        <f>IF(Input_Lieferant!B507="","",Input_Lieferant!B507)</f>
        <v/>
      </c>
      <c r="C506" t="str">
        <f t="shared" si="484"/>
        <v/>
      </c>
      <c r="D506" t="str">
        <f t="shared" si="485"/>
        <v/>
      </c>
      <c r="E506" t="str">
        <f t="shared" si="486"/>
        <v/>
      </c>
      <c r="F506" t="str">
        <f t="shared" si="494"/>
        <v/>
      </c>
      <c r="G506" t="str">
        <f t="shared" ref="G506" si="538">IF(A506="","",1)</f>
        <v/>
      </c>
      <c r="H506" t="str">
        <f t="shared" si="488"/>
        <v/>
      </c>
      <c r="I506" t="str">
        <f>_xlfn.IFNA(IF(INDEX(Input_Lieferant!$C$9:$BE$158,MATCH($A506,Input_Lieferant!$B$9:$B$158,0),MATCH($I$6,Input_Lieferant!$C$8:$BE$8,0))=0,"",INDEX(Input_Lieferant!$C$9:$BE$158,MATCH($A506,Input_Lieferant!$B$9:$B$158,0),MATCH($I$6,Input_Lieferant!$C$8:$BE$8,0))),"")</f>
        <v/>
      </c>
    </row>
    <row r="507" spans="1:9" x14ac:dyDescent="0.2">
      <c r="A507" s="257" t="str">
        <f>IFERROR(IF(AND(A501=A502,A502=A503,A503=A504,A504=A505,A505=A506),IF(A506+1&gt;MATCH(0,Input_Lieferant!$B$9:$B$158,-1),"",A506+1),A506),"")</f>
        <v/>
      </c>
      <c r="B507" t="str">
        <f>IF(Input_Lieferant!B508="","",Input_Lieferant!B508)</f>
        <v/>
      </c>
      <c r="C507" t="str">
        <f t="shared" si="484"/>
        <v/>
      </c>
      <c r="D507" t="str">
        <f t="shared" si="485"/>
        <v/>
      </c>
      <c r="E507" t="str">
        <f t="shared" si="486"/>
        <v/>
      </c>
      <c r="F507" t="str">
        <f t="shared" si="494"/>
        <v/>
      </c>
      <c r="G507" t="str">
        <f t="shared" ref="G507" si="539">IF(A506="","",2)</f>
        <v/>
      </c>
      <c r="H507" t="str">
        <f t="shared" si="488"/>
        <v/>
      </c>
      <c r="I507" t="str">
        <f>_xlfn.IFNA(IF(INDEX(Input_Lieferant!$C$9:$BE$158,MATCH($A507,Input_Lieferant!$B$9:$B$158,0),MATCH($I$3,Input_Lieferant!$C$8:$BE$8,0))=0,"",INDEX(Input_Lieferant!$C$9:$BE$158,MATCH($A507,Input_Lieferant!$B$9:$B$158,0),MATCH($I$3,Input_Lieferant!$C$8:$BE$8,0))),"")</f>
        <v/>
      </c>
    </row>
    <row r="508" spans="1:9" x14ac:dyDescent="0.2">
      <c r="A508" s="257" t="str">
        <f>IFERROR(IF(AND(A502=A503,A503=A504,A504=A505,A505=A506,A506=A507),IF(A507+1&gt;MATCH(0,Input_Lieferant!$B$9:$B$158,-1),"",A507+1),A507),"")</f>
        <v/>
      </c>
      <c r="B508" t="str">
        <f>IF(Input_Lieferant!B509="","",Input_Lieferant!B509)</f>
        <v/>
      </c>
      <c r="C508" t="str">
        <f t="shared" si="484"/>
        <v/>
      </c>
      <c r="D508" t="str">
        <f t="shared" si="485"/>
        <v/>
      </c>
      <c r="E508" t="str">
        <f t="shared" si="486"/>
        <v/>
      </c>
      <c r="F508" t="str">
        <f t="shared" si="494"/>
        <v/>
      </c>
      <c r="G508" t="str">
        <f t="shared" ref="G508" si="540">IF(A508="","",1)</f>
        <v/>
      </c>
      <c r="H508" t="str">
        <f t="shared" si="488"/>
        <v/>
      </c>
      <c r="I508" t="str">
        <f>_xlfn.IFNA(IF(INDEX(Input_Lieferant!$C$9:$BE$158,MATCH($A508,Input_Lieferant!$B$9:$B$158,0),MATCH($I$5,Input_Lieferant!$C$8:$BE$8,0))=0,"",INDEX(Input_Lieferant!$C$9:$BE$158,MATCH($A508,Input_Lieferant!$B$9:$B$158,0),MATCH($I$5,Input_Lieferant!$C$8:$BE$8,0))),"")</f>
        <v/>
      </c>
    </row>
    <row r="509" spans="1:9" x14ac:dyDescent="0.2">
      <c r="A509" s="257" t="str">
        <f>IFERROR(IF(AND(A503=A504,A504=A505,A505=A506,A506=A507,A507=A508),IF(A508+1&gt;MATCH(0,Input_Lieferant!$B$9:$B$158,-1),"",A508+1),A508),"")</f>
        <v/>
      </c>
      <c r="B509" t="str">
        <f>IF(Input_Lieferant!B510="","",Input_Lieferant!B510)</f>
        <v/>
      </c>
      <c r="C509" t="str">
        <f t="shared" si="484"/>
        <v/>
      </c>
      <c r="D509" t="str">
        <f t="shared" si="485"/>
        <v/>
      </c>
      <c r="E509" t="str">
        <f t="shared" si="486"/>
        <v/>
      </c>
      <c r="F509" t="str">
        <f t="shared" si="494"/>
        <v/>
      </c>
      <c r="G509" t="str">
        <f t="shared" ref="G509" si="541">IF(A508="","",2)</f>
        <v/>
      </c>
      <c r="H509" t="str">
        <f t="shared" si="488"/>
        <v/>
      </c>
      <c r="I509" t="str">
        <f>_xlfn.IFNA(IF(INDEX(Input_Lieferant!$C$9:$BE$158,MATCH($A509,Input_Lieferant!$B$9:$B$158,0),MATCH($I$2,Input_Lieferant!$C$8:$BE$8,0))=0,"",INDEX(Input_Lieferant!$C$9:$BE$158,MATCH($A509,Input_Lieferant!$B$9:$B$158,0),MATCH($I$2,Input_Lieferant!$C$8:$BE$8,0))),"")</f>
        <v/>
      </c>
    </row>
    <row r="510" spans="1:9" x14ac:dyDescent="0.2">
      <c r="A510" s="257" t="str">
        <f>IFERROR(IF(AND(A504=A505,A505=A506,A506=A507,A507=A508,A508=A509),IF(A509+1&gt;MATCH(0,Input_Lieferant!$B$9:$B$158,-1),"",A509+1),A509),"")</f>
        <v/>
      </c>
      <c r="B510" t="str">
        <f>IF(Input_Lieferant!B511="","",Input_Lieferant!B511)</f>
        <v/>
      </c>
      <c r="C510" t="str">
        <f t="shared" si="484"/>
        <v/>
      </c>
      <c r="D510" t="str">
        <f t="shared" si="485"/>
        <v/>
      </c>
      <c r="E510" t="str">
        <f t="shared" si="486"/>
        <v/>
      </c>
      <c r="F510" t="str">
        <f t="shared" si="494"/>
        <v/>
      </c>
      <c r="G510" t="str">
        <f t="shared" ref="G510" si="542">IF(A510="","",1)</f>
        <v/>
      </c>
      <c r="H510" t="str">
        <f t="shared" si="488"/>
        <v/>
      </c>
      <c r="I510" t="str">
        <f>_xlfn.IFNA(IF(INDEX(Input_Lieferant!$C$9:$BE$158,MATCH($A510,Input_Lieferant!$B$9:$B$158,0),MATCH($I$4,Input_Lieferant!$C$8:$BE$8,0))=0,"",INDEX(Input_Lieferant!$C$9:$BE$158,MATCH($A510,Input_Lieferant!$B$9:$B$158,0),MATCH($I$4,Input_Lieferant!$C$8:$BE$8,0))),"")</f>
        <v/>
      </c>
    </row>
    <row r="511" spans="1:9" x14ac:dyDescent="0.2">
      <c r="A511" s="257" t="str">
        <f>IFERROR(IF(AND(A505=A506,A506=A507,A507=A508,A508=A509,A509=A510),IF(A510+1&gt;MATCH(0,Input_Lieferant!$B$9:$B$158,-1),"",A510+1),A510),"")</f>
        <v/>
      </c>
      <c r="B511" t="str">
        <f>IF(Input_Lieferant!B512="","",Input_Lieferant!B512)</f>
        <v/>
      </c>
      <c r="C511" t="str">
        <f t="shared" si="484"/>
        <v/>
      </c>
      <c r="D511" t="str">
        <f t="shared" si="485"/>
        <v/>
      </c>
      <c r="E511" t="str">
        <f t="shared" si="486"/>
        <v/>
      </c>
      <c r="F511" t="str">
        <f t="shared" si="494"/>
        <v/>
      </c>
      <c r="G511" t="str">
        <f t="shared" ref="G511" si="543">IF(A510="","",2)</f>
        <v/>
      </c>
      <c r="H511" t="str">
        <f t="shared" si="488"/>
        <v/>
      </c>
      <c r="I511" t="str">
        <f>_xlfn.IFNA(IF(INDEX(Input_Lieferant!$C$9:$BE$158,MATCH($A511,Input_Lieferant!$B$9:$B$158,0),MATCH($I$1,Input_Lieferant!$C$8:$BE$8,0))=0,"",INDEX(Input_Lieferant!$C$9:$BE$158,MATCH($A511,Input_Lieferant!$B$9:$B$158,0),MATCH($I$1,Input_Lieferant!$C$8:$BE$8,0))),"")</f>
        <v/>
      </c>
    </row>
    <row r="512" spans="1:9" x14ac:dyDescent="0.2">
      <c r="A512" s="257" t="str">
        <f>IFERROR(IF(AND(A506=A507,A507=A508,A508=A509,A509=A510,A510=A511),IF(A511+1&gt;MATCH(0,Input_Lieferant!$B$9:$B$158,-1),"",A511+1),A511),"")</f>
        <v/>
      </c>
      <c r="B512" t="str">
        <f>IF(Input_Lieferant!B513="","",Input_Lieferant!B513)</f>
        <v/>
      </c>
      <c r="C512" t="str">
        <f t="shared" si="484"/>
        <v/>
      </c>
      <c r="D512" t="str">
        <f t="shared" si="485"/>
        <v/>
      </c>
      <c r="E512" t="str">
        <f t="shared" si="486"/>
        <v/>
      </c>
      <c r="F512" t="str">
        <f t="shared" si="494"/>
        <v/>
      </c>
      <c r="G512" t="str">
        <f t="shared" ref="G512" si="544">IF(A512="","",1)</f>
        <v/>
      </c>
      <c r="H512" t="str">
        <f t="shared" si="488"/>
        <v/>
      </c>
      <c r="I512" t="str">
        <f>_xlfn.IFNA(IF(INDEX(Input_Lieferant!$C$9:$BE$158,MATCH($A512,Input_Lieferant!$B$9:$B$158,0),MATCH($I$6,Input_Lieferant!$C$8:$BE$8,0))=0,"",INDEX(Input_Lieferant!$C$9:$BE$158,MATCH($A512,Input_Lieferant!$B$9:$B$158,0),MATCH($I$6,Input_Lieferant!$C$8:$BE$8,0))),"")</f>
        <v/>
      </c>
    </row>
    <row r="513" spans="1:9" x14ac:dyDescent="0.2">
      <c r="A513" s="257" t="str">
        <f>IFERROR(IF(AND(A507=A508,A508=A509,A509=A510,A510=A511,A511=A512),IF(A512+1&gt;MATCH(0,Input_Lieferant!$B$9:$B$158,-1),"",A512+1),A512),"")</f>
        <v/>
      </c>
      <c r="B513" t="str">
        <f>IF(Input_Lieferant!B514="","",Input_Lieferant!B514)</f>
        <v/>
      </c>
      <c r="C513" t="str">
        <f t="shared" si="484"/>
        <v/>
      </c>
      <c r="D513" t="str">
        <f t="shared" si="485"/>
        <v/>
      </c>
      <c r="E513" t="str">
        <f t="shared" si="486"/>
        <v/>
      </c>
      <c r="F513" t="str">
        <f t="shared" si="494"/>
        <v/>
      </c>
      <c r="G513" t="str">
        <f t="shared" ref="G513" si="545">IF(A512="","",2)</f>
        <v/>
      </c>
      <c r="H513" t="str">
        <f t="shared" si="488"/>
        <v/>
      </c>
      <c r="I513" t="str">
        <f>_xlfn.IFNA(IF(INDEX(Input_Lieferant!$C$9:$BE$158,MATCH($A513,Input_Lieferant!$B$9:$B$158,0),MATCH($I$3,Input_Lieferant!$C$8:$BE$8,0))=0,"",INDEX(Input_Lieferant!$C$9:$BE$158,MATCH($A513,Input_Lieferant!$B$9:$B$158,0),MATCH($I$3,Input_Lieferant!$C$8:$BE$8,0))),"")</f>
        <v/>
      </c>
    </row>
    <row r="514" spans="1:9" x14ac:dyDescent="0.2">
      <c r="A514" s="257" t="str">
        <f>IFERROR(IF(AND(A508=A509,A509=A510,A510=A511,A511=A512,A512=A513),IF(A513+1&gt;MATCH(0,Input_Lieferant!$B$9:$B$158,-1),"",A513+1),A513),"")</f>
        <v/>
      </c>
      <c r="B514" t="str">
        <f>IF(Input_Lieferant!B515="","",Input_Lieferant!B515)</f>
        <v/>
      </c>
      <c r="C514" t="str">
        <f t="shared" si="484"/>
        <v/>
      </c>
      <c r="D514" t="str">
        <f t="shared" si="485"/>
        <v/>
      </c>
      <c r="E514" t="str">
        <f t="shared" si="486"/>
        <v/>
      </c>
      <c r="F514" t="str">
        <f t="shared" si="494"/>
        <v/>
      </c>
      <c r="G514" t="str">
        <f t="shared" ref="G514" si="546">IF(A514="","",1)</f>
        <v/>
      </c>
      <c r="H514" t="str">
        <f t="shared" si="488"/>
        <v/>
      </c>
      <c r="I514" t="str">
        <f>_xlfn.IFNA(IF(INDEX(Input_Lieferant!$C$9:$BE$158,MATCH($A514,Input_Lieferant!$B$9:$B$158,0),MATCH($I$5,Input_Lieferant!$C$8:$BE$8,0))=0,"",INDEX(Input_Lieferant!$C$9:$BE$158,MATCH($A514,Input_Lieferant!$B$9:$B$158,0),MATCH($I$5,Input_Lieferant!$C$8:$BE$8,0))),"")</f>
        <v/>
      </c>
    </row>
    <row r="515" spans="1:9" x14ac:dyDescent="0.2">
      <c r="A515" s="257" t="str">
        <f>IFERROR(IF(AND(A509=A510,A510=A511,A511=A512,A512=A513,A513=A514),IF(A514+1&gt;MATCH(0,Input_Lieferant!$B$9:$B$158,-1),"",A514+1),A514),"")</f>
        <v/>
      </c>
      <c r="B515" t="str">
        <f>IF(Input_Lieferant!B516="","",Input_Lieferant!B516)</f>
        <v/>
      </c>
      <c r="C515" t="str">
        <f t="shared" si="484"/>
        <v/>
      </c>
      <c r="D515" t="str">
        <f t="shared" si="485"/>
        <v/>
      </c>
      <c r="E515" t="str">
        <f t="shared" si="486"/>
        <v/>
      </c>
      <c r="F515" t="str">
        <f t="shared" si="494"/>
        <v/>
      </c>
      <c r="G515" t="str">
        <f t="shared" ref="G515" si="547">IF(A514="","",2)</f>
        <v/>
      </c>
      <c r="H515" t="str">
        <f t="shared" si="488"/>
        <v/>
      </c>
      <c r="I515" t="str">
        <f>_xlfn.IFNA(IF(INDEX(Input_Lieferant!$C$9:$BE$158,MATCH($A515,Input_Lieferant!$B$9:$B$158,0),MATCH($I$2,Input_Lieferant!$C$8:$BE$8,0))=0,"",INDEX(Input_Lieferant!$C$9:$BE$158,MATCH($A515,Input_Lieferant!$B$9:$B$158,0),MATCH($I$2,Input_Lieferant!$C$8:$BE$8,0))),"")</f>
        <v/>
      </c>
    </row>
    <row r="516" spans="1:9" x14ac:dyDescent="0.2">
      <c r="A516" s="257" t="str">
        <f>IFERROR(IF(AND(A510=A511,A511=A512,A512=A513,A513=A514,A514=A515),IF(A515+1&gt;MATCH(0,Input_Lieferant!$B$9:$B$158,-1),"",A515+1),A515),"")</f>
        <v/>
      </c>
      <c r="B516" t="str">
        <f>IF(Input_Lieferant!B517="","",Input_Lieferant!B517)</f>
        <v/>
      </c>
      <c r="C516" t="str">
        <f t="shared" si="484"/>
        <v/>
      </c>
      <c r="D516" t="str">
        <f t="shared" si="485"/>
        <v/>
      </c>
      <c r="E516" t="str">
        <f t="shared" si="486"/>
        <v/>
      </c>
      <c r="F516" t="str">
        <f t="shared" si="494"/>
        <v/>
      </c>
      <c r="G516" t="str">
        <f t="shared" ref="G516" si="548">IF(A516="","",1)</f>
        <v/>
      </c>
      <c r="H516" t="str">
        <f t="shared" si="488"/>
        <v/>
      </c>
      <c r="I516" t="str">
        <f>_xlfn.IFNA(IF(INDEX(Input_Lieferant!$C$9:$BE$158,MATCH($A516,Input_Lieferant!$B$9:$B$158,0),MATCH($I$4,Input_Lieferant!$C$8:$BE$8,0))=0,"",INDEX(Input_Lieferant!$C$9:$BE$158,MATCH($A516,Input_Lieferant!$B$9:$B$158,0),MATCH($I$4,Input_Lieferant!$C$8:$BE$8,0))),"")</f>
        <v/>
      </c>
    </row>
    <row r="517" spans="1:9" x14ac:dyDescent="0.2">
      <c r="A517" s="257" t="str">
        <f>IFERROR(IF(AND(A511=A512,A512=A513,A513=A514,A514=A515,A515=A516),IF(A516+1&gt;MATCH(0,Input_Lieferant!$B$9:$B$158,-1),"",A516+1),A516),"")</f>
        <v/>
      </c>
      <c r="B517" t="str">
        <f>IF(Input_Lieferant!B518="","",Input_Lieferant!B518)</f>
        <v/>
      </c>
      <c r="C517" t="str">
        <f t="shared" si="484"/>
        <v/>
      </c>
      <c r="D517" t="str">
        <f t="shared" si="485"/>
        <v/>
      </c>
      <c r="E517" t="str">
        <f t="shared" si="486"/>
        <v/>
      </c>
      <c r="F517" t="str">
        <f t="shared" si="494"/>
        <v/>
      </c>
      <c r="G517" t="str">
        <f t="shared" ref="G517" si="549">IF(A516="","",2)</f>
        <v/>
      </c>
      <c r="H517" t="str">
        <f t="shared" si="488"/>
        <v/>
      </c>
      <c r="I517" t="str">
        <f>_xlfn.IFNA(IF(INDEX(Input_Lieferant!$C$9:$BE$158,MATCH($A517,Input_Lieferant!$B$9:$B$158,0),MATCH($I$1,Input_Lieferant!$C$8:$BE$8,0))=0,"",INDEX(Input_Lieferant!$C$9:$BE$158,MATCH($A517,Input_Lieferant!$B$9:$B$158,0),MATCH($I$1,Input_Lieferant!$C$8:$BE$8,0))),"")</f>
        <v/>
      </c>
    </row>
    <row r="518" spans="1:9" x14ac:dyDescent="0.2">
      <c r="A518" s="257" t="str">
        <f>IFERROR(IF(AND(A512=A513,A513=A514,A514=A515,A515=A516,A516=A517),IF(A517+1&gt;MATCH(0,Input_Lieferant!$B$9:$B$158,-1),"",A517+1),A517),"")</f>
        <v/>
      </c>
      <c r="B518" t="str">
        <f>IF(Input_Lieferant!B519="","",Input_Lieferant!B519)</f>
        <v/>
      </c>
      <c r="C518" t="str">
        <f t="shared" si="484"/>
        <v/>
      </c>
      <c r="D518" t="str">
        <f t="shared" si="485"/>
        <v/>
      </c>
      <c r="E518" t="str">
        <f t="shared" si="486"/>
        <v/>
      </c>
      <c r="F518" t="str">
        <f t="shared" si="494"/>
        <v/>
      </c>
      <c r="G518" t="str">
        <f t="shared" ref="G518" si="550">IF(A518="","",1)</f>
        <v/>
      </c>
      <c r="H518" t="str">
        <f t="shared" si="488"/>
        <v/>
      </c>
      <c r="I518" t="str">
        <f>_xlfn.IFNA(IF(INDEX(Input_Lieferant!$C$9:$BE$158,MATCH($A518,Input_Lieferant!$B$9:$B$158,0),MATCH($I$6,Input_Lieferant!$C$8:$BE$8,0))=0,"",INDEX(Input_Lieferant!$C$9:$BE$158,MATCH($A518,Input_Lieferant!$B$9:$B$158,0),MATCH($I$6,Input_Lieferant!$C$8:$BE$8,0))),"")</f>
        <v/>
      </c>
    </row>
    <row r="519" spans="1:9" x14ac:dyDescent="0.2">
      <c r="A519" s="257" t="str">
        <f>IFERROR(IF(AND(A513=A514,A514=A515,A515=A516,A516=A517,A517=A518),IF(A518+1&gt;MATCH(0,Input_Lieferant!$B$9:$B$158,-1),"",A518+1),A518),"")</f>
        <v/>
      </c>
      <c r="B519" t="str">
        <f>IF(Input_Lieferant!B520="","",Input_Lieferant!B520)</f>
        <v/>
      </c>
      <c r="C519" t="str">
        <f t="shared" si="484"/>
        <v/>
      </c>
      <c r="D519" t="str">
        <f t="shared" si="485"/>
        <v/>
      </c>
      <c r="E519" t="str">
        <f t="shared" si="486"/>
        <v/>
      </c>
      <c r="F519" t="str">
        <f t="shared" si="494"/>
        <v/>
      </c>
      <c r="G519" t="str">
        <f t="shared" ref="G519" si="551">IF(A518="","",2)</f>
        <v/>
      </c>
      <c r="H519" t="str">
        <f t="shared" si="488"/>
        <v/>
      </c>
      <c r="I519" t="str">
        <f>_xlfn.IFNA(IF(INDEX(Input_Lieferant!$C$9:$BE$158,MATCH($A519,Input_Lieferant!$B$9:$B$158,0),MATCH($I$3,Input_Lieferant!$C$8:$BE$8,0))=0,"",INDEX(Input_Lieferant!$C$9:$BE$158,MATCH($A519,Input_Lieferant!$B$9:$B$158,0),MATCH($I$3,Input_Lieferant!$C$8:$BE$8,0))),"")</f>
        <v/>
      </c>
    </row>
    <row r="520" spans="1:9" x14ac:dyDescent="0.2">
      <c r="A520" s="257" t="str">
        <f>IFERROR(IF(AND(A514=A515,A515=A516,A516=A517,A517=A518,A518=A519),IF(A519+1&gt;MATCH(0,Input_Lieferant!$B$9:$B$158,-1),"",A519+1),A519),"")</f>
        <v/>
      </c>
      <c r="B520" t="str">
        <f>IF(Input_Lieferant!B521="","",Input_Lieferant!B521)</f>
        <v/>
      </c>
      <c r="C520" t="str">
        <f t="shared" si="484"/>
        <v/>
      </c>
      <c r="D520" t="str">
        <f t="shared" si="485"/>
        <v/>
      </c>
      <c r="E520" t="str">
        <f t="shared" si="486"/>
        <v/>
      </c>
      <c r="F520" t="str">
        <f t="shared" si="494"/>
        <v/>
      </c>
      <c r="G520" t="str">
        <f t="shared" ref="G520" si="552">IF(A520="","",1)</f>
        <v/>
      </c>
      <c r="H520" t="str">
        <f t="shared" si="488"/>
        <v/>
      </c>
      <c r="I520" t="str">
        <f>_xlfn.IFNA(IF(INDEX(Input_Lieferant!$C$9:$BE$158,MATCH($A520,Input_Lieferant!$B$9:$B$158,0),MATCH($I$5,Input_Lieferant!$C$8:$BE$8,0))=0,"",INDEX(Input_Lieferant!$C$9:$BE$158,MATCH($A520,Input_Lieferant!$B$9:$B$158,0),MATCH($I$5,Input_Lieferant!$C$8:$BE$8,0))),"")</f>
        <v/>
      </c>
    </row>
    <row r="521" spans="1:9" x14ac:dyDescent="0.2">
      <c r="A521" s="257" t="str">
        <f>IFERROR(IF(AND(A515=A516,A516=A517,A517=A518,A518=A519,A519=A520),IF(A520+1&gt;MATCH(0,Input_Lieferant!$B$9:$B$158,-1),"",A520+1),A520),"")</f>
        <v/>
      </c>
      <c r="B521" t="str">
        <f>IF(Input_Lieferant!B522="","",Input_Lieferant!B522)</f>
        <v/>
      </c>
      <c r="C521" t="str">
        <f t="shared" ref="C521:C584" si="553">IF(A521&lt;&gt;"","MATERIAL","")</f>
        <v/>
      </c>
      <c r="D521" t="str">
        <f t="shared" ref="D521:D584" si="554">A521</f>
        <v/>
      </c>
      <c r="E521" t="str">
        <f t="shared" ref="E521:E584" si="555">IF(A521&lt;&gt;"","GRUN","")</f>
        <v/>
      </c>
      <c r="F521" t="str">
        <f t="shared" si="494"/>
        <v/>
      </c>
      <c r="G521" t="str">
        <f t="shared" ref="G521" si="556">IF(A520="","",2)</f>
        <v/>
      </c>
      <c r="H521" t="str">
        <f t="shared" ref="H521:H584" si="557">IF(G521=2,"/","")</f>
        <v/>
      </c>
      <c r="I521" t="str">
        <f>_xlfn.IFNA(IF(INDEX(Input_Lieferant!$C$9:$BE$158,MATCH($A521,Input_Lieferant!$B$9:$B$158,0),MATCH($I$2,Input_Lieferant!$C$8:$BE$8,0))=0,"",INDEX(Input_Lieferant!$C$9:$BE$158,MATCH($A521,Input_Lieferant!$B$9:$B$158,0),MATCH($I$2,Input_Lieferant!$C$8:$BE$8,0))),"")</f>
        <v/>
      </c>
    </row>
    <row r="522" spans="1:9" x14ac:dyDescent="0.2">
      <c r="A522" s="257" t="str">
        <f>IFERROR(IF(AND(A516=A517,A517=A518,A518=A519,A519=A520,A520=A521),IF(A521+1&gt;MATCH(0,Input_Lieferant!$B$9:$B$158,-1),"",A521+1),A521),"")</f>
        <v/>
      </c>
      <c r="B522" t="str">
        <f>IF(Input_Lieferant!B523="","",Input_Lieferant!B523)</f>
        <v/>
      </c>
      <c r="C522" t="str">
        <f t="shared" si="553"/>
        <v/>
      </c>
      <c r="D522" t="str">
        <f t="shared" si="554"/>
        <v/>
      </c>
      <c r="E522" t="str">
        <f t="shared" si="555"/>
        <v/>
      </c>
      <c r="F522" t="str">
        <f t="shared" si="494"/>
        <v/>
      </c>
      <c r="G522" t="str">
        <f t="shared" ref="G522" si="558">IF(A522="","",1)</f>
        <v/>
      </c>
      <c r="H522" t="str">
        <f t="shared" si="557"/>
        <v/>
      </c>
      <c r="I522" t="str">
        <f>_xlfn.IFNA(IF(INDEX(Input_Lieferant!$C$9:$BE$158,MATCH($A522,Input_Lieferant!$B$9:$B$158,0),MATCH($I$4,Input_Lieferant!$C$8:$BE$8,0))=0,"",INDEX(Input_Lieferant!$C$9:$BE$158,MATCH($A522,Input_Lieferant!$B$9:$B$158,0),MATCH($I$4,Input_Lieferant!$C$8:$BE$8,0))),"")</f>
        <v/>
      </c>
    </row>
    <row r="523" spans="1:9" x14ac:dyDescent="0.2">
      <c r="A523" s="257" t="str">
        <f>IFERROR(IF(AND(A517=A518,A518=A519,A519=A520,A520=A521,A521=A522),IF(A522+1&gt;MATCH(0,Input_Lieferant!$B$9:$B$158,-1),"",A522+1),A522),"")</f>
        <v/>
      </c>
      <c r="B523" t="str">
        <f>IF(Input_Lieferant!B524="","",Input_Lieferant!B524)</f>
        <v/>
      </c>
      <c r="C523" t="str">
        <f t="shared" si="553"/>
        <v/>
      </c>
      <c r="D523" t="str">
        <f t="shared" si="554"/>
        <v/>
      </c>
      <c r="E523" t="str">
        <f t="shared" si="555"/>
        <v/>
      </c>
      <c r="F523" t="str">
        <f t="shared" si="494"/>
        <v/>
      </c>
      <c r="G523" t="str">
        <f t="shared" ref="G523" si="559">IF(A522="","",2)</f>
        <v/>
      </c>
      <c r="H523" t="str">
        <f t="shared" si="557"/>
        <v/>
      </c>
      <c r="I523" t="str">
        <f>_xlfn.IFNA(IF(INDEX(Input_Lieferant!$C$9:$BE$158,MATCH($A523,Input_Lieferant!$B$9:$B$158,0),MATCH($I$1,Input_Lieferant!$C$8:$BE$8,0))=0,"",INDEX(Input_Lieferant!$C$9:$BE$158,MATCH($A523,Input_Lieferant!$B$9:$B$158,0),MATCH($I$1,Input_Lieferant!$C$8:$BE$8,0))),"")</f>
        <v/>
      </c>
    </row>
    <row r="524" spans="1:9" x14ac:dyDescent="0.2">
      <c r="A524" s="257" t="str">
        <f>IFERROR(IF(AND(A518=A519,A519=A520,A520=A521,A521=A522,A522=A523),IF(A523+1&gt;MATCH(0,Input_Lieferant!$B$9:$B$158,-1),"",A523+1),A523),"")</f>
        <v/>
      </c>
      <c r="B524" t="str">
        <f>IF(Input_Lieferant!B525="","",Input_Lieferant!B525)</f>
        <v/>
      </c>
      <c r="C524" t="str">
        <f t="shared" si="553"/>
        <v/>
      </c>
      <c r="D524" t="str">
        <f t="shared" si="554"/>
        <v/>
      </c>
      <c r="E524" t="str">
        <f t="shared" si="555"/>
        <v/>
      </c>
      <c r="F524" t="str">
        <f t="shared" si="494"/>
        <v/>
      </c>
      <c r="G524" t="str">
        <f t="shared" ref="G524" si="560">IF(A524="","",1)</f>
        <v/>
      </c>
      <c r="H524" t="str">
        <f t="shared" si="557"/>
        <v/>
      </c>
      <c r="I524" t="str">
        <f>_xlfn.IFNA(IF(INDEX(Input_Lieferant!$C$9:$BE$158,MATCH($A524,Input_Lieferant!$B$9:$B$158,0),MATCH($I$6,Input_Lieferant!$C$8:$BE$8,0))=0,"",INDEX(Input_Lieferant!$C$9:$BE$158,MATCH($A524,Input_Lieferant!$B$9:$B$158,0),MATCH($I$6,Input_Lieferant!$C$8:$BE$8,0))),"")</f>
        <v/>
      </c>
    </row>
    <row r="525" spans="1:9" x14ac:dyDescent="0.2">
      <c r="A525" s="257" t="str">
        <f>IFERROR(IF(AND(A519=A520,A520=A521,A521=A522,A522=A523,A523=A524),IF(A524+1&gt;MATCH(0,Input_Lieferant!$B$9:$B$158,-1),"",A524+1),A524),"")</f>
        <v/>
      </c>
      <c r="B525" t="str">
        <f>IF(Input_Lieferant!B526="","",Input_Lieferant!B526)</f>
        <v/>
      </c>
      <c r="C525" t="str">
        <f t="shared" si="553"/>
        <v/>
      </c>
      <c r="D525" t="str">
        <f t="shared" si="554"/>
        <v/>
      </c>
      <c r="E525" t="str">
        <f t="shared" si="555"/>
        <v/>
      </c>
      <c r="F525" t="str">
        <f t="shared" si="494"/>
        <v/>
      </c>
      <c r="G525" t="str">
        <f t="shared" ref="G525" si="561">IF(A524="","",2)</f>
        <v/>
      </c>
      <c r="H525" t="str">
        <f t="shared" si="557"/>
        <v/>
      </c>
      <c r="I525" t="str">
        <f>_xlfn.IFNA(IF(INDEX(Input_Lieferant!$C$9:$BE$158,MATCH($A525,Input_Lieferant!$B$9:$B$158,0),MATCH($I$3,Input_Lieferant!$C$8:$BE$8,0))=0,"",INDEX(Input_Lieferant!$C$9:$BE$158,MATCH($A525,Input_Lieferant!$B$9:$B$158,0),MATCH($I$3,Input_Lieferant!$C$8:$BE$8,0))),"")</f>
        <v/>
      </c>
    </row>
    <row r="526" spans="1:9" x14ac:dyDescent="0.2">
      <c r="A526" s="257" t="str">
        <f>IFERROR(IF(AND(A520=A521,A521=A522,A522=A523,A523=A524,A524=A525),IF(A525+1&gt;MATCH(0,Input_Lieferant!$B$9:$B$158,-1),"",A525+1),A525),"")</f>
        <v/>
      </c>
      <c r="B526" t="str">
        <f>IF(Input_Lieferant!B527="","",Input_Lieferant!B527)</f>
        <v/>
      </c>
      <c r="C526" t="str">
        <f t="shared" si="553"/>
        <v/>
      </c>
      <c r="D526" t="str">
        <f t="shared" si="554"/>
        <v/>
      </c>
      <c r="E526" t="str">
        <f t="shared" si="555"/>
        <v/>
      </c>
      <c r="F526" t="str">
        <f t="shared" si="494"/>
        <v/>
      </c>
      <c r="G526" t="str">
        <f t="shared" ref="G526" si="562">IF(A526="","",1)</f>
        <v/>
      </c>
      <c r="H526" t="str">
        <f t="shared" si="557"/>
        <v/>
      </c>
      <c r="I526" t="str">
        <f>_xlfn.IFNA(IF(INDEX(Input_Lieferant!$C$9:$BE$158,MATCH($A526,Input_Lieferant!$B$9:$B$158,0),MATCH($I$5,Input_Lieferant!$C$8:$BE$8,0))=0,"",INDEX(Input_Lieferant!$C$9:$BE$158,MATCH($A526,Input_Lieferant!$B$9:$B$158,0),MATCH($I$5,Input_Lieferant!$C$8:$BE$8,0))),"")</f>
        <v/>
      </c>
    </row>
    <row r="527" spans="1:9" x14ac:dyDescent="0.2">
      <c r="A527" s="257" t="str">
        <f>IFERROR(IF(AND(A521=A522,A522=A523,A523=A524,A524=A525,A525=A526),IF(A526+1&gt;MATCH(0,Input_Lieferant!$B$9:$B$158,-1),"",A526+1),A526),"")</f>
        <v/>
      </c>
      <c r="B527" t="str">
        <f>IF(Input_Lieferant!B528="","",Input_Lieferant!B528)</f>
        <v/>
      </c>
      <c r="C527" t="str">
        <f t="shared" si="553"/>
        <v/>
      </c>
      <c r="D527" t="str">
        <f t="shared" si="554"/>
        <v/>
      </c>
      <c r="E527" t="str">
        <f t="shared" si="555"/>
        <v/>
      </c>
      <c r="F527" t="str">
        <f t="shared" ref="F527:F590" si="563">IF(A527&lt;&gt;"",F521,"")</f>
        <v/>
      </c>
      <c r="G527" t="str">
        <f t="shared" ref="G527" si="564">IF(A526="","",2)</f>
        <v/>
      </c>
      <c r="H527" t="str">
        <f t="shared" si="557"/>
        <v/>
      </c>
      <c r="I527" t="str">
        <f>_xlfn.IFNA(IF(INDEX(Input_Lieferant!$C$9:$BE$158,MATCH($A527,Input_Lieferant!$B$9:$B$158,0),MATCH($I$2,Input_Lieferant!$C$8:$BE$8,0))=0,"",INDEX(Input_Lieferant!$C$9:$BE$158,MATCH($A527,Input_Lieferant!$B$9:$B$158,0),MATCH($I$2,Input_Lieferant!$C$8:$BE$8,0))),"")</f>
        <v/>
      </c>
    </row>
    <row r="528" spans="1:9" x14ac:dyDescent="0.2">
      <c r="A528" s="257" t="str">
        <f>IFERROR(IF(AND(A522=A523,A523=A524,A524=A525,A525=A526,A526=A527),IF(A527+1&gt;MATCH(0,Input_Lieferant!$B$9:$B$158,-1),"",A527+1),A527),"")</f>
        <v/>
      </c>
      <c r="B528" t="str">
        <f>IF(Input_Lieferant!B529="","",Input_Lieferant!B529)</f>
        <v/>
      </c>
      <c r="C528" t="str">
        <f t="shared" si="553"/>
        <v/>
      </c>
      <c r="D528" t="str">
        <f t="shared" si="554"/>
        <v/>
      </c>
      <c r="E528" t="str">
        <f t="shared" si="555"/>
        <v/>
      </c>
      <c r="F528" t="str">
        <f t="shared" si="563"/>
        <v/>
      </c>
      <c r="G528" t="str">
        <f t="shared" ref="G528" si="565">IF(A528="","",1)</f>
        <v/>
      </c>
      <c r="H528" t="str">
        <f t="shared" si="557"/>
        <v/>
      </c>
      <c r="I528" t="str">
        <f>_xlfn.IFNA(IF(INDEX(Input_Lieferant!$C$9:$BE$158,MATCH($A528,Input_Lieferant!$B$9:$B$158,0),MATCH($I$4,Input_Lieferant!$C$8:$BE$8,0))=0,"",INDEX(Input_Lieferant!$C$9:$BE$158,MATCH($A528,Input_Lieferant!$B$9:$B$158,0),MATCH($I$4,Input_Lieferant!$C$8:$BE$8,0))),"")</f>
        <v/>
      </c>
    </row>
    <row r="529" spans="1:9" x14ac:dyDescent="0.2">
      <c r="A529" s="257" t="str">
        <f>IFERROR(IF(AND(A523=A524,A524=A525,A525=A526,A526=A527,A527=A528),IF(A528+1&gt;MATCH(0,Input_Lieferant!$B$9:$B$158,-1),"",A528+1),A528),"")</f>
        <v/>
      </c>
      <c r="B529" t="str">
        <f>IF(Input_Lieferant!B530="","",Input_Lieferant!B530)</f>
        <v/>
      </c>
      <c r="C529" t="str">
        <f t="shared" si="553"/>
        <v/>
      </c>
      <c r="D529" t="str">
        <f t="shared" si="554"/>
        <v/>
      </c>
      <c r="E529" t="str">
        <f t="shared" si="555"/>
        <v/>
      </c>
      <c r="F529" t="str">
        <f t="shared" si="563"/>
        <v/>
      </c>
      <c r="G529" t="str">
        <f t="shared" ref="G529" si="566">IF(A528="","",2)</f>
        <v/>
      </c>
      <c r="H529" t="str">
        <f t="shared" si="557"/>
        <v/>
      </c>
      <c r="I529" t="str">
        <f>_xlfn.IFNA(IF(INDEX(Input_Lieferant!$C$9:$BE$158,MATCH($A529,Input_Lieferant!$B$9:$B$158,0),MATCH($I$1,Input_Lieferant!$C$8:$BE$8,0))=0,"",INDEX(Input_Lieferant!$C$9:$BE$158,MATCH($A529,Input_Lieferant!$B$9:$B$158,0),MATCH($I$1,Input_Lieferant!$C$8:$BE$8,0))),"")</f>
        <v/>
      </c>
    </row>
    <row r="530" spans="1:9" x14ac:dyDescent="0.2">
      <c r="A530" s="257" t="str">
        <f>IFERROR(IF(AND(A524=A525,A525=A526,A526=A527,A527=A528,A528=A529),IF(A529+1&gt;MATCH(0,Input_Lieferant!$B$9:$B$158,-1),"",A529+1),A529),"")</f>
        <v/>
      </c>
      <c r="B530" t="str">
        <f>IF(Input_Lieferant!B531="","",Input_Lieferant!B531)</f>
        <v/>
      </c>
      <c r="C530" t="str">
        <f t="shared" si="553"/>
        <v/>
      </c>
      <c r="D530" t="str">
        <f t="shared" si="554"/>
        <v/>
      </c>
      <c r="E530" t="str">
        <f t="shared" si="555"/>
        <v/>
      </c>
      <c r="F530" t="str">
        <f t="shared" si="563"/>
        <v/>
      </c>
      <c r="G530" t="str">
        <f t="shared" ref="G530" si="567">IF(A530="","",1)</f>
        <v/>
      </c>
      <c r="H530" t="str">
        <f t="shared" si="557"/>
        <v/>
      </c>
      <c r="I530" t="str">
        <f>_xlfn.IFNA(IF(INDEX(Input_Lieferant!$C$9:$BE$158,MATCH($A530,Input_Lieferant!$B$9:$B$158,0),MATCH($I$6,Input_Lieferant!$C$8:$BE$8,0))=0,"",INDEX(Input_Lieferant!$C$9:$BE$158,MATCH($A530,Input_Lieferant!$B$9:$B$158,0),MATCH($I$6,Input_Lieferant!$C$8:$BE$8,0))),"")</f>
        <v/>
      </c>
    </row>
    <row r="531" spans="1:9" x14ac:dyDescent="0.2">
      <c r="A531" s="257" t="str">
        <f>IFERROR(IF(AND(A525=A526,A526=A527,A527=A528,A528=A529,A529=A530),IF(A530+1&gt;MATCH(0,Input_Lieferant!$B$9:$B$158,-1),"",A530+1),A530),"")</f>
        <v/>
      </c>
      <c r="B531" t="str">
        <f>IF(Input_Lieferant!B532="","",Input_Lieferant!B532)</f>
        <v/>
      </c>
      <c r="C531" t="str">
        <f t="shared" si="553"/>
        <v/>
      </c>
      <c r="D531" t="str">
        <f t="shared" si="554"/>
        <v/>
      </c>
      <c r="E531" t="str">
        <f t="shared" si="555"/>
        <v/>
      </c>
      <c r="F531" t="str">
        <f t="shared" si="563"/>
        <v/>
      </c>
      <c r="G531" t="str">
        <f t="shared" ref="G531" si="568">IF(A530="","",2)</f>
        <v/>
      </c>
      <c r="H531" t="str">
        <f t="shared" si="557"/>
        <v/>
      </c>
      <c r="I531" t="str">
        <f>_xlfn.IFNA(IF(INDEX(Input_Lieferant!$C$9:$BE$158,MATCH($A531,Input_Lieferant!$B$9:$B$158,0),MATCH($I$3,Input_Lieferant!$C$8:$BE$8,0))=0,"",INDEX(Input_Lieferant!$C$9:$BE$158,MATCH($A531,Input_Lieferant!$B$9:$B$158,0),MATCH($I$3,Input_Lieferant!$C$8:$BE$8,0))),"")</f>
        <v/>
      </c>
    </row>
    <row r="532" spans="1:9" x14ac:dyDescent="0.2">
      <c r="A532" s="257" t="str">
        <f>IFERROR(IF(AND(A526=A527,A527=A528,A528=A529,A529=A530,A530=A531),IF(A531+1&gt;MATCH(0,Input_Lieferant!$B$9:$B$158,-1),"",A531+1),A531),"")</f>
        <v/>
      </c>
      <c r="B532" t="str">
        <f>IF(Input_Lieferant!B533="","",Input_Lieferant!B533)</f>
        <v/>
      </c>
      <c r="C532" t="str">
        <f t="shared" si="553"/>
        <v/>
      </c>
      <c r="D532" t="str">
        <f t="shared" si="554"/>
        <v/>
      </c>
      <c r="E532" t="str">
        <f t="shared" si="555"/>
        <v/>
      </c>
      <c r="F532" t="str">
        <f t="shared" si="563"/>
        <v/>
      </c>
      <c r="G532" t="str">
        <f t="shared" ref="G532" si="569">IF(A532="","",1)</f>
        <v/>
      </c>
      <c r="H532" t="str">
        <f t="shared" si="557"/>
        <v/>
      </c>
      <c r="I532" t="str">
        <f>_xlfn.IFNA(IF(INDEX(Input_Lieferant!$C$9:$BE$158,MATCH($A532,Input_Lieferant!$B$9:$B$158,0),MATCH($I$5,Input_Lieferant!$C$8:$BE$8,0))=0,"",INDEX(Input_Lieferant!$C$9:$BE$158,MATCH($A532,Input_Lieferant!$B$9:$B$158,0),MATCH($I$5,Input_Lieferant!$C$8:$BE$8,0))),"")</f>
        <v/>
      </c>
    </row>
    <row r="533" spans="1:9" x14ac:dyDescent="0.2">
      <c r="A533" s="257" t="str">
        <f>IFERROR(IF(AND(A527=A528,A528=A529,A529=A530,A530=A531,A531=A532),IF(A532+1&gt;MATCH(0,Input_Lieferant!$B$9:$B$158,-1),"",A532+1),A532),"")</f>
        <v/>
      </c>
      <c r="B533" t="str">
        <f>IF(Input_Lieferant!B534="","",Input_Lieferant!B534)</f>
        <v/>
      </c>
      <c r="C533" t="str">
        <f t="shared" si="553"/>
        <v/>
      </c>
      <c r="D533" t="str">
        <f t="shared" si="554"/>
        <v/>
      </c>
      <c r="E533" t="str">
        <f t="shared" si="555"/>
        <v/>
      </c>
      <c r="F533" t="str">
        <f t="shared" si="563"/>
        <v/>
      </c>
      <c r="G533" t="str">
        <f t="shared" ref="G533" si="570">IF(A532="","",2)</f>
        <v/>
      </c>
      <c r="H533" t="str">
        <f t="shared" si="557"/>
        <v/>
      </c>
      <c r="I533" t="str">
        <f>_xlfn.IFNA(IF(INDEX(Input_Lieferant!$C$9:$BE$158,MATCH($A533,Input_Lieferant!$B$9:$B$158,0),MATCH($I$2,Input_Lieferant!$C$8:$BE$8,0))=0,"",INDEX(Input_Lieferant!$C$9:$BE$158,MATCH($A533,Input_Lieferant!$B$9:$B$158,0),MATCH($I$2,Input_Lieferant!$C$8:$BE$8,0))),"")</f>
        <v/>
      </c>
    </row>
    <row r="534" spans="1:9" x14ac:dyDescent="0.2">
      <c r="A534" s="257" t="str">
        <f>IFERROR(IF(AND(A528=A529,A529=A530,A530=A531,A531=A532,A532=A533),IF(A533+1&gt;MATCH(0,Input_Lieferant!$B$9:$B$158,-1),"",A533+1),A533),"")</f>
        <v/>
      </c>
      <c r="B534" t="str">
        <f>IF(Input_Lieferant!B535="","",Input_Lieferant!B535)</f>
        <v/>
      </c>
      <c r="C534" t="str">
        <f t="shared" si="553"/>
        <v/>
      </c>
      <c r="D534" t="str">
        <f t="shared" si="554"/>
        <v/>
      </c>
      <c r="E534" t="str">
        <f t="shared" si="555"/>
        <v/>
      </c>
      <c r="F534" t="str">
        <f t="shared" si="563"/>
        <v/>
      </c>
      <c r="G534" t="str">
        <f t="shared" ref="G534" si="571">IF(A534="","",1)</f>
        <v/>
      </c>
      <c r="H534" t="str">
        <f t="shared" si="557"/>
        <v/>
      </c>
      <c r="I534" t="str">
        <f>_xlfn.IFNA(IF(INDEX(Input_Lieferant!$C$9:$BE$158,MATCH($A534,Input_Lieferant!$B$9:$B$158,0),MATCH($I$4,Input_Lieferant!$C$8:$BE$8,0))=0,"",INDEX(Input_Lieferant!$C$9:$BE$158,MATCH($A534,Input_Lieferant!$B$9:$B$158,0),MATCH($I$4,Input_Lieferant!$C$8:$BE$8,0))),"")</f>
        <v/>
      </c>
    </row>
    <row r="535" spans="1:9" x14ac:dyDescent="0.2">
      <c r="A535" s="257" t="str">
        <f>IFERROR(IF(AND(A529=A530,A530=A531,A531=A532,A532=A533,A533=A534),IF(A534+1&gt;MATCH(0,Input_Lieferant!$B$9:$B$158,-1),"",A534+1),A534),"")</f>
        <v/>
      </c>
      <c r="B535" t="str">
        <f>IF(Input_Lieferant!B536="","",Input_Lieferant!B536)</f>
        <v/>
      </c>
      <c r="C535" t="str">
        <f t="shared" si="553"/>
        <v/>
      </c>
      <c r="D535" t="str">
        <f t="shared" si="554"/>
        <v/>
      </c>
      <c r="E535" t="str">
        <f t="shared" si="555"/>
        <v/>
      </c>
      <c r="F535" t="str">
        <f t="shared" si="563"/>
        <v/>
      </c>
      <c r="G535" t="str">
        <f t="shared" ref="G535" si="572">IF(A534="","",2)</f>
        <v/>
      </c>
      <c r="H535" t="str">
        <f t="shared" si="557"/>
        <v/>
      </c>
      <c r="I535" t="str">
        <f>_xlfn.IFNA(IF(INDEX(Input_Lieferant!$C$9:$BE$158,MATCH($A535,Input_Lieferant!$B$9:$B$158,0),MATCH($I$1,Input_Lieferant!$C$8:$BE$8,0))=0,"",INDEX(Input_Lieferant!$C$9:$BE$158,MATCH($A535,Input_Lieferant!$B$9:$B$158,0),MATCH($I$1,Input_Lieferant!$C$8:$BE$8,0))),"")</f>
        <v/>
      </c>
    </row>
    <row r="536" spans="1:9" x14ac:dyDescent="0.2">
      <c r="A536" s="257" t="str">
        <f>IFERROR(IF(AND(A530=A531,A531=A532,A532=A533,A533=A534,A534=A535),IF(A535+1&gt;MATCH(0,Input_Lieferant!$B$9:$B$158,-1),"",A535+1),A535),"")</f>
        <v/>
      </c>
      <c r="B536" t="str">
        <f>IF(Input_Lieferant!B537="","",Input_Lieferant!B537)</f>
        <v/>
      </c>
      <c r="C536" t="str">
        <f t="shared" si="553"/>
        <v/>
      </c>
      <c r="D536" t="str">
        <f t="shared" si="554"/>
        <v/>
      </c>
      <c r="E536" t="str">
        <f t="shared" si="555"/>
        <v/>
      </c>
      <c r="F536" t="str">
        <f t="shared" si="563"/>
        <v/>
      </c>
      <c r="G536" t="str">
        <f t="shared" ref="G536" si="573">IF(A536="","",1)</f>
        <v/>
      </c>
      <c r="H536" t="str">
        <f t="shared" si="557"/>
        <v/>
      </c>
      <c r="I536" t="str">
        <f>_xlfn.IFNA(IF(INDEX(Input_Lieferant!$C$9:$BE$158,MATCH($A536,Input_Lieferant!$B$9:$B$158,0),MATCH($I$6,Input_Lieferant!$C$8:$BE$8,0))=0,"",INDEX(Input_Lieferant!$C$9:$BE$158,MATCH($A536,Input_Lieferant!$B$9:$B$158,0),MATCH($I$6,Input_Lieferant!$C$8:$BE$8,0))),"")</f>
        <v/>
      </c>
    </row>
    <row r="537" spans="1:9" x14ac:dyDescent="0.2">
      <c r="A537" s="257" t="str">
        <f>IFERROR(IF(AND(A531=A532,A532=A533,A533=A534,A534=A535,A535=A536),IF(A536+1&gt;MATCH(0,Input_Lieferant!$B$9:$B$158,-1),"",A536+1),A536),"")</f>
        <v/>
      </c>
      <c r="B537" t="str">
        <f>IF(Input_Lieferant!B538="","",Input_Lieferant!B538)</f>
        <v/>
      </c>
      <c r="C537" t="str">
        <f t="shared" si="553"/>
        <v/>
      </c>
      <c r="D537" t="str">
        <f t="shared" si="554"/>
        <v/>
      </c>
      <c r="E537" t="str">
        <f t="shared" si="555"/>
        <v/>
      </c>
      <c r="F537" t="str">
        <f t="shared" si="563"/>
        <v/>
      </c>
      <c r="G537" t="str">
        <f t="shared" ref="G537" si="574">IF(A536="","",2)</f>
        <v/>
      </c>
      <c r="H537" t="str">
        <f t="shared" si="557"/>
        <v/>
      </c>
      <c r="I537" t="str">
        <f>_xlfn.IFNA(IF(INDEX(Input_Lieferant!$C$9:$BE$158,MATCH($A537,Input_Lieferant!$B$9:$B$158,0),MATCH($I$3,Input_Lieferant!$C$8:$BE$8,0))=0,"",INDEX(Input_Lieferant!$C$9:$BE$158,MATCH($A537,Input_Lieferant!$B$9:$B$158,0),MATCH($I$3,Input_Lieferant!$C$8:$BE$8,0))),"")</f>
        <v/>
      </c>
    </row>
    <row r="538" spans="1:9" x14ac:dyDescent="0.2">
      <c r="A538" s="257" t="str">
        <f>IFERROR(IF(AND(A532=A533,A533=A534,A534=A535,A535=A536,A536=A537),IF(A537+1&gt;MATCH(0,Input_Lieferant!$B$9:$B$158,-1),"",A537+1),A537),"")</f>
        <v/>
      </c>
      <c r="B538" t="str">
        <f>IF(Input_Lieferant!B539="","",Input_Lieferant!B539)</f>
        <v/>
      </c>
      <c r="C538" t="str">
        <f t="shared" si="553"/>
        <v/>
      </c>
      <c r="D538" t="str">
        <f t="shared" si="554"/>
        <v/>
      </c>
      <c r="E538" t="str">
        <f t="shared" si="555"/>
        <v/>
      </c>
      <c r="F538" t="str">
        <f t="shared" si="563"/>
        <v/>
      </c>
      <c r="G538" t="str">
        <f t="shared" ref="G538" si="575">IF(A538="","",1)</f>
        <v/>
      </c>
      <c r="H538" t="str">
        <f t="shared" si="557"/>
        <v/>
      </c>
      <c r="I538" t="str">
        <f>_xlfn.IFNA(IF(INDEX(Input_Lieferant!$C$9:$BE$158,MATCH($A538,Input_Lieferant!$B$9:$B$158,0),MATCH($I$5,Input_Lieferant!$C$8:$BE$8,0))=0,"",INDEX(Input_Lieferant!$C$9:$BE$158,MATCH($A538,Input_Lieferant!$B$9:$B$158,0),MATCH($I$5,Input_Lieferant!$C$8:$BE$8,0))),"")</f>
        <v/>
      </c>
    </row>
    <row r="539" spans="1:9" x14ac:dyDescent="0.2">
      <c r="A539" s="257" t="str">
        <f>IFERROR(IF(AND(A533=A534,A534=A535,A535=A536,A536=A537,A537=A538),IF(A538+1&gt;MATCH(0,Input_Lieferant!$B$9:$B$158,-1),"",A538+1),A538),"")</f>
        <v/>
      </c>
      <c r="B539" t="str">
        <f>IF(Input_Lieferant!B540="","",Input_Lieferant!B540)</f>
        <v/>
      </c>
      <c r="C539" t="str">
        <f t="shared" si="553"/>
        <v/>
      </c>
      <c r="D539" t="str">
        <f t="shared" si="554"/>
        <v/>
      </c>
      <c r="E539" t="str">
        <f t="shared" si="555"/>
        <v/>
      </c>
      <c r="F539" t="str">
        <f t="shared" si="563"/>
        <v/>
      </c>
      <c r="G539" t="str">
        <f t="shared" ref="G539" si="576">IF(A538="","",2)</f>
        <v/>
      </c>
      <c r="H539" t="str">
        <f t="shared" si="557"/>
        <v/>
      </c>
      <c r="I539" t="str">
        <f>_xlfn.IFNA(IF(INDEX(Input_Lieferant!$C$9:$BE$158,MATCH($A539,Input_Lieferant!$B$9:$B$158,0),MATCH($I$2,Input_Lieferant!$C$8:$BE$8,0))=0,"",INDEX(Input_Lieferant!$C$9:$BE$158,MATCH($A539,Input_Lieferant!$B$9:$B$158,0),MATCH($I$2,Input_Lieferant!$C$8:$BE$8,0))),"")</f>
        <v/>
      </c>
    </row>
    <row r="540" spans="1:9" x14ac:dyDescent="0.2">
      <c r="A540" s="257" t="str">
        <f>IFERROR(IF(AND(A534=A535,A535=A536,A536=A537,A537=A538,A538=A539),IF(A539+1&gt;MATCH(0,Input_Lieferant!$B$9:$B$158,-1),"",A539+1),A539),"")</f>
        <v/>
      </c>
      <c r="B540" t="str">
        <f>IF(Input_Lieferant!B541="","",Input_Lieferant!B541)</f>
        <v/>
      </c>
      <c r="C540" t="str">
        <f t="shared" si="553"/>
        <v/>
      </c>
      <c r="D540" t="str">
        <f t="shared" si="554"/>
        <v/>
      </c>
      <c r="E540" t="str">
        <f t="shared" si="555"/>
        <v/>
      </c>
      <c r="F540" t="str">
        <f t="shared" si="563"/>
        <v/>
      </c>
      <c r="G540" t="str">
        <f t="shared" ref="G540" si="577">IF(A540="","",1)</f>
        <v/>
      </c>
      <c r="H540" t="str">
        <f t="shared" si="557"/>
        <v/>
      </c>
      <c r="I540" t="str">
        <f>_xlfn.IFNA(IF(INDEX(Input_Lieferant!$C$9:$BE$158,MATCH($A540,Input_Lieferant!$B$9:$B$158,0),MATCH($I$4,Input_Lieferant!$C$8:$BE$8,0))=0,"",INDEX(Input_Lieferant!$C$9:$BE$158,MATCH($A540,Input_Lieferant!$B$9:$B$158,0),MATCH($I$4,Input_Lieferant!$C$8:$BE$8,0))),"")</f>
        <v/>
      </c>
    </row>
    <row r="541" spans="1:9" x14ac:dyDescent="0.2">
      <c r="A541" s="257" t="str">
        <f>IFERROR(IF(AND(A535=A536,A536=A537,A537=A538,A538=A539,A539=A540),IF(A540+1&gt;MATCH(0,Input_Lieferant!$B$9:$B$158,-1),"",A540+1),A540),"")</f>
        <v/>
      </c>
      <c r="B541" t="str">
        <f>IF(Input_Lieferant!B542="","",Input_Lieferant!B542)</f>
        <v/>
      </c>
      <c r="C541" t="str">
        <f t="shared" si="553"/>
        <v/>
      </c>
      <c r="D541" t="str">
        <f t="shared" si="554"/>
        <v/>
      </c>
      <c r="E541" t="str">
        <f t="shared" si="555"/>
        <v/>
      </c>
      <c r="F541" t="str">
        <f t="shared" si="563"/>
        <v/>
      </c>
      <c r="G541" t="str">
        <f t="shared" ref="G541" si="578">IF(A540="","",2)</f>
        <v/>
      </c>
      <c r="H541" t="str">
        <f t="shared" si="557"/>
        <v/>
      </c>
      <c r="I541" t="str">
        <f>_xlfn.IFNA(IF(INDEX(Input_Lieferant!$C$9:$BE$158,MATCH($A541,Input_Lieferant!$B$9:$B$158,0),MATCH($I$1,Input_Lieferant!$C$8:$BE$8,0))=0,"",INDEX(Input_Lieferant!$C$9:$BE$158,MATCH($A541,Input_Lieferant!$B$9:$B$158,0),MATCH($I$1,Input_Lieferant!$C$8:$BE$8,0))),"")</f>
        <v/>
      </c>
    </row>
    <row r="542" spans="1:9" x14ac:dyDescent="0.2">
      <c r="A542" s="257" t="str">
        <f>IFERROR(IF(AND(A536=A537,A537=A538,A538=A539,A539=A540,A540=A541),IF(A541+1&gt;MATCH(0,Input_Lieferant!$B$9:$B$158,-1),"",A541+1),A541),"")</f>
        <v/>
      </c>
      <c r="B542" t="str">
        <f>IF(Input_Lieferant!B543="","",Input_Lieferant!B543)</f>
        <v/>
      </c>
      <c r="C542" t="str">
        <f t="shared" si="553"/>
        <v/>
      </c>
      <c r="D542" t="str">
        <f t="shared" si="554"/>
        <v/>
      </c>
      <c r="E542" t="str">
        <f t="shared" si="555"/>
        <v/>
      </c>
      <c r="F542" t="str">
        <f t="shared" si="563"/>
        <v/>
      </c>
      <c r="G542" t="str">
        <f t="shared" ref="G542" si="579">IF(A542="","",1)</f>
        <v/>
      </c>
      <c r="H542" t="str">
        <f t="shared" si="557"/>
        <v/>
      </c>
      <c r="I542" t="str">
        <f>_xlfn.IFNA(IF(INDEX(Input_Lieferant!$C$9:$BE$158,MATCH($A542,Input_Lieferant!$B$9:$B$158,0),MATCH($I$6,Input_Lieferant!$C$8:$BE$8,0))=0,"",INDEX(Input_Lieferant!$C$9:$BE$158,MATCH($A542,Input_Lieferant!$B$9:$B$158,0),MATCH($I$6,Input_Lieferant!$C$8:$BE$8,0))),"")</f>
        <v/>
      </c>
    </row>
    <row r="543" spans="1:9" x14ac:dyDescent="0.2">
      <c r="A543" s="257" t="str">
        <f>IFERROR(IF(AND(A537=A538,A538=A539,A539=A540,A540=A541,A541=A542),IF(A542+1&gt;MATCH(0,Input_Lieferant!$B$9:$B$158,-1),"",A542+1),A542),"")</f>
        <v/>
      </c>
      <c r="B543" t="str">
        <f>IF(Input_Lieferant!B544="","",Input_Lieferant!B544)</f>
        <v/>
      </c>
      <c r="C543" t="str">
        <f t="shared" si="553"/>
        <v/>
      </c>
      <c r="D543" t="str">
        <f t="shared" si="554"/>
        <v/>
      </c>
      <c r="E543" t="str">
        <f t="shared" si="555"/>
        <v/>
      </c>
      <c r="F543" t="str">
        <f t="shared" si="563"/>
        <v/>
      </c>
      <c r="G543" t="str">
        <f t="shared" ref="G543" si="580">IF(A542="","",2)</f>
        <v/>
      </c>
      <c r="H543" t="str">
        <f t="shared" si="557"/>
        <v/>
      </c>
      <c r="I543" t="str">
        <f>_xlfn.IFNA(IF(INDEX(Input_Lieferant!$C$9:$BE$158,MATCH($A543,Input_Lieferant!$B$9:$B$158,0),MATCH($I$3,Input_Lieferant!$C$8:$BE$8,0))=0,"",INDEX(Input_Lieferant!$C$9:$BE$158,MATCH($A543,Input_Lieferant!$B$9:$B$158,0),MATCH($I$3,Input_Lieferant!$C$8:$BE$8,0))),"")</f>
        <v/>
      </c>
    </row>
    <row r="544" spans="1:9" x14ac:dyDescent="0.2">
      <c r="A544" s="257" t="str">
        <f>IFERROR(IF(AND(A538=A539,A539=A540,A540=A541,A541=A542,A542=A543),IF(A543+1&gt;MATCH(0,Input_Lieferant!$B$9:$B$158,-1),"",A543+1),A543),"")</f>
        <v/>
      </c>
      <c r="B544" t="str">
        <f>IF(Input_Lieferant!B545="","",Input_Lieferant!B545)</f>
        <v/>
      </c>
      <c r="C544" t="str">
        <f t="shared" si="553"/>
        <v/>
      </c>
      <c r="D544" t="str">
        <f t="shared" si="554"/>
        <v/>
      </c>
      <c r="E544" t="str">
        <f t="shared" si="555"/>
        <v/>
      </c>
      <c r="F544" t="str">
        <f t="shared" si="563"/>
        <v/>
      </c>
      <c r="G544" t="str">
        <f t="shared" ref="G544" si="581">IF(A544="","",1)</f>
        <v/>
      </c>
      <c r="H544" t="str">
        <f t="shared" si="557"/>
        <v/>
      </c>
      <c r="I544" t="str">
        <f>_xlfn.IFNA(IF(INDEX(Input_Lieferant!$C$9:$BE$158,MATCH($A544,Input_Lieferant!$B$9:$B$158,0),MATCH($I$5,Input_Lieferant!$C$8:$BE$8,0))=0,"",INDEX(Input_Lieferant!$C$9:$BE$158,MATCH($A544,Input_Lieferant!$B$9:$B$158,0),MATCH($I$5,Input_Lieferant!$C$8:$BE$8,0))),"")</f>
        <v/>
      </c>
    </row>
    <row r="545" spans="1:9" x14ac:dyDescent="0.2">
      <c r="A545" s="257" t="str">
        <f>IFERROR(IF(AND(A539=A540,A540=A541,A541=A542,A542=A543,A543=A544),IF(A544+1&gt;MATCH(0,Input_Lieferant!$B$9:$B$158,-1),"",A544+1),A544),"")</f>
        <v/>
      </c>
      <c r="B545" t="str">
        <f>IF(Input_Lieferant!B546="","",Input_Lieferant!B546)</f>
        <v/>
      </c>
      <c r="C545" t="str">
        <f t="shared" si="553"/>
        <v/>
      </c>
      <c r="D545" t="str">
        <f t="shared" si="554"/>
        <v/>
      </c>
      <c r="E545" t="str">
        <f t="shared" si="555"/>
        <v/>
      </c>
      <c r="F545" t="str">
        <f t="shared" si="563"/>
        <v/>
      </c>
      <c r="G545" t="str">
        <f t="shared" ref="G545" si="582">IF(A544="","",2)</f>
        <v/>
      </c>
      <c r="H545" t="str">
        <f t="shared" si="557"/>
        <v/>
      </c>
      <c r="I545" t="str">
        <f>_xlfn.IFNA(IF(INDEX(Input_Lieferant!$C$9:$BE$158,MATCH($A545,Input_Lieferant!$B$9:$B$158,0),MATCH($I$2,Input_Lieferant!$C$8:$BE$8,0))=0,"",INDEX(Input_Lieferant!$C$9:$BE$158,MATCH($A545,Input_Lieferant!$B$9:$B$158,0),MATCH($I$2,Input_Lieferant!$C$8:$BE$8,0))),"")</f>
        <v/>
      </c>
    </row>
    <row r="546" spans="1:9" x14ac:dyDescent="0.2">
      <c r="A546" s="257" t="str">
        <f>IFERROR(IF(AND(A540=A541,A541=A542,A542=A543,A543=A544,A544=A545),IF(A545+1&gt;MATCH(0,Input_Lieferant!$B$9:$B$158,-1),"",A545+1),A545),"")</f>
        <v/>
      </c>
      <c r="B546" t="str">
        <f>IF(Input_Lieferant!B547="","",Input_Lieferant!B547)</f>
        <v/>
      </c>
      <c r="C546" t="str">
        <f t="shared" si="553"/>
        <v/>
      </c>
      <c r="D546" t="str">
        <f t="shared" si="554"/>
        <v/>
      </c>
      <c r="E546" t="str">
        <f t="shared" si="555"/>
        <v/>
      </c>
      <c r="F546" t="str">
        <f t="shared" si="563"/>
        <v/>
      </c>
      <c r="G546" t="str">
        <f t="shared" ref="G546" si="583">IF(A546="","",1)</f>
        <v/>
      </c>
      <c r="H546" t="str">
        <f t="shared" si="557"/>
        <v/>
      </c>
      <c r="I546" t="str">
        <f>_xlfn.IFNA(IF(INDEX(Input_Lieferant!$C$9:$BE$158,MATCH($A546,Input_Lieferant!$B$9:$B$158,0),MATCH($I$4,Input_Lieferant!$C$8:$BE$8,0))=0,"",INDEX(Input_Lieferant!$C$9:$BE$158,MATCH($A546,Input_Lieferant!$B$9:$B$158,0),MATCH($I$4,Input_Lieferant!$C$8:$BE$8,0))),"")</f>
        <v/>
      </c>
    </row>
    <row r="547" spans="1:9" x14ac:dyDescent="0.2">
      <c r="A547" s="257" t="str">
        <f>IFERROR(IF(AND(A541=A542,A542=A543,A543=A544,A544=A545,A545=A546),IF(A546+1&gt;MATCH(0,Input_Lieferant!$B$9:$B$158,-1),"",A546+1),A546),"")</f>
        <v/>
      </c>
      <c r="B547" t="str">
        <f>IF(Input_Lieferant!B548="","",Input_Lieferant!B548)</f>
        <v/>
      </c>
      <c r="C547" t="str">
        <f t="shared" si="553"/>
        <v/>
      </c>
      <c r="D547" t="str">
        <f t="shared" si="554"/>
        <v/>
      </c>
      <c r="E547" t="str">
        <f t="shared" si="555"/>
        <v/>
      </c>
      <c r="F547" t="str">
        <f t="shared" si="563"/>
        <v/>
      </c>
      <c r="G547" t="str">
        <f t="shared" ref="G547" si="584">IF(A546="","",2)</f>
        <v/>
      </c>
      <c r="H547" t="str">
        <f t="shared" si="557"/>
        <v/>
      </c>
      <c r="I547" t="str">
        <f>_xlfn.IFNA(IF(INDEX(Input_Lieferant!$C$9:$BE$158,MATCH($A547,Input_Lieferant!$B$9:$B$158,0),MATCH($I$1,Input_Lieferant!$C$8:$BE$8,0))=0,"",INDEX(Input_Lieferant!$C$9:$BE$158,MATCH($A547,Input_Lieferant!$B$9:$B$158,0),MATCH($I$1,Input_Lieferant!$C$8:$BE$8,0))),"")</f>
        <v/>
      </c>
    </row>
    <row r="548" spans="1:9" x14ac:dyDescent="0.2">
      <c r="A548" s="257" t="str">
        <f>IFERROR(IF(AND(A542=A543,A543=A544,A544=A545,A545=A546,A546=A547),IF(A547+1&gt;MATCH(0,Input_Lieferant!$B$9:$B$158,-1),"",A547+1),A547),"")</f>
        <v/>
      </c>
      <c r="B548" t="str">
        <f>IF(Input_Lieferant!B549="","",Input_Lieferant!B549)</f>
        <v/>
      </c>
      <c r="C548" t="str">
        <f t="shared" si="553"/>
        <v/>
      </c>
      <c r="D548" t="str">
        <f t="shared" si="554"/>
        <v/>
      </c>
      <c r="E548" t="str">
        <f t="shared" si="555"/>
        <v/>
      </c>
      <c r="F548" t="str">
        <f t="shared" si="563"/>
        <v/>
      </c>
      <c r="G548" t="str">
        <f t="shared" ref="G548" si="585">IF(A548="","",1)</f>
        <v/>
      </c>
      <c r="H548" t="str">
        <f t="shared" si="557"/>
        <v/>
      </c>
      <c r="I548" t="str">
        <f>_xlfn.IFNA(IF(INDEX(Input_Lieferant!$C$9:$BE$158,MATCH($A548,Input_Lieferant!$B$9:$B$158,0),MATCH($I$6,Input_Lieferant!$C$8:$BE$8,0))=0,"",INDEX(Input_Lieferant!$C$9:$BE$158,MATCH($A548,Input_Lieferant!$B$9:$B$158,0),MATCH($I$6,Input_Lieferant!$C$8:$BE$8,0))),"")</f>
        <v/>
      </c>
    </row>
    <row r="549" spans="1:9" x14ac:dyDescent="0.2">
      <c r="A549" s="257" t="str">
        <f>IFERROR(IF(AND(A543=A544,A544=A545,A545=A546,A546=A547,A547=A548),IF(A548+1&gt;MATCH(0,Input_Lieferant!$B$9:$B$158,-1),"",A548+1),A548),"")</f>
        <v/>
      </c>
      <c r="B549" t="str">
        <f>IF(Input_Lieferant!B550="","",Input_Lieferant!B550)</f>
        <v/>
      </c>
      <c r="C549" t="str">
        <f t="shared" si="553"/>
        <v/>
      </c>
      <c r="D549" t="str">
        <f t="shared" si="554"/>
        <v/>
      </c>
      <c r="E549" t="str">
        <f t="shared" si="555"/>
        <v/>
      </c>
      <c r="F549" t="str">
        <f t="shared" si="563"/>
        <v/>
      </c>
      <c r="G549" t="str">
        <f t="shared" ref="G549" si="586">IF(A548="","",2)</f>
        <v/>
      </c>
      <c r="H549" t="str">
        <f t="shared" si="557"/>
        <v/>
      </c>
      <c r="I549" t="str">
        <f>_xlfn.IFNA(IF(INDEX(Input_Lieferant!$C$9:$BE$158,MATCH($A549,Input_Lieferant!$B$9:$B$158,0),MATCH($I$3,Input_Lieferant!$C$8:$BE$8,0))=0,"",INDEX(Input_Lieferant!$C$9:$BE$158,MATCH($A549,Input_Lieferant!$B$9:$B$158,0),MATCH($I$3,Input_Lieferant!$C$8:$BE$8,0))),"")</f>
        <v/>
      </c>
    </row>
    <row r="550" spans="1:9" x14ac:dyDescent="0.2">
      <c r="A550" s="257" t="str">
        <f>IFERROR(IF(AND(A544=A545,A545=A546,A546=A547,A547=A548,A548=A549),IF(A549+1&gt;MATCH(0,Input_Lieferant!$B$9:$B$158,-1),"",A549+1),A549),"")</f>
        <v/>
      </c>
      <c r="B550" t="str">
        <f>IF(Input_Lieferant!B551="","",Input_Lieferant!B551)</f>
        <v/>
      </c>
      <c r="C550" t="str">
        <f t="shared" si="553"/>
        <v/>
      </c>
      <c r="D550" t="str">
        <f t="shared" si="554"/>
        <v/>
      </c>
      <c r="E550" t="str">
        <f t="shared" si="555"/>
        <v/>
      </c>
      <c r="F550" t="str">
        <f t="shared" si="563"/>
        <v/>
      </c>
      <c r="G550" t="str">
        <f t="shared" ref="G550" si="587">IF(A550="","",1)</f>
        <v/>
      </c>
      <c r="H550" t="str">
        <f t="shared" si="557"/>
        <v/>
      </c>
      <c r="I550" t="str">
        <f>_xlfn.IFNA(IF(INDEX(Input_Lieferant!$C$9:$BE$158,MATCH($A550,Input_Lieferant!$B$9:$B$158,0),MATCH($I$5,Input_Lieferant!$C$8:$BE$8,0))=0,"",INDEX(Input_Lieferant!$C$9:$BE$158,MATCH($A550,Input_Lieferant!$B$9:$B$158,0),MATCH($I$5,Input_Lieferant!$C$8:$BE$8,0))),"")</f>
        <v/>
      </c>
    </row>
    <row r="551" spans="1:9" x14ac:dyDescent="0.2">
      <c r="A551" s="257" t="str">
        <f>IFERROR(IF(AND(A545=A546,A546=A547,A547=A548,A548=A549,A549=A550),IF(A550+1&gt;MATCH(0,Input_Lieferant!$B$9:$B$158,-1),"",A550+1),A550),"")</f>
        <v/>
      </c>
      <c r="B551" t="str">
        <f>IF(Input_Lieferant!B552="","",Input_Lieferant!B552)</f>
        <v/>
      </c>
      <c r="C551" t="str">
        <f t="shared" si="553"/>
        <v/>
      </c>
      <c r="D551" t="str">
        <f t="shared" si="554"/>
        <v/>
      </c>
      <c r="E551" t="str">
        <f t="shared" si="555"/>
        <v/>
      </c>
      <c r="F551" t="str">
        <f t="shared" si="563"/>
        <v/>
      </c>
      <c r="G551" t="str">
        <f t="shared" ref="G551" si="588">IF(A550="","",2)</f>
        <v/>
      </c>
      <c r="H551" t="str">
        <f t="shared" si="557"/>
        <v/>
      </c>
      <c r="I551" t="str">
        <f>_xlfn.IFNA(IF(INDEX(Input_Lieferant!$C$9:$BE$158,MATCH($A551,Input_Lieferant!$B$9:$B$158,0),MATCH($I$2,Input_Lieferant!$C$8:$BE$8,0))=0,"",INDEX(Input_Lieferant!$C$9:$BE$158,MATCH($A551,Input_Lieferant!$B$9:$B$158,0),MATCH($I$2,Input_Lieferant!$C$8:$BE$8,0))),"")</f>
        <v/>
      </c>
    </row>
    <row r="552" spans="1:9" x14ac:dyDescent="0.2">
      <c r="A552" s="257" t="str">
        <f>IFERROR(IF(AND(A546=A547,A547=A548,A548=A549,A549=A550,A550=A551),IF(A551+1&gt;MATCH(0,Input_Lieferant!$B$9:$B$158,-1),"",A551+1),A551),"")</f>
        <v/>
      </c>
      <c r="B552" t="str">
        <f>IF(Input_Lieferant!B553="","",Input_Lieferant!B553)</f>
        <v/>
      </c>
      <c r="C552" t="str">
        <f t="shared" si="553"/>
        <v/>
      </c>
      <c r="D552" t="str">
        <f t="shared" si="554"/>
        <v/>
      </c>
      <c r="E552" t="str">
        <f t="shared" si="555"/>
        <v/>
      </c>
      <c r="F552" t="str">
        <f t="shared" si="563"/>
        <v/>
      </c>
      <c r="G552" t="str">
        <f t="shared" ref="G552" si="589">IF(A552="","",1)</f>
        <v/>
      </c>
      <c r="H552" t="str">
        <f t="shared" si="557"/>
        <v/>
      </c>
      <c r="I552" t="str">
        <f>_xlfn.IFNA(IF(INDEX(Input_Lieferant!$C$9:$BE$158,MATCH($A552,Input_Lieferant!$B$9:$B$158,0),MATCH($I$4,Input_Lieferant!$C$8:$BE$8,0))=0,"",INDEX(Input_Lieferant!$C$9:$BE$158,MATCH($A552,Input_Lieferant!$B$9:$B$158,0),MATCH($I$4,Input_Lieferant!$C$8:$BE$8,0))),"")</f>
        <v/>
      </c>
    </row>
    <row r="553" spans="1:9" x14ac:dyDescent="0.2">
      <c r="A553" s="257" t="str">
        <f>IFERROR(IF(AND(A547=A548,A548=A549,A549=A550,A550=A551,A551=A552),IF(A552+1&gt;MATCH(0,Input_Lieferant!$B$9:$B$158,-1),"",A552+1),A552),"")</f>
        <v/>
      </c>
      <c r="B553" t="str">
        <f>IF(Input_Lieferant!B554="","",Input_Lieferant!B554)</f>
        <v/>
      </c>
      <c r="C553" t="str">
        <f t="shared" si="553"/>
        <v/>
      </c>
      <c r="D553" t="str">
        <f t="shared" si="554"/>
        <v/>
      </c>
      <c r="E553" t="str">
        <f t="shared" si="555"/>
        <v/>
      </c>
      <c r="F553" t="str">
        <f t="shared" si="563"/>
        <v/>
      </c>
      <c r="G553" t="str">
        <f t="shared" ref="G553" si="590">IF(A552="","",2)</f>
        <v/>
      </c>
      <c r="H553" t="str">
        <f t="shared" si="557"/>
        <v/>
      </c>
      <c r="I553" t="str">
        <f>_xlfn.IFNA(IF(INDEX(Input_Lieferant!$C$9:$BE$158,MATCH($A553,Input_Lieferant!$B$9:$B$158,0),MATCH($I$1,Input_Lieferant!$C$8:$BE$8,0))=0,"",INDEX(Input_Lieferant!$C$9:$BE$158,MATCH($A553,Input_Lieferant!$B$9:$B$158,0),MATCH($I$1,Input_Lieferant!$C$8:$BE$8,0))),"")</f>
        <v/>
      </c>
    </row>
    <row r="554" spans="1:9" x14ac:dyDescent="0.2">
      <c r="A554" s="257" t="str">
        <f>IFERROR(IF(AND(A548=A549,A549=A550,A550=A551,A551=A552,A552=A553),IF(A553+1&gt;MATCH(0,Input_Lieferant!$B$9:$B$158,-1),"",A553+1),A553),"")</f>
        <v/>
      </c>
      <c r="B554" t="str">
        <f>IF(Input_Lieferant!B555="","",Input_Lieferant!B555)</f>
        <v/>
      </c>
      <c r="C554" t="str">
        <f t="shared" si="553"/>
        <v/>
      </c>
      <c r="D554" t="str">
        <f t="shared" si="554"/>
        <v/>
      </c>
      <c r="E554" t="str">
        <f t="shared" si="555"/>
        <v/>
      </c>
      <c r="F554" t="str">
        <f t="shared" si="563"/>
        <v/>
      </c>
      <c r="G554" t="str">
        <f t="shared" ref="G554" si="591">IF(A554="","",1)</f>
        <v/>
      </c>
      <c r="H554" t="str">
        <f t="shared" si="557"/>
        <v/>
      </c>
      <c r="I554" t="str">
        <f>_xlfn.IFNA(IF(INDEX(Input_Lieferant!$C$9:$BE$158,MATCH($A554,Input_Lieferant!$B$9:$B$158,0),MATCH($I$6,Input_Lieferant!$C$8:$BE$8,0))=0,"",INDEX(Input_Lieferant!$C$9:$BE$158,MATCH($A554,Input_Lieferant!$B$9:$B$158,0),MATCH($I$6,Input_Lieferant!$C$8:$BE$8,0))),"")</f>
        <v/>
      </c>
    </row>
    <row r="555" spans="1:9" x14ac:dyDescent="0.2">
      <c r="A555" s="257" t="str">
        <f>IFERROR(IF(AND(A549=A550,A550=A551,A551=A552,A552=A553,A553=A554),IF(A554+1&gt;MATCH(0,Input_Lieferant!$B$9:$B$158,-1),"",A554+1),A554),"")</f>
        <v/>
      </c>
      <c r="B555" t="str">
        <f>IF(Input_Lieferant!B556="","",Input_Lieferant!B556)</f>
        <v/>
      </c>
      <c r="C555" t="str">
        <f t="shared" si="553"/>
        <v/>
      </c>
      <c r="D555" t="str">
        <f t="shared" si="554"/>
        <v/>
      </c>
      <c r="E555" t="str">
        <f t="shared" si="555"/>
        <v/>
      </c>
      <c r="F555" t="str">
        <f t="shared" si="563"/>
        <v/>
      </c>
      <c r="G555" t="str">
        <f t="shared" ref="G555" si="592">IF(A554="","",2)</f>
        <v/>
      </c>
      <c r="H555" t="str">
        <f t="shared" si="557"/>
        <v/>
      </c>
      <c r="I555" t="str">
        <f>_xlfn.IFNA(IF(INDEX(Input_Lieferant!$C$9:$BE$158,MATCH($A555,Input_Lieferant!$B$9:$B$158,0),MATCH($I$3,Input_Lieferant!$C$8:$BE$8,0))=0,"",INDEX(Input_Lieferant!$C$9:$BE$158,MATCH($A555,Input_Lieferant!$B$9:$B$158,0),MATCH($I$3,Input_Lieferant!$C$8:$BE$8,0))),"")</f>
        <v/>
      </c>
    </row>
    <row r="556" spans="1:9" x14ac:dyDescent="0.2">
      <c r="A556" s="257" t="str">
        <f>IFERROR(IF(AND(A550=A551,A551=A552,A552=A553,A553=A554,A554=A555),IF(A555+1&gt;MATCH(0,Input_Lieferant!$B$9:$B$158,-1),"",A555+1),A555),"")</f>
        <v/>
      </c>
      <c r="B556" t="str">
        <f>IF(Input_Lieferant!B557="","",Input_Lieferant!B557)</f>
        <v/>
      </c>
      <c r="C556" t="str">
        <f t="shared" si="553"/>
        <v/>
      </c>
      <c r="D556" t="str">
        <f t="shared" si="554"/>
        <v/>
      </c>
      <c r="E556" t="str">
        <f t="shared" si="555"/>
        <v/>
      </c>
      <c r="F556" t="str">
        <f t="shared" si="563"/>
        <v/>
      </c>
      <c r="G556" t="str">
        <f t="shared" ref="G556" si="593">IF(A556="","",1)</f>
        <v/>
      </c>
      <c r="H556" t="str">
        <f t="shared" si="557"/>
        <v/>
      </c>
      <c r="I556" t="str">
        <f>_xlfn.IFNA(IF(INDEX(Input_Lieferant!$C$9:$BE$158,MATCH($A556,Input_Lieferant!$B$9:$B$158,0),MATCH($I$5,Input_Lieferant!$C$8:$BE$8,0))=0,"",INDEX(Input_Lieferant!$C$9:$BE$158,MATCH($A556,Input_Lieferant!$B$9:$B$158,0),MATCH($I$5,Input_Lieferant!$C$8:$BE$8,0))),"")</f>
        <v/>
      </c>
    </row>
    <row r="557" spans="1:9" x14ac:dyDescent="0.2">
      <c r="A557" s="257" t="str">
        <f>IFERROR(IF(AND(A551=A552,A552=A553,A553=A554,A554=A555,A555=A556),IF(A556+1&gt;MATCH(0,Input_Lieferant!$B$9:$B$158,-1),"",A556+1),A556),"")</f>
        <v/>
      </c>
      <c r="B557" t="str">
        <f>IF(Input_Lieferant!B558="","",Input_Lieferant!B558)</f>
        <v/>
      </c>
      <c r="C557" t="str">
        <f t="shared" si="553"/>
        <v/>
      </c>
      <c r="D557" t="str">
        <f t="shared" si="554"/>
        <v/>
      </c>
      <c r="E557" t="str">
        <f t="shared" si="555"/>
        <v/>
      </c>
      <c r="F557" t="str">
        <f t="shared" si="563"/>
        <v/>
      </c>
      <c r="G557" t="str">
        <f t="shared" ref="G557" si="594">IF(A556="","",2)</f>
        <v/>
      </c>
      <c r="H557" t="str">
        <f t="shared" si="557"/>
        <v/>
      </c>
      <c r="I557" t="str">
        <f>_xlfn.IFNA(IF(INDEX(Input_Lieferant!$C$9:$BE$158,MATCH($A557,Input_Lieferant!$B$9:$B$158,0),MATCH($I$2,Input_Lieferant!$C$8:$BE$8,0))=0,"",INDEX(Input_Lieferant!$C$9:$BE$158,MATCH($A557,Input_Lieferant!$B$9:$B$158,0),MATCH($I$2,Input_Lieferant!$C$8:$BE$8,0))),"")</f>
        <v/>
      </c>
    </row>
    <row r="558" spans="1:9" x14ac:dyDescent="0.2">
      <c r="A558" s="257" t="str">
        <f>IFERROR(IF(AND(A552=A553,A553=A554,A554=A555,A555=A556,A556=A557),IF(A557+1&gt;MATCH(0,Input_Lieferant!$B$9:$B$158,-1),"",A557+1),A557),"")</f>
        <v/>
      </c>
      <c r="B558" t="str">
        <f>IF(Input_Lieferant!B559="","",Input_Lieferant!B559)</f>
        <v/>
      </c>
      <c r="C558" t="str">
        <f t="shared" si="553"/>
        <v/>
      </c>
      <c r="D558" t="str">
        <f t="shared" si="554"/>
        <v/>
      </c>
      <c r="E558" t="str">
        <f t="shared" si="555"/>
        <v/>
      </c>
      <c r="F558" t="str">
        <f t="shared" si="563"/>
        <v/>
      </c>
      <c r="G558" t="str">
        <f t="shared" ref="G558" si="595">IF(A558="","",1)</f>
        <v/>
      </c>
      <c r="H558" t="str">
        <f t="shared" si="557"/>
        <v/>
      </c>
      <c r="I558" t="str">
        <f>_xlfn.IFNA(IF(INDEX(Input_Lieferant!$C$9:$BE$158,MATCH($A558,Input_Lieferant!$B$9:$B$158,0),MATCH($I$4,Input_Lieferant!$C$8:$BE$8,0))=0,"",INDEX(Input_Lieferant!$C$9:$BE$158,MATCH($A558,Input_Lieferant!$B$9:$B$158,0),MATCH($I$4,Input_Lieferant!$C$8:$BE$8,0))),"")</f>
        <v/>
      </c>
    </row>
    <row r="559" spans="1:9" x14ac:dyDescent="0.2">
      <c r="A559" s="257" t="str">
        <f>IFERROR(IF(AND(A553=A554,A554=A555,A555=A556,A556=A557,A557=A558),IF(A558+1&gt;MATCH(0,Input_Lieferant!$B$9:$B$158,-1),"",A558+1),A558),"")</f>
        <v/>
      </c>
      <c r="B559" t="str">
        <f>IF(Input_Lieferant!B560="","",Input_Lieferant!B560)</f>
        <v/>
      </c>
      <c r="C559" t="str">
        <f t="shared" si="553"/>
        <v/>
      </c>
      <c r="D559" t="str">
        <f t="shared" si="554"/>
        <v/>
      </c>
      <c r="E559" t="str">
        <f t="shared" si="555"/>
        <v/>
      </c>
      <c r="F559" t="str">
        <f t="shared" si="563"/>
        <v/>
      </c>
      <c r="G559" t="str">
        <f t="shared" ref="G559" si="596">IF(A558="","",2)</f>
        <v/>
      </c>
      <c r="H559" t="str">
        <f t="shared" si="557"/>
        <v/>
      </c>
      <c r="I559" t="str">
        <f>_xlfn.IFNA(IF(INDEX(Input_Lieferant!$C$9:$BE$158,MATCH($A559,Input_Lieferant!$B$9:$B$158,0),MATCH($I$1,Input_Lieferant!$C$8:$BE$8,0))=0,"",INDEX(Input_Lieferant!$C$9:$BE$158,MATCH($A559,Input_Lieferant!$B$9:$B$158,0),MATCH($I$1,Input_Lieferant!$C$8:$BE$8,0))),"")</f>
        <v/>
      </c>
    </row>
    <row r="560" spans="1:9" x14ac:dyDescent="0.2">
      <c r="A560" s="257" t="str">
        <f>IFERROR(IF(AND(A554=A555,A555=A556,A556=A557,A557=A558,A558=A559),IF(A559+1&gt;MATCH(0,Input_Lieferant!$B$9:$B$158,-1),"",A559+1),A559),"")</f>
        <v/>
      </c>
      <c r="B560" t="str">
        <f>IF(Input_Lieferant!B561="","",Input_Lieferant!B561)</f>
        <v/>
      </c>
      <c r="C560" t="str">
        <f t="shared" si="553"/>
        <v/>
      </c>
      <c r="D560" t="str">
        <f t="shared" si="554"/>
        <v/>
      </c>
      <c r="E560" t="str">
        <f t="shared" si="555"/>
        <v/>
      </c>
      <c r="F560" t="str">
        <f t="shared" si="563"/>
        <v/>
      </c>
      <c r="G560" t="str">
        <f t="shared" ref="G560" si="597">IF(A560="","",1)</f>
        <v/>
      </c>
      <c r="H560" t="str">
        <f t="shared" si="557"/>
        <v/>
      </c>
      <c r="I560" t="str">
        <f>_xlfn.IFNA(IF(INDEX(Input_Lieferant!$C$9:$BE$158,MATCH($A560,Input_Lieferant!$B$9:$B$158,0),MATCH($I$6,Input_Lieferant!$C$8:$BE$8,0))=0,"",INDEX(Input_Lieferant!$C$9:$BE$158,MATCH($A560,Input_Lieferant!$B$9:$B$158,0),MATCH($I$6,Input_Lieferant!$C$8:$BE$8,0))),"")</f>
        <v/>
      </c>
    </row>
    <row r="561" spans="1:9" x14ac:dyDescent="0.2">
      <c r="A561" s="257" t="str">
        <f>IFERROR(IF(AND(A555=A556,A556=A557,A557=A558,A558=A559,A559=A560),IF(A560+1&gt;MATCH(0,Input_Lieferant!$B$9:$B$158,-1),"",A560+1),A560),"")</f>
        <v/>
      </c>
      <c r="B561" t="str">
        <f>IF(Input_Lieferant!B562="","",Input_Lieferant!B562)</f>
        <v/>
      </c>
      <c r="C561" t="str">
        <f t="shared" si="553"/>
        <v/>
      </c>
      <c r="D561" t="str">
        <f t="shared" si="554"/>
        <v/>
      </c>
      <c r="E561" t="str">
        <f t="shared" si="555"/>
        <v/>
      </c>
      <c r="F561" t="str">
        <f t="shared" si="563"/>
        <v/>
      </c>
      <c r="G561" t="str">
        <f t="shared" ref="G561" si="598">IF(A560="","",2)</f>
        <v/>
      </c>
      <c r="H561" t="str">
        <f t="shared" si="557"/>
        <v/>
      </c>
      <c r="I561" t="str">
        <f>_xlfn.IFNA(IF(INDEX(Input_Lieferant!$C$9:$BE$158,MATCH($A561,Input_Lieferant!$B$9:$B$158,0),MATCH($I$3,Input_Lieferant!$C$8:$BE$8,0))=0,"",INDEX(Input_Lieferant!$C$9:$BE$158,MATCH($A561,Input_Lieferant!$B$9:$B$158,0),MATCH($I$3,Input_Lieferant!$C$8:$BE$8,0))),"")</f>
        <v/>
      </c>
    </row>
    <row r="562" spans="1:9" x14ac:dyDescent="0.2">
      <c r="A562" s="257" t="str">
        <f>IFERROR(IF(AND(A556=A557,A557=A558,A558=A559,A559=A560,A560=A561),IF(A561+1&gt;MATCH(0,Input_Lieferant!$B$9:$B$158,-1),"",A561+1),A561),"")</f>
        <v/>
      </c>
      <c r="B562" t="str">
        <f>IF(Input_Lieferant!B563="","",Input_Lieferant!B563)</f>
        <v/>
      </c>
      <c r="C562" t="str">
        <f t="shared" si="553"/>
        <v/>
      </c>
      <c r="D562" t="str">
        <f t="shared" si="554"/>
        <v/>
      </c>
      <c r="E562" t="str">
        <f t="shared" si="555"/>
        <v/>
      </c>
      <c r="F562" t="str">
        <f t="shared" si="563"/>
        <v/>
      </c>
      <c r="G562" t="str">
        <f t="shared" ref="G562" si="599">IF(A562="","",1)</f>
        <v/>
      </c>
      <c r="H562" t="str">
        <f t="shared" si="557"/>
        <v/>
      </c>
      <c r="I562" t="str">
        <f>_xlfn.IFNA(IF(INDEX(Input_Lieferant!$C$9:$BE$158,MATCH($A562,Input_Lieferant!$B$9:$B$158,0),MATCH($I$5,Input_Lieferant!$C$8:$BE$8,0))=0,"",INDEX(Input_Lieferant!$C$9:$BE$158,MATCH($A562,Input_Lieferant!$B$9:$B$158,0),MATCH($I$5,Input_Lieferant!$C$8:$BE$8,0))),"")</f>
        <v/>
      </c>
    </row>
    <row r="563" spans="1:9" x14ac:dyDescent="0.2">
      <c r="A563" s="257" t="str">
        <f>IFERROR(IF(AND(A557=A558,A558=A559,A559=A560,A560=A561,A561=A562),IF(A562+1&gt;MATCH(0,Input_Lieferant!$B$9:$B$158,-1),"",A562+1),A562),"")</f>
        <v/>
      </c>
      <c r="B563" t="str">
        <f>IF(Input_Lieferant!B564="","",Input_Lieferant!B564)</f>
        <v/>
      </c>
      <c r="C563" t="str">
        <f t="shared" si="553"/>
        <v/>
      </c>
      <c r="D563" t="str">
        <f t="shared" si="554"/>
        <v/>
      </c>
      <c r="E563" t="str">
        <f t="shared" si="555"/>
        <v/>
      </c>
      <c r="F563" t="str">
        <f t="shared" si="563"/>
        <v/>
      </c>
      <c r="G563" t="str">
        <f t="shared" ref="G563" si="600">IF(A562="","",2)</f>
        <v/>
      </c>
      <c r="H563" t="str">
        <f t="shared" si="557"/>
        <v/>
      </c>
      <c r="I563" t="str">
        <f>_xlfn.IFNA(IF(INDEX(Input_Lieferant!$C$9:$BE$158,MATCH($A563,Input_Lieferant!$B$9:$B$158,0),MATCH($I$2,Input_Lieferant!$C$8:$BE$8,0))=0,"",INDEX(Input_Lieferant!$C$9:$BE$158,MATCH($A563,Input_Lieferant!$B$9:$B$158,0),MATCH($I$2,Input_Lieferant!$C$8:$BE$8,0))),"")</f>
        <v/>
      </c>
    </row>
    <row r="564" spans="1:9" x14ac:dyDescent="0.2">
      <c r="A564" s="257" t="str">
        <f>IFERROR(IF(AND(A558=A559,A559=A560,A560=A561,A561=A562,A562=A563),IF(A563+1&gt;MATCH(0,Input_Lieferant!$B$9:$B$158,-1),"",A563+1),A563),"")</f>
        <v/>
      </c>
      <c r="B564" t="str">
        <f>IF(Input_Lieferant!B565="","",Input_Lieferant!B565)</f>
        <v/>
      </c>
      <c r="C564" t="str">
        <f t="shared" si="553"/>
        <v/>
      </c>
      <c r="D564" t="str">
        <f t="shared" si="554"/>
        <v/>
      </c>
      <c r="E564" t="str">
        <f t="shared" si="555"/>
        <v/>
      </c>
      <c r="F564" t="str">
        <f t="shared" si="563"/>
        <v/>
      </c>
      <c r="G564" t="str">
        <f t="shared" ref="G564" si="601">IF(A564="","",1)</f>
        <v/>
      </c>
      <c r="H564" t="str">
        <f t="shared" si="557"/>
        <v/>
      </c>
      <c r="I564" t="str">
        <f>_xlfn.IFNA(IF(INDEX(Input_Lieferant!$C$9:$BE$158,MATCH($A564,Input_Lieferant!$B$9:$B$158,0),MATCH($I$4,Input_Lieferant!$C$8:$BE$8,0))=0,"",INDEX(Input_Lieferant!$C$9:$BE$158,MATCH($A564,Input_Lieferant!$B$9:$B$158,0),MATCH($I$4,Input_Lieferant!$C$8:$BE$8,0))),"")</f>
        <v/>
      </c>
    </row>
    <row r="565" spans="1:9" x14ac:dyDescent="0.2">
      <c r="A565" s="257" t="str">
        <f>IFERROR(IF(AND(A559=A560,A560=A561,A561=A562,A562=A563,A563=A564),IF(A564+1&gt;MATCH(0,Input_Lieferant!$B$9:$B$158,-1),"",A564+1),A564),"")</f>
        <v/>
      </c>
      <c r="B565" t="str">
        <f>IF(Input_Lieferant!B566="","",Input_Lieferant!B566)</f>
        <v/>
      </c>
      <c r="C565" t="str">
        <f t="shared" si="553"/>
        <v/>
      </c>
      <c r="D565" t="str">
        <f t="shared" si="554"/>
        <v/>
      </c>
      <c r="E565" t="str">
        <f t="shared" si="555"/>
        <v/>
      </c>
      <c r="F565" t="str">
        <f t="shared" si="563"/>
        <v/>
      </c>
      <c r="G565" t="str">
        <f t="shared" ref="G565" si="602">IF(A564="","",2)</f>
        <v/>
      </c>
      <c r="H565" t="str">
        <f t="shared" si="557"/>
        <v/>
      </c>
      <c r="I565" t="str">
        <f>_xlfn.IFNA(IF(INDEX(Input_Lieferant!$C$9:$BE$158,MATCH($A565,Input_Lieferant!$B$9:$B$158,0),MATCH($I$1,Input_Lieferant!$C$8:$BE$8,0))=0,"",INDEX(Input_Lieferant!$C$9:$BE$158,MATCH($A565,Input_Lieferant!$B$9:$B$158,0),MATCH($I$1,Input_Lieferant!$C$8:$BE$8,0))),"")</f>
        <v/>
      </c>
    </row>
    <row r="566" spans="1:9" x14ac:dyDescent="0.2">
      <c r="A566" s="257" t="str">
        <f>IFERROR(IF(AND(A560=A561,A561=A562,A562=A563,A563=A564,A564=A565),IF(A565+1&gt;MATCH(0,Input_Lieferant!$B$9:$B$158,-1),"",A565+1),A565),"")</f>
        <v/>
      </c>
      <c r="B566" t="str">
        <f>IF(Input_Lieferant!B567="","",Input_Lieferant!B567)</f>
        <v/>
      </c>
      <c r="C566" t="str">
        <f t="shared" si="553"/>
        <v/>
      </c>
      <c r="D566" t="str">
        <f t="shared" si="554"/>
        <v/>
      </c>
      <c r="E566" t="str">
        <f t="shared" si="555"/>
        <v/>
      </c>
      <c r="F566" t="str">
        <f t="shared" si="563"/>
        <v/>
      </c>
      <c r="G566" t="str">
        <f t="shared" ref="G566" si="603">IF(A566="","",1)</f>
        <v/>
      </c>
      <c r="H566" t="str">
        <f t="shared" si="557"/>
        <v/>
      </c>
      <c r="I566" t="str">
        <f>_xlfn.IFNA(IF(INDEX(Input_Lieferant!$C$9:$BE$158,MATCH($A566,Input_Lieferant!$B$9:$B$158,0),MATCH($I$6,Input_Lieferant!$C$8:$BE$8,0))=0,"",INDEX(Input_Lieferant!$C$9:$BE$158,MATCH($A566,Input_Lieferant!$B$9:$B$158,0),MATCH($I$6,Input_Lieferant!$C$8:$BE$8,0))),"")</f>
        <v/>
      </c>
    </row>
    <row r="567" spans="1:9" x14ac:dyDescent="0.2">
      <c r="A567" s="257" t="str">
        <f>IFERROR(IF(AND(A561=A562,A562=A563,A563=A564,A564=A565,A565=A566),IF(A566+1&gt;MATCH(0,Input_Lieferant!$B$9:$B$158,-1),"",A566+1),A566),"")</f>
        <v/>
      </c>
      <c r="B567" t="str">
        <f>IF(Input_Lieferant!B568="","",Input_Lieferant!B568)</f>
        <v/>
      </c>
      <c r="C567" t="str">
        <f t="shared" si="553"/>
        <v/>
      </c>
      <c r="D567" t="str">
        <f t="shared" si="554"/>
        <v/>
      </c>
      <c r="E567" t="str">
        <f t="shared" si="555"/>
        <v/>
      </c>
      <c r="F567" t="str">
        <f t="shared" si="563"/>
        <v/>
      </c>
      <c r="G567" t="str">
        <f t="shared" ref="G567" si="604">IF(A566="","",2)</f>
        <v/>
      </c>
      <c r="H567" t="str">
        <f t="shared" si="557"/>
        <v/>
      </c>
      <c r="I567" t="str">
        <f>_xlfn.IFNA(IF(INDEX(Input_Lieferant!$C$9:$BE$158,MATCH($A567,Input_Lieferant!$B$9:$B$158,0),MATCH($I$3,Input_Lieferant!$C$8:$BE$8,0))=0,"",INDEX(Input_Lieferant!$C$9:$BE$158,MATCH($A567,Input_Lieferant!$B$9:$B$158,0),MATCH($I$3,Input_Lieferant!$C$8:$BE$8,0))),"")</f>
        <v/>
      </c>
    </row>
    <row r="568" spans="1:9" x14ac:dyDescent="0.2">
      <c r="A568" s="257" t="str">
        <f>IFERROR(IF(AND(A562=A563,A563=A564,A564=A565,A565=A566,A566=A567),IF(A567+1&gt;MATCH(0,Input_Lieferant!$B$9:$B$158,-1),"",A567+1),A567),"")</f>
        <v/>
      </c>
      <c r="B568" t="str">
        <f>IF(Input_Lieferant!B569="","",Input_Lieferant!B569)</f>
        <v/>
      </c>
      <c r="C568" t="str">
        <f t="shared" si="553"/>
        <v/>
      </c>
      <c r="D568" t="str">
        <f t="shared" si="554"/>
        <v/>
      </c>
      <c r="E568" t="str">
        <f t="shared" si="555"/>
        <v/>
      </c>
      <c r="F568" t="str">
        <f t="shared" si="563"/>
        <v/>
      </c>
      <c r="G568" t="str">
        <f t="shared" ref="G568" si="605">IF(A568="","",1)</f>
        <v/>
      </c>
      <c r="H568" t="str">
        <f t="shared" si="557"/>
        <v/>
      </c>
      <c r="I568" t="str">
        <f>_xlfn.IFNA(IF(INDEX(Input_Lieferant!$C$9:$BE$158,MATCH($A568,Input_Lieferant!$B$9:$B$158,0),MATCH($I$5,Input_Lieferant!$C$8:$BE$8,0))=0,"",INDEX(Input_Lieferant!$C$9:$BE$158,MATCH($A568,Input_Lieferant!$B$9:$B$158,0),MATCH($I$5,Input_Lieferant!$C$8:$BE$8,0))),"")</f>
        <v/>
      </c>
    </row>
    <row r="569" spans="1:9" x14ac:dyDescent="0.2">
      <c r="A569" s="257" t="str">
        <f>IFERROR(IF(AND(A563=A564,A564=A565,A565=A566,A566=A567,A567=A568),IF(A568+1&gt;MATCH(0,Input_Lieferant!$B$9:$B$158,-1),"",A568+1),A568),"")</f>
        <v/>
      </c>
      <c r="B569" t="str">
        <f>IF(Input_Lieferant!B570="","",Input_Lieferant!B570)</f>
        <v/>
      </c>
      <c r="C569" t="str">
        <f t="shared" si="553"/>
        <v/>
      </c>
      <c r="D569" t="str">
        <f t="shared" si="554"/>
        <v/>
      </c>
      <c r="E569" t="str">
        <f t="shared" si="555"/>
        <v/>
      </c>
      <c r="F569" t="str">
        <f t="shared" si="563"/>
        <v/>
      </c>
      <c r="G569" t="str">
        <f t="shared" ref="G569" si="606">IF(A568="","",2)</f>
        <v/>
      </c>
      <c r="H569" t="str">
        <f t="shared" si="557"/>
        <v/>
      </c>
      <c r="I569" t="str">
        <f>_xlfn.IFNA(IF(INDEX(Input_Lieferant!$C$9:$BE$158,MATCH($A569,Input_Lieferant!$B$9:$B$158,0),MATCH($I$2,Input_Lieferant!$C$8:$BE$8,0))=0,"",INDEX(Input_Lieferant!$C$9:$BE$158,MATCH($A569,Input_Lieferant!$B$9:$B$158,0),MATCH($I$2,Input_Lieferant!$C$8:$BE$8,0))),"")</f>
        <v/>
      </c>
    </row>
    <row r="570" spans="1:9" x14ac:dyDescent="0.2">
      <c r="A570" s="257" t="str">
        <f>IFERROR(IF(AND(A564=A565,A565=A566,A566=A567,A567=A568,A568=A569),IF(A569+1&gt;MATCH(0,Input_Lieferant!$B$9:$B$158,-1),"",A569+1),A569),"")</f>
        <v/>
      </c>
      <c r="B570" t="str">
        <f>IF(Input_Lieferant!B571="","",Input_Lieferant!B571)</f>
        <v/>
      </c>
      <c r="C570" t="str">
        <f t="shared" si="553"/>
        <v/>
      </c>
      <c r="D570" t="str">
        <f t="shared" si="554"/>
        <v/>
      </c>
      <c r="E570" t="str">
        <f t="shared" si="555"/>
        <v/>
      </c>
      <c r="F570" t="str">
        <f t="shared" si="563"/>
        <v/>
      </c>
      <c r="G570" t="str">
        <f t="shared" ref="G570" si="607">IF(A570="","",1)</f>
        <v/>
      </c>
      <c r="H570" t="str">
        <f t="shared" si="557"/>
        <v/>
      </c>
      <c r="I570" t="str">
        <f>_xlfn.IFNA(IF(INDEX(Input_Lieferant!$C$9:$BE$158,MATCH($A570,Input_Lieferant!$B$9:$B$158,0),MATCH($I$4,Input_Lieferant!$C$8:$BE$8,0))=0,"",INDEX(Input_Lieferant!$C$9:$BE$158,MATCH($A570,Input_Lieferant!$B$9:$B$158,0),MATCH($I$4,Input_Lieferant!$C$8:$BE$8,0))),"")</f>
        <v/>
      </c>
    </row>
    <row r="571" spans="1:9" x14ac:dyDescent="0.2">
      <c r="A571" s="257" t="str">
        <f>IFERROR(IF(AND(A565=A566,A566=A567,A567=A568,A568=A569,A569=A570),IF(A570+1&gt;MATCH(0,Input_Lieferant!$B$9:$B$158,-1),"",A570+1),A570),"")</f>
        <v/>
      </c>
      <c r="B571" t="str">
        <f>IF(Input_Lieferant!B572="","",Input_Lieferant!B572)</f>
        <v/>
      </c>
      <c r="C571" t="str">
        <f t="shared" si="553"/>
        <v/>
      </c>
      <c r="D571" t="str">
        <f t="shared" si="554"/>
        <v/>
      </c>
      <c r="E571" t="str">
        <f t="shared" si="555"/>
        <v/>
      </c>
      <c r="F571" t="str">
        <f t="shared" si="563"/>
        <v/>
      </c>
      <c r="G571" t="str">
        <f t="shared" ref="G571" si="608">IF(A570="","",2)</f>
        <v/>
      </c>
      <c r="H571" t="str">
        <f t="shared" si="557"/>
        <v/>
      </c>
      <c r="I571" t="str">
        <f>_xlfn.IFNA(IF(INDEX(Input_Lieferant!$C$9:$BE$158,MATCH($A571,Input_Lieferant!$B$9:$B$158,0),MATCH($I$1,Input_Lieferant!$C$8:$BE$8,0))=0,"",INDEX(Input_Lieferant!$C$9:$BE$158,MATCH($A571,Input_Lieferant!$B$9:$B$158,0),MATCH($I$1,Input_Lieferant!$C$8:$BE$8,0))),"")</f>
        <v/>
      </c>
    </row>
    <row r="572" spans="1:9" x14ac:dyDescent="0.2">
      <c r="A572" s="257" t="str">
        <f>IFERROR(IF(AND(A566=A567,A567=A568,A568=A569,A569=A570,A570=A571),IF(A571+1&gt;MATCH(0,Input_Lieferant!$B$9:$B$158,-1),"",A571+1),A571),"")</f>
        <v/>
      </c>
      <c r="B572" t="str">
        <f>IF(Input_Lieferant!B573="","",Input_Lieferant!B573)</f>
        <v/>
      </c>
      <c r="C572" t="str">
        <f t="shared" si="553"/>
        <v/>
      </c>
      <c r="D572" t="str">
        <f t="shared" si="554"/>
        <v/>
      </c>
      <c r="E572" t="str">
        <f t="shared" si="555"/>
        <v/>
      </c>
      <c r="F572" t="str">
        <f t="shared" si="563"/>
        <v/>
      </c>
      <c r="G572" t="str">
        <f t="shared" ref="G572" si="609">IF(A572="","",1)</f>
        <v/>
      </c>
      <c r="H572" t="str">
        <f t="shared" si="557"/>
        <v/>
      </c>
      <c r="I572" t="str">
        <f>_xlfn.IFNA(IF(INDEX(Input_Lieferant!$C$9:$BE$158,MATCH($A572,Input_Lieferant!$B$9:$B$158,0),MATCH($I$6,Input_Lieferant!$C$8:$BE$8,0))=0,"",INDEX(Input_Lieferant!$C$9:$BE$158,MATCH($A572,Input_Lieferant!$B$9:$B$158,0),MATCH($I$6,Input_Lieferant!$C$8:$BE$8,0))),"")</f>
        <v/>
      </c>
    </row>
    <row r="573" spans="1:9" x14ac:dyDescent="0.2">
      <c r="A573" s="257" t="str">
        <f>IFERROR(IF(AND(A567=A568,A568=A569,A569=A570,A570=A571,A571=A572),IF(A572+1&gt;MATCH(0,Input_Lieferant!$B$9:$B$158,-1),"",A572+1),A572),"")</f>
        <v/>
      </c>
      <c r="B573" t="str">
        <f>IF(Input_Lieferant!B574="","",Input_Lieferant!B574)</f>
        <v/>
      </c>
      <c r="C573" t="str">
        <f t="shared" si="553"/>
        <v/>
      </c>
      <c r="D573" t="str">
        <f t="shared" si="554"/>
        <v/>
      </c>
      <c r="E573" t="str">
        <f t="shared" si="555"/>
        <v/>
      </c>
      <c r="F573" t="str">
        <f t="shared" si="563"/>
        <v/>
      </c>
      <c r="G573" t="str">
        <f t="shared" ref="G573" si="610">IF(A572="","",2)</f>
        <v/>
      </c>
      <c r="H573" t="str">
        <f t="shared" si="557"/>
        <v/>
      </c>
      <c r="I573" t="str">
        <f>_xlfn.IFNA(IF(INDEX(Input_Lieferant!$C$9:$BE$158,MATCH($A573,Input_Lieferant!$B$9:$B$158,0),MATCH($I$3,Input_Lieferant!$C$8:$BE$8,0))=0,"",INDEX(Input_Lieferant!$C$9:$BE$158,MATCH($A573,Input_Lieferant!$B$9:$B$158,0),MATCH($I$3,Input_Lieferant!$C$8:$BE$8,0))),"")</f>
        <v/>
      </c>
    </row>
    <row r="574" spans="1:9" x14ac:dyDescent="0.2">
      <c r="A574" s="257" t="str">
        <f>IFERROR(IF(AND(A568=A569,A569=A570,A570=A571,A571=A572,A572=A573),IF(A573+1&gt;MATCH(0,Input_Lieferant!$B$9:$B$158,-1),"",A573+1),A573),"")</f>
        <v/>
      </c>
      <c r="B574" t="str">
        <f>IF(Input_Lieferant!B575="","",Input_Lieferant!B575)</f>
        <v/>
      </c>
      <c r="C574" t="str">
        <f t="shared" si="553"/>
        <v/>
      </c>
      <c r="D574" t="str">
        <f t="shared" si="554"/>
        <v/>
      </c>
      <c r="E574" t="str">
        <f t="shared" si="555"/>
        <v/>
      </c>
      <c r="F574" t="str">
        <f t="shared" si="563"/>
        <v/>
      </c>
      <c r="G574" t="str">
        <f t="shared" ref="G574" si="611">IF(A574="","",1)</f>
        <v/>
      </c>
      <c r="H574" t="str">
        <f t="shared" si="557"/>
        <v/>
      </c>
      <c r="I574" t="str">
        <f>_xlfn.IFNA(IF(INDEX(Input_Lieferant!$C$9:$BE$158,MATCH($A574,Input_Lieferant!$B$9:$B$158,0),MATCH($I$5,Input_Lieferant!$C$8:$BE$8,0))=0,"",INDEX(Input_Lieferant!$C$9:$BE$158,MATCH($A574,Input_Lieferant!$B$9:$B$158,0),MATCH($I$5,Input_Lieferant!$C$8:$BE$8,0))),"")</f>
        <v/>
      </c>
    </row>
    <row r="575" spans="1:9" x14ac:dyDescent="0.2">
      <c r="A575" s="257" t="str">
        <f>IFERROR(IF(AND(A569=A570,A570=A571,A571=A572,A572=A573,A573=A574),IF(A574+1&gt;MATCH(0,Input_Lieferant!$B$9:$B$158,-1),"",A574+1),A574),"")</f>
        <v/>
      </c>
      <c r="B575" t="str">
        <f>IF(Input_Lieferant!B576="","",Input_Lieferant!B576)</f>
        <v/>
      </c>
      <c r="C575" t="str">
        <f t="shared" si="553"/>
        <v/>
      </c>
      <c r="D575" t="str">
        <f t="shared" si="554"/>
        <v/>
      </c>
      <c r="E575" t="str">
        <f t="shared" si="555"/>
        <v/>
      </c>
      <c r="F575" t="str">
        <f t="shared" si="563"/>
        <v/>
      </c>
      <c r="G575" t="str">
        <f t="shared" ref="G575" si="612">IF(A574="","",2)</f>
        <v/>
      </c>
      <c r="H575" t="str">
        <f t="shared" si="557"/>
        <v/>
      </c>
      <c r="I575" t="str">
        <f>_xlfn.IFNA(IF(INDEX(Input_Lieferant!$C$9:$BE$158,MATCH($A575,Input_Lieferant!$B$9:$B$158,0),MATCH($I$2,Input_Lieferant!$C$8:$BE$8,0))=0,"",INDEX(Input_Lieferant!$C$9:$BE$158,MATCH($A575,Input_Lieferant!$B$9:$B$158,0),MATCH($I$2,Input_Lieferant!$C$8:$BE$8,0))),"")</f>
        <v/>
      </c>
    </row>
    <row r="576" spans="1:9" x14ac:dyDescent="0.2">
      <c r="A576" s="257" t="str">
        <f>IFERROR(IF(AND(A570=A571,A571=A572,A572=A573,A573=A574,A574=A575),IF(A575+1&gt;MATCH(0,Input_Lieferant!$B$9:$B$158,-1),"",A575+1),A575),"")</f>
        <v/>
      </c>
      <c r="B576" t="str">
        <f>IF(Input_Lieferant!B577="","",Input_Lieferant!B577)</f>
        <v/>
      </c>
      <c r="C576" t="str">
        <f t="shared" si="553"/>
        <v/>
      </c>
      <c r="D576" t="str">
        <f t="shared" si="554"/>
        <v/>
      </c>
      <c r="E576" t="str">
        <f t="shared" si="555"/>
        <v/>
      </c>
      <c r="F576" t="str">
        <f t="shared" si="563"/>
        <v/>
      </c>
      <c r="G576" t="str">
        <f t="shared" ref="G576" si="613">IF(A576="","",1)</f>
        <v/>
      </c>
      <c r="H576" t="str">
        <f t="shared" si="557"/>
        <v/>
      </c>
      <c r="I576" t="str">
        <f>_xlfn.IFNA(IF(INDEX(Input_Lieferant!$C$9:$BE$158,MATCH($A576,Input_Lieferant!$B$9:$B$158,0),MATCH($I$4,Input_Lieferant!$C$8:$BE$8,0))=0,"",INDEX(Input_Lieferant!$C$9:$BE$158,MATCH($A576,Input_Lieferant!$B$9:$B$158,0),MATCH($I$4,Input_Lieferant!$C$8:$BE$8,0))),"")</f>
        <v/>
      </c>
    </row>
    <row r="577" spans="1:9" x14ac:dyDescent="0.2">
      <c r="A577" s="257" t="str">
        <f>IFERROR(IF(AND(A571=A572,A572=A573,A573=A574,A574=A575,A575=A576),IF(A576+1&gt;MATCH(0,Input_Lieferant!$B$9:$B$158,-1),"",A576+1),A576),"")</f>
        <v/>
      </c>
      <c r="B577" t="str">
        <f>IF(Input_Lieferant!B578="","",Input_Lieferant!B578)</f>
        <v/>
      </c>
      <c r="C577" t="str">
        <f t="shared" si="553"/>
        <v/>
      </c>
      <c r="D577" t="str">
        <f t="shared" si="554"/>
        <v/>
      </c>
      <c r="E577" t="str">
        <f t="shared" si="555"/>
        <v/>
      </c>
      <c r="F577" t="str">
        <f t="shared" si="563"/>
        <v/>
      </c>
      <c r="G577" t="str">
        <f t="shared" ref="G577" si="614">IF(A576="","",2)</f>
        <v/>
      </c>
      <c r="H577" t="str">
        <f t="shared" si="557"/>
        <v/>
      </c>
      <c r="I577" t="str">
        <f>_xlfn.IFNA(IF(INDEX(Input_Lieferant!$C$9:$BE$158,MATCH($A577,Input_Lieferant!$B$9:$B$158,0),MATCH($I$1,Input_Lieferant!$C$8:$BE$8,0))=0,"",INDEX(Input_Lieferant!$C$9:$BE$158,MATCH($A577,Input_Lieferant!$B$9:$B$158,0),MATCH($I$1,Input_Lieferant!$C$8:$BE$8,0))),"")</f>
        <v/>
      </c>
    </row>
    <row r="578" spans="1:9" x14ac:dyDescent="0.2">
      <c r="A578" s="257" t="str">
        <f>IFERROR(IF(AND(A572=A573,A573=A574,A574=A575,A575=A576,A576=A577),IF(A577+1&gt;MATCH(0,Input_Lieferant!$B$9:$B$158,-1),"",A577+1),A577),"")</f>
        <v/>
      </c>
      <c r="B578" t="str">
        <f>IF(Input_Lieferant!B579="","",Input_Lieferant!B579)</f>
        <v/>
      </c>
      <c r="C578" t="str">
        <f t="shared" si="553"/>
        <v/>
      </c>
      <c r="D578" t="str">
        <f t="shared" si="554"/>
        <v/>
      </c>
      <c r="E578" t="str">
        <f t="shared" si="555"/>
        <v/>
      </c>
      <c r="F578" t="str">
        <f t="shared" si="563"/>
        <v/>
      </c>
      <c r="G578" t="str">
        <f t="shared" ref="G578" si="615">IF(A578="","",1)</f>
        <v/>
      </c>
      <c r="H578" t="str">
        <f t="shared" si="557"/>
        <v/>
      </c>
      <c r="I578" t="str">
        <f>_xlfn.IFNA(IF(INDEX(Input_Lieferant!$C$9:$BE$158,MATCH($A578,Input_Lieferant!$B$9:$B$158,0),MATCH($I$6,Input_Lieferant!$C$8:$BE$8,0))=0,"",INDEX(Input_Lieferant!$C$9:$BE$158,MATCH($A578,Input_Lieferant!$B$9:$B$158,0),MATCH($I$6,Input_Lieferant!$C$8:$BE$8,0))),"")</f>
        <v/>
      </c>
    </row>
    <row r="579" spans="1:9" x14ac:dyDescent="0.2">
      <c r="A579" s="257" t="str">
        <f>IFERROR(IF(AND(A573=A574,A574=A575,A575=A576,A576=A577,A577=A578),IF(A578+1&gt;MATCH(0,Input_Lieferant!$B$9:$B$158,-1),"",A578+1),A578),"")</f>
        <v/>
      </c>
      <c r="B579" t="str">
        <f>IF(Input_Lieferant!B580="","",Input_Lieferant!B580)</f>
        <v/>
      </c>
      <c r="C579" t="str">
        <f t="shared" si="553"/>
        <v/>
      </c>
      <c r="D579" t="str">
        <f t="shared" si="554"/>
        <v/>
      </c>
      <c r="E579" t="str">
        <f t="shared" si="555"/>
        <v/>
      </c>
      <c r="F579" t="str">
        <f t="shared" si="563"/>
        <v/>
      </c>
      <c r="G579" t="str">
        <f t="shared" ref="G579" si="616">IF(A578="","",2)</f>
        <v/>
      </c>
      <c r="H579" t="str">
        <f t="shared" si="557"/>
        <v/>
      </c>
      <c r="I579" t="str">
        <f>_xlfn.IFNA(IF(INDEX(Input_Lieferant!$C$9:$BE$158,MATCH($A579,Input_Lieferant!$B$9:$B$158,0),MATCH($I$3,Input_Lieferant!$C$8:$BE$8,0))=0,"",INDEX(Input_Lieferant!$C$9:$BE$158,MATCH($A579,Input_Lieferant!$B$9:$B$158,0),MATCH($I$3,Input_Lieferant!$C$8:$BE$8,0))),"")</f>
        <v/>
      </c>
    </row>
    <row r="580" spans="1:9" x14ac:dyDescent="0.2">
      <c r="A580" s="257" t="str">
        <f>IFERROR(IF(AND(A574=A575,A575=A576,A576=A577,A577=A578,A578=A579),IF(A579+1&gt;MATCH(0,Input_Lieferant!$B$9:$B$158,-1),"",A579+1),A579),"")</f>
        <v/>
      </c>
      <c r="B580" t="str">
        <f>IF(Input_Lieferant!B581="","",Input_Lieferant!B581)</f>
        <v/>
      </c>
      <c r="C580" t="str">
        <f t="shared" si="553"/>
        <v/>
      </c>
      <c r="D580" t="str">
        <f t="shared" si="554"/>
        <v/>
      </c>
      <c r="E580" t="str">
        <f t="shared" si="555"/>
        <v/>
      </c>
      <c r="F580" t="str">
        <f t="shared" si="563"/>
        <v/>
      </c>
      <c r="G580" t="str">
        <f t="shared" ref="G580" si="617">IF(A580="","",1)</f>
        <v/>
      </c>
      <c r="H580" t="str">
        <f t="shared" si="557"/>
        <v/>
      </c>
      <c r="I580" t="str">
        <f>_xlfn.IFNA(IF(INDEX(Input_Lieferant!$C$9:$BE$158,MATCH($A580,Input_Lieferant!$B$9:$B$158,0),MATCH($I$5,Input_Lieferant!$C$8:$BE$8,0))=0,"",INDEX(Input_Lieferant!$C$9:$BE$158,MATCH($A580,Input_Lieferant!$B$9:$B$158,0),MATCH($I$5,Input_Lieferant!$C$8:$BE$8,0))),"")</f>
        <v/>
      </c>
    </row>
    <row r="581" spans="1:9" x14ac:dyDescent="0.2">
      <c r="A581" s="257" t="str">
        <f>IFERROR(IF(AND(A575=A576,A576=A577,A577=A578,A578=A579,A579=A580),IF(A580+1&gt;MATCH(0,Input_Lieferant!$B$9:$B$158,-1),"",A580+1),A580),"")</f>
        <v/>
      </c>
      <c r="B581" t="str">
        <f>IF(Input_Lieferant!B582="","",Input_Lieferant!B582)</f>
        <v/>
      </c>
      <c r="C581" t="str">
        <f t="shared" si="553"/>
        <v/>
      </c>
      <c r="D581" t="str">
        <f t="shared" si="554"/>
        <v/>
      </c>
      <c r="E581" t="str">
        <f t="shared" si="555"/>
        <v/>
      </c>
      <c r="F581" t="str">
        <f t="shared" si="563"/>
        <v/>
      </c>
      <c r="G581" t="str">
        <f t="shared" ref="G581" si="618">IF(A580="","",2)</f>
        <v/>
      </c>
      <c r="H581" t="str">
        <f t="shared" si="557"/>
        <v/>
      </c>
      <c r="I581" t="str">
        <f>_xlfn.IFNA(IF(INDEX(Input_Lieferant!$C$9:$BE$158,MATCH($A581,Input_Lieferant!$B$9:$B$158,0),MATCH($I$2,Input_Lieferant!$C$8:$BE$8,0))=0,"",INDEX(Input_Lieferant!$C$9:$BE$158,MATCH($A581,Input_Lieferant!$B$9:$B$158,0),MATCH($I$2,Input_Lieferant!$C$8:$BE$8,0))),"")</f>
        <v/>
      </c>
    </row>
    <row r="582" spans="1:9" x14ac:dyDescent="0.2">
      <c r="A582" s="257" t="str">
        <f>IFERROR(IF(AND(A576=A577,A577=A578,A578=A579,A579=A580,A580=A581),IF(A581+1&gt;MATCH(0,Input_Lieferant!$B$9:$B$158,-1),"",A581+1),A581),"")</f>
        <v/>
      </c>
      <c r="B582" t="str">
        <f>IF(Input_Lieferant!B583="","",Input_Lieferant!B583)</f>
        <v/>
      </c>
      <c r="C582" t="str">
        <f t="shared" si="553"/>
        <v/>
      </c>
      <c r="D582" t="str">
        <f t="shared" si="554"/>
        <v/>
      </c>
      <c r="E582" t="str">
        <f t="shared" si="555"/>
        <v/>
      </c>
      <c r="F582" t="str">
        <f t="shared" si="563"/>
        <v/>
      </c>
      <c r="G582" t="str">
        <f t="shared" ref="G582" si="619">IF(A582="","",1)</f>
        <v/>
      </c>
      <c r="H582" t="str">
        <f t="shared" si="557"/>
        <v/>
      </c>
      <c r="I582" t="str">
        <f>_xlfn.IFNA(IF(INDEX(Input_Lieferant!$C$9:$BE$158,MATCH($A582,Input_Lieferant!$B$9:$B$158,0),MATCH($I$4,Input_Lieferant!$C$8:$BE$8,0))=0,"",INDEX(Input_Lieferant!$C$9:$BE$158,MATCH($A582,Input_Lieferant!$B$9:$B$158,0),MATCH($I$4,Input_Lieferant!$C$8:$BE$8,0))),"")</f>
        <v/>
      </c>
    </row>
    <row r="583" spans="1:9" x14ac:dyDescent="0.2">
      <c r="A583" s="257" t="str">
        <f>IFERROR(IF(AND(A577=A578,A578=A579,A579=A580,A580=A581,A581=A582),IF(A582+1&gt;MATCH(0,Input_Lieferant!$B$9:$B$158,-1),"",A582+1),A582),"")</f>
        <v/>
      </c>
      <c r="B583" t="str">
        <f>IF(Input_Lieferant!B584="","",Input_Lieferant!B584)</f>
        <v/>
      </c>
      <c r="C583" t="str">
        <f t="shared" si="553"/>
        <v/>
      </c>
      <c r="D583" t="str">
        <f t="shared" si="554"/>
        <v/>
      </c>
      <c r="E583" t="str">
        <f t="shared" si="555"/>
        <v/>
      </c>
      <c r="F583" t="str">
        <f t="shared" si="563"/>
        <v/>
      </c>
      <c r="G583" t="str">
        <f t="shared" ref="G583" si="620">IF(A582="","",2)</f>
        <v/>
      </c>
      <c r="H583" t="str">
        <f t="shared" si="557"/>
        <v/>
      </c>
      <c r="I583" t="str">
        <f>_xlfn.IFNA(IF(INDEX(Input_Lieferant!$C$9:$BE$158,MATCH($A583,Input_Lieferant!$B$9:$B$158,0),MATCH($I$1,Input_Lieferant!$C$8:$BE$8,0))=0,"",INDEX(Input_Lieferant!$C$9:$BE$158,MATCH($A583,Input_Lieferant!$B$9:$B$158,0),MATCH($I$1,Input_Lieferant!$C$8:$BE$8,0))),"")</f>
        <v/>
      </c>
    </row>
    <row r="584" spans="1:9" x14ac:dyDescent="0.2">
      <c r="A584" s="257" t="str">
        <f>IFERROR(IF(AND(A578=A579,A579=A580,A580=A581,A581=A582,A582=A583),IF(A583+1&gt;MATCH(0,Input_Lieferant!$B$9:$B$158,-1),"",A583+1),A583),"")</f>
        <v/>
      </c>
      <c r="B584" t="str">
        <f>IF(Input_Lieferant!B585="","",Input_Lieferant!B585)</f>
        <v/>
      </c>
      <c r="C584" t="str">
        <f t="shared" si="553"/>
        <v/>
      </c>
      <c r="D584" t="str">
        <f t="shared" si="554"/>
        <v/>
      </c>
      <c r="E584" t="str">
        <f t="shared" si="555"/>
        <v/>
      </c>
      <c r="F584" t="str">
        <f t="shared" si="563"/>
        <v/>
      </c>
      <c r="G584" t="str">
        <f t="shared" ref="G584" si="621">IF(A584="","",1)</f>
        <v/>
      </c>
      <c r="H584" t="str">
        <f t="shared" si="557"/>
        <v/>
      </c>
      <c r="I584" t="str">
        <f>_xlfn.IFNA(IF(INDEX(Input_Lieferant!$C$9:$BE$158,MATCH($A584,Input_Lieferant!$B$9:$B$158,0),MATCH($I$6,Input_Lieferant!$C$8:$BE$8,0))=0,"",INDEX(Input_Lieferant!$C$9:$BE$158,MATCH($A584,Input_Lieferant!$B$9:$B$158,0),MATCH($I$6,Input_Lieferant!$C$8:$BE$8,0))),"")</f>
        <v/>
      </c>
    </row>
    <row r="585" spans="1:9" x14ac:dyDescent="0.2">
      <c r="A585" s="257" t="str">
        <f>IFERROR(IF(AND(A579=A580,A580=A581,A581=A582,A582=A583,A583=A584),IF(A584+1&gt;MATCH(0,Input_Lieferant!$B$9:$B$158,-1),"",A584+1),A584),"")</f>
        <v/>
      </c>
      <c r="B585" t="str">
        <f>IF(Input_Lieferant!B586="","",Input_Lieferant!B586)</f>
        <v/>
      </c>
      <c r="C585" t="str">
        <f t="shared" ref="C585:C648" si="622">IF(A585&lt;&gt;"","MATERIAL","")</f>
        <v/>
      </c>
      <c r="D585" t="str">
        <f t="shared" ref="D585:D648" si="623">A585</f>
        <v/>
      </c>
      <c r="E585" t="str">
        <f t="shared" ref="E585:E648" si="624">IF(A585&lt;&gt;"","GRUN","")</f>
        <v/>
      </c>
      <c r="F585" t="str">
        <f t="shared" si="563"/>
        <v/>
      </c>
      <c r="G585" t="str">
        <f t="shared" ref="G585" si="625">IF(A584="","",2)</f>
        <v/>
      </c>
      <c r="H585" t="str">
        <f t="shared" ref="H585:H648" si="626">IF(G585=2,"/","")</f>
        <v/>
      </c>
      <c r="I585" t="str">
        <f>_xlfn.IFNA(IF(INDEX(Input_Lieferant!$C$9:$BE$158,MATCH($A585,Input_Lieferant!$B$9:$B$158,0),MATCH($I$3,Input_Lieferant!$C$8:$BE$8,0))=0,"",INDEX(Input_Lieferant!$C$9:$BE$158,MATCH($A585,Input_Lieferant!$B$9:$B$158,0),MATCH($I$3,Input_Lieferant!$C$8:$BE$8,0))),"")</f>
        <v/>
      </c>
    </row>
    <row r="586" spans="1:9" x14ac:dyDescent="0.2">
      <c r="A586" s="257" t="str">
        <f>IFERROR(IF(AND(A580=A581,A581=A582,A582=A583,A583=A584,A584=A585),IF(A585+1&gt;MATCH(0,Input_Lieferant!$B$9:$B$158,-1),"",A585+1),A585),"")</f>
        <v/>
      </c>
      <c r="B586" t="str">
        <f>IF(Input_Lieferant!B587="","",Input_Lieferant!B587)</f>
        <v/>
      </c>
      <c r="C586" t="str">
        <f t="shared" si="622"/>
        <v/>
      </c>
      <c r="D586" t="str">
        <f t="shared" si="623"/>
        <v/>
      </c>
      <c r="E586" t="str">
        <f t="shared" si="624"/>
        <v/>
      </c>
      <c r="F586" t="str">
        <f t="shared" si="563"/>
        <v/>
      </c>
      <c r="G586" t="str">
        <f t="shared" ref="G586" si="627">IF(A586="","",1)</f>
        <v/>
      </c>
      <c r="H586" t="str">
        <f t="shared" si="626"/>
        <v/>
      </c>
      <c r="I586" t="str">
        <f>_xlfn.IFNA(IF(INDEX(Input_Lieferant!$C$9:$BE$158,MATCH($A586,Input_Lieferant!$B$9:$B$158,0),MATCH($I$5,Input_Lieferant!$C$8:$BE$8,0))=0,"",INDEX(Input_Lieferant!$C$9:$BE$158,MATCH($A586,Input_Lieferant!$B$9:$B$158,0),MATCH($I$5,Input_Lieferant!$C$8:$BE$8,0))),"")</f>
        <v/>
      </c>
    </row>
    <row r="587" spans="1:9" x14ac:dyDescent="0.2">
      <c r="A587" s="257" t="str">
        <f>IFERROR(IF(AND(A581=A582,A582=A583,A583=A584,A584=A585,A585=A586),IF(A586+1&gt;MATCH(0,Input_Lieferant!$B$9:$B$158,-1),"",A586+1),A586),"")</f>
        <v/>
      </c>
      <c r="B587" t="str">
        <f>IF(Input_Lieferant!B588="","",Input_Lieferant!B588)</f>
        <v/>
      </c>
      <c r="C587" t="str">
        <f t="shared" si="622"/>
        <v/>
      </c>
      <c r="D587" t="str">
        <f t="shared" si="623"/>
        <v/>
      </c>
      <c r="E587" t="str">
        <f t="shared" si="624"/>
        <v/>
      </c>
      <c r="F587" t="str">
        <f t="shared" si="563"/>
        <v/>
      </c>
      <c r="G587" t="str">
        <f t="shared" ref="G587" si="628">IF(A586="","",2)</f>
        <v/>
      </c>
      <c r="H587" t="str">
        <f t="shared" si="626"/>
        <v/>
      </c>
      <c r="I587" t="str">
        <f>_xlfn.IFNA(IF(INDEX(Input_Lieferant!$C$9:$BE$158,MATCH($A587,Input_Lieferant!$B$9:$B$158,0),MATCH($I$2,Input_Lieferant!$C$8:$BE$8,0))=0,"",INDEX(Input_Lieferant!$C$9:$BE$158,MATCH($A587,Input_Lieferant!$B$9:$B$158,0),MATCH($I$2,Input_Lieferant!$C$8:$BE$8,0))),"")</f>
        <v/>
      </c>
    </row>
    <row r="588" spans="1:9" x14ac:dyDescent="0.2">
      <c r="A588" s="257" t="str">
        <f>IFERROR(IF(AND(A582=A583,A583=A584,A584=A585,A585=A586,A586=A587),IF(A587+1&gt;MATCH(0,Input_Lieferant!$B$9:$B$158,-1),"",A587+1),A587),"")</f>
        <v/>
      </c>
      <c r="B588" t="str">
        <f>IF(Input_Lieferant!B589="","",Input_Lieferant!B589)</f>
        <v/>
      </c>
      <c r="C588" t="str">
        <f t="shared" si="622"/>
        <v/>
      </c>
      <c r="D588" t="str">
        <f t="shared" si="623"/>
        <v/>
      </c>
      <c r="E588" t="str">
        <f t="shared" si="624"/>
        <v/>
      </c>
      <c r="F588" t="str">
        <f t="shared" si="563"/>
        <v/>
      </c>
      <c r="G588" t="str">
        <f t="shared" ref="G588" si="629">IF(A588="","",1)</f>
        <v/>
      </c>
      <c r="H588" t="str">
        <f t="shared" si="626"/>
        <v/>
      </c>
      <c r="I588" t="str">
        <f>_xlfn.IFNA(IF(INDEX(Input_Lieferant!$C$9:$BE$158,MATCH($A588,Input_Lieferant!$B$9:$B$158,0),MATCH($I$4,Input_Lieferant!$C$8:$BE$8,0))=0,"",INDEX(Input_Lieferant!$C$9:$BE$158,MATCH($A588,Input_Lieferant!$B$9:$B$158,0),MATCH($I$4,Input_Lieferant!$C$8:$BE$8,0))),"")</f>
        <v/>
      </c>
    </row>
    <row r="589" spans="1:9" x14ac:dyDescent="0.2">
      <c r="A589" s="257" t="str">
        <f>IFERROR(IF(AND(A583=A584,A584=A585,A585=A586,A586=A587,A587=A588),IF(A588+1&gt;MATCH(0,Input_Lieferant!$B$9:$B$158,-1),"",A588+1),A588),"")</f>
        <v/>
      </c>
      <c r="B589" t="str">
        <f>IF(Input_Lieferant!B590="","",Input_Lieferant!B590)</f>
        <v/>
      </c>
      <c r="C589" t="str">
        <f t="shared" si="622"/>
        <v/>
      </c>
      <c r="D589" t="str">
        <f t="shared" si="623"/>
        <v/>
      </c>
      <c r="E589" t="str">
        <f t="shared" si="624"/>
        <v/>
      </c>
      <c r="F589" t="str">
        <f t="shared" si="563"/>
        <v/>
      </c>
      <c r="G589" t="str">
        <f t="shared" ref="G589" si="630">IF(A588="","",2)</f>
        <v/>
      </c>
      <c r="H589" t="str">
        <f t="shared" si="626"/>
        <v/>
      </c>
      <c r="I589" t="str">
        <f>_xlfn.IFNA(IF(INDEX(Input_Lieferant!$C$9:$BE$158,MATCH($A589,Input_Lieferant!$B$9:$B$158,0),MATCH($I$1,Input_Lieferant!$C$8:$BE$8,0))=0,"",INDEX(Input_Lieferant!$C$9:$BE$158,MATCH($A589,Input_Lieferant!$B$9:$B$158,0),MATCH($I$1,Input_Lieferant!$C$8:$BE$8,0))),"")</f>
        <v/>
      </c>
    </row>
    <row r="590" spans="1:9" x14ac:dyDescent="0.2">
      <c r="A590" s="257" t="str">
        <f>IFERROR(IF(AND(A584=A585,A585=A586,A586=A587,A587=A588,A588=A589),IF(A589+1&gt;MATCH(0,Input_Lieferant!$B$9:$B$158,-1),"",A589+1),A589),"")</f>
        <v/>
      </c>
      <c r="B590" t="str">
        <f>IF(Input_Lieferant!B591="","",Input_Lieferant!B591)</f>
        <v/>
      </c>
      <c r="C590" t="str">
        <f t="shared" si="622"/>
        <v/>
      </c>
      <c r="D590" t="str">
        <f t="shared" si="623"/>
        <v/>
      </c>
      <c r="E590" t="str">
        <f t="shared" si="624"/>
        <v/>
      </c>
      <c r="F590" t="str">
        <f t="shared" si="563"/>
        <v/>
      </c>
      <c r="G590" t="str">
        <f t="shared" ref="G590" si="631">IF(A590="","",1)</f>
        <v/>
      </c>
      <c r="H590" t="str">
        <f t="shared" si="626"/>
        <v/>
      </c>
      <c r="I590" t="str">
        <f>_xlfn.IFNA(IF(INDEX(Input_Lieferant!$C$9:$BE$158,MATCH($A590,Input_Lieferant!$B$9:$B$158,0),MATCH($I$6,Input_Lieferant!$C$8:$BE$8,0))=0,"",INDEX(Input_Lieferant!$C$9:$BE$158,MATCH($A590,Input_Lieferant!$B$9:$B$158,0),MATCH($I$6,Input_Lieferant!$C$8:$BE$8,0))),"")</f>
        <v/>
      </c>
    </row>
    <row r="591" spans="1:9" x14ac:dyDescent="0.2">
      <c r="A591" s="257" t="str">
        <f>IFERROR(IF(AND(A585=A586,A586=A587,A587=A588,A588=A589,A589=A590),IF(A590+1&gt;MATCH(0,Input_Lieferant!$B$9:$B$158,-1),"",A590+1),A590),"")</f>
        <v/>
      </c>
      <c r="B591" t="str">
        <f>IF(Input_Lieferant!B592="","",Input_Lieferant!B592)</f>
        <v/>
      </c>
      <c r="C591" t="str">
        <f t="shared" si="622"/>
        <v/>
      </c>
      <c r="D591" t="str">
        <f t="shared" si="623"/>
        <v/>
      </c>
      <c r="E591" t="str">
        <f t="shared" si="624"/>
        <v/>
      </c>
      <c r="F591" t="str">
        <f t="shared" ref="F591:F654" si="632">IF(A591&lt;&gt;"",F585,"")</f>
        <v/>
      </c>
      <c r="G591" t="str">
        <f t="shared" ref="G591" si="633">IF(A590="","",2)</f>
        <v/>
      </c>
      <c r="H591" t="str">
        <f t="shared" si="626"/>
        <v/>
      </c>
      <c r="I591" t="str">
        <f>_xlfn.IFNA(IF(INDEX(Input_Lieferant!$C$9:$BE$158,MATCH($A591,Input_Lieferant!$B$9:$B$158,0),MATCH($I$3,Input_Lieferant!$C$8:$BE$8,0))=0,"",INDEX(Input_Lieferant!$C$9:$BE$158,MATCH($A591,Input_Lieferant!$B$9:$B$158,0),MATCH($I$3,Input_Lieferant!$C$8:$BE$8,0))),"")</f>
        <v/>
      </c>
    </row>
    <row r="592" spans="1:9" x14ac:dyDescent="0.2">
      <c r="A592" s="257" t="str">
        <f>IFERROR(IF(AND(A586=A587,A587=A588,A588=A589,A589=A590,A590=A591),IF(A591+1&gt;MATCH(0,Input_Lieferant!$B$9:$B$158,-1),"",A591+1),A591),"")</f>
        <v/>
      </c>
      <c r="B592" t="str">
        <f>IF(Input_Lieferant!B593="","",Input_Lieferant!B593)</f>
        <v/>
      </c>
      <c r="C592" t="str">
        <f t="shared" si="622"/>
        <v/>
      </c>
      <c r="D592" t="str">
        <f t="shared" si="623"/>
        <v/>
      </c>
      <c r="E592" t="str">
        <f t="shared" si="624"/>
        <v/>
      </c>
      <c r="F592" t="str">
        <f t="shared" si="632"/>
        <v/>
      </c>
      <c r="G592" t="str">
        <f t="shared" ref="G592" si="634">IF(A592="","",1)</f>
        <v/>
      </c>
      <c r="H592" t="str">
        <f t="shared" si="626"/>
        <v/>
      </c>
      <c r="I592" t="str">
        <f>_xlfn.IFNA(IF(INDEX(Input_Lieferant!$C$9:$BE$158,MATCH($A592,Input_Lieferant!$B$9:$B$158,0),MATCH($I$5,Input_Lieferant!$C$8:$BE$8,0))=0,"",INDEX(Input_Lieferant!$C$9:$BE$158,MATCH($A592,Input_Lieferant!$B$9:$B$158,0),MATCH($I$5,Input_Lieferant!$C$8:$BE$8,0))),"")</f>
        <v/>
      </c>
    </row>
    <row r="593" spans="1:9" x14ac:dyDescent="0.2">
      <c r="A593" s="257" t="str">
        <f>IFERROR(IF(AND(A587=A588,A588=A589,A589=A590,A590=A591,A591=A592),IF(A592+1&gt;MATCH(0,Input_Lieferant!$B$9:$B$158,-1),"",A592+1),A592),"")</f>
        <v/>
      </c>
      <c r="B593" t="str">
        <f>IF(Input_Lieferant!B594="","",Input_Lieferant!B594)</f>
        <v/>
      </c>
      <c r="C593" t="str">
        <f t="shared" si="622"/>
        <v/>
      </c>
      <c r="D593" t="str">
        <f t="shared" si="623"/>
        <v/>
      </c>
      <c r="E593" t="str">
        <f t="shared" si="624"/>
        <v/>
      </c>
      <c r="F593" t="str">
        <f t="shared" si="632"/>
        <v/>
      </c>
      <c r="G593" t="str">
        <f t="shared" ref="G593" si="635">IF(A592="","",2)</f>
        <v/>
      </c>
      <c r="H593" t="str">
        <f t="shared" si="626"/>
        <v/>
      </c>
      <c r="I593" t="str">
        <f>_xlfn.IFNA(IF(INDEX(Input_Lieferant!$C$9:$BE$158,MATCH($A593,Input_Lieferant!$B$9:$B$158,0),MATCH($I$2,Input_Lieferant!$C$8:$BE$8,0))=0,"",INDEX(Input_Lieferant!$C$9:$BE$158,MATCH($A593,Input_Lieferant!$B$9:$B$158,0),MATCH($I$2,Input_Lieferant!$C$8:$BE$8,0))),"")</f>
        <v/>
      </c>
    </row>
    <row r="594" spans="1:9" x14ac:dyDescent="0.2">
      <c r="A594" s="257" t="str">
        <f>IFERROR(IF(AND(A588=A589,A589=A590,A590=A591,A591=A592,A592=A593),IF(A593+1&gt;MATCH(0,Input_Lieferant!$B$9:$B$158,-1),"",A593+1),A593),"")</f>
        <v/>
      </c>
      <c r="B594" t="str">
        <f>IF(Input_Lieferant!B595="","",Input_Lieferant!B595)</f>
        <v/>
      </c>
      <c r="C594" t="str">
        <f t="shared" si="622"/>
        <v/>
      </c>
      <c r="D594" t="str">
        <f t="shared" si="623"/>
        <v/>
      </c>
      <c r="E594" t="str">
        <f t="shared" si="624"/>
        <v/>
      </c>
      <c r="F594" t="str">
        <f t="shared" si="632"/>
        <v/>
      </c>
      <c r="G594" t="str">
        <f t="shared" ref="G594" si="636">IF(A594="","",1)</f>
        <v/>
      </c>
      <c r="H594" t="str">
        <f t="shared" si="626"/>
        <v/>
      </c>
      <c r="I594" t="str">
        <f>_xlfn.IFNA(IF(INDEX(Input_Lieferant!$C$9:$BE$158,MATCH($A594,Input_Lieferant!$B$9:$B$158,0),MATCH($I$4,Input_Lieferant!$C$8:$BE$8,0))=0,"",INDEX(Input_Lieferant!$C$9:$BE$158,MATCH($A594,Input_Lieferant!$B$9:$B$158,0),MATCH($I$4,Input_Lieferant!$C$8:$BE$8,0))),"")</f>
        <v/>
      </c>
    </row>
    <row r="595" spans="1:9" x14ac:dyDescent="0.2">
      <c r="A595" s="257" t="str">
        <f>IFERROR(IF(AND(A589=A590,A590=A591,A591=A592,A592=A593,A593=A594),IF(A594+1&gt;MATCH(0,Input_Lieferant!$B$9:$B$158,-1),"",A594+1),A594),"")</f>
        <v/>
      </c>
      <c r="B595" t="str">
        <f>IF(Input_Lieferant!B596="","",Input_Lieferant!B596)</f>
        <v/>
      </c>
      <c r="C595" t="str">
        <f t="shared" si="622"/>
        <v/>
      </c>
      <c r="D595" t="str">
        <f t="shared" si="623"/>
        <v/>
      </c>
      <c r="E595" t="str">
        <f t="shared" si="624"/>
        <v/>
      </c>
      <c r="F595" t="str">
        <f t="shared" si="632"/>
        <v/>
      </c>
      <c r="G595" t="str">
        <f t="shared" ref="G595" si="637">IF(A594="","",2)</f>
        <v/>
      </c>
      <c r="H595" t="str">
        <f t="shared" si="626"/>
        <v/>
      </c>
      <c r="I595" t="str">
        <f>_xlfn.IFNA(IF(INDEX(Input_Lieferant!$C$9:$BE$158,MATCH($A595,Input_Lieferant!$B$9:$B$158,0),MATCH($I$1,Input_Lieferant!$C$8:$BE$8,0))=0,"",INDEX(Input_Lieferant!$C$9:$BE$158,MATCH($A595,Input_Lieferant!$B$9:$B$158,0),MATCH($I$1,Input_Lieferant!$C$8:$BE$8,0))),"")</f>
        <v/>
      </c>
    </row>
    <row r="596" spans="1:9" x14ac:dyDescent="0.2">
      <c r="A596" s="257" t="str">
        <f>IFERROR(IF(AND(A590=A591,A591=A592,A592=A593,A593=A594,A594=A595),IF(A595+1&gt;MATCH(0,Input_Lieferant!$B$9:$B$158,-1),"",A595+1),A595),"")</f>
        <v/>
      </c>
      <c r="B596" t="str">
        <f>IF(Input_Lieferant!B597="","",Input_Lieferant!B597)</f>
        <v/>
      </c>
      <c r="C596" t="str">
        <f t="shared" si="622"/>
        <v/>
      </c>
      <c r="D596" t="str">
        <f t="shared" si="623"/>
        <v/>
      </c>
      <c r="E596" t="str">
        <f t="shared" si="624"/>
        <v/>
      </c>
      <c r="F596" t="str">
        <f t="shared" si="632"/>
        <v/>
      </c>
      <c r="G596" t="str">
        <f t="shared" ref="G596" si="638">IF(A596="","",1)</f>
        <v/>
      </c>
      <c r="H596" t="str">
        <f t="shared" si="626"/>
        <v/>
      </c>
      <c r="I596" t="str">
        <f>_xlfn.IFNA(IF(INDEX(Input_Lieferant!$C$9:$BE$158,MATCH($A596,Input_Lieferant!$B$9:$B$158,0),MATCH($I$6,Input_Lieferant!$C$8:$BE$8,0))=0,"",INDEX(Input_Lieferant!$C$9:$BE$158,MATCH($A596,Input_Lieferant!$B$9:$B$158,0),MATCH($I$6,Input_Lieferant!$C$8:$BE$8,0))),"")</f>
        <v/>
      </c>
    </row>
    <row r="597" spans="1:9" x14ac:dyDescent="0.2">
      <c r="A597" s="257" t="str">
        <f>IFERROR(IF(AND(A591=A592,A592=A593,A593=A594,A594=A595,A595=A596),IF(A596+1&gt;MATCH(0,Input_Lieferant!$B$9:$B$158,-1),"",A596+1),A596),"")</f>
        <v/>
      </c>
      <c r="B597" t="str">
        <f>IF(Input_Lieferant!B598="","",Input_Lieferant!B598)</f>
        <v/>
      </c>
      <c r="C597" t="str">
        <f t="shared" si="622"/>
        <v/>
      </c>
      <c r="D597" t="str">
        <f t="shared" si="623"/>
        <v/>
      </c>
      <c r="E597" t="str">
        <f t="shared" si="624"/>
        <v/>
      </c>
      <c r="F597" t="str">
        <f t="shared" si="632"/>
        <v/>
      </c>
      <c r="G597" t="str">
        <f t="shared" ref="G597" si="639">IF(A596="","",2)</f>
        <v/>
      </c>
      <c r="H597" t="str">
        <f t="shared" si="626"/>
        <v/>
      </c>
      <c r="I597" t="str">
        <f>_xlfn.IFNA(IF(INDEX(Input_Lieferant!$C$9:$BE$158,MATCH($A597,Input_Lieferant!$B$9:$B$158,0),MATCH($I$3,Input_Lieferant!$C$8:$BE$8,0))=0,"",INDEX(Input_Lieferant!$C$9:$BE$158,MATCH($A597,Input_Lieferant!$B$9:$B$158,0),MATCH($I$3,Input_Lieferant!$C$8:$BE$8,0))),"")</f>
        <v/>
      </c>
    </row>
    <row r="598" spans="1:9" x14ac:dyDescent="0.2">
      <c r="A598" s="257" t="str">
        <f>IFERROR(IF(AND(A592=A593,A593=A594,A594=A595,A595=A596,A596=A597),IF(A597+1&gt;MATCH(0,Input_Lieferant!$B$9:$B$158,-1),"",A597+1),A597),"")</f>
        <v/>
      </c>
      <c r="B598" t="str">
        <f>IF(Input_Lieferant!B599="","",Input_Lieferant!B599)</f>
        <v/>
      </c>
      <c r="C598" t="str">
        <f t="shared" si="622"/>
        <v/>
      </c>
      <c r="D598" t="str">
        <f t="shared" si="623"/>
        <v/>
      </c>
      <c r="E598" t="str">
        <f t="shared" si="624"/>
        <v/>
      </c>
      <c r="F598" t="str">
        <f t="shared" si="632"/>
        <v/>
      </c>
      <c r="G598" t="str">
        <f t="shared" ref="G598" si="640">IF(A598="","",1)</f>
        <v/>
      </c>
      <c r="H598" t="str">
        <f t="shared" si="626"/>
        <v/>
      </c>
      <c r="I598" t="str">
        <f>_xlfn.IFNA(IF(INDEX(Input_Lieferant!$C$9:$BE$158,MATCH($A598,Input_Lieferant!$B$9:$B$158,0),MATCH($I$5,Input_Lieferant!$C$8:$BE$8,0))=0,"",INDEX(Input_Lieferant!$C$9:$BE$158,MATCH($A598,Input_Lieferant!$B$9:$B$158,0),MATCH($I$5,Input_Lieferant!$C$8:$BE$8,0))),"")</f>
        <v/>
      </c>
    </row>
    <row r="599" spans="1:9" x14ac:dyDescent="0.2">
      <c r="A599" s="257" t="str">
        <f>IFERROR(IF(AND(A593=A594,A594=A595,A595=A596,A596=A597,A597=A598),IF(A598+1&gt;MATCH(0,Input_Lieferant!$B$9:$B$158,-1),"",A598+1),A598),"")</f>
        <v/>
      </c>
      <c r="B599" t="str">
        <f>IF(Input_Lieferant!B600="","",Input_Lieferant!B600)</f>
        <v/>
      </c>
      <c r="C599" t="str">
        <f t="shared" si="622"/>
        <v/>
      </c>
      <c r="D599" t="str">
        <f t="shared" si="623"/>
        <v/>
      </c>
      <c r="E599" t="str">
        <f t="shared" si="624"/>
        <v/>
      </c>
      <c r="F599" t="str">
        <f t="shared" si="632"/>
        <v/>
      </c>
      <c r="G599" t="str">
        <f t="shared" ref="G599" si="641">IF(A598="","",2)</f>
        <v/>
      </c>
      <c r="H599" t="str">
        <f t="shared" si="626"/>
        <v/>
      </c>
      <c r="I599" t="str">
        <f>_xlfn.IFNA(IF(INDEX(Input_Lieferant!$C$9:$BE$158,MATCH($A599,Input_Lieferant!$B$9:$B$158,0),MATCH($I$2,Input_Lieferant!$C$8:$BE$8,0))=0,"",INDEX(Input_Lieferant!$C$9:$BE$158,MATCH($A599,Input_Lieferant!$B$9:$B$158,0),MATCH($I$2,Input_Lieferant!$C$8:$BE$8,0))),"")</f>
        <v/>
      </c>
    </row>
    <row r="600" spans="1:9" x14ac:dyDescent="0.2">
      <c r="A600" s="257" t="str">
        <f>IFERROR(IF(AND(A594=A595,A595=A596,A596=A597,A597=A598,A598=A599),IF(A599+1&gt;MATCH(0,Input_Lieferant!$B$9:$B$158,-1),"",A599+1),A599),"")</f>
        <v/>
      </c>
      <c r="B600" t="str">
        <f>IF(Input_Lieferant!B601="","",Input_Lieferant!B601)</f>
        <v/>
      </c>
      <c r="C600" t="str">
        <f t="shared" si="622"/>
        <v/>
      </c>
      <c r="D600" t="str">
        <f t="shared" si="623"/>
        <v/>
      </c>
      <c r="E600" t="str">
        <f t="shared" si="624"/>
        <v/>
      </c>
      <c r="F600" t="str">
        <f t="shared" si="632"/>
        <v/>
      </c>
      <c r="G600" t="str">
        <f t="shared" ref="G600" si="642">IF(A600="","",1)</f>
        <v/>
      </c>
      <c r="H600" t="str">
        <f t="shared" si="626"/>
        <v/>
      </c>
      <c r="I600" t="str">
        <f>_xlfn.IFNA(IF(INDEX(Input_Lieferant!$C$9:$BE$158,MATCH($A600,Input_Lieferant!$B$9:$B$158,0),MATCH($I$4,Input_Lieferant!$C$8:$BE$8,0))=0,"",INDEX(Input_Lieferant!$C$9:$BE$158,MATCH($A600,Input_Lieferant!$B$9:$B$158,0),MATCH($I$4,Input_Lieferant!$C$8:$BE$8,0))),"")</f>
        <v/>
      </c>
    </row>
    <row r="601" spans="1:9" x14ac:dyDescent="0.2">
      <c r="A601" s="257" t="str">
        <f>IFERROR(IF(AND(A595=A596,A596=A597,A597=A598,A598=A599,A599=A600),IF(A600+1&gt;MATCH(0,Input_Lieferant!$B$9:$B$158,-1),"",A600+1),A600),"")</f>
        <v/>
      </c>
      <c r="B601" t="str">
        <f>IF(Input_Lieferant!B602="","",Input_Lieferant!B602)</f>
        <v/>
      </c>
      <c r="C601" t="str">
        <f t="shared" si="622"/>
        <v/>
      </c>
      <c r="D601" t="str">
        <f t="shared" si="623"/>
        <v/>
      </c>
      <c r="E601" t="str">
        <f t="shared" si="624"/>
        <v/>
      </c>
      <c r="F601" t="str">
        <f t="shared" si="632"/>
        <v/>
      </c>
      <c r="G601" t="str">
        <f t="shared" ref="G601" si="643">IF(A600="","",2)</f>
        <v/>
      </c>
      <c r="H601" t="str">
        <f t="shared" si="626"/>
        <v/>
      </c>
      <c r="I601" t="str">
        <f>_xlfn.IFNA(IF(INDEX(Input_Lieferant!$C$9:$BE$158,MATCH($A601,Input_Lieferant!$B$9:$B$158,0),MATCH($I$1,Input_Lieferant!$C$8:$BE$8,0))=0,"",INDEX(Input_Lieferant!$C$9:$BE$158,MATCH($A601,Input_Lieferant!$B$9:$B$158,0),MATCH($I$1,Input_Lieferant!$C$8:$BE$8,0))),"")</f>
        <v/>
      </c>
    </row>
    <row r="602" spans="1:9" x14ac:dyDescent="0.2">
      <c r="A602" s="257" t="str">
        <f>IFERROR(IF(AND(A596=A597,A597=A598,A598=A599,A599=A600,A600=A601),IF(A601+1&gt;MATCH(0,Input_Lieferant!$B$9:$B$158,-1),"",A601+1),A601),"")</f>
        <v/>
      </c>
      <c r="B602" t="str">
        <f>IF(Input_Lieferant!B603="","",Input_Lieferant!B603)</f>
        <v/>
      </c>
      <c r="C602" t="str">
        <f t="shared" si="622"/>
        <v/>
      </c>
      <c r="D602" t="str">
        <f t="shared" si="623"/>
        <v/>
      </c>
      <c r="E602" t="str">
        <f t="shared" si="624"/>
        <v/>
      </c>
      <c r="F602" t="str">
        <f t="shared" si="632"/>
        <v/>
      </c>
      <c r="G602" t="str">
        <f t="shared" ref="G602" si="644">IF(A602="","",1)</f>
        <v/>
      </c>
      <c r="H602" t="str">
        <f t="shared" si="626"/>
        <v/>
      </c>
      <c r="I602" t="str">
        <f>_xlfn.IFNA(IF(INDEX(Input_Lieferant!$C$9:$BE$158,MATCH($A602,Input_Lieferant!$B$9:$B$158,0),MATCH($I$6,Input_Lieferant!$C$8:$BE$8,0))=0,"",INDEX(Input_Lieferant!$C$9:$BE$158,MATCH($A602,Input_Lieferant!$B$9:$B$158,0),MATCH($I$6,Input_Lieferant!$C$8:$BE$8,0))),"")</f>
        <v/>
      </c>
    </row>
    <row r="603" spans="1:9" x14ac:dyDescent="0.2">
      <c r="A603" s="257" t="str">
        <f>IFERROR(IF(AND(A597=A598,A598=A599,A599=A600,A600=A601,A601=A602),IF(A602+1&gt;MATCH(0,Input_Lieferant!$B$9:$B$158,-1),"",A602+1),A602),"")</f>
        <v/>
      </c>
      <c r="B603" t="str">
        <f>IF(Input_Lieferant!B604="","",Input_Lieferant!B604)</f>
        <v/>
      </c>
      <c r="C603" t="str">
        <f t="shared" si="622"/>
        <v/>
      </c>
      <c r="D603" t="str">
        <f t="shared" si="623"/>
        <v/>
      </c>
      <c r="E603" t="str">
        <f t="shared" si="624"/>
        <v/>
      </c>
      <c r="F603" t="str">
        <f t="shared" si="632"/>
        <v/>
      </c>
      <c r="G603" t="str">
        <f t="shared" ref="G603" si="645">IF(A602="","",2)</f>
        <v/>
      </c>
      <c r="H603" t="str">
        <f t="shared" si="626"/>
        <v/>
      </c>
      <c r="I603" t="str">
        <f>_xlfn.IFNA(IF(INDEX(Input_Lieferant!$C$9:$BE$158,MATCH($A603,Input_Lieferant!$B$9:$B$158,0),MATCH($I$3,Input_Lieferant!$C$8:$BE$8,0))=0,"",INDEX(Input_Lieferant!$C$9:$BE$158,MATCH($A603,Input_Lieferant!$B$9:$B$158,0),MATCH($I$3,Input_Lieferant!$C$8:$BE$8,0))),"")</f>
        <v/>
      </c>
    </row>
    <row r="604" spans="1:9" x14ac:dyDescent="0.2">
      <c r="A604" s="257" t="str">
        <f>IFERROR(IF(AND(A598=A599,A599=A600,A600=A601,A601=A602,A602=A603),IF(A603+1&gt;MATCH(0,Input_Lieferant!$B$9:$B$158,-1),"",A603+1),A603),"")</f>
        <v/>
      </c>
      <c r="B604" t="str">
        <f>IF(Input_Lieferant!B605="","",Input_Lieferant!B605)</f>
        <v/>
      </c>
      <c r="C604" t="str">
        <f t="shared" si="622"/>
        <v/>
      </c>
      <c r="D604" t="str">
        <f t="shared" si="623"/>
        <v/>
      </c>
      <c r="E604" t="str">
        <f t="shared" si="624"/>
        <v/>
      </c>
      <c r="F604" t="str">
        <f t="shared" si="632"/>
        <v/>
      </c>
      <c r="G604" t="str">
        <f t="shared" ref="G604" si="646">IF(A604="","",1)</f>
        <v/>
      </c>
      <c r="H604" t="str">
        <f t="shared" si="626"/>
        <v/>
      </c>
      <c r="I604" t="str">
        <f>_xlfn.IFNA(IF(INDEX(Input_Lieferant!$C$9:$BE$158,MATCH($A604,Input_Lieferant!$B$9:$B$158,0),MATCH($I$5,Input_Lieferant!$C$8:$BE$8,0))=0,"",INDEX(Input_Lieferant!$C$9:$BE$158,MATCH($A604,Input_Lieferant!$B$9:$B$158,0),MATCH($I$5,Input_Lieferant!$C$8:$BE$8,0))),"")</f>
        <v/>
      </c>
    </row>
    <row r="605" spans="1:9" x14ac:dyDescent="0.2">
      <c r="A605" s="257" t="str">
        <f>IFERROR(IF(AND(A599=A600,A600=A601,A601=A602,A602=A603,A603=A604),IF(A604+1&gt;MATCH(0,Input_Lieferant!$B$9:$B$158,-1),"",A604+1),A604),"")</f>
        <v/>
      </c>
      <c r="B605" t="str">
        <f>IF(Input_Lieferant!B606="","",Input_Lieferant!B606)</f>
        <v/>
      </c>
      <c r="C605" t="str">
        <f t="shared" si="622"/>
        <v/>
      </c>
      <c r="D605" t="str">
        <f t="shared" si="623"/>
        <v/>
      </c>
      <c r="E605" t="str">
        <f t="shared" si="624"/>
        <v/>
      </c>
      <c r="F605" t="str">
        <f t="shared" si="632"/>
        <v/>
      </c>
      <c r="G605" t="str">
        <f t="shared" ref="G605" si="647">IF(A604="","",2)</f>
        <v/>
      </c>
      <c r="H605" t="str">
        <f t="shared" si="626"/>
        <v/>
      </c>
      <c r="I605" t="str">
        <f>_xlfn.IFNA(IF(INDEX(Input_Lieferant!$C$9:$BE$158,MATCH($A605,Input_Lieferant!$B$9:$B$158,0),MATCH($I$2,Input_Lieferant!$C$8:$BE$8,0))=0,"",INDEX(Input_Lieferant!$C$9:$BE$158,MATCH($A605,Input_Lieferant!$B$9:$B$158,0),MATCH($I$2,Input_Lieferant!$C$8:$BE$8,0))),"")</f>
        <v/>
      </c>
    </row>
    <row r="606" spans="1:9" x14ac:dyDescent="0.2">
      <c r="A606" s="257" t="str">
        <f>IFERROR(IF(AND(A600=A601,A601=A602,A602=A603,A603=A604,A604=A605),IF(A605+1&gt;MATCH(0,Input_Lieferant!$B$9:$B$158,-1),"",A605+1),A605),"")</f>
        <v/>
      </c>
      <c r="B606" t="str">
        <f>IF(Input_Lieferant!B607="","",Input_Lieferant!B607)</f>
        <v/>
      </c>
      <c r="C606" t="str">
        <f t="shared" si="622"/>
        <v/>
      </c>
      <c r="D606" t="str">
        <f t="shared" si="623"/>
        <v/>
      </c>
      <c r="E606" t="str">
        <f t="shared" si="624"/>
        <v/>
      </c>
      <c r="F606" t="str">
        <f t="shared" si="632"/>
        <v/>
      </c>
      <c r="G606" t="str">
        <f t="shared" ref="G606" si="648">IF(A606="","",1)</f>
        <v/>
      </c>
      <c r="H606" t="str">
        <f t="shared" si="626"/>
        <v/>
      </c>
      <c r="I606" t="str">
        <f>_xlfn.IFNA(IF(INDEX(Input_Lieferant!$C$9:$BE$158,MATCH($A606,Input_Lieferant!$B$9:$B$158,0),MATCH($I$4,Input_Lieferant!$C$8:$BE$8,0))=0,"",INDEX(Input_Lieferant!$C$9:$BE$158,MATCH($A606,Input_Lieferant!$B$9:$B$158,0),MATCH($I$4,Input_Lieferant!$C$8:$BE$8,0))),"")</f>
        <v/>
      </c>
    </row>
    <row r="607" spans="1:9" x14ac:dyDescent="0.2">
      <c r="A607" s="257" t="str">
        <f>IFERROR(IF(AND(A601=A602,A602=A603,A603=A604,A604=A605,A605=A606),IF(A606+1&gt;MATCH(0,Input_Lieferant!$B$9:$B$158,-1),"",A606+1),A606),"")</f>
        <v/>
      </c>
      <c r="B607" t="str">
        <f>IF(Input_Lieferant!B608="","",Input_Lieferant!B608)</f>
        <v/>
      </c>
      <c r="C607" t="str">
        <f t="shared" si="622"/>
        <v/>
      </c>
      <c r="D607" t="str">
        <f t="shared" si="623"/>
        <v/>
      </c>
      <c r="E607" t="str">
        <f t="shared" si="624"/>
        <v/>
      </c>
      <c r="F607" t="str">
        <f t="shared" si="632"/>
        <v/>
      </c>
      <c r="G607" t="str">
        <f t="shared" ref="G607" si="649">IF(A606="","",2)</f>
        <v/>
      </c>
      <c r="H607" t="str">
        <f t="shared" si="626"/>
        <v/>
      </c>
      <c r="I607" t="str">
        <f>_xlfn.IFNA(IF(INDEX(Input_Lieferant!$C$9:$BE$158,MATCH($A607,Input_Lieferant!$B$9:$B$158,0),MATCH($I$1,Input_Lieferant!$C$8:$BE$8,0))=0,"",INDEX(Input_Lieferant!$C$9:$BE$158,MATCH($A607,Input_Lieferant!$B$9:$B$158,0),MATCH($I$1,Input_Lieferant!$C$8:$BE$8,0))),"")</f>
        <v/>
      </c>
    </row>
    <row r="608" spans="1:9" x14ac:dyDescent="0.2">
      <c r="A608" s="257" t="str">
        <f>IFERROR(IF(AND(A602=A603,A603=A604,A604=A605,A605=A606,A606=A607),IF(A607+1&gt;MATCH(0,Input_Lieferant!$B$9:$B$158,-1),"",A607+1),A607),"")</f>
        <v/>
      </c>
      <c r="B608" t="str">
        <f>IF(Input_Lieferant!B609="","",Input_Lieferant!B609)</f>
        <v/>
      </c>
      <c r="C608" t="str">
        <f t="shared" si="622"/>
        <v/>
      </c>
      <c r="D608" t="str">
        <f t="shared" si="623"/>
        <v/>
      </c>
      <c r="E608" t="str">
        <f t="shared" si="624"/>
        <v/>
      </c>
      <c r="F608" t="str">
        <f t="shared" si="632"/>
        <v/>
      </c>
      <c r="G608" t="str">
        <f t="shared" ref="G608" si="650">IF(A608="","",1)</f>
        <v/>
      </c>
      <c r="H608" t="str">
        <f t="shared" si="626"/>
        <v/>
      </c>
      <c r="I608" t="str">
        <f>_xlfn.IFNA(IF(INDEX(Input_Lieferant!$C$9:$BE$158,MATCH($A608,Input_Lieferant!$B$9:$B$158,0),MATCH($I$6,Input_Lieferant!$C$8:$BE$8,0))=0,"",INDEX(Input_Lieferant!$C$9:$BE$158,MATCH($A608,Input_Lieferant!$B$9:$B$158,0),MATCH($I$6,Input_Lieferant!$C$8:$BE$8,0))),"")</f>
        <v/>
      </c>
    </row>
    <row r="609" spans="1:9" x14ac:dyDescent="0.2">
      <c r="A609" s="257" t="str">
        <f>IFERROR(IF(AND(A603=A604,A604=A605,A605=A606,A606=A607,A607=A608),IF(A608+1&gt;MATCH(0,Input_Lieferant!$B$9:$B$158,-1),"",A608+1),A608),"")</f>
        <v/>
      </c>
      <c r="B609" t="str">
        <f>IF(Input_Lieferant!B610="","",Input_Lieferant!B610)</f>
        <v/>
      </c>
      <c r="C609" t="str">
        <f t="shared" si="622"/>
        <v/>
      </c>
      <c r="D609" t="str">
        <f t="shared" si="623"/>
        <v/>
      </c>
      <c r="E609" t="str">
        <f t="shared" si="624"/>
        <v/>
      </c>
      <c r="F609" t="str">
        <f t="shared" si="632"/>
        <v/>
      </c>
      <c r="G609" t="str">
        <f t="shared" ref="G609" si="651">IF(A608="","",2)</f>
        <v/>
      </c>
      <c r="H609" t="str">
        <f t="shared" si="626"/>
        <v/>
      </c>
      <c r="I609" t="str">
        <f>_xlfn.IFNA(IF(INDEX(Input_Lieferant!$C$9:$BE$158,MATCH($A609,Input_Lieferant!$B$9:$B$158,0),MATCH($I$3,Input_Lieferant!$C$8:$BE$8,0))=0,"",INDEX(Input_Lieferant!$C$9:$BE$158,MATCH($A609,Input_Lieferant!$B$9:$B$158,0),MATCH($I$3,Input_Lieferant!$C$8:$BE$8,0))),"")</f>
        <v/>
      </c>
    </row>
    <row r="610" spans="1:9" x14ac:dyDescent="0.2">
      <c r="A610" s="257" t="str">
        <f>IFERROR(IF(AND(A604=A605,A605=A606,A606=A607,A607=A608,A608=A609),IF(A609+1&gt;MATCH(0,Input_Lieferant!$B$9:$B$158,-1),"",A609+1),A609),"")</f>
        <v/>
      </c>
      <c r="B610" t="str">
        <f>IF(Input_Lieferant!B611="","",Input_Lieferant!B611)</f>
        <v/>
      </c>
      <c r="C610" t="str">
        <f t="shared" si="622"/>
        <v/>
      </c>
      <c r="D610" t="str">
        <f t="shared" si="623"/>
        <v/>
      </c>
      <c r="E610" t="str">
        <f t="shared" si="624"/>
        <v/>
      </c>
      <c r="F610" t="str">
        <f t="shared" si="632"/>
        <v/>
      </c>
      <c r="G610" t="str">
        <f t="shared" ref="G610" si="652">IF(A610="","",1)</f>
        <v/>
      </c>
      <c r="H610" t="str">
        <f t="shared" si="626"/>
        <v/>
      </c>
      <c r="I610" t="str">
        <f>_xlfn.IFNA(IF(INDEX(Input_Lieferant!$C$9:$BE$158,MATCH($A610,Input_Lieferant!$B$9:$B$158,0),MATCH($I$5,Input_Lieferant!$C$8:$BE$8,0))=0,"",INDEX(Input_Lieferant!$C$9:$BE$158,MATCH($A610,Input_Lieferant!$B$9:$B$158,0),MATCH($I$5,Input_Lieferant!$C$8:$BE$8,0))),"")</f>
        <v/>
      </c>
    </row>
    <row r="611" spans="1:9" x14ac:dyDescent="0.2">
      <c r="A611" s="257" t="str">
        <f>IFERROR(IF(AND(A605=A606,A606=A607,A607=A608,A608=A609,A609=A610),IF(A610+1&gt;MATCH(0,Input_Lieferant!$B$9:$B$158,-1),"",A610+1),A610),"")</f>
        <v/>
      </c>
      <c r="B611" t="str">
        <f>IF(Input_Lieferant!B612="","",Input_Lieferant!B612)</f>
        <v/>
      </c>
      <c r="C611" t="str">
        <f t="shared" si="622"/>
        <v/>
      </c>
      <c r="D611" t="str">
        <f t="shared" si="623"/>
        <v/>
      </c>
      <c r="E611" t="str">
        <f t="shared" si="624"/>
        <v/>
      </c>
      <c r="F611" t="str">
        <f t="shared" si="632"/>
        <v/>
      </c>
      <c r="G611" t="str">
        <f t="shared" ref="G611" si="653">IF(A610="","",2)</f>
        <v/>
      </c>
      <c r="H611" t="str">
        <f t="shared" si="626"/>
        <v/>
      </c>
      <c r="I611" t="str">
        <f>_xlfn.IFNA(IF(INDEX(Input_Lieferant!$C$9:$BE$158,MATCH($A611,Input_Lieferant!$B$9:$B$158,0),MATCH($I$2,Input_Lieferant!$C$8:$BE$8,0))=0,"",INDEX(Input_Lieferant!$C$9:$BE$158,MATCH($A611,Input_Lieferant!$B$9:$B$158,0),MATCH($I$2,Input_Lieferant!$C$8:$BE$8,0))),"")</f>
        <v/>
      </c>
    </row>
    <row r="612" spans="1:9" x14ac:dyDescent="0.2">
      <c r="A612" s="257" t="str">
        <f>IFERROR(IF(AND(A606=A607,A607=A608,A608=A609,A609=A610,A610=A611),IF(A611+1&gt;MATCH(0,Input_Lieferant!$B$9:$B$158,-1),"",A611+1),A611),"")</f>
        <v/>
      </c>
      <c r="B612" t="str">
        <f>IF(Input_Lieferant!B613="","",Input_Lieferant!B613)</f>
        <v/>
      </c>
      <c r="C612" t="str">
        <f t="shared" si="622"/>
        <v/>
      </c>
      <c r="D612" t="str">
        <f t="shared" si="623"/>
        <v/>
      </c>
      <c r="E612" t="str">
        <f t="shared" si="624"/>
        <v/>
      </c>
      <c r="F612" t="str">
        <f t="shared" si="632"/>
        <v/>
      </c>
      <c r="G612" t="str">
        <f t="shared" ref="G612" si="654">IF(A612="","",1)</f>
        <v/>
      </c>
      <c r="H612" t="str">
        <f t="shared" si="626"/>
        <v/>
      </c>
      <c r="I612" t="str">
        <f>_xlfn.IFNA(IF(INDEX(Input_Lieferant!$C$9:$BE$158,MATCH($A612,Input_Lieferant!$B$9:$B$158,0),MATCH($I$4,Input_Lieferant!$C$8:$BE$8,0))=0,"",INDEX(Input_Lieferant!$C$9:$BE$158,MATCH($A612,Input_Lieferant!$B$9:$B$158,0),MATCH($I$4,Input_Lieferant!$C$8:$BE$8,0))),"")</f>
        <v/>
      </c>
    </row>
    <row r="613" spans="1:9" x14ac:dyDescent="0.2">
      <c r="A613" s="257" t="str">
        <f>IFERROR(IF(AND(A607=A608,A608=A609,A609=A610,A610=A611,A611=A612),IF(A612+1&gt;MATCH(0,Input_Lieferant!$B$9:$B$158,-1),"",A612+1),A612),"")</f>
        <v/>
      </c>
      <c r="B613" t="str">
        <f>IF(Input_Lieferant!B614="","",Input_Lieferant!B614)</f>
        <v/>
      </c>
      <c r="C613" t="str">
        <f t="shared" si="622"/>
        <v/>
      </c>
      <c r="D613" t="str">
        <f t="shared" si="623"/>
        <v/>
      </c>
      <c r="E613" t="str">
        <f t="shared" si="624"/>
        <v/>
      </c>
      <c r="F613" t="str">
        <f t="shared" si="632"/>
        <v/>
      </c>
      <c r="G613" t="str">
        <f t="shared" ref="G613" si="655">IF(A612="","",2)</f>
        <v/>
      </c>
      <c r="H613" t="str">
        <f t="shared" si="626"/>
        <v/>
      </c>
      <c r="I613" t="str">
        <f>_xlfn.IFNA(IF(INDEX(Input_Lieferant!$C$9:$BE$158,MATCH($A613,Input_Lieferant!$B$9:$B$158,0),MATCH($I$1,Input_Lieferant!$C$8:$BE$8,0))=0,"",INDEX(Input_Lieferant!$C$9:$BE$158,MATCH($A613,Input_Lieferant!$B$9:$B$158,0),MATCH($I$1,Input_Lieferant!$C$8:$BE$8,0))),"")</f>
        <v/>
      </c>
    </row>
    <row r="614" spans="1:9" x14ac:dyDescent="0.2">
      <c r="A614" s="257" t="str">
        <f>IFERROR(IF(AND(A608=A609,A609=A610,A610=A611,A611=A612,A612=A613),IF(A613+1&gt;MATCH(0,Input_Lieferant!$B$9:$B$158,-1),"",A613+1),A613),"")</f>
        <v/>
      </c>
      <c r="B614" t="str">
        <f>IF(Input_Lieferant!B615="","",Input_Lieferant!B615)</f>
        <v/>
      </c>
      <c r="C614" t="str">
        <f t="shared" si="622"/>
        <v/>
      </c>
      <c r="D614" t="str">
        <f t="shared" si="623"/>
        <v/>
      </c>
      <c r="E614" t="str">
        <f t="shared" si="624"/>
        <v/>
      </c>
      <c r="F614" t="str">
        <f t="shared" si="632"/>
        <v/>
      </c>
      <c r="G614" t="str">
        <f t="shared" ref="G614" si="656">IF(A614="","",1)</f>
        <v/>
      </c>
      <c r="H614" t="str">
        <f t="shared" si="626"/>
        <v/>
      </c>
      <c r="I614" t="str">
        <f>_xlfn.IFNA(IF(INDEX(Input_Lieferant!$C$9:$BE$158,MATCH($A614,Input_Lieferant!$B$9:$B$158,0),MATCH($I$6,Input_Lieferant!$C$8:$BE$8,0))=0,"",INDEX(Input_Lieferant!$C$9:$BE$158,MATCH($A614,Input_Lieferant!$B$9:$B$158,0),MATCH($I$6,Input_Lieferant!$C$8:$BE$8,0))),"")</f>
        <v/>
      </c>
    </row>
    <row r="615" spans="1:9" x14ac:dyDescent="0.2">
      <c r="A615" s="257" t="str">
        <f>IFERROR(IF(AND(A609=A610,A610=A611,A611=A612,A612=A613,A613=A614),IF(A614+1&gt;MATCH(0,Input_Lieferant!$B$9:$B$158,-1),"",A614+1),A614),"")</f>
        <v/>
      </c>
      <c r="B615" t="str">
        <f>IF(Input_Lieferant!B616="","",Input_Lieferant!B616)</f>
        <v/>
      </c>
      <c r="C615" t="str">
        <f t="shared" si="622"/>
        <v/>
      </c>
      <c r="D615" t="str">
        <f t="shared" si="623"/>
        <v/>
      </c>
      <c r="E615" t="str">
        <f t="shared" si="624"/>
        <v/>
      </c>
      <c r="F615" t="str">
        <f t="shared" si="632"/>
        <v/>
      </c>
      <c r="G615" t="str">
        <f t="shared" ref="G615" si="657">IF(A614="","",2)</f>
        <v/>
      </c>
      <c r="H615" t="str">
        <f t="shared" si="626"/>
        <v/>
      </c>
      <c r="I615" t="str">
        <f>_xlfn.IFNA(IF(INDEX(Input_Lieferant!$C$9:$BE$158,MATCH($A615,Input_Lieferant!$B$9:$B$158,0),MATCH($I$3,Input_Lieferant!$C$8:$BE$8,0))=0,"",INDEX(Input_Lieferant!$C$9:$BE$158,MATCH($A615,Input_Lieferant!$B$9:$B$158,0),MATCH($I$3,Input_Lieferant!$C$8:$BE$8,0))),"")</f>
        <v/>
      </c>
    </row>
    <row r="616" spans="1:9" x14ac:dyDescent="0.2">
      <c r="A616" s="257" t="str">
        <f>IFERROR(IF(AND(A610=A611,A611=A612,A612=A613,A613=A614,A614=A615),IF(A615+1&gt;MATCH(0,Input_Lieferant!$B$9:$B$158,-1),"",A615+1),A615),"")</f>
        <v/>
      </c>
      <c r="B616" t="str">
        <f>IF(Input_Lieferant!B617="","",Input_Lieferant!B617)</f>
        <v/>
      </c>
      <c r="C616" t="str">
        <f t="shared" si="622"/>
        <v/>
      </c>
      <c r="D616" t="str">
        <f t="shared" si="623"/>
        <v/>
      </c>
      <c r="E616" t="str">
        <f t="shared" si="624"/>
        <v/>
      </c>
      <c r="F616" t="str">
        <f t="shared" si="632"/>
        <v/>
      </c>
      <c r="G616" t="str">
        <f t="shared" ref="G616" si="658">IF(A616="","",1)</f>
        <v/>
      </c>
      <c r="H616" t="str">
        <f t="shared" si="626"/>
        <v/>
      </c>
      <c r="I616" t="str">
        <f>_xlfn.IFNA(IF(INDEX(Input_Lieferant!$C$9:$BE$158,MATCH($A616,Input_Lieferant!$B$9:$B$158,0),MATCH($I$5,Input_Lieferant!$C$8:$BE$8,0))=0,"",INDEX(Input_Lieferant!$C$9:$BE$158,MATCH($A616,Input_Lieferant!$B$9:$B$158,0),MATCH($I$5,Input_Lieferant!$C$8:$BE$8,0))),"")</f>
        <v/>
      </c>
    </row>
    <row r="617" spans="1:9" x14ac:dyDescent="0.2">
      <c r="A617" s="257" t="str">
        <f>IFERROR(IF(AND(A611=A612,A612=A613,A613=A614,A614=A615,A615=A616),IF(A616+1&gt;MATCH(0,Input_Lieferant!$B$9:$B$158,-1),"",A616+1),A616),"")</f>
        <v/>
      </c>
      <c r="B617" t="str">
        <f>IF(Input_Lieferant!B618="","",Input_Lieferant!B618)</f>
        <v/>
      </c>
      <c r="C617" t="str">
        <f t="shared" si="622"/>
        <v/>
      </c>
      <c r="D617" t="str">
        <f t="shared" si="623"/>
        <v/>
      </c>
      <c r="E617" t="str">
        <f t="shared" si="624"/>
        <v/>
      </c>
      <c r="F617" t="str">
        <f t="shared" si="632"/>
        <v/>
      </c>
      <c r="G617" t="str">
        <f t="shared" ref="G617" si="659">IF(A616="","",2)</f>
        <v/>
      </c>
      <c r="H617" t="str">
        <f t="shared" si="626"/>
        <v/>
      </c>
      <c r="I617" t="str">
        <f>_xlfn.IFNA(IF(INDEX(Input_Lieferant!$C$9:$BE$158,MATCH($A617,Input_Lieferant!$B$9:$B$158,0),MATCH($I$2,Input_Lieferant!$C$8:$BE$8,0))=0,"",INDEX(Input_Lieferant!$C$9:$BE$158,MATCH($A617,Input_Lieferant!$B$9:$B$158,0),MATCH($I$2,Input_Lieferant!$C$8:$BE$8,0))),"")</f>
        <v/>
      </c>
    </row>
    <row r="618" spans="1:9" x14ac:dyDescent="0.2">
      <c r="A618" s="257" t="str">
        <f>IFERROR(IF(AND(A612=A613,A613=A614,A614=A615,A615=A616,A616=A617),IF(A617+1&gt;MATCH(0,Input_Lieferant!$B$9:$B$158,-1),"",A617+1),A617),"")</f>
        <v/>
      </c>
      <c r="B618" t="str">
        <f>IF(Input_Lieferant!B619="","",Input_Lieferant!B619)</f>
        <v/>
      </c>
      <c r="C618" t="str">
        <f t="shared" si="622"/>
        <v/>
      </c>
      <c r="D618" t="str">
        <f t="shared" si="623"/>
        <v/>
      </c>
      <c r="E618" t="str">
        <f t="shared" si="624"/>
        <v/>
      </c>
      <c r="F618" t="str">
        <f t="shared" si="632"/>
        <v/>
      </c>
      <c r="G618" t="str">
        <f t="shared" ref="G618" si="660">IF(A618="","",1)</f>
        <v/>
      </c>
      <c r="H618" t="str">
        <f t="shared" si="626"/>
        <v/>
      </c>
      <c r="I618" t="str">
        <f>_xlfn.IFNA(IF(INDEX(Input_Lieferant!$C$9:$BE$158,MATCH($A618,Input_Lieferant!$B$9:$B$158,0),MATCH($I$4,Input_Lieferant!$C$8:$BE$8,0))=0,"",INDEX(Input_Lieferant!$C$9:$BE$158,MATCH($A618,Input_Lieferant!$B$9:$B$158,0),MATCH($I$4,Input_Lieferant!$C$8:$BE$8,0))),"")</f>
        <v/>
      </c>
    </row>
    <row r="619" spans="1:9" x14ac:dyDescent="0.2">
      <c r="A619" s="257" t="str">
        <f>IFERROR(IF(AND(A613=A614,A614=A615,A615=A616,A616=A617,A617=A618),IF(A618+1&gt;MATCH(0,Input_Lieferant!$B$9:$B$158,-1),"",A618+1),A618),"")</f>
        <v/>
      </c>
      <c r="B619" t="str">
        <f>IF(Input_Lieferant!B620="","",Input_Lieferant!B620)</f>
        <v/>
      </c>
      <c r="C619" t="str">
        <f t="shared" si="622"/>
        <v/>
      </c>
      <c r="D619" t="str">
        <f t="shared" si="623"/>
        <v/>
      </c>
      <c r="E619" t="str">
        <f t="shared" si="624"/>
        <v/>
      </c>
      <c r="F619" t="str">
        <f t="shared" si="632"/>
        <v/>
      </c>
      <c r="G619" t="str">
        <f t="shared" ref="G619" si="661">IF(A618="","",2)</f>
        <v/>
      </c>
      <c r="H619" t="str">
        <f t="shared" si="626"/>
        <v/>
      </c>
      <c r="I619" t="str">
        <f>_xlfn.IFNA(IF(INDEX(Input_Lieferant!$C$9:$BE$158,MATCH($A619,Input_Lieferant!$B$9:$B$158,0),MATCH($I$1,Input_Lieferant!$C$8:$BE$8,0))=0,"",INDEX(Input_Lieferant!$C$9:$BE$158,MATCH($A619,Input_Lieferant!$B$9:$B$158,0),MATCH($I$1,Input_Lieferant!$C$8:$BE$8,0))),"")</f>
        <v/>
      </c>
    </row>
    <row r="620" spans="1:9" x14ac:dyDescent="0.2">
      <c r="A620" s="257" t="str">
        <f>IFERROR(IF(AND(A614=A615,A615=A616,A616=A617,A617=A618,A618=A619),IF(A619+1&gt;MATCH(0,Input_Lieferant!$B$9:$B$158,-1),"",A619+1),A619),"")</f>
        <v/>
      </c>
      <c r="B620" t="str">
        <f>IF(Input_Lieferant!B621="","",Input_Lieferant!B621)</f>
        <v/>
      </c>
      <c r="C620" t="str">
        <f t="shared" si="622"/>
        <v/>
      </c>
      <c r="D620" t="str">
        <f t="shared" si="623"/>
        <v/>
      </c>
      <c r="E620" t="str">
        <f t="shared" si="624"/>
        <v/>
      </c>
      <c r="F620" t="str">
        <f t="shared" si="632"/>
        <v/>
      </c>
      <c r="G620" t="str">
        <f t="shared" ref="G620" si="662">IF(A620="","",1)</f>
        <v/>
      </c>
      <c r="H620" t="str">
        <f t="shared" si="626"/>
        <v/>
      </c>
      <c r="I620" t="str">
        <f>_xlfn.IFNA(IF(INDEX(Input_Lieferant!$C$9:$BE$158,MATCH($A620,Input_Lieferant!$B$9:$B$158,0),MATCH($I$6,Input_Lieferant!$C$8:$BE$8,0))=0,"",INDEX(Input_Lieferant!$C$9:$BE$158,MATCH($A620,Input_Lieferant!$B$9:$B$158,0),MATCH($I$6,Input_Lieferant!$C$8:$BE$8,0))),"")</f>
        <v/>
      </c>
    </row>
    <row r="621" spans="1:9" x14ac:dyDescent="0.2">
      <c r="A621" s="257" t="str">
        <f>IFERROR(IF(AND(A615=A616,A616=A617,A617=A618,A618=A619,A619=A620),IF(A620+1&gt;MATCH(0,Input_Lieferant!$B$9:$B$158,-1),"",A620+1),A620),"")</f>
        <v/>
      </c>
      <c r="B621" t="str">
        <f>IF(Input_Lieferant!B622="","",Input_Lieferant!B622)</f>
        <v/>
      </c>
      <c r="C621" t="str">
        <f t="shared" si="622"/>
        <v/>
      </c>
      <c r="D621" t="str">
        <f t="shared" si="623"/>
        <v/>
      </c>
      <c r="E621" t="str">
        <f t="shared" si="624"/>
        <v/>
      </c>
      <c r="F621" t="str">
        <f t="shared" si="632"/>
        <v/>
      </c>
      <c r="G621" t="str">
        <f t="shared" ref="G621" si="663">IF(A620="","",2)</f>
        <v/>
      </c>
      <c r="H621" t="str">
        <f t="shared" si="626"/>
        <v/>
      </c>
      <c r="I621" t="str">
        <f>_xlfn.IFNA(IF(INDEX(Input_Lieferant!$C$9:$BE$158,MATCH($A621,Input_Lieferant!$B$9:$B$158,0),MATCH($I$3,Input_Lieferant!$C$8:$BE$8,0))=0,"",INDEX(Input_Lieferant!$C$9:$BE$158,MATCH($A621,Input_Lieferant!$B$9:$B$158,0),MATCH($I$3,Input_Lieferant!$C$8:$BE$8,0))),"")</f>
        <v/>
      </c>
    </row>
    <row r="622" spans="1:9" x14ac:dyDescent="0.2">
      <c r="A622" s="257" t="str">
        <f>IFERROR(IF(AND(A616=A617,A617=A618,A618=A619,A619=A620,A620=A621),IF(A621+1&gt;MATCH(0,Input_Lieferant!$B$9:$B$158,-1),"",A621+1),A621),"")</f>
        <v/>
      </c>
      <c r="B622" t="str">
        <f>IF(Input_Lieferant!B623="","",Input_Lieferant!B623)</f>
        <v/>
      </c>
      <c r="C622" t="str">
        <f t="shared" si="622"/>
        <v/>
      </c>
      <c r="D622" t="str">
        <f t="shared" si="623"/>
        <v/>
      </c>
      <c r="E622" t="str">
        <f t="shared" si="624"/>
        <v/>
      </c>
      <c r="F622" t="str">
        <f t="shared" si="632"/>
        <v/>
      </c>
      <c r="G622" t="str">
        <f t="shared" ref="G622" si="664">IF(A622="","",1)</f>
        <v/>
      </c>
      <c r="H622" t="str">
        <f t="shared" si="626"/>
        <v/>
      </c>
      <c r="I622" t="str">
        <f>_xlfn.IFNA(IF(INDEX(Input_Lieferant!$C$9:$BE$158,MATCH($A622,Input_Lieferant!$B$9:$B$158,0),MATCH($I$5,Input_Lieferant!$C$8:$BE$8,0))=0,"",INDEX(Input_Lieferant!$C$9:$BE$158,MATCH($A622,Input_Lieferant!$B$9:$B$158,0),MATCH($I$5,Input_Lieferant!$C$8:$BE$8,0))),"")</f>
        <v/>
      </c>
    </row>
    <row r="623" spans="1:9" x14ac:dyDescent="0.2">
      <c r="A623" s="257" t="str">
        <f>IFERROR(IF(AND(A617=A618,A618=A619,A619=A620,A620=A621,A621=A622),IF(A622+1&gt;MATCH(0,Input_Lieferant!$B$9:$B$158,-1),"",A622+1),A622),"")</f>
        <v/>
      </c>
      <c r="B623" t="str">
        <f>IF(Input_Lieferant!B624="","",Input_Lieferant!B624)</f>
        <v/>
      </c>
      <c r="C623" t="str">
        <f t="shared" si="622"/>
        <v/>
      </c>
      <c r="D623" t="str">
        <f t="shared" si="623"/>
        <v/>
      </c>
      <c r="E623" t="str">
        <f t="shared" si="624"/>
        <v/>
      </c>
      <c r="F623" t="str">
        <f t="shared" si="632"/>
        <v/>
      </c>
      <c r="G623" t="str">
        <f t="shared" ref="G623" si="665">IF(A622="","",2)</f>
        <v/>
      </c>
      <c r="H623" t="str">
        <f t="shared" si="626"/>
        <v/>
      </c>
      <c r="I623" t="str">
        <f>_xlfn.IFNA(IF(INDEX(Input_Lieferant!$C$9:$BE$158,MATCH($A623,Input_Lieferant!$B$9:$B$158,0),MATCH($I$2,Input_Lieferant!$C$8:$BE$8,0))=0,"",INDEX(Input_Lieferant!$C$9:$BE$158,MATCH($A623,Input_Lieferant!$B$9:$B$158,0),MATCH($I$2,Input_Lieferant!$C$8:$BE$8,0))),"")</f>
        <v/>
      </c>
    </row>
    <row r="624" spans="1:9" x14ac:dyDescent="0.2">
      <c r="A624" s="257" t="str">
        <f>IFERROR(IF(AND(A618=A619,A619=A620,A620=A621,A621=A622,A622=A623),IF(A623+1&gt;MATCH(0,Input_Lieferant!$B$9:$B$158,-1),"",A623+1),A623),"")</f>
        <v/>
      </c>
      <c r="B624" t="str">
        <f>IF(Input_Lieferant!B625="","",Input_Lieferant!B625)</f>
        <v/>
      </c>
      <c r="C624" t="str">
        <f t="shared" si="622"/>
        <v/>
      </c>
      <c r="D624" t="str">
        <f t="shared" si="623"/>
        <v/>
      </c>
      <c r="E624" t="str">
        <f t="shared" si="624"/>
        <v/>
      </c>
      <c r="F624" t="str">
        <f t="shared" si="632"/>
        <v/>
      </c>
      <c r="G624" t="str">
        <f t="shared" ref="G624" si="666">IF(A624="","",1)</f>
        <v/>
      </c>
      <c r="H624" t="str">
        <f t="shared" si="626"/>
        <v/>
      </c>
      <c r="I624" t="str">
        <f>_xlfn.IFNA(IF(INDEX(Input_Lieferant!$C$9:$BE$158,MATCH($A624,Input_Lieferant!$B$9:$B$158,0),MATCH($I$4,Input_Lieferant!$C$8:$BE$8,0))=0,"",INDEX(Input_Lieferant!$C$9:$BE$158,MATCH($A624,Input_Lieferant!$B$9:$B$158,0),MATCH($I$4,Input_Lieferant!$C$8:$BE$8,0))),"")</f>
        <v/>
      </c>
    </row>
    <row r="625" spans="1:9" x14ac:dyDescent="0.2">
      <c r="A625" s="257" t="str">
        <f>IFERROR(IF(AND(A619=A620,A620=A621,A621=A622,A622=A623,A623=A624),IF(A624+1&gt;MATCH(0,Input_Lieferant!$B$9:$B$158,-1),"",A624+1),A624),"")</f>
        <v/>
      </c>
      <c r="B625" t="str">
        <f>IF(Input_Lieferant!B626="","",Input_Lieferant!B626)</f>
        <v/>
      </c>
      <c r="C625" t="str">
        <f t="shared" si="622"/>
        <v/>
      </c>
      <c r="D625" t="str">
        <f t="shared" si="623"/>
        <v/>
      </c>
      <c r="E625" t="str">
        <f t="shared" si="624"/>
        <v/>
      </c>
      <c r="F625" t="str">
        <f t="shared" si="632"/>
        <v/>
      </c>
      <c r="G625" t="str">
        <f t="shared" ref="G625" si="667">IF(A624="","",2)</f>
        <v/>
      </c>
      <c r="H625" t="str">
        <f t="shared" si="626"/>
        <v/>
      </c>
      <c r="I625" t="str">
        <f>_xlfn.IFNA(IF(INDEX(Input_Lieferant!$C$9:$BE$158,MATCH($A625,Input_Lieferant!$B$9:$B$158,0),MATCH($I$1,Input_Lieferant!$C$8:$BE$8,0))=0,"",INDEX(Input_Lieferant!$C$9:$BE$158,MATCH($A625,Input_Lieferant!$B$9:$B$158,0),MATCH($I$1,Input_Lieferant!$C$8:$BE$8,0))),"")</f>
        <v/>
      </c>
    </row>
    <row r="626" spans="1:9" x14ac:dyDescent="0.2">
      <c r="A626" s="257" t="str">
        <f>IFERROR(IF(AND(A620=A621,A621=A622,A622=A623,A623=A624,A624=A625),IF(A625+1&gt;MATCH(0,Input_Lieferant!$B$9:$B$158,-1),"",A625+1),A625),"")</f>
        <v/>
      </c>
      <c r="B626" t="str">
        <f>IF(Input_Lieferant!B627="","",Input_Lieferant!B627)</f>
        <v/>
      </c>
      <c r="C626" t="str">
        <f t="shared" si="622"/>
        <v/>
      </c>
      <c r="D626" t="str">
        <f t="shared" si="623"/>
        <v/>
      </c>
      <c r="E626" t="str">
        <f t="shared" si="624"/>
        <v/>
      </c>
      <c r="F626" t="str">
        <f t="shared" si="632"/>
        <v/>
      </c>
      <c r="G626" t="str">
        <f t="shared" ref="G626" si="668">IF(A626="","",1)</f>
        <v/>
      </c>
      <c r="H626" t="str">
        <f t="shared" si="626"/>
        <v/>
      </c>
      <c r="I626" t="str">
        <f>_xlfn.IFNA(IF(INDEX(Input_Lieferant!$C$9:$BE$158,MATCH($A626,Input_Lieferant!$B$9:$B$158,0),MATCH($I$6,Input_Lieferant!$C$8:$BE$8,0))=0,"",INDEX(Input_Lieferant!$C$9:$BE$158,MATCH($A626,Input_Lieferant!$B$9:$B$158,0),MATCH($I$6,Input_Lieferant!$C$8:$BE$8,0))),"")</f>
        <v/>
      </c>
    </row>
    <row r="627" spans="1:9" x14ac:dyDescent="0.2">
      <c r="A627" s="257" t="str">
        <f>IFERROR(IF(AND(A621=A622,A622=A623,A623=A624,A624=A625,A625=A626),IF(A626+1&gt;MATCH(0,Input_Lieferant!$B$9:$B$158,-1),"",A626+1),A626),"")</f>
        <v/>
      </c>
      <c r="B627" t="str">
        <f>IF(Input_Lieferant!B628="","",Input_Lieferant!B628)</f>
        <v/>
      </c>
      <c r="C627" t="str">
        <f t="shared" si="622"/>
        <v/>
      </c>
      <c r="D627" t="str">
        <f t="shared" si="623"/>
        <v/>
      </c>
      <c r="E627" t="str">
        <f t="shared" si="624"/>
        <v/>
      </c>
      <c r="F627" t="str">
        <f t="shared" si="632"/>
        <v/>
      </c>
      <c r="G627" t="str">
        <f t="shared" ref="G627" si="669">IF(A626="","",2)</f>
        <v/>
      </c>
      <c r="H627" t="str">
        <f t="shared" si="626"/>
        <v/>
      </c>
      <c r="I627" t="str">
        <f>_xlfn.IFNA(IF(INDEX(Input_Lieferant!$C$9:$BE$158,MATCH($A627,Input_Lieferant!$B$9:$B$158,0),MATCH($I$3,Input_Lieferant!$C$8:$BE$8,0))=0,"",INDEX(Input_Lieferant!$C$9:$BE$158,MATCH($A627,Input_Lieferant!$B$9:$B$158,0),MATCH($I$3,Input_Lieferant!$C$8:$BE$8,0))),"")</f>
        <v/>
      </c>
    </row>
    <row r="628" spans="1:9" x14ac:dyDescent="0.2">
      <c r="A628" s="257" t="str">
        <f>IFERROR(IF(AND(A622=A623,A623=A624,A624=A625,A625=A626,A626=A627),IF(A627+1&gt;MATCH(0,Input_Lieferant!$B$9:$B$158,-1),"",A627+1),A627),"")</f>
        <v/>
      </c>
      <c r="B628" t="str">
        <f>IF(Input_Lieferant!B629="","",Input_Lieferant!B629)</f>
        <v/>
      </c>
      <c r="C628" t="str">
        <f t="shared" si="622"/>
        <v/>
      </c>
      <c r="D628" t="str">
        <f t="shared" si="623"/>
        <v/>
      </c>
      <c r="E628" t="str">
        <f t="shared" si="624"/>
        <v/>
      </c>
      <c r="F628" t="str">
        <f t="shared" si="632"/>
        <v/>
      </c>
      <c r="G628" t="str">
        <f t="shared" ref="G628" si="670">IF(A628="","",1)</f>
        <v/>
      </c>
      <c r="H628" t="str">
        <f t="shared" si="626"/>
        <v/>
      </c>
      <c r="I628" t="str">
        <f>_xlfn.IFNA(IF(INDEX(Input_Lieferant!$C$9:$BE$158,MATCH($A628,Input_Lieferant!$B$9:$B$158,0),MATCH($I$5,Input_Lieferant!$C$8:$BE$8,0))=0,"",INDEX(Input_Lieferant!$C$9:$BE$158,MATCH($A628,Input_Lieferant!$B$9:$B$158,0),MATCH($I$5,Input_Lieferant!$C$8:$BE$8,0))),"")</f>
        <v/>
      </c>
    </row>
    <row r="629" spans="1:9" x14ac:dyDescent="0.2">
      <c r="A629" s="257" t="str">
        <f>IFERROR(IF(AND(A623=A624,A624=A625,A625=A626,A626=A627,A627=A628),IF(A628+1&gt;MATCH(0,Input_Lieferant!$B$9:$B$158,-1),"",A628+1),A628),"")</f>
        <v/>
      </c>
      <c r="B629" t="str">
        <f>IF(Input_Lieferant!B630="","",Input_Lieferant!B630)</f>
        <v/>
      </c>
      <c r="C629" t="str">
        <f t="shared" si="622"/>
        <v/>
      </c>
      <c r="D629" t="str">
        <f t="shared" si="623"/>
        <v/>
      </c>
      <c r="E629" t="str">
        <f t="shared" si="624"/>
        <v/>
      </c>
      <c r="F629" t="str">
        <f t="shared" si="632"/>
        <v/>
      </c>
      <c r="G629" t="str">
        <f t="shared" ref="G629" si="671">IF(A628="","",2)</f>
        <v/>
      </c>
      <c r="H629" t="str">
        <f t="shared" si="626"/>
        <v/>
      </c>
      <c r="I629" t="str">
        <f>_xlfn.IFNA(IF(INDEX(Input_Lieferant!$C$9:$BE$158,MATCH($A629,Input_Lieferant!$B$9:$B$158,0),MATCH($I$2,Input_Lieferant!$C$8:$BE$8,0))=0,"",INDEX(Input_Lieferant!$C$9:$BE$158,MATCH($A629,Input_Lieferant!$B$9:$B$158,0),MATCH($I$2,Input_Lieferant!$C$8:$BE$8,0))),"")</f>
        <v/>
      </c>
    </row>
    <row r="630" spans="1:9" x14ac:dyDescent="0.2">
      <c r="A630" s="257" t="str">
        <f>IFERROR(IF(AND(A624=A625,A625=A626,A626=A627,A627=A628,A628=A629),IF(A629+1&gt;MATCH(0,Input_Lieferant!$B$9:$B$158,-1),"",A629+1),A629),"")</f>
        <v/>
      </c>
      <c r="B630" t="str">
        <f>IF(Input_Lieferant!B631="","",Input_Lieferant!B631)</f>
        <v/>
      </c>
      <c r="C630" t="str">
        <f t="shared" si="622"/>
        <v/>
      </c>
      <c r="D630" t="str">
        <f t="shared" si="623"/>
        <v/>
      </c>
      <c r="E630" t="str">
        <f t="shared" si="624"/>
        <v/>
      </c>
      <c r="F630" t="str">
        <f t="shared" si="632"/>
        <v/>
      </c>
      <c r="G630" t="str">
        <f t="shared" ref="G630" si="672">IF(A630="","",1)</f>
        <v/>
      </c>
      <c r="H630" t="str">
        <f t="shared" si="626"/>
        <v/>
      </c>
      <c r="I630" t="str">
        <f>_xlfn.IFNA(IF(INDEX(Input_Lieferant!$C$9:$BE$158,MATCH($A630,Input_Lieferant!$B$9:$B$158,0),MATCH($I$4,Input_Lieferant!$C$8:$BE$8,0))=0,"",INDEX(Input_Lieferant!$C$9:$BE$158,MATCH($A630,Input_Lieferant!$B$9:$B$158,0),MATCH($I$4,Input_Lieferant!$C$8:$BE$8,0))),"")</f>
        <v/>
      </c>
    </row>
    <row r="631" spans="1:9" x14ac:dyDescent="0.2">
      <c r="A631" s="257" t="str">
        <f>IFERROR(IF(AND(A625=A626,A626=A627,A627=A628,A628=A629,A629=A630),IF(A630+1&gt;MATCH(0,Input_Lieferant!$B$9:$B$158,-1),"",A630+1),A630),"")</f>
        <v/>
      </c>
      <c r="B631" t="str">
        <f>IF(Input_Lieferant!B632="","",Input_Lieferant!B632)</f>
        <v/>
      </c>
      <c r="C631" t="str">
        <f t="shared" si="622"/>
        <v/>
      </c>
      <c r="D631" t="str">
        <f t="shared" si="623"/>
        <v/>
      </c>
      <c r="E631" t="str">
        <f t="shared" si="624"/>
        <v/>
      </c>
      <c r="F631" t="str">
        <f t="shared" si="632"/>
        <v/>
      </c>
      <c r="G631" t="str">
        <f t="shared" ref="G631" si="673">IF(A630="","",2)</f>
        <v/>
      </c>
      <c r="H631" t="str">
        <f t="shared" si="626"/>
        <v/>
      </c>
      <c r="I631" t="str">
        <f>_xlfn.IFNA(IF(INDEX(Input_Lieferant!$C$9:$BE$158,MATCH($A631,Input_Lieferant!$B$9:$B$158,0),MATCH($I$1,Input_Lieferant!$C$8:$BE$8,0))=0,"",INDEX(Input_Lieferant!$C$9:$BE$158,MATCH($A631,Input_Lieferant!$B$9:$B$158,0),MATCH($I$1,Input_Lieferant!$C$8:$BE$8,0))),"")</f>
        <v/>
      </c>
    </row>
    <row r="632" spans="1:9" x14ac:dyDescent="0.2">
      <c r="A632" s="257" t="str">
        <f>IFERROR(IF(AND(A626=A627,A627=A628,A628=A629,A629=A630,A630=A631),IF(A631+1&gt;MATCH(0,Input_Lieferant!$B$9:$B$158,-1),"",A631+1),A631),"")</f>
        <v/>
      </c>
      <c r="B632" t="str">
        <f>IF(Input_Lieferant!B633="","",Input_Lieferant!B633)</f>
        <v/>
      </c>
      <c r="C632" t="str">
        <f t="shared" si="622"/>
        <v/>
      </c>
      <c r="D632" t="str">
        <f t="shared" si="623"/>
        <v/>
      </c>
      <c r="E632" t="str">
        <f t="shared" si="624"/>
        <v/>
      </c>
      <c r="F632" t="str">
        <f t="shared" si="632"/>
        <v/>
      </c>
      <c r="G632" t="str">
        <f t="shared" ref="G632" si="674">IF(A632="","",1)</f>
        <v/>
      </c>
      <c r="H632" t="str">
        <f t="shared" si="626"/>
        <v/>
      </c>
      <c r="I632" t="str">
        <f>_xlfn.IFNA(IF(INDEX(Input_Lieferant!$C$9:$BE$158,MATCH($A632,Input_Lieferant!$B$9:$B$158,0),MATCH($I$6,Input_Lieferant!$C$8:$BE$8,0))=0,"",INDEX(Input_Lieferant!$C$9:$BE$158,MATCH($A632,Input_Lieferant!$B$9:$B$158,0),MATCH($I$6,Input_Lieferant!$C$8:$BE$8,0))),"")</f>
        <v/>
      </c>
    </row>
    <row r="633" spans="1:9" x14ac:dyDescent="0.2">
      <c r="A633" s="257" t="str">
        <f>IFERROR(IF(AND(A627=A628,A628=A629,A629=A630,A630=A631,A631=A632),IF(A632+1&gt;MATCH(0,Input_Lieferant!$B$9:$B$158,-1),"",A632+1),A632),"")</f>
        <v/>
      </c>
      <c r="B633" t="str">
        <f>IF(Input_Lieferant!B634="","",Input_Lieferant!B634)</f>
        <v/>
      </c>
      <c r="C633" t="str">
        <f t="shared" si="622"/>
        <v/>
      </c>
      <c r="D633" t="str">
        <f t="shared" si="623"/>
        <v/>
      </c>
      <c r="E633" t="str">
        <f t="shared" si="624"/>
        <v/>
      </c>
      <c r="F633" t="str">
        <f t="shared" si="632"/>
        <v/>
      </c>
      <c r="G633" t="str">
        <f t="shared" ref="G633" si="675">IF(A632="","",2)</f>
        <v/>
      </c>
      <c r="H633" t="str">
        <f t="shared" si="626"/>
        <v/>
      </c>
      <c r="I633" t="str">
        <f>_xlfn.IFNA(IF(INDEX(Input_Lieferant!$C$9:$BE$158,MATCH($A633,Input_Lieferant!$B$9:$B$158,0),MATCH($I$3,Input_Lieferant!$C$8:$BE$8,0))=0,"",INDEX(Input_Lieferant!$C$9:$BE$158,MATCH($A633,Input_Lieferant!$B$9:$B$158,0),MATCH($I$3,Input_Lieferant!$C$8:$BE$8,0))),"")</f>
        <v/>
      </c>
    </row>
    <row r="634" spans="1:9" x14ac:dyDescent="0.2">
      <c r="A634" s="257" t="str">
        <f>IFERROR(IF(AND(A628=A629,A629=A630,A630=A631,A631=A632,A632=A633),IF(A633+1&gt;MATCH(0,Input_Lieferant!$B$9:$B$158,-1),"",A633+1),A633),"")</f>
        <v/>
      </c>
      <c r="B634" t="str">
        <f>IF(Input_Lieferant!B635="","",Input_Lieferant!B635)</f>
        <v/>
      </c>
      <c r="C634" t="str">
        <f t="shared" si="622"/>
        <v/>
      </c>
      <c r="D634" t="str">
        <f t="shared" si="623"/>
        <v/>
      </c>
      <c r="E634" t="str">
        <f t="shared" si="624"/>
        <v/>
      </c>
      <c r="F634" t="str">
        <f t="shared" si="632"/>
        <v/>
      </c>
      <c r="G634" t="str">
        <f t="shared" ref="G634" si="676">IF(A634="","",1)</f>
        <v/>
      </c>
      <c r="H634" t="str">
        <f t="shared" si="626"/>
        <v/>
      </c>
      <c r="I634" t="str">
        <f>_xlfn.IFNA(IF(INDEX(Input_Lieferant!$C$9:$BE$158,MATCH($A634,Input_Lieferant!$B$9:$B$158,0),MATCH($I$5,Input_Lieferant!$C$8:$BE$8,0))=0,"",INDEX(Input_Lieferant!$C$9:$BE$158,MATCH($A634,Input_Lieferant!$B$9:$B$158,0),MATCH($I$5,Input_Lieferant!$C$8:$BE$8,0))),"")</f>
        <v/>
      </c>
    </row>
    <row r="635" spans="1:9" x14ac:dyDescent="0.2">
      <c r="A635" s="257" t="str">
        <f>IFERROR(IF(AND(A629=A630,A630=A631,A631=A632,A632=A633,A633=A634),IF(A634+1&gt;MATCH(0,Input_Lieferant!$B$9:$B$158,-1),"",A634+1),A634),"")</f>
        <v/>
      </c>
      <c r="B635" t="str">
        <f>IF(Input_Lieferant!B636="","",Input_Lieferant!B636)</f>
        <v/>
      </c>
      <c r="C635" t="str">
        <f t="shared" si="622"/>
        <v/>
      </c>
      <c r="D635" t="str">
        <f t="shared" si="623"/>
        <v/>
      </c>
      <c r="E635" t="str">
        <f t="shared" si="624"/>
        <v/>
      </c>
      <c r="F635" t="str">
        <f t="shared" si="632"/>
        <v/>
      </c>
      <c r="G635" t="str">
        <f t="shared" ref="G635" si="677">IF(A634="","",2)</f>
        <v/>
      </c>
      <c r="H635" t="str">
        <f t="shared" si="626"/>
        <v/>
      </c>
      <c r="I635" t="str">
        <f>_xlfn.IFNA(IF(INDEX(Input_Lieferant!$C$9:$BE$158,MATCH($A635,Input_Lieferant!$B$9:$B$158,0),MATCH($I$2,Input_Lieferant!$C$8:$BE$8,0))=0,"",INDEX(Input_Lieferant!$C$9:$BE$158,MATCH($A635,Input_Lieferant!$B$9:$B$158,0),MATCH($I$2,Input_Lieferant!$C$8:$BE$8,0))),"")</f>
        <v/>
      </c>
    </row>
    <row r="636" spans="1:9" x14ac:dyDescent="0.2">
      <c r="A636" s="257" t="str">
        <f>IFERROR(IF(AND(A630=A631,A631=A632,A632=A633,A633=A634,A634=A635),IF(A635+1&gt;MATCH(0,Input_Lieferant!$B$9:$B$158,-1),"",A635+1),A635),"")</f>
        <v/>
      </c>
      <c r="B636" t="str">
        <f>IF(Input_Lieferant!B637="","",Input_Lieferant!B637)</f>
        <v/>
      </c>
      <c r="C636" t="str">
        <f t="shared" si="622"/>
        <v/>
      </c>
      <c r="D636" t="str">
        <f t="shared" si="623"/>
        <v/>
      </c>
      <c r="E636" t="str">
        <f t="shared" si="624"/>
        <v/>
      </c>
      <c r="F636" t="str">
        <f t="shared" si="632"/>
        <v/>
      </c>
      <c r="G636" t="str">
        <f t="shared" ref="G636" si="678">IF(A636="","",1)</f>
        <v/>
      </c>
      <c r="H636" t="str">
        <f t="shared" si="626"/>
        <v/>
      </c>
      <c r="I636" t="str">
        <f>_xlfn.IFNA(IF(INDEX(Input_Lieferant!$C$9:$BE$158,MATCH($A636,Input_Lieferant!$B$9:$B$158,0),MATCH($I$4,Input_Lieferant!$C$8:$BE$8,0))=0,"",INDEX(Input_Lieferant!$C$9:$BE$158,MATCH($A636,Input_Lieferant!$B$9:$B$158,0),MATCH($I$4,Input_Lieferant!$C$8:$BE$8,0))),"")</f>
        <v/>
      </c>
    </row>
    <row r="637" spans="1:9" x14ac:dyDescent="0.2">
      <c r="A637" s="257" t="str">
        <f>IFERROR(IF(AND(A631=A632,A632=A633,A633=A634,A634=A635,A635=A636),IF(A636+1&gt;MATCH(0,Input_Lieferant!$B$9:$B$158,-1),"",A636+1),A636),"")</f>
        <v/>
      </c>
      <c r="B637" t="str">
        <f>IF(Input_Lieferant!B638="","",Input_Lieferant!B638)</f>
        <v/>
      </c>
      <c r="C637" t="str">
        <f t="shared" si="622"/>
        <v/>
      </c>
      <c r="D637" t="str">
        <f t="shared" si="623"/>
        <v/>
      </c>
      <c r="E637" t="str">
        <f t="shared" si="624"/>
        <v/>
      </c>
      <c r="F637" t="str">
        <f t="shared" si="632"/>
        <v/>
      </c>
      <c r="G637" t="str">
        <f t="shared" ref="G637" si="679">IF(A636="","",2)</f>
        <v/>
      </c>
      <c r="H637" t="str">
        <f t="shared" si="626"/>
        <v/>
      </c>
      <c r="I637" t="str">
        <f>_xlfn.IFNA(IF(INDEX(Input_Lieferant!$C$9:$BE$158,MATCH($A637,Input_Lieferant!$B$9:$B$158,0),MATCH($I$1,Input_Lieferant!$C$8:$BE$8,0))=0,"",INDEX(Input_Lieferant!$C$9:$BE$158,MATCH($A637,Input_Lieferant!$B$9:$B$158,0),MATCH($I$1,Input_Lieferant!$C$8:$BE$8,0))),"")</f>
        <v/>
      </c>
    </row>
    <row r="638" spans="1:9" x14ac:dyDescent="0.2">
      <c r="A638" s="257" t="str">
        <f>IFERROR(IF(AND(A632=A633,A633=A634,A634=A635,A635=A636,A636=A637),IF(A637+1&gt;MATCH(0,Input_Lieferant!$B$9:$B$158,-1),"",A637+1),A637),"")</f>
        <v/>
      </c>
      <c r="B638" t="str">
        <f>IF(Input_Lieferant!B639="","",Input_Lieferant!B639)</f>
        <v/>
      </c>
      <c r="C638" t="str">
        <f t="shared" si="622"/>
        <v/>
      </c>
      <c r="D638" t="str">
        <f t="shared" si="623"/>
        <v/>
      </c>
      <c r="E638" t="str">
        <f t="shared" si="624"/>
        <v/>
      </c>
      <c r="F638" t="str">
        <f t="shared" si="632"/>
        <v/>
      </c>
      <c r="G638" t="str">
        <f t="shared" ref="G638" si="680">IF(A638="","",1)</f>
        <v/>
      </c>
      <c r="H638" t="str">
        <f t="shared" si="626"/>
        <v/>
      </c>
      <c r="I638" t="str">
        <f>_xlfn.IFNA(IF(INDEX(Input_Lieferant!$C$9:$BE$158,MATCH($A638,Input_Lieferant!$B$9:$B$158,0),MATCH($I$6,Input_Lieferant!$C$8:$BE$8,0))=0,"",INDEX(Input_Lieferant!$C$9:$BE$158,MATCH($A638,Input_Lieferant!$B$9:$B$158,0),MATCH($I$6,Input_Lieferant!$C$8:$BE$8,0))),"")</f>
        <v/>
      </c>
    </row>
    <row r="639" spans="1:9" x14ac:dyDescent="0.2">
      <c r="A639" s="257" t="str">
        <f>IFERROR(IF(AND(A633=A634,A634=A635,A635=A636,A636=A637,A637=A638),IF(A638+1&gt;MATCH(0,Input_Lieferant!$B$9:$B$158,-1),"",A638+1),A638),"")</f>
        <v/>
      </c>
      <c r="B639" t="str">
        <f>IF(Input_Lieferant!B640="","",Input_Lieferant!B640)</f>
        <v/>
      </c>
      <c r="C639" t="str">
        <f t="shared" si="622"/>
        <v/>
      </c>
      <c r="D639" t="str">
        <f t="shared" si="623"/>
        <v/>
      </c>
      <c r="E639" t="str">
        <f t="shared" si="624"/>
        <v/>
      </c>
      <c r="F639" t="str">
        <f t="shared" si="632"/>
        <v/>
      </c>
      <c r="G639" t="str">
        <f t="shared" ref="G639" si="681">IF(A638="","",2)</f>
        <v/>
      </c>
      <c r="H639" t="str">
        <f t="shared" si="626"/>
        <v/>
      </c>
      <c r="I639" t="str">
        <f>_xlfn.IFNA(IF(INDEX(Input_Lieferant!$C$9:$BE$158,MATCH($A639,Input_Lieferant!$B$9:$B$158,0),MATCH($I$3,Input_Lieferant!$C$8:$BE$8,0))=0,"",INDEX(Input_Lieferant!$C$9:$BE$158,MATCH($A639,Input_Lieferant!$B$9:$B$158,0),MATCH($I$3,Input_Lieferant!$C$8:$BE$8,0))),"")</f>
        <v/>
      </c>
    </row>
    <row r="640" spans="1:9" x14ac:dyDescent="0.2">
      <c r="A640" s="257" t="str">
        <f>IFERROR(IF(AND(A634=A635,A635=A636,A636=A637,A637=A638,A638=A639),IF(A639+1&gt;MATCH(0,Input_Lieferant!$B$9:$B$158,-1),"",A639+1),A639),"")</f>
        <v/>
      </c>
      <c r="B640" t="str">
        <f>IF(Input_Lieferant!B641="","",Input_Lieferant!B641)</f>
        <v/>
      </c>
      <c r="C640" t="str">
        <f t="shared" si="622"/>
        <v/>
      </c>
      <c r="D640" t="str">
        <f t="shared" si="623"/>
        <v/>
      </c>
      <c r="E640" t="str">
        <f t="shared" si="624"/>
        <v/>
      </c>
      <c r="F640" t="str">
        <f t="shared" si="632"/>
        <v/>
      </c>
      <c r="G640" t="str">
        <f t="shared" ref="G640" si="682">IF(A640="","",1)</f>
        <v/>
      </c>
      <c r="H640" t="str">
        <f t="shared" si="626"/>
        <v/>
      </c>
      <c r="I640" t="str">
        <f>_xlfn.IFNA(IF(INDEX(Input_Lieferant!$C$9:$BE$158,MATCH($A640,Input_Lieferant!$B$9:$B$158,0),MATCH($I$5,Input_Lieferant!$C$8:$BE$8,0))=0,"",INDEX(Input_Lieferant!$C$9:$BE$158,MATCH($A640,Input_Lieferant!$B$9:$B$158,0),MATCH($I$5,Input_Lieferant!$C$8:$BE$8,0))),"")</f>
        <v/>
      </c>
    </row>
    <row r="641" spans="1:9" x14ac:dyDescent="0.2">
      <c r="A641" s="257" t="str">
        <f>IFERROR(IF(AND(A635=A636,A636=A637,A637=A638,A638=A639,A639=A640),IF(A640+1&gt;MATCH(0,Input_Lieferant!$B$9:$B$158,-1),"",A640+1),A640),"")</f>
        <v/>
      </c>
      <c r="B641" t="str">
        <f>IF(Input_Lieferant!B642="","",Input_Lieferant!B642)</f>
        <v/>
      </c>
      <c r="C641" t="str">
        <f t="shared" si="622"/>
        <v/>
      </c>
      <c r="D641" t="str">
        <f t="shared" si="623"/>
        <v/>
      </c>
      <c r="E641" t="str">
        <f t="shared" si="624"/>
        <v/>
      </c>
      <c r="F641" t="str">
        <f t="shared" si="632"/>
        <v/>
      </c>
      <c r="G641" t="str">
        <f t="shared" ref="G641" si="683">IF(A640="","",2)</f>
        <v/>
      </c>
      <c r="H641" t="str">
        <f t="shared" si="626"/>
        <v/>
      </c>
      <c r="I641" t="str">
        <f>_xlfn.IFNA(IF(INDEX(Input_Lieferant!$C$9:$BE$158,MATCH($A641,Input_Lieferant!$B$9:$B$158,0),MATCH($I$2,Input_Lieferant!$C$8:$BE$8,0))=0,"",INDEX(Input_Lieferant!$C$9:$BE$158,MATCH($A641,Input_Lieferant!$B$9:$B$158,0),MATCH($I$2,Input_Lieferant!$C$8:$BE$8,0))),"")</f>
        <v/>
      </c>
    </row>
    <row r="642" spans="1:9" x14ac:dyDescent="0.2">
      <c r="A642" s="257" t="str">
        <f>IFERROR(IF(AND(A636=A637,A637=A638,A638=A639,A639=A640,A640=A641),IF(A641+1&gt;MATCH(0,Input_Lieferant!$B$9:$B$158,-1),"",A641+1),A641),"")</f>
        <v/>
      </c>
      <c r="B642" t="str">
        <f>IF(Input_Lieferant!B643="","",Input_Lieferant!B643)</f>
        <v/>
      </c>
      <c r="C642" t="str">
        <f t="shared" si="622"/>
        <v/>
      </c>
      <c r="D642" t="str">
        <f t="shared" si="623"/>
        <v/>
      </c>
      <c r="E642" t="str">
        <f t="shared" si="624"/>
        <v/>
      </c>
      <c r="F642" t="str">
        <f t="shared" si="632"/>
        <v/>
      </c>
      <c r="G642" t="str">
        <f t="shared" ref="G642" si="684">IF(A642="","",1)</f>
        <v/>
      </c>
      <c r="H642" t="str">
        <f t="shared" si="626"/>
        <v/>
      </c>
      <c r="I642" t="str">
        <f>_xlfn.IFNA(IF(INDEX(Input_Lieferant!$C$9:$BE$158,MATCH($A642,Input_Lieferant!$B$9:$B$158,0),MATCH($I$4,Input_Lieferant!$C$8:$BE$8,0))=0,"",INDEX(Input_Lieferant!$C$9:$BE$158,MATCH($A642,Input_Lieferant!$B$9:$B$158,0),MATCH($I$4,Input_Lieferant!$C$8:$BE$8,0))),"")</f>
        <v/>
      </c>
    </row>
    <row r="643" spans="1:9" x14ac:dyDescent="0.2">
      <c r="A643" s="257" t="str">
        <f>IFERROR(IF(AND(A637=A638,A638=A639,A639=A640,A640=A641,A641=A642),IF(A642+1&gt;MATCH(0,Input_Lieferant!$B$9:$B$158,-1),"",A642+1),A642),"")</f>
        <v/>
      </c>
      <c r="B643" t="str">
        <f>IF(Input_Lieferant!B644="","",Input_Lieferant!B644)</f>
        <v/>
      </c>
      <c r="C643" t="str">
        <f t="shared" si="622"/>
        <v/>
      </c>
      <c r="D643" t="str">
        <f t="shared" si="623"/>
        <v/>
      </c>
      <c r="E643" t="str">
        <f t="shared" si="624"/>
        <v/>
      </c>
      <c r="F643" t="str">
        <f t="shared" si="632"/>
        <v/>
      </c>
      <c r="G643" t="str">
        <f t="shared" ref="G643" si="685">IF(A642="","",2)</f>
        <v/>
      </c>
      <c r="H643" t="str">
        <f t="shared" si="626"/>
        <v/>
      </c>
      <c r="I643" t="str">
        <f>_xlfn.IFNA(IF(INDEX(Input_Lieferant!$C$9:$BE$158,MATCH($A643,Input_Lieferant!$B$9:$B$158,0),MATCH($I$1,Input_Lieferant!$C$8:$BE$8,0))=0,"",INDEX(Input_Lieferant!$C$9:$BE$158,MATCH($A643,Input_Lieferant!$B$9:$B$158,0),MATCH($I$1,Input_Lieferant!$C$8:$BE$8,0))),"")</f>
        <v/>
      </c>
    </row>
    <row r="644" spans="1:9" x14ac:dyDescent="0.2">
      <c r="A644" s="257" t="str">
        <f>IFERROR(IF(AND(A638=A639,A639=A640,A640=A641,A641=A642,A642=A643),IF(A643+1&gt;MATCH(0,Input_Lieferant!$B$9:$B$158,-1),"",A643+1),A643),"")</f>
        <v/>
      </c>
      <c r="B644" t="str">
        <f>IF(Input_Lieferant!B645="","",Input_Lieferant!B645)</f>
        <v/>
      </c>
      <c r="C644" t="str">
        <f t="shared" si="622"/>
        <v/>
      </c>
      <c r="D644" t="str">
        <f t="shared" si="623"/>
        <v/>
      </c>
      <c r="E644" t="str">
        <f t="shared" si="624"/>
        <v/>
      </c>
      <c r="F644" t="str">
        <f t="shared" si="632"/>
        <v/>
      </c>
      <c r="G644" t="str">
        <f t="shared" ref="G644" si="686">IF(A644="","",1)</f>
        <v/>
      </c>
      <c r="H644" t="str">
        <f t="shared" si="626"/>
        <v/>
      </c>
      <c r="I644" t="str">
        <f>_xlfn.IFNA(IF(INDEX(Input_Lieferant!$C$9:$BE$158,MATCH($A644,Input_Lieferant!$B$9:$B$158,0),MATCH($I$6,Input_Lieferant!$C$8:$BE$8,0))=0,"",INDEX(Input_Lieferant!$C$9:$BE$158,MATCH($A644,Input_Lieferant!$B$9:$B$158,0),MATCH($I$6,Input_Lieferant!$C$8:$BE$8,0))),"")</f>
        <v/>
      </c>
    </row>
    <row r="645" spans="1:9" x14ac:dyDescent="0.2">
      <c r="A645" s="257" t="str">
        <f>IFERROR(IF(AND(A639=A640,A640=A641,A641=A642,A642=A643,A643=A644),IF(A644+1&gt;MATCH(0,Input_Lieferant!$B$9:$B$158,-1),"",A644+1),A644),"")</f>
        <v/>
      </c>
      <c r="B645" t="str">
        <f>IF(Input_Lieferant!B646="","",Input_Lieferant!B646)</f>
        <v/>
      </c>
      <c r="C645" t="str">
        <f t="shared" si="622"/>
        <v/>
      </c>
      <c r="D645" t="str">
        <f t="shared" si="623"/>
        <v/>
      </c>
      <c r="E645" t="str">
        <f t="shared" si="624"/>
        <v/>
      </c>
      <c r="F645" t="str">
        <f t="shared" si="632"/>
        <v/>
      </c>
      <c r="G645" t="str">
        <f t="shared" ref="G645" si="687">IF(A644="","",2)</f>
        <v/>
      </c>
      <c r="H645" t="str">
        <f t="shared" si="626"/>
        <v/>
      </c>
      <c r="I645" t="str">
        <f>_xlfn.IFNA(IF(INDEX(Input_Lieferant!$C$9:$BE$158,MATCH($A645,Input_Lieferant!$B$9:$B$158,0),MATCH($I$3,Input_Lieferant!$C$8:$BE$8,0))=0,"",INDEX(Input_Lieferant!$C$9:$BE$158,MATCH($A645,Input_Lieferant!$B$9:$B$158,0),MATCH($I$3,Input_Lieferant!$C$8:$BE$8,0))),"")</f>
        <v/>
      </c>
    </row>
    <row r="646" spans="1:9" x14ac:dyDescent="0.2">
      <c r="A646" s="257" t="str">
        <f>IFERROR(IF(AND(A640=A641,A641=A642,A642=A643,A643=A644,A644=A645),IF(A645+1&gt;MATCH(0,Input_Lieferant!$B$9:$B$158,-1),"",A645+1),A645),"")</f>
        <v/>
      </c>
      <c r="B646" t="str">
        <f>IF(Input_Lieferant!B647="","",Input_Lieferant!B647)</f>
        <v/>
      </c>
      <c r="C646" t="str">
        <f t="shared" si="622"/>
        <v/>
      </c>
      <c r="D646" t="str">
        <f t="shared" si="623"/>
        <v/>
      </c>
      <c r="E646" t="str">
        <f t="shared" si="624"/>
        <v/>
      </c>
      <c r="F646" t="str">
        <f t="shared" si="632"/>
        <v/>
      </c>
      <c r="G646" t="str">
        <f t="shared" ref="G646" si="688">IF(A646="","",1)</f>
        <v/>
      </c>
      <c r="H646" t="str">
        <f t="shared" si="626"/>
        <v/>
      </c>
      <c r="I646" t="str">
        <f>_xlfn.IFNA(IF(INDEX(Input_Lieferant!$C$9:$BE$158,MATCH($A646,Input_Lieferant!$B$9:$B$158,0),MATCH($I$5,Input_Lieferant!$C$8:$BE$8,0))=0,"",INDEX(Input_Lieferant!$C$9:$BE$158,MATCH($A646,Input_Lieferant!$B$9:$B$158,0),MATCH($I$5,Input_Lieferant!$C$8:$BE$8,0))),"")</f>
        <v/>
      </c>
    </row>
    <row r="647" spans="1:9" x14ac:dyDescent="0.2">
      <c r="A647" s="257" t="str">
        <f>IFERROR(IF(AND(A641=A642,A642=A643,A643=A644,A644=A645,A645=A646),IF(A646+1&gt;MATCH(0,Input_Lieferant!$B$9:$B$158,-1),"",A646+1),A646),"")</f>
        <v/>
      </c>
      <c r="B647" t="str">
        <f>IF(Input_Lieferant!B648="","",Input_Lieferant!B648)</f>
        <v/>
      </c>
      <c r="C647" t="str">
        <f t="shared" si="622"/>
        <v/>
      </c>
      <c r="D647" t="str">
        <f t="shared" si="623"/>
        <v/>
      </c>
      <c r="E647" t="str">
        <f t="shared" si="624"/>
        <v/>
      </c>
      <c r="F647" t="str">
        <f t="shared" si="632"/>
        <v/>
      </c>
      <c r="G647" t="str">
        <f t="shared" ref="G647" si="689">IF(A646="","",2)</f>
        <v/>
      </c>
      <c r="H647" t="str">
        <f t="shared" si="626"/>
        <v/>
      </c>
      <c r="I647" t="str">
        <f>_xlfn.IFNA(IF(INDEX(Input_Lieferant!$C$9:$BE$158,MATCH($A647,Input_Lieferant!$B$9:$B$158,0),MATCH($I$2,Input_Lieferant!$C$8:$BE$8,0))=0,"",INDEX(Input_Lieferant!$C$9:$BE$158,MATCH($A647,Input_Lieferant!$B$9:$B$158,0),MATCH($I$2,Input_Lieferant!$C$8:$BE$8,0))),"")</f>
        <v/>
      </c>
    </row>
    <row r="648" spans="1:9" x14ac:dyDescent="0.2">
      <c r="A648" s="257" t="str">
        <f>IFERROR(IF(AND(A642=A643,A643=A644,A644=A645,A645=A646,A646=A647),IF(A647+1&gt;MATCH(0,Input_Lieferant!$B$9:$B$158,-1),"",A647+1),A647),"")</f>
        <v/>
      </c>
      <c r="B648" t="str">
        <f>IF(Input_Lieferant!B649="","",Input_Lieferant!B649)</f>
        <v/>
      </c>
      <c r="C648" t="str">
        <f t="shared" si="622"/>
        <v/>
      </c>
      <c r="D648" t="str">
        <f t="shared" si="623"/>
        <v/>
      </c>
      <c r="E648" t="str">
        <f t="shared" si="624"/>
        <v/>
      </c>
      <c r="F648" t="str">
        <f t="shared" si="632"/>
        <v/>
      </c>
      <c r="G648" t="str">
        <f t="shared" ref="G648" si="690">IF(A648="","",1)</f>
        <v/>
      </c>
      <c r="H648" t="str">
        <f t="shared" si="626"/>
        <v/>
      </c>
      <c r="I648" t="str">
        <f>_xlfn.IFNA(IF(INDEX(Input_Lieferant!$C$9:$BE$158,MATCH($A648,Input_Lieferant!$B$9:$B$158,0),MATCH($I$4,Input_Lieferant!$C$8:$BE$8,0))=0,"",INDEX(Input_Lieferant!$C$9:$BE$158,MATCH($A648,Input_Lieferant!$B$9:$B$158,0),MATCH($I$4,Input_Lieferant!$C$8:$BE$8,0))),"")</f>
        <v/>
      </c>
    </row>
    <row r="649" spans="1:9" x14ac:dyDescent="0.2">
      <c r="A649" s="257" t="str">
        <f>IFERROR(IF(AND(A643=A644,A644=A645,A645=A646,A646=A647,A647=A648),IF(A648+1&gt;MATCH(0,Input_Lieferant!$B$9:$B$158,-1),"",A648+1),A648),"")</f>
        <v/>
      </c>
      <c r="B649" t="str">
        <f>IF(Input_Lieferant!B650="","",Input_Lieferant!B650)</f>
        <v/>
      </c>
      <c r="C649" t="str">
        <f t="shared" ref="C649:C712" si="691">IF(A649&lt;&gt;"","MATERIAL","")</f>
        <v/>
      </c>
      <c r="D649" t="str">
        <f t="shared" ref="D649:D712" si="692">A649</f>
        <v/>
      </c>
      <c r="E649" t="str">
        <f t="shared" ref="E649:E712" si="693">IF(A649&lt;&gt;"","GRUN","")</f>
        <v/>
      </c>
      <c r="F649" t="str">
        <f t="shared" si="632"/>
        <v/>
      </c>
      <c r="G649" t="str">
        <f t="shared" ref="G649" si="694">IF(A648="","",2)</f>
        <v/>
      </c>
      <c r="H649" t="str">
        <f t="shared" ref="H649:H712" si="695">IF(G649=2,"/","")</f>
        <v/>
      </c>
      <c r="I649" t="str">
        <f>_xlfn.IFNA(IF(INDEX(Input_Lieferant!$C$9:$BE$158,MATCH($A649,Input_Lieferant!$B$9:$B$158,0),MATCH($I$1,Input_Lieferant!$C$8:$BE$8,0))=0,"",INDEX(Input_Lieferant!$C$9:$BE$158,MATCH($A649,Input_Lieferant!$B$9:$B$158,0),MATCH($I$1,Input_Lieferant!$C$8:$BE$8,0))),"")</f>
        <v/>
      </c>
    </row>
    <row r="650" spans="1:9" x14ac:dyDescent="0.2">
      <c r="A650" s="257" t="str">
        <f>IFERROR(IF(AND(A644=A645,A645=A646,A646=A647,A647=A648,A648=A649),IF(A649+1&gt;MATCH(0,Input_Lieferant!$B$9:$B$158,-1),"",A649+1),A649),"")</f>
        <v/>
      </c>
      <c r="B650" t="str">
        <f>IF(Input_Lieferant!B651="","",Input_Lieferant!B651)</f>
        <v/>
      </c>
      <c r="C650" t="str">
        <f t="shared" si="691"/>
        <v/>
      </c>
      <c r="D650" t="str">
        <f t="shared" si="692"/>
        <v/>
      </c>
      <c r="E650" t="str">
        <f t="shared" si="693"/>
        <v/>
      </c>
      <c r="F650" t="str">
        <f t="shared" si="632"/>
        <v/>
      </c>
      <c r="G650" t="str">
        <f t="shared" ref="G650" si="696">IF(A650="","",1)</f>
        <v/>
      </c>
      <c r="H650" t="str">
        <f t="shared" si="695"/>
        <v/>
      </c>
      <c r="I650" t="str">
        <f>_xlfn.IFNA(IF(INDEX(Input_Lieferant!$C$9:$BE$158,MATCH($A650,Input_Lieferant!$B$9:$B$158,0),MATCH($I$6,Input_Lieferant!$C$8:$BE$8,0))=0,"",INDEX(Input_Lieferant!$C$9:$BE$158,MATCH($A650,Input_Lieferant!$B$9:$B$158,0),MATCH($I$6,Input_Lieferant!$C$8:$BE$8,0))),"")</f>
        <v/>
      </c>
    </row>
    <row r="651" spans="1:9" x14ac:dyDescent="0.2">
      <c r="A651" s="257" t="str">
        <f>IFERROR(IF(AND(A645=A646,A646=A647,A647=A648,A648=A649,A649=A650),IF(A650+1&gt;MATCH(0,Input_Lieferant!$B$9:$B$158,-1),"",A650+1),A650),"")</f>
        <v/>
      </c>
      <c r="B651" t="str">
        <f>IF(Input_Lieferant!B652="","",Input_Lieferant!B652)</f>
        <v/>
      </c>
      <c r="C651" t="str">
        <f t="shared" si="691"/>
        <v/>
      </c>
      <c r="D651" t="str">
        <f t="shared" si="692"/>
        <v/>
      </c>
      <c r="E651" t="str">
        <f t="shared" si="693"/>
        <v/>
      </c>
      <c r="F651" t="str">
        <f t="shared" si="632"/>
        <v/>
      </c>
      <c r="G651" t="str">
        <f t="shared" ref="G651" si="697">IF(A650="","",2)</f>
        <v/>
      </c>
      <c r="H651" t="str">
        <f t="shared" si="695"/>
        <v/>
      </c>
      <c r="I651" t="str">
        <f>_xlfn.IFNA(IF(INDEX(Input_Lieferant!$C$9:$BE$158,MATCH($A651,Input_Lieferant!$B$9:$B$158,0),MATCH($I$3,Input_Lieferant!$C$8:$BE$8,0))=0,"",INDEX(Input_Lieferant!$C$9:$BE$158,MATCH($A651,Input_Lieferant!$B$9:$B$158,0),MATCH($I$3,Input_Lieferant!$C$8:$BE$8,0))),"")</f>
        <v/>
      </c>
    </row>
    <row r="652" spans="1:9" x14ac:dyDescent="0.2">
      <c r="A652" s="257" t="str">
        <f>IFERROR(IF(AND(A646=A647,A647=A648,A648=A649,A649=A650,A650=A651),IF(A651+1&gt;MATCH(0,Input_Lieferant!$B$9:$B$158,-1),"",A651+1),A651),"")</f>
        <v/>
      </c>
      <c r="B652" t="str">
        <f>IF(Input_Lieferant!B653="","",Input_Lieferant!B653)</f>
        <v/>
      </c>
      <c r="C652" t="str">
        <f t="shared" si="691"/>
        <v/>
      </c>
      <c r="D652" t="str">
        <f t="shared" si="692"/>
        <v/>
      </c>
      <c r="E652" t="str">
        <f t="shared" si="693"/>
        <v/>
      </c>
      <c r="F652" t="str">
        <f t="shared" si="632"/>
        <v/>
      </c>
      <c r="G652" t="str">
        <f t="shared" ref="G652" si="698">IF(A652="","",1)</f>
        <v/>
      </c>
      <c r="H652" t="str">
        <f t="shared" si="695"/>
        <v/>
      </c>
      <c r="I652" t="str">
        <f>_xlfn.IFNA(IF(INDEX(Input_Lieferant!$C$9:$BE$158,MATCH($A652,Input_Lieferant!$B$9:$B$158,0),MATCH($I$5,Input_Lieferant!$C$8:$BE$8,0))=0,"",INDEX(Input_Lieferant!$C$9:$BE$158,MATCH($A652,Input_Lieferant!$B$9:$B$158,0),MATCH($I$5,Input_Lieferant!$C$8:$BE$8,0))),"")</f>
        <v/>
      </c>
    </row>
    <row r="653" spans="1:9" x14ac:dyDescent="0.2">
      <c r="A653" s="257" t="str">
        <f>IFERROR(IF(AND(A647=A648,A648=A649,A649=A650,A650=A651,A651=A652),IF(A652+1&gt;MATCH(0,Input_Lieferant!$B$9:$B$158,-1),"",A652+1),A652),"")</f>
        <v/>
      </c>
      <c r="B653" t="str">
        <f>IF(Input_Lieferant!B654="","",Input_Lieferant!B654)</f>
        <v/>
      </c>
      <c r="C653" t="str">
        <f t="shared" si="691"/>
        <v/>
      </c>
      <c r="D653" t="str">
        <f t="shared" si="692"/>
        <v/>
      </c>
      <c r="E653" t="str">
        <f t="shared" si="693"/>
        <v/>
      </c>
      <c r="F653" t="str">
        <f t="shared" si="632"/>
        <v/>
      </c>
      <c r="G653" t="str">
        <f t="shared" ref="G653" si="699">IF(A652="","",2)</f>
        <v/>
      </c>
      <c r="H653" t="str">
        <f t="shared" si="695"/>
        <v/>
      </c>
      <c r="I653" t="str">
        <f>_xlfn.IFNA(IF(INDEX(Input_Lieferant!$C$9:$BE$158,MATCH($A653,Input_Lieferant!$B$9:$B$158,0),MATCH($I$2,Input_Lieferant!$C$8:$BE$8,0))=0,"",INDEX(Input_Lieferant!$C$9:$BE$158,MATCH($A653,Input_Lieferant!$B$9:$B$158,0),MATCH($I$2,Input_Lieferant!$C$8:$BE$8,0))),"")</f>
        <v/>
      </c>
    </row>
    <row r="654" spans="1:9" x14ac:dyDescent="0.2">
      <c r="A654" s="257" t="str">
        <f>IFERROR(IF(AND(A648=A649,A649=A650,A650=A651,A651=A652,A652=A653),IF(A653+1&gt;MATCH(0,Input_Lieferant!$B$9:$B$158,-1),"",A653+1),A653),"")</f>
        <v/>
      </c>
      <c r="B654" t="str">
        <f>IF(Input_Lieferant!B655="","",Input_Lieferant!B655)</f>
        <v/>
      </c>
      <c r="C654" t="str">
        <f t="shared" si="691"/>
        <v/>
      </c>
      <c r="D654" t="str">
        <f t="shared" si="692"/>
        <v/>
      </c>
      <c r="E654" t="str">
        <f t="shared" si="693"/>
        <v/>
      </c>
      <c r="F654" t="str">
        <f t="shared" si="632"/>
        <v/>
      </c>
      <c r="G654" t="str">
        <f t="shared" ref="G654" si="700">IF(A654="","",1)</f>
        <v/>
      </c>
      <c r="H654" t="str">
        <f t="shared" si="695"/>
        <v/>
      </c>
      <c r="I654" t="str">
        <f>_xlfn.IFNA(IF(INDEX(Input_Lieferant!$C$9:$BE$158,MATCH($A654,Input_Lieferant!$B$9:$B$158,0),MATCH($I$4,Input_Lieferant!$C$8:$BE$8,0))=0,"",INDEX(Input_Lieferant!$C$9:$BE$158,MATCH($A654,Input_Lieferant!$B$9:$B$158,0),MATCH($I$4,Input_Lieferant!$C$8:$BE$8,0))),"")</f>
        <v/>
      </c>
    </row>
    <row r="655" spans="1:9" x14ac:dyDescent="0.2">
      <c r="A655" s="257" t="str">
        <f>IFERROR(IF(AND(A649=A650,A650=A651,A651=A652,A652=A653,A653=A654),IF(A654+1&gt;MATCH(0,Input_Lieferant!$B$9:$B$158,-1),"",A654+1),A654),"")</f>
        <v/>
      </c>
      <c r="B655" t="str">
        <f>IF(Input_Lieferant!B656="","",Input_Lieferant!B656)</f>
        <v/>
      </c>
      <c r="C655" t="str">
        <f t="shared" si="691"/>
        <v/>
      </c>
      <c r="D655" t="str">
        <f t="shared" si="692"/>
        <v/>
      </c>
      <c r="E655" t="str">
        <f t="shared" si="693"/>
        <v/>
      </c>
      <c r="F655" t="str">
        <f t="shared" ref="F655:F718" si="701">IF(A655&lt;&gt;"",F649,"")</f>
        <v/>
      </c>
      <c r="G655" t="str">
        <f t="shared" ref="G655" si="702">IF(A654="","",2)</f>
        <v/>
      </c>
      <c r="H655" t="str">
        <f t="shared" si="695"/>
        <v/>
      </c>
      <c r="I655" t="str">
        <f>_xlfn.IFNA(IF(INDEX(Input_Lieferant!$C$9:$BE$158,MATCH($A655,Input_Lieferant!$B$9:$B$158,0),MATCH($I$1,Input_Lieferant!$C$8:$BE$8,0))=0,"",INDEX(Input_Lieferant!$C$9:$BE$158,MATCH($A655,Input_Lieferant!$B$9:$B$158,0),MATCH($I$1,Input_Lieferant!$C$8:$BE$8,0))),"")</f>
        <v/>
      </c>
    </row>
    <row r="656" spans="1:9" x14ac:dyDescent="0.2">
      <c r="A656" s="257" t="str">
        <f>IFERROR(IF(AND(A650=A651,A651=A652,A652=A653,A653=A654,A654=A655),IF(A655+1&gt;MATCH(0,Input_Lieferant!$B$9:$B$158,-1),"",A655+1),A655),"")</f>
        <v/>
      </c>
      <c r="B656" t="str">
        <f>IF(Input_Lieferant!B657="","",Input_Lieferant!B657)</f>
        <v/>
      </c>
      <c r="C656" t="str">
        <f t="shared" si="691"/>
        <v/>
      </c>
      <c r="D656" t="str">
        <f t="shared" si="692"/>
        <v/>
      </c>
      <c r="E656" t="str">
        <f t="shared" si="693"/>
        <v/>
      </c>
      <c r="F656" t="str">
        <f t="shared" si="701"/>
        <v/>
      </c>
      <c r="G656" t="str">
        <f t="shared" ref="G656" si="703">IF(A656="","",1)</f>
        <v/>
      </c>
      <c r="H656" t="str">
        <f t="shared" si="695"/>
        <v/>
      </c>
      <c r="I656" t="str">
        <f>_xlfn.IFNA(IF(INDEX(Input_Lieferant!$C$9:$BE$158,MATCH($A656,Input_Lieferant!$B$9:$B$158,0),MATCH($I$6,Input_Lieferant!$C$8:$BE$8,0))=0,"",INDEX(Input_Lieferant!$C$9:$BE$158,MATCH($A656,Input_Lieferant!$B$9:$B$158,0),MATCH($I$6,Input_Lieferant!$C$8:$BE$8,0))),"")</f>
        <v/>
      </c>
    </row>
    <row r="657" spans="1:9" x14ac:dyDescent="0.2">
      <c r="A657" s="257" t="str">
        <f>IFERROR(IF(AND(A651=A652,A652=A653,A653=A654,A654=A655,A655=A656),IF(A656+1&gt;MATCH(0,Input_Lieferant!$B$9:$B$158,-1),"",A656+1),A656),"")</f>
        <v/>
      </c>
      <c r="B657" t="str">
        <f>IF(Input_Lieferant!B658="","",Input_Lieferant!B658)</f>
        <v/>
      </c>
      <c r="C657" t="str">
        <f t="shared" si="691"/>
        <v/>
      </c>
      <c r="D657" t="str">
        <f t="shared" si="692"/>
        <v/>
      </c>
      <c r="E657" t="str">
        <f t="shared" si="693"/>
        <v/>
      </c>
      <c r="F657" t="str">
        <f t="shared" si="701"/>
        <v/>
      </c>
      <c r="G657" t="str">
        <f t="shared" ref="G657" si="704">IF(A656="","",2)</f>
        <v/>
      </c>
      <c r="H657" t="str">
        <f t="shared" si="695"/>
        <v/>
      </c>
      <c r="I657" t="str">
        <f>_xlfn.IFNA(IF(INDEX(Input_Lieferant!$C$9:$BE$158,MATCH($A657,Input_Lieferant!$B$9:$B$158,0),MATCH($I$3,Input_Lieferant!$C$8:$BE$8,0))=0,"",INDEX(Input_Lieferant!$C$9:$BE$158,MATCH($A657,Input_Lieferant!$B$9:$B$158,0),MATCH($I$3,Input_Lieferant!$C$8:$BE$8,0))),"")</f>
        <v/>
      </c>
    </row>
    <row r="658" spans="1:9" x14ac:dyDescent="0.2">
      <c r="A658" s="257" t="str">
        <f>IFERROR(IF(AND(A652=A653,A653=A654,A654=A655,A655=A656,A656=A657),IF(A657+1&gt;MATCH(0,Input_Lieferant!$B$9:$B$158,-1),"",A657+1),A657),"")</f>
        <v/>
      </c>
      <c r="B658" t="str">
        <f>IF(Input_Lieferant!B659="","",Input_Lieferant!B659)</f>
        <v/>
      </c>
      <c r="C658" t="str">
        <f t="shared" si="691"/>
        <v/>
      </c>
      <c r="D658" t="str">
        <f t="shared" si="692"/>
        <v/>
      </c>
      <c r="E658" t="str">
        <f t="shared" si="693"/>
        <v/>
      </c>
      <c r="F658" t="str">
        <f t="shared" si="701"/>
        <v/>
      </c>
      <c r="G658" t="str">
        <f t="shared" ref="G658" si="705">IF(A658="","",1)</f>
        <v/>
      </c>
      <c r="H658" t="str">
        <f t="shared" si="695"/>
        <v/>
      </c>
      <c r="I658" t="str">
        <f>_xlfn.IFNA(IF(INDEX(Input_Lieferant!$C$9:$BE$158,MATCH($A658,Input_Lieferant!$B$9:$B$158,0),MATCH($I$5,Input_Lieferant!$C$8:$BE$8,0))=0,"",INDEX(Input_Lieferant!$C$9:$BE$158,MATCH($A658,Input_Lieferant!$B$9:$B$158,0),MATCH($I$5,Input_Lieferant!$C$8:$BE$8,0))),"")</f>
        <v/>
      </c>
    </row>
    <row r="659" spans="1:9" x14ac:dyDescent="0.2">
      <c r="A659" s="257" t="str">
        <f>IFERROR(IF(AND(A653=A654,A654=A655,A655=A656,A656=A657,A657=A658),IF(A658+1&gt;MATCH(0,Input_Lieferant!$B$9:$B$158,-1),"",A658+1),A658),"")</f>
        <v/>
      </c>
      <c r="B659" t="str">
        <f>IF(Input_Lieferant!B660="","",Input_Lieferant!B660)</f>
        <v/>
      </c>
      <c r="C659" t="str">
        <f t="shared" si="691"/>
        <v/>
      </c>
      <c r="D659" t="str">
        <f t="shared" si="692"/>
        <v/>
      </c>
      <c r="E659" t="str">
        <f t="shared" si="693"/>
        <v/>
      </c>
      <c r="F659" t="str">
        <f t="shared" si="701"/>
        <v/>
      </c>
      <c r="G659" t="str">
        <f t="shared" ref="G659" si="706">IF(A658="","",2)</f>
        <v/>
      </c>
      <c r="H659" t="str">
        <f t="shared" si="695"/>
        <v/>
      </c>
      <c r="I659" t="str">
        <f>_xlfn.IFNA(IF(INDEX(Input_Lieferant!$C$9:$BE$158,MATCH($A659,Input_Lieferant!$B$9:$B$158,0),MATCH($I$2,Input_Lieferant!$C$8:$BE$8,0))=0,"",INDEX(Input_Lieferant!$C$9:$BE$158,MATCH($A659,Input_Lieferant!$B$9:$B$158,0),MATCH($I$2,Input_Lieferant!$C$8:$BE$8,0))),"")</f>
        <v/>
      </c>
    </row>
    <row r="660" spans="1:9" x14ac:dyDescent="0.2">
      <c r="A660" s="257" t="str">
        <f>IFERROR(IF(AND(A654=A655,A655=A656,A656=A657,A657=A658,A658=A659),IF(A659+1&gt;MATCH(0,Input_Lieferant!$B$9:$B$158,-1),"",A659+1),A659),"")</f>
        <v/>
      </c>
      <c r="B660" t="str">
        <f>IF(Input_Lieferant!B661="","",Input_Lieferant!B661)</f>
        <v/>
      </c>
      <c r="C660" t="str">
        <f t="shared" si="691"/>
        <v/>
      </c>
      <c r="D660" t="str">
        <f t="shared" si="692"/>
        <v/>
      </c>
      <c r="E660" t="str">
        <f t="shared" si="693"/>
        <v/>
      </c>
      <c r="F660" t="str">
        <f t="shared" si="701"/>
        <v/>
      </c>
      <c r="G660" t="str">
        <f t="shared" ref="G660" si="707">IF(A660="","",1)</f>
        <v/>
      </c>
      <c r="H660" t="str">
        <f t="shared" si="695"/>
        <v/>
      </c>
      <c r="I660" t="str">
        <f>_xlfn.IFNA(IF(INDEX(Input_Lieferant!$C$9:$BE$158,MATCH($A660,Input_Lieferant!$B$9:$B$158,0),MATCH($I$4,Input_Lieferant!$C$8:$BE$8,0))=0,"",INDEX(Input_Lieferant!$C$9:$BE$158,MATCH($A660,Input_Lieferant!$B$9:$B$158,0),MATCH($I$4,Input_Lieferant!$C$8:$BE$8,0))),"")</f>
        <v/>
      </c>
    </row>
    <row r="661" spans="1:9" x14ac:dyDescent="0.2">
      <c r="A661" s="257" t="str">
        <f>IFERROR(IF(AND(A655=A656,A656=A657,A657=A658,A658=A659,A659=A660),IF(A660+1&gt;MATCH(0,Input_Lieferant!$B$9:$B$158,-1),"",A660+1),A660),"")</f>
        <v/>
      </c>
      <c r="B661" t="str">
        <f>IF(Input_Lieferant!B662="","",Input_Lieferant!B662)</f>
        <v/>
      </c>
      <c r="C661" t="str">
        <f t="shared" si="691"/>
        <v/>
      </c>
      <c r="D661" t="str">
        <f t="shared" si="692"/>
        <v/>
      </c>
      <c r="E661" t="str">
        <f t="shared" si="693"/>
        <v/>
      </c>
      <c r="F661" t="str">
        <f t="shared" si="701"/>
        <v/>
      </c>
      <c r="G661" t="str">
        <f t="shared" ref="G661" si="708">IF(A660="","",2)</f>
        <v/>
      </c>
      <c r="H661" t="str">
        <f t="shared" si="695"/>
        <v/>
      </c>
      <c r="I661" t="str">
        <f>_xlfn.IFNA(IF(INDEX(Input_Lieferant!$C$9:$BE$158,MATCH($A661,Input_Lieferant!$B$9:$B$158,0),MATCH($I$1,Input_Lieferant!$C$8:$BE$8,0))=0,"",INDEX(Input_Lieferant!$C$9:$BE$158,MATCH($A661,Input_Lieferant!$B$9:$B$158,0),MATCH($I$1,Input_Lieferant!$C$8:$BE$8,0))),"")</f>
        <v/>
      </c>
    </row>
    <row r="662" spans="1:9" x14ac:dyDescent="0.2">
      <c r="A662" s="257" t="str">
        <f>IFERROR(IF(AND(A656=A657,A657=A658,A658=A659,A659=A660,A660=A661),IF(A661+1&gt;MATCH(0,Input_Lieferant!$B$9:$B$158,-1),"",A661+1),A661),"")</f>
        <v/>
      </c>
      <c r="B662" t="str">
        <f>IF(Input_Lieferant!B663="","",Input_Lieferant!B663)</f>
        <v/>
      </c>
      <c r="C662" t="str">
        <f t="shared" si="691"/>
        <v/>
      </c>
      <c r="D662" t="str">
        <f t="shared" si="692"/>
        <v/>
      </c>
      <c r="E662" t="str">
        <f t="shared" si="693"/>
        <v/>
      </c>
      <c r="F662" t="str">
        <f t="shared" si="701"/>
        <v/>
      </c>
      <c r="G662" t="str">
        <f t="shared" ref="G662" si="709">IF(A662="","",1)</f>
        <v/>
      </c>
      <c r="H662" t="str">
        <f t="shared" si="695"/>
        <v/>
      </c>
      <c r="I662" t="str">
        <f>_xlfn.IFNA(IF(INDEX(Input_Lieferant!$C$9:$BE$158,MATCH($A662,Input_Lieferant!$B$9:$B$158,0),MATCH($I$6,Input_Lieferant!$C$8:$BE$8,0))=0,"",INDEX(Input_Lieferant!$C$9:$BE$158,MATCH($A662,Input_Lieferant!$B$9:$B$158,0),MATCH($I$6,Input_Lieferant!$C$8:$BE$8,0))),"")</f>
        <v/>
      </c>
    </row>
    <row r="663" spans="1:9" x14ac:dyDescent="0.2">
      <c r="A663" s="257" t="str">
        <f>IFERROR(IF(AND(A657=A658,A658=A659,A659=A660,A660=A661,A661=A662),IF(A662+1&gt;MATCH(0,Input_Lieferant!$B$9:$B$158,-1),"",A662+1),A662),"")</f>
        <v/>
      </c>
      <c r="B663" t="str">
        <f>IF(Input_Lieferant!B664="","",Input_Lieferant!B664)</f>
        <v/>
      </c>
      <c r="C663" t="str">
        <f t="shared" si="691"/>
        <v/>
      </c>
      <c r="D663" t="str">
        <f t="shared" si="692"/>
        <v/>
      </c>
      <c r="E663" t="str">
        <f t="shared" si="693"/>
        <v/>
      </c>
      <c r="F663" t="str">
        <f t="shared" si="701"/>
        <v/>
      </c>
      <c r="G663" t="str">
        <f t="shared" ref="G663" si="710">IF(A662="","",2)</f>
        <v/>
      </c>
      <c r="H663" t="str">
        <f t="shared" si="695"/>
        <v/>
      </c>
      <c r="I663" t="str">
        <f>_xlfn.IFNA(IF(INDEX(Input_Lieferant!$C$9:$BE$158,MATCH($A663,Input_Lieferant!$B$9:$B$158,0),MATCH($I$3,Input_Lieferant!$C$8:$BE$8,0))=0,"",INDEX(Input_Lieferant!$C$9:$BE$158,MATCH($A663,Input_Lieferant!$B$9:$B$158,0),MATCH($I$3,Input_Lieferant!$C$8:$BE$8,0))),"")</f>
        <v/>
      </c>
    </row>
    <row r="664" spans="1:9" x14ac:dyDescent="0.2">
      <c r="A664" s="257" t="str">
        <f>IFERROR(IF(AND(A658=A659,A659=A660,A660=A661,A661=A662,A662=A663),IF(A663+1&gt;MATCH(0,Input_Lieferant!$B$9:$B$158,-1),"",A663+1),A663),"")</f>
        <v/>
      </c>
      <c r="B664" t="str">
        <f>IF(Input_Lieferant!B665="","",Input_Lieferant!B665)</f>
        <v/>
      </c>
      <c r="C664" t="str">
        <f t="shared" si="691"/>
        <v/>
      </c>
      <c r="D664" t="str">
        <f t="shared" si="692"/>
        <v/>
      </c>
      <c r="E664" t="str">
        <f t="shared" si="693"/>
        <v/>
      </c>
      <c r="F664" t="str">
        <f t="shared" si="701"/>
        <v/>
      </c>
      <c r="G664" t="str">
        <f t="shared" ref="G664" si="711">IF(A664="","",1)</f>
        <v/>
      </c>
      <c r="H664" t="str">
        <f t="shared" si="695"/>
        <v/>
      </c>
      <c r="I664" t="str">
        <f>_xlfn.IFNA(IF(INDEX(Input_Lieferant!$C$9:$BE$158,MATCH($A664,Input_Lieferant!$B$9:$B$158,0),MATCH($I$5,Input_Lieferant!$C$8:$BE$8,0))=0,"",INDEX(Input_Lieferant!$C$9:$BE$158,MATCH($A664,Input_Lieferant!$B$9:$B$158,0),MATCH($I$5,Input_Lieferant!$C$8:$BE$8,0))),"")</f>
        <v/>
      </c>
    </row>
    <row r="665" spans="1:9" x14ac:dyDescent="0.2">
      <c r="A665" s="257" t="str">
        <f>IFERROR(IF(AND(A659=A660,A660=A661,A661=A662,A662=A663,A663=A664),IF(A664+1&gt;MATCH(0,Input_Lieferant!$B$9:$B$158,-1),"",A664+1),A664),"")</f>
        <v/>
      </c>
      <c r="B665" t="str">
        <f>IF(Input_Lieferant!B666="","",Input_Lieferant!B666)</f>
        <v/>
      </c>
      <c r="C665" t="str">
        <f t="shared" si="691"/>
        <v/>
      </c>
      <c r="D665" t="str">
        <f t="shared" si="692"/>
        <v/>
      </c>
      <c r="E665" t="str">
        <f t="shared" si="693"/>
        <v/>
      </c>
      <c r="F665" t="str">
        <f t="shared" si="701"/>
        <v/>
      </c>
      <c r="G665" t="str">
        <f t="shared" ref="G665" si="712">IF(A664="","",2)</f>
        <v/>
      </c>
      <c r="H665" t="str">
        <f t="shared" si="695"/>
        <v/>
      </c>
      <c r="I665" t="str">
        <f>_xlfn.IFNA(IF(INDEX(Input_Lieferant!$C$9:$BE$158,MATCH($A665,Input_Lieferant!$B$9:$B$158,0),MATCH($I$2,Input_Lieferant!$C$8:$BE$8,0))=0,"",INDEX(Input_Lieferant!$C$9:$BE$158,MATCH($A665,Input_Lieferant!$B$9:$B$158,0),MATCH($I$2,Input_Lieferant!$C$8:$BE$8,0))),"")</f>
        <v/>
      </c>
    </row>
    <row r="666" spans="1:9" x14ac:dyDescent="0.2">
      <c r="A666" s="257" t="str">
        <f>IFERROR(IF(AND(A660=A661,A661=A662,A662=A663,A663=A664,A664=A665),IF(A665+1&gt;MATCH(0,Input_Lieferant!$B$9:$B$158,-1),"",A665+1),A665),"")</f>
        <v/>
      </c>
      <c r="B666" t="str">
        <f>IF(Input_Lieferant!B667="","",Input_Lieferant!B667)</f>
        <v/>
      </c>
      <c r="C666" t="str">
        <f t="shared" si="691"/>
        <v/>
      </c>
      <c r="D666" t="str">
        <f t="shared" si="692"/>
        <v/>
      </c>
      <c r="E666" t="str">
        <f t="shared" si="693"/>
        <v/>
      </c>
      <c r="F666" t="str">
        <f t="shared" si="701"/>
        <v/>
      </c>
      <c r="G666" t="str">
        <f t="shared" ref="G666" si="713">IF(A666="","",1)</f>
        <v/>
      </c>
      <c r="H666" t="str">
        <f t="shared" si="695"/>
        <v/>
      </c>
      <c r="I666" t="str">
        <f>_xlfn.IFNA(IF(INDEX(Input_Lieferant!$C$9:$BE$158,MATCH($A666,Input_Lieferant!$B$9:$B$158,0),MATCH($I$4,Input_Lieferant!$C$8:$BE$8,0))=0,"",INDEX(Input_Lieferant!$C$9:$BE$158,MATCH($A666,Input_Lieferant!$B$9:$B$158,0),MATCH($I$4,Input_Lieferant!$C$8:$BE$8,0))),"")</f>
        <v/>
      </c>
    </row>
    <row r="667" spans="1:9" x14ac:dyDescent="0.2">
      <c r="A667" s="257" t="str">
        <f>IFERROR(IF(AND(A661=A662,A662=A663,A663=A664,A664=A665,A665=A666),IF(A666+1&gt;MATCH(0,Input_Lieferant!$B$9:$B$158,-1),"",A666+1),A666),"")</f>
        <v/>
      </c>
      <c r="B667" t="str">
        <f>IF(Input_Lieferant!B668="","",Input_Lieferant!B668)</f>
        <v/>
      </c>
      <c r="C667" t="str">
        <f t="shared" si="691"/>
        <v/>
      </c>
      <c r="D667" t="str">
        <f t="shared" si="692"/>
        <v/>
      </c>
      <c r="E667" t="str">
        <f t="shared" si="693"/>
        <v/>
      </c>
      <c r="F667" t="str">
        <f t="shared" si="701"/>
        <v/>
      </c>
      <c r="G667" t="str">
        <f t="shared" ref="G667" si="714">IF(A666="","",2)</f>
        <v/>
      </c>
      <c r="H667" t="str">
        <f t="shared" si="695"/>
        <v/>
      </c>
      <c r="I667" t="str">
        <f>_xlfn.IFNA(IF(INDEX(Input_Lieferant!$C$9:$BE$158,MATCH($A667,Input_Lieferant!$B$9:$B$158,0),MATCH($I$1,Input_Lieferant!$C$8:$BE$8,0))=0,"",INDEX(Input_Lieferant!$C$9:$BE$158,MATCH($A667,Input_Lieferant!$B$9:$B$158,0),MATCH($I$1,Input_Lieferant!$C$8:$BE$8,0))),"")</f>
        <v/>
      </c>
    </row>
    <row r="668" spans="1:9" x14ac:dyDescent="0.2">
      <c r="A668" s="257" t="str">
        <f>IFERROR(IF(AND(A662=A663,A663=A664,A664=A665,A665=A666,A666=A667),IF(A667+1&gt;MATCH(0,Input_Lieferant!$B$9:$B$158,-1),"",A667+1),A667),"")</f>
        <v/>
      </c>
      <c r="B668" t="str">
        <f>IF(Input_Lieferant!B669="","",Input_Lieferant!B669)</f>
        <v/>
      </c>
      <c r="C668" t="str">
        <f t="shared" si="691"/>
        <v/>
      </c>
      <c r="D668" t="str">
        <f t="shared" si="692"/>
        <v/>
      </c>
      <c r="E668" t="str">
        <f t="shared" si="693"/>
        <v/>
      </c>
      <c r="F668" t="str">
        <f t="shared" si="701"/>
        <v/>
      </c>
      <c r="G668" t="str">
        <f t="shared" ref="G668" si="715">IF(A668="","",1)</f>
        <v/>
      </c>
      <c r="H668" t="str">
        <f t="shared" si="695"/>
        <v/>
      </c>
      <c r="I668" t="str">
        <f>_xlfn.IFNA(IF(INDEX(Input_Lieferant!$C$9:$BE$158,MATCH($A668,Input_Lieferant!$B$9:$B$158,0),MATCH($I$6,Input_Lieferant!$C$8:$BE$8,0))=0,"",INDEX(Input_Lieferant!$C$9:$BE$158,MATCH($A668,Input_Lieferant!$B$9:$B$158,0),MATCH($I$6,Input_Lieferant!$C$8:$BE$8,0))),"")</f>
        <v/>
      </c>
    </row>
    <row r="669" spans="1:9" x14ac:dyDescent="0.2">
      <c r="A669" s="257" t="str">
        <f>IFERROR(IF(AND(A663=A664,A664=A665,A665=A666,A666=A667,A667=A668),IF(A668+1&gt;MATCH(0,Input_Lieferant!$B$9:$B$158,-1),"",A668+1),A668),"")</f>
        <v/>
      </c>
      <c r="B669" t="str">
        <f>IF(Input_Lieferant!B670="","",Input_Lieferant!B670)</f>
        <v/>
      </c>
      <c r="C669" t="str">
        <f t="shared" si="691"/>
        <v/>
      </c>
      <c r="D669" t="str">
        <f t="shared" si="692"/>
        <v/>
      </c>
      <c r="E669" t="str">
        <f t="shared" si="693"/>
        <v/>
      </c>
      <c r="F669" t="str">
        <f t="shared" si="701"/>
        <v/>
      </c>
      <c r="G669" t="str">
        <f t="shared" ref="G669" si="716">IF(A668="","",2)</f>
        <v/>
      </c>
      <c r="H669" t="str">
        <f t="shared" si="695"/>
        <v/>
      </c>
      <c r="I669" t="str">
        <f>_xlfn.IFNA(IF(INDEX(Input_Lieferant!$C$9:$BE$158,MATCH($A669,Input_Lieferant!$B$9:$B$158,0),MATCH($I$3,Input_Lieferant!$C$8:$BE$8,0))=0,"",INDEX(Input_Lieferant!$C$9:$BE$158,MATCH($A669,Input_Lieferant!$B$9:$B$158,0),MATCH($I$3,Input_Lieferant!$C$8:$BE$8,0))),"")</f>
        <v/>
      </c>
    </row>
    <row r="670" spans="1:9" x14ac:dyDescent="0.2">
      <c r="A670" s="257" t="str">
        <f>IFERROR(IF(AND(A664=A665,A665=A666,A666=A667,A667=A668,A668=A669),IF(A669+1&gt;MATCH(0,Input_Lieferant!$B$9:$B$158,-1),"",A669+1),A669),"")</f>
        <v/>
      </c>
      <c r="B670" t="str">
        <f>IF(Input_Lieferant!B671="","",Input_Lieferant!B671)</f>
        <v/>
      </c>
      <c r="C670" t="str">
        <f t="shared" si="691"/>
        <v/>
      </c>
      <c r="D670" t="str">
        <f t="shared" si="692"/>
        <v/>
      </c>
      <c r="E670" t="str">
        <f t="shared" si="693"/>
        <v/>
      </c>
      <c r="F670" t="str">
        <f t="shared" si="701"/>
        <v/>
      </c>
      <c r="G670" t="str">
        <f t="shared" ref="G670" si="717">IF(A670="","",1)</f>
        <v/>
      </c>
      <c r="H670" t="str">
        <f t="shared" si="695"/>
        <v/>
      </c>
      <c r="I670" t="str">
        <f>_xlfn.IFNA(IF(INDEX(Input_Lieferant!$C$9:$BE$158,MATCH($A670,Input_Lieferant!$B$9:$B$158,0),MATCH($I$5,Input_Lieferant!$C$8:$BE$8,0))=0,"",INDEX(Input_Lieferant!$C$9:$BE$158,MATCH($A670,Input_Lieferant!$B$9:$B$158,0),MATCH($I$5,Input_Lieferant!$C$8:$BE$8,0))),"")</f>
        <v/>
      </c>
    </row>
    <row r="671" spans="1:9" x14ac:dyDescent="0.2">
      <c r="A671" s="257" t="str">
        <f>IFERROR(IF(AND(A665=A666,A666=A667,A667=A668,A668=A669,A669=A670),IF(A670+1&gt;MATCH(0,Input_Lieferant!$B$9:$B$158,-1),"",A670+1),A670),"")</f>
        <v/>
      </c>
      <c r="B671" t="str">
        <f>IF(Input_Lieferant!B672="","",Input_Lieferant!B672)</f>
        <v/>
      </c>
      <c r="C671" t="str">
        <f t="shared" si="691"/>
        <v/>
      </c>
      <c r="D671" t="str">
        <f t="shared" si="692"/>
        <v/>
      </c>
      <c r="E671" t="str">
        <f t="shared" si="693"/>
        <v/>
      </c>
      <c r="F671" t="str">
        <f t="shared" si="701"/>
        <v/>
      </c>
      <c r="G671" t="str">
        <f t="shared" ref="G671" si="718">IF(A670="","",2)</f>
        <v/>
      </c>
      <c r="H671" t="str">
        <f t="shared" si="695"/>
        <v/>
      </c>
      <c r="I671" t="str">
        <f>_xlfn.IFNA(IF(INDEX(Input_Lieferant!$C$9:$BE$158,MATCH($A671,Input_Lieferant!$B$9:$B$158,0),MATCH($I$2,Input_Lieferant!$C$8:$BE$8,0))=0,"",INDEX(Input_Lieferant!$C$9:$BE$158,MATCH($A671,Input_Lieferant!$B$9:$B$158,0),MATCH($I$2,Input_Lieferant!$C$8:$BE$8,0))),"")</f>
        <v/>
      </c>
    </row>
    <row r="672" spans="1:9" x14ac:dyDescent="0.2">
      <c r="A672" s="257" t="str">
        <f>IFERROR(IF(AND(A666=A667,A667=A668,A668=A669,A669=A670,A670=A671),IF(A671+1&gt;MATCH(0,Input_Lieferant!$B$9:$B$158,-1),"",A671+1),A671),"")</f>
        <v/>
      </c>
      <c r="B672" t="str">
        <f>IF(Input_Lieferant!B673="","",Input_Lieferant!B673)</f>
        <v/>
      </c>
      <c r="C672" t="str">
        <f t="shared" si="691"/>
        <v/>
      </c>
      <c r="D672" t="str">
        <f t="shared" si="692"/>
        <v/>
      </c>
      <c r="E672" t="str">
        <f t="shared" si="693"/>
        <v/>
      </c>
      <c r="F672" t="str">
        <f t="shared" si="701"/>
        <v/>
      </c>
      <c r="G672" t="str">
        <f t="shared" ref="G672" si="719">IF(A672="","",1)</f>
        <v/>
      </c>
      <c r="H672" t="str">
        <f t="shared" si="695"/>
        <v/>
      </c>
      <c r="I672" t="str">
        <f>_xlfn.IFNA(IF(INDEX(Input_Lieferant!$C$9:$BE$158,MATCH($A672,Input_Lieferant!$B$9:$B$158,0),MATCH($I$4,Input_Lieferant!$C$8:$BE$8,0))=0,"",INDEX(Input_Lieferant!$C$9:$BE$158,MATCH($A672,Input_Lieferant!$B$9:$B$158,0),MATCH($I$4,Input_Lieferant!$C$8:$BE$8,0))),"")</f>
        <v/>
      </c>
    </row>
    <row r="673" spans="1:9" x14ac:dyDescent="0.2">
      <c r="A673" s="257" t="str">
        <f>IFERROR(IF(AND(A667=A668,A668=A669,A669=A670,A670=A671,A671=A672),IF(A672+1&gt;MATCH(0,Input_Lieferant!$B$9:$B$158,-1),"",A672+1),A672),"")</f>
        <v/>
      </c>
      <c r="B673" t="str">
        <f>IF(Input_Lieferant!B674="","",Input_Lieferant!B674)</f>
        <v/>
      </c>
      <c r="C673" t="str">
        <f t="shared" si="691"/>
        <v/>
      </c>
      <c r="D673" t="str">
        <f t="shared" si="692"/>
        <v/>
      </c>
      <c r="E673" t="str">
        <f t="shared" si="693"/>
        <v/>
      </c>
      <c r="F673" t="str">
        <f t="shared" si="701"/>
        <v/>
      </c>
      <c r="G673" t="str">
        <f t="shared" ref="G673" si="720">IF(A672="","",2)</f>
        <v/>
      </c>
      <c r="H673" t="str">
        <f t="shared" si="695"/>
        <v/>
      </c>
      <c r="I673" t="str">
        <f>_xlfn.IFNA(IF(INDEX(Input_Lieferant!$C$9:$BE$158,MATCH($A673,Input_Lieferant!$B$9:$B$158,0),MATCH($I$1,Input_Lieferant!$C$8:$BE$8,0))=0,"",INDEX(Input_Lieferant!$C$9:$BE$158,MATCH($A673,Input_Lieferant!$B$9:$B$158,0),MATCH($I$1,Input_Lieferant!$C$8:$BE$8,0))),"")</f>
        <v/>
      </c>
    </row>
    <row r="674" spans="1:9" x14ac:dyDescent="0.2">
      <c r="A674" s="257" t="str">
        <f>IFERROR(IF(AND(A668=A669,A669=A670,A670=A671,A671=A672,A672=A673),IF(A673+1&gt;MATCH(0,Input_Lieferant!$B$9:$B$158,-1),"",A673+1),A673),"")</f>
        <v/>
      </c>
      <c r="B674" t="str">
        <f>IF(Input_Lieferant!B675="","",Input_Lieferant!B675)</f>
        <v/>
      </c>
      <c r="C674" t="str">
        <f t="shared" si="691"/>
        <v/>
      </c>
      <c r="D674" t="str">
        <f t="shared" si="692"/>
        <v/>
      </c>
      <c r="E674" t="str">
        <f t="shared" si="693"/>
        <v/>
      </c>
      <c r="F674" t="str">
        <f t="shared" si="701"/>
        <v/>
      </c>
      <c r="G674" t="str">
        <f t="shared" ref="G674" si="721">IF(A674="","",1)</f>
        <v/>
      </c>
      <c r="H674" t="str">
        <f t="shared" si="695"/>
        <v/>
      </c>
      <c r="I674" t="str">
        <f>_xlfn.IFNA(IF(INDEX(Input_Lieferant!$C$9:$BE$158,MATCH($A674,Input_Lieferant!$B$9:$B$158,0),MATCH($I$6,Input_Lieferant!$C$8:$BE$8,0))=0,"",INDEX(Input_Lieferant!$C$9:$BE$158,MATCH($A674,Input_Lieferant!$B$9:$B$158,0),MATCH($I$6,Input_Lieferant!$C$8:$BE$8,0))),"")</f>
        <v/>
      </c>
    </row>
    <row r="675" spans="1:9" x14ac:dyDescent="0.2">
      <c r="A675" s="257" t="str">
        <f>IFERROR(IF(AND(A669=A670,A670=A671,A671=A672,A672=A673,A673=A674),IF(A674+1&gt;MATCH(0,Input_Lieferant!$B$9:$B$158,-1),"",A674+1),A674),"")</f>
        <v/>
      </c>
      <c r="B675" t="str">
        <f>IF(Input_Lieferant!B676="","",Input_Lieferant!B676)</f>
        <v/>
      </c>
      <c r="C675" t="str">
        <f t="shared" si="691"/>
        <v/>
      </c>
      <c r="D675" t="str">
        <f t="shared" si="692"/>
        <v/>
      </c>
      <c r="E675" t="str">
        <f t="shared" si="693"/>
        <v/>
      </c>
      <c r="F675" t="str">
        <f t="shared" si="701"/>
        <v/>
      </c>
      <c r="G675" t="str">
        <f t="shared" ref="G675" si="722">IF(A674="","",2)</f>
        <v/>
      </c>
      <c r="H675" t="str">
        <f t="shared" si="695"/>
        <v/>
      </c>
      <c r="I675" t="str">
        <f>_xlfn.IFNA(IF(INDEX(Input_Lieferant!$C$9:$BE$158,MATCH($A675,Input_Lieferant!$B$9:$B$158,0),MATCH($I$3,Input_Lieferant!$C$8:$BE$8,0))=0,"",INDEX(Input_Lieferant!$C$9:$BE$158,MATCH($A675,Input_Lieferant!$B$9:$B$158,0),MATCH($I$3,Input_Lieferant!$C$8:$BE$8,0))),"")</f>
        <v/>
      </c>
    </row>
    <row r="676" spans="1:9" x14ac:dyDescent="0.2">
      <c r="A676" s="257" t="str">
        <f>IFERROR(IF(AND(A670=A671,A671=A672,A672=A673,A673=A674,A674=A675),IF(A675+1&gt;MATCH(0,Input_Lieferant!$B$9:$B$158,-1),"",A675+1),A675),"")</f>
        <v/>
      </c>
      <c r="B676" t="str">
        <f>IF(Input_Lieferant!B677="","",Input_Lieferant!B677)</f>
        <v/>
      </c>
      <c r="C676" t="str">
        <f t="shared" si="691"/>
        <v/>
      </c>
      <c r="D676" t="str">
        <f t="shared" si="692"/>
        <v/>
      </c>
      <c r="E676" t="str">
        <f t="shared" si="693"/>
        <v/>
      </c>
      <c r="F676" t="str">
        <f t="shared" si="701"/>
        <v/>
      </c>
      <c r="G676" t="str">
        <f t="shared" ref="G676" si="723">IF(A676="","",1)</f>
        <v/>
      </c>
      <c r="H676" t="str">
        <f t="shared" si="695"/>
        <v/>
      </c>
      <c r="I676" t="str">
        <f>_xlfn.IFNA(IF(INDEX(Input_Lieferant!$C$9:$BE$158,MATCH($A676,Input_Lieferant!$B$9:$B$158,0),MATCH($I$5,Input_Lieferant!$C$8:$BE$8,0))=0,"",INDEX(Input_Lieferant!$C$9:$BE$158,MATCH($A676,Input_Lieferant!$B$9:$B$158,0),MATCH($I$5,Input_Lieferant!$C$8:$BE$8,0))),"")</f>
        <v/>
      </c>
    </row>
    <row r="677" spans="1:9" x14ac:dyDescent="0.2">
      <c r="A677" s="257" t="str">
        <f>IFERROR(IF(AND(A671=A672,A672=A673,A673=A674,A674=A675,A675=A676),IF(A676+1&gt;MATCH(0,Input_Lieferant!$B$9:$B$158,-1),"",A676+1),A676),"")</f>
        <v/>
      </c>
      <c r="B677" t="str">
        <f>IF(Input_Lieferant!B678="","",Input_Lieferant!B678)</f>
        <v/>
      </c>
      <c r="C677" t="str">
        <f t="shared" si="691"/>
        <v/>
      </c>
      <c r="D677" t="str">
        <f t="shared" si="692"/>
        <v/>
      </c>
      <c r="E677" t="str">
        <f t="shared" si="693"/>
        <v/>
      </c>
      <c r="F677" t="str">
        <f t="shared" si="701"/>
        <v/>
      </c>
      <c r="G677" t="str">
        <f t="shared" ref="G677" si="724">IF(A676="","",2)</f>
        <v/>
      </c>
      <c r="H677" t="str">
        <f t="shared" si="695"/>
        <v/>
      </c>
      <c r="I677" t="str">
        <f>_xlfn.IFNA(IF(INDEX(Input_Lieferant!$C$9:$BE$158,MATCH($A677,Input_Lieferant!$B$9:$B$158,0),MATCH($I$2,Input_Lieferant!$C$8:$BE$8,0))=0,"",INDEX(Input_Lieferant!$C$9:$BE$158,MATCH($A677,Input_Lieferant!$B$9:$B$158,0),MATCH($I$2,Input_Lieferant!$C$8:$BE$8,0))),"")</f>
        <v/>
      </c>
    </row>
    <row r="678" spans="1:9" x14ac:dyDescent="0.2">
      <c r="A678" s="257" t="str">
        <f>IFERROR(IF(AND(A672=A673,A673=A674,A674=A675,A675=A676,A676=A677),IF(A677+1&gt;MATCH(0,Input_Lieferant!$B$9:$B$158,-1),"",A677+1),A677),"")</f>
        <v/>
      </c>
      <c r="B678" t="str">
        <f>IF(Input_Lieferant!B679="","",Input_Lieferant!B679)</f>
        <v/>
      </c>
      <c r="C678" t="str">
        <f t="shared" si="691"/>
        <v/>
      </c>
      <c r="D678" t="str">
        <f t="shared" si="692"/>
        <v/>
      </c>
      <c r="E678" t="str">
        <f t="shared" si="693"/>
        <v/>
      </c>
      <c r="F678" t="str">
        <f t="shared" si="701"/>
        <v/>
      </c>
      <c r="G678" t="str">
        <f t="shared" ref="G678" si="725">IF(A678="","",1)</f>
        <v/>
      </c>
      <c r="H678" t="str">
        <f t="shared" si="695"/>
        <v/>
      </c>
      <c r="I678" t="str">
        <f>_xlfn.IFNA(IF(INDEX(Input_Lieferant!$C$9:$BE$158,MATCH($A678,Input_Lieferant!$B$9:$B$158,0),MATCH($I$4,Input_Lieferant!$C$8:$BE$8,0))=0,"",INDEX(Input_Lieferant!$C$9:$BE$158,MATCH($A678,Input_Lieferant!$B$9:$B$158,0),MATCH($I$4,Input_Lieferant!$C$8:$BE$8,0))),"")</f>
        <v/>
      </c>
    </row>
    <row r="679" spans="1:9" x14ac:dyDescent="0.2">
      <c r="A679" s="257" t="str">
        <f>IFERROR(IF(AND(A673=A674,A674=A675,A675=A676,A676=A677,A677=A678),IF(A678+1&gt;MATCH(0,Input_Lieferant!$B$9:$B$158,-1),"",A678+1),A678),"")</f>
        <v/>
      </c>
      <c r="B679" t="str">
        <f>IF(Input_Lieferant!B680="","",Input_Lieferant!B680)</f>
        <v/>
      </c>
      <c r="C679" t="str">
        <f t="shared" si="691"/>
        <v/>
      </c>
      <c r="D679" t="str">
        <f t="shared" si="692"/>
        <v/>
      </c>
      <c r="E679" t="str">
        <f t="shared" si="693"/>
        <v/>
      </c>
      <c r="F679" t="str">
        <f t="shared" si="701"/>
        <v/>
      </c>
      <c r="G679" t="str">
        <f t="shared" ref="G679" si="726">IF(A678="","",2)</f>
        <v/>
      </c>
      <c r="H679" t="str">
        <f t="shared" si="695"/>
        <v/>
      </c>
      <c r="I679" t="str">
        <f>_xlfn.IFNA(IF(INDEX(Input_Lieferant!$C$9:$BE$158,MATCH($A679,Input_Lieferant!$B$9:$B$158,0),MATCH($I$1,Input_Lieferant!$C$8:$BE$8,0))=0,"",INDEX(Input_Lieferant!$C$9:$BE$158,MATCH($A679,Input_Lieferant!$B$9:$B$158,0),MATCH($I$1,Input_Lieferant!$C$8:$BE$8,0))),"")</f>
        <v/>
      </c>
    </row>
    <row r="680" spans="1:9" x14ac:dyDescent="0.2">
      <c r="A680" s="257" t="str">
        <f>IFERROR(IF(AND(A674=A675,A675=A676,A676=A677,A677=A678,A678=A679),IF(A679+1&gt;MATCH(0,Input_Lieferant!$B$9:$B$158,-1),"",A679+1),A679),"")</f>
        <v/>
      </c>
      <c r="B680" t="str">
        <f>IF(Input_Lieferant!B681="","",Input_Lieferant!B681)</f>
        <v/>
      </c>
      <c r="C680" t="str">
        <f t="shared" si="691"/>
        <v/>
      </c>
      <c r="D680" t="str">
        <f t="shared" si="692"/>
        <v/>
      </c>
      <c r="E680" t="str">
        <f t="shared" si="693"/>
        <v/>
      </c>
      <c r="F680" t="str">
        <f t="shared" si="701"/>
        <v/>
      </c>
      <c r="G680" t="str">
        <f t="shared" ref="G680" si="727">IF(A680="","",1)</f>
        <v/>
      </c>
      <c r="H680" t="str">
        <f t="shared" si="695"/>
        <v/>
      </c>
      <c r="I680" t="str">
        <f>_xlfn.IFNA(IF(INDEX(Input_Lieferant!$C$9:$BE$158,MATCH($A680,Input_Lieferant!$B$9:$B$158,0),MATCH($I$6,Input_Lieferant!$C$8:$BE$8,0))=0,"",INDEX(Input_Lieferant!$C$9:$BE$158,MATCH($A680,Input_Lieferant!$B$9:$B$158,0),MATCH($I$6,Input_Lieferant!$C$8:$BE$8,0))),"")</f>
        <v/>
      </c>
    </row>
    <row r="681" spans="1:9" x14ac:dyDescent="0.2">
      <c r="A681" s="257" t="str">
        <f>IFERROR(IF(AND(A675=A676,A676=A677,A677=A678,A678=A679,A679=A680),IF(A680+1&gt;MATCH(0,Input_Lieferant!$B$9:$B$158,-1),"",A680+1),A680),"")</f>
        <v/>
      </c>
      <c r="B681" t="str">
        <f>IF(Input_Lieferant!B682="","",Input_Lieferant!B682)</f>
        <v/>
      </c>
      <c r="C681" t="str">
        <f t="shared" si="691"/>
        <v/>
      </c>
      <c r="D681" t="str">
        <f t="shared" si="692"/>
        <v/>
      </c>
      <c r="E681" t="str">
        <f t="shared" si="693"/>
        <v/>
      </c>
      <c r="F681" t="str">
        <f t="shared" si="701"/>
        <v/>
      </c>
      <c r="G681" t="str">
        <f t="shared" ref="G681" si="728">IF(A680="","",2)</f>
        <v/>
      </c>
      <c r="H681" t="str">
        <f t="shared" si="695"/>
        <v/>
      </c>
      <c r="I681" t="str">
        <f>_xlfn.IFNA(IF(INDEX(Input_Lieferant!$C$9:$BE$158,MATCH($A681,Input_Lieferant!$B$9:$B$158,0),MATCH($I$3,Input_Lieferant!$C$8:$BE$8,0))=0,"",INDEX(Input_Lieferant!$C$9:$BE$158,MATCH($A681,Input_Lieferant!$B$9:$B$158,0),MATCH($I$3,Input_Lieferant!$C$8:$BE$8,0))),"")</f>
        <v/>
      </c>
    </row>
    <row r="682" spans="1:9" x14ac:dyDescent="0.2">
      <c r="A682" s="257" t="str">
        <f>IFERROR(IF(AND(A676=A677,A677=A678,A678=A679,A679=A680,A680=A681),IF(A681+1&gt;MATCH(0,Input_Lieferant!$B$9:$B$158,-1),"",A681+1),A681),"")</f>
        <v/>
      </c>
      <c r="B682" t="str">
        <f>IF(Input_Lieferant!B683="","",Input_Lieferant!B683)</f>
        <v/>
      </c>
      <c r="C682" t="str">
        <f t="shared" si="691"/>
        <v/>
      </c>
      <c r="D682" t="str">
        <f t="shared" si="692"/>
        <v/>
      </c>
      <c r="E682" t="str">
        <f t="shared" si="693"/>
        <v/>
      </c>
      <c r="F682" t="str">
        <f t="shared" si="701"/>
        <v/>
      </c>
      <c r="G682" t="str">
        <f t="shared" ref="G682" si="729">IF(A682="","",1)</f>
        <v/>
      </c>
      <c r="H682" t="str">
        <f t="shared" si="695"/>
        <v/>
      </c>
      <c r="I682" t="str">
        <f>_xlfn.IFNA(IF(INDEX(Input_Lieferant!$C$9:$BE$158,MATCH($A682,Input_Lieferant!$B$9:$B$158,0),MATCH($I$5,Input_Lieferant!$C$8:$BE$8,0))=0,"",INDEX(Input_Lieferant!$C$9:$BE$158,MATCH($A682,Input_Lieferant!$B$9:$B$158,0),MATCH($I$5,Input_Lieferant!$C$8:$BE$8,0))),"")</f>
        <v/>
      </c>
    </row>
    <row r="683" spans="1:9" x14ac:dyDescent="0.2">
      <c r="A683" s="257" t="str">
        <f>IFERROR(IF(AND(A677=A678,A678=A679,A679=A680,A680=A681,A681=A682),IF(A682+1&gt;MATCH(0,Input_Lieferant!$B$9:$B$158,-1),"",A682+1),A682),"")</f>
        <v/>
      </c>
      <c r="B683" t="str">
        <f>IF(Input_Lieferant!B684="","",Input_Lieferant!B684)</f>
        <v/>
      </c>
      <c r="C683" t="str">
        <f t="shared" si="691"/>
        <v/>
      </c>
      <c r="D683" t="str">
        <f t="shared" si="692"/>
        <v/>
      </c>
      <c r="E683" t="str">
        <f t="shared" si="693"/>
        <v/>
      </c>
      <c r="F683" t="str">
        <f t="shared" si="701"/>
        <v/>
      </c>
      <c r="G683" t="str">
        <f t="shared" ref="G683" si="730">IF(A682="","",2)</f>
        <v/>
      </c>
      <c r="H683" t="str">
        <f t="shared" si="695"/>
        <v/>
      </c>
      <c r="I683" t="str">
        <f>_xlfn.IFNA(IF(INDEX(Input_Lieferant!$C$9:$BE$158,MATCH($A683,Input_Lieferant!$B$9:$B$158,0),MATCH($I$2,Input_Lieferant!$C$8:$BE$8,0))=0,"",INDEX(Input_Lieferant!$C$9:$BE$158,MATCH($A683,Input_Lieferant!$B$9:$B$158,0),MATCH($I$2,Input_Lieferant!$C$8:$BE$8,0))),"")</f>
        <v/>
      </c>
    </row>
    <row r="684" spans="1:9" x14ac:dyDescent="0.2">
      <c r="A684" s="257" t="str">
        <f>IFERROR(IF(AND(A678=A679,A679=A680,A680=A681,A681=A682,A682=A683),IF(A683+1&gt;MATCH(0,Input_Lieferant!$B$9:$B$158,-1),"",A683+1),A683),"")</f>
        <v/>
      </c>
      <c r="B684" t="str">
        <f>IF(Input_Lieferant!B685="","",Input_Lieferant!B685)</f>
        <v/>
      </c>
      <c r="C684" t="str">
        <f t="shared" si="691"/>
        <v/>
      </c>
      <c r="D684" t="str">
        <f t="shared" si="692"/>
        <v/>
      </c>
      <c r="E684" t="str">
        <f t="shared" si="693"/>
        <v/>
      </c>
      <c r="F684" t="str">
        <f t="shared" si="701"/>
        <v/>
      </c>
      <c r="G684" t="str">
        <f t="shared" ref="G684" si="731">IF(A684="","",1)</f>
        <v/>
      </c>
      <c r="H684" t="str">
        <f t="shared" si="695"/>
        <v/>
      </c>
      <c r="I684" t="str">
        <f>_xlfn.IFNA(IF(INDEX(Input_Lieferant!$C$9:$BE$158,MATCH($A684,Input_Lieferant!$B$9:$B$158,0),MATCH($I$4,Input_Lieferant!$C$8:$BE$8,0))=0,"",INDEX(Input_Lieferant!$C$9:$BE$158,MATCH($A684,Input_Lieferant!$B$9:$B$158,0),MATCH($I$4,Input_Lieferant!$C$8:$BE$8,0))),"")</f>
        <v/>
      </c>
    </row>
    <row r="685" spans="1:9" x14ac:dyDescent="0.2">
      <c r="A685" s="257" t="str">
        <f>IFERROR(IF(AND(A679=A680,A680=A681,A681=A682,A682=A683,A683=A684),IF(A684+1&gt;MATCH(0,Input_Lieferant!$B$9:$B$158,-1),"",A684+1),A684),"")</f>
        <v/>
      </c>
      <c r="B685" t="str">
        <f>IF(Input_Lieferant!B686="","",Input_Lieferant!B686)</f>
        <v/>
      </c>
      <c r="C685" t="str">
        <f t="shared" si="691"/>
        <v/>
      </c>
      <c r="D685" t="str">
        <f t="shared" si="692"/>
        <v/>
      </c>
      <c r="E685" t="str">
        <f t="shared" si="693"/>
        <v/>
      </c>
      <c r="F685" t="str">
        <f t="shared" si="701"/>
        <v/>
      </c>
      <c r="G685" t="str">
        <f t="shared" ref="G685" si="732">IF(A684="","",2)</f>
        <v/>
      </c>
      <c r="H685" t="str">
        <f t="shared" si="695"/>
        <v/>
      </c>
      <c r="I685" t="str">
        <f>_xlfn.IFNA(IF(INDEX(Input_Lieferant!$C$9:$BE$158,MATCH($A685,Input_Lieferant!$B$9:$B$158,0),MATCH($I$1,Input_Lieferant!$C$8:$BE$8,0))=0,"",INDEX(Input_Lieferant!$C$9:$BE$158,MATCH($A685,Input_Lieferant!$B$9:$B$158,0),MATCH($I$1,Input_Lieferant!$C$8:$BE$8,0))),"")</f>
        <v/>
      </c>
    </row>
    <row r="686" spans="1:9" x14ac:dyDescent="0.2">
      <c r="A686" s="257" t="str">
        <f>IFERROR(IF(AND(A680=A681,A681=A682,A682=A683,A683=A684,A684=A685),IF(A685+1&gt;MATCH(0,Input_Lieferant!$B$9:$B$158,-1),"",A685+1),A685),"")</f>
        <v/>
      </c>
      <c r="B686" t="str">
        <f>IF(Input_Lieferant!B687="","",Input_Lieferant!B687)</f>
        <v/>
      </c>
      <c r="C686" t="str">
        <f t="shared" si="691"/>
        <v/>
      </c>
      <c r="D686" t="str">
        <f t="shared" si="692"/>
        <v/>
      </c>
      <c r="E686" t="str">
        <f t="shared" si="693"/>
        <v/>
      </c>
      <c r="F686" t="str">
        <f t="shared" si="701"/>
        <v/>
      </c>
      <c r="G686" t="str">
        <f t="shared" ref="G686" si="733">IF(A686="","",1)</f>
        <v/>
      </c>
      <c r="H686" t="str">
        <f t="shared" si="695"/>
        <v/>
      </c>
      <c r="I686" t="str">
        <f>_xlfn.IFNA(IF(INDEX(Input_Lieferant!$C$9:$BE$158,MATCH($A686,Input_Lieferant!$B$9:$B$158,0),MATCH($I$6,Input_Lieferant!$C$8:$BE$8,0))=0,"",INDEX(Input_Lieferant!$C$9:$BE$158,MATCH($A686,Input_Lieferant!$B$9:$B$158,0),MATCH($I$6,Input_Lieferant!$C$8:$BE$8,0))),"")</f>
        <v/>
      </c>
    </row>
    <row r="687" spans="1:9" x14ac:dyDescent="0.2">
      <c r="A687" s="257" t="str">
        <f>IFERROR(IF(AND(A681=A682,A682=A683,A683=A684,A684=A685,A685=A686),IF(A686+1&gt;MATCH(0,Input_Lieferant!$B$9:$B$158,-1),"",A686+1),A686),"")</f>
        <v/>
      </c>
      <c r="B687" t="str">
        <f>IF(Input_Lieferant!B688="","",Input_Lieferant!B688)</f>
        <v/>
      </c>
      <c r="C687" t="str">
        <f t="shared" si="691"/>
        <v/>
      </c>
      <c r="D687" t="str">
        <f t="shared" si="692"/>
        <v/>
      </c>
      <c r="E687" t="str">
        <f t="shared" si="693"/>
        <v/>
      </c>
      <c r="F687" t="str">
        <f t="shared" si="701"/>
        <v/>
      </c>
      <c r="G687" t="str">
        <f t="shared" ref="G687" si="734">IF(A686="","",2)</f>
        <v/>
      </c>
      <c r="H687" t="str">
        <f t="shared" si="695"/>
        <v/>
      </c>
      <c r="I687" t="str">
        <f>_xlfn.IFNA(IF(INDEX(Input_Lieferant!$C$9:$BE$158,MATCH($A687,Input_Lieferant!$B$9:$B$158,0),MATCH($I$3,Input_Lieferant!$C$8:$BE$8,0))=0,"",INDEX(Input_Lieferant!$C$9:$BE$158,MATCH($A687,Input_Lieferant!$B$9:$B$158,0),MATCH($I$3,Input_Lieferant!$C$8:$BE$8,0))),"")</f>
        <v/>
      </c>
    </row>
    <row r="688" spans="1:9" x14ac:dyDescent="0.2">
      <c r="A688" s="257" t="str">
        <f>IFERROR(IF(AND(A682=A683,A683=A684,A684=A685,A685=A686,A686=A687),IF(A687+1&gt;MATCH(0,Input_Lieferant!$B$9:$B$158,-1),"",A687+1),A687),"")</f>
        <v/>
      </c>
      <c r="B688" t="str">
        <f>IF(Input_Lieferant!B689="","",Input_Lieferant!B689)</f>
        <v/>
      </c>
      <c r="C688" t="str">
        <f t="shared" si="691"/>
        <v/>
      </c>
      <c r="D688" t="str">
        <f t="shared" si="692"/>
        <v/>
      </c>
      <c r="E688" t="str">
        <f t="shared" si="693"/>
        <v/>
      </c>
      <c r="F688" t="str">
        <f t="shared" si="701"/>
        <v/>
      </c>
      <c r="G688" t="str">
        <f t="shared" ref="G688" si="735">IF(A688="","",1)</f>
        <v/>
      </c>
      <c r="H688" t="str">
        <f t="shared" si="695"/>
        <v/>
      </c>
      <c r="I688" t="str">
        <f>_xlfn.IFNA(IF(INDEX(Input_Lieferant!$C$9:$BE$158,MATCH($A688,Input_Lieferant!$B$9:$B$158,0),MATCH($I$5,Input_Lieferant!$C$8:$BE$8,0))=0,"",INDEX(Input_Lieferant!$C$9:$BE$158,MATCH($A688,Input_Lieferant!$B$9:$B$158,0),MATCH($I$5,Input_Lieferant!$C$8:$BE$8,0))),"")</f>
        <v/>
      </c>
    </row>
    <row r="689" spans="1:9" x14ac:dyDescent="0.2">
      <c r="A689" s="257" t="str">
        <f>IFERROR(IF(AND(A683=A684,A684=A685,A685=A686,A686=A687,A687=A688),IF(A688+1&gt;MATCH(0,Input_Lieferant!$B$9:$B$158,-1),"",A688+1),A688),"")</f>
        <v/>
      </c>
      <c r="B689" t="str">
        <f>IF(Input_Lieferant!B690="","",Input_Lieferant!B690)</f>
        <v/>
      </c>
      <c r="C689" t="str">
        <f t="shared" si="691"/>
        <v/>
      </c>
      <c r="D689" t="str">
        <f t="shared" si="692"/>
        <v/>
      </c>
      <c r="E689" t="str">
        <f t="shared" si="693"/>
        <v/>
      </c>
      <c r="F689" t="str">
        <f t="shared" si="701"/>
        <v/>
      </c>
      <c r="G689" t="str">
        <f t="shared" ref="G689" si="736">IF(A688="","",2)</f>
        <v/>
      </c>
      <c r="H689" t="str">
        <f t="shared" si="695"/>
        <v/>
      </c>
      <c r="I689" t="str">
        <f>_xlfn.IFNA(IF(INDEX(Input_Lieferant!$C$9:$BE$158,MATCH($A689,Input_Lieferant!$B$9:$B$158,0),MATCH($I$2,Input_Lieferant!$C$8:$BE$8,0))=0,"",INDEX(Input_Lieferant!$C$9:$BE$158,MATCH($A689,Input_Lieferant!$B$9:$B$158,0),MATCH($I$2,Input_Lieferant!$C$8:$BE$8,0))),"")</f>
        <v/>
      </c>
    </row>
    <row r="690" spans="1:9" x14ac:dyDescent="0.2">
      <c r="A690" s="257" t="str">
        <f>IFERROR(IF(AND(A684=A685,A685=A686,A686=A687,A687=A688,A688=A689),IF(A689+1&gt;MATCH(0,Input_Lieferant!$B$9:$B$158,-1),"",A689+1),A689),"")</f>
        <v/>
      </c>
      <c r="B690" t="str">
        <f>IF(Input_Lieferant!B691="","",Input_Lieferant!B691)</f>
        <v/>
      </c>
      <c r="C690" t="str">
        <f t="shared" si="691"/>
        <v/>
      </c>
      <c r="D690" t="str">
        <f t="shared" si="692"/>
        <v/>
      </c>
      <c r="E690" t="str">
        <f t="shared" si="693"/>
        <v/>
      </c>
      <c r="F690" t="str">
        <f t="shared" si="701"/>
        <v/>
      </c>
      <c r="G690" t="str">
        <f t="shared" ref="G690" si="737">IF(A690="","",1)</f>
        <v/>
      </c>
      <c r="H690" t="str">
        <f t="shared" si="695"/>
        <v/>
      </c>
      <c r="I690" t="str">
        <f>_xlfn.IFNA(IF(INDEX(Input_Lieferant!$C$9:$BE$158,MATCH($A690,Input_Lieferant!$B$9:$B$158,0),MATCH($I$4,Input_Lieferant!$C$8:$BE$8,0))=0,"",INDEX(Input_Lieferant!$C$9:$BE$158,MATCH($A690,Input_Lieferant!$B$9:$B$158,0),MATCH($I$4,Input_Lieferant!$C$8:$BE$8,0))),"")</f>
        <v/>
      </c>
    </row>
    <row r="691" spans="1:9" x14ac:dyDescent="0.2">
      <c r="A691" s="257" t="str">
        <f>IFERROR(IF(AND(A685=A686,A686=A687,A687=A688,A688=A689,A689=A690),IF(A690+1&gt;MATCH(0,Input_Lieferant!$B$9:$B$158,-1),"",A690+1),A690),"")</f>
        <v/>
      </c>
      <c r="B691" t="str">
        <f>IF(Input_Lieferant!B692="","",Input_Lieferant!B692)</f>
        <v/>
      </c>
      <c r="C691" t="str">
        <f t="shared" si="691"/>
        <v/>
      </c>
      <c r="D691" t="str">
        <f t="shared" si="692"/>
        <v/>
      </c>
      <c r="E691" t="str">
        <f t="shared" si="693"/>
        <v/>
      </c>
      <c r="F691" t="str">
        <f t="shared" si="701"/>
        <v/>
      </c>
      <c r="G691" t="str">
        <f t="shared" ref="G691" si="738">IF(A690="","",2)</f>
        <v/>
      </c>
      <c r="H691" t="str">
        <f t="shared" si="695"/>
        <v/>
      </c>
      <c r="I691" t="str">
        <f>_xlfn.IFNA(IF(INDEX(Input_Lieferant!$C$9:$BE$158,MATCH($A691,Input_Lieferant!$B$9:$B$158,0),MATCH($I$1,Input_Lieferant!$C$8:$BE$8,0))=0,"",INDEX(Input_Lieferant!$C$9:$BE$158,MATCH($A691,Input_Lieferant!$B$9:$B$158,0),MATCH($I$1,Input_Lieferant!$C$8:$BE$8,0))),"")</f>
        <v/>
      </c>
    </row>
    <row r="692" spans="1:9" x14ac:dyDescent="0.2">
      <c r="A692" s="257" t="str">
        <f>IFERROR(IF(AND(A686=A687,A687=A688,A688=A689,A689=A690,A690=A691),IF(A691+1&gt;MATCH(0,Input_Lieferant!$B$9:$B$158,-1),"",A691+1),A691),"")</f>
        <v/>
      </c>
      <c r="B692" t="str">
        <f>IF(Input_Lieferant!B693="","",Input_Lieferant!B693)</f>
        <v/>
      </c>
      <c r="C692" t="str">
        <f t="shared" si="691"/>
        <v/>
      </c>
      <c r="D692" t="str">
        <f t="shared" si="692"/>
        <v/>
      </c>
      <c r="E692" t="str">
        <f t="shared" si="693"/>
        <v/>
      </c>
      <c r="F692" t="str">
        <f t="shared" si="701"/>
        <v/>
      </c>
      <c r="G692" t="str">
        <f t="shared" ref="G692" si="739">IF(A692="","",1)</f>
        <v/>
      </c>
      <c r="H692" t="str">
        <f t="shared" si="695"/>
        <v/>
      </c>
      <c r="I692" t="str">
        <f>_xlfn.IFNA(IF(INDEX(Input_Lieferant!$C$9:$BE$158,MATCH($A692,Input_Lieferant!$B$9:$B$158,0),MATCH($I$6,Input_Lieferant!$C$8:$BE$8,0))=0,"",INDEX(Input_Lieferant!$C$9:$BE$158,MATCH($A692,Input_Lieferant!$B$9:$B$158,0),MATCH($I$6,Input_Lieferant!$C$8:$BE$8,0))),"")</f>
        <v/>
      </c>
    </row>
    <row r="693" spans="1:9" x14ac:dyDescent="0.2">
      <c r="A693" s="257" t="str">
        <f>IFERROR(IF(AND(A687=A688,A688=A689,A689=A690,A690=A691,A691=A692),IF(A692+1&gt;MATCH(0,Input_Lieferant!$B$9:$B$158,-1),"",A692+1),A692),"")</f>
        <v/>
      </c>
      <c r="B693" t="str">
        <f>IF(Input_Lieferant!B694="","",Input_Lieferant!B694)</f>
        <v/>
      </c>
      <c r="C693" t="str">
        <f t="shared" si="691"/>
        <v/>
      </c>
      <c r="D693" t="str">
        <f t="shared" si="692"/>
        <v/>
      </c>
      <c r="E693" t="str">
        <f t="shared" si="693"/>
        <v/>
      </c>
      <c r="F693" t="str">
        <f t="shared" si="701"/>
        <v/>
      </c>
      <c r="G693" t="str">
        <f t="shared" ref="G693" si="740">IF(A692="","",2)</f>
        <v/>
      </c>
      <c r="H693" t="str">
        <f t="shared" si="695"/>
        <v/>
      </c>
      <c r="I693" t="str">
        <f>_xlfn.IFNA(IF(INDEX(Input_Lieferant!$C$9:$BE$158,MATCH($A693,Input_Lieferant!$B$9:$B$158,0),MATCH($I$3,Input_Lieferant!$C$8:$BE$8,0))=0,"",INDEX(Input_Lieferant!$C$9:$BE$158,MATCH($A693,Input_Lieferant!$B$9:$B$158,0),MATCH($I$3,Input_Lieferant!$C$8:$BE$8,0))),"")</f>
        <v/>
      </c>
    </row>
    <row r="694" spans="1:9" x14ac:dyDescent="0.2">
      <c r="A694" s="257" t="str">
        <f>IFERROR(IF(AND(A688=A689,A689=A690,A690=A691,A691=A692,A692=A693),IF(A693+1&gt;MATCH(0,Input_Lieferant!$B$9:$B$158,-1),"",A693+1),A693),"")</f>
        <v/>
      </c>
      <c r="B694" t="str">
        <f>IF(Input_Lieferant!B695="","",Input_Lieferant!B695)</f>
        <v/>
      </c>
      <c r="C694" t="str">
        <f t="shared" si="691"/>
        <v/>
      </c>
      <c r="D694" t="str">
        <f t="shared" si="692"/>
        <v/>
      </c>
      <c r="E694" t="str">
        <f t="shared" si="693"/>
        <v/>
      </c>
      <c r="F694" t="str">
        <f t="shared" si="701"/>
        <v/>
      </c>
      <c r="G694" t="str">
        <f t="shared" ref="G694" si="741">IF(A694="","",1)</f>
        <v/>
      </c>
      <c r="H694" t="str">
        <f t="shared" si="695"/>
        <v/>
      </c>
      <c r="I694" t="str">
        <f>_xlfn.IFNA(IF(INDEX(Input_Lieferant!$C$9:$BE$158,MATCH($A694,Input_Lieferant!$B$9:$B$158,0),MATCH($I$5,Input_Lieferant!$C$8:$BE$8,0))=0,"",INDEX(Input_Lieferant!$C$9:$BE$158,MATCH($A694,Input_Lieferant!$B$9:$B$158,0),MATCH($I$5,Input_Lieferant!$C$8:$BE$8,0))),"")</f>
        <v/>
      </c>
    </row>
    <row r="695" spans="1:9" x14ac:dyDescent="0.2">
      <c r="A695" s="257" t="str">
        <f>IFERROR(IF(AND(A689=A690,A690=A691,A691=A692,A692=A693,A693=A694),IF(A694+1&gt;MATCH(0,Input_Lieferant!$B$9:$B$158,-1),"",A694+1),A694),"")</f>
        <v/>
      </c>
      <c r="B695" t="str">
        <f>IF(Input_Lieferant!B696="","",Input_Lieferant!B696)</f>
        <v/>
      </c>
      <c r="C695" t="str">
        <f t="shared" si="691"/>
        <v/>
      </c>
      <c r="D695" t="str">
        <f t="shared" si="692"/>
        <v/>
      </c>
      <c r="E695" t="str">
        <f t="shared" si="693"/>
        <v/>
      </c>
      <c r="F695" t="str">
        <f t="shared" si="701"/>
        <v/>
      </c>
      <c r="G695" t="str">
        <f t="shared" ref="G695" si="742">IF(A694="","",2)</f>
        <v/>
      </c>
      <c r="H695" t="str">
        <f t="shared" si="695"/>
        <v/>
      </c>
      <c r="I695" t="str">
        <f>_xlfn.IFNA(IF(INDEX(Input_Lieferant!$C$9:$BE$158,MATCH($A695,Input_Lieferant!$B$9:$B$158,0),MATCH($I$2,Input_Lieferant!$C$8:$BE$8,0))=0,"",INDEX(Input_Lieferant!$C$9:$BE$158,MATCH($A695,Input_Lieferant!$B$9:$B$158,0),MATCH($I$2,Input_Lieferant!$C$8:$BE$8,0))),"")</f>
        <v/>
      </c>
    </row>
    <row r="696" spans="1:9" x14ac:dyDescent="0.2">
      <c r="A696" s="257" t="str">
        <f>IFERROR(IF(AND(A690=A691,A691=A692,A692=A693,A693=A694,A694=A695),IF(A695+1&gt;MATCH(0,Input_Lieferant!$B$9:$B$158,-1),"",A695+1),A695),"")</f>
        <v/>
      </c>
      <c r="B696" t="str">
        <f>IF(Input_Lieferant!B697="","",Input_Lieferant!B697)</f>
        <v/>
      </c>
      <c r="C696" t="str">
        <f t="shared" si="691"/>
        <v/>
      </c>
      <c r="D696" t="str">
        <f t="shared" si="692"/>
        <v/>
      </c>
      <c r="E696" t="str">
        <f t="shared" si="693"/>
        <v/>
      </c>
      <c r="F696" t="str">
        <f t="shared" si="701"/>
        <v/>
      </c>
      <c r="G696" t="str">
        <f t="shared" ref="G696" si="743">IF(A696="","",1)</f>
        <v/>
      </c>
      <c r="H696" t="str">
        <f t="shared" si="695"/>
        <v/>
      </c>
      <c r="I696" t="str">
        <f>_xlfn.IFNA(IF(INDEX(Input_Lieferant!$C$9:$BE$158,MATCH($A696,Input_Lieferant!$B$9:$B$158,0),MATCH($I$4,Input_Lieferant!$C$8:$BE$8,0))=0,"",INDEX(Input_Lieferant!$C$9:$BE$158,MATCH($A696,Input_Lieferant!$B$9:$B$158,0),MATCH($I$4,Input_Lieferant!$C$8:$BE$8,0))),"")</f>
        <v/>
      </c>
    </row>
    <row r="697" spans="1:9" x14ac:dyDescent="0.2">
      <c r="A697" s="257" t="str">
        <f>IFERROR(IF(AND(A691=A692,A692=A693,A693=A694,A694=A695,A695=A696),IF(A696+1&gt;MATCH(0,Input_Lieferant!$B$9:$B$158,-1),"",A696+1),A696),"")</f>
        <v/>
      </c>
      <c r="B697" t="str">
        <f>IF(Input_Lieferant!B698="","",Input_Lieferant!B698)</f>
        <v/>
      </c>
      <c r="C697" t="str">
        <f t="shared" si="691"/>
        <v/>
      </c>
      <c r="D697" t="str">
        <f t="shared" si="692"/>
        <v/>
      </c>
      <c r="E697" t="str">
        <f t="shared" si="693"/>
        <v/>
      </c>
      <c r="F697" t="str">
        <f t="shared" si="701"/>
        <v/>
      </c>
      <c r="G697" t="str">
        <f t="shared" ref="G697" si="744">IF(A696="","",2)</f>
        <v/>
      </c>
      <c r="H697" t="str">
        <f t="shared" si="695"/>
        <v/>
      </c>
      <c r="I697" t="str">
        <f>_xlfn.IFNA(IF(INDEX(Input_Lieferant!$C$9:$BE$158,MATCH($A697,Input_Lieferant!$B$9:$B$158,0),MATCH($I$1,Input_Lieferant!$C$8:$BE$8,0))=0,"",INDEX(Input_Lieferant!$C$9:$BE$158,MATCH($A697,Input_Lieferant!$B$9:$B$158,0),MATCH($I$1,Input_Lieferant!$C$8:$BE$8,0))),"")</f>
        <v/>
      </c>
    </row>
    <row r="698" spans="1:9" x14ac:dyDescent="0.2">
      <c r="A698" s="257" t="str">
        <f>IFERROR(IF(AND(A692=A693,A693=A694,A694=A695,A695=A696,A696=A697),IF(A697+1&gt;MATCH(0,Input_Lieferant!$B$9:$B$158,-1),"",A697+1),A697),"")</f>
        <v/>
      </c>
      <c r="B698" t="str">
        <f>IF(Input_Lieferant!B699="","",Input_Lieferant!B699)</f>
        <v/>
      </c>
      <c r="C698" t="str">
        <f t="shared" si="691"/>
        <v/>
      </c>
      <c r="D698" t="str">
        <f t="shared" si="692"/>
        <v/>
      </c>
      <c r="E698" t="str">
        <f t="shared" si="693"/>
        <v/>
      </c>
      <c r="F698" t="str">
        <f t="shared" si="701"/>
        <v/>
      </c>
      <c r="G698" t="str">
        <f t="shared" ref="G698" si="745">IF(A698="","",1)</f>
        <v/>
      </c>
      <c r="H698" t="str">
        <f t="shared" si="695"/>
        <v/>
      </c>
      <c r="I698" t="str">
        <f>_xlfn.IFNA(IF(INDEX(Input_Lieferant!$C$9:$BE$158,MATCH($A698,Input_Lieferant!$B$9:$B$158,0),MATCH($I$6,Input_Lieferant!$C$8:$BE$8,0))=0,"",INDEX(Input_Lieferant!$C$9:$BE$158,MATCH($A698,Input_Lieferant!$B$9:$B$158,0),MATCH($I$6,Input_Lieferant!$C$8:$BE$8,0))),"")</f>
        <v/>
      </c>
    </row>
    <row r="699" spans="1:9" x14ac:dyDescent="0.2">
      <c r="A699" s="257" t="str">
        <f>IFERROR(IF(AND(A693=A694,A694=A695,A695=A696,A696=A697,A697=A698),IF(A698+1&gt;MATCH(0,Input_Lieferant!$B$9:$B$158,-1),"",A698+1),A698),"")</f>
        <v/>
      </c>
      <c r="B699" t="str">
        <f>IF(Input_Lieferant!B700="","",Input_Lieferant!B700)</f>
        <v/>
      </c>
      <c r="C699" t="str">
        <f t="shared" si="691"/>
        <v/>
      </c>
      <c r="D699" t="str">
        <f t="shared" si="692"/>
        <v/>
      </c>
      <c r="E699" t="str">
        <f t="shared" si="693"/>
        <v/>
      </c>
      <c r="F699" t="str">
        <f t="shared" si="701"/>
        <v/>
      </c>
      <c r="G699" t="str">
        <f t="shared" ref="G699" si="746">IF(A698="","",2)</f>
        <v/>
      </c>
      <c r="H699" t="str">
        <f t="shared" si="695"/>
        <v/>
      </c>
      <c r="I699" t="str">
        <f>_xlfn.IFNA(IF(INDEX(Input_Lieferant!$C$9:$BE$158,MATCH($A699,Input_Lieferant!$B$9:$B$158,0),MATCH($I$3,Input_Lieferant!$C$8:$BE$8,0))=0,"",INDEX(Input_Lieferant!$C$9:$BE$158,MATCH($A699,Input_Lieferant!$B$9:$B$158,0),MATCH($I$3,Input_Lieferant!$C$8:$BE$8,0))),"")</f>
        <v/>
      </c>
    </row>
    <row r="700" spans="1:9" x14ac:dyDescent="0.2">
      <c r="A700" s="257" t="str">
        <f>IFERROR(IF(AND(A694=A695,A695=A696,A696=A697,A697=A698,A698=A699),IF(A699+1&gt;MATCH(0,Input_Lieferant!$B$9:$B$158,-1),"",A699+1),A699),"")</f>
        <v/>
      </c>
      <c r="B700" t="str">
        <f>IF(Input_Lieferant!B701="","",Input_Lieferant!B701)</f>
        <v/>
      </c>
      <c r="C700" t="str">
        <f t="shared" si="691"/>
        <v/>
      </c>
      <c r="D700" t="str">
        <f t="shared" si="692"/>
        <v/>
      </c>
      <c r="E700" t="str">
        <f t="shared" si="693"/>
        <v/>
      </c>
      <c r="F700" t="str">
        <f t="shared" si="701"/>
        <v/>
      </c>
      <c r="G700" t="str">
        <f t="shared" ref="G700" si="747">IF(A700="","",1)</f>
        <v/>
      </c>
      <c r="H700" t="str">
        <f t="shared" si="695"/>
        <v/>
      </c>
      <c r="I700" t="str">
        <f>_xlfn.IFNA(IF(INDEX(Input_Lieferant!$C$9:$BE$158,MATCH($A700,Input_Lieferant!$B$9:$B$158,0),MATCH($I$5,Input_Lieferant!$C$8:$BE$8,0))=0,"",INDEX(Input_Lieferant!$C$9:$BE$158,MATCH($A700,Input_Lieferant!$B$9:$B$158,0),MATCH($I$5,Input_Lieferant!$C$8:$BE$8,0))),"")</f>
        <v/>
      </c>
    </row>
    <row r="701" spans="1:9" x14ac:dyDescent="0.2">
      <c r="A701" s="257" t="str">
        <f>IFERROR(IF(AND(A695=A696,A696=A697,A697=A698,A698=A699,A699=A700),IF(A700+1&gt;MATCH(0,Input_Lieferant!$B$9:$B$158,-1),"",A700+1),A700),"")</f>
        <v/>
      </c>
      <c r="B701" t="str">
        <f>IF(Input_Lieferant!B702="","",Input_Lieferant!B702)</f>
        <v/>
      </c>
      <c r="C701" t="str">
        <f t="shared" si="691"/>
        <v/>
      </c>
      <c r="D701" t="str">
        <f t="shared" si="692"/>
        <v/>
      </c>
      <c r="E701" t="str">
        <f t="shared" si="693"/>
        <v/>
      </c>
      <c r="F701" t="str">
        <f t="shared" si="701"/>
        <v/>
      </c>
      <c r="G701" t="str">
        <f t="shared" ref="G701" si="748">IF(A700="","",2)</f>
        <v/>
      </c>
      <c r="H701" t="str">
        <f t="shared" si="695"/>
        <v/>
      </c>
      <c r="I701" t="str">
        <f>_xlfn.IFNA(IF(INDEX(Input_Lieferant!$C$9:$BE$158,MATCH($A701,Input_Lieferant!$B$9:$B$158,0),MATCH($I$2,Input_Lieferant!$C$8:$BE$8,0))=0,"",INDEX(Input_Lieferant!$C$9:$BE$158,MATCH($A701,Input_Lieferant!$B$9:$B$158,0),MATCH($I$2,Input_Lieferant!$C$8:$BE$8,0))),"")</f>
        <v/>
      </c>
    </row>
    <row r="702" spans="1:9" x14ac:dyDescent="0.2">
      <c r="A702" s="257" t="str">
        <f>IFERROR(IF(AND(A696=A697,A697=A698,A698=A699,A699=A700,A700=A701),IF(A701+1&gt;MATCH(0,Input_Lieferant!$B$9:$B$158,-1),"",A701+1),A701),"")</f>
        <v/>
      </c>
      <c r="B702" t="str">
        <f>IF(Input_Lieferant!B703="","",Input_Lieferant!B703)</f>
        <v/>
      </c>
      <c r="C702" t="str">
        <f t="shared" si="691"/>
        <v/>
      </c>
      <c r="D702" t="str">
        <f t="shared" si="692"/>
        <v/>
      </c>
      <c r="E702" t="str">
        <f t="shared" si="693"/>
        <v/>
      </c>
      <c r="F702" t="str">
        <f t="shared" si="701"/>
        <v/>
      </c>
      <c r="G702" t="str">
        <f t="shared" ref="G702" si="749">IF(A702="","",1)</f>
        <v/>
      </c>
      <c r="H702" t="str">
        <f t="shared" si="695"/>
        <v/>
      </c>
      <c r="I702" t="str">
        <f>_xlfn.IFNA(IF(INDEX(Input_Lieferant!$C$9:$BE$158,MATCH($A702,Input_Lieferant!$B$9:$B$158,0),MATCH($I$4,Input_Lieferant!$C$8:$BE$8,0))=0,"",INDEX(Input_Lieferant!$C$9:$BE$158,MATCH($A702,Input_Lieferant!$B$9:$B$158,0),MATCH($I$4,Input_Lieferant!$C$8:$BE$8,0))),"")</f>
        <v/>
      </c>
    </row>
    <row r="703" spans="1:9" x14ac:dyDescent="0.2">
      <c r="A703" s="257" t="str">
        <f>IFERROR(IF(AND(A697=A698,A698=A699,A699=A700,A700=A701,A701=A702),IF(A702+1&gt;MATCH(0,Input_Lieferant!$B$9:$B$158,-1),"",A702+1),A702),"")</f>
        <v/>
      </c>
      <c r="B703" t="str">
        <f>IF(Input_Lieferant!B704="","",Input_Lieferant!B704)</f>
        <v/>
      </c>
      <c r="C703" t="str">
        <f t="shared" si="691"/>
        <v/>
      </c>
      <c r="D703" t="str">
        <f t="shared" si="692"/>
        <v/>
      </c>
      <c r="E703" t="str">
        <f t="shared" si="693"/>
        <v/>
      </c>
      <c r="F703" t="str">
        <f t="shared" si="701"/>
        <v/>
      </c>
      <c r="G703" t="str">
        <f t="shared" ref="G703" si="750">IF(A702="","",2)</f>
        <v/>
      </c>
      <c r="H703" t="str">
        <f t="shared" si="695"/>
        <v/>
      </c>
      <c r="I703" t="str">
        <f>_xlfn.IFNA(IF(INDEX(Input_Lieferant!$C$9:$BE$158,MATCH($A703,Input_Lieferant!$B$9:$B$158,0),MATCH($I$1,Input_Lieferant!$C$8:$BE$8,0))=0,"",INDEX(Input_Lieferant!$C$9:$BE$158,MATCH($A703,Input_Lieferant!$B$9:$B$158,0),MATCH($I$1,Input_Lieferant!$C$8:$BE$8,0))),"")</f>
        <v/>
      </c>
    </row>
    <row r="704" spans="1:9" x14ac:dyDescent="0.2">
      <c r="A704" s="257" t="str">
        <f>IFERROR(IF(AND(A698=A699,A699=A700,A700=A701,A701=A702,A702=A703),IF(A703+1&gt;MATCH(0,Input_Lieferant!$B$9:$B$158,-1),"",A703+1),A703),"")</f>
        <v/>
      </c>
      <c r="B704" t="str">
        <f>IF(Input_Lieferant!B705="","",Input_Lieferant!B705)</f>
        <v/>
      </c>
      <c r="C704" t="str">
        <f t="shared" si="691"/>
        <v/>
      </c>
      <c r="D704" t="str">
        <f t="shared" si="692"/>
        <v/>
      </c>
      <c r="E704" t="str">
        <f t="shared" si="693"/>
        <v/>
      </c>
      <c r="F704" t="str">
        <f t="shared" si="701"/>
        <v/>
      </c>
      <c r="G704" t="str">
        <f t="shared" ref="G704" si="751">IF(A704="","",1)</f>
        <v/>
      </c>
      <c r="H704" t="str">
        <f t="shared" si="695"/>
        <v/>
      </c>
      <c r="I704" t="str">
        <f>_xlfn.IFNA(IF(INDEX(Input_Lieferant!$C$9:$BE$158,MATCH($A704,Input_Lieferant!$B$9:$B$158,0),MATCH($I$6,Input_Lieferant!$C$8:$BE$8,0))=0,"",INDEX(Input_Lieferant!$C$9:$BE$158,MATCH($A704,Input_Lieferant!$B$9:$B$158,0),MATCH($I$6,Input_Lieferant!$C$8:$BE$8,0))),"")</f>
        <v/>
      </c>
    </row>
    <row r="705" spans="1:9" x14ac:dyDescent="0.2">
      <c r="A705" s="257" t="str">
        <f>IFERROR(IF(AND(A699=A700,A700=A701,A701=A702,A702=A703,A703=A704),IF(A704+1&gt;MATCH(0,Input_Lieferant!$B$9:$B$158,-1),"",A704+1),A704),"")</f>
        <v/>
      </c>
      <c r="B705" t="str">
        <f>IF(Input_Lieferant!B706="","",Input_Lieferant!B706)</f>
        <v/>
      </c>
      <c r="C705" t="str">
        <f t="shared" si="691"/>
        <v/>
      </c>
      <c r="D705" t="str">
        <f t="shared" si="692"/>
        <v/>
      </c>
      <c r="E705" t="str">
        <f t="shared" si="693"/>
        <v/>
      </c>
      <c r="F705" t="str">
        <f t="shared" si="701"/>
        <v/>
      </c>
      <c r="G705" t="str">
        <f t="shared" ref="G705" si="752">IF(A704="","",2)</f>
        <v/>
      </c>
      <c r="H705" t="str">
        <f t="shared" si="695"/>
        <v/>
      </c>
      <c r="I705" t="str">
        <f>_xlfn.IFNA(IF(INDEX(Input_Lieferant!$C$9:$BE$158,MATCH($A705,Input_Lieferant!$B$9:$B$158,0),MATCH($I$3,Input_Lieferant!$C$8:$BE$8,0))=0,"",INDEX(Input_Lieferant!$C$9:$BE$158,MATCH($A705,Input_Lieferant!$B$9:$B$158,0),MATCH($I$3,Input_Lieferant!$C$8:$BE$8,0))),"")</f>
        <v/>
      </c>
    </row>
    <row r="706" spans="1:9" x14ac:dyDescent="0.2">
      <c r="A706" s="257" t="str">
        <f>IFERROR(IF(AND(A700=A701,A701=A702,A702=A703,A703=A704,A704=A705),IF(A705+1&gt;MATCH(0,Input_Lieferant!$B$9:$B$158,-1),"",A705+1),A705),"")</f>
        <v/>
      </c>
      <c r="B706" t="str">
        <f>IF(Input_Lieferant!B707="","",Input_Lieferant!B707)</f>
        <v/>
      </c>
      <c r="C706" t="str">
        <f t="shared" si="691"/>
        <v/>
      </c>
      <c r="D706" t="str">
        <f t="shared" si="692"/>
        <v/>
      </c>
      <c r="E706" t="str">
        <f t="shared" si="693"/>
        <v/>
      </c>
      <c r="F706" t="str">
        <f t="shared" si="701"/>
        <v/>
      </c>
      <c r="G706" t="str">
        <f t="shared" ref="G706" si="753">IF(A706="","",1)</f>
        <v/>
      </c>
      <c r="H706" t="str">
        <f t="shared" si="695"/>
        <v/>
      </c>
      <c r="I706" t="str">
        <f>_xlfn.IFNA(IF(INDEX(Input_Lieferant!$C$9:$BE$158,MATCH($A706,Input_Lieferant!$B$9:$B$158,0),MATCH($I$5,Input_Lieferant!$C$8:$BE$8,0))=0,"",INDEX(Input_Lieferant!$C$9:$BE$158,MATCH($A706,Input_Lieferant!$B$9:$B$158,0),MATCH($I$5,Input_Lieferant!$C$8:$BE$8,0))),"")</f>
        <v/>
      </c>
    </row>
    <row r="707" spans="1:9" x14ac:dyDescent="0.2">
      <c r="A707" s="257" t="str">
        <f>IFERROR(IF(AND(A701=A702,A702=A703,A703=A704,A704=A705,A705=A706),IF(A706+1&gt;MATCH(0,Input_Lieferant!$B$9:$B$158,-1),"",A706+1),A706),"")</f>
        <v/>
      </c>
      <c r="B707" t="str">
        <f>IF(Input_Lieferant!B708="","",Input_Lieferant!B708)</f>
        <v/>
      </c>
      <c r="C707" t="str">
        <f t="shared" si="691"/>
        <v/>
      </c>
      <c r="D707" t="str">
        <f t="shared" si="692"/>
        <v/>
      </c>
      <c r="E707" t="str">
        <f t="shared" si="693"/>
        <v/>
      </c>
      <c r="F707" t="str">
        <f t="shared" si="701"/>
        <v/>
      </c>
      <c r="G707" t="str">
        <f t="shared" ref="G707" si="754">IF(A706="","",2)</f>
        <v/>
      </c>
      <c r="H707" t="str">
        <f t="shared" si="695"/>
        <v/>
      </c>
      <c r="I707" t="str">
        <f>_xlfn.IFNA(IF(INDEX(Input_Lieferant!$C$9:$BE$158,MATCH($A707,Input_Lieferant!$B$9:$B$158,0),MATCH($I$2,Input_Lieferant!$C$8:$BE$8,0))=0,"",INDEX(Input_Lieferant!$C$9:$BE$158,MATCH($A707,Input_Lieferant!$B$9:$B$158,0),MATCH($I$2,Input_Lieferant!$C$8:$BE$8,0))),"")</f>
        <v/>
      </c>
    </row>
    <row r="708" spans="1:9" x14ac:dyDescent="0.2">
      <c r="A708" s="257" t="str">
        <f>IFERROR(IF(AND(A702=A703,A703=A704,A704=A705,A705=A706,A706=A707),IF(A707+1&gt;MATCH(0,Input_Lieferant!$B$9:$B$158,-1),"",A707+1),A707),"")</f>
        <v/>
      </c>
      <c r="B708" t="str">
        <f>IF(Input_Lieferant!B709="","",Input_Lieferant!B709)</f>
        <v/>
      </c>
      <c r="C708" t="str">
        <f t="shared" si="691"/>
        <v/>
      </c>
      <c r="D708" t="str">
        <f t="shared" si="692"/>
        <v/>
      </c>
      <c r="E708" t="str">
        <f t="shared" si="693"/>
        <v/>
      </c>
      <c r="F708" t="str">
        <f t="shared" si="701"/>
        <v/>
      </c>
      <c r="G708" t="str">
        <f t="shared" ref="G708" si="755">IF(A708="","",1)</f>
        <v/>
      </c>
      <c r="H708" t="str">
        <f t="shared" si="695"/>
        <v/>
      </c>
      <c r="I708" t="str">
        <f>_xlfn.IFNA(IF(INDEX(Input_Lieferant!$C$9:$BE$158,MATCH($A708,Input_Lieferant!$B$9:$B$158,0),MATCH($I$4,Input_Lieferant!$C$8:$BE$8,0))=0,"",INDEX(Input_Lieferant!$C$9:$BE$158,MATCH($A708,Input_Lieferant!$B$9:$B$158,0),MATCH($I$4,Input_Lieferant!$C$8:$BE$8,0))),"")</f>
        <v/>
      </c>
    </row>
    <row r="709" spans="1:9" x14ac:dyDescent="0.2">
      <c r="A709" s="257" t="str">
        <f>IFERROR(IF(AND(A703=A704,A704=A705,A705=A706,A706=A707,A707=A708),IF(A708+1&gt;MATCH(0,Input_Lieferant!$B$9:$B$158,-1),"",A708+1),A708),"")</f>
        <v/>
      </c>
      <c r="B709" t="str">
        <f>IF(Input_Lieferant!B710="","",Input_Lieferant!B710)</f>
        <v/>
      </c>
      <c r="C709" t="str">
        <f t="shared" si="691"/>
        <v/>
      </c>
      <c r="D709" t="str">
        <f t="shared" si="692"/>
        <v/>
      </c>
      <c r="E709" t="str">
        <f t="shared" si="693"/>
        <v/>
      </c>
      <c r="F709" t="str">
        <f t="shared" si="701"/>
        <v/>
      </c>
      <c r="G709" t="str">
        <f t="shared" ref="G709" si="756">IF(A708="","",2)</f>
        <v/>
      </c>
      <c r="H709" t="str">
        <f t="shared" si="695"/>
        <v/>
      </c>
      <c r="I709" t="str">
        <f>_xlfn.IFNA(IF(INDEX(Input_Lieferant!$C$9:$BE$158,MATCH($A709,Input_Lieferant!$B$9:$B$158,0),MATCH($I$1,Input_Lieferant!$C$8:$BE$8,0))=0,"",INDEX(Input_Lieferant!$C$9:$BE$158,MATCH($A709,Input_Lieferant!$B$9:$B$158,0),MATCH($I$1,Input_Lieferant!$C$8:$BE$8,0))),"")</f>
        <v/>
      </c>
    </row>
    <row r="710" spans="1:9" x14ac:dyDescent="0.2">
      <c r="A710" s="257" t="str">
        <f>IFERROR(IF(AND(A704=A705,A705=A706,A706=A707,A707=A708,A708=A709),IF(A709+1&gt;MATCH(0,Input_Lieferant!$B$9:$B$158,-1),"",A709+1),A709),"")</f>
        <v/>
      </c>
      <c r="B710" t="str">
        <f>IF(Input_Lieferant!B711="","",Input_Lieferant!B711)</f>
        <v/>
      </c>
      <c r="C710" t="str">
        <f t="shared" si="691"/>
        <v/>
      </c>
      <c r="D710" t="str">
        <f t="shared" si="692"/>
        <v/>
      </c>
      <c r="E710" t="str">
        <f t="shared" si="693"/>
        <v/>
      </c>
      <c r="F710" t="str">
        <f t="shared" si="701"/>
        <v/>
      </c>
      <c r="G710" t="str">
        <f t="shared" ref="G710" si="757">IF(A710="","",1)</f>
        <v/>
      </c>
      <c r="H710" t="str">
        <f t="shared" si="695"/>
        <v/>
      </c>
      <c r="I710" t="str">
        <f>_xlfn.IFNA(IF(INDEX(Input_Lieferant!$C$9:$BE$158,MATCH($A710,Input_Lieferant!$B$9:$B$158,0),MATCH($I$6,Input_Lieferant!$C$8:$BE$8,0))=0,"",INDEX(Input_Lieferant!$C$9:$BE$158,MATCH($A710,Input_Lieferant!$B$9:$B$158,0),MATCH($I$6,Input_Lieferant!$C$8:$BE$8,0))),"")</f>
        <v/>
      </c>
    </row>
    <row r="711" spans="1:9" x14ac:dyDescent="0.2">
      <c r="A711" s="257" t="str">
        <f>IFERROR(IF(AND(A705=A706,A706=A707,A707=A708,A708=A709,A709=A710),IF(A710+1&gt;MATCH(0,Input_Lieferant!$B$9:$B$158,-1),"",A710+1),A710),"")</f>
        <v/>
      </c>
      <c r="B711" t="str">
        <f>IF(Input_Lieferant!B712="","",Input_Lieferant!B712)</f>
        <v/>
      </c>
      <c r="C711" t="str">
        <f t="shared" si="691"/>
        <v/>
      </c>
      <c r="D711" t="str">
        <f t="shared" si="692"/>
        <v/>
      </c>
      <c r="E711" t="str">
        <f t="shared" si="693"/>
        <v/>
      </c>
      <c r="F711" t="str">
        <f t="shared" si="701"/>
        <v/>
      </c>
      <c r="G711" t="str">
        <f t="shared" ref="G711" si="758">IF(A710="","",2)</f>
        <v/>
      </c>
      <c r="H711" t="str">
        <f t="shared" si="695"/>
        <v/>
      </c>
      <c r="I711" t="str">
        <f>_xlfn.IFNA(IF(INDEX(Input_Lieferant!$C$9:$BE$158,MATCH($A711,Input_Lieferant!$B$9:$B$158,0),MATCH($I$3,Input_Lieferant!$C$8:$BE$8,0))=0,"",INDEX(Input_Lieferant!$C$9:$BE$158,MATCH($A711,Input_Lieferant!$B$9:$B$158,0),MATCH($I$3,Input_Lieferant!$C$8:$BE$8,0))),"")</f>
        <v/>
      </c>
    </row>
    <row r="712" spans="1:9" x14ac:dyDescent="0.2">
      <c r="A712" s="257" t="str">
        <f>IFERROR(IF(AND(A706=A707,A707=A708,A708=A709,A709=A710,A710=A711),IF(A711+1&gt;MATCH(0,Input_Lieferant!$B$9:$B$158,-1),"",A711+1),A711),"")</f>
        <v/>
      </c>
      <c r="B712" t="str">
        <f>IF(Input_Lieferant!B713="","",Input_Lieferant!B713)</f>
        <v/>
      </c>
      <c r="C712" t="str">
        <f t="shared" si="691"/>
        <v/>
      </c>
      <c r="D712" t="str">
        <f t="shared" si="692"/>
        <v/>
      </c>
      <c r="E712" t="str">
        <f t="shared" si="693"/>
        <v/>
      </c>
      <c r="F712" t="str">
        <f t="shared" si="701"/>
        <v/>
      </c>
      <c r="G712" t="str">
        <f t="shared" ref="G712" si="759">IF(A712="","",1)</f>
        <v/>
      </c>
      <c r="H712" t="str">
        <f t="shared" si="695"/>
        <v/>
      </c>
      <c r="I712" t="str">
        <f>_xlfn.IFNA(IF(INDEX(Input_Lieferant!$C$9:$BE$158,MATCH($A712,Input_Lieferant!$B$9:$B$158,0),MATCH($I$5,Input_Lieferant!$C$8:$BE$8,0))=0,"",INDEX(Input_Lieferant!$C$9:$BE$158,MATCH($A712,Input_Lieferant!$B$9:$B$158,0),MATCH($I$5,Input_Lieferant!$C$8:$BE$8,0))),"")</f>
        <v/>
      </c>
    </row>
    <row r="713" spans="1:9" x14ac:dyDescent="0.2">
      <c r="A713" s="257" t="str">
        <f>IFERROR(IF(AND(A707=A708,A708=A709,A709=A710,A710=A711,A711=A712),IF(A712+1&gt;MATCH(0,Input_Lieferant!$B$9:$B$158,-1),"",A712+1),A712),"")</f>
        <v/>
      </c>
      <c r="B713" t="str">
        <f>IF(Input_Lieferant!B714="","",Input_Lieferant!B714)</f>
        <v/>
      </c>
      <c r="C713" t="str">
        <f t="shared" ref="C713:C776" si="760">IF(A713&lt;&gt;"","MATERIAL","")</f>
        <v/>
      </c>
      <c r="D713" t="str">
        <f t="shared" ref="D713:D776" si="761">A713</f>
        <v/>
      </c>
      <c r="E713" t="str">
        <f t="shared" ref="E713:E776" si="762">IF(A713&lt;&gt;"","GRUN","")</f>
        <v/>
      </c>
      <c r="F713" t="str">
        <f t="shared" si="701"/>
        <v/>
      </c>
      <c r="G713" t="str">
        <f t="shared" ref="G713" si="763">IF(A712="","",2)</f>
        <v/>
      </c>
      <c r="H713" t="str">
        <f t="shared" ref="H713:H776" si="764">IF(G713=2,"/","")</f>
        <v/>
      </c>
      <c r="I713" t="str">
        <f>_xlfn.IFNA(IF(INDEX(Input_Lieferant!$C$9:$BE$158,MATCH($A713,Input_Lieferant!$B$9:$B$158,0),MATCH($I$2,Input_Lieferant!$C$8:$BE$8,0))=0,"",INDEX(Input_Lieferant!$C$9:$BE$158,MATCH($A713,Input_Lieferant!$B$9:$B$158,0),MATCH($I$2,Input_Lieferant!$C$8:$BE$8,0))),"")</f>
        <v/>
      </c>
    </row>
    <row r="714" spans="1:9" x14ac:dyDescent="0.2">
      <c r="A714" s="257" t="str">
        <f>IFERROR(IF(AND(A708=A709,A709=A710,A710=A711,A711=A712,A712=A713),IF(A713+1&gt;MATCH(0,Input_Lieferant!$B$9:$B$158,-1),"",A713+1),A713),"")</f>
        <v/>
      </c>
      <c r="B714" t="str">
        <f>IF(Input_Lieferant!B715="","",Input_Lieferant!B715)</f>
        <v/>
      </c>
      <c r="C714" t="str">
        <f t="shared" si="760"/>
        <v/>
      </c>
      <c r="D714" t="str">
        <f t="shared" si="761"/>
        <v/>
      </c>
      <c r="E714" t="str">
        <f t="shared" si="762"/>
        <v/>
      </c>
      <c r="F714" t="str">
        <f t="shared" si="701"/>
        <v/>
      </c>
      <c r="G714" t="str">
        <f t="shared" ref="G714" si="765">IF(A714="","",1)</f>
        <v/>
      </c>
      <c r="H714" t="str">
        <f t="shared" si="764"/>
        <v/>
      </c>
      <c r="I714" t="str">
        <f>_xlfn.IFNA(IF(INDEX(Input_Lieferant!$C$9:$BE$158,MATCH($A714,Input_Lieferant!$B$9:$B$158,0),MATCH($I$4,Input_Lieferant!$C$8:$BE$8,0))=0,"",INDEX(Input_Lieferant!$C$9:$BE$158,MATCH($A714,Input_Lieferant!$B$9:$B$158,0),MATCH($I$4,Input_Lieferant!$C$8:$BE$8,0))),"")</f>
        <v/>
      </c>
    </row>
    <row r="715" spans="1:9" x14ac:dyDescent="0.2">
      <c r="A715" s="257" t="str">
        <f>IFERROR(IF(AND(A709=A710,A710=A711,A711=A712,A712=A713,A713=A714),IF(A714+1&gt;MATCH(0,Input_Lieferant!$B$9:$B$158,-1),"",A714+1),A714),"")</f>
        <v/>
      </c>
      <c r="B715" t="str">
        <f>IF(Input_Lieferant!B716="","",Input_Lieferant!B716)</f>
        <v/>
      </c>
      <c r="C715" t="str">
        <f t="shared" si="760"/>
        <v/>
      </c>
      <c r="D715" t="str">
        <f t="shared" si="761"/>
        <v/>
      </c>
      <c r="E715" t="str">
        <f t="shared" si="762"/>
        <v/>
      </c>
      <c r="F715" t="str">
        <f t="shared" si="701"/>
        <v/>
      </c>
      <c r="G715" t="str">
        <f t="shared" ref="G715" si="766">IF(A714="","",2)</f>
        <v/>
      </c>
      <c r="H715" t="str">
        <f t="shared" si="764"/>
        <v/>
      </c>
      <c r="I715" t="str">
        <f>_xlfn.IFNA(IF(INDEX(Input_Lieferant!$C$9:$BE$158,MATCH($A715,Input_Lieferant!$B$9:$B$158,0),MATCH($I$1,Input_Lieferant!$C$8:$BE$8,0))=0,"",INDEX(Input_Lieferant!$C$9:$BE$158,MATCH($A715,Input_Lieferant!$B$9:$B$158,0),MATCH($I$1,Input_Lieferant!$C$8:$BE$8,0))),"")</f>
        <v/>
      </c>
    </row>
    <row r="716" spans="1:9" x14ac:dyDescent="0.2">
      <c r="A716" s="257" t="str">
        <f>IFERROR(IF(AND(A710=A711,A711=A712,A712=A713,A713=A714,A714=A715),IF(A715+1&gt;MATCH(0,Input_Lieferant!$B$9:$B$158,-1),"",A715+1),A715),"")</f>
        <v/>
      </c>
      <c r="B716" t="str">
        <f>IF(Input_Lieferant!B717="","",Input_Lieferant!B717)</f>
        <v/>
      </c>
      <c r="C716" t="str">
        <f t="shared" si="760"/>
        <v/>
      </c>
      <c r="D716" t="str">
        <f t="shared" si="761"/>
        <v/>
      </c>
      <c r="E716" t="str">
        <f t="shared" si="762"/>
        <v/>
      </c>
      <c r="F716" t="str">
        <f t="shared" si="701"/>
        <v/>
      </c>
      <c r="G716" t="str">
        <f t="shared" ref="G716" si="767">IF(A716="","",1)</f>
        <v/>
      </c>
      <c r="H716" t="str">
        <f t="shared" si="764"/>
        <v/>
      </c>
      <c r="I716" t="str">
        <f>_xlfn.IFNA(IF(INDEX(Input_Lieferant!$C$9:$BE$158,MATCH($A716,Input_Lieferant!$B$9:$B$158,0),MATCH($I$6,Input_Lieferant!$C$8:$BE$8,0))=0,"",INDEX(Input_Lieferant!$C$9:$BE$158,MATCH($A716,Input_Lieferant!$B$9:$B$158,0),MATCH($I$6,Input_Lieferant!$C$8:$BE$8,0))),"")</f>
        <v/>
      </c>
    </row>
    <row r="717" spans="1:9" x14ac:dyDescent="0.2">
      <c r="A717" s="257" t="str">
        <f>IFERROR(IF(AND(A711=A712,A712=A713,A713=A714,A714=A715,A715=A716),IF(A716+1&gt;MATCH(0,Input_Lieferant!$B$9:$B$158,-1),"",A716+1),A716),"")</f>
        <v/>
      </c>
      <c r="B717" t="str">
        <f>IF(Input_Lieferant!B718="","",Input_Lieferant!B718)</f>
        <v/>
      </c>
      <c r="C717" t="str">
        <f t="shared" si="760"/>
        <v/>
      </c>
      <c r="D717" t="str">
        <f t="shared" si="761"/>
        <v/>
      </c>
      <c r="E717" t="str">
        <f t="shared" si="762"/>
        <v/>
      </c>
      <c r="F717" t="str">
        <f t="shared" si="701"/>
        <v/>
      </c>
      <c r="G717" t="str">
        <f t="shared" ref="G717" si="768">IF(A716="","",2)</f>
        <v/>
      </c>
      <c r="H717" t="str">
        <f t="shared" si="764"/>
        <v/>
      </c>
      <c r="I717" t="str">
        <f>_xlfn.IFNA(IF(INDEX(Input_Lieferant!$C$9:$BE$158,MATCH($A717,Input_Lieferant!$B$9:$B$158,0),MATCH($I$3,Input_Lieferant!$C$8:$BE$8,0))=0,"",INDEX(Input_Lieferant!$C$9:$BE$158,MATCH($A717,Input_Lieferant!$B$9:$B$158,0),MATCH($I$3,Input_Lieferant!$C$8:$BE$8,0))),"")</f>
        <v/>
      </c>
    </row>
    <row r="718" spans="1:9" x14ac:dyDescent="0.2">
      <c r="A718" s="257" t="str">
        <f>IFERROR(IF(AND(A712=A713,A713=A714,A714=A715,A715=A716,A716=A717),IF(A717+1&gt;MATCH(0,Input_Lieferant!$B$9:$B$158,-1),"",A717+1),A717),"")</f>
        <v/>
      </c>
      <c r="B718" t="str">
        <f>IF(Input_Lieferant!B719="","",Input_Lieferant!B719)</f>
        <v/>
      </c>
      <c r="C718" t="str">
        <f t="shared" si="760"/>
        <v/>
      </c>
      <c r="D718" t="str">
        <f t="shared" si="761"/>
        <v/>
      </c>
      <c r="E718" t="str">
        <f t="shared" si="762"/>
        <v/>
      </c>
      <c r="F718" t="str">
        <f t="shared" si="701"/>
        <v/>
      </c>
      <c r="G718" t="str">
        <f t="shared" ref="G718" si="769">IF(A718="","",1)</f>
        <v/>
      </c>
      <c r="H718" t="str">
        <f t="shared" si="764"/>
        <v/>
      </c>
      <c r="I718" t="str">
        <f>_xlfn.IFNA(IF(INDEX(Input_Lieferant!$C$9:$BE$158,MATCH($A718,Input_Lieferant!$B$9:$B$158,0),MATCH($I$5,Input_Lieferant!$C$8:$BE$8,0))=0,"",INDEX(Input_Lieferant!$C$9:$BE$158,MATCH($A718,Input_Lieferant!$B$9:$B$158,0),MATCH($I$5,Input_Lieferant!$C$8:$BE$8,0))),"")</f>
        <v/>
      </c>
    </row>
    <row r="719" spans="1:9" x14ac:dyDescent="0.2">
      <c r="A719" s="257" t="str">
        <f>IFERROR(IF(AND(A713=A714,A714=A715,A715=A716,A716=A717,A717=A718),IF(A718+1&gt;MATCH(0,Input_Lieferant!$B$9:$B$158,-1),"",A718+1),A718),"")</f>
        <v/>
      </c>
      <c r="B719" t="str">
        <f>IF(Input_Lieferant!B720="","",Input_Lieferant!B720)</f>
        <v/>
      </c>
      <c r="C719" t="str">
        <f t="shared" si="760"/>
        <v/>
      </c>
      <c r="D719" t="str">
        <f t="shared" si="761"/>
        <v/>
      </c>
      <c r="E719" t="str">
        <f t="shared" si="762"/>
        <v/>
      </c>
      <c r="F719" t="str">
        <f t="shared" ref="F719:F782" si="770">IF(A719&lt;&gt;"",F713,"")</f>
        <v/>
      </c>
      <c r="G719" t="str">
        <f t="shared" ref="G719" si="771">IF(A718="","",2)</f>
        <v/>
      </c>
      <c r="H719" t="str">
        <f t="shared" si="764"/>
        <v/>
      </c>
      <c r="I719" t="str">
        <f>_xlfn.IFNA(IF(INDEX(Input_Lieferant!$C$9:$BE$158,MATCH($A719,Input_Lieferant!$B$9:$B$158,0),MATCH($I$2,Input_Lieferant!$C$8:$BE$8,0))=0,"",INDEX(Input_Lieferant!$C$9:$BE$158,MATCH($A719,Input_Lieferant!$B$9:$B$158,0),MATCH($I$2,Input_Lieferant!$C$8:$BE$8,0))),"")</f>
        <v/>
      </c>
    </row>
    <row r="720" spans="1:9" x14ac:dyDescent="0.2">
      <c r="A720" s="257" t="str">
        <f>IFERROR(IF(AND(A714=A715,A715=A716,A716=A717,A717=A718,A718=A719),IF(A719+1&gt;MATCH(0,Input_Lieferant!$B$9:$B$158,-1),"",A719+1),A719),"")</f>
        <v/>
      </c>
      <c r="B720" t="str">
        <f>IF(Input_Lieferant!B721="","",Input_Lieferant!B721)</f>
        <v/>
      </c>
      <c r="C720" t="str">
        <f t="shared" si="760"/>
        <v/>
      </c>
      <c r="D720" t="str">
        <f t="shared" si="761"/>
        <v/>
      </c>
      <c r="E720" t="str">
        <f t="shared" si="762"/>
        <v/>
      </c>
      <c r="F720" t="str">
        <f t="shared" si="770"/>
        <v/>
      </c>
      <c r="G720" t="str">
        <f t="shared" ref="G720" si="772">IF(A720="","",1)</f>
        <v/>
      </c>
      <c r="H720" t="str">
        <f t="shared" si="764"/>
        <v/>
      </c>
      <c r="I720" t="str">
        <f>_xlfn.IFNA(IF(INDEX(Input_Lieferant!$C$9:$BE$158,MATCH($A720,Input_Lieferant!$B$9:$B$158,0),MATCH($I$4,Input_Lieferant!$C$8:$BE$8,0))=0,"",INDEX(Input_Lieferant!$C$9:$BE$158,MATCH($A720,Input_Lieferant!$B$9:$B$158,0),MATCH($I$4,Input_Lieferant!$C$8:$BE$8,0))),"")</f>
        <v/>
      </c>
    </row>
    <row r="721" spans="1:9" x14ac:dyDescent="0.2">
      <c r="A721" s="257" t="str">
        <f>IFERROR(IF(AND(A715=A716,A716=A717,A717=A718,A718=A719,A719=A720),IF(A720+1&gt;MATCH(0,Input_Lieferant!$B$9:$B$158,-1),"",A720+1),A720),"")</f>
        <v/>
      </c>
      <c r="B721" t="str">
        <f>IF(Input_Lieferant!B722="","",Input_Lieferant!B722)</f>
        <v/>
      </c>
      <c r="C721" t="str">
        <f t="shared" si="760"/>
        <v/>
      </c>
      <c r="D721" t="str">
        <f t="shared" si="761"/>
        <v/>
      </c>
      <c r="E721" t="str">
        <f t="shared" si="762"/>
        <v/>
      </c>
      <c r="F721" t="str">
        <f t="shared" si="770"/>
        <v/>
      </c>
      <c r="G721" t="str">
        <f t="shared" ref="G721" si="773">IF(A720="","",2)</f>
        <v/>
      </c>
      <c r="H721" t="str">
        <f t="shared" si="764"/>
        <v/>
      </c>
      <c r="I721" t="str">
        <f>_xlfn.IFNA(IF(INDEX(Input_Lieferant!$C$9:$BE$158,MATCH($A721,Input_Lieferant!$B$9:$B$158,0),MATCH($I$1,Input_Lieferant!$C$8:$BE$8,0))=0,"",INDEX(Input_Lieferant!$C$9:$BE$158,MATCH($A721,Input_Lieferant!$B$9:$B$158,0),MATCH($I$1,Input_Lieferant!$C$8:$BE$8,0))),"")</f>
        <v/>
      </c>
    </row>
    <row r="722" spans="1:9" x14ac:dyDescent="0.2">
      <c r="A722" s="257" t="str">
        <f>IFERROR(IF(AND(A716=A717,A717=A718,A718=A719,A719=A720,A720=A721),IF(A721+1&gt;MATCH(0,Input_Lieferant!$B$9:$B$158,-1),"",A721+1),A721),"")</f>
        <v/>
      </c>
      <c r="B722" t="str">
        <f>IF(Input_Lieferant!B723="","",Input_Lieferant!B723)</f>
        <v/>
      </c>
      <c r="C722" t="str">
        <f t="shared" si="760"/>
        <v/>
      </c>
      <c r="D722" t="str">
        <f t="shared" si="761"/>
        <v/>
      </c>
      <c r="E722" t="str">
        <f t="shared" si="762"/>
        <v/>
      </c>
      <c r="F722" t="str">
        <f t="shared" si="770"/>
        <v/>
      </c>
      <c r="G722" t="str">
        <f t="shared" ref="G722" si="774">IF(A722="","",1)</f>
        <v/>
      </c>
      <c r="H722" t="str">
        <f t="shared" si="764"/>
        <v/>
      </c>
      <c r="I722" t="str">
        <f>_xlfn.IFNA(IF(INDEX(Input_Lieferant!$C$9:$BE$158,MATCH($A722,Input_Lieferant!$B$9:$B$158,0),MATCH($I$6,Input_Lieferant!$C$8:$BE$8,0))=0,"",INDEX(Input_Lieferant!$C$9:$BE$158,MATCH($A722,Input_Lieferant!$B$9:$B$158,0),MATCH($I$6,Input_Lieferant!$C$8:$BE$8,0))),"")</f>
        <v/>
      </c>
    </row>
    <row r="723" spans="1:9" x14ac:dyDescent="0.2">
      <c r="A723" s="257" t="str">
        <f>IFERROR(IF(AND(A717=A718,A718=A719,A719=A720,A720=A721,A721=A722),IF(A722+1&gt;MATCH(0,Input_Lieferant!$B$9:$B$158,-1),"",A722+1),A722),"")</f>
        <v/>
      </c>
      <c r="B723" t="str">
        <f>IF(Input_Lieferant!B724="","",Input_Lieferant!B724)</f>
        <v/>
      </c>
      <c r="C723" t="str">
        <f t="shared" si="760"/>
        <v/>
      </c>
      <c r="D723" t="str">
        <f t="shared" si="761"/>
        <v/>
      </c>
      <c r="E723" t="str">
        <f t="shared" si="762"/>
        <v/>
      </c>
      <c r="F723" t="str">
        <f t="shared" si="770"/>
        <v/>
      </c>
      <c r="G723" t="str">
        <f t="shared" ref="G723" si="775">IF(A722="","",2)</f>
        <v/>
      </c>
      <c r="H723" t="str">
        <f t="shared" si="764"/>
        <v/>
      </c>
      <c r="I723" t="str">
        <f>_xlfn.IFNA(IF(INDEX(Input_Lieferant!$C$9:$BE$158,MATCH($A723,Input_Lieferant!$B$9:$B$158,0),MATCH($I$3,Input_Lieferant!$C$8:$BE$8,0))=0,"",INDEX(Input_Lieferant!$C$9:$BE$158,MATCH($A723,Input_Lieferant!$B$9:$B$158,0),MATCH($I$3,Input_Lieferant!$C$8:$BE$8,0))),"")</f>
        <v/>
      </c>
    </row>
    <row r="724" spans="1:9" x14ac:dyDescent="0.2">
      <c r="A724" s="257" t="str">
        <f>IFERROR(IF(AND(A718=A719,A719=A720,A720=A721,A721=A722,A722=A723),IF(A723+1&gt;MATCH(0,Input_Lieferant!$B$9:$B$158,-1),"",A723+1),A723),"")</f>
        <v/>
      </c>
      <c r="B724" t="str">
        <f>IF(Input_Lieferant!B725="","",Input_Lieferant!B725)</f>
        <v/>
      </c>
      <c r="C724" t="str">
        <f t="shared" si="760"/>
        <v/>
      </c>
      <c r="D724" t="str">
        <f t="shared" si="761"/>
        <v/>
      </c>
      <c r="E724" t="str">
        <f t="shared" si="762"/>
        <v/>
      </c>
      <c r="F724" t="str">
        <f t="shared" si="770"/>
        <v/>
      </c>
      <c r="G724" t="str">
        <f t="shared" ref="G724" si="776">IF(A724="","",1)</f>
        <v/>
      </c>
      <c r="H724" t="str">
        <f t="shared" si="764"/>
        <v/>
      </c>
      <c r="I724" t="str">
        <f>_xlfn.IFNA(IF(INDEX(Input_Lieferant!$C$9:$BE$158,MATCH($A724,Input_Lieferant!$B$9:$B$158,0),MATCH($I$5,Input_Lieferant!$C$8:$BE$8,0))=0,"",INDEX(Input_Lieferant!$C$9:$BE$158,MATCH($A724,Input_Lieferant!$B$9:$B$158,0),MATCH($I$5,Input_Lieferant!$C$8:$BE$8,0))),"")</f>
        <v/>
      </c>
    </row>
    <row r="725" spans="1:9" x14ac:dyDescent="0.2">
      <c r="A725" s="257" t="str">
        <f>IFERROR(IF(AND(A719=A720,A720=A721,A721=A722,A722=A723,A723=A724),IF(A724+1&gt;MATCH(0,Input_Lieferant!$B$9:$B$158,-1),"",A724+1),A724),"")</f>
        <v/>
      </c>
      <c r="B725" t="str">
        <f>IF(Input_Lieferant!B726="","",Input_Lieferant!B726)</f>
        <v/>
      </c>
      <c r="C725" t="str">
        <f t="shared" si="760"/>
        <v/>
      </c>
      <c r="D725" t="str">
        <f t="shared" si="761"/>
        <v/>
      </c>
      <c r="E725" t="str">
        <f t="shared" si="762"/>
        <v/>
      </c>
      <c r="F725" t="str">
        <f t="shared" si="770"/>
        <v/>
      </c>
      <c r="G725" t="str">
        <f t="shared" ref="G725" si="777">IF(A724="","",2)</f>
        <v/>
      </c>
      <c r="H725" t="str">
        <f t="shared" si="764"/>
        <v/>
      </c>
      <c r="I725" t="str">
        <f>_xlfn.IFNA(IF(INDEX(Input_Lieferant!$C$9:$BE$158,MATCH($A725,Input_Lieferant!$B$9:$B$158,0),MATCH($I$2,Input_Lieferant!$C$8:$BE$8,0))=0,"",INDEX(Input_Lieferant!$C$9:$BE$158,MATCH($A725,Input_Lieferant!$B$9:$B$158,0),MATCH($I$2,Input_Lieferant!$C$8:$BE$8,0))),"")</f>
        <v/>
      </c>
    </row>
    <row r="726" spans="1:9" x14ac:dyDescent="0.2">
      <c r="A726" s="257" t="str">
        <f>IFERROR(IF(AND(A720=A721,A721=A722,A722=A723,A723=A724,A724=A725),IF(A725+1&gt;MATCH(0,Input_Lieferant!$B$9:$B$158,-1),"",A725+1),A725),"")</f>
        <v/>
      </c>
      <c r="B726" t="str">
        <f>IF(Input_Lieferant!B727="","",Input_Lieferant!B727)</f>
        <v/>
      </c>
      <c r="C726" t="str">
        <f t="shared" si="760"/>
        <v/>
      </c>
      <c r="D726" t="str">
        <f t="shared" si="761"/>
        <v/>
      </c>
      <c r="E726" t="str">
        <f t="shared" si="762"/>
        <v/>
      </c>
      <c r="F726" t="str">
        <f t="shared" si="770"/>
        <v/>
      </c>
      <c r="G726" t="str">
        <f t="shared" ref="G726" si="778">IF(A726="","",1)</f>
        <v/>
      </c>
      <c r="H726" t="str">
        <f t="shared" si="764"/>
        <v/>
      </c>
      <c r="I726" t="str">
        <f>_xlfn.IFNA(IF(INDEX(Input_Lieferant!$C$9:$BE$158,MATCH($A726,Input_Lieferant!$B$9:$B$158,0),MATCH($I$4,Input_Lieferant!$C$8:$BE$8,0))=0,"",INDEX(Input_Lieferant!$C$9:$BE$158,MATCH($A726,Input_Lieferant!$B$9:$B$158,0),MATCH($I$4,Input_Lieferant!$C$8:$BE$8,0))),"")</f>
        <v/>
      </c>
    </row>
    <row r="727" spans="1:9" x14ac:dyDescent="0.2">
      <c r="A727" s="257" t="str">
        <f>IFERROR(IF(AND(A721=A722,A722=A723,A723=A724,A724=A725,A725=A726),IF(A726+1&gt;MATCH(0,Input_Lieferant!$B$9:$B$158,-1),"",A726+1),A726),"")</f>
        <v/>
      </c>
      <c r="B727" t="str">
        <f>IF(Input_Lieferant!B728="","",Input_Lieferant!B728)</f>
        <v/>
      </c>
      <c r="C727" t="str">
        <f t="shared" si="760"/>
        <v/>
      </c>
      <c r="D727" t="str">
        <f t="shared" si="761"/>
        <v/>
      </c>
      <c r="E727" t="str">
        <f t="shared" si="762"/>
        <v/>
      </c>
      <c r="F727" t="str">
        <f t="shared" si="770"/>
        <v/>
      </c>
      <c r="G727" t="str">
        <f t="shared" ref="G727" si="779">IF(A726="","",2)</f>
        <v/>
      </c>
      <c r="H727" t="str">
        <f t="shared" si="764"/>
        <v/>
      </c>
      <c r="I727" t="str">
        <f>_xlfn.IFNA(IF(INDEX(Input_Lieferant!$C$9:$BE$158,MATCH($A727,Input_Lieferant!$B$9:$B$158,0),MATCH($I$1,Input_Lieferant!$C$8:$BE$8,0))=0,"",INDEX(Input_Lieferant!$C$9:$BE$158,MATCH($A727,Input_Lieferant!$B$9:$B$158,0),MATCH($I$1,Input_Lieferant!$C$8:$BE$8,0))),"")</f>
        <v/>
      </c>
    </row>
    <row r="728" spans="1:9" x14ac:dyDescent="0.2">
      <c r="A728" s="257" t="str">
        <f>IFERROR(IF(AND(A722=A723,A723=A724,A724=A725,A725=A726,A726=A727),IF(A727+1&gt;MATCH(0,Input_Lieferant!$B$9:$B$158,-1),"",A727+1),A727),"")</f>
        <v/>
      </c>
      <c r="B728" t="str">
        <f>IF(Input_Lieferant!B729="","",Input_Lieferant!B729)</f>
        <v/>
      </c>
      <c r="C728" t="str">
        <f t="shared" si="760"/>
        <v/>
      </c>
      <c r="D728" t="str">
        <f t="shared" si="761"/>
        <v/>
      </c>
      <c r="E728" t="str">
        <f t="shared" si="762"/>
        <v/>
      </c>
      <c r="F728" t="str">
        <f t="shared" si="770"/>
        <v/>
      </c>
      <c r="G728" t="str">
        <f t="shared" ref="G728" si="780">IF(A728="","",1)</f>
        <v/>
      </c>
      <c r="H728" t="str">
        <f t="shared" si="764"/>
        <v/>
      </c>
      <c r="I728" t="str">
        <f>_xlfn.IFNA(IF(INDEX(Input_Lieferant!$C$9:$BE$158,MATCH($A728,Input_Lieferant!$B$9:$B$158,0),MATCH($I$6,Input_Lieferant!$C$8:$BE$8,0))=0,"",INDEX(Input_Lieferant!$C$9:$BE$158,MATCH($A728,Input_Lieferant!$B$9:$B$158,0),MATCH($I$6,Input_Lieferant!$C$8:$BE$8,0))),"")</f>
        <v/>
      </c>
    </row>
    <row r="729" spans="1:9" x14ac:dyDescent="0.2">
      <c r="A729" s="257" t="str">
        <f>IFERROR(IF(AND(A723=A724,A724=A725,A725=A726,A726=A727,A727=A728),IF(A728+1&gt;MATCH(0,Input_Lieferant!$B$9:$B$158,-1),"",A728+1),A728),"")</f>
        <v/>
      </c>
      <c r="B729" t="str">
        <f>IF(Input_Lieferant!B730="","",Input_Lieferant!B730)</f>
        <v/>
      </c>
      <c r="C729" t="str">
        <f t="shared" si="760"/>
        <v/>
      </c>
      <c r="D729" t="str">
        <f t="shared" si="761"/>
        <v/>
      </c>
      <c r="E729" t="str">
        <f t="shared" si="762"/>
        <v/>
      </c>
      <c r="F729" t="str">
        <f t="shared" si="770"/>
        <v/>
      </c>
      <c r="G729" t="str">
        <f t="shared" ref="G729" si="781">IF(A728="","",2)</f>
        <v/>
      </c>
      <c r="H729" t="str">
        <f t="shared" si="764"/>
        <v/>
      </c>
      <c r="I729" t="str">
        <f>_xlfn.IFNA(IF(INDEX(Input_Lieferant!$C$9:$BE$158,MATCH($A729,Input_Lieferant!$B$9:$B$158,0),MATCH($I$3,Input_Lieferant!$C$8:$BE$8,0))=0,"",INDEX(Input_Lieferant!$C$9:$BE$158,MATCH($A729,Input_Lieferant!$B$9:$B$158,0),MATCH($I$3,Input_Lieferant!$C$8:$BE$8,0))),"")</f>
        <v/>
      </c>
    </row>
    <row r="730" spans="1:9" x14ac:dyDescent="0.2">
      <c r="A730" s="257" t="str">
        <f>IFERROR(IF(AND(A724=A725,A725=A726,A726=A727,A727=A728,A728=A729),IF(A729+1&gt;MATCH(0,Input_Lieferant!$B$9:$B$158,-1),"",A729+1),A729),"")</f>
        <v/>
      </c>
      <c r="B730" t="str">
        <f>IF(Input_Lieferant!B731="","",Input_Lieferant!B731)</f>
        <v/>
      </c>
      <c r="C730" t="str">
        <f t="shared" si="760"/>
        <v/>
      </c>
      <c r="D730" t="str">
        <f t="shared" si="761"/>
        <v/>
      </c>
      <c r="E730" t="str">
        <f t="shared" si="762"/>
        <v/>
      </c>
      <c r="F730" t="str">
        <f t="shared" si="770"/>
        <v/>
      </c>
      <c r="G730" t="str">
        <f t="shared" ref="G730" si="782">IF(A730="","",1)</f>
        <v/>
      </c>
      <c r="H730" t="str">
        <f t="shared" si="764"/>
        <v/>
      </c>
      <c r="I730" t="str">
        <f>_xlfn.IFNA(IF(INDEX(Input_Lieferant!$C$9:$BE$158,MATCH($A730,Input_Lieferant!$B$9:$B$158,0),MATCH($I$5,Input_Lieferant!$C$8:$BE$8,0))=0,"",INDEX(Input_Lieferant!$C$9:$BE$158,MATCH($A730,Input_Lieferant!$B$9:$B$158,0),MATCH($I$5,Input_Lieferant!$C$8:$BE$8,0))),"")</f>
        <v/>
      </c>
    </row>
    <row r="731" spans="1:9" x14ac:dyDescent="0.2">
      <c r="A731" s="257" t="str">
        <f>IFERROR(IF(AND(A725=A726,A726=A727,A727=A728,A728=A729,A729=A730),IF(A730+1&gt;MATCH(0,Input_Lieferant!$B$9:$B$158,-1),"",A730+1),A730),"")</f>
        <v/>
      </c>
      <c r="B731" t="str">
        <f>IF(Input_Lieferant!B732="","",Input_Lieferant!B732)</f>
        <v/>
      </c>
      <c r="C731" t="str">
        <f t="shared" si="760"/>
        <v/>
      </c>
      <c r="D731" t="str">
        <f t="shared" si="761"/>
        <v/>
      </c>
      <c r="E731" t="str">
        <f t="shared" si="762"/>
        <v/>
      </c>
      <c r="F731" t="str">
        <f t="shared" si="770"/>
        <v/>
      </c>
      <c r="G731" t="str">
        <f t="shared" ref="G731" si="783">IF(A730="","",2)</f>
        <v/>
      </c>
      <c r="H731" t="str">
        <f t="shared" si="764"/>
        <v/>
      </c>
      <c r="I731" t="str">
        <f>_xlfn.IFNA(IF(INDEX(Input_Lieferant!$C$9:$BE$158,MATCH($A731,Input_Lieferant!$B$9:$B$158,0),MATCH($I$2,Input_Lieferant!$C$8:$BE$8,0))=0,"",INDEX(Input_Lieferant!$C$9:$BE$158,MATCH($A731,Input_Lieferant!$B$9:$B$158,0),MATCH($I$2,Input_Lieferant!$C$8:$BE$8,0))),"")</f>
        <v/>
      </c>
    </row>
    <row r="732" spans="1:9" x14ac:dyDescent="0.2">
      <c r="A732" s="257" t="str">
        <f>IFERROR(IF(AND(A726=A727,A727=A728,A728=A729,A729=A730,A730=A731),IF(A731+1&gt;MATCH(0,Input_Lieferant!$B$9:$B$158,-1),"",A731+1),A731),"")</f>
        <v/>
      </c>
      <c r="B732" t="str">
        <f>IF(Input_Lieferant!B733="","",Input_Lieferant!B733)</f>
        <v/>
      </c>
      <c r="C732" t="str">
        <f t="shared" si="760"/>
        <v/>
      </c>
      <c r="D732" t="str">
        <f t="shared" si="761"/>
        <v/>
      </c>
      <c r="E732" t="str">
        <f t="shared" si="762"/>
        <v/>
      </c>
      <c r="F732" t="str">
        <f t="shared" si="770"/>
        <v/>
      </c>
      <c r="G732" t="str">
        <f t="shared" ref="G732" si="784">IF(A732="","",1)</f>
        <v/>
      </c>
      <c r="H732" t="str">
        <f t="shared" si="764"/>
        <v/>
      </c>
      <c r="I732" t="str">
        <f>_xlfn.IFNA(IF(INDEX(Input_Lieferant!$C$9:$BE$158,MATCH($A732,Input_Lieferant!$B$9:$B$158,0),MATCH($I$4,Input_Lieferant!$C$8:$BE$8,0))=0,"",INDEX(Input_Lieferant!$C$9:$BE$158,MATCH($A732,Input_Lieferant!$B$9:$B$158,0),MATCH($I$4,Input_Lieferant!$C$8:$BE$8,0))),"")</f>
        <v/>
      </c>
    </row>
    <row r="733" spans="1:9" x14ac:dyDescent="0.2">
      <c r="A733" s="257" t="str">
        <f>IFERROR(IF(AND(A727=A728,A728=A729,A729=A730,A730=A731,A731=A732),IF(A732+1&gt;MATCH(0,Input_Lieferant!$B$9:$B$158,-1),"",A732+1),A732),"")</f>
        <v/>
      </c>
      <c r="B733" t="str">
        <f>IF(Input_Lieferant!B734="","",Input_Lieferant!B734)</f>
        <v/>
      </c>
      <c r="C733" t="str">
        <f t="shared" si="760"/>
        <v/>
      </c>
      <c r="D733" t="str">
        <f t="shared" si="761"/>
        <v/>
      </c>
      <c r="E733" t="str">
        <f t="shared" si="762"/>
        <v/>
      </c>
      <c r="F733" t="str">
        <f t="shared" si="770"/>
        <v/>
      </c>
      <c r="G733" t="str">
        <f t="shared" ref="G733" si="785">IF(A732="","",2)</f>
        <v/>
      </c>
      <c r="H733" t="str">
        <f t="shared" si="764"/>
        <v/>
      </c>
      <c r="I733" t="str">
        <f>_xlfn.IFNA(IF(INDEX(Input_Lieferant!$C$9:$BE$158,MATCH($A733,Input_Lieferant!$B$9:$B$158,0),MATCH($I$1,Input_Lieferant!$C$8:$BE$8,0))=0,"",INDEX(Input_Lieferant!$C$9:$BE$158,MATCH($A733,Input_Lieferant!$B$9:$B$158,0),MATCH($I$1,Input_Lieferant!$C$8:$BE$8,0))),"")</f>
        <v/>
      </c>
    </row>
    <row r="734" spans="1:9" x14ac:dyDescent="0.2">
      <c r="A734" s="257" t="str">
        <f>IFERROR(IF(AND(A728=A729,A729=A730,A730=A731,A731=A732,A732=A733),IF(A733+1&gt;MATCH(0,Input_Lieferant!$B$9:$B$158,-1),"",A733+1),A733),"")</f>
        <v/>
      </c>
      <c r="B734" t="str">
        <f>IF(Input_Lieferant!B735="","",Input_Lieferant!B735)</f>
        <v/>
      </c>
      <c r="C734" t="str">
        <f t="shared" si="760"/>
        <v/>
      </c>
      <c r="D734" t="str">
        <f t="shared" si="761"/>
        <v/>
      </c>
      <c r="E734" t="str">
        <f t="shared" si="762"/>
        <v/>
      </c>
      <c r="F734" t="str">
        <f t="shared" si="770"/>
        <v/>
      </c>
      <c r="G734" t="str">
        <f t="shared" ref="G734" si="786">IF(A734="","",1)</f>
        <v/>
      </c>
      <c r="H734" t="str">
        <f t="shared" si="764"/>
        <v/>
      </c>
      <c r="I734" t="str">
        <f>_xlfn.IFNA(IF(INDEX(Input_Lieferant!$C$9:$BE$158,MATCH($A734,Input_Lieferant!$B$9:$B$158,0),MATCH($I$6,Input_Lieferant!$C$8:$BE$8,0))=0,"",INDEX(Input_Lieferant!$C$9:$BE$158,MATCH($A734,Input_Lieferant!$B$9:$B$158,0),MATCH($I$6,Input_Lieferant!$C$8:$BE$8,0))),"")</f>
        <v/>
      </c>
    </row>
    <row r="735" spans="1:9" x14ac:dyDescent="0.2">
      <c r="A735" s="257" t="str">
        <f>IFERROR(IF(AND(A729=A730,A730=A731,A731=A732,A732=A733,A733=A734),IF(A734+1&gt;MATCH(0,Input_Lieferant!$B$9:$B$158,-1),"",A734+1),A734),"")</f>
        <v/>
      </c>
      <c r="B735" t="str">
        <f>IF(Input_Lieferant!B736="","",Input_Lieferant!B736)</f>
        <v/>
      </c>
      <c r="C735" t="str">
        <f t="shared" si="760"/>
        <v/>
      </c>
      <c r="D735" t="str">
        <f t="shared" si="761"/>
        <v/>
      </c>
      <c r="E735" t="str">
        <f t="shared" si="762"/>
        <v/>
      </c>
      <c r="F735" t="str">
        <f t="shared" si="770"/>
        <v/>
      </c>
      <c r="G735" t="str">
        <f t="shared" ref="G735" si="787">IF(A734="","",2)</f>
        <v/>
      </c>
      <c r="H735" t="str">
        <f t="shared" si="764"/>
        <v/>
      </c>
      <c r="I735" t="str">
        <f>_xlfn.IFNA(IF(INDEX(Input_Lieferant!$C$9:$BE$158,MATCH($A735,Input_Lieferant!$B$9:$B$158,0),MATCH($I$3,Input_Lieferant!$C$8:$BE$8,0))=0,"",INDEX(Input_Lieferant!$C$9:$BE$158,MATCH($A735,Input_Lieferant!$B$9:$B$158,0),MATCH($I$3,Input_Lieferant!$C$8:$BE$8,0))),"")</f>
        <v/>
      </c>
    </row>
    <row r="736" spans="1:9" x14ac:dyDescent="0.2">
      <c r="A736" s="257" t="str">
        <f>IFERROR(IF(AND(A730=A731,A731=A732,A732=A733,A733=A734,A734=A735),IF(A735+1&gt;MATCH(0,Input_Lieferant!$B$9:$B$158,-1),"",A735+1),A735),"")</f>
        <v/>
      </c>
      <c r="B736" t="str">
        <f>IF(Input_Lieferant!B737="","",Input_Lieferant!B737)</f>
        <v/>
      </c>
      <c r="C736" t="str">
        <f t="shared" si="760"/>
        <v/>
      </c>
      <c r="D736" t="str">
        <f t="shared" si="761"/>
        <v/>
      </c>
      <c r="E736" t="str">
        <f t="shared" si="762"/>
        <v/>
      </c>
      <c r="F736" t="str">
        <f t="shared" si="770"/>
        <v/>
      </c>
      <c r="G736" t="str">
        <f t="shared" ref="G736" si="788">IF(A736="","",1)</f>
        <v/>
      </c>
      <c r="H736" t="str">
        <f t="shared" si="764"/>
        <v/>
      </c>
      <c r="I736" t="str">
        <f>_xlfn.IFNA(IF(INDEX(Input_Lieferant!$C$9:$BE$158,MATCH($A736,Input_Lieferant!$B$9:$B$158,0),MATCH($I$5,Input_Lieferant!$C$8:$BE$8,0))=0,"",INDEX(Input_Lieferant!$C$9:$BE$158,MATCH($A736,Input_Lieferant!$B$9:$B$158,0),MATCH($I$5,Input_Lieferant!$C$8:$BE$8,0))),"")</f>
        <v/>
      </c>
    </row>
    <row r="737" spans="1:9" x14ac:dyDescent="0.2">
      <c r="A737" s="257" t="str">
        <f>IFERROR(IF(AND(A731=A732,A732=A733,A733=A734,A734=A735,A735=A736),IF(A736+1&gt;MATCH(0,Input_Lieferant!$B$9:$B$158,-1),"",A736+1),A736),"")</f>
        <v/>
      </c>
      <c r="B737" t="str">
        <f>IF(Input_Lieferant!B738="","",Input_Lieferant!B738)</f>
        <v/>
      </c>
      <c r="C737" t="str">
        <f t="shared" si="760"/>
        <v/>
      </c>
      <c r="D737" t="str">
        <f t="shared" si="761"/>
        <v/>
      </c>
      <c r="E737" t="str">
        <f t="shared" si="762"/>
        <v/>
      </c>
      <c r="F737" t="str">
        <f t="shared" si="770"/>
        <v/>
      </c>
      <c r="G737" t="str">
        <f t="shared" ref="G737" si="789">IF(A736="","",2)</f>
        <v/>
      </c>
      <c r="H737" t="str">
        <f t="shared" si="764"/>
        <v/>
      </c>
      <c r="I737" t="str">
        <f>_xlfn.IFNA(IF(INDEX(Input_Lieferant!$C$9:$BE$158,MATCH($A737,Input_Lieferant!$B$9:$B$158,0),MATCH($I$2,Input_Lieferant!$C$8:$BE$8,0))=0,"",INDEX(Input_Lieferant!$C$9:$BE$158,MATCH($A737,Input_Lieferant!$B$9:$B$158,0),MATCH($I$2,Input_Lieferant!$C$8:$BE$8,0))),"")</f>
        <v/>
      </c>
    </row>
    <row r="738" spans="1:9" x14ac:dyDescent="0.2">
      <c r="A738" s="257" t="str">
        <f>IFERROR(IF(AND(A732=A733,A733=A734,A734=A735,A735=A736,A736=A737),IF(A737+1&gt;MATCH(0,Input_Lieferant!$B$9:$B$158,-1),"",A737+1),A737),"")</f>
        <v/>
      </c>
      <c r="B738" t="str">
        <f>IF(Input_Lieferant!B739="","",Input_Lieferant!B739)</f>
        <v/>
      </c>
      <c r="C738" t="str">
        <f t="shared" si="760"/>
        <v/>
      </c>
      <c r="D738" t="str">
        <f t="shared" si="761"/>
        <v/>
      </c>
      <c r="E738" t="str">
        <f t="shared" si="762"/>
        <v/>
      </c>
      <c r="F738" t="str">
        <f t="shared" si="770"/>
        <v/>
      </c>
      <c r="G738" t="str">
        <f t="shared" ref="G738" si="790">IF(A738="","",1)</f>
        <v/>
      </c>
      <c r="H738" t="str">
        <f t="shared" si="764"/>
        <v/>
      </c>
      <c r="I738" t="str">
        <f>_xlfn.IFNA(IF(INDEX(Input_Lieferant!$C$9:$BE$158,MATCH($A738,Input_Lieferant!$B$9:$B$158,0),MATCH($I$4,Input_Lieferant!$C$8:$BE$8,0))=0,"",INDEX(Input_Lieferant!$C$9:$BE$158,MATCH($A738,Input_Lieferant!$B$9:$B$158,0),MATCH($I$4,Input_Lieferant!$C$8:$BE$8,0))),"")</f>
        <v/>
      </c>
    </row>
    <row r="739" spans="1:9" x14ac:dyDescent="0.2">
      <c r="A739" s="257" t="str">
        <f>IFERROR(IF(AND(A733=A734,A734=A735,A735=A736,A736=A737,A737=A738),IF(A738+1&gt;MATCH(0,Input_Lieferant!$B$9:$B$158,-1),"",A738+1),A738),"")</f>
        <v/>
      </c>
      <c r="B739" t="str">
        <f>IF(Input_Lieferant!B740="","",Input_Lieferant!B740)</f>
        <v/>
      </c>
      <c r="C739" t="str">
        <f t="shared" si="760"/>
        <v/>
      </c>
      <c r="D739" t="str">
        <f t="shared" si="761"/>
        <v/>
      </c>
      <c r="E739" t="str">
        <f t="shared" si="762"/>
        <v/>
      </c>
      <c r="F739" t="str">
        <f t="shared" si="770"/>
        <v/>
      </c>
      <c r="G739" t="str">
        <f t="shared" ref="G739" si="791">IF(A738="","",2)</f>
        <v/>
      </c>
      <c r="H739" t="str">
        <f t="shared" si="764"/>
        <v/>
      </c>
      <c r="I739" t="str">
        <f>_xlfn.IFNA(IF(INDEX(Input_Lieferant!$C$9:$BE$158,MATCH($A739,Input_Lieferant!$B$9:$B$158,0),MATCH($I$1,Input_Lieferant!$C$8:$BE$8,0))=0,"",INDEX(Input_Lieferant!$C$9:$BE$158,MATCH($A739,Input_Lieferant!$B$9:$B$158,0),MATCH($I$1,Input_Lieferant!$C$8:$BE$8,0))),"")</f>
        <v/>
      </c>
    </row>
    <row r="740" spans="1:9" x14ac:dyDescent="0.2">
      <c r="A740" s="257" t="str">
        <f>IFERROR(IF(AND(A734=A735,A735=A736,A736=A737,A737=A738,A738=A739),IF(A739+1&gt;MATCH(0,Input_Lieferant!$B$9:$B$158,-1),"",A739+1),A739),"")</f>
        <v/>
      </c>
      <c r="B740" t="str">
        <f>IF(Input_Lieferant!B741="","",Input_Lieferant!B741)</f>
        <v/>
      </c>
      <c r="C740" t="str">
        <f t="shared" si="760"/>
        <v/>
      </c>
      <c r="D740" t="str">
        <f t="shared" si="761"/>
        <v/>
      </c>
      <c r="E740" t="str">
        <f t="shared" si="762"/>
        <v/>
      </c>
      <c r="F740" t="str">
        <f t="shared" si="770"/>
        <v/>
      </c>
      <c r="G740" t="str">
        <f t="shared" ref="G740" si="792">IF(A740="","",1)</f>
        <v/>
      </c>
      <c r="H740" t="str">
        <f t="shared" si="764"/>
        <v/>
      </c>
      <c r="I740" t="str">
        <f>_xlfn.IFNA(IF(INDEX(Input_Lieferant!$C$9:$BE$158,MATCH($A740,Input_Lieferant!$B$9:$B$158,0),MATCH($I$6,Input_Lieferant!$C$8:$BE$8,0))=0,"",INDEX(Input_Lieferant!$C$9:$BE$158,MATCH($A740,Input_Lieferant!$B$9:$B$158,0),MATCH($I$6,Input_Lieferant!$C$8:$BE$8,0))),"")</f>
        <v/>
      </c>
    </row>
    <row r="741" spans="1:9" x14ac:dyDescent="0.2">
      <c r="A741" s="257" t="str">
        <f>IFERROR(IF(AND(A735=A736,A736=A737,A737=A738,A738=A739,A739=A740),IF(A740+1&gt;MATCH(0,Input_Lieferant!$B$9:$B$158,-1),"",A740+1),A740),"")</f>
        <v/>
      </c>
      <c r="B741" t="str">
        <f>IF(Input_Lieferant!B742="","",Input_Lieferant!B742)</f>
        <v/>
      </c>
      <c r="C741" t="str">
        <f t="shared" si="760"/>
        <v/>
      </c>
      <c r="D741" t="str">
        <f t="shared" si="761"/>
        <v/>
      </c>
      <c r="E741" t="str">
        <f t="shared" si="762"/>
        <v/>
      </c>
      <c r="F741" t="str">
        <f t="shared" si="770"/>
        <v/>
      </c>
      <c r="G741" t="str">
        <f t="shared" ref="G741" si="793">IF(A740="","",2)</f>
        <v/>
      </c>
      <c r="H741" t="str">
        <f t="shared" si="764"/>
        <v/>
      </c>
      <c r="I741" t="str">
        <f>_xlfn.IFNA(IF(INDEX(Input_Lieferant!$C$9:$BE$158,MATCH($A741,Input_Lieferant!$B$9:$B$158,0),MATCH($I$3,Input_Lieferant!$C$8:$BE$8,0))=0,"",INDEX(Input_Lieferant!$C$9:$BE$158,MATCH($A741,Input_Lieferant!$B$9:$B$158,0),MATCH($I$3,Input_Lieferant!$C$8:$BE$8,0))),"")</f>
        <v/>
      </c>
    </row>
    <row r="742" spans="1:9" x14ac:dyDescent="0.2">
      <c r="A742" s="257" t="str">
        <f>IFERROR(IF(AND(A736=A737,A737=A738,A738=A739,A739=A740,A740=A741),IF(A741+1&gt;MATCH(0,Input_Lieferant!$B$9:$B$158,-1),"",A741+1),A741),"")</f>
        <v/>
      </c>
      <c r="B742" t="str">
        <f>IF(Input_Lieferant!B743="","",Input_Lieferant!B743)</f>
        <v/>
      </c>
      <c r="C742" t="str">
        <f t="shared" si="760"/>
        <v/>
      </c>
      <c r="D742" t="str">
        <f t="shared" si="761"/>
        <v/>
      </c>
      <c r="E742" t="str">
        <f t="shared" si="762"/>
        <v/>
      </c>
      <c r="F742" t="str">
        <f t="shared" si="770"/>
        <v/>
      </c>
      <c r="G742" t="str">
        <f t="shared" ref="G742" si="794">IF(A742="","",1)</f>
        <v/>
      </c>
      <c r="H742" t="str">
        <f t="shared" si="764"/>
        <v/>
      </c>
      <c r="I742" t="str">
        <f>_xlfn.IFNA(IF(INDEX(Input_Lieferant!$C$9:$BE$158,MATCH($A742,Input_Lieferant!$B$9:$B$158,0),MATCH($I$5,Input_Lieferant!$C$8:$BE$8,0))=0,"",INDEX(Input_Lieferant!$C$9:$BE$158,MATCH($A742,Input_Lieferant!$B$9:$B$158,0),MATCH($I$5,Input_Lieferant!$C$8:$BE$8,0))),"")</f>
        <v/>
      </c>
    </row>
    <row r="743" spans="1:9" x14ac:dyDescent="0.2">
      <c r="A743" s="257" t="str">
        <f>IFERROR(IF(AND(A737=A738,A738=A739,A739=A740,A740=A741,A741=A742),IF(A742+1&gt;MATCH(0,Input_Lieferant!$B$9:$B$158,-1),"",A742+1),A742),"")</f>
        <v/>
      </c>
      <c r="B743" t="str">
        <f>IF(Input_Lieferant!B744="","",Input_Lieferant!B744)</f>
        <v/>
      </c>
      <c r="C743" t="str">
        <f t="shared" si="760"/>
        <v/>
      </c>
      <c r="D743" t="str">
        <f t="shared" si="761"/>
        <v/>
      </c>
      <c r="E743" t="str">
        <f t="shared" si="762"/>
        <v/>
      </c>
      <c r="F743" t="str">
        <f t="shared" si="770"/>
        <v/>
      </c>
      <c r="G743" t="str">
        <f t="shared" ref="G743" si="795">IF(A742="","",2)</f>
        <v/>
      </c>
      <c r="H743" t="str">
        <f t="shared" si="764"/>
        <v/>
      </c>
      <c r="I743" t="str">
        <f>_xlfn.IFNA(IF(INDEX(Input_Lieferant!$C$9:$BE$158,MATCH($A743,Input_Lieferant!$B$9:$B$158,0),MATCH($I$2,Input_Lieferant!$C$8:$BE$8,0))=0,"",INDEX(Input_Lieferant!$C$9:$BE$158,MATCH($A743,Input_Lieferant!$B$9:$B$158,0),MATCH($I$2,Input_Lieferant!$C$8:$BE$8,0))),"")</f>
        <v/>
      </c>
    </row>
    <row r="744" spans="1:9" x14ac:dyDescent="0.2">
      <c r="A744" s="257" t="str">
        <f>IFERROR(IF(AND(A738=A739,A739=A740,A740=A741,A741=A742,A742=A743),IF(A743+1&gt;MATCH(0,Input_Lieferant!$B$9:$B$158,-1),"",A743+1),A743),"")</f>
        <v/>
      </c>
      <c r="B744" t="str">
        <f>IF(Input_Lieferant!B745="","",Input_Lieferant!B745)</f>
        <v/>
      </c>
      <c r="C744" t="str">
        <f t="shared" si="760"/>
        <v/>
      </c>
      <c r="D744" t="str">
        <f t="shared" si="761"/>
        <v/>
      </c>
      <c r="E744" t="str">
        <f t="shared" si="762"/>
        <v/>
      </c>
      <c r="F744" t="str">
        <f t="shared" si="770"/>
        <v/>
      </c>
      <c r="G744" t="str">
        <f t="shared" ref="G744" si="796">IF(A744="","",1)</f>
        <v/>
      </c>
      <c r="H744" t="str">
        <f t="shared" si="764"/>
        <v/>
      </c>
      <c r="I744" t="str">
        <f>_xlfn.IFNA(IF(INDEX(Input_Lieferant!$C$9:$BE$158,MATCH($A744,Input_Lieferant!$B$9:$B$158,0),MATCH($I$4,Input_Lieferant!$C$8:$BE$8,0))=0,"",INDEX(Input_Lieferant!$C$9:$BE$158,MATCH($A744,Input_Lieferant!$B$9:$B$158,0),MATCH($I$4,Input_Lieferant!$C$8:$BE$8,0))),"")</f>
        <v/>
      </c>
    </row>
    <row r="745" spans="1:9" x14ac:dyDescent="0.2">
      <c r="A745" s="257" t="str">
        <f>IFERROR(IF(AND(A739=A740,A740=A741,A741=A742,A742=A743,A743=A744),IF(A744+1&gt;MATCH(0,Input_Lieferant!$B$9:$B$158,-1),"",A744+1),A744),"")</f>
        <v/>
      </c>
      <c r="B745" t="str">
        <f>IF(Input_Lieferant!B746="","",Input_Lieferant!B746)</f>
        <v/>
      </c>
      <c r="C745" t="str">
        <f t="shared" si="760"/>
        <v/>
      </c>
      <c r="D745" t="str">
        <f t="shared" si="761"/>
        <v/>
      </c>
      <c r="E745" t="str">
        <f t="shared" si="762"/>
        <v/>
      </c>
      <c r="F745" t="str">
        <f t="shared" si="770"/>
        <v/>
      </c>
      <c r="G745" t="str">
        <f t="shared" ref="G745" si="797">IF(A744="","",2)</f>
        <v/>
      </c>
      <c r="H745" t="str">
        <f t="shared" si="764"/>
        <v/>
      </c>
      <c r="I745" t="str">
        <f>_xlfn.IFNA(IF(INDEX(Input_Lieferant!$C$9:$BE$158,MATCH($A745,Input_Lieferant!$B$9:$B$158,0),MATCH($I$1,Input_Lieferant!$C$8:$BE$8,0))=0,"",INDEX(Input_Lieferant!$C$9:$BE$158,MATCH($A745,Input_Lieferant!$B$9:$B$158,0),MATCH($I$1,Input_Lieferant!$C$8:$BE$8,0))),"")</f>
        <v/>
      </c>
    </row>
    <row r="746" spans="1:9" x14ac:dyDescent="0.2">
      <c r="A746" s="257" t="str">
        <f>IFERROR(IF(AND(A740=A741,A741=A742,A742=A743,A743=A744,A744=A745),IF(A745+1&gt;MATCH(0,Input_Lieferant!$B$9:$B$158,-1),"",A745+1),A745),"")</f>
        <v/>
      </c>
      <c r="B746" t="str">
        <f>IF(Input_Lieferant!B747="","",Input_Lieferant!B747)</f>
        <v/>
      </c>
      <c r="C746" t="str">
        <f t="shared" si="760"/>
        <v/>
      </c>
      <c r="D746" t="str">
        <f t="shared" si="761"/>
        <v/>
      </c>
      <c r="E746" t="str">
        <f t="shared" si="762"/>
        <v/>
      </c>
      <c r="F746" t="str">
        <f t="shared" si="770"/>
        <v/>
      </c>
      <c r="G746" t="str">
        <f t="shared" ref="G746" si="798">IF(A746="","",1)</f>
        <v/>
      </c>
      <c r="H746" t="str">
        <f t="shared" si="764"/>
        <v/>
      </c>
      <c r="I746" t="str">
        <f>_xlfn.IFNA(IF(INDEX(Input_Lieferant!$C$9:$BE$158,MATCH($A746,Input_Lieferant!$B$9:$B$158,0),MATCH($I$6,Input_Lieferant!$C$8:$BE$8,0))=0,"",INDEX(Input_Lieferant!$C$9:$BE$158,MATCH($A746,Input_Lieferant!$B$9:$B$158,0),MATCH($I$6,Input_Lieferant!$C$8:$BE$8,0))),"")</f>
        <v/>
      </c>
    </row>
    <row r="747" spans="1:9" x14ac:dyDescent="0.2">
      <c r="A747" s="257" t="str">
        <f>IFERROR(IF(AND(A741=A742,A742=A743,A743=A744,A744=A745,A745=A746),IF(A746+1&gt;MATCH(0,Input_Lieferant!$B$9:$B$158,-1),"",A746+1),A746),"")</f>
        <v/>
      </c>
      <c r="B747" t="str">
        <f>IF(Input_Lieferant!B748="","",Input_Lieferant!B748)</f>
        <v/>
      </c>
      <c r="C747" t="str">
        <f t="shared" si="760"/>
        <v/>
      </c>
      <c r="D747" t="str">
        <f t="shared" si="761"/>
        <v/>
      </c>
      <c r="E747" t="str">
        <f t="shared" si="762"/>
        <v/>
      </c>
      <c r="F747" t="str">
        <f t="shared" si="770"/>
        <v/>
      </c>
      <c r="G747" t="str">
        <f t="shared" ref="G747" si="799">IF(A746="","",2)</f>
        <v/>
      </c>
      <c r="H747" t="str">
        <f t="shared" si="764"/>
        <v/>
      </c>
      <c r="I747" t="str">
        <f>_xlfn.IFNA(IF(INDEX(Input_Lieferant!$C$9:$BE$158,MATCH($A747,Input_Lieferant!$B$9:$B$158,0),MATCH($I$3,Input_Lieferant!$C$8:$BE$8,0))=0,"",INDEX(Input_Lieferant!$C$9:$BE$158,MATCH($A747,Input_Lieferant!$B$9:$B$158,0),MATCH($I$3,Input_Lieferant!$C$8:$BE$8,0))),"")</f>
        <v/>
      </c>
    </row>
    <row r="748" spans="1:9" x14ac:dyDescent="0.2">
      <c r="A748" s="257" t="str">
        <f>IFERROR(IF(AND(A742=A743,A743=A744,A744=A745,A745=A746,A746=A747),IF(A747+1&gt;MATCH(0,Input_Lieferant!$B$9:$B$158,-1),"",A747+1),A747),"")</f>
        <v/>
      </c>
      <c r="B748" t="str">
        <f>IF(Input_Lieferant!B749="","",Input_Lieferant!B749)</f>
        <v/>
      </c>
      <c r="C748" t="str">
        <f t="shared" si="760"/>
        <v/>
      </c>
      <c r="D748" t="str">
        <f t="shared" si="761"/>
        <v/>
      </c>
      <c r="E748" t="str">
        <f t="shared" si="762"/>
        <v/>
      </c>
      <c r="F748" t="str">
        <f t="shared" si="770"/>
        <v/>
      </c>
      <c r="G748" t="str">
        <f t="shared" ref="G748" si="800">IF(A748="","",1)</f>
        <v/>
      </c>
      <c r="H748" t="str">
        <f t="shared" si="764"/>
        <v/>
      </c>
      <c r="I748" t="str">
        <f>_xlfn.IFNA(IF(INDEX(Input_Lieferant!$C$9:$BE$158,MATCH($A748,Input_Lieferant!$B$9:$B$158,0),MATCH($I$5,Input_Lieferant!$C$8:$BE$8,0))=0,"",INDEX(Input_Lieferant!$C$9:$BE$158,MATCH($A748,Input_Lieferant!$B$9:$B$158,0),MATCH($I$5,Input_Lieferant!$C$8:$BE$8,0))),"")</f>
        <v/>
      </c>
    </row>
    <row r="749" spans="1:9" x14ac:dyDescent="0.2">
      <c r="A749" s="257" t="str">
        <f>IFERROR(IF(AND(A743=A744,A744=A745,A745=A746,A746=A747,A747=A748),IF(A748+1&gt;MATCH(0,Input_Lieferant!$B$9:$B$158,-1),"",A748+1),A748),"")</f>
        <v/>
      </c>
      <c r="B749" t="str">
        <f>IF(Input_Lieferant!B750="","",Input_Lieferant!B750)</f>
        <v/>
      </c>
      <c r="C749" t="str">
        <f t="shared" si="760"/>
        <v/>
      </c>
      <c r="D749" t="str">
        <f t="shared" si="761"/>
        <v/>
      </c>
      <c r="E749" t="str">
        <f t="shared" si="762"/>
        <v/>
      </c>
      <c r="F749" t="str">
        <f t="shared" si="770"/>
        <v/>
      </c>
      <c r="G749" t="str">
        <f t="shared" ref="G749" si="801">IF(A748="","",2)</f>
        <v/>
      </c>
      <c r="H749" t="str">
        <f t="shared" si="764"/>
        <v/>
      </c>
      <c r="I749" t="str">
        <f>_xlfn.IFNA(IF(INDEX(Input_Lieferant!$C$9:$BE$158,MATCH($A749,Input_Lieferant!$B$9:$B$158,0),MATCH($I$2,Input_Lieferant!$C$8:$BE$8,0))=0,"",INDEX(Input_Lieferant!$C$9:$BE$158,MATCH($A749,Input_Lieferant!$B$9:$B$158,0),MATCH($I$2,Input_Lieferant!$C$8:$BE$8,0))),"")</f>
        <v/>
      </c>
    </row>
    <row r="750" spans="1:9" x14ac:dyDescent="0.2">
      <c r="A750" s="257" t="str">
        <f>IFERROR(IF(AND(A744=A745,A745=A746,A746=A747,A747=A748,A748=A749),IF(A749+1&gt;MATCH(0,Input_Lieferant!$B$9:$B$158,-1),"",A749+1),A749),"")</f>
        <v/>
      </c>
      <c r="B750" t="str">
        <f>IF(Input_Lieferant!B751="","",Input_Lieferant!B751)</f>
        <v/>
      </c>
      <c r="C750" t="str">
        <f t="shared" si="760"/>
        <v/>
      </c>
      <c r="D750" t="str">
        <f t="shared" si="761"/>
        <v/>
      </c>
      <c r="E750" t="str">
        <f t="shared" si="762"/>
        <v/>
      </c>
      <c r="F750" t="str">
        <f t="shared" si="770"/>
        <v/>
      </c>
      <c r="G750" t="str">
        <f t="shared" ref="G750" si="802">IF(A750="","",1)</f>
        <v/>
      </c>
      <c r="H750" t="str">
        <f t="shared" si="764"/>
        <v/>
      </c>
      <c r="I750" t="str">
        <f>_xlfn.IFNA(IF(INDEX(Input_Lieferant!$C$9:$BE$158,MATCH($A750,Input_Lieferant!$B$9:$B$158,0),MATCH($I$4,Input_Lieferant!$C$8:$BE$8,0))=0,"",INDEX(Input_Lieferant!$C$9:$BE$158,MATCH($A750,Input_Lieferant!$B$9:$B$158,0),MATCH($I$4,Input_Lieferant!$C$8:$BE$8,0))),"")</f>
        <v/>
      </c>
    </row>
    <row r="751" spans="1:9" x14ac:dyDescent="0.2">
      <c r="A751" s="257" t="str">
        <f>IFERROR(IF(AND(A745=A746,A746=A747,A747=A748,A748=A749,A749=A750),IF(A750+1&gt;MATCH(0,Input_Lieferant!$B$9:$B$158,-1),"",A750+1),A750),"")</f>
        <v/>
      </c>
      <c r="B751" t="str">
        <f>IF(Input_Lieferant!B752="","",Input_Lieferant!B752)</f>
        <v/>
      </c>
      <c r="C751" t="str">
        <f t="shared" si="760"/>
        <v/>
      </c>
      <c r="D751" t="str">
        <f t="shared" si="761"/>
        <v/>
      </c>
      <c r="E751" t="str">
        <f t="shared" si="762"/>
        <v/>
      </c>
      <c r="F751" t="str">
        <f t="shared" si="770"/>
        <v/>
      </c>
      <c r="G751" t="str">
        <f t="shared" ref="G751" si="803">IF(A750="","",2)</f>
        <v/>
      </c>
      <c r="H751" t="str">
        <f t="shared" si="764"/>
        <v/>
      </c>
      <c r="I751" t="str">
        <f>_xlfn.IFNA(IF(INDEX(Input_Lieferant!$C$9:$BE$158,MATCH($A751,Input_Lieferant!$B$9:$B$158,0),MATCH($I$1,Input_Lieferant!$C$8:$BE$8,0))=0,"",INDEX(Input_Lieferant!$C$9:$BE$158,MATCH($A751,Input_Lieferant!$B$9:$B$158,0),MATCH($I$1,Input_Lieferant!$C$8:$BE$8,0))),"")</f>
        <v/>
      </c>
    </row>
    <row r="752" spans="1:9" x14ac:dyDescent="0.2">
      <c r="A752" s="257" t="str">
        <f>IFERROR(IF(AND(A746=A747,A747=A748,A748=A749,A749=A750,A750=A751),IF(A751+1&gt;MATCH(0,Input_Lieferant!$B$9:$B$158,-1),"",A751+1),A751),"")</f>
        <v/>
      </c>
      <c r="B752" t="str">
        <f>IF(Input_Lieferant!B753="","",Input_Lieferant!B753)</f>
        <v/>
      </c>
      <c r="C752" t="str">
        <f t="shared" si="760"/>
        <v/>
      </c>
      <c r="D752" t="str">
        <f t="shared" si="761"/>
        <v/>
      </c>
      <c r="E752" t="str">
        <f t="shared" si="762"/>
        <v/>
      </c>
      <c r="F752" t="str">
        <f t="shared" si="770"/>
        <v/>
      </c>
      <c r="G752" t="str">
        <f t="shared" ref="G752" si="804">IF(A752="","",1)</f>
        <v/>
      </c>
      <c r="H752" t="str">
        <f t="shared" si="764"/>
        <v/>
      </c>
      <c r="I752" t="str">
        <f>_xlfn.IFNA(IF(INDEX(Input_Lieferant!$C$9:$BE$158,MATCH($A752,Input_Lieferant!$B$9:$B$158,0),MATCH($I$6,Input_Lieferant!$C$8:$BE$8,0))=0,"",INDEX(Input_Lieferant!$C$9:$BE$158,MATCH($A752,Input_Lieferant!$B$9:$B$158,0),MATCH($I$6,Input_Lieferant!$C$8:$BE$8,0))),"")</f>
        <v/>
      </c>
    </row>
    <row r="753" spans="1:9" x14ac:dyDescent="0.2">
      <c r="A753" s="257" t="str">
        <f>IFERROR(IF(AND(A747=A748,A748=A749,A749=A750,A750=A751,A751=A752),IF(A752+1&gt;MATCH(0,Input_Lieferant!$B$9:$B$158,-1),"",A752+1),A752),"")</f>
        <v/>
      </c>
      <c r="B753" t="str">
        <f>IF(Input_Lieferant!B754="","",Input_Lieferant!B754)</f>
        <v/>
      </c>
      <c r="C753" t="str">
        <f t="shared" si="760"/>
        <v/>
      </c>
      <c r="D753" t="str">
        <f t="shared" si="761"/>
        <v/>
      </c>
      <c r="E753" t="str">
        <f t="shared" si="762"/>
        <v/>
      </c>
      <c r="F753" t="str">
        <f t="shared" si="770"/>
        <v/>
      </c>
      <c r="G753" t="str">
        <f t="shared" ref="G753" si="805">IF(A752="","",2)</f>
        <v/>
      </c>
      <c r="H753" t="str">
        <f t="shared" si="764"/>
        <v/>
      </c>
      <c r="I753" t="str">
        <f>_xlfn.IFNA(IF(INDEX(Input_Lieferant!$C$9:$BE$158,MATCH($A753,Input_Lieferant!$B$9:$B$158,0),MATCH($I$3,Input_Lieferant!$C$8:$BE$8,0))=0,"",INDEX(Input_Lieferant!$C$9:$BE$158,MATCH($A753,Input_Lieferant!$B$9:$B$158,0),MATCH($I$3,Input_Lieferant!$C$8:$BE$8,0))),"")</f>
        <v/>
      </c>
    </row>
    <row r="754" spans="1:9" x14ac:dyDescent="0.2">
      <c r="A754" s="257" t="str">
        <f>IFERROR(IF(AND(A748=A749,A749=A750,A750=A751,A751=A752,A752=A753),IF(A753+1&gt;MATCH(0,Input_Lieferant!$B$9:$B$158,-1),"",A753+1),A753),"")</f>
        <v/>
      </c>
      <c r="B754" t="str">
        <f>IF(Input_Lieferant!B755="","",Input_Lieferant!B755)</f>
        <v/>
      </c>
      <c r="C754" t="str">
        <f t="shared" si="760"/>
        <v/>
      </c>
      <c r="D754" t="str">
        <f t="shared" si="761"/>
        <v/>
      </c>
      <c r="E754" t="str">
        <f t="shared" si="762"/>
        <v/>
      </c>
      <c r="F754" t="str">
        <f t="shared" si="770"/>
        <v/>
      </c>
      <c r="G754" t="str">
        <f t="shared" ref="G754" si="806">IF(A754="","",1)</f>
        <v/>
      </c>
      <c r="H754" t="str">
        <f t="shared" si="764"/>
        <v/>
      </c>
      <c r="I754" t="str">
        <f>_xlfn.IFNA(IF(INDEX(Input_Lieferant!$C$9:$BE$158,MATCH($A754,Input_Lieferant!$B$9:$B$158,0),MATCH($I$5,Input_Lieferant!$C$8:$BE$8,0))=0,"",INDEX(Input_Lieferant!$C$9:$BE$158,MATCH($A754,Input_Lieferant!$B$9:$B$158,0),MATCH($I$5,Input_Lieferant!$C$8:$BE$8,0))),"")</f>
        <v/>
      </c>
    </row>
    <row r="755" spans="1:9" x14ac:dyDescent="0.2">
      <c r="A755" s="257" t="str">
        <f>IFERROR(IF(AND(A749=A750,A750=A751,A751=A752,A752=A753,A753=A754),IF(A754+1&gt;MATCH(0,Input_Lieferant!$B$9:$B$158,-1),"",A754+1),A754),"")</f>
        <v/>
      </c>
      <c r="B755" t="str">
        <f>IF(Input_Lieferant!B756="","",Input_Lieferant!B756)</f>
        <v/>
      </c>
      <c r="C755" t="str">
        <f t="shared" si="760"/>
        <v/>
      </c>
      <c r="D755" t="str">
        <f t="shared" si="761"/>
        <v/>
      </c>
      <c r="E755" t="str">
        <f t="shared" si="762"/>
        <v/>
      </c>
      <c r="F755" t="str">
        <f t="shared" si="770"/>
        <v/>
      </c>
      <c r="G755" t="str">
        <f t="shared" ref="G755" si="807">IF(A754="","",2)</f>
        <v/>
      </c>
      <c r="H755" t="str">
        <f t="shared" si="764"/>
        <v/>
      </c>
      <c r="I755" t="str">
        <f>_xlfn.IFNA(IF(INDEX(Input_Lieferant!$C$9:$BE$158,MATCH($A755,Input_Lieferant!$B$9:$B$158,0),MATCH($I$2,Input_Lieferant!$C$8:$BE$8,0))=0,"",INDEX(Input_Lieferant!$C$9:$BE$158,MATCH($A755,Input_Lieferant!$B$9:$B$158,0),MATCH($I$2,Input_Lieferant!$C$8:$BE$8,0))),"")</f>
        <v/>
      </c>
    </row>
    <row r="756" spans="1:9" x14ac:dyDescent="0.2">
      <c r="A756" s="257" t="str">
        <f>IFERROR(IF(AND(A750=A751,A751=A752,A752=A753,A753=A754,A754=A755),IF(A755+1&gt;MATCH(0,Input_Lieferant!$B$9:$B$158,-1),"",A755+1),A755),"")</f>
        <v/>
      </c>
      <c r="B756" t="str">
        <f>IF(Input_Lieferant!B757="","",Input_Lieferant!B757)</f>
        <v/>
      </c>
      <c r="C756" t="str">
        <f t="shared" si="760"/>
        <v/>
      </c>
      <c r="D756" t="str">
        <f t="shared" si="761"/>
        <v/>
      </c>
      <c r="E756" t="str">
        <f t="shared" si="762"/>
        <v/>
      </c>
      <c r="F756" t="str">
        <f t="shared" si="770"/>
        <v/>
      </c>
      <c r="G756" t="str">
        <f t="shared" ref="G756" si="808">IF(A756="","",1)</f>
        <v/>
      </c>
      <c r="H756" t="str">
        <f t="shared" si="764"/>
        <v/>
      </c>
      <c r="I756" t="str">
        <f>_xlfn.IFNA(IF(INDEX(Input_Lieferant!$C$9:$BE$158,MATCH($A756,Input_Lieferant!$B$9:$B$158,0),MATCH($I$4,Input_Lieferant!$C$8:$BE$8,0))=0,"",INDEX(Input_Lieferant!$C$9:$BE$158,MATCH($A756,Input_Lieferant!$B$9:$B$158,0),MATCH($I$4,Input_Lieferant!$C$8:$BE$8,0))),"")</f>
        <v/>
      </c>
    </row>
    <row r="757" spans="1:9" x14ac:dyDescent="0.2">
      <c r="A757" s="257" t="str">
        <f>IFERROR(IF(AND(A751=A752,A752=A753,A753=A754,A754=A755,A755=A756),IF(A756+1&gt;MATCH(0,Input_Lieferant!$B$9:$B$158,-1),"",A756+1),A756),"")</f>
        <v/>
      </c>
      <c r="B757" t="str">
        <f>IF(Input_Lieferant!B758="","",Input_Lieferant!B758)</f>
        <v/>
      </c>
      <c r="C757" t="str">
        <f t="shared" si="760"/>
        <v/>
      </c>
      <c r="D757" t="str">
        <f t="shared" si="761"/>
        <v/>
      </c>
      <c r="E757" t="str">
        <f t="shared" si="762"/>
        <v/>
      </c>
      <c r="F757" t="str">
        <f t="shared" si="770"/>
        <v/>
      </c>
      <c r="G757" t="str">
        <f t="shared" ref="G757" si="809">IF(A756="","",2)</f>
        <v/>
      </c>
      <c r="H757" t="str">
        <f t="shared" si="764"/>
        <v/>
      </c>
      <c r="I757" t="str">
        <f>_xlfn.IFNA(IF(INDEX(Input_Lieferant!$C$9:$BE$158,MATCH($A757,Input_Lieferant!$B$9:$B$158,0),MATCH($I$1,Input_Lieferant!$C$8:$BE$8,0))=0,"",INDEX(Input_Lieferant!$C$9:$BE$158,MATCH($A757,Input_Lieferant!$B$9:$B$158,0),MATCH($I$1,Input_Lieferant!$C$8:$BE$8,0))),"")</f>
        <v/>
      </c>
    </row>
    <row r="758" spans="1:9" x14ac:dyDescent="0.2">
      <c r="A758" s="257" t="str">
        <f>IFERROR(IF(AND(A752=A753,A753=A754,A754=A755,A755=A756,A756=A757),IF(A757+1&gt;MATCH(0,Input_Lieferant!$B$9:$B$158,-1),"",A757+1),A757),"")</f>
        <v/>
      </c>
      <c r="B758" t="str">
        <f>IF(Input_Lieferant!B759="","",Input_Lieferant!B759)</f>
        <v/>
      </c>
      <c r="C758" t="str">
        <f t="shared" si="760"/>
        <v/>
      </c>
      <c r="D758" t="str">
        <f t="shared" si="761"/>
        <v/>
      </c>
      <c r="E758" t="str">
        <f t="shared" si="762"/>
        <v/>
      </c>
      <c r="F758" t="str">
        <f t="shared" si="770"/>
        <v/>
      </c>
      <c r="G758" t="str">
        <f t="shared" ref="G758" si="810">IF(A758="","",1)</f>
        <v/>
      </c>
      <c r="H758" t="str">
        <f t="shared" si="764"/>
        <v/>
      </c>
      <c r="I758" t="str">
        <f>_xlfn.IFNA(IF(INDEX(Input_Lieferant!$C$9:$BE$158,MATCH($A758,Input_Lieferant!$B$9:$B$158,0),MATCH($I$6,Input_Lieferant!$C$8:$BE$8,0))=0,"",INDEX(Input_Lieferant!$C$9:$BE$158,MATCH($A758,Input_Lieferant!$B$9:$B$158,0),MATCH($I$6,Input_Lieferant!$C$8:$BE$8,0))),"")</f>
        <v/>
      </c>
    </row>
    <row r="759" spans="1:9" x14ac:dyDescent="0.2">
      <c r="A759" s="257" t="str">
        <f>IFERROR(IF(AND(A753=A754,A754=A755,A755=A756,A756=A757,A757=A758),IF(A758+1&gt;MATCH(0,Input_Lieferant!$B$9:$B$158,-1),"",A758+1),A758),"")</f>
        <v/>
      </c>
      <c r="B759" t="str">
        <f>IF(Input_Lieferant!B760="","",Input_Lieferant!B760)</f>
        <v/>
      </c>
      <c r="C759" t="str">
        <f t="shared" si="760"/>
        <v/>
      </c>
      <c r="D759" t="str">
        <f t="shared" si="761"/>
        <v/>
      </c>
      <c r="E759" t="str">
        <f t="shared" si="762"/>
        <v/>
      </c>
      <c r="F759" t="str">
        <f t="shared" si="770"/>
        <v/>
      </c>
      <c r="G759" t="str">
        <f t="shared" ref="G759" si="811">IF(A758="","",2)</f>
        <v/>
      </c>
      <c r="H759" t="str">
        <f t="shared" si="764"/>
        <v/>
      </c>
      <c r="I759" t="str">
        <f>_xlfn.IFNA(IF(INDEX(Input_Lieferant!$C$9:$BE$158,MATCH($A759,Input_Lieferant!$B$9:$B$158,0),MATCH($I$3,Input_Lieferant!$C$8:$BE$8,0))=0,"",INDEX(Input_Lieferant!$C$9:$BE$158,MATCH($A759,Input_Lieferant!$B$9:$B$158,0),MATCH($I$3,Input_Lieferant!$C$8:$BE$8,0))),"")</f>
        <v/>
      </c>
    </row>
    <row r="760" spans="1:9" x14ac:dyDescent="0.2">
      <c r="A760" s="257" t="str">
        <f>IFERROR(IF(AND(A754=A755,A755=A756,A756=A757,A757=A758,A758=A759),IF(A759+1&gt;MATCH(0,Input_Lieferant!$B$9:$B$158,-1),"",A759+1),A759),"")</f>
        <v/>
      </c>
      <c r="B760" t="str">
        <f>IF(Input_Lieferant!B761="","",Input_Lieferant!B761)</f>
        <v/>
      </c>
      <c r="C760" t="str">
        <f t="shared" si="760"/>
        <v/>
      </c>
      <c r="D760" t="str">
        <f t="shared" si="761"/>
        <v/>
      </c>
      <c r="E760" t="str">
        <f t="shared" si="762"/>
        <v/>
      </c>
      <c r="F760" t="str">
        <f t="shared" si="770"/>
        <v/>
      </c>
      <c r="G760" t="str">
        <f t="shared" ref="G760" si="812">IF(A760="","",1)</f>
        <v/>
      </c>
      <c r="H760" t="str">
        <f t="shared" si="764"/>
        <v/>
      </c>
      <c r="I760" t="str">
        <f>_xlfn.IFNA(IF(INDEX(Input_Lieferant!$C$9:$BE$158,MATCH($A760,Input_Lieferant!$B$9:$B$158,0),MATCH($I$5,Input_Lieferant!$C$8:$BE$8,0))=0,"",INDEX(Input_Lieferant!$C$9:$BE$158,MATCH($A760,Input_Lieferant!$B$9:$B$158,0),MATCH($I$5,Input_Lieferant!$C$8:$BE$8,0))),"")</f>
        <v/>
      </c>
    </row>
    <row r="761" spans="1:9" x14ac:dyDescent="0.2">
      <c r="A761" s="257" t="str">
        <f>IFERROR(IF(AND(A755=A756,A756=A757,A757=A758,A758=A759,A759=A760),IF(A760+1&gt;MATCH(0,Input_Lieferant!$B$9:$B$158,-1),"",A760+1),A760),"")</f>
        <v/>
      </c>
      <c r="B761" t="str">
        <f>IF(Input_Lieferant!B762="","",Input_Lieferant!B762)</f>
        <v/>
      </c>
      <c r="C761" t="str">
        <f t="shared" si="760"/>
        <v/>
      </c>
      <c r="D761" t="str">
        <f t="shared" si="761"/>
        <v/>
      </c>
      <c r="E761" t="str">
        <f t="shared" si="762"/>
        <v/>
      </c>
      <c r="F761" t="str">
        <f t="shared" si="770"/>
        <v/>
      </c>
      <c r="G761" t="str">
        <f t="shared" ref="G761" si="813">IF(A760="","",2)</f>
        <v/>
      </c>
      <c r="H761" t="str">
        <f t="shared" si="764"/>
        <v/>
      </c>
      <c r="I761" t="str">
        <f>_xlfn.IFNA(IF(INDEX(Input_Lieferant!$C$9:$BE$158,MATCH($A761,Input_Lieferant!$B$9:$B$158,0),MATCH($I$2,Input_Lieferant!$C$8:$BE$8,0))=0,"",INDEX(Input_Lieferant!$C$9:$BE$158,MATCH($A761,Input_Lieferant!$B$9:$B$158,0),MATCH($I$2,Input_Lieferant!$C$8:$BE$8,0))),"")</f>
        <v/>
      </c>
    </row>
    <row r="762" spans="1:9" x14ac:dyDescent="0.2">
      <c r="A762" s="257" t="str">
        <f>IFERROR(IF(AND(A756=A757,A757=A758,A758=A759,A759=A760,A760=A761),IF(A761+1&gt;MATCH(0,Input_Lieferant!$B$9:$B$158,-1),"",A761+1),A761),"")</f>
        <v/>
      </c>
      <c r="B762" t="str">
        <f>IF(Input_Lieferant!B763="","",Input_Lieferant!B763)</f>
        <v/>
      </c>
      <c r="C762" t="str">
        <f t="shared" si="760"/>
        <v/>
      </c>
      <c r="D762" t="str">
        <f t="shared" si="761"/>
        <v/>
      </c>
      <c r="E762" t="str">
        <f t="shared" si="762"/>
        <v/>
      </c>
      <c r="F762" t="str">
        <f t="shared" si="770"/>
        <v/>
      </c>
      <c r="G762" t="str">
        <f t="shared" ref="G762" si="814">IF(A762="","",1)</f>
        <v/>
      </c>
      <c r="H762" t="str">
        <f t="shared" si="764"/>
        <v/>
      </c>
      <c r="I762" t="str">
        <f>_xlfn.IFNA(IF(INDEX(Input_Lieferant!$C$9:$BE$158,MATCH($A762,Input_Lieferant!$B$9:$B$158,0),MATCH($I$4,Input_Lieferant!$C$8:$BE$8,0))=0,"",INDEX(Input_Lieferant!$C$9:$BE$158,MATCH($A762,Input_Lieferant!$B$9:$B$158,0),MATCH($I$4,Input_Lieferant!$C$8:$BE$8,0))),"")</f>
        <v/>
      </c>
    </row>
    <row r="763" spans="1:9" x14ac:dyDescent="0.2">
      <c r="A763" s="257" t="str">
        <f>IFERROR(IF(AND(A757=A758,A758=A759,A759=A760,A760=A761,A761=A762),IF(A762+1&gt;MATCH(0,Input_Lieferant!$B$9:$B$158,-1),"",A762+1),A762),"")</f>
        <v/>
      </c>
      <c r="B763" t="str">
        <f>IF(Input_Lieferant!B764="","",Input_Lieferant!B764)</f>
        <v/>
      </c>
      <c r="C763" t="str">
        <f t="shared" si="760"/>
        <v/>
      </c>
      <c r="D763" t="str">
        <f t="shared" si="761"/>
        <v/>
      </c>
      <c r="E763" t="str">
        <f t="shared" si="762"/>
        <v/>
      </c>
      <c r="F763" t="str">
        <f t="shared" si="770"/>
        <v/>
      </c>
      <c r="G763" t="str">
        <f t="shared" ref="G763" si="815">IF(A762="","",2)</f>
        <v/>
      </c>
      <c r="H763" t="str">
        <f t="shared" si="764"/>
        <v/>
      </c>
      <c r="I763" t="str">
        <f>_xlfn.IFNA(IF(INDEX(Input_Lieferant!$C$9:$BE$158,MATCH($A763,Input_Lieferant!$B$9:$B$158,0),MATCH($I$1,Input_Lieferant!$C$8:$BE$8,0))=0,"",INDEX(Input_Lieferant!$C$9:$BE$158,MATCH($A763,Input_Lieferant!$B$9:$B$158,0),MATCH($I$1,Input_Lieferant!$C$8:$BE$8,0))),"")</f>
        <v/>
      </c>
    </row>
    <row r="764" spans="1:9" x14ac:dyDescent="0.2">
      <c r="A764" s="257" t="str">
        <f>IFERROR(IF(AND(A758=A759,A759=A760,A760=A761,A761=A762,A762=A763),IF(A763+1&gt;MATCH(0,Input_Lieferant!$B$9:$B$158,-1),"",A763+1),A763),"")</f>
        <v/>
      </c>
      <c r="B764" t="str">
        <f>IF(Input_Lieferant!B765="","",Input_Lieferant!B765)</f>
        <v/>
      </c>
      <c r="C764" t="str">
        <f t="shared" si="760"/>
        <v/>
      </c>
      <c r="D764" t="str">
        <f t="shared" si="761"/>
        <v/>
      </c>
      <c r="E764" t="str">
        <f t="shared" si="762"/>
        <v/>
      </c>
      <c r="F764" t="str">
        <f t="shared" si="770"/>
        <v/>
      </c>
      <c r="G764" t="str">
        <f t="shared" ref="G764" si="816">IF(A764="","",1)</f>
        <v/>
      </c>
      <c r="H764" t="str">
        <f t="shared" si="764"/>
        <v/>
      </c>
      <c r="I764" t="str">
        <f>_xlfn.IFNA(IF(INDEX(Input_Lieferant!$C$9:$BE$158,MATCH($A764,Input_Lieferant!$B$9:$B$158,0),MATCH($I$6,Input_Lieferant!$C$8:$BE$8,0))=0,"",INDEX(Input_Lieferant!$C$9:$BE$158,MATCH($A764,Input_Lieferant!$B$9:$B$158,0),MATCH($I$6,Input_Lieferant!$C$8:$BE$8,0))),"")</f>
        <v/>
      </c>
    </row>
    <row r="765" spans="1:9" x14ac:dyDescent="0.2">
      <c r="A765" s="257" t="str">
        <f>IFERROR(IF(AND(A759=A760,A760=A761,A761=A762,A762=A763,A763=A764),IF(A764+1&gt;MATCH(0,Input_Lieferant!$B$9:$B$158,-1),"",A764+1),A764),"")</f>
        <v/>
      </c>
      <c r="B765" t="str">
        <f>IF(Input_Lieferant!B766="","",Input_Lieferant!B766)</f>
        <v/>
      </c>
      <c r="C765" t="str">
        <f t="shared" si="760"/>
        <v/>
      </c>
      <c r="D765" t="str">
        <f t="shared" si="761"/>
        <v/>
      </c>
      <c r="E765" t="str">
        <f t="shared" si="762"/>
        <v/>
      </c>
      <c r="F765" t="str">
        <f t="shared" si="770"/>
        <v/>
      </c>
      <c r="G765" t="str">
        <f t="shared" ref="G765" si="817">IF(A764="","",2)</f>
        <v/>
      </c>
      <c r="H765" t="str">
        <f t="shared" si="764"/>
        <v/>
      </c>
      <c r="I765" t="str">
        <f>_xlfn.IFNA(IF(INDEX(Input_Lieferant!$C$9:$BE$158,MATCH($A765,Input_Lieferant!$B$9:$B$158,0),MATCH($I$3,Input_Lieferant!$C$8:$BE$8,0))=0,"",INDEX(Input_Lieferant!$C$9:$BE$158,MATCH($A765,Input_Lieferant!$B$9:$B$158,0),MATCH($I$3,Input_Lieferant!$C$8:$BE$8,0))),"")</f>
        <v/>
      </c>
    </row>
    <row r="766" spans="1:9" x14ac:dyDescent="0.2">
      <c r="A766" s="257" t="str">
        <f>IFERROR(IF(AND(A760=A761,A761=A762,A762=A763,A763=A764,A764=A765),IF(A765+1&gt;MATCH(0,Input_Lieferant!$B$9:$B$158,-1),"",A765+1),A765),"")</f>
        <v/>
      </c>
      <c r="B766" t="str">
        <f>IF(Input_Lieferant!B767="","",Input_Lieferant!B767)</f>
        <v/>
      </c>
      <c r="C766" t="str">
        <f t="shared" si="760"/>
        <v/>
      </c>
      <c r="D766" t="str">
        <f t="shared" si="761"/>
        <v/>
      </c>
      <c r="E766" t="str">
        <f t="shared" si="762"/>
        <v/>
      </c>
      <c r="F766" t="str">
        <f t="shared" si="770"/>
        <v/>
      </c>
      <c r="G766" t="str">
        <f t="shared" ref="G766" si="818">IF(A766="","",1)</f>
        <v/>
      </c>
      <c r="H766" t="str">
        <f t="shared" si="764"/>
        <v/>
      </c>
      <c r="I766" t="str">
        <f>_xlfn.IFNA(IF(INDEX(Input_Lieferant!$C$9:$BE$158,MATCH($A766,Input_Lieferant!$B$9:$B$158,0),MATCH($I$5,Input_Lieferant!$C$8:$BE$8,0))=0,"",INDEX(Input_Lieferant!$C$9:$BE$158,MATCH($A766,Input_Lieferant!$B$9:$B$158,0),MATCH($I$5,Input_Lieferant!$C$8:$BE$8,0))),"")</f>
        <v/>
      </c>
    </row>
    <row r="767" spans="1:9" x14ac:dyDescent="0.2">
      <c r="A767" s="257" t="str">
        <f>IFERROR(IF(AND(A761=A762,A762=A763,A763=A764,A764=A765,A765=A766),IF(A766+1&gt;MATCH(0,Input_Lieferant!$B$9:$B$158,-1),"",A766+1),A766),"")</f>
        <v/>
      </c>
      <c r="B767" t="str">
        <f>IF(Input_Lieferant!B768="","",Input_Lieferant!B768)</f>
        <v/>
      </c>
      <c r="C767" t="str">
        <f t="shared" si="760"/>
        <v/>
      </c>
      <c r="D767" t="str">
        <f t="shared" si="761"/>
        <v/>
      </c>
      <c r="E767" t="str">
        <f t="shared" si="762"/>
        <v/>
      </c>
      <c r="F767" t="str">
        <f t="shared" si="770"/>
        <v/>
      </c>
      <c r="G767" t="str">
        <f t="shared" ref="G767" si="819">IF(A766="","",2)</f>
        <v/>
      </c>
      <c r="H767" t="str">
        <f t="shared" si="764"/>
        <v/>
      </c>
      <c r="I767" t="str">
        <f>_xlfn.IFNA(IF(INDEX(Input_Lieferant!$C$9:$BE$158,MATCH($A767,Input_Lieferant!$B$9:$B$158,0),MATCH($I$2,Input_Lieferant!$C$8:$BE$8,0))=0,"",INDEX(Input_Lieferant!$C$9:$BE$158,MATCH($A767,Input_Lieferant!$B$9:$B$158,0),MATCH($I$2,Input_Lieferant!$C$8:$BE$8,0))),"")</f>
        <v/>
      </c>
    </row>
    <row r="768" spans="1:9" x14ac:dyDescent="0.2">
      <c r="A768" s="257" t="str">
        <f>IFERROR(IF(AND(A762=A763,A763=A764,A764=A765,A765=A766,A766=A767),IF(A767+1&gt;MATCH(0,Input_Lieferant!$B$9:$B$158,-1),"",A767+1),A767),"")</f>
        <v/>
      </c>
      <c r="B768" t="str">
        <f>IF(Input_Lieferant!B769="","",Input_Lieferant!B769)</f>
        <v/>
      </c>
      <c r="C768" t="str">
        <f t="shared" si="760"/>
        <v/>
      </c>
      <c r="D768" t="str">
        <f t="shared" si="761"/>
        <v/>
      </c>
      <c r="E768" t="str">
        <f t="shared" si="762"/>
        <v/>
      </c>
      <c r="F768" t="str">
        <f t="shared" si="770"/>
        <v/>
      </c>
      <c r="G768" t="str">
        <f t="shared" ref="G768" si="820">IF(A768="","",1)</f>
        <v/>
      </c>
      <c r="H768" t="str">
        <f t="shared" si="764"/>
        <v/>
      </c>
      <c r="I768" t="str">
        <f>_xlfn.IFNA(IF(INDEX(Input_Lieferant!$C$9:$BE$158,MATCH($A768,Input_Lieferant!$B$9:$B$158,0),MATCH($I$4,Input_Lieferant!$C$8:$BE$8,0))=0,"",INDEX(Input_Lieferant!$C$9:$BE$158,MATCH($A768,Input_Lieferant!$B$9:$B$158,0),MATCH($I$4,Input_Lieferant!$C$8:$BE$8,0))),"")</f>
        <v/>
      </c>
    </row>
    <row r="769" spans="1:9" x14ac:dyDescent="0.2">
      <c r="A769" s="257" t="str">
        <f>IFERROR(IF(AND(A763=A764,A764=A765,A765=A766,A766=A767,A767=A768),IF(A768+1&gt;MATCH(0,Input_Lieferant!$B$9:$B$158,-1),"",A768+1),A768),"")</f>
        <v/>
      </c>
      <c r="B769" t="str">
        <f>IF(Input_Lieferant!B770="","",Input_Lieferant!B770)</f>
        <v/>
      </c>
      <c r="C769" t="str">
        <f t="shared" si="760"/>
        <v/>
      </c>
      <c r="D769" t="str">
        <f t="shared" si="761"/>
        <v/>
      </c>
      <c r="E769" t="str">
        <f t="shared" si="762"/>
        <v/>
      </c>
      <c r="F769" t="str">
        <f t="shared" si="770"/>
        <v/>
      </c>
      <c r="G769" t="str">
        <f t="shared" ref="G769" si="821">IF(A768="","",2)</f>
        <v/>
      </c>
      <c r="H769" t="str">
        <f t="shared" si="764"/>
        <v/>
      </c>
      <c r="I769" t="str">
        <f>_xlfn.IFNA(IF(INDEX(Input_Lieferant!$C$9:$BE$158,MATCH($A769,Input_Lieferant!$B$9:$B$158,0),MATCH($I$1,Input_Lieferant!$C$8:$BE$8,0))=0,"",INDEX(Input_Lieferant!$C$9:$BE$158,MATCH($A769,Input_Lieferant!$B$9:$B$158,0),MATCH($I$1,Input_Lieferant!$C$8:$BE$8,0))),"")</f>
        <v/>
      </c>
    </row>
    <row r="770" spans="1:9" x14ac:dyDescent="0.2">
      <c r="A770" s="257" t="str">
        <f>IFERROR(IF(AND(A764=A765,A765=A766,A766=A767,A767=A768,A768=A769),IF(A769+1&gt;MATCH(0,Input_Lieferant!$B$9:$B$158,-1),"",A769+1),A769),"")</f>
        <v/>
      </c>
      <c r="B770" t="str">
        <f>IF(Input_Lieferant!B771="","",Input_Lieferant!B771)</f>
        <v/>
      </c>
      <c r="C770" t="str">
        <f t="shared" si="760"/>
        <v/>
      </c>
      <c r="D770" t="str">
        <f t="shared" si="761"/>
        <v/>
      </c>
      <c r="E770" t="str">
        <f t="shared" si="762"/>
        <v/>
      </c>
      <c r="F770" t="str">
        <f t="shared" si="770"/>
        <v/>
      </c>
      <c r="G770" t="str">
        <f t="shared" ref="G770" si="822">IF(A770="","",1)</f>
        <v/>
      </c>
      <c r="H770" t="str">
        <f t="shared" si="764"/>
        <v/>
      </c>
      <c r="I770" t="str">
        <f>_xlfn.IFNA(IF(INDEX(Input_Lieferant!$C$9:$BE$158,MATCH($A770,Input_Lieferant!$B$9:$B$158,0),MATCH($I$6,Input_Lieferant!$C$8:$BE$8,0))=0,"",INDEX(Input_Lieferant!$C$9:$BE$158,MATCH($A770,Input_Lieferant!$B$9:$B$158,0),MATCH($I$6,Input_Lieferant!$C$8:$BE$8,0))),"")</f>
        <v/>
      </c>
    </row>
    <row r="771" spans="1:9" x14ac:dyDescent="0.2">
      <c r="A771" s="257" t="str">
        <f>IFERROR(IF(AND(A765=A766,A766=A767,A767=A768,A768=A769,A769=A770),IF(A770+1&gt;MATCH(0,Input_Lieferant!$B$9:$B$158,-1),"",A770+1),A770),"")</f>
        <v/>
      </c>
      <c r="B771" t="str">
        <f>IF(Input_Lieferant!B772="","",Input_Lieferant!B772)</f>
        <v/>
      </c>
      <c r="C771" t="str">
        <f t="shared" si="760"/>
        <v/>
      </c>
      <c r="D771" t="str">
        <f t="shared" si="761"/>
        <v/>
      </c>
      <c r="E771" t="str">
        <f t="shared" si="762"/>
        <v/>
      </c>
      <c r="F771" t="str">
        <f t="shared" si="770"/>
        <v/>
      </c>
      <c r="G771" t="str">
        <f t="shared" ref="G771" si="823">IF(A770="","",2)</f>
        <v/>
      </c>
      <c r="H771" t="str">
        <f t="shared" si="764"/>
        <v/>
      </c>
      <c r="I771" t="str">
        <f>_xlfn.IFNA(IF(INDEX(Input_Lieferant!$C$9:$BE$158,MATCH($A771,Input_Lieferant!$B$9:$B$158,0),MATCH($I$3,Input_Lieferant!$C$8:$BE$8,0))=0,"",INDEX(Input_Lieferant!$C$9:$BE$158,MATCH($A771,Input_Lieferant!$B$9:$B$158,0),MATCH($I$3,Input_Lieferant!$C$8:$BE$8,0))),"")</f>
        <v/>
      </c>
    </row>
    <row r="772" spans="1:9" x14ac:dyDescent="0.2">
      <c r="A772" s="257" t="str">
        <f>IFERROR(IF(AND(A766=A767,A767=A768,A768=A769,A769=A770,A770=A771),IF(A771+1&gt;MATCH(0,Input_Lieferant!$B$9:$B$158,-1),"",A771+1),A771),"")</f>
        <v/>
      </c>
      <c r="B772" t="str">
        <f>IF(Input_Lieferant!B773="","",Input_Lieferant!B773)</f>
        <v/>
      </c>
      <c r="C772" t="str">
        <f t="shared" si="760"/>
        <v/>
      </c>
      <c r="D772" t="str">
        <f t="shared" si="761"/>
        <v/>
      </c>
      <c r="E772" t="str">
        <f t="shared" si="762"/>
        <v/>
      </c>
      <c r="F772" t="str">
        <f t="shared" si="770"/>
        <v/>
      </c>
      <c r="G772" t="str">
        <f t="shared" ref="G772" si="824">IF(A772="","",1)</f>
        <v/>
      </c>
      <c r="H772" t="str">
        <f t="shared" si="764"/>
        <v/>
      </c>
      <c r="I772" t="str">
        <f>_xlfn.IFNA(IF(INDEX(Input_Lieferant!$C$9:$BE$158,MATCH($A772,Input_Lieferant!$B$9:$B$158,0),MATCH($I$5,Input_Lieferant!$C$8:$BE$8,0))=0,"",INDEX(Input_Lieferant!$C$9:$BE$158,MATCH($A772,Input_Lieferant!$B$9:$B$158,0),MATCH($I$5,Input_Lieferant!$C$8:$BE$8,0))),"")</f>
        <v/>
      </c>
    </row>
    <row r="773" spans="1:9" x14ac:dyDescent="0.2">
      <c r="A773" s="257" t="str">
        <f>IFERROR(IF(AND(A767=A768,A768=A769,A769=A770,A770=A771,A771=A772),IF(A772+1&gt;MATCH(0,Input_Lieferant!$B$9:$B$158,-1),"",A772+1),A772),"")</f>
        <v/>
      </c>
      <c r="B773" t="str">
        <f>IF(Input_Lieferant!B774="","",Input_Lieferant!B774)</f>
        <v/>
      </c>
      <c r="C773" t="str">
        <f t="shared" si="760"/>
        <v/>
      </c>
      <c r="D773" t="str">
        <f t="shared" si="761"/>
        <v/>
      </c>
      <c r="E773" t="str">
        <f t="shared" si="762"/>
        <v/>
      </c>
      <c r="F773" t="str">
        <f t="shared" si="770"/>
        <v/>
      </c>
      <c r="G773" t="str">
        <f t="shared" ref="G773" si="825">IF(A772="","",2)</f>
        <v/>
      </c>
      <c r="H773" t="str">
        <f t="shared" si="764"/>
        <v/>
      </c>
      <c r="I773" t="str">
        <f>_xlfn.IFNA(IF(INDEX(Input_Lieferant!$C$9:$BE$158,MATCH($A773,Input_Lieferant!$B$9:$B$158,0),MATCH($I$2,Input_Lieferant!$C$8:$BE$8,0))=0,"",INDEX(Input_Lieferant!$C$9:$BE$158,MATCH($A773,Input_Lieferant!$B$9:$B$158,0),MATCH($I$2,Input_Lieferant!$C$8:$BE$8,0))),"")</f>
        <v/>
      </c>
    </row>
    <row r="774" spans="1:9" x14ac:dyDescent="0.2">
      <c r="A774" s="257" t="str">
        <f>IFERROR(IF(AND(A768=A769,A769=A770,A770=A771,A771=A772,A772=A773),IF(A773+1&gt;MATCH(0,Input_Lieferant!$B$9:$B$158,-1),"",A773+1),A773),"")</f>
        <v/>
      </c>
      <c r="B774" t="str">
        <f>IF(Input_Lieferant!B775="","",Input_Lieferant!B775)</f>
        <v/>
      </c>
      <c r="C774" t="str">
        <f t="shared" si="760"/>
        <v/>
      </c>
      <c r="D774" t="str">
        <f t="shared" si="761"/>
        <v/>
      </c>
      <c r="E774" t="str">
        <f t="shared" si="762"/>
        <v/>
      </c>
      <c r="F774" t="str">
        <f t="shared" si="770"/>
        <v/>
      </c>
      <c r="G774" t="str">
        <f t="shared" ref="G774" si="826">IF(A774="","",1)</f>
        <v/>
      </c>
      <c r="H774" t="str">
        <f t="shared" si="764"/>
        <v/>
      </c>
      <c r="I774" t="str">
        <f>_xlfn.IFNA(IF(INDEX(Input_Lieferant!$C$9:$BE$158,MATCH($A774,Input_Lieferant!$B$9:$B$158,0),MATCH($I$4,Input_Lieferant!$C$8:$BE$8,0))=0,"",INDEX(Input_Lieferant!$C$9:$BE$158,MATCH($A774,Input_Lieferant!$B$9:$B$158,0),MATCH($I$4,Input_Lieferant!$C$8:$BE$8,0))),"")</f>
        <v/>
      </c>
    </row>
    <row r="775" spans="1:9" x14ac:dyDescent="0.2">
      <c r="A775" s="257" t="str">
        <f>IFERROR(IF(AND(A769=A770,A770=A771,A771=A772,A772=A773,A773=A774),IF(A774+1&gt;MATCH(0,Input_Lieferant!$B$9:$B$158,-1),"",A774+1),A774),"")</f>
        <v/>
      </c>
      <c r="B775" t="str">
        <f>IF(Input_Lieferant!B776="","",Input_Lieferant!B776)</f>
        <v/>
      </c>
      <c r="C775" t="str">
        <f t="shared" si="760"/>
        <v/>
      </c>
      <c r="D775" t="str">
        <f t="shared" si="761"/>
        <v/>
      </c>
      <c r="E775" t="str">
        <f t="shared" si="762"/>
        <v/>
      </c>
      <c r="F775" t="str">
        <f t="shared" si="770"/>
        <v/>
      </c>
      <c r="G775" t="str">
        <f t="shared" ref="G775" si="827">IF(A774="","",2)</f>
        <v/>
      </c>
      <c r="H775" t="str">
        <f t="shared" si="764"/>
        <v/>
      </c>
      <c r="I775" t="str">
        <f>_xlfn.IFNA(IF(INDEX(Input_Lieferant!$C$9:$BE$158,MATCH($A775,Input_Lieferant!$B$9:$B$158,0),MATCH($I$1,Input_Lieferant!$C$8:$BE$8,0))=0,"",INDEX(Input_Lieferant!$C$9:$BE$158,MATCH($A775,Input_Lieferant!$B$9:$B$158,0),MATCH($I$1,Input_Lieferant!$C$8:$BE$8,0))),"")</f>
        <v/>
      </c>
    </row>
    <row r="776" spans="1:9" x14ac:dyDescent="0.2">
      <c r="A776" s="257" t="str">
        <f>IFERROR(IF(AND(A770=A771,A771=A772,A772=A773,A773=A774,A774=A775),IF(A775+1&gt;MATCH(0,Input_Lieferant!$B$9:$B$158,-1),"",A775+1),A775),"")</f>
        <v/>
      </c>
      <c r="B776" t="str">
        <f>IF(Input_Lieferant!B777="","",Input_Lieferant!B777)</f>
        <v/>
      </c>
      <c r="C776" t="str">
        <f t="shared" si="760"/>
        <v/>
      </c>
      <c r="D776" t="str">
        <f t="shared" si="761"/>
        <v/>
      </c>
      <c r="E776" t="str">
        <f t="shared" si="762"/>
        <v/>
      </c>
      <c r="F776" t="str">
        <f t="shared" si="770"/>
        <v/>
      </c>
      <c r="G776" t="str">
        <f t="shared" ref="G776" si="828">IF(A776="","",1)</f>
        <v/>
      </c>
      <c r="H776" t="str">
        <f t="shared" si="764"/>
        <v/>
      </c>
      <c r="I776" t="str">
        <f>_xlfn.IFNA(IF(INDEX(Input_Lieferant!$C$9:$BE$158,MATCH($A776,Input_Lieferant!$B$9:$B$158,0),MATCH($I$6,Input_Lieferant!$C$8:$BE$8,0))=0,"",INDEX(Input_Lieferant!$C$9:$BE$158,MATCH($A776,Input_Lieferant!$B$9:$B$158,0),MATCH($I$6,Input_Lieferant!$C$8:$BE$8,0))),"")</f>
        <v/>
      </c>
    </row>
    <row r="777" spans="1:9" x14ac:dyDescent="0.2">
      <c r="A777" s="257" t="str">
        <f>IFERROR(IF(AND(A771=A772,A772=A773,A773=A774,A774=A775,A775=A776),IF(A776+1&gt;MATCH(0,Input_Lieferant!$B$9:$B$158,-1),"",A776+1),A776),"")</f>
        <v/>
      </c>
      <c r="B777" t="str">
        <f>IF(Input_Lieferant!B778="","",Input_Lieferant!B778)</f>
        <v/>
      </c>
      <c r="C777" t="str">
        <f t="shared" ref="C777:C840" si="829">IF(A777&lt;&gt;"","MATERIAL","")</f>
        <v/>
      </c>
      <c r="D777" t="str">
        <f t="shared" ref="D777:D840" si="830">A777</f>
        <v/>
      </c>
      <c r="E777" t="str">
        <f t="shared" ref="E777:E840" si="831">IF(A777&lt;&gt;"","GRUN","")</f>
        <v/>
      </c>
      <c r="F777" t="str">
        <f t="shared" si="770"/>
        <v/>
      </c>
      <c r="G777" t="str">
        <f t="shared" ref="G777" si="832">IF(A776="","",2)</f>
        <v/>
      </c>
      <c r="H777" t="str">
        <f t="shared" ref="H777:H840" si="833">IF(G777=2,"/","")</f>
        <v/>
      </c>
      <c r="I777" t="str">
        <f>_xlfn.IFNA(IF(INDEX(Input_Lieferant!$C$9:$BE$158,MATCH($A777,Input_Lieferant!$B$9:$B$158,0),MATCH($I$3,Input_Lieferant!$C$8:$BE$8,0))=0,"",INDEX(Input_Lieferant!$C$9:$BE$158,MATCH($A777,Input_Lieferant!$B$9:$B$158,0),MATCH($I$3,Input_Lieferant!$C$8:$BE$8,0))),"")</f>
        <v/>
      </c>
    </row>
    <row r="778" spans="1:9" x14ac:dyDescent="0.2">
      <c r="A778" s="257" t="str">
        <f>IFERROR(IF(AND(A772=A773,A773=A774,A774=A775,A775=A776,A776=A777),IF(A777+1&gt;MATCH(0,Input_Lieferant!$B$9:$B$158,-1),"",A777+1),A777),"")</f>
        <v/>
      </c>
      <c r="B778" t="str">
        <f>IF(Input_Lieferant!B779="","",Input_Lieferant!B779)</f>
        <v/>
      </c>
      <c r="C778" t="str">
        <f t="shared" si="829"/>
        <v/>
      </c>
      <c r="D778" t="str">
        <f t="shared" si="830"/>
        <v/>
      </c>
      <c r="E778" t="str">
        <f t="shared" si="831"/>
        <v/>
      </c>
      <c r="F778" t="str">
        <f t="shared" si="770"/>
        <v/>
      </c>
      <c r="G778" t="str">
        <f t="shared" ref="G778" si="834">IF(A778="","",1)</f>
        <v/>
      </c>
      <c r="H778" t="str">
        <f t="shared" si="833"/>
        <v/>
      </c>
      <c r="I778" t="str">
        <f>_xlfn.IFNA(IF(INDEX(Input_Lieferant!$C$9:$BE$158,MATCH($A778,Input_Lieferant!$B$9:$B$158,0),MATCH($I$5,Input_Lieferant!$C$8:$BE$8,0))=0,"",INDEX(Input_Lieferant!$C$9:$BE$158,MATCH($A778,Input_Lieferant!$B$9:$B$158,0),MATCH($I$5,Input_Lieferant!$C$8:$BE$8,0))),"")</f>
        <v/>
      </c>
    </row>
    <row r="779" spans="1:9" x14ac:dyDescent="0.2">
      <c r="A779" s="257" t="str">
        <f>IFERROR(IF(AND(A773=A774,A774=A775,A775=A776,A776=A777,A777=A778),IF(A778+1&gt;MATCH(0,Input_Lieferant!$B$9:$B$158,-1),"",A778+1),A778),"")</f>
        <v/>
      </c>
      <c r="B779" t="str">
        <f>IF(Input_Lieferant!B780="","",Input_Lieferant!B780)</f>
        <v/>
      </c>
      <c r="C779" t="str">
        <f t="shared" si="829"/>
        <v/>
      </c>
      <c r="D779" t="str">
        <f t="shared" si="830"/>
        <v/>
      </c>
      <c r="E779" t="str">
        <f t="shared" si="831"/>
        <v/>
      </c>
      <c r="F779" t="str">
        <f t="shared" si="770"/>
        <v/>
      </c>
      <c r="G779" t="str">
        <f t="shared" ref="G779" si="835">IF(A778="","",2)</f>
        <v/>
      </c>
      <c r="H779" t="str">
        <f t="shared" si="833"/>
        <v/>
      </c>
      <c r="I779" t="str">
        <f>_xlfn.IFNA(IF(INDEX(Input_Lieferant!$C$9:$BE$158,MATCH($A779,Input_Lieferant!$B$9:$B$158,0),MATCH($I$2,Input_Lieferant!$C$8:$BE$8,0))=0,"",INDEX(Input_Lieferant!$C$9:$BE$158,MATCH($A779,Input_Lieferant!$B$9:$B$158,0),MATCH($I$2,Input_Lieferant!$C$8:$BE$8,0))),"")</f>
        <v/>
      </c>
    </row>
    <row r="780" spans="1:9" x14ac:dyDescent="0.2">
      <c r="A780" s="257" t="str">
        <f>IFERROR(IF(AND(A774=A775,A775=A776,A776=A777,A777=A778,A778=A779),IF(A779+1&gt;MATCH(0,Input_Lieferant!$B$9:$B$158,-1),"",A779+1),A779),"")</f>
        <v/>
      </c>
      <c r="B780" t="str">
        <f>IF(Input_Lieferant!B781="","",Input_Lieferant!B781)</f>
        <v/>
      </c>
      <c r="C780" t="str">
        <f t="shared" si="829"/>
        <v/>
      </c>
      <c r="D780" t="str">
        <f t="shared" si="830"/>
        <v/>
      </c>
      <c r="E780" t="str">
        <f t="shared" si="831"/>
        <v/>
      </c>
      <c r="F780" t="str">
        <f t="shared" si="770"/>
        <v/>
      </c>
      <c r="G780" t="str">
        <f t="shared" ref="G780" si="836">IF(A780="","",1)</f>
        <v/>
      </c>
      <c r="H780" t="str">
        <f t="shared" si="833"/>
        <v/>
      </c>
      <c r="I780" t="str">
        <f>_xlfn.IFNA(IF(INDEX(Input_Lieferant!$C$9:$BE$158,MATCH($A780,Input_Lieferant!$B$9:$B$158,0),MATCH($I$4,Input_Lieferant!$C$8:$BE$8,0))=0,"",INDEX(Input_Lieferant!$C$9:$BE$158,MATCH($A780,Input_Lieferant!$B$9:$B$158,0),MATCH($I$4,Input_Lieferant!$C$8:$BE$8,0))),"")</f>
        <v/>
      </c>
    </row>
    <row r="781" spans="1:9" x14ac:dyDescent="0.2">
      <c r="A781" s="257" t="str">
        <f>IFERROR(IF(AND(A775=A776,A776=A777,A777=A778,A778=A779,A779=A780),IF(A780+1&gt;MATCH(0,Input_Lieferant!$B$9:$B$158,-1),"",A780+1),A780),"")</f>
        <v/>
      </c>
      <c r="B781" t="str">
        <f>IF(Input_Lieferant!B782="","",Input_Lieferant!B782)</f>
        <v/>
      </c>
      <c r="C781" t="str">
        <f t="shared" si="829"/>
        <v/>
      </c>
      <c r="D781" t="str">
        <f t="shared" si="830"/>
        <v/>
      </c>
      <c r="E781" t="str">
        <f t="shared" si="831"/>
        <v/>
      </c>
      <c r="F781" t="str">
        <f t="shared" si="770"/>
        <v/>
      </c>
      <c r="G781" t="str">
        <f t="shared" ref="G781" si="837">IF(A780="","",2)</f>
        <v/>
      </c>
      <c r="H781" t="str">
        <f t="shared" si="833"/>
        <v/>
      </c>
      <c r="I781" t="str">
        <f>_xlfn.IFNA(IF(INDEX(Input_Lieferant!$C$9:$BE$158,MATCH($A781,Input_Lieferant!$B$9:$B$158,0),MATCH($I$1,Input_Lieferant!$C$8:$BE$8,0))=0,"",INDEX(Input_Lieferant!$C$9:$BE$158,MATCH($A781,Input_Lieferant!$B$9:$B$158,0),MATCH($I$1,Input_Lieferant!$C$8:$BE$8,0))),"")</f>
        <v/>
      </c>
    </row>
    <row r="782" spans="1:9" x14ac:dyDescent="0.2">
      <c r="A782" s="257" t="str">
        <f>IFERROR(IF(AND(A776=A777,A777=A778,A778=A779,A779=A780,A780=A781),IF(A781+1&gt;MATCH(0,Input_Lieferant!$B$9:$B$158,-1),"",A781+1),A781),"")</f>
        <v/>
      </c>
      <c r="B782" t="str">
        <f>IF(Input_Lieferant!B783="","",Input_Lieferant!B783)</f>
        <v/>
      </c>
      <c r="C782" t="str">
        <f t="shared" si="829"/>
        <v/>
      </c>
      <c r="D782" t="str">
        <f t="shared" si="830"/>
        <v/>
      </c>
      <c r="E782" t="str">
        <f t="shared" si="831"/>
        <v/>
      </c>
      <c r="F782" t="str">
        <f t="shared" si="770"/>
        <v/>
      </c>
      <c r="G782" t="str">
        <f t="shared" ref="G782" si="838">IF(A782="","",1)</f>
        <v/>
      </c>
      <c r="H782" t="str">
        <f t="shared" si="833"/>
        <v/>
      </c>
      <c r="I782" t="str">
        <f>_xlfn.IFNA(IF(INDEX(Input_Lieferant!$C$9:$BE$158,MATCH($A782,Input_Lieferant!$B$9:$B$158,0),MATCH($I$6,Input_Lieferant!$C$8:$BE$8,0))=0,"",INDEX(Input_Lieferant!$C$9:$BE$158,MATCH($A782,Input_Lieferant!$B$9:$B$158,0),MATCH($I$6,Input_Lieferant!$C$8:$BE$8,0))),"")</f>
        <v/>
      </c>
    </row>
    <row r="783" spans="1:9" x14ac:dyDescent="0.2">
      <c r="A783" s="257" t="str">
        <f>IFERROR(IF(AND(A777=A778,A778=A779,A779=A780,A780=A781,A781=A782),IF(A782+1&gt;MATCH(0,Input_Lieferant!$B$9:$B$158,-1),"",A782+1),A782),"")</f>
        <v/>
      </c>
      <c r="B783" t="str">
        <f>IF(Input_Lieferant!B784="","",Input_Lieferant!B784)</f>
        <v/>
      </c>
      <c r="C783" t="str">
        <f t="shared" si="829"/>
        <v/>
      </c>
      <c r="D783" t="str">
        <f t="shared" si="830"/>
        <v/>
      </c>
      <c r="E783" t="str">
        <f t="shared" si="831"/>
        <v/>
      </c>
      <c r="F783" t="str">
        <f t="shared" ref="F783:F846" si="839">IF(A783&lt;&gt;"",F777,"")</f>
        <v/>
      </c>
      <c r="G783" t="str">
        <f t="shared" ref="G783" si="840">IF(A782="","",2)</f>
        <v/>
      </c>
      <c r="H783" t="str">
        <f t="shared" si="833"/>
        <v/>
      </c>
      <c r="I783" t="str">
        <f>_xlfn.IFNA(IF(INDEX(Input_Lieferant!$C$9:$BE$158,MATCH($A783,Input_Lieferant!$B$9:$B$158,0),MATCH($I$3,Input_Lieferant!$C$8:$BE$8,0))=0,"",INDEX(Input_Lieferant!$C$9:$BE$158,MATCH($A783,Input_Lieferant!$B$9:$B$158,0),MATCH($I$3,Input_Lieferant!$C$8:$BE$8,0))),"")</f>
        <v/>
      </c>
    </row>
    <row r="784" spans="1:9" x14ac:dyDescent="0.2">
      <c r="A784" s="257" t="str">
        <f>IFERROR(IF(AND(A778=A779,A779=A780,A780=A781,A781=A782,A782=A783),IF(A783+1&gt;MATCH(0,Input_Lieferant!$B$9:$B$158,-1),"",A783+1),A783),"")</f>
        <v/>
      </c>
      <c r="B784" t="str">
        <f>IF(Input_Lieferant!B785="","",Input_Lieferant!B785)</f>
        <v/>
      </c>
      <c r="C784" t="str">
        <f t="shared" si="829"/>
        <v/>
      </c>
      <c r="D784" t="str">
        <f t="shared" si="830"/>
        <v/>
      </c>
      <c r="E784" t="str">
        <f t="shared" si="831"/>
        <v/>
      </c>
      <c r="F784" t="str">
        <f t="shared" si="839"/>
        <v/>
      </c>
      <c r="G784" t="str">
        <f t="shared" ref="G784" si="841">IF(A784="","",1)</f>
        <v/>
      </c>
      <c r="H784" t="str">
        <f t="shared" si="833"/>
        <v/>
      </c>
      <c r="I784" t="str">
        <f>_xlfn.IFNA(IF(INDEX(Input_Lieferant!$C$9:$BE$158,MATCH($A784,Input_Lieferant!$B$9:$B$158,0),MATCH($I$5,Input_Lieferant!$C$8:$BE$8,0))=0,"",INDEX(Input_Lieferant!$C$9:$BE$158,MATCH($A784,Input_Lieferant!$B$9:$B$158,0),MATCH($I$5,Input_Lieferant!$C$8:$BE$8,0))),"")</f>
        <v/>
      </c>
    </row>
    <row r="785" spans="1:9" x14ac:dyDescent="0.2">
      <c r="A785" s="257" t="str">
        <f>IFERROR(IF(AND(A779=A780,A780=A781,A781=A782,A782=A783,A783=A784),IF(A784+1&gt;MATCH(0,Input_Lieferant!$B$9:$B$158,-1),"",A784+1),A784),"")</f>
        <v/>
      </c>
      <c r="B785" t="str">
        <f>IF(Input_Lieferant!B786="","",Input_Lieferant!B786)</f>
        <v/>
      </c>
      <c r="C785" t="str">
        <f t="shared" si="829"/>
        <v/>
      </c>
      <c r="D785" t="str">
        <f t="shared" si="830"/>
        <v/>
      </c>
      <c r="E785" t="str">
        <f t="shared" si="831"/>
        <v/>
      </c>
      <c r="F785" t="str">
        <f t="shared" si="839"/>
        <v/>
      </c>
      <c r="G785" t="str">
        <f t="shared" ref="G785" si="842">IF(A784="","",2)</f>
        <v/>
      </c>
      <c r="H785" t="str">
        <f t="shared" si="833"/>
        <v/>
      </c>
      <c r="I785" t="str">
        <f>_xlfn.IFNA(IF(INDEX(Input_Lieferant!$C$9:$BE$158,MATCH($A785,Input_Lieferant!$B$9:$B$158,0),MATCH($I$2,Input_Lieferant!$C$8:$BE$8,0))=0,"",INDEX(Input_Lieferant!$C$9:$BE$158,MATCH($A785,Input_Lieferant!$B$9:$B$158,0),MATCH($I$2,Input_Lieferant!$C$8:$BE$8,0))),"")</f>
        <v/>
      </c>
    </row>
    <row r="786" spans="1:9" x14ac:dyDescent="0.2">
      <c r="A786" s="257" t="str">
        <f>IFERROR(IF(AND(A780=A781,A781=A782,A782=A783,A783=A784,A784=A785),IF(A785+1&gt;MATCH(0,Input_Lieferant!$B$9:$B$158,-1),"",A785+1),A785),"")</f>
        <v/>
      </c>
      <c r="B786" t="str">
        <f>IF(Input_Lieferant!B787="","",Input_Lieferant!B787)</f>
        <v/>
      </c>
      <c r="C786" t="str">
        <f t="shared" si="829"/>
        <v/>
      </c>
      <c r="D786" t="str">
        <f t="shared" si="830"/>
        <v/>
      </c>
      <c r="E786" t="str">
        <f t="shared" si="831"/>
        <v/>
      </c>
      <c r="F786" t="str">
        <f t="shared" si="839"/>
        <v/>
      </c>
      <c r="G786" t="str">
        <f t="shared" ref="G786" si="843">IF(A786="","",1)</f>
        <v/>
      </c>
      <c r="H786" t="str">
        <f t="shared" si="833"/>
        <v/>
      </c>
      <c r="I786" t="str">
        <f>_xlfn.IFNA(IF(INDEX(Input_Lieferant!$C$9:$BE$158,MATCH($A786,Input_Lieferant!$B$9:$B$158,0),MATCH($I$4,Input_Lieferant!$C$8:$BE$8,0))=0,"",INDEX(Input_Lieferant!$C$9:$BE$158,MATCH($A786,Input_Lieferant!$B$9:$B$158,0),MATCH($I$4,Input_Lieferant!$C$8:$BE$8,0))),"")</f>
        <v/>
      </c>
    </row>
    <row r="787" spans="1:9" x14ac:dyDescent="0.2">
      <c r="A787" s="257" t="str">
        <f>IFERROR(IF(AND(A781=A782,A782=A783,A783=A784,A784=A785,A785=A786),IF(A786+1&gt;MATCH(0,Input_Lieferant!$B$9:$B$158,-1),"",A786+1),A786),"")</f>
        <v/>
      </c>
      <c r="B787" t="str">
        <f>IF(Input_Lieferant!B788="","",Input_Lieferant!B788)</f>
        <v/>
      </c>
      <c r="C787" t="str">
        <f t="shared" si="829"/>
        <v/>
      </c>
      <c r="D787" t="str">
        <f t="shared" si="830"/>
        <v/>
      </c>
      <c r="E787" t="str">
        <f t="shared" si="831"/>
        <v/>
      </c>
      <c r="F787" t="str">
        <f t="shared" si="839"/>
        <v/>
      </c>
      <c r="G787" t="str">
        <f t="shared" ref="G787" si="844">IF(A786="","",2)</f>
        <v/>
      </c>
      <c r="H787" t="str">
        <f t="shared" si="833"/>
        <v/>
      </c>
      <c r="I787" t="str">
        <f>_xlfn.IFNA(IF(INDEX(Input_Lieferant!$C$9:$BE$158,MATCH($A787,Input_Lieferant!$B$9:$B$158,0),MATCH($I$1,Input_Lieferant!$C$8:$BE$8,0))=0,"",INDEX(Input_Lieferant!$C$9:$BE$158,MATCH($A787,Input_Lieferant!$B$9:$B$158,0),MATCH($I$1,Input_Lieferant!$C$8:$BE$8,0))),"")</f>
        <v/>
      </c>
    </row>
    <row r="788" spans="1:9" x14ac:dyDescent="0.2">
      <c r="A788" s="257" t="str">
        <f>IFERROR(IF(AND(A782=A783,A783=A784,A784=A785,A785=A786,A786=A787),IF(A787+1&gt;MATCH(0,Input_Lieferant!$B$9:$B$158,-1),"",A787+1),A787),"")</f>
        <v/>
      </c>
      <c r="B788" t="str">
        <f>IF(Input_Lieferant!B789="","",Input_Lieferant!B789)</f>
        <v/>
      </c>
      <c r="C788" t="str">
        <f t="shared" si="829"/>
        <v/>
      </c>
      <c r="D788" t="str">
        <f t="shared" si="830"/>
        <v/>
      </c>
      <c r="E788" t="str">
        <f t="shared" si="831"/>
        <v/>
      </c>
      <c r="F788" t="str">
        <f t="shared" si="839"/>
        <v/>
      </c>
      <c r="G788" t="str">
        <f t="shared" ref="G788" si="845">IF(A788="","",1)</f>
        <v/>
      </c>
      <c r="H788" t="str">
        <f t="shared" si="833"/>
        <v/>
      </c>
      <c r="I788" t="str">
        <f>_xlfn.IFNA(IF(INDEX(Input_Lieferant!$C$9:$BE$158,MATCH($A788,Input_Lieferant!$B$9:$B$158,0),MATCH($I$6,Input_Lieferant!$C$8:$BE$8,0))=0,"",INDEX(Input_Lieferant!$C$9:$BE$158,MATCH($A788,Input_Lieferant!$B$9:$B$158,0),MATCH($I$6,Input_Lieferant!$C$8:$BE$8,0))),"")</f>
        <v/>
      </c>
    </row>
    <row r="789" spans="1:9" x14ac:dyDescent="0.2">
      <c r="A789" s="257" t="str">
        <f>IFERROR(IF(AND(A783=A784,A784=A785,A785=A786,A786=A787,A787=A788),IF(A788+1&gt;MATCH(0,Input_Lieferant!$B$9:$B$158,-1),"",A788+1),A788),"")</f>
        <v/>
      </c>
      <c r="B789" t="str">
        <f>IF(Input_Lieferant!B790="","",Input_Lieferant!B790)</f>
        <v/>
      </c>
      <c r="C789" t="str">
        <f t="shared" si="829"/>
        <v/>
      </c>
      <c r="D789" t="str">
        <f t="shared" si="830"/>
        <v/>
      </c>
      <c r="E789" t="str">
        <f t="shared" si="831"/>
        <v/>
      </c>
      <c r="F789" t="str">
        <f t="shared" si="839"/>
        <v/>
      </c>
      <c r="G789" t="str">
        <f t="shared" ref="G789" si="846">IF(A788="","",2)</f>
        <v/>
      </c>
      <c r="H789" t="str">
        <f t="shared" si="833"/>
        <v/>
      </c>
      <c r="I789" t="str">
        <f>_xlfn.IFNA(IF(INDEX(Input_Lieferant!$C$9:$BE$158,MATCH($A789,Input_Lieferant!$B$9:$B$158,0),MATCH($I$3,Input_Lieferant!$C$8:$BE$8,0))=0,"",INDEX(Input_Lieferant!$C$9:$BE$158,MATCH($A789,Input_Lieferant!$B$9:$B$158,0),MATCH($I$3,Input_Lieferant!$C$8:$BE$8,0))),"")</f>
        <v/>
      </c>
    </row>
    <row r="790" spans="1:9" x14ac:dyDescent="0.2">
      <c r="A790" s="257" t="str">
        <f>IFERROR(IF(AND(A784=A785,A785=A786,A786=A787,A787=A788,A788=A789),IF(A789+1&gt;MATCH(0,Input_Lieferant!$B$9:$B$158,-1),"",A789+1),A789),"")</f>
        <v/>
      </c>
      <c r="B790" t="str">
        <f>IF(Input_Lieferant!B791="","",Input_Lieferant!B791)</f>
        <v/>
      </c>
      <c r="C790" t="str">
        <f t="shared" si="829"/>
        <v/>
      </c>
      <c r="D790" t="str">
        <f t="shared" si="830"/>
        <v/>
      </c>
      <c r="E790" t="str">
        <f t="shared" si="831"/>
        <v/>
      </c>
      <c r="F790" t="str">
        <f t="shared" si="839"/>
        <v/>
      </c>
      <c r="G790" t="str">
        <f t="shared" ref="G790" si="847">IF(A790="","",1)</f>
        <v/>
      </c>
      <c r="H790" t="str">
        <f t="shared" si="833"/>
        <v/>
      </c>
      <c r="I790" t="str">
        <f>_xlfn.IFNA(IF(INDEX(Input_Lieferant!$C$9:$BE$158,MATCH($A790,Input_Lieferant!$B$9:$B$158,0),MATCH($I$5,Input_Lieferant!$C$8:$BE$8,0))=0,"",INDEX(Input_Lieferant!$C$9:$BE$158,MATCH($A790,Input_Lieferant!$B$9:$B$158,0),MATCH($I$5,Input_Lieferant!$C$8:$BE$8,0))),"")</f>
        <v/>
      </c>
    </row>
    <row r="791" spans="1:9" x14ac:dyDescent="0.2">
      <c r="A791" s="257" t="str">
        <f>IFERROR(IF(AND(A785=A786,A786=A787,A787=A788,A788=A789,A789=A790),IF(A790+1&gt;MATCH(0,Input_Lieferant!$B$9:$B$158,-1),"",A790+1),A790),"")</f>
        <v/>
      </c>
      <c r="B791" t="str">
        <f>IF(Input_Lieferant!B792="","",Input_Lieferant!B792)</f>
        <v/>
      </c>
      <c r="C791" t="str">
        <f t="shared" si="829"/>
        <v/>
      </c>
      <c r="D791" t="str">
        <f t="shared" si="830"/>
        <v/>
      </c>
      <c r="E791" t="str">
        <f t="shared" si="831"/>
        <v/>
      </c>
      <c r="F791" t="str">
        <f t="shared" si="839"/>
        <v/>
      </c>
      <c r="G791" t="str">
        <f t="shared" ref="G791" si="848">IF(A790="","",2)</f>
        <v/>
      </c>
      <c r="H791" t="str">
        <f t="shared" si="833"/>
        <v/>
      </c>
      <c r="I791" t="str">
        <f>_xlfn.IFNA(IF(INDEX(Input_Lieferant!$C$9:$BE$158,MATCH($A791,Input_Lieferant!$B$9:$B$158,0),MATCH($I$2,Input_Lieferant!$C$8:$BE$8,0))=0,"",INDEX(Input_Lieferant!$C$9:$BE$158,MATCH($A791,Input_Lieferant!$B$9:$B$158,0),MATCH($I$2,Input_Lieferant!$C$8:$BE$8,0))),"")</f>
        <v/>
      </c>
    </row>
    <row r="792" spans="1:9" x14ac:dyDescent="0.2">
      <c r="A792" s="257" t="str">
        <f>IFERROR(IF(AND(A786=A787,A787=A788,A788=A789,A789=A790,A790=A791),IF(A791+1&gt;MATCH(0,Input_Lieferant!$B$9:$B$158,-1),"",A791+1),A791),"")</f>
        <v/>
      </c>
      <c r="B792" t="str">
        <f>IF(Input_Lieferant!B793="","",Input_Lieferant!B793)</f>
        <v/>
      </c>
      <c r="C792" t="str">
        <f t="shared" si="829"/>
        <v/>
      </c>
      <c r="D792" t="str">
        <f t="shared" si="830"/>
        <v/>
      </c>
      <c r="E792" t="str">
        <f t="shared" si="831"/>
        <v/>
      </c>
      <c r="F792" t="str">
        <f t="shared" si="839"/>
        <v/>
      </c>
      <c r="G792" t="str">
        <f t="shared" ref="G792" si="849">IF(A792="","",1)</f>
        <v/>
      </c>
      <c r="H792" t="str">
        <f t="shared" si="833"/>
        <v/>
      </c>
      <c r="I792" t="str">
        <f>_xlfn.IFNA(IF(INDEX(Input_Lieferant!$C$9:$BE$158,MATCH($A792,Input_Lieferant!$B$9:$B$158,0),MATCH($I$4,Input_Lieferant!$C$8:$BE$8,0))=0,"",INDEX(Input_Lieferant!$C$9:$BE$158,MATCH($A792,Input_Lieferant!$B$9:$B$158,0),MATCH($I$4,Input_Lieferant!$C$8:$BE$8,0))),"")</f>
        <v/>
      </c>
    </row>
    <row r="793" spans="1:9" x14ac:dyDescent="0.2">
      <c r="A793" s="257" t="str">
        <f>IFERROR(IF(AND(A787=A788,A788=A789,A789=A790,A790=A791,A791=A792),IF(A792+1&gt;MATCH(0,Input_Lieferant!$B$9:$B$158,-1),"",A792+1),A792),"")</f>
        <v/>
      </c>
      <c r="B793" t="str">
        <f>IF(Input_Lieferant!B794="","",Input_Lieferant!B794)</f>
        <v/>
      </c>
      <c r="C793" t="str">
        <f t="shared" si="829"/>
        <v/>
      </c>
      <c r="D793" t="str">
        <f t="shared" si="830"/>
        <v/>
      </c>
      <c r="E793" t="str">
        <f t="shared" si="831"/>
        <v/>
      </c>
      <c r="F793" t="str">
        <f t="shared" si="839"/>
        <v/>
      </c>
      <c r="G793" t="str">
        <f t="shared" ref="G793" si="850">IF(A792="","",2)</f>
        <v/>
      </c>
      <c r="H793" t="str">
        <f t="shared" si="833"/>
        <v/>
      </c>
      <c r="I793" t="str">
        <f>_xlfn.IFNA(IF(INDEX(Input_Lieferant!$C$9:$BE$158,MATCH($A793,Input_Lieferant!$B$9:$B$158,0),MATCH($I$1,Input_Lieferant!$C$8:$BE$8,0))=0,"",INDEX(Input_Lieferant!$C$9:$BE$158,MATCH($A793,Input_Lieferant!$B$9:$B$158,0),MATCH($I$1,Input_Lieferant!$C$8:$BE$8,0))),"")</f>
        <v/>
      </c>
    </row>
    <row r="794" spans="1:9" x14ac:dyDescent="0.2">
      <c r="A794" s="257" t="str">
        <f>IFERROR(IF(AND(A788=A789,A789=A790,A790=A791,A791=A792,A792=A793),IF(A793+1&gt;MATCH(0,Input_Lieferant!$B$9:$B$158,-1),"",A793+1),A793),"")</f>
        <v/>
      </c>
      <c r="B794" t="str">
        <f>IF(Input_Lieferant!B795="","",Input_Lieferant!B795)</f>
        <v/>
      </c>
      <c r="C794" t="str">
        <f t="shared" si="829"/>
        <v/>
      </c>
      <c r="D794" t="str">
        <f t="shared" si="830"/>
        <v/>
      </c>
      <c r="E794" t="str">
        <f t="shared" si="831"/>
        <v/>
      </c>
      <c r="F794" t="str">
        <f t="shared" si="839"/>
        <v/>
      </c>
      <c r="G794" t="str">
        <f t="shared" ref="G794" si="851">IF(A794="","",1)</f>
        <v/>
      </c>
      <c r="H794" t="str">
        <f t="shared" si="833"/>
        <v/>
      </c>
      <c r="I794" t="str">
        <f>_xlfn.IFNA(IF(INDEX(Input_Lieferant!$C$9:$BE$158,MATCH($A794,Input_Lieferant!$B$9:$B$158,0),MATCH($I$6,Input_Lieferant!$C$8:$BE$8,0))=0,"",INDEX(Input_Lieferant!$C$9:$BE$158,MATCH($A794,Input_Lieferant!$B$9:$B$158,0),MATCH($I$6,Input_Lieferant!$C$8:$BE$8,0))),"")</f>
        <v/>
      </c>
    </row>
    <row r="795" spans="1:9" x14ac:dyDescent="0.2">
      <c r="A795" s="257" t="str">
        <f>IFERROR(IF(AND(A789=A790,A790=A791,A791=A792,A792=A793,A793=A794),IF(A794+1&gt;MATCH(0,Input_Lieferant!$B$9:$B$158,-1),"",A794+1),A794),"")</f>
        <v/>
      </c>
      <c r="B795" t="str">
        <f>IF(Input_Lieferant!B796="","",Input_Lieferant!B796)</f>
        <v/>
      </c>
      <c r="C795" t="str">
        <f t="shared" si="829"/>
        <v/>
      </c>
      <c r="D795" t="str">
        <f t="shared" si="830"/>
        <v/>
      </c>
      <c r="E795" t="str">
        <f t="shared" si="831"/>
        <v/>
      </c>
      <c r="F795" t="str">
        <f t="shared" si="839"/>
        <v/>
      </c>
      <c r="G795" t="str">
        <f t="shared" ref="G795" si="852">IF(A794="","",2)</f>
        <v/>
      </c>
      <c r="H795" t="str">
        <f t="shared" si="833"/>
        <v/>
      </c>
      <c r="I795" t="str">
        <f>_xlfn.IFNA(IF(INDEX(Input_Lieferant!$C$9:$BE$158,MATCH($A795,Input_Lieferant!$B$9:$B$158,0),MATCH($I$3,Input_Lieferant!$C$8:$BE$8,0))=0,"",INDEX(Input_Lieferant!$C$9:$BE$158,MATCH($A795,Input_Lieferant!$B$9:$B$158,0),MATCH($I$3,Input_Lieferant!$C$8:$BE$8,0))),"")</f>
        <v/>
      </c>
    </row>
    <row r="796" spans="1:9" x14ac:dyDescent="0.2">
      <c r="A796" s="257" t="str">
        <f>IFERROR(IF(AND(A790=A791,A791=A792,A792=A793,A793=A794,A794=A795),IF(A795+1&gt;MATCH(0,Input_Lieferant!$B$9:$B$158,-1),"",A795+1),A795),"")</f>
        <v/>
      </c>
      <c r="B796" t="str">
        <f>IF(Input_Lieferant!B797="","",Input_Lieferant!B797)</f>
        <v/>
      </c>
      <c r="C796" t="str">
        <f t="shared" si="829"/>
        <v/>
      </c>
      <c r="D796" t="str">
        <f t="shared" si="830"/>
        <v/>
      </c>
      <c r="E796" t="str">
        <f t="shared" si="831"/>
        <v/>
      </c>
      <c r="F796" t="str">
        <f t="shared" si="839"/>
        <v/>
      </c>
      <c r="G796" t="str">
        <f t="shared" ref="G796" si="853">IF(A796="","",1)</f>
        <v/>
      </c>
      <c r="H796" t="str">
        <f t="shared" si="833"/>
        <v/>
      </c>
      <c r="I796" t="str">
        <f>_xlfn.IFNA(IF(INDEX(Input_Lieferant!$C$9:$BE$158,MATCH($A796,Input_Lieferant!$B$9:$B$158,0),MATCH($I$5,Input_Lieferant!$C$8:$BE$8,0))=0,"",INDEX(Input_Lieferant!$C$9:$BE$158,MATCH($A796,Input_Lieferant!$B$9:$B$158,0),MATCH($I$5,Input_Lieferant!$C$8:$BE$8,0))),"")</f>
        <v/>
      </c>
    </row>
    <row r="797" spans="1:9" x14ac:dyDescent="0.2">
      <c r="A797" s="257" t="str">
        <f>IFERROR(IF(AND(A791=A792,A792=A793,A793=A794,A794=A795,A795=A796),IF(A796+1&gt;MATCH(0,Input_Lieferant!$B$9:$B$158,-1),"",A796+1),A796),"")</f>
        <v/>
      </c>
      <c r="B797" t="str">
        <f>IF(Input_Lieferant!B798="","",Input_Lieferant!B798)</f>
        <v/>
      </c>
      <c r="C797" t="str">
        <f t="shared" si="829"/>
        <v/>
      </c>
      <c r="D797" t="str">
        <f t="shared" si="830"/>
        <v/>
      </c>
      <c r="E797" t="str">
        <f t="shared" si="831"/>
        <v/>
      </c>
      <c r="F797" t="str">
        <f t="shared" si="839"/>
        <v/>
      </c>
      <c r="G797" t="str">
        <f t="shared" ref="G797" si="854">IF(A796="","",2)</f>
        <v/>
      </c>
      <c r="H797" t="str">
        <f t="shared" si="833"/>
        <v/>
      </c>
      <c r="I797" t="str">
        <f>_xlfn.IFNA(IF(INDEX(Input_Lieferant!$C$9:$BE$158,MATCH($A797,Input_Lieferant!$B$9:$B$158,0),MATCH($I$2,Input_Lieferant!$C$8:$BE$8,0))=0,"",INDEX(Input_Lieferant!$C$9:$BE$158,MATCH($A797,Input_Lieferant!$B$9:$B$158,0),MATCH($I$2,Input_Lieferant!$C$8:$BE$8,0))),"")</f>
        <v/>
      </c>
    </row>
    <row r="798" spans="1:9" x14ac:dyDescent="0.2">
      <c r="A798" s="257" t="str">
        <f>IFERROR(IF(AND(A792=A793,A793=A794,A794=A795,A795=A796,A796=A797),IF(A797+1&gt;MATCH(0,Input_Lieferant!$B$9:$B$158,-1),"",A797+1),A797),"")</f>
        <v/>
      </c>
      <c r="B798" t="str">
        <f>IF(Input_Lieferant!B799="","",Input_Lieferant!B799)</f>
        <v/>
      </c>
      <c r="C798" t="str">
        <f t="shared" si="829"/>
        <v/>
      </c>
      <c r="D798" t="str">
        <f t="shared" si="830"/>
        <v/>
      </c>
      <c r="E798" t="str">
        <f t="shared" si="831"/>
        <v/>
      </c>
      <c r="F798" t="str">
        <f t="shared" si="839"/>
        <v/>
      </c>
      <c r="G798" t="str">
        <f t="shared" ref="G798" si="855">IF(A798="","",1)</f>
        <v/>
      </c>
      <c r="H798" t="str">
        <f t="shared" si="833"/>
        <v/>
      </c>
      <c r="I798" t="str">
        <f>_xlfn.IFNA(IF(INDEX(Input_Lieferant!$C$9:$BE$158,MATCH($A798,Input_Lieferant!$B$9:$B$158,0),MATCH($I$4,Input_Lieferant!$C$8:$BE$8,0))=0,"",INDEX(Input_Lieferant!$C$9:$BE$158,MATCH($A798,Input_Lieferant!$B$9:$B$158,0),MATCH($I$4,Input_Lieferant!$C$8:$BE$8,0))),"")</f>
        <v/>
      </c>
    </row>
    <row r="799" spans="1:9" x14ac:dyDescent="0.2">
      <c r="A799" s="257" t="str">
        <f>IFERROR(IF(AND(A793=A794,A794=A795,A795=A796,A796=A797,A797=A798),IF(A798+1&gt;MATCH(0,Input_Lieferant!$B$9:$B$158,-1),"",A798+1),A798),"")</f>
        <v/>
      </c>
      <c r="B799" t="str">
        <f>IF(Input_Lieferant!B800="","",Input_Lieferant!B800)</f>
        <v/>
      </c>
      <c r="C799" t="str">
        <f t="shared" si="829"/>
        <v/>
      </c>
      <c r="D799" t="str">
        <f t="shared" si="830"/>
        <v/>
      </c>
      <c r="E799" t="str">
        <f t="shared" si="831"/>
        <v/>
      </c>
      <c r="F799" t="str">
        <f t="shared" si="839"/>
        <v/>
      </c>
      <c r="G799" t="str">
        <f t="shared" ref="G799" si="856">IF(A798="","",2)</f>
        <v/>
      </c>
      <c r="H799" t="str">
        <f t="shared" si="833"/>
        <v/>
      </c>
      <c r="I799" t="str">
        <f>_xlfn.IFNA(IF(INDEX(Input_Lieferant!$C$9:$BE$158,MATCH($A799,Input_Lieferant!$B$9:$B$158,0),MATCH($I$1,Input_Lieferant!$C$8:$BE$8,0))=0,"",INDEX(Input_Lieferant!$C$9:$BE$158,MATCH($A799,Input_Lieferant!$B$9:$B$158,0),MATCH($I$1,Input_Lieferant!$C$8:$BE$8,0))),"")</f>
        <v/>
      </c>
    </row>
    <row r="800" spans="1:9" x14ac:dyDescent="0.2">
      <c r="A800" s="257" t="str">
        <f>IFERROR(IF(AND(A794=A795,A795=A796,A796=A797,A797=A798,A798=A799),IF(A799+1&gt;MATCH(0,Input_Lieferant!$B$9:$B$158,-1),"",A799+1),A799),"")</f>
        <v/>
      </c>
      <c r="B800" t="str">
        <f>IF(Input_Lieferant!B801="","",Input_Lieferant!B801)</f>
        <v/>
      </c>
      <c r="C800" t="str">
        <f t="shared" si="829"/>
        <v/>
      </c>
      <c r="D800" t="str">
        <f t="shared" si="830"/>
        <v/>
      </c>
      <c r="E800" t="str">
        <f t="shared" si="831"/>
        <v/>
      </c>
      <c r="F800" t="str">
        <f t="shared" si="839"/>
        <v/>
      </c>
      <c r="G800" t="str">
        <f t="shared" ref="G800" si="857">IF(A800="","",1)</f>
        <v/>
      </c>
      <c r="H800" t="str">
        <f t="shared" si="833"/>
        <v/>
      </c>
      <c r="I800" t="str">
        <f>_xlfn.IFNA(IF(INDEX(Input_Lieferant!$C$9:$BE$158,MATCH($A800,Input_Lieferant!$B$9:$B$158,0),MATCH($I$6,Input_Lieferant!$C$8:$BE$8,0))=0,"",INDEX(Input_Lieferant!$C$9:$BE$158,MATCH($A800,Input_Lieferant!$B$9:$B$158,0),MATCH($I$6,Input_Lieferant!$C$8:$BE$8,0))),"")</f>
        <v/>
      </c>
    </row>
    <row r="801" spans="1:9" x14ac:dyDescent="0.2">
      <c r="A801" s="257" t="str">
        <f>IFERROR(IF(AND(A795=A796,A796=A797,A797=A798,A798=A799,A799=A800),IF(A800+1&gt;MATCH(0,Input_Lieferant!$B$9:$B$158,-1),"",A800+1),A800),"")</f>
        <v/>
      </c>
      <c r="B801" t="str">
        <f>IF(Input_Lieferant!B802="","",Input_Lieferant!B802)</f>
        <v/>
      </c>
      <c r="C801" t="str">
        <f t="shared" si="829"/>
        <v/>
      </c>
      <c r="D801" t="str">
        <f t="shared" si="830"/>
        <v/>
      </c>
      <c r="E801" t="str">
        <f t="shared" si="831"/>
        <v/>
      </c>
      <c r="F801" t="str">
        <f t="shared" si="839"/>
        <v/>
      </c>
      <c r="G801" t="str">
        <f t="shared" ref="G801" si="858">IF(A800="","",2)</f>
        <v/>
      </c>
      <c r="H801" t="str">
        <f t="shared" si="833"/>
        <v/>
      </c>
      <c r="I801" t="str">
        <f>_xlfn.IFNA(IF(INDEX(Input_Lieferant!$C$9:$BE$158,MATCH($A801,Input_Lieferant!$B$9:$B$158,0),MATCH($I$3,Input_Lieferant!$C$8:$BE$8,0))=0,"",INDEX(Input_Lieferant!$C$9:$BE$158,MATCH($A801,Input_Lieferant!$B$9:$B$158,0),MATCH($I$3,Input_Lieferant!$C$8:$BE$8,0))),"")</f>
        <v/>
      </c>
    </row>
    <row r="802" spans="1:9" x14ac:dyDescent="0.2">
      <c r="A802" s="257" t="str">
        <f>IFERROR(IF(AND(A796=A797,A797=A798,A798=A799,A799=A800,A800=A801),IF(A801+1&gt;MATCH(0,Input_Lieferant!$B$9:$B$158,-1),"",A801+1),A801),"")</f>
        <v/>
      </c>
      <c r="B802" t="str">
        <f>IF(Input_Lieferant!B803="","",Input_Lieferant!B803)</f>
        <v/>
      </c>
      <c r="C802" t="str">
        <f t="shared" si="829"/>
        <v/>
      </c>
      <c r="D802" t="str">
        <f t="shared" si="830"/>
        <v/>
      </c>
      <c r="E802" t="str">
        <f t="shared" si="831"/>
        <v/>
      </c>
      <c r="F802" t="str">
        <f t="shared" si="839"/>
        <v/>
      </c>
      <c r="G802" t="str">
        <f t="shared" ref="G802" si="859">IF(A802="","",1)</f>
        <v/>
      </c>
      <c r="H802" t="str">
        <f t="shared" si="833"/>
        <v/>
      </c>
      <c r="I802" t="str">
        <f>_xlfn.IFNA(IF(INDEX(Input_Lieferant!$C$9:$BE$158,MATCH($A802,Input_Lieferant!$B$9:$B$158,0),MATCH($I$5,Input_Lieferant!$C$8:$BE$8,0))=0,"",INDEX(Input_Lieferant!$C$9:$BE$158,MATCH($A802,Input_Lieferant!$B$9:$B$158,0),MATCH($I$5,Input_Lieferant!$C$8:$BE$8,0))),"")</f>
        <v/>
      </c>
    </row>
    <row r="803" spans="1:9" x14ac:dyDescent="0.2">
      <c r="A803" s="257" t="str">
        <f>IFERROR(IF(AND(A797=A798,A798=A799,A799=A800,A800=A801,A801=A802),IF(A802+1&gt;MATCH(0,Input_Lieferant!$B$9:$B$158,-1),"",A802+1),A802),"")</f>
        <v/>
      </c>
      <c r="B803" t="str">
        <f>IF(Input_Lieferant!B804="","",Input_Lieferant!B804)</f>
        <v/>
      </c>
      <c r="C803" t="str">
        <f t="shared" si="829"/>
        <v/>
      </c>
      <c r="D803" t="str">
        <f t="shared" si="830"/>
        <v/>
      </c>
      <c r="E803" t="str">
        <f t="shared" si="831"/>
        <v/>
      </c>
      <c r="F803" t="str">
        <f t="shared" si="839"/>
        <v/>
      </c>
      <c r="G803" t="str">
        <f t="shared" ref="G803" si="860">IF(A802="","",2)</f>
        <v/>
      </c>
      <c r="H803" t="str">
        <f t="shared" si="833"/>
        <v/>
      </c>
      <c r="I803" t="str">
        <f>_xlfn.IFNA(IF(INDEX(Input_Lieferant!$C$9:$BE$158,MATCH($A803,Input_Lieferant!$B$9:$B$158,0),MATCH($I$2,Input_Lieferant!$C$8:$BE$8,0))=0,"",INDEX(Input_Lieferant!$C$9:$BE$158,MATCH($A803,Input_Lieferant!$B$9:$B$158,0),MATCH($I$2,Input_Lieferant!$C$8:$BE$8,0))),"")</f>
        <v/>
      </c>
    </row>
    <row r="804" spans="1:9" x14ac:dyDescent="0.2">
      <c r="A804" s="257" t="str">
        <f>IFERROR(IF(AND(A798=A799,A799=A800,A800=A801,A801=A802,A802=A803),IF(A803+1&gt;MATCH(0,Input_Lieferant!$B$9:$B$158,-1),"",A803+1),A803),"")</f>
        <v/>
      </c>
      <c r="B804" t="str">
        <f>IF(Input_Lieferant!B805="","",Input_Lieferant!B805)</f>
        <v/>
      </c>
      <c r="C804" t="str">
        <f t="shared" si="829"/>
        <v/>
      </c>
      <c r="D804" t="str">
        <f t="shared" si="830"/>
        <v/>
      </c>
      <c r="E804" t="str">
        <f t="shared" si="831"/>
        <v/>
      </c>
      <c r="F804" t="str">
        <f t="shared" si="839"/>
        <v/>
      </c>
      <c r="G804" t="str">
        <f t="shared" ref="G804" si="861">IF(A804="","",1)</f>
        <v/>
      </c>
      <c r="H804" t="str">
        <f t="shared" si="833"/>
        <v/>
      </c>
      <c r="I804" t="str">
        <f>_xlfn.IFNA(IF(INDEX(Input_Lieferant!$C$9:$BE$158,MATCH($A804,Input_Lieferant!$B$9:$B$158,0),MATCH($I$4,Input_Lieferant!$C$8:$BE$8,0))=0,"",INDEX(Input_Lieferant!$C$9:$BE$158,MATCH($A804,Input_Lieferant!$B$9:$B$158,0),MATCH($I$4,Input_Lieferant!$C$8:$BE$8,0))),"")</f>
        <v/>
      </c>
    </row>
    <row r="805" spans="1:9" x14ac:dyDescent="0.2">
      <c r="A805" s="257" t="str">
        <f>IFERROR(IF(AND(A799=A800,A800=A801,A801=A802,A802=A803,A803=A804),IF(A804+1&gt;MATCH(0,Input_Lieferant!$B$9:$B$158,-1),"",A804+1),A804),"")</f>
        <v/>
      </c>
      <c r="B805" t="str">
        <f>IF(Input_Lieferant!B806="","",Input_Lieferant!B806)</f>
        <v/>
      </c>
      <c r="C805" t="str">
        <f t="shared" si="829"/>
        <v/>
      </c>
      <c r="D805" t="str">
        <f t="shared" si="830"/>
        <v/>
      </c>
      <c r="E805" t="str">
        <f t="shared" si="831"/>
        <v/>
      </c>
      <c r="F805" t="str">
        <f t="shared" si="839"/>
        <v/>
      </c>
      <c r="G805" t="str">
        <f t="shared" ref="G805" si="862">IF(A804="","",2)</f>
        <v/>
      </c>
      <c r="H805" t="str">
        <f t="shared" si="833"/>
        <v/>
      </c>
      <c r="I805" t="str">
        <f>_xlfn.IFNA(IF(INDEX(Input_Lieferant!$C$9:$BE$158,MATCH($A805,Input_Lieferant!$B$9:$B$158,0),MATCH($I$1,Input_Lieferant!$C$8:$BE$8,0))=0,"",INDEX(Input_Lieferant!$C$9:$BE$158,MATCH($A805,Input_Lieferant!$B$9:$B$158,0),MATCH($I$1,Input_Lieferant!$C$8:$BE$8,0))),"")</f>
        <v/>
      </c>
    </row>
    <row r="806" spans="1:9" x14ac:dyDescent="0.2">
      <c r="A806" s="257" t="str">
        <f>IFERROR(IF(AND(A800=A801,A801=A802,A802=A803,A803=A804,A804=A805),IF(A805+1&gt;MATCH(0,Input_Lieferant!$B$9:$B$158,-1),"",A805+1),A805),"")</f>
        <v/>
      </c>
      <c r="B806" t="str">
        <f>IF(Input_Lieferant!B807="","",Input_Lieferant!B807)</f>
        <v/>
      </c>
      <c r="C806" t="str">
        <f t="shared" si="829"/>
        <v/>
      </c>
      <c r="D806" t="str">
        <f t="shared" si="830"/>
        <v/>
      </c>
      <c r="E806" t="str">
        <f t="shared" si="831"/>
        <v/>
      </c>
      <c r="F806" t="str">
        <f t="shared" si="839"/>
        <v/>
      </c>
      <c r="G806" t="str">
        <f t="shared" ref="G806" si="863">IF(A806="","",1)</f>
        <v/>
      </c>
      <c r="H806" t="str">
        <f t="shared" si="833"/>
        <v/>
      </c>
      <c r="I806" t="str">
        <f>_xlfn.IFNA(IF(INDEX(Input_Lieferant!$C$9:$BE$158,MATCH($A806,Input_Lieferant!$B$9:$B$158,0),MATCH($I$6,Input_Lieferant!$C$8:$BE$8,0))=0,"",INDEX(Input_Lieferant!$C$9:$BE$158,MATCH($A806,Input_Lieferant!$B$9:$B$158,0),MATCH($I$6,Input_Lieferant!$C$8:$BE$8,0))),"")</f>
        <v/>
      </c>
    </row>
    <row r="807" spans="1:9" x14ac:dyDescent="0.2">
      <c r="A807" s="257" t="str">
        <f>IFERROR(IF(AND(A801=A802,A802=A803,A803=A804,A804=A805,A805=A806),IF(A806+1&gt;MATCH(0,Input_Lieferant!$B$9:$B$158,-1),"",A806+1),A806),"")</f>
        <v/>
      </c>
      <c r="B807" t="str">
        <f>IF(Input_Lieferant!B808="","",Input_Lieferant!B808)</f>
        <v/>
      </c>
      <c r="C807" t="str">
        <f t="shared" si="829"/>
        <v/>
      </c>
      <c r="D807" t="str">
        <f t="shared" si="830"/>
        <v/>
      </c>
      <c r="E807" t="str">
        <f t="shared" si="831"/>
        <v/>
      </c>
      <c r="F807" t="str">
        <f t="shared" si="839"/>
        <v/>
      </c>
      <c r="G807" t="str">
        <f t="shared" ref="G807" si="864">IF(A806="","",2)</f>
        <v/>
      </c>
      <c r="H807" t="str">
        <f t="shared" si="833"/>
        <v/>
      </c>
      <c r="I807" t="str">
        <f>_xlfn.IFNA(IF(INDEX(Input_Lieferant!$C$9:$BE$158,MATCH($A807,Input_Lieferant!$B$9:$B$158,0),MATCH($I$3,Input_Lieferant!$C$8:$BE$8,0))=0,"",INDEX(Input_Lieferant!$C$9:$BE$158,MATCH($A807,Input_Lieferant!$B$9:$B$158,0),MATCH($I$3,Input_Lieferant!$C$8:$BE$8,0))),"")</f>
        <v/>
      </c>
    </row>
    <row r="808" spans="1:9" x14ac:dyDescent="0.2">
      <c r="A808" s="257" t="str">
        <f>IFERROR(IF(AND(A802=A803,A803=A804,A804=A805,A805=A806,A806=A807),IF(A807+1&gt;MATCH(0,Input_Lieferant!$B$9:$B$158,-1),"",A807+1),A807),"")</f>
        <v/>
      </c>
      <c r="B808" t="str">
        <f>IF(Input_Lieferant!B809="","",Input_Lieferant!B809)</f>
        <v/>
      </c>
      <c r="C808" t="str">
        <f t="shared" si="829"/>
        <v/>
      </c>
      <c r="D808" t="str">
        <f t="shared" si="830"/>
        <v/>
      </c>
      <c r="E808" t="str">
        <f t="shared" si="831"/>
        <v/>
      </c>
      <c r="F808" t="str">
        <f t="shared" si="839"/>
        <v/>
      </c>
      <c r="G808" t="str">
        <f t="shared" ref="G808" si="865">IF(A808="","",1)</f>
        <v/>
      </c>
      <c r="H808" t="str">
        <f t="shared" si="833"/>
        <v/>
      </c>
      <c r="I808" t="str">
        <f>_xlfn.IFNA(IF(INDEX(Input_Lieferant!$C$9:$BE$158,MATCH($A808,Input_Lieferant!$B$9:$B$158,0),MATCH($I$5,Input_Lieferant!$C$8:$BE$8,0))=0,"",INDEX(Input_Lieferant!$C$9:$BE$158,MATCH($A808,Input_Lieferant!$B$9:$B$158,0),MATCH($I$5,Input_Lieferant!$C$8:$BE$8,0))),"")</f>
        <v/>
      </c>
    </row>
    <row r="809" spans="1:9" x14ac:dyDescent="0.2">
      <c r="A809" s="257" t="str">
        <f>IFERROR(IF(AND(A803=A804,A804=A805,A805=A806,A806=A807,A807=A808),IF(A808+1&gt;MATCH(0,Input_Lieferant!$B$9:$B$158,-1),"",A808+1),A808),"")</f>
        <v/>
      </c>
      <c r="B809" t="str">
        <f>IF(Input_Lieferant!B810="","",Input_Lieferant!B810)</f>
        <v/>
      </c>
      <c r="C809" t="str">
        <f t="shared" si="829"/>
        <v/>
      </c>
      <c r="D809" t="str">
        <f t="shared" si="830"/>
        <v/>
      </c>
      <c r="E809" t="str">
        <f t="shared" si="831"/>
        <v/>
      </c>
      <c r="F809" t="str">
        <f t="shared" si="839"/>
        <v/>
      </c>
      <c r="G809" t="str">
        <f t="shared" ref="G809" si="866">IF(A808="","",2)</f>
        <v/>
      </c>
      <c r="H809" t="str">
        <f t="shared" si="833"/>
        <v/>
      </c>
      <c r="I809" t="str">
        <f>_xlfn.IFNA(IF(INDEX(Input_Lieferant!$C$9:$BE$158,MATCH($A809,Input_Lieferant!$B$9:$B$158,0),MATCH($I$2,Input_Lieferant!$C$8:$BE$8,0))=0,"",INDEX(Input_Lieferant!$C$9:$BE$158,MATCH($A809,Input_Lieferant!$B$9:$B$158,0),MATCH($I$2,Input_Lieferant!$C$8:$BE$8,0))),"")</f>
        <v/>
      </c>
    </row>
    <row r="810" spans="1:9" x14ac:dyDescent="0.2">
      <c r="A810" s="257" t="str">
        <f>IFERROR(IF(AND(A804=A805,A805=A806,A806=A807,A807=A808,A808=A809),IF(A809+1&gt;MATCH(0,Input_Lieferant!$B$9:$B$158,-1),"",A809+1),A809),"")</f>
        <v/>
      </c>
      <c r="B810" t="str">
        <f>IF(Input_Lieferant!B811="","",Input_Lieferant!B811)</f>
        <v/>
      </c>
      <c r="C810" t="str">
        <f t="shared" si="829"/>
        <v/>
      </c>
      <c r="D810" t="str">
        <f t="shared" si="830"/>
        <v/>
      </c>
      <c r="E810" t="str">
        <f t="shared" si="831"/>
        <v/>
      </c>
      <c r="F810" t="str">
        <f t="shared" si="839"/>
        <v/>
      </c>
      <c r="G810" t="str">
        <f t="shared" ref="G810" si="867">IF(A810="","",1)</f>
        <v/>
      </c>
      <c r="H810" t="str">
        <f t="shared" si="833"/>
        <v/>
      </c>
      <c r="I810" t="str">
        <f>_xlfn.IFNA(IF(INDEX(Input_Lieferant!$C$9:$BE$158,MATCH($A810,Input_Lieferant!$B$9:$B$158,0),MATCH($I$4,Input_Lieferant!$C$8:$BE$8,0))=0,"",INDEX(Input_Lieferant!$C$9:$BE$158,MATCH($A810,Input_Lieferant!$B$9:$B$158,0),MATCH($I$4,Input_Lieferant!$C$8:$BE$8,0))),"")</f>
        <v/>
      </c>
    </row>
    <row r="811" spans="1:9" x14ac:dyDescent="0.2">
      <c r="A811" s="257" t="str">
        <f>IFERROR(IF(AND(A805=A806,A806=A807,A807=A808,A808=A809,A809=A810),IF(A810+1&gt;MATCH(0,Input_Lieferant!$B$9:$B$158,-1),"",A810+1),A810),"")</f>
        <v/>
      </c>
      <c r="B811" t="str">
        <f>IF(Input_Lieferant!B812="","",Input_Lieferant!B812)</f>
        <v/>
      </c>
      <c r="C811" t="str">
        <f t="shared" si="829"/>
        <v/>
      </c>
      <c r="D811" t="str">
        <f t="shared" si="830"/>
        <v/>
      </c>
      <c r="E811" t="str">
        <f t="shared" si="831"/>
        <v/>
      </c>
      <c r="F811" t="str">
        <f t="shared" si="839"/>
        <v/>
      </c>
      <c r="G811" t="str">
        <f t="shared" ref="G811" si="868">IF(A810="","",2)</f>
        <v/>
      </c>
      <c r="H811" t="str">
        <f t="shared" si="833"/>
        <v/>
      </c>
      <c r="I811" t="str">
        <f>_xlfn.IFNA(IF(INDEX(Input_Lieferant!$C$9:$BE$158,MATCH($A811,Input_Lieferant!$B$9:$B$158,0),MATCH($I$1,Input_Lieferant!$C$8:$BE$8,0))=0,"",INDEX(Input_Lieferant!$C$9:$BE$158,MATCH($A811,Input_Lieferant!$B$9:$B$158,0),MATCH($I$1,Input_Lieferant!$C$8:$BE$8,0))),"")</f>
        <v/>
      </c>
    </row>
    <row r="812" spans="1:9" x14ac:dyDescent="0.2">
      <c r="A812" s="257" t="str">
        <f>IFERROR(IF(AND(A806=A807,A807=A808,A808=A809,A809=A810,A810=A811),IF(A811+1&gt;MATCH(0,Input_Lieferant!$B$9:$B$158,-1),"",A811+1),A811),"")</f>
        <v/>
      </c>
      <c r="B812" t="str">
        <f>IF(Input_Lieferant!B813="","",Input_Lieferant!B813)</f>
        <v/>
      </c>
      <c r="C812" t="str">
        <f t="shared" si="829"/>
        <v/>
      </c>
      <c r="D812" t="str">
        <f t="shared" si="830"/>
        <v/>
      </c>
      <c r="E812" t="str">
        <f t="shared" si="831"/>
        <v/>
      </c>
      <c r="F812" t="str">
        <f t="shared" si="839"/>
        <v/>
      </c>
      <c r="G812" t="str">
        <f t="shared" ref="G812" si="869">IF(A812="","",1)</f>
        <v/>
      </c>
      <c r="H812" t="str">
        <f t="shared" si="833"/>
        <v/>
      </c>
      <c r="I812" t="str">
        <f>_xlfn.IFNA(IF(INDEX(Input_Lieferant!$C$9:$BE$158,MATCH($A812,Input_Lieferant!$B$9:$B$158,0),MATCH($I$6,Input_Lieferant!$C$8:$BE$8,0))=0,"",INDEX(Input_Lieferant!$C$9:$BE$158,MATCH($A812,Input_Lieferant!$B$9:$B$158,0),MATCH($I$6,Input_Lieferant!$C$8:$BE$8,0))),"")</f>
        <v/>
      </c>
    </row>
    <row r="813" spans="1:9" x14ac:dyDescent="0.2">
      <c r="A813" s="257" t="str">
        <f>IFERROR(IF(AND(A807=A808,A808=A809,A809=A810,A810=A811,A811=A812),IF(A812+1&gt;MATCH(0,Input_Lieferant!$B$9:$B$158,-1),"",A812+1),A812),"")</f>
        <v/>
      </c>
      <c r="B813" t="str">
        <f>IF(Input_Lieferant!B814="","",Input_Lieferant!B814)</f>
        <v/>
      </c>
      <c r="C813" t="str">
        <f t="shared" si="829"/>
        <v/>
      </c>
      <c r="D813" t="str">
        <f t="shared" si="830"/>
        <v/>
      </c>
      <c r="E813" t="str">
        <f t="shared" si="831"/>
        <v/>
      </c>
      <c r="F813" t="str">
        <f t="shared" si="839"/>
        <v/>
      </c>
      <c r="G813" t="str">
        <f t="shared" ref="G813" si="870">IF(A812="","",2)</f>
        <v/>
      </c>
      <c r="H813" t="str">
        <f t="shared" si="833"/>
        <v/>
      </c>
      <c r="I813" t="str">
        <f>_xlfn.IFNA(IF(INDEX(Input_Lieferant!$C$9:$BE$158,MATCH($A813,Input_Lieferant!$B$9:$B$158,0),MATCH($I$3,Input_Lieferant!$C$8:$BE$8,0))=0,"",INDEX(Input_Lieferant!$C$9:$BE$158,MATCH($A813,Input_Lieferant!$B$9:$B$158,0),MATCH($I$3,Input_Lieferant!$C$8:$BE$8,0))),"")</f>
        <v/>
      </c>
    </row>
    <row r="814" spans="1:9" x14ac:dyDescent="0.2">
      <c r="A814" s="257" t="str">
        <f>IFERROR(IF(AND(A808=A809,A809=A810,A810=A811,A811=A812,A812=A813),IF(A813+1&gt;MATCH(0,Input_Lieferant!$B$9:$B$158,-1),"",A813+1),A813),"")</f>
        <v/>
      </c>
      <c r="B814" t="str">
        <f>IF(Input_Lieferant!B815="","",Input_Lieferant!B815)</f>
        <v/>
      </c>
      <c r="C814" t="str">
        <f t="shared" si="829"/>
        <v/>
      </c>
      <c r="D814" t="str">
        <f t="shared" si="830"/>
        <v/>
      </c>
      <c r="E814" t="str">
        <f t="shared" si="831"/>
        <v/>
      </c>
      <c r="F814" t="str">
        <f t="shared" si="839"/>
        <v/>
      </c>
      <c r="G814" t="str">
        <f t="shared" ref="G814" si="871">IF(A814="","",1)</f>
        <v/>
      </c>
      <c r="H814" t="str">
        <f t="shared" si="833"/>
        <v/>
      </c>
      <c r="I814" t="str">
        <f>_xlfn.IFNA(IF(INDEX(Input_Lieferant!$C$9:$BE$158,MATCH($A814,Input_Lieferant!$B$9:$B$158,0),MATCH($I$5,Input_Lieferant!$C$8:$BE$8,0))=0,"",INDEX(Input_Lieferant!$C$9:$BE$158,MATCH($A814,Input_Lieferant!$B$9:$B$158,0),MATCH($I$5,Input_Lieferant!$C$8:$BE$8,0))),"")</f>
        <v/>
      </c>
    </row>
    <row r="815" spans="1:9" x14ac:dyDescent="0.2">
      <c r="A815" s="257" t="str">
        <f>IFERROR(IF(AND(A809=A810,A810=A811,A811=A812,A812=A813,A813=A814),IF(A814+1&gt;MATCH(0,Input_Lieferant!$B$9:$B$158,-1),"",A814+1),A814),"")</f>
        <v/>
      </c>
      <c r="B815" t="str">
        <f>IF(Input_Lieferant!B816="","",Input_Lieferant!B816)</f>
        <v/>
      </c>
      <c r="C815" t="str">
        <f t="shared" si="829"/>
        <v/>
      </c>
      <c r="D815" t="str">
        <f t="shared" si="830"/>
        <v/>
      </c>
      <c r="E815" t="str">
        <f t="shared" si="831"/>
        <v/>
      </c>
      <c r="F815" t="str">
        <f t="shared" si="839"/>
        <v/>
      </c>
      <c r="G815" t="str">
        <f t="shared" ref="G815" si="872">IF(A814="","",2)</f>
        <v/>
      </c>
      <c r="H815" t="str">
        <f t="shared" si="833"/>
        <v/>
      </c>
      <c r="I815" t="str">
        <f>_xlfn.IFNA(IF(INDEX(Input_Lieferant!$C$9:$BE$158,MATCH($A815,Input_Lieferant!$B$9:$B$158,0),MATCH($I$2,Input_Lieferant!$C$8:$BE$8,0))=0,"",INDEX(Input_Lieferant!$C$9:$BE$158,MATCH($A815,Input_Lieferant!$B$9:$B$158,0),MATCH($I$2,Input_Lieferant!$C$8:$BE$8,0))),"")</f>
        <v/>
      </c>
    </row>
    <row r="816" spans="1:9" x14ac:dyDescent="0.2">
      <c r="A816" s="257" t="str">
        <f>IFERROR(IF(AND(A810=A811,A811=A812,A812=A813,A813=A814,A814=A815),IF(A815+1&gt;MATCH(0,Input_Lieferant!$B$9:$B$158,-1),"",A815+1),A815),"")</f>
        <v/>
      </c>
      <c r="B816" t="str">
        <f>IF(Input_Lieferant!B817="","",Input_Lieferant!B817)</f>
        <v/>
      </c>
      <c r="C816" t="str">
        <f t="shared" si="829"/>
        <v/>
      </c>
      <c r="D816" t="str">
        <f t="shared" si="830"/>
        <v/>
      </c>
      <c r="E816" t="str">
        <f t="shared" si="831"/>
        <v/>
      </c>
      <c r="F816" t="str">
        <f t="shared" si="839"/>
        <v/>
      </c>
      <c r="G816" t="str">
        <f t="shared" ref="G816" si="873">IF(A816="","",1)</f>
        <v/>
      </c>
      <c r="H816" t="str">
        <f t="shared" si="833"/>
        <v/>
      </c>
      <c r="I816" t="str">
        <f>_xlfn.IFNA(IF(INDEX(Input_Lieferant!$C$9:$BE$158,MATCH($A816,Input_Lieferant!$B$9:$B$158,0),MATCH($I$4,Input_Lieferant!$C$8:$BE$8,0))=0,"",INDEX(Input_Lieferant!$C$9:$BE$158,MATCH($A816,Input_Lieferant!$B$9:$B$158,0),MATCH($I$4,Input_Lieferant!$C$8:$BE$8,0))),"")</f>
        <v/>
      </c>
    </row>
    <row r="817" spans="1:9" x14ac:dyDescent="0.2">
      <c r="A817" s="257" t="str">
        <f>IFERROR(IF(AND(A811=A812,A812=A813,A813=A814,A814=A815,A815=A816),IF(A816+1&gt;MATCH(0,Input_Lieferant!$B$9:$B$158,-1),"",A816+1),A816),"")</f>
        <v/>
      </c>
      <c r="B817" t="str">
        <f>IF(Input_Lieferant!B818="","",Input_Lieferant!B818)</f>
        <v/>
      </c>
      <c r="C817" t="str">
        <f t="shared" si="829"/>
        <v/>
      </c>
      <c r="D817" t="str">
        <f t="shared" si="830"/>
        <v/>
      </c>
      <c r="E817" t="str">
        <f t="shared" si="831"/>
        <v/>
      </c>
      <c r="F817" t="str">
        <f t="shared" si="839"/>
        <v/>
      </c>
      <c r="G817" t="str">
        <f t="shared" ref="G817" si="874">IF(A816="","",2)</f>
        <v/>
      </c>
      <c r="H817" t="str">
        <f t="shared" si="833"/>
        <v/>
      </c>
      <c r="I817" t="str">
        <f>_xlfn.IFNA(IF(INDEX(Input_Lieferant!$C$9:$BE$158,MATCH($A817,Input_Lieferant!$B$9:$B$158,0),MATCH($I$1,Input_Lieferant!$C$8:$BE$8,0))=0,"",INDEX(Input_Lieferant!$C$9:$BE$158,MATCH($A817,Input_Lieferant!$B$9:$B$158,0),MATCH($I$1,Input_Lieferant!$C$8:$BE$8,0))),"")</f>
        <v/>
      </c>
    </row>
    <row r="818" spans="1:9" x14ac:dyDescent="0.2">
      <c r="A818" s="257" t="str">
        <f>IFERROR(IF(AND(A812=A813,A813=A814,A814=A815,A815=A816,A816=A817),IF(A817+1&gt;MATCH(0,Input_Lieferant!$B$9:$B$158,-1),"",A817+1),A817),"")</f>
        <v/>
      </c>
      <c r="B818" t="str">
        <f>IF(Input_Lieferant!B819="","",Input_Lieferant!B819)</f>
        <v/>
      </c>
      <c r="C818" t="str">
        <f t="shared" si="829"/>
        <v/>
      </c>
      <c r="D818" t="str">
        <f t="shared" si="830"/>
        <v/>
      </c>
      <c r="E818" t="str">
        <f t="shared" si="831"/>
        <v/>
      </c>
      <c r="F818" t="str">
        <f t="shared" si="839"/>
        <v/>
      </c>
      <c r="G818" t="str">
        <f t="shared" ref="G818" si="875">IF(A818="","",1)</f>
        <v/>
      </c>
      <c r="H818" t="str">
        <f t="shared" si="833"/>
        <v/>
      </c>
      <c r="I818" t="str">
        <f>_xlfn.IFNA(IF(INDEX(Input_Lieferant!$C$9:$BE$158,MATCH($A818,Input_Lieferant!$B$9:$B$158,0),MATCH($I$6,Input_Lieferant!$C$8:$BE$8,0))=0,"",INDEX(Input_Lieferant!$C$9:$BE$158,MATCH($A818,Input_Lieferant!$B$9:$B$158,0),MATCH($I$6,Input_Lieferant!$C$8:$BE$8,0))),"")</f>
        <v/>
      </c>
    </row>
    <row r="819" spans="1:9" x14ac:dyDescent="0.2">
      <c r="A819" s="257" t="str">
        <f>IFERROR(IF(AND(A813=A814,A814=A815,A815=A816,A816=A817,A817=A818),IF(A818+1&gt;MATCH(0,Input_Lieferant!$B$9:$B$158,-1),"",A818+1),A818),"")</f>
        <v/>
      </c>
      <c r="B819" t="str">
        <f>IF(Input_Lieferant!B820="","",Input_Lieferant!B820)</f>
        <v/>
      </c>
      <c r="C819" t="str">
        <f t="shared" si="829"/>
        <v/>
      </c>
      <c r="D819" t="str">
        <f t="shared" si="830"/>
        <v/>
      </c>
      <c r="E819" t="str">
        <f t="shared" si="831"/>
        <v/>
      </c>
      <c r="F819" t="str">
        <f t="shared" si="839"/>
        <v/>
      </c>
      <c r="G819" t="str">
        <f t="shared" ref="G819" si="876">IF(A818="","",2)</f>
        <v/>
      </c>
      <c r="H819" t="str">
        <f t="shared" si="833"/>
        <v/>
      </c>
      <c r="I819" t="str">
        <f>_xlfn.IFNA(IF(INDEX(Input_Lieferant!$C$9:$BE$158,MATCH($A819,Input_Lieferant!$B$9:$B$158,0),MATCH($I$3,Input_Lieferant!$C$8:$BE$8,0))=0,"",INDEX(Input_Lieferant!$C$9:$BE$158,MATCH($A819,Input_Lieferant!$B$9:$B$158,0),MATCH($I$3,Input_Lieferant!$C$8:$BE$8,0))),"")</f>
        <v/>
      </c>
    </row>
    <row r="820" spans="1:9" x14ac:dyDescent="0.2">
      <c r="A820" s="257" t="str">
        <f>IFERROR(IF(AND(A814=A815,A815=A816,A816=A817,A817=A818,A818=A819),IF(A819+1&gt;MATCH(0,Input_Lieferant!$B$9:$B$158,-1),"",A819+1),A819),"")</f>
        <v/>
      </c>
      <c r="B820" t="str">
        <f>IF(Input_Lieferant!B821="","",Input_Lieferant!B821)</f>
        <v/>
      </c>
      <c r="C820" t="str">
        <f t="shared" si="829"/>
        <v/>
      </c>
      <c r="D820" t="str">
        <f t="shared" si="830"/>
        <v/>
      </c>
      <c r="E820" t="str">
        <f t="shared" si="831"/>
        <v/>
      </c>
      <c r="F820" t="str">
        <f t="shared" si="839"/>
        <v/>
      </c>
      <c r="G820" t="str">
        <f t="shared" ref="G820" si="877">IF(A820="","",1)</f>
        <v/>
      </c>
      <c r="H820" t="str">
        <f t="shared" si="833"/>
        <v/>
      </c>
      <c r="I820" t="str">
        <f>_xlfn.IFNA(IF(INDEX(Input_Lieferant!$C$9:$BE$158,MATCH($A820,Input_Lieferant!$B$9:$B$158,0),MATCH($I$5,Input_Lieferant!$C$8:$BE$8,0))=0,"",INDEX(Input_Lieferant!$C$9:$BE$158,MATCH($A820,Input_Lieferant!$B$9:$B$158,0),MATCH($I$5,Input_Lieferant!$C$8:$BE$8,0))),"")</f>
        <v/>
      </c>
    </row>
    <row r="821" spans="1:9" x14ac:dyDescent="0.2">
      <c r="A821" s="257" t="str">
        <f>IFERROR(IF(AND(A815=A816,A816=A817,A817=A818,A818=A819,A819=A820),IF(A820+1&gt;MATCH(0,Input_Lieferant!$B$9:$B$158,-1),"",A820+1),A820),"")</f>
        <v/>
      </c>
      <c r="B821" t="str">
        <f>IF(Input_Lieferant!B822="","",Input_Lieferant!B822)</f>
        <v/>
      </c>
      <c r="C821" t="str">
        <f t="shared" si="829"/>
        <v/>
      </c>
      <c r="D821" t="str">
        <f t="shared" si="830"/>
        <v/>
      </c>
      <c r="E821" t="str">
        <f t="shared" si="831"/>
        <v/>
      </c>
      <c r="F821" t="str">
        <f t="shared" si="839"/>
        <v/>
      </c>
      <c r="G821" t="str">
        <f t="shared" ref="G821" si="878">IF(A820="","",2)</f>
        <v/>
      </c>
      <c r="H821" t="str">
        <f t="shared" si="833"/>
        <v/>
      </c>
      <c r="I821" t="str">
        <f>_xlfn.IFNA(IF(INDEX(Input_Lieferant!$C$9:$BE$158,MATCH($A821,Input_Lieferant!$B$9:$B$158,0),MATCH($I$2,Input_Lieferant!$C$8:$BE$8,0))=0,"",INDEX(Input_Lieferant!$C$9:$BE$158,MATCH($A821,Input_Lieferant!$B$9:$B$158,0),MATCH($I$2,Input_Lieferant!$C$8:$BE$8,0))),"")</f>
        <v/>
      </c>
    </row>
    <row r="822" spans="1:9" x14ac:dyDescent="0.2">
      <c r="A822" s="257" t="str">
        <f>IFERROR(IF(AND(A816=A817,A817=A818,A818=A819,A819=A820,A820=A821),IF(A821+1&gt;MATCH(0,Input_Lieferant!$B$9:$B$158,-1),"",A821+1),A821),"")</f>
        <v/>
      </c>
      <c r="B822" t="str">
        <f>IF(Input_Lieferant!B823="","",Input_Lieferant!B823)</f>
        <v/>
      </c>
      <c r="C822" t="str">
        <f t="shared" si="829"/>
        <v/>
      </c>
      <c r="D822" t="str">
        <f t="shared" si="830"/>
        <v/>
      </c>
      <c r="E822" t="str">
        <f t="shared" si="831"/>
        <v/>
      </c>
      <c r="F822" t="str">
        <f t="shared" si="839"/>
        <v/>
      </c>
      <c r="G822" t="str">
        <f t="shared" ref="G822" si="879">IF(A822="","",1)</f>
        <v/>
      </c>
      <c r="H822" t="str">
        <f t="shared" si="833"/>
        <v/>
      </c>
      <c r="I822" t="str">
        <f>_xlfn.IFNA(IF(INDEX(Input_Lieferant!$C$9:$BE$158,MATCH($A822,Input_Lieferant!$B$9:$B$158,0),MATCH($I$4,Input_Lieferant!$C$8:$BE$8,0))=0,"",INDEX(Input_Lieferant!$C$9:$BE$158,MATCH($A822,Input_Lieferant!$B$9:$B$158,0),MATCH($I$4,Input_Lieferant!$C$8:$BE$8,0))),"")</f>
        <v/>
      </c>
    </row>
    <row r="823" spans="1:9" x14ac:dyDescent="0.2">
      <c r="A823" s="257" t="str">
        <f>IFERROR(IF(AND(A817=A818,A818=A819,A819=A820,A820=A821,A821=A822),IF(A822+1&gt;MATCH(0,Input_Lieferant!$B$9:$B$158,-1),"",A822+1),A822),"")</f>
        <v/>
      </c>
      <c r="B823" t="str">
        <f>IF(Input_Lieferant!B824="","",Input_Lieferant!B824)</f>
        <v/>
      </c>
      <c r="C823" t="str">
        <f t="shared" si="829"/>
        <v/>
      </c>
      <c r="D823" t="str">
        <f t="shared" si="830"/>
        <v/>
      </c>
      <c r="E823" t="str">
        <f t="shared" si="831"/>
        <v/>
      </c>
      <c r="F823" t="str">
        <f t="shared" si="839"/>
        <v/>
      </c>
      <c r="G823" t="str">
        <f t="shared" ref="G823" si="880">IF(A822="","",2)</f>
        <v/>
      </c>
      <c r="H823" t="str">
        <f t="shared" si="833"/>
        <v/>
      </c>
      <c r="I823" t="str">
        <f>_xlfn.IFNA(IF(INDEX(Input_Lieferant!$C$9:$BE$158,MATCH($A823,Input_Lieferant!$B$9:$B$158,0),MATCH($I$1,Input_Lieferant!$C$8:$BE$8,0))=0,"",INDEX(Input_Lieferant!$C$9:$BE$158,MATCH($A823,Input_Lieferant!$B$9:$B$158,0),MATCH($I$1,Input_Lieferant!$C$8:$BE$8,0))),"")</f>
        <v/>
      </c>
    </row>
    <row r="824" spans="1:9" x14ac:dyDescent="0.2">
      <c r="A824" s="257" t="str">
        <f>IFERROR(IF(AND(A818=A819,A819=A820,A820=A821,A821=A822,A822=A823),IF(A823+1&gt;MATCH(0,Input_Lieferant!$B$9:$B$158,-1),"",A823+1),A823),"")</f>
        <v/>
      </c>
      <c r="B824" t="str">
        <f>IF(Input_Lieferant!B825="","",Input_Lieferant!B825)</f>
        <v/>
      </c>
      <c r="C824" t="str">
        <f t="shared" si="829"/>
        <v/>
      </c>
      <c r="D824" t="str">
        <f t="shared" si="830"/>
        <v/>
      </c>
      <c r="E824" t="str">
        <f t="shared" si="831"/>
        <v/>
      </c>
      <c r="F824" t="str">
        <f t="shared" si="839"/>
        <v/>
      </c>
      <c r="G824" t="str">
        <f t="shared" ref="G824" si="881">IF(A824="","",1)</f>
        <v/>
      </c>
      <c r="H824" t="str">
        <f t="shared" si="833"/>
        <v/>
      </c>
      <c r="I824" t="str">
        <f>_xlfn.IFNA(IF(INDEX(Input_Lieferant!$C$9:$BE$158,MATCH($A824,Input_Lieferant!$B$9:$B$158,0),MATCH($I$6,Input_Lieferant!$C$8:$BE$8,0))=0,"",INDEX(Input_Lieferant!$C$9:$BE$158,MATCH($A824,Input_Lieferant!$B$9:$B$158,0),MATCH($I$6,Input_Lieferant!$C$8:$BE$8,0))),"")</f>
        <v/>
      </c>
    </row>
    <row r="825" spans="1:9" x14ac:dyDescent="0.2">
      <c r="A825" s="257" t="str">
        <f>IFERROR(IF(AND(A819=A820,A820=A821,A821=A822,A822=A823,A823=A824),IF(A824+1&gt;MATCH(0,Input_Lieferant!$B$9:$B$158,-1),"",A824+1),A824),"")</f>
        <v/>
      </c>
      <c r="B825" t="str">
        <f>IF(Input_Lieferant!B826="","",Input_Lieferant!B826)</f>
        <v/>
      </c>
      <c r="C825" t="str">
        <f t="shared" si="829"/>
        <v/>
      </c>
      <c r="D825" t="str">
        <f t="shared" si="830"/>
        <v/>
      </c>
      <c r="E825" t="str">
        <f t="shared" si="831"/>
        <v/>
      </c>
      <c r="F825" t="str">
        <f t="shared" si="839"/>
        <v/>
      </c>
      <c r="G825" t="str">
        <f t="shared" ref="G825" si="882">IF(A824="","",2)</f>
        <v/>
      </c>
      <c r="H825" t="str">
        <f t="shared" si="833"/>
        <v/>
      </c>
      <c r="I825" t="str">
        <f>_xlfn.IFNA(IF(INDEX(Input_Lieferant!$C$9:$BE$158,MATCH($A825,Input_Lieferant!$B$9:$B$158,0),MATCH($I$3,Input_Lieferant!$C$8:$BE$8,0))=0,"",INDEX(Input_Lieferant!$C$9:$BE$158,MATCH($A825,Input_Lieferant!$B$9:$B$158,0),MATCH($I$3,Input_Lieferant!$C$8:$BE$8,0))),"")</f>
        <v/>
      </c>
    </row>
    <row r="826" spans="1:9" x14ac:dyDescent="0.2">
      <c r="A826" s="257" t="str">
        <f>IFERROR(IF(AND(A820=A821,A821=A822,A822=A823,A823=A824,A824=A825),IF(A825+1&gt;MATCH(0,Input_Lieferant!$B$9:$B$158,-1),"",A825+1),A825),"")</f>
        <v/>
      </c>
      <c r="B826" t="str">
        <f>IF(Input_Lieferant!B827="","",Input_Lieferant!B827)</f>
        <v/>
      </c>
      <c r="C826" t="str">
        <f t="shared" si="829"/>
        <v/>
      </c>
      <c r="D826" t="str">
        <f t="shared" si="830"/>
        <v/>
      </c>
      <c r="E826" t="str">
        <f t="shared" si="831"/>
        <v/>
      </c>
      <c r="F826" t="str">
        <f t="shared" si="839"/>
        <v/>
      </c>
      <c r="G826" t="str">
        <f t="shared" ref="G826" si="883">IF(A826="","",1)</f>
        <v/>
      </c>
      <c r="H826" t="str">
        <f t="shared" si="833"/>
        <v/>
      </c>
      <c r="I826" t="str">
        <f>_xlfn.IFNA(IF(INDEX(Input_Lieferant!$C$9:$BE$158,MATCH($A826,Input_Lieferant!$B$9:$B$158,0),MATCH($I$5,Input_Lieferant!$C$8:$BE$8,0))=0,"",INDEX(Input_Lieferant!$C$9:$BE$158,MATCH($A826,Input_Lieferant!$B$9:$B$158,0),MATCH($I$5,Input_Lieferant!$C$8:$BE$8,0))),"")</f>
        <v/>
      </c>
    </row>
    <row r="827" spans="1:9" x14ac:dyDescent="0.2">
      <c r="A827" s="257" t="str">
        <f>IFERROR(IF(AND(A821=A822,A822=A823,A823=A824,A824=A825,A825=A826),IF(A826+1&gt;MATCH(0,Input_Lieferant!$B$9:$B$158,-1),"",A826+1),A826),"")</f>
        <v/>
      </c>
      <c r="B827" t="str">
        <f>IF(Input_Lieferant!B828="","",Input_Lieferant!B828)</f>
        <v/>
      </c>
      <c r="C827" t="str">
        <f t="shared" si="829"/>
        <v/>
      </c>
      <c r="D827" t="str">
        <f t="shared" si="830"/>
        <v/>
      </c>
      <c r="E827" t="str">
        <f t="shared" si="831"/>
        <v/>
      </c>
      <c r="F827" t="str">
        <f t="shared" si="839"/>
        <v/>
      </c>
      <c r="G827" t="str">
        <f t="shared" ref="G827" si="884">IF(A826="","",2)</f>
        <v/>
      </c>
      <c r="H827" t="str">
        <f t="shared" si="833"/>
        <v/>
      </c>
      <c r="I827" t="str">
        <f>_xlfn.IFNA(IF(INDEX(Input_Lieferant!$C$9:$BE$158,MATCH($A827,Input_Lieferant!$B$9:$B$158,0),MATCH($I$2,Input_Lieferant!$C$8:$BE$8,0))=0,"",INDEX(Input_Lieferant!$C$9:$BE$158,MATCH($A827,Input_Lieferant!$B$9:$B$158,0),MATCH($I$2,Input_Lieferant!$C$8:$BE$8,0))),"")</f>
        <v/>
      </c>
    </row>
    <row r="828" spans="1:9" x14ac:dyDescent="0.2">
      <c r="A828" s="257" t="str">
        <f>IFERROR(IF(AND(A822=A823,A823=A824,A824=A825,A825=A826,A826=A827),IF(A827+1&gt;MATCH(0,Input_Lieferant!$B$9:$B$158,-1),"",A827+1),A827),"")</f>
        <v/>
      </c>
      <c r="B828" t="str">
        <f>IF(Input_Lieferant!B829="","",Input_Lieferant!B829)</f>
        <v/>
      </c>
      <c r="C828" t="str">
        <f t="shared" si="829"/>
        <v/>
      </c>
      <c r="D828" t="str">
        <f t="shared" si="830"/>
        <v/>
      </c>
      <c r="E828" t="str">
        <f t="shared" si="831"/>
        <v/>
      </c>
      <c r="F828" t="str">
        <f t="shared" si="839"/>
        <v/>
      </c>
      <c r="G828" t="str">
        <f t="shared" ref="G828" si="885">IF(A828="","",1)</f>
        <v/>
      </c>
      <c r="H828" t="str">
        <f t="shared" si="833"/>
        <v/>
      </c>
      <c r="I828" t="str">
        <f>_xlfn.IFNA(IF(INDEX(Input_Lieferant!$C$9:$BE$158,MATCH($A828,Input_Lieferant!$B$9:$B$158,0),MATCH($I$4,Input_Lieferant!$C$8:$BE$8,0))=0,"",INDEX(Input_Lieferant!$C$9:$BE$158,MATCH($A828,Input_Lieferant!$B$9:$B$158,0),MATCH($I$4,Input_Lieferant!$C$8:$BE$8,0))),"")</f>
        <v/>
      </c>
    </row>
    <row r="829" spans="1:9" x14ac:dyDescent="0.2">
      <c r="A829" s="257" t="str">
        <f>IFERROR(IF(AND(A823=A824,A824=A825,A825=A826,A826=A827,A827=A828),IF(A828+1&gt;MATCH(0,Input_Lieferant!$B$9:$B$158,-1),"",A828+1),A828),"")</f>
        <v/>
      </c>
      <c r="B829" t="str">
        <f>IF(Input_Lieferant!B830="","",Input_Lieferant!B830)</f>
        <v/>
      </c>
      <c r="C829" t="str">
        <f t="shared" si="829"/>
        <v/>
      </c>
      <c r="D829" t="str">
        <f t="shared" si="830"/>
        <v/>
      </c>
      <c r="E829" t="str">
        <f t="shared" si="831"/>
        <v/>
      </c>
      <c r="F829" t="str">
        <f t="shared" si="839"/>
        <v/>
      </c>
      <c r="G829" t="str">
        <f t="shared" ref="G829" si="886">IF(A828="","",2)</f>
        <v/>
      </c>
      <c r="H829" t="str">
        <f t="shared" si="833"/>
        <v/>
      </c>
      <c r="I829" t="str">
        <f>_xlfn.IFNA(IF(INDEX(Input_Lieferant!$C$9:$BE$158,MATCH($A829,Input_Lieferant!$B$9:$B$158,0),MATCH($I$1,Input_Lieferant!$C$8:$BE$8,0))=0,"",INDEX(Input_Lieferant!$C$9:$BE$158,MATCH($A829,Input_Lieferant!$B$9:$B$158,0),MATCH($I$1,Input_Lieferant!$C$8:$BE$8,0))),"")</f>
        <v/>
      </c>
    </row>
    <row r="830" spans="1:9" x14ac:dyDescent="0.2">
      <c r="A830" s="257" t="str">
        <f>IFERROR(IF(AND(A824=A825,A825=A826,A826=A827,A827=A828,A828=A829),IF(A829+1&gt;MATCH(0,Input_Lieferant!$B$9:$B$158,-1),"",A829+1),A829),"")</f>
        <v/>
      </c>
      <c r="B830" t="str">
        <f>IF(Input_Lieferant!B831="","",Input_Lieferant!B831)</f>
        <v/>
      </c>
      <c r="C830" t="str">
        <f t="shared" si="829"/>
        <v/>
      </c>
      <c r="D830" t="str">
        <f t="shared" si="830"/>
        <v/>
      </c>
      <c r="E830" t="str">
        <f t="shared" si="831"/>
        <v/>
      </c>
      <c r="F830" t="str">
        <f t="shared" si="839"/>
        <v/>
      </c>
      <c r="G830" t="str">
        <f t="shared" ref="G830" si="887">IF(A830="","",1)</f>
        <v/>
      </c>
      <c r="H830" t="str">
        <f t="shared" si="833"/>
        <v/>
      </c>
      <c r="I830" t="str">
        <f>_xlfn.IFNA(IF(INDEX(Input_Lieferant!$C$9:$BE$158,MATCH($A830,Input_Lieferant!$B$9:$B$158,0),MATCH($I$6,Input_Lieferant!$C$8:$BE$8,0))=0,"",INDEX(Input_Lieferant!$C$9:$BE$158,MATCH($A830,Input_Lieferant!$B$9:$B$158,0),MATCH($I$6,Input_Lieferant!$C$8:$BE$8,0))),"")</f>
        <v/>
      </c>
    </row>
    <row r="831" spans="1:9" x14ac:dyDescent="0.2">
      <c r="A831" s="257" t="str">
        <f>IFERROR(IF(AND(A825=A826,A826=A827,A827=A828,A828=A829,A829=A830),IF(A830+1&gt;MATCH(0,Input_Lieferant!$B$9:$B$158,-1),"",A830+1),A830),"")</f>
        <v/>
      </c>
      <c r="B831" t="str">
        <f>IF(Input_Lieferant!B832="","",Input_Lieferant!B832)</f>
        <v/>
      </c>
      <c r="C831" t="str">
        <f t="shared" si="829"/>
        <v/>
      </c>
      <c r="D831" t="str">
        <f t="shared" si="830"/>
        <v/>
      </c>
      <c r="E831" t="str">
        <f t="shared" si="831"/>
        <v/>
      </c>
      <c r="F831" t="str">
        <f t="shared" si="839"/>
        <v/>
      </c>
      <c r="G831" t="str">
        <f t="shared" ref="G831" si="888">IF(A830="","",2)</f>
        <v/>
      </c>
      <c r="H831" t="str">
        <f t="shared" si="833"/>
        <v/>
      </c>
      <c r="I831" t="str">
        <f>_xlfn.IFNA(IF(INDEX(Input_Lieferant!$C$9:$BE$158,MATCH($A831,Input_Lieferant!$B$9:$B$158,0),MATCH($I$3,Input_Lieferant!$C$8:$BE$8,0))=0,"",INDEX(Input_Lieferant!$C$9:$BE$158,MATCH($A831,Input_Lieferant!$B$9:$B$158,0),MATCH($I$3,Input_Lieferant!$C$8:$BE$8,0))),"")</f>
        <v/>
      </c>
    </row>
    <row r="832" spans="1:9" x14ac:dyDescent="0.2">
      <c r="A832" s="257" t="str">
        <f>IFERROR(IF(AND(A826=A827,A827=A828,A828=A829,A829=A830,A830=A831),IF(A831+1&gt;MATCH(0,Input_Lieferant!$B$9:$B$158,-1),"",A831+1),A831),"")</f>
        <v/>
      </c>
      <c r="B832" t="str">
        <f>IF(Input_Lieferant!B833="","",Input_Lieferant!B833)</f>
        <v/>
      </c>
      <c r="C832" t="str">
        <f t="shared" si="829"/>
        <v/>
      </c>
      <c r="D832" t="str">
        <f t="shared" si="830"/>
        <v/>
      </c>
      <c r="E832" t="str">
        <f t="shared" si="831"/>
        <v/>
      </c>
      <c r="F832" t="str">
        <f t="shared" si="839"/>
        <v/>
      </c>
      <c r="G832" t="str">
        <f t="shared" ref="G832" si="889">IF(A832="","",1)</f>
        <v/>
      </c>
      <c r="H832" t="str">
        <f t="shared" si="833"/>
        <v/>
      </c>
      <c r="I832" t="str">
        <f>_xlfn.IFNA(IF(INDEX(Input_Lieferant!$C$9:$BE$158,MATCH($A832,Input_Lieferant!$B$9:$B$158,0),MATCH($I$5,Input_Lieferant!$C$8:$BE$8,0))=0,"",INDEX(Input_Lieferant!$C$9:$BE$158,MATCH($A832,Input_Lieferant!$B$9:$B$158,0),MATCH($I$5,Input_Lieferant!$C$8:$BE$8,0))),"")</f>
        <v/>
      </c>
    </row>
    <row r="833" spans="1:9" x14ac:dyDescent="0.2">
      <c r="A833" s="257" t="str">
        <f>IFERROR(IF(AND(A827=A828,A828=A829,A829=A830,A830=A831,A831=A832),IF(A832+1&gt;MATCH(0,Input_Lieferant!$B$9:$B$158,-1),"",A832+1),A832),"")</f>
        <v/>
      </c>
      <c r="B833" t="str">
        <f>IF(Input_Lieferant!B834="","",Input_Lieferant!B834)</f>
        <v/>
      </c>
      <c r="C833" t="str">
        <f t="shared" si="829"/>
        <v/>
      </c>
      <c r="D833" t="str">
        <f t="shared" si="830"/>
        <v/>
      </c>
      <c r="E833" t="str">
        <f t="shared" si="831"/>
        <v/>
      </c>
      <c r="F833" t="str">
        <f t="shared" si="839"/>
        <v/>
      </c>
      <c r="G833" t="str">
        <f t="shared" ref="G833" si="890">IF(A832="","",2)</f>
        <v/>
      </c>
      <c r="H833" t="str">
        <f t="shared" si="833"/>
        <v/>
      </c>
      <c r="I833" t="str">
        <f>_xlfn.IFNA(IF(INDEX(Input_Lieferant!$C$9:$BE$158,MATCH($A833,Input_Lieferant!$B$9:$B$158,0),MATCH($I$2,Input_Lieferant!$C$8:$BE$8,0))=0,"",INDEX(Input_Lieferant!$C$9:$BE$158,MATCH($A833,Input_Lieferant!$B$9:$B$158,0),MATCH($I$2,Input_Lieferant!$C$8:$BE$8,0))),"")</f>
        <v/>
      </c>
    </row>
    <row r="834" spans="1:9" x14ac:dyDescent="0.2">
      <c r="A834" s="257" t="str">
        <f>IFERROR(IF(AND(A828=A829,A829=A830,A830=A831,A831=A832,A832=A833),IF(A833+1&gt;MATCH(0,Input_Lieferant!$B$9:$B$158,-1),"",A833+1),A833),"")</f>
        <v/>
      </c>
      <c r="B834" t="str">
        <f>IF(Input_Lieferant!B835="","",Input_Lieferant!B835)</f>
        <v/>
      </c>
      <c r="C834" t="str">
        <f t="shared" si="829"/>
        <v/>
      </c>
      <c r="D834" t="str">
        <f t="shared" si="830"/>
        <v/>
      </c>
      <c r="E834" t="str">
        <f t="shared" si="831"/>
        <v/>
      </c>
      <c r="F834" t="str">
        <f t="shared" si="839"/>
        <v/>
      </c>
      <c r="G834" t="str">
        <f t="shared" ref="G834" si="891">IF(A834="","",1)</f>
        <v/>
      </c>
      <c r="H834" t="str">
        <f t="shared" si="833"/>
        <v/>
      </c>
      <c r="I834" t="str">
        <f>_xlfn.IFNA(IF(INDEX(Input_Lieferant!$C$9:$BE$158,MATCH($A834,Input_Lieferant!$B$9:$B$158,0),MATCH($I$4,Input_Lieferant!$C$8:$BE$8,0))=0,"",INDEX(Input_Lieferant!$C$9:$BE$158,MATCH($A834,Input_Lieferant!$B$9:$B$158,0),MATCH($I$4,Input_Lieferant!$C$8:$BE$8,0))),"")</f>
        <v/>
      </c>
    </row>
    <row r="835" spans="1:9" x14ac:dyDescent="0.2">
      <c r="A835" s="257" t="str">
        <f>IFERROR(IF(AND(A829=A830,A830=A831,A831=A832,A832=A833,A833=A834),IF(A834+1&gt;MATCH(0,Input_Lieferant!$B$9:$B$158,-1),"",A834+1),A834),"")</f>
        <v/>
      </c>
      <c r="B835" t="str">
        <f>IF(Input_Lieferant!B836="","",Input_Lieferant!B836)</f>
        <v/>
      </c>
      <c r="C835" t="str">
        <f t="shared" si="829"/>
        <v/>
      </c>
      <c r="D835" t="str">
        <f t="shared" si="830"/>
        <v/>
      </c>
      <c r="E835" t="str">
        <f t="shared" si="831"/>
        <v/>
      </c>
      <c r="F835" t="str">
        <f t="shared" si="839"/>
        <v/>
      </c>
      <c r="G835" t="str">
        <f t="shared" ref="G835" si="892">IF(A834="","",2)</f>
        <v/>
      </c>
      <c r="H835" t="str">
        <f t="shared" si="833"/>
        <v/>
      </c>
      <c r="I835" t="str">
        <f>_xlfn.IFNA(IF(INDEX(Input_Lieferant!$C$9:$BE$158,MATCH($A835,Input_Lieferant!$B$9:$B$158,0),MATCH($I$1,Input_Lieferant!$C$8:$BE$8,0))=0,"",INDEX(Input_Lieferant!$C$9:$BE$158,MATCH($A835,Input_Lieferant!$B$9:$B$158,0),MATCH($I$1,Input_Lieferant!$C$8:$BE$8,0))),"")</f>
        <v/>
      </c>
    </row>
    <row r="836" spans="1:9" x14ac:dyDescent="0.2">
      <c r="A836" s="257" t="str">
        <f>IFERROR(IF(AND(A830=A831,A831=A832,A832=A833,A833=A834,A834=A835),IF(A835+1&gt;MATCH(0,Input_Lieferant!$B$9:$B$158,-1),"",A835+1),A835),"")</f>
        <v/>
      </c>
      <c r="B836" t="str">
        <f>IF(Input_Lieferant!B837="","",Input_Lieferant!B837)</f>
        <v/>
      </c>
      <c r="C836" t="str">
        <f t="shared" si="829"/>
        <v/>
      </c>
      <c r="D836" t="str">
        <f t="shared" si="830"/>
        <v/>
      </c>
      <c r="E836" t="str">
        <f t="shared" si="831"/>
        <v/>
      </c>
      <c r="F836" t="str">
        <f t="shared" si="839"/>
        <v/>
      </c>
      <c r="G836" t="str">
        <f t="shared" ref="G836" si="893">IF(A836="","",1)</f>
        <v/>
      </c>
      <c r="H836" t="str">
        <f t="shared" si="833"/>
        <v/>
      </c>
      <c r="I836" t="str">
        <f>_xlfn.IFNA(IF(INDEX(Input_Lieferant!$C$9:$BE$158,MATCH($A836,Input_Lieferant!$B$9:$B$158,0),MATCH($I$6,Input_Lieferant!$C$8:$BE$8,0))=0,"",INDEX(Input_Lieferant!$C$9:$BE$158,MATCH($A836,Input_Lieferant!$B$9:$B$158,0),MATCH($I$6,Input_Lieferant!$C$8:$BE$8,0))),"")</f>
        <v/>
      </c>
    </row>
    <row r="837" spans="1:9" x14ac:dyDescent="0.2">
      <c r="A837" s="257" t="str">
        <f>IFERROR(IF(AND(A831=A832,A832=A833,A833=A834,A834=A835,A835=A836),IF(A836+1&gt;MATCH(0,Input_Lieferant!$B$9:$B$158,-1),"",A836+1),A836),"")</f>
        <v/>
      </c>
      <c r="B837" t="str">
        <f>IF(Input_Lieferant!B838="","",Input_Lieferant!B838)</f>
        <v/>
      </c>
      <c r="C837" t="str">
        <f t="shared" si="829"/>
        <v/>
      </c>
      <c r="D837" t="str">
        <f t="shared" si="830"/>
        <v/>
      </c>
      <c r="E837" t="str">
        <f t="shared" si="831"/>
        <v/>
      </c>
      <c r="F837" t="str">
        <f t="shared" si="839"/>
        <v/>
      </c>
      <c r="G837" t="str">
        <f t="shared" ref="G837" si="894">IF(A836="","",2)</f>
        <v/>
      </c>
      <c r="H837" t="str">
        <f t="shared" si="833"/>
        <v/>
      </c>
      <c r="I837" t="str">
        <f>_xlfn.IFNA(IF(INDEX(Input_Lieferant!$C$9:$BE$158,MATCH($A837,Input_Lieferant!$B$9:$B$158,0),MATCH($I$3,Input_Lieferant!$C$8:$BE$8,0))=0,"",INDEX(Input_Lieferant!$C$9:$BE$158,MATCH($A837,Input_Lieferant!$B$9:$B$158,0),MATCH($I$3,Input_Lieferant!$C$8:$BE$8,0))),"")</f>
        <v/>
      </c>
    </row>
    <row r="838" spans="1:9" x14ac:dyDescent="0.2">
      <c r="A838" s="257" t="str">
        <f>IFERROR(IF(AND(A832=A833,A833=A834,A834=A835,A835=A836,A836=A837),IF(A837+1&gt;MATCH(0,Input_Lieferant!$B$9:$B$158,-1),"",A837+1),A837),"")</f>
        <v/>
      </c>
      <c r="B838" t="str">
        <f>IF(Input_Lieferant!B839="","",Input_Lieferant!B839)</f>
        <v/>
      </c>
      <c r="C838" t="str">
        <f t="shared" si="829"/>
        <v/>
      </c>
      <c r="D838" t="str">
        <f t="shared" si="830"/>
        <v/>
      </c>
      <c r="E838" t="str">
        <f t="shared" si="831"/>
        <v/>
      </c>
      <c r="F838" t="str">
        <f t="shared" si="839"/>
        <v/>
      </c>
      <c r="G838" t="str">
        <f t="shared" ref="G838" si="895">IF(A838="","",1)</f>
        <v/>
      </c>
      <c r="H838" t="str">
        <f t="shared" si="833"/>
        <v/>
      </c>
      <c r="I838" t="str">
        <f>_xlfn.IFNA(IF(INDEX(Input_Lieferant!$C$9:$BE$158,MATCH($A838,Input_Lieferant!$B$9:$B$158,0),MATCH($I$5,Input_Lieferant!$C$8:$BE$8,0))=0,"",INDEX(Input_Lieferant!$C$9:$BE$158,MATCH($A838,Input_Lieferant!$B$9:$B$158,0),MATCH($I$5,Input_Lieferant!$C$8:$BE$8,0))),"")</f>
        <v/>
      </c>
    </row>
    <row r="839" spans="1:9" x14ac:dyDescent="0.2">
      <c r="A839" s="257" t="str">
        <f>IFERROR(IF(AND(A833=A834,A834=A835,A835=A836,A836=A837,A837=A838),IF(A838+1&gt;MATCH(0,Input_Lieferant!$B$9:$B$158,-1),"",A838+1),A838),"")</f>
        <v/>
      </c>
      <c r="B839" t="str">
        <f>IF(Input_Lieferant!B840="","",Input_Lieferant!B840)</f>
        <v/>
      </c>
      <c r="C839" t="str">
        <f t="shared" si="829"/>
        <v/>
      </c>
      <c r="D839" t="str">
        <f t="shared" si="830"/>
        <v/>
      </c>
      <c r="E839" t="str">
        <f t="shared" si="831"/>
        <v/>
      </c>
      <c r="F839" t="str">
        <f t="shared" si="839"/>
        <v/>
      </c>
      <c r="G839" t="str">
        <f t="shared" ref="G839" si="896">IF(A838="","",2)</f>
        <v/>
      </c>
      <c r="H839" t="str">
        <f t="shared" si="833"/>
        <v/>
      </c>
      <c r="I839" t="str">
        <f>_xlfn.IFNA(IF(INDEX(Input_Lieferant!$C$9:$BE$158,MATCH($A839,Input_Lieferant!$B$9:$B$158,0),MATCH($I$2,Input_Lieferant!$C$8:$BE$8,0))=0,"",INDEX(Input_Lieferant!$C$9:$BE$158,MATCH($A839,Input_Lieferant!$B$9:$B$158,0),MATCH($I$2,Input_Lieferant!$C$8:$BE$8,0))),"")</f>
        <v/>
      </c>
    </row>
    <row r="840" spans="1:9" x14ac:dyDescent="0.2">
      <c r="A840" s="257" t="str">
        <f>IFERROR(IF(AND(A834=A835,A835=A836,A836=A837,A837=A838,A838=A839),IF(A839+1&gt;MATCH(0,Input_Lieferant!$B$9:$B$158,-1),"",A839+1),A839),"")</f>
        <v/>
      </c>
      <c r="B840" t="str">
        <f>IF(Input_Lieferant!B841="","",Input_Lieferant!B841)</f>
        <v/>
      </c>
      <c r="C840" t="str">
        <f t="shared" si="829"/>
        <v/>
      </c>
      <c r="D840" t="str">
        <f t="shared" si="830"/>
        <v/>
      </c>
      <c r="E840" t="str">
        <f t="shared" si="831"/>
        <v/>
      </c>
      <c r="F840" t="str">
        <f t="shared" si="839"/>
        <v/>
      </c>
      <c r="G840" t="str">
        <f t="shared" ref="G840" si="897">IF(A840="","",1)</f>
        <v/>
      </c>
      <c r="H840" t="str">
        <f t="shared" si="833"/>
        <v/>
      </c>
      <c r="I840" t="str">
        <f>_xlfn.IFNA(IF(INDEX(Input_Lieferant!$C$9:$BE$158,MATCH($A840,Input_Lieferant!$B$9:$B$158,0),MATCH($I$4,Input_Lieferant!$C$8:$BE$8,0))=0,"",INDEX(Input_Lieferant!$C$9:$BE$158,MATCH($A840,Input_Lieferant!$B$9:$B$158,0),MATCH($I$4,Input_Lieferant!$C$8:$BE$8,0))),"")</f>
        <v/>
      </c>
    </row>
    <row r="841" spans="1:9" x14ac:dyDescent="0.2">
      <c r="A841" s="257" t="str">
        <f>IFERROR(IF(AND(A835=A836,A836=A837,A837=A838,A838=A839,A839=A840),IF(A840+1&gt;MATCH(0,Input_Lieferant!$B$9:$B$158,-1),"",A840+1),A840),"")</f>
        <v/>
      </c>
      <c r="B841" t="str">
        <f>IF(Input_Lieferant!B842="","",Input_Lieferant!B842)</f>
        <v/>
      </c>
      <c r="C841" t="str">
        <f t="shared" ref="C841:C904" si="898">IF(A841&lt;&gt;"","MATERIAL","")</f>
        <v/>
      </c>
      <c r="D841" t="str">
        <f t="shared" ref="D841:D904" si="899">A841</f>
        <v/>
      </c>
      <c r="E841" t="str">
        <f t="shared" ref="E841:E904" si="900">IF(A841&lt;&gt;"","GRUN","")</f>
        <v/>
      </c>
      <c r="F841" t="str">
        <f t="shared" si="839"/>
        <v/>
      </c>
      <c r="G841" t="str">
        <f t="shared" ref="G841" si="901">IF(A840="","",2)</f>
        <v/>
      </c>
      <c r="H841" t="str">
        <f t="shared" ref="H841:H904" si="902">IF(G841=2,"/","")</f>
        <v/>
      </c>
      <c r="I841" t="str">
        <f>_xlfn.IFNA(IF(INDEX(Input_Lieferant!$C$9:$BE$158,MATCH($A841,Input_Lieferant!$B$9:$B$158,0),MATCH($I$1,Input_Lieferant!$C$8:$BE$8,0))=0,"",INDEX(Input_Lieferant!$C$9:$BE$158,MATCH($A841,Input_Lieferant!$B$9:$B$158,0),MATCH($I$1,Input_Lieferant!$C$8:$BE$8,0))),"")</f>
        <v/>
      </c>
    </row>
    <row r="842" spans="1:9" x14ac:dyDescent="0.2">
      <c r="A842" s="257" t="str">
        <f>IFERROR(IF(AND(A836=A837,A837=A838,A838=A839,A839=A840,A840=A841),IF(A841+1&gt;MATCH(0,Input_Lieferant!$B$9:$B$158,-1),"",A841+1),A841),"")</f>
        <v/>
      </c>
      <c r="B842" t="str">
        <f>IF(Input_Lieferant!B843="","",Input_Lieferant!B843)</f>
        <v/>
      </c>
      <c r="C842" t="str">
        <f t="shared" si="898"/>
        <v/>
      </c>
      <c r="D842" t="str">
        <f t="shared" si="899"/>
        <v/>
      </c>
      <c r="E842" t="str">
        <f t="shared" si="900"/>
        <v/>
      </c>
      <c r="F842" t="str">
        <f t="shared" si="839"/>
        <v/>
      </c>
      <c r="G842" t="str">
        <f t="shared" ref="G842" si="903">IF(A842="","",1)</f>
        <v/>
      </c>
      <c r="H842" t="str">
        <f t="shared" si="902"/>
        <v/>
      </c>
      <c r="I842" t="str">
        <f>_xlfn.IFNA(IF(INDEX(Input_Lieferant!$C$9:$BE$158,MATCH($A842,Input_Lieferant!$B$9:$B$158,0),MATCH($I$6,Input_Lieferant!$C$8:$BE$8,0))=0,"",INDEX(Input_Lieferant!$C$9:$BE$158,MATCH($A842,Input_Lieferant!$B$9:$B$158,0),MATCH($I$6,Input_Lieferant!$C$8:$BE$8,0))),"")</f>
        <v/>
      </c>
    </row>
    <row r="843" spans="1:9" x14ac:dyDescent="0.2">
      <c r="A843" s="257" t="str">
        <f>IFERROR(IF(AND(A837=A838,A838=A839,A839=A840,A840=A841,A841=A842),IF(A842+1&gt;MATCH(0,Input_Lieferant!$B$9:$B$158,-1),"",A842+1),A842),"")</f>
        <v/>
      </c>
      <c r="B843" t="str">
        <f>IF(Input_Lieferant!B844="","",Input_Lieferant!B844)</f>
        <v/>
      </c>
      <c r="C843" t="str">
        <f t="shared" si="898"/>
        <v/>
      </c>
      <c r="D843" t="str">
        <f t="shared" si="899"/>
        <v/>
      </c>
      <c r="E843" t="str">
        <f t="shared" si="900"/>
        <v/>
      </c>
      <c r="F843" t="str">
        <f t="shared" si="839"/>
        <v/>
      </c>
      <c r="G843" t="str">
        <f t="shared" ref="G843" si="904">IF(A842="","",2)</f>
        <v/>
      </c>
      <c r="H843" t="str">
        <f t="shared" si="902"/>
        <v/>
      </c>
      <c r="I843" t="str">
        <f>_xlfn.IFNA(IF(INDEX(Input_Lieferant!$C$9:$BE$158,MATCH($A843,Input_Lieferant!$B$9:$B$158,0),MATCH($I$3,Input_Lieferant!$C$8:$BE$8,0))=0,"",INDEX(Input_Lieferant!$C$9:$BE$158,MATCH($A843,Input_Lieferant!$B$9:$B$158,0),MATCH($I$3,Input_Lieferant!$C$8:$BE$8,0))),"")</f>
        <v/>
      </c>
    </row>
    <row r="844" spans="1:9" x14ac:dyDescent="0.2">
      <c r="A844" s="257" t="str">
        <f>IFERROR(IF(AND(A838=A839,A839=A840,A840=A841,A841=A842,A842=A843),IF(A843+1&gt;MATCH(0,Input_Lieferant!$B$9:$B$158,-1),"",A843+1),A843),"")</f>
        <v/>
      </c>
      <c r="B844" t="str">
        <f>IF(Input_Lieferant!B845="","",Input_Lieferant!B845)</f>
        <v/>
      </c>
      <c r="C844" t="str">
        <f t="shared" si="898"/>
        <v/>
      </c>
      <c r="D844" t="str">
        <f t="shared" si="899"/>
        <v/>
      </c>
      <c r="E844" t="str">
        <f t="shared" si="900"/>
        <v/>
      </c>
      <c r="F844" t="str">
        <f t="shared" si="839"/>
        <v/>
      </c>
      <c r="G844" t="str">
        <f t="shared" ref="G844" si="905">IF(A844="","",1)</f>
        <v/>
      </c>
      <c r="H844" t="str">
        <f t="shared" si="902"/>
        <v/>
      </c>
      <c r="I844" t="str">
        <f>_xlfn.IFNA(IF(INDEX(Input_Lieferant!$C$9:$BE$158,MATCH($A844,Input_Lieferant!$B$9:$B$158,0),MATCH($I$5,Input_Lieferant!$C$8:$BE$8,0))=0,"",INDEX(Input_Lieferant!$C$9:$BE$158,MATCH($A844,Input_Lieferant!$B$9:$B$158,0),MATCH($I$5,Input_Lieferant!$C$8:$BE$8,0))),"")</f>
        <v/>
      </c>
    </row>
    <row r="845" spans="1:9" x14ac:dyDescent="0.2">
      <c r="A845" s="257" t="str">
        <f>IFERROR(IF(AND(A839=A840,A840=A841,A841=A842,A842=A843,A843=A844),IF(A844+1&gt;MATCH(0,Input_Lieferant!$B$9:$B$158,-1),"",A844+1),A844),"")</f>
        <v/>
      </c>
      <c r="B845" t="str">
        <f>IF(Input_Lieferant!B846="","",Input_Lieferant!B846)</f>
        <v/>
      </c>
      <c r="C845" t="str">
        <f t="shared" si="898"/>
        <v/>
      </c>
      <c r="D845" t="str">
        <f t="shared" si="899"/>
        <v/>
      </c>
      <c r="E845" t="str">
        <f t="shared" si="900"/>
        <v/>
      </c>
      <c r="F845" t="str">
        <f t="shared" si="839"/>
        <v/>
      </c>
      <c r="G845" t="str">
        <f t="shared" ref="G845" si="906">IF(A844="","",2)</f>
        <v/>
      </c>
      <c r="H845" t="str">
        <f t="shared" si="902"/>
        <v/>
      </c>
      <c r="I845" t="str">
        <f>_xlfn.IFNA(IF(INDEX(Input_Lieferant!$C$9:$BE$158,MATCH($A845,Input_Lieferant!$B$9:$B$158,0),MATCH($I$2,Input_Lieferant!$C$8:$BE$8,0))=0,"",INDEX(Input_Lieferant!$C$9:$BE$158,MATCH($A845,Input_Lieferant!$B$9:$B$158,0),MATCH($I$2,Input_Lieferant!$C$8:$BE$8,0))),"")</f>
        <v/>
      </c>
    </row>
    <row r="846" spans="1:9" x14ac:dyDescent="0.2">
      <c r="A846" s="257" t="str">
        <f>IFERROR(IF(AND(A840=A841,A841=A842,A842=A843,A843=A844,A844=A845),IF(A845+1&gt;MATCH(0,Input_Lieferant!$B$9:$B$158,-1),"",A845+1),A845),"")</f>
        <v/>
      </c>
      <c r="B846" t="str">
        <f>IF(Input_Lieferant!B847="","",Input_Lieferant!B847)</f>
        <v/>
      </c>
      <c r="C846" t="str">
        <f t="shared" si="898"/>
        <v/>
      </c>
      <c r="D846" t="str">
        <f t="shared" si="899"/>
        <v/>
      </c>
      <c r="E846" t="str">
        <f t="shared" si="900"/>
        <v/>
      </c>
      <c r="F846" t="str">
        <f t="shared" si="839"/>
        <v/>
      </c>
      <c r="G846" t="str">
        <f t="shared" ref="G846" si="907">IF(A846="","",1)</f>
        <v/>
      </c>
      <c r="H846" t="str">
        <f t="shared" si="902"/>
        <v/>
      </c>
      <c r="I846" t="str">
        <f>_xlfn.IFNA(IF(INDEX(Input_Lieferant!$C$9:$BE$158,MATCH($A846,Input_Lieferant!$B$9:$B$158,0),MATCH($I$4,Input_Lieferant!$C$8:$BE$8,0))=0,"",INDEX(Input_Lieferant!$C$9:$BE$158,MATCH($A846,Input_Lieferant!$B$9:$B$158,0),MATCH($I$4,Input_Lieferant!$C$8:$BE$8,0))),"")</f>
        <v/>
      </c>
    </row>
    <row r="847" spans="1:9" x14ac:dyDescent="0.2">
      <c r="A847" s="257" t="str">
        <f>IFERROR(IF(AND(A841=A842,A842=A843,A843=A844,A844=A845,A845=A846),IF(A846+1&gt;MATCH(0,Input_Lieferant!$B$9:$B$158,-1),"",A846+1),A846),"")</f>
        <v/>
      </c>
      <c r="B847" t="str">
        <f>IF(Input_Lieferant!B848="","",Input_Lieferant!B848)</f>
        <v/>
      </c>
      <c r="C847" t="str">
        <f t="shared" si="898"/>
        <v/>
      </c>
      <c r="D847" t="str">
        <f t="shared" si="899"/>
        <v/>
      </c>
      <c r="E847" t="str">
        <f t="shared" si="900"/>
        <v/>
      </c>
      <c r="F847" t="str">
        <f t="shared" ref="F847:F907" si="908">IF(A847&lt;&gt;"",F841,"")</f>
        <v/>
      </c>
      <c r="G847" t="str">
        <f t="shared" ref="G847" si="909">IF(A846="","",2)</f>
        <v/>
      </c>
      <c r="H847" t="str">
        <f t="shared" si="902"/>
        <v/>
      </c>
      <c r="I847" t="str">
        <f>_xlfn.IFNA(IF(INDEX(Input_Lieferant!$C$9:$BE$158,MATCH($A847,Input_Lieferant!$B$9:$B$158,0),MATCH($I$1,Input_Lieferant!$C$8:$BE$8,0))=0,"",INDEX(Input_Lieferant!$C$9:$BE$158,MATCH($A847,Input_Lieferant!$B$9:$B$158,0),MATCH($I$1,Input_Lieferant!$C$8:$BE$8,0))),"")</f>
        <v/>
      </c>
    </row>
    <row r="848" spans="1:9" x14ac:dyDescent="0.2">
      <c r="A848" s="257" t="str">
        <f>IFERROR(IF(AND(A842=A843,A843=A844,A844=A845,A845=A846,A846=A847),IF(A847+1&gt;MATCH(0,Input_Lieferant!$B$9:$B$158,-1),"",A847+1),A847),"")</f>
        <v/>
      </c>
      <c r="B848" t="str">
        <f>IF(Input_Lieferant!B849="","",Input_Lieferant!B849)</f>
        <v/>
      </c>
      <c r="C848" t="str">
        <f t="shared" si="898"/>
        <v/>
      </c>
      <c r="D848" t="str">
        <f t="shared" si="899"/>
        <v/>
      </c>
      <c r="E848" t="str">
        <f t="shared" si="900"/>
        <v/>
      </c>
      <c r="F848" t="str">
        <f t="shared" si="908"/>
        <v/>
      </c>
      <c r="G848" t="str">
        <f t="shared" ref="G848" si="910">IF(A848="","",1)</f>
        <v/>
      </c>
      <c r="H848" t="str">
        <f t="shared" si="902"/>
        <v/>
      </c>
      <c r="I848" t="str">
        <f>_xlfn.IFNA(IF(INDEX(Input_Lieferant!$C$9:$BE$158,MATCH($A848,Input_Lieferant!$B$9:$B$158,0),MATCH($I$6,Input_Lieferant!$C$8:$BE$8,0))=0,"",INDEX(Input_Lieferant!$C$9:$BE$158,MATCH($A848,Input_Lieferant!$B$9:$B$158,0),MATCH($I$6,Input_Lieferant!$C$8:$BE$8,0))),"")</f>
        <v/>
      </c>
    </row>
    <row r="849" spans="1:9" x14ac:dyDescent="0.2">
      <c r="A849" s="257" t="str">
        <f>IFERROR(IF(AND(A843=A844,A844=A845,A845=A846,A846=A847,A847=A848),IF(A848+1&gt;MATCH(0,Input_Lieferant!$B$9:$B$158,-1),"",A848+1),A848),"")</f>
        <v/>
      </c>
      <c r="B849" t="str">
        <f>IF(Input_Lieferant!B850="","",Input_Lieferant!B850)</f>
        <v/>
      </c>
      <c r="C849" t="str">
        <f t="shared" si="898"/>
        <v/>
      </c>
      <c r="D849" t="str">
        <f t="shared" si="899"/>
        <v/>
      </c>
      <c r="E849" t="str">
        <f t="shared" si="900"/>
        <v/>
      </c>
      <c r="F849" t="str">
        <f t="shared" si="908"/>
        <v/>
      </c>
      <c r="G849" t="str">
        <f t="shared" ref="G849" si="911">IF(A848="","",2)</f>
        <v/>
      </c>
      <c r="H849" t="str">
        <f t="shared" si="902"/>
        <v/>
      </c>
      <c r="I849" t="str">
        <f>_xlfn.IFNA(IF(INDEX(Input_Lieferant!$C$9:$BE$158,MATCH($A849,Input_Lieferant!$B$9:$B$158,0),MATCH($I$3,Input_Lieferant!$C$8:$BE$8,0))=0,"",INDEX(Input_Lieferant!$C$9:$BE$158,MATCH($A849,Input_Lieferant!$B$9:$B$158,0),MATCH($I$3,Input_Lieferant!$C$8:$BE$8,0))),"")</f>
        <v/>
      </c>
    </row>
    <row r="850" spans="1:9" x14ac:dyDescent="0.2">
      <c r="A850" s="257" t="str">
        <f>IFERROR(IF(AND(A844=A845,A845=A846,A846=A847,A847=A848,A848=A849),IF(A849+1&gt;MATCH(0,Input_Lieferant!$B$9:$B$158,-1),"",A849+1),A849),"")</f>
        <v/>
      </c>
      <c r="B850" t="str">
        <f>IF(Input_Lieferant!B851="","",Input_Lieferant!B851)</f>
        <v/>
      </c>
      <c r="C850" t="str">
        <f t="shared" si="898"/>
        <v/>
      </c>
      <c r="D850" t="str">
        <f t="shared" si="899"/>
        <v/>
      </c>
      <c r="E850" t="str">
        <f t="shared" si="900"/>
        <v/>
      </c>
      <c r="F850" t="str">
        <f t="shared" si="908"/>
        <v/>
      </c>
      <c r="G850" t="str">
        <f t="shared" ref="G850" si="912">IF(A850="","",1)</f>
        <v/>
      </c>
      <c r="H850" t="str">
        <f t="shared" si="902"/>
        <v/>
      </c>
      <c r="I850" t="str">
        <f>_xlfn.IFNA(IF(INDEX(Input_Lieferant!$C$9:$BE$158,MATCH($A850,Input_Lieferant!$B$9:$B$158,0),MATCH($I$5,Input_Lieferant!$C$8:$BE$8,0))=0,"",INDEX(Input_Lieferant!$C$9:$BE$158,MATCH($A850,Input_Lieferant!$B$9:$B$158,0),MATCH($I$5,Input_Lieferant!$C$8:$BE$8,0))),"")</f>
        <v/>
      </c>
    </row>
    <row r="851" spans="1:9" x14ac:dyDescent="0.2">
      <c r="A851" s="257" t="str">
        <f>IFERROR(IF(AND(A845=A846,A846=A847,A847=A848,A848=A849,A849=A850),IF(A850+1&gt;MATCH(0,Input_Lieferant!$B$9:$B$158,-1),"",A850+1),A850),"")</f>
        <v/>
      </c>
      <c r="B851" t="str">
        <f>IF(Input_Lieferant!B852="","",Input_Lieferant!B852)</f>
        <v/>
      </c>
      <c r="C851" t="str">
        <f t="shared" si="898"/>
        <v/>
      </c>
      <c r="D851" t="str">
        <f t="shared" si="899"/>
        <v/>
      </c>
      <c r="E851" t="str">
        <f t="shared" si="900"/>
        <v/>
      </c>
      <c r="F851" t="str">
        <f t="shared" si="908"/>
        <v/>
      </c>
      <c r="G851" t="str">
        <f t="shared" ref="G851" si="913">IF(A850="","",2)</f>
        <v/>
      </c>
      <c r="H851" t="str">
        <f t="shared" si="902"/>
        <v/>
      </c>
      <c r="I851" t="str">
        <f>_xlfn.IFNA(IF(INDEX(Input_Lieferant!$C$9:$BE$158,MATCH($A851,Input_Lieferant!$B$9:$B$158,0),MATCH($I$2,Input_Lieferant!$C$8:$BE$8,0))=0,"",INDEX(Input_Lieferant!$C$9:$BE$158,MATCH($A851,Input_Lieferant!$B$9:$B$158,0),MATCH($I$2,Input_Lieferant!$C$8:$BE$8,0))),"")</f>
        <v/>
      </c>
    </row>
    <row r="852" spans="1:9" x14ac:dyDescent="0.2">
      <c r="A852" s="257" t="str">
        <f>IFERROR(IF(AND(A846=A847,A847=A848,A848=A849,A849=A850,A850=A851),IF(A851+1&gt;MATCH(0,Input_Lieferant!$B$9:$B$158,-1),"",A851+1),A851),"")</f>
        <v/>
      </c>
      <c r="B852" t="str">
        <f>IF(Input_Lieferant!B853="","",Input_Lieferant!B853)</f>
        <v/>
      </c>
      <c r="C852" t="str">
        <f t="shared" si="898"/>
        <v/>
      </c>
      <c r="D852" t="str">
        <f t="shared" si="899"/>
        <v/>
      </c>
      <c r="E852" t="str">
        <f t="shared" si="900"/>
        <v/>
      </c>
      <c r="F852" t="str">
        <f t="shared" si="908"/>
        <v/>
      </c>
      <c r="G852" t="str">
        <f t="shared" ref="G852" si="914">IF(A852="","",1)</f>
        <v/>
      </c>
      <c r="H852" t="str">
        <f t="shared" si="902"/>
        <v/>
      </c>
      <c r="I852" t="str">
        <f>_xlfn.IFNA(IF(INDEX(Input_Lieferant!$C$9:$BE$158,MATCH($A852,Input_Lieferant!$B$9:$B$158,0),MATCH($I$4,Input_Lieferant!$C$8:$BE$8,0))=0,"",INDEX(Input_Lieferant!$C$9:$BE$158,MATCH($A852,Input_Lieferant!$B$9:$B$158,0),MATCH($I$4,Input_Lieferant!$C$8:$BE$8,0))),"")</f>
        <v/>
      </c>
    </row>
    <row r="853" spans="1:9" x14ac:dyDescent="0.2">
      <c r="A853" s="257" t="str">
        <f>IFERROR(IF(AND(A847=A848,A848=A849,A849=A850,A850=A851,A851=A852),IF(A852+1&gt;MATCH(0,Input_Lieferant!$B$9:$B$158,-1),"",A852+1),A852),"")</f>
        <v/>
      </c>
      <c r="B853" t="str">
        <f>IF(Input_Lieferant!B854="","",Input_Lieferant!B854)</f>
        <v/>
      </c>
      <c r="C853" t="str">
        <f t="shared" si="898"/>
        <v/>
      </c>
      <c r="D853" t="str">
        <f t="shared" si="899"/>
        <v/>
      </c>
      <c r="E853" t="str">
        <f t="shared" si="900"/>
        <v/>
      </c>
      <c r="F853" t="str">
        <f t="shared" si="908"/>
        <v/>
      </c>
      <c r="G853" t="str">
        <f t="shared" ref="G853" si="915">IF(A852="","",2)</f>
        <v/>
      </c>
      <c r="H853" t="str">
        <f t="shared" si="902"/>
        <v/>
      </c>
      <c r="I853" t="str">
        <f>_xlfn.IFNA(IF(INDEX(Input_Lieferant!$C$9:$BE$158,MATCH($A853,Input_Lieferant!$B$9:$B$158,0),MATCH($I$1,Input_Lieferant!$C$8:$BE$8,0))=0,"",INDEX(Input_Lieferant!$C$9:$BE$158,MATCH($A853,Input_Lieferant!$B$9:$B$158,0),MATCH($I$1,Input_Lieferant!$C$8:$BE$8,0))),"")</f>
        <v/>
      </c>
    </row>
    <row r="854" spans="1:9" x14ac:dyDescent="0.2">
      <c r="A854" s="257" t="str">
        <f>IFERROR(IF(AND(A848=A849,A849=A850,A850=A851,A851=A852,A852=A853),IF(A853+1&gt;MATCH(0,Input_Lieferant!$B$9:$B$158,-1),"",A853+1),A853),"")</f>
        <v/>
      </c>
      <c r="B854" t="str">
        <f>IF(Input_Lieferant!B855="","",Input_Lieferant!B855)</f>
        <v/>
      </c>
      <c r="C854" t="str">
        <f t="shared" si="898"/>
        <v/>
      </c>
      <c r="D854" t="str">
        <f t="shared" si="899"/>
        <v/>
      </c>
      <c r="E854" t="str">
        <f t="shared" si="900"/>
        <v/>
      </c>
      <c r="F854" t="str">
        <f t="shared" si="908"/>
        <v/>
      </c>
      <c r="G854" t="str">
        <f t="shared" ref="G854" si="916">IF(A854="","",1)</f>
        <v/>
      </c>
      <c r="H854" t="str">
        <f t="shared" si="902"/>
        <v/>
      </c>
      <c r="I854" t="str">
        <f>_xlfn.IFNA(IF(INDEX(Input_Lieferant!$C$9:$BE$158,MATCH($A854,Input_Lieferant!$B$9:$B$158,0),MATCH($I$6,Input_Lieferant!$C$8:$BE$8,0))=0,"",INDEX(Input_Lieferant!$C$9:$BE$158,MATCH($A854,Input_Lieferant!$B$9:$B$158,0),MATCH($I$6,Input_Lieferant!$C$8:$BE$8,0))),"")</f>
        <v/>
      </c>
    </row>
    <row r="855" spans="1:9" x14ac:dyDescent="0.2">
      <c r="A855" s="257" t="str">
        <f>IFERROR(IF(AND(A849=A850,A850=A851,A851=A852,A852=A853,A853=A854),IF(A854+1&gt;MATCH(0,Input_Lieferant!$B$9:$B$158,-1),"",A854+1),A854),"")</f>
        <v/>
      </c>
      <c r="B855" t="str">
        <f>IF(Input_Lieferant!B856="","",Input_Lieferant!B856)</f>
        <v/>
      </c>
      <c r="C855" t="str">
        <f t="shared" si="898"/>
        <v/>
      </c>
      <c r="D855" t="str">
        <f t="shared" si="899"/>
        <v/>
      </c>
      <c r="E855" t="str">
        <f t="shared" si="900"/>
        <v/>
      </c>
      <c r="F855" t="str">
        <f t="shared" si="908"/>
        <v/>
      </c>
      <c r="G855" t="str">
        <f t="shared" ref="G855" si="917">IF(A854="","",2)</f>
        <v/>
      </c>
      <c r="H855" t="str">
        <f t="shared" si="902"/>
        <v/>
      </c>
      <c r="I855" t="str">
        <f>_xlfn.IFNA(IF(INDEX(Input_Lieferant!$C$9:$BE$158,MATCH($A855,Input_Lieferant!$B$9:$B$158,0),MATCH($I$3,Input_Lieferant!$C$8:$BE$8,0))=0,"",INDEX(Input_Lieferant!$C$9:$BE$158,MATCH($A855,Input_Lieferant!$B$9:$B$158,0),MATCH($I$3,Input_Lieferant!$C$8:$BE$8,0))),"")</f>
        <v/>
      </c>
    </row>
    <row r="856" spans="1:9" x14ac:dyDescent="0.2">
      <c r="A856" s="257" t="str">
        <f>IFERROR(IF(AND(A850=A851,A851=A852,A852=A853,A853=A854,A854=A855),IF(A855+1&gt;MATCH(0,Input_Lieferant!$B$9:$B$158,-1),"",A855+1),A855),"")</f>
        <v/>
      </c>
      <c r="B856" t="str">
        <f>IF(Input_Lieferant!B857="","",Input_Lieferant!B857)</f>
        <v/>
      </c>
      <c r="C856" t="str">
        <f t="shared" si="898"/>
        <v/>
      </c>
      <c r="D856" t="str">
        <f t="shared" si="899"/>
        <v/>
      </c>
      <c r="E856" t="str">
        <f t="shared" si="900"/>
        <v/>
      </c>
      <c r="F856" t="str">
        <f t="shared" si="908"/>
        <v/>
      </c>
      <c r="G856" t="str">
        <f t="shared" ref="G856" si="918">IF(A856="","",1)</f>
        <v/>
      </c>
      <c r="H856" t="str">
        <f t="shared" si="902"/>
        <v/>
      </c>
      <c r="I856" t="str">
        <f>_xlfn.IFNA(IF(INDEX(Input_Lieferant!$C$9:$BE$158,MATCH($A856,Input_Lieferant!$B$9:$B$158,0),MATCH($I$5,Input_Lieferant!$C$8:$BE$8,0))=0,"",INDEX(Input_Lieferant!$C$9:$BE$158,MATCH($A856,Input_Lieferant!$B$9:$B$158,0),MATCH($I$5,Input_Lieferant!$C$8:$BE$8,0))),"")</f>
        <v/>
      </c>
    </row>
    <row r="857" spans="1:9" x14ac:dyDescent="0.2">
      <c r="A857" s="257" t="str">
        <f>IFERROR(IF(AND(A851=A852,A852=A853,A853=A854,A854=A855,A855=A856),IF(A856+1&gt;MATCH(0,Input_Lieferant!$B$9:$B$158,-1),"",A856+1),A856),"")</f>
        <v/>
      </c>
      <c r="B857" t="str">
        <f>IF(Input_Lieferant!B858="","",Input_Lieferant!B858)</f>
        <v/>
      </c>
      <c r="C857" t="str">
        <f t="shared" si="898"/>
        <v/>
      </c>
      <c r="D857" t="str">
        <f t="shared" si="899"/>
        <v/>
      </c>
      <c r="E857" t="str">
        <f t="shared" si="900"/>
        <v/>
      </c>
      <c r="F857" t="str">
        <f t="shared" si="908"/>
        <v/>
      </c>
      <c r="G857" t="str">
        <f t="shared" ref="G857" si="919">IF(A856="","",2)</f>
        <v/>
      </c>
      <c r="H857" t="str">
        <f t="shared" si="902"/>
        <v/>
      </c>
      <c r="I857" t="str">
        <f>_xlfn.IFNA(IF(INDEX(Input_Lieferant!$C$9:$BE$158,MATCH($A857,Input_Lieferant!$B$9:$B$158,0),MATCH($I$2,Input_Lieferant!$C$8:$BE$8,0))=0,"",INDEX(Input_Lieferant!$C$9:$BE$158,MATCH($A857,Input_Lieferant!$B$9:$B$158,0),MATCH($I$2,Input_Lieferant!$C$8:$BE$8,0))),"")</f>
        <v/>
      </c>
    </row>
    <row r="858" spans="1:9" x14ac:dyDescent="0.2">
      <c r="A858" s="257" t="str">
        <f>IFERROR(IF(AND(A852=A853,A853=A854,A854=A855,A855=A856,A856=A857),IF(A857+1&gt;MATCH(0,Input_Lieferant!$B$9:$B$158,-1),"",A857+1),A857),"")</f>
        <v/>
      </c>
      <c r="B858" t="str">
        <f>IF(Input_Lieferant!B859="","",Input_Lieferant!B859)</f>
        <v/>
      </c>
      <c r="C858" t="str">
        <f t="shared" si="898"/>
        <v/>
      </c>
      <c r="D858" t="str">
        <f t="shared" si="899"/>
        <v/>
      </c>
      <c r="E858" t="str">
        <f t="shared" si="900"/>
        <v/>
      </c>
      <c r="F858" t="str">
        <f t="shared" si="908"/>
        <v/>
      </c>
      <c r="G858" t="str">
        <f t="shared" ref="G858" si="920">IF(A858="","",1)</f>
        <v/>
      </c>
      <c r="H858" t="str">
        <f t="shared" si="902"/>
        <v/>
      </c>
      <c r="I858" t="str">
        <f>_xlfn.IFNA(IF(INDEX(Input_Lieferant!$C$9:$BE$158,MATCH($A858,Input_Lieferant!$B$9:$B$158,0),MATCH($I$4,Input_Lieferant!$C$8:$BE$8,0))=0,"",INDEX(Input_Lieferant!$C$9:$BE$158,MATCH($A858,Input_Lieferant!$B$9:$B$158,0),MATCH($I$4,Input_Lieferant!$C$8:$BE$8,0))),"")</f>
        <v/>
      </c>
    </row>
    <row r="859" spans="1:9" x14ac:dyDescent="0.2">
      <c r="A859" s="257" t="str">
        <f>IFERROR(IF(AND(A853=A854,A854=A855,A855=A856,A856=A857,A857=A858),IF(A858+1&gt;MATCH(0,Input_Lieferant!$B$9:$B$158,-1),"",A858+1),A858),"")</f>
        <v/>
      </c>
      <c r="B859" t="str">
        <f>IF(Input_Lieferant!B860="","",Input_Lieferant!B860)</f>
        <v/>
      </c>
      <c r="C859" t="str">
        <f t="shared" si="898"/>
        <v/>
      </c>
      <c r="D859" t="str">
        <f t="shared" si="899"/>
        <v/>
      </c>
      <c r="E859" t="str">
        <f t="shared" si="900"/>
        <v/>
      </c>
      <c r="F859" t="str">
        <f t="shared" si="908"/>
        <v/>
      </c>
      <c r="G859" t="str">
        <f t="shared" ref="G859" si="921">IF(A858="","",2)</f>
        <v/>
      </c>
      <c r="H859" t="str">
        <f t="shared" si="902"/>
        <v/>
      </c>
      <c r="I859" t="str">
        <f>_xlfn.IFNA(IF(INDEX(Input_Lieferant!$C$9:$BE$158,MATCH($A859,Input_Lieferant!$B$9:$B$158,0),MATCH($I$1,Input_Lieferant!$C$8:$BE$8,0))=0,"",INDEX(Input_Lieferant!$C$9:$BE$158,MATCH($A859,Input_Lieferant!$B$9:$B$158,0),MATCH($I$1,Input_Lieferant!$C$8:$BE$8,0))),"")</f>
        <v/>
      </c>
    </row>
    <row r="860" spans="1:9" x14ac:dyDescent="0.2">
      <c r="A860" s="257" t="str">
        <f>IFERROR(IF(AND(A854=A855,A855=A856,A856=A857,A857=A858,A858=A859),IF(A859+1&gt;MATCH(0,Input_Lieferant!$B$9:$B$158,-1),"",A859+1),A859),"")</f>
        <v/>
      </c>
      <c r="B860" t="str">
        <f>IF(Input_Lieferant!B861="","",Input_Lieferant!B861)</f>
        <v/>
      </c>
      <c r="C860" t="str">
        <f t="shared" si="898"/>
        <v/>
      </c>
      <c r="D860" t="str">
        <f t="shared" si="899"/>
        <v/>
      </c>
      <c r="E860" t="str">
        <f t="shared" si="900"/>
        <v/>
      </c>
      <c r="F860" t="str">
        <f t="shared" si="908"/>
        <v/>
      </c>
      <c r="G860" t="str">
        <f t="shared" ref="G860" si="922">IF(A860="","",1)</f>
        <v/>
      </c>
      <c r="H860" t="str">
        <f t="shared" si="902"/>
        <v/>
      </c>
      <c r="I860" t="str">
        <f>_xlfn.IFNA(IF(INDEX(Input_Lieferant!$C$9:$BE$158,MATCH($A860,Input_Lieferant!$B$9:$B$158,0),MATCH($I$6,Input_Lieferant!$C$8:$BE$8,0))=0,"",INDEX(Input_Lieferant!$C$9:$BE$158,MATCH($A860,Input_Lieferant!$B$9:$B$158,0),MATCH($I$6,Input_Lieferant!$C$8:$BE$8,0))),"")</f>
        <v/>
      </c>
    </row>
    <row r="861" spans="1:9" x14ac:dyDescent="0.2">
      <c r="A861" s="257" t="str">
        <f>IFERROR(IF(AND(A855=A856,A856=A857,A857=A858,A858=A859,A859=A860),IF(A860+1&gt;MATCH(0,Input_Lieferant!$B$9:$B$158,-1),"",A860+1),A860),"")</f>
        <v/>
      </c>
      <c r="B861" t="str">
        <f>IF(Input_Lieferant!B862="","",Input_Lieferant!B862)</f>
        <v/>
      </c>
      <c r="C861" t="str">
        <f t="shared" si="898"/>
        <v/>
      </c>
      <c r="D861" t="str">
        <f t="shared" si="899"/>
        <v/>
      </c>
      <c r="E861" t="str">
        <f t="shared" si="900"/>
        <v/>
      </c>
      <c r="F861" t="str">
        <f t="shared" si="908"/>
        <v/>
      </c>
      <c r="G861" t="str">
        <f t="shared" ref="G861" si="923">IF(A860="","",2)</f>
        <v/>
      </c>
      <c r="H861" t="str">
        <f t="shared" si="902"/>
        <v/>
      </c>
      <c r="I861" t="str">
        <f>_xlfn.IFNA(IF(INDEX(Input_Lieferant!$C$9:$BE$158,MATCH($A861,Input_Lieferant!$B$9:$B$158,0),MATCH($I$3,Input_Lieferant!$C$8:$BE$8,0))=0,"",INDEX(Input_Lieferant!$C$9:$BE$158,MATCH($A861,Input_Lieferant!$B$9:$B$158,0),MATCH($I$3,Input_Lieferant!$C$8:$BE$8,0))),"")</f>
        <v/>
      </c>
    </row>
    <row r="862" spans="1:9" x14ac:dyDescent="0.2">
      <c r="A862" s="257" t="str">
        <f>IFERROR(IF(AND(A856=A857,A857=A858,A858=A859,A859=A860,A860=A861),IF(A861+1&gt;MATCH(0,Input_Lieferant!$B$9:$B$158,-1),"",A861+1),A861),"")</f>
        <v/>
      </c>
      <c r="B862" t="str">
        <f>IF(Input_Lieferant!B863="","",Input_Lieferant!B863)</f>
        <v/>
      </c>
      <c r="C862" t="str">
        <f t="shared" si="898"/>
        <v/>
      </c>
      <c r="D862" t="str">
        <f t="shared" si="899"/>
        <v/>
      </c>
      <c r="E862" t="str">
        <f t="shared" si="900"/>
        <v/>
      </c>
      <c r="F862" t="str">
        <f t="shared" si="908"/>
        <v/>
      </c>
      <c r="G862" t="str">
        <f t="shared" ref="G862" si="924">IF(A862="","",1)</f>
        <v/>
      </c>
      <c r="H862" t="str">
        <f t="shared" si="902"/>
        <v/>
      </c>
      <c r="I862" t="str">
        <f>_xlfn.IFNA(IF(INDEX(Input_Lieferant!$C$9:$BE$158,MATCH($A862,Input_Lieferant!$B$9:$B$158,0),MATCH($I$5,Input_Lieferant!$C$8:$BE$8,0))=0,"",INDEX(Input_Lieferant!$C$9:$BE$158,MATCH($A862,Input_Lieferant!$B$9:$B$158,0),MATCH($I$5,Input_Lieferant!$C$8:$BE$8,0))),"")</f>
        <v/>
      </c>
    </row>
    <row r="863" spans="1:9" x14ac:dyDescent="0.2">
      <c r="A863" s="257" t="str">
        <f>IFERROR(IF(AND(A857=A858,A858=A859,A859=A860,A860=A861,A861=A862),IF(A862+1&gt;MATCH(0,Input_Lieferant!$B$9:$B$158,-1),"",A862+1),A862),"")</f>
        <v/>
      </c>
      <c r="B863" t="str">
        <f>IF(Input_Lieferant!B864="","",Input_Lieferant!B864)</f>
        <v/>
      </c>
      <c r="C863" t="str">
        <f t="shared" si="898"/>
        <v/>
      </c>
      <c r="D863" t="str">
        <f t="shared" si="899"/>
        <v/>
      </c>
      <c r="E863" t="str">
        <f t="shared" si="900"/>
        <v/>
      </c>
      <c r="F863" t="str">
        <f t="shared" si="908"/>
        <v/>
      </c>
      <c r="G863" t="str">
        <f t="shared" ref="G863" si="925">IF(A862="","",2)</f>
        <v/>
      </c>
      <c r="H863" t="str">
        <f t="shared" si="902"/>
        <v/>
      </c>
      <c r="I863" t="str">
        <f>_xlfn.IFNA(IF(INDEX(Input_Lieferant!$C$9:$BE$158,MATCH($A863,Input_Lieferant!$B$9:$B$158,0),MATCH($I$2,Input_Lieferant!$C$8:$BE$8,0))=0,"",INDEX(Input_Lieferant!$C$9:$BE$158,MATCH($A863,Input_Lieferant!$B$9:$B$158,0),MATCH($I$2,Input_Lieferant!$C$8:$BE$8,0))),"")</f>
        <v/>
      </c>
    </row>
    <row r="864" spans="1:9" x14ac:dyDescent="0.2">
      <c r="A864" s="257" t="str">
        <f>IFERROR(IF(AND(A858=A859,A859=A860,A860=A861,A861=A862,A862=A863),IF(A863+1&gt;MATCH(0,Input_Lieferant!$B$9:$B$158,-1),"",A863+1),A863),"")</f>
        <v/>
      </c>
      <c r="B864" t="str">
        <f>IF(Input_Lieferant!B865="","",Input_Lieferant!B865)</f>
        <v/>
      </c>
      <c r="C864" t="str">
        <f t="shared" si="898"/>
        <v/>
      </c>
      <c r="D864" t="str">
        <f t="shared" si="899"/>
        <v/>
      </c>
      <c r="E864" t="str">
        <f t="shared" si="900"/>
        <v/>
      </c>
      <c r="F864" t="str">
        <f t="shared" si="908"/>
        <v/>
      </c>
      <c r="G864" t="str">
        <f t="shared" ref="G864" si="926">IF(A864="","",1)</f>
        <v/>
      </c>
      <c r="H864" t="str">
        <f t="shared" si="902"/>
        <v/>
      </c>
      <c r="I864" t="str">
        <f>_xlfn.IFNA(IF(INDEX(Input_Lieferant!$C$9:$BE$158,MATCH($A864,Input_Lieferant!$B$9:$B$158,0),MATCH($I$4,Input_Lieferant!$C$8:$BE$8,0))=0,"",INDEX(Input_Lieferant!$C$9:$BE$158,MATCH($A864,Input_Lieferant!$B$9:$B$158,0),MATCH($I$4,Input_Lieferant!$C$8:$BE$8,0))),"")</f>
        <v/>
      </c>
    </row>
    <row r="865" spans="1:9" x14ac:dyDescent="0.2">
      <c r="A865" s="257" t="str">
        <f>IFERROR(IF(AND(A859=A860,A860=A861,A861=A862,A862=A863,A863=A864),IF(A864+1&gt;MATCH(0,Input_Lieferant!$B$9:$B$158,-1),"",A864+1),A864),"")</f>
        <v/>
      </c>
      <c r="B865" t="str">
        <f>IF(Input_Lieferant!B866="","",Input_Lieferant!B866)</f>
        <v/>
      </c>
      <c r="C865" t="str">
        <f t="shared" si="898"/>
        <v/>
      </c>
      <c r="D865" t="str">
        <f t="shared" si="899"/>
        <v/>
      </c>
      <c r="E865" t="str">
        <f t="shared" si="900"/>
        <v/>
      </c>
      <c r="F865" t="str">
        <f t="shared" si="908"/>
        <v/>
      </c>
      <c r="G865" t="str">
        <f t="shared" ref="G865" si="927">IF(A864="","",2)</f>
        <v/>
      </c>
      <c r="H865" t="str">
        <f t="shared" si="902"/>
        <v/>
      </c>
      <c r="I865" t="str">
        <f>_xlfn.IFNA(IF(INDEX(Input_Lieferant!$C$9:$BE$158,MATCH($A865,Input_Lieferant!$B$9:$B$158,0),MATCH($I$1,Input_Lieferant!$C$8:$BE$8,0))=0,"",INDEX(Input_Lieferant!$C$9:$BE$158,MATCH($A865,Input_Lieferant!$B$9:$B$158,0),MATCH($I$1,Input_Lieferant!$C$8:$BE$8,0))),"")</f>
        <v/>
      </c>
    </row>
    <row r="866" spans="1:9" x14ac:dyDescent="0.2">
      <c r="A866" s="257" t="str">
        <f>IFERROR(IF(AND(A860=A861,A861=A862,A862=A863,A863=A864,A864=A865),IF(A865+1&gt;MATCH(0,Input_Lieferant!$B$9:$B$158,-1),"",A865+1),A865),"")</f>
        <v/>
      </c>
      <c r="B866" t="str">
        <f>IF(Input_Lieferant!B867="","",Input_Lieferant!B867)</f>
        <v/>
      </c>
      <c r="C866" t="str">
        <f t="shared" si="898"/>
        <v/>
      </c>
      <c r="D866" t="str">
        <f t="shared" si="899"/>
        <v/>
      </c>
      <c r="E866" t="str">
        <f t="shared" si="900"/>
        <v/>
      </c>
      <c r="F866" t="str">
        <f t="shared" si="908"/>
        <v/>
      </c>
      <c r="G866" t="str">
        <f t="shared" ref="G866" si="928">IF(A866="","",1)</f>
        <v/>
      </c>
      <c r="H866" t="str">
        <f t="shared" si="902"/>
        <v/>
      </c>
      <c r="I866" t="str">
        <f>_xlfn.IFNA(IF(INDEX(Input_Lieferant!$C$9:$BE$158,MATCH($A866,Input_Lieferant!$B$9:$B$158,0),MATCH($I$6,Input_Lieferant!$C$8:$BE$8,0))=0,"",INDEX(Input_Lieferant!$C$9:$BE$158,MATCH($A866,Input_Lieferant!$B$9:$B$158,0),MATCH($I$6,Input_Lieferant!$C$8:$BE$8,0))),"")</f>
        <v/>
      </c>
    </row>
    <row r="867" spans="1:9" x14ac:dyDescent="0.2">
      <c r="A867" s="257" t="str">
        <f>IFERROR(IF(AND(A861=A862,A862=A863,A863=A864,A864=A865,A865=A866),IF(A866+1&gt;MATCH(0,Input_Lieferant!$B$9:$B$158,-1),"",A866+1),A866),"")</f>
        <v/>
      </c>
      <c r="B867" t="str">
        <f>IF(Input_Lieferant!B868="","",Input_Lieferant!B868)</f>
        <v/>
      </c>
      <c r="C867" t="str">
        <f t="shared" si="898"/>
        <v/>
      </c>
      <c r="D867" t="str">
        <f t="shared" si="899"/>
        <v/>
      </c>
      <c r="E867" t="str">
        <f t="shared" si="900"/>
        <v/>
      </c>
      <c r="F867" t="str">
        <f t="shared" si="908"/>
        <v/>
      </c>
      <c r="G867" t="str">
        <f t="shared" ref="G867" si="929">IF(A866="","",2)</f>
        <v/>
      </c>
      <c r="H867" t="str">
        <f t="shared" si="902"/>
        <v/>
      </c>
      <c r="I867" t="str">
        <f>_xlfn.IFNA(IF(INDEX(Input_Lieferant!$C$9:$BE$158,MATCH($A867,Input_Lieferant!$B$9:$B$158,0),MATCH($I$3,Input_Lieferant!$C$8:$BE$8,0))=0,"",INDEX(Input_Lieferant!$C$9:$BE$158,MATCH($A867,Input_Lieferant!$B$9:$B$158,0),MATCH($I$3,Input_Lieferant!$C$8:$BE$8,0))),"")</f>
        <v/>
      </c>
    </row>
    <row r="868" spans="1:9" x14ac:dyDescent="0.2">
      <c r="A868" s="257" t="str">
        <f>IFERROR(IF(AND(A862=A863,A863=A864,A864=A865,A865=A866,A866=A867),IF(A867+1&gt;MATCH(0,Input_Lieferant!$B$9:$B$158,-1),"",A867+1),A867),"")</f>
        <v/>
      </c>
      <c r="B868" t="str">
        <f>IF(Input_Lieferant!B869="","",Input_Lieferant!B869)</f>
        <v/>
      </c>
      <c r="C868" t="str">
        <f t="shared" si="898"/>
        <v/>
      </c>
      <c r="D868" t="str">
        <f t="shared" si="899"/>
        <v/>
      </c>
      <c r="E868" t="str">
        <f t="shared" si="900"/>
        <v/>
      </c>
      <c r="F868" t="str">
        <f t="shared" si="908"/>
        <v/>
      </c>
      <c r="G868" t="str">
        <f t="shared" ref="G868" si="930">IF(A868="","",1)</f>
        <v/>
      </c>
      <c r="H868" t="str">
        <f t="shared" si="902"/>
        <v/>
      </c>
      <c r="I868" t="str">
        <f>_xlfn.IFNA(IF(INDEX(Input_Lieferant!$C$9:$BE$158,MATCH($A868,Input_Lieferant!$B$9:$B$158,0),MATCH($I$5,Input_Lieferant!$C$8:$BE$8,0))=0,"",INDEX(Input_Lieferant!$C$9:$BE$158,MATCH($A868,Input_Lieferant!$B$9:$B$158,0),MATCH($I$5,Input_Lieferant!$C$8:$BE$8,0))),"")</f>
        <v/>
      </c>
    </row>
    <row r="869" spans="1:9" x14ac:dyDescent="0.2">
      <c r="A869" s="257" t="str">
        <f>IFERROR(IF(AND(A863=A864,A864=A865,A865=A866,A866=A867,A867=A868),IF(A868+1&gt;MATCH(0,Input_Lieferant!$B$9:$B$158,-1),"",A868+1),A868),"")</f>
        <v/>
      </c>
      <c r="B869" t="str">
        <f>IF(Input_Lieferant!B870="","",Input_Lieferant!B870)</f>
        <v/>
      </c>
      <c r="C869" t="str">
        <f t="shared" si="898"/>
        <v/>
      </c>
      <c r="D869" t="str">
        <f t="shared" si="899"/>
        <v/>
      </c>
      <c r="E869" t="str">
        <f t="shared" si="900"/>
        <v/>
      </c>
      <c r="F869" t="str">
        <f t="shared" si="908"/>
        <v/>
      </c>
      <c r="G869" t="str">
        <f t="shared" ref="G869" si="931">IF(A868="","",2)</f>
        <v/>
      </c>
      <c r="H869" t="str">
        <f t="shared" si="902"/>
        <v/>
      </c>
      <c r="I869" t="str">
        <f>_xlfn.IFNA(IF(INDEX(Input_Lieferant!$C$9:$BE$158,MATCH($A869,Input_Lieferant!$B$9:$B$158,0),MATCH($I$2,Input_Lieferant!$C$8:$BE$8,0))=0,"",INDEX(Input_Lieferant!$C$9:$BE$158,MATCH($A869,Input_Lieferant!$B$9:$B$158,0),MATCH($I$2,Input_Lieferant!$C$8:$BE$8,0))),"")</f>
        <v/>
      </c>
    </row>
    <row r="870" spans="1:9" x14ac:dyDescent="0.2">
      <c r="A870" s="257" t="str">
        <f>IFERROR(IF(AND(A864=A865,A865=A866,A866=A867,A867=A868,A868=A869),IF(A869+1&gt;MATCH(0,Input_Lieferant!$B$9:$B$158,-1),"",A869+1),A869),"")</f>
        <v/>
      </c>
      <c r="B870" t="str">
        <f>IF(Input_Lieferant!B871="","",Input_Lieferant!B871)</f>
        <v/>
      </c>
      <c r="C870" t="str">
        <f t="shared" si="898"/>
        <v/>
      </c>
      <c r="D870" t="str">
        <f t="shared" si="899"/>
        <v/>
      </c>
      <c r="E870" t="str">
        <f t="shared" si="900"/>
        <v/>
      </c>
      <c r="F870" t="str">
        <f t="shared" si="908"/>
        <v/>
      </c>
      <c r="G870" t="str">
        <f t="shared" ref="G870" si="932">IF(A870="","",1)</f>
        <v/>
      </c>
      <c r="H870" t="str">
        <f t="shared" si="902"/>
        <v/>
      </c>
      <c r="I870" t="str">
        <f>_xlfn.IFNA(IF(INDEX(Input_Lieferant!$C$9:$BE$158,MATCH($A870,Input_Lieferant!$B$9:$B$158,0),MATCH($I$4,Input_Lieferant!$C$8:$BE$8,0))=0,"",INDEX(Input_Lieferant!$C$9:$BE$158,MATCH($A870,Input_Lieferant!$B$9:$B$158,0),MATCH($I$4,Input_Lieferant!$C$8:$BE$8,0))),"")</f>
        <v/>
      </c>
    </row>
    <row r="871" spans="1:9" x14ac:dyDescent="0.2">
      <c r="A871" s="257" t="str">
        <f>IFERROR(IF(AND(A865=A866,A866=A867,A867=A868,A868=A869,A869=A870),IF(A870+1&gt;MATCH(0,Input_Lieferant!$B$9:$B$158,-1),"",A870+1),A870),"")</f>
        <v/>
      </c>
      <c r="B871" t="str">
        <f>IF(Input_Lieferant!B872="","",Input_Lieferant!B872)</f>
        <v/>
      </c>
      <c r="C871" t="str">
        <f t="shared" si="898"/>
        <v/>
      </c>
      <c r="D871" t="str">
        <f t="shared" si="899"/>
        <v/>
      </c>
      <c r="E871" t="str">
        <f t="shared" si="900"/>
        <v/>
      </c>
      <c r="F871" t="str">
        <f t="shared" si="908"/>
        <v/>
      </c>
      <c r="G871" t="str">
        <f t="shared" ref="G871" si="933">IF(A870="","",2)</f>
        <v/>
      </c>
      <c r="H871" t="str">
        <f t="shared" si="902"/>
        <v/>
      </c>
      <c r="I871" t="str">
        <f>_xlfn.IFNA(IF(INDEX(Input_Lieferant!$C$9:$BE$158,MATCH($A871,Input_Lieferant!$B$9:$B$158,0),MATCH($I$1,Input_Lieferant!$C$8:$BE$8,0))=0,"",INDEX(Input_Lieferant!$C$9:$BE$158,MATCH($A871,Input_Lieferant!$B$9:$B$158,0),MATCH($I$1,Input_Lieferant!$C$8:$BE$8,0))),"")</f>
        <v/>
      </c>
    </row>
    <row r="872" spans="1:9" x14ac:dyDescent="0.2">
      <c r="A872" s="257" t="str">
        <f>IFERROR(IF(AND(A866=A867,A867=A868,A868=A869,A869=A870,A870=A871),IF(A871+1&gt;MATCH(0,Input_Lieferant!$B$9:$B$158,-1),"",A871+1),A871),"")</f>
        <v/>
      </c>
      <c r="B872" t="str">
        <f>IF(Input_Lieferant!B873="","",Input_Lieferant!B873)</f>
        <v/>
      </c>
      <c r="C872" t="str">
        <f t="shared" si="898"/>
        <v/>
      </c>
      <c r="D872" t="str">
        <f t="shared" si="899"/>
        <v/>
      </c>
      <c r="E872" t="str">
        <f t="shared" si="900"/>
        <v/>
      </c>
      <c r="F872" t="str">
        <f t="shared" si="908"/>
        <v/>
      </c>
      <c r="G872" t="str">
        <f t="shared" ref="G872" si="934">IF(A872="","",1)</f>
        <v/>
      </c>
      <c r="H872" t="str">
        <f t="shared" si="902"/>
        <v/>
      </c>
      <c r="I872" t="str">
        <f>_xlfn.IFNA(IF(INDEX(Input_Lieferant!$C$9:$BE$158,MATCH($A872,Input_Lieferant!$B$9:$B$158,0),MATCH($I$6,Input_Lieferant!$C$8:$BE$8,0))=0,"",INDEX(Input_Lieferant!$C$9:$BE$158,MATCH($A872,Input_Lieferant!$B$9:$B$158,0),MATCH($I$6,Input_Lieferant!$C$8:$BE$8,0))),"")</f>
        <v/>
      </c>
    </row>
    <row r="873" spans="1:9" x14ac:dyDescent="0.2">
      <c r="A873" s="257" t="str">
        <f>IFERROR(IF(AND(A867=A868,A868=A869,A869=A870,A870=A871,A871=A872),IF(A872+1&gt;MATCH(0,Input_Lieferant!$B$9:$B$158,-1),"",A872+1),A872),"")</f>
        <v/>
      </c>
      <c r="B873" t="str">
        <f>IF(Input_Lieferant!B874="","",Input_Lieferant!B874)</f>
        <v/>
      </c>
      <c r="C873" t="str">
        <f t="shared" si="898"/>
        <v/>
      </c>
      <c r="D873" t="str">
        <f t="shared" si="899"/>
        <v/>
      </c>
      <c r="E873" t="str">
        <f t="shared" si="900"/>
        <v/>
      </c>
      <c r="F873" t="str">
        <f t="shared" si="908"/>
        <v/>
      </c>
      <c r="G873" t="str">
        <f t="shared" ref="G873" si="935">IF(A872="","",2)</f>
        <v/>
      </c>
      <c r="H873" t="str">
        <f t="shared" si="902"/>
        <v/>
      </c>
      <c r="I873" t="str">
        <f>_xlfn.IFNA(IF(INDEX(Input_Lieferant!$C$9:$BE$158,MATCH($A873,Input_Lieferant!$B$9:$B$158,0),MATCH($I$3,Input_Lieferant!$C$8:$BE$8,0))=0,"",INDEX(Input_Lieferant!$C$9:$BE$158,MATCH($A873,Input_Lieferant!$B$9:$B$158,0),MATCH($I$3,Input_Lieferant!$C$8:$BE$8,0))),"")</f>
        <v/>
      </c>
    </row>
    <row r="874" spans="1:9" x14ac:dyDescent="0.2">
      <c r="A874" s="257" t="str">
        <f>IFERROR(IF(AND(A868=A869,A869=A870,A870=A871,A871=A872,A872=A873),IF(A873+1&gt;MATCH(0,Input_Lieferant!$B$9:$B$158,-1),"",A873+1),A873),"")</f>
        <v/>
      </c>
      <c r="B874" t="str">
        <f>IF(Input_Lieferant!B875="","",Input_Lieferant!B875)</f>
        <v/>
      </c>
      <c r="C874" t="str">
        <f t="shared" si="898"/>
        <v/>
      </c>
      <c r="D874" t="str">
        <f t="shared" si="899"/>
        <v/>
      </c>
      <c r="E874" t="str">
        <f t="shared" si="900"/>
        <v/>
      </c>
      <c r="F874" t="str">
        <f t="shared" si="908"/>
        <v/>
      </c>
      <c r="G874" t="str">
        <f t="shared" ref="G874" si="936">IF(A874="","",1)</f>
        <v/>
      </c>
      <c r="H874" t="str">
        <f t="shared" si="902"/>
        <v/>
      </c>
      <c r="I874" t="str">
        <f>_xlfn.IFNA(IF(INDEX(Input_Lieferant!$C$9:$BE$158,MATCH($A874,Input_Lieferant!$B$9:$B$158,0),MATCH($I$5,Input_Lieferant!$C$8:$BE$8,0))=0,"",INDEX(Input_Lieferant!$C$9:$BE$158,MATCH($A874,Input_Lieferant!$B$9:$B$158,0),MATCH($I$5,Input_Lieferant!$C$8:$BE$8,0))),"")</f>
        <v/>
      </c>
    </row>
    <row r="875" spans="1:9" x14ac:dyDescent="0.2">
      <c r="A875" s="257" t="str">
        <f>IFERROR(IF(AND(A869=A870,A870=A871,A871=A872,A872=A873,A873=A874),IF(A874+1&gt;MATCH(0,Input_Lieferant!$B$9:$B$158,-1),"",A874+1),A874),"")</f>
        <v/>
      </c>
      <c r="B875" t="str">
        <f>IF(Input_Lieferant!B876="","",Input_Lieferant!B876)</f>
        <v/>
      </c>
      <c r="C875" t="str">
        <f t="shared" si="898"/>
        <v/>
      </c>
      <c r="D875" t="str">
        <f t="shared" si="899"/>
        <v/>
      </c>
      <c r="E875" t="str">
        <f t="shared" si="900"/>
        <v/>
      </c>
      <c r="F875" t="str">
        <f t="shared" si="908"/>
        <v/>
      </c>
      <c r="G875" t="str">
        <f t="shared" ref="G875" si="937">IF(A874="","",2)</f>
        <v/>
      </c>
      <c r="H875" t="str">
        <f t="shared" si="902"/>
        <v/>
      </c>
      <c r="I875" t="str">
        <f>_xlfn.IFNA(IF(INDEX(Input_Lieferant!$C$9:$BE$158,MATCH($A875,Input_Lieferant!$B$9:$B$158,0),MATCH($I$2,Input_Lieferant!$C$8:$BE$8,0))=0,"",INDEX(Input_Lieferant!$C$9:$BE$158,MATCH($A875,Input_Lieferant!$B$9:$B$158,0),MATCH($I$2,Input_Lieferant!$C$8:$BE$8,0))),"")</f>
        <v/>
      </c>
    </row>
    <row r="876" spans="1:9" x14ac:dyDescent="0.2">
      <c r="A876" s="257" t="str">
        <f>IFERROR(IF(AND(A870=A871,A871=A872,A872=A873,A873=A874,A874=A875),IF(A875+1&gt;MATCH(0,Input_Lieferant!$B$9:$B$158,-1),"",A875+1),A875),"")</f>
        <v/>
      </c>
      <c r="B876" t="str">
        <f>IF(Input_Lieferant!B877="","",Input_Lieferant!B877)</f>
        <v/>
      </c>
      <c r="C876" t="str">
        <f t="shared" si="898"/>
        <v/>
      </c>
      <c r="D876" t="str">
        <f t="shared" si="899"/>
        <v/>
      </c>
      <c r="E876" t="str">
        <f t="shared" si="900"/>
        <v/>
      </c>
      <c r="F876" t="str">
        <f t="shared" si="908"/>
        <v/>
      </c>
      <c r="G876" t="str">
        <f t="shared" ref="G876" si="938">IF(A876="","",1)</f>
        <v/>
      </c>
      <c r="H876" t="str">
        <f t="shared" si="902"/>
        <v/>
      </c>
      <c r="I876" t="str">
        <f>_xlfn.IFNA(IF(INDEX(Input_Lieferant!$C$9:$BE$158,MATCH($A876,Input_Lieferant!$B$9:$B$158,0),MATCH($I$4,Input_Lieferant!$C$8:$BE$8,0))=0,"",INDEX(Input_Lieferant!$C$9:$BE$158,MATCH($A876,Input_Lieferant!$B$9:$B$158,0),MATCH($I$4,Input_Lieferant!$C$8:$BE$8,0))),"")</f>
        <v/>
      </c>
    </row>
    <row r="877" spans="1:9" x14ac:dyDescent="0.2">
      <c r="A877" s="257" t="str">
        <f>IFERROR(IF(AND(A871=A872,A872=A873,A873=A874,A874=A875,A875=A876),IF(A876+1&gt;MATCH(0,Input_Lieferant!$B$9:$B$158,-1),"",A876+1),A876),"")</f>
        <v/>
      </c>
      <c r="B877" t="str">
        <f>IF(Input_Lieferant!B878="","",Input_Lieferant!B878)</f>
        <v/>
      </c>
      <c r="C877" t="str">
        <f t="shared" si="898"/>
        <v/>
      </c>
      <c r="D877" t="str">
        <f t="shared" si="899"/>
        <v/>
      </c>
      <c r="E877" t="str">
        <f t="shared" si="900"/>
        <v/>
      </c>
      <c r="F877" t="str">
        <f t="shared" si="908"/>
        <v/>
      </c>
      <c r="G877" t="str">
        <f t="shared" ref="G877" si="939">IF(A876="","",2)</f>
        <v/>
      </c>
      <c r="H877" t="str">
        <f t="shared" si="902"/>
        <v/>
      </c>
      <c r="I877" t="str">
        <f>_xlfn.IFNA(IF(INDEX(Input_Lieferant!$C$9:$BE$158,MATCH($A877,Input_Lieferant!$B$9:$B$158,0),MATCH($I$1,Input_Lieferant!$C$8:$BE$8,0))=0,"",INDEX(Input_Lieferant!$C$9:$BE$158,MATCH($A877,Input_Lieferant!$B$9:$B$158,0),MATCH($I$1,Input_Lieferant!$C$8:$BE$8,0))),"")</f>
        <v/>
      </c>
    </row>
    <row r="878" spans="1:9" x14ac:dyDescent="0.2">
      <c r="A878" s="257" t="str">
        <f>IFERROR(IF(AND(A872=A873,A873=A874,A874=A875,A875=A876,A876=A877),IF(A877+1&gt;MATCH(0,Input_Lieferant!$B$9:$B$158,-1),"",A877+1),A877),"")</f>
        <v/>
      </c>
      <c r="B878" t="str">
        <f>IF(Input_Lieferant!B879="","",Input_Lieferant!B879)</f>
        <v/>
      </c>
      <c r="C878" t="str">
        <f t="shared" si="898"/>
        <v/>
      </c>
      <c r="D878" t="str">
        <f t="shared" si="899"/>
        <v/>
      </c>
      <c r="E878" t="str">
        <f t="shared" si="900"/>
        <v/>
      </c>
      <c r="F878" t="str">
        <f t="shared" si="908"/>
        <v/>
      </c>
      <c r="G878" t="str">
        <f t="shared" ref="G878" si="940">IF(A878="","",1)</f>
        <v/>
      </c>
      <c r="H878" t="str">
        <f t="shared" si="902"/>
        <v/>
      </c>
      <c r="I878" t="str">
        <f>_xlfn.IFNA(IF(INDEX(Input_Lieferant!$C$9:$BE$158,MATCH($A878,Input_Lieferant!$B$9:$B$158,0),MATCH($I$6,Input_Lieferant!$C$8:$BE$8,0))=0,"",INDEX(Input_Lieferant!$C$9:$BE$158,MATCH($A878,Input_Lieferant!$B$9:$B$158,0),MATCH($I$6,Input_Lieferant!$C$8:$BE$8,0))),"")</f>
        <v/>
      </c>
    </row>
    <row r="879" spans="1:9" x14ac:dyDescent="0.2">
      <c r="A879" s="257" t="str">
        <f>IFERROR(IF(AND(A873=A874,A874=A875,A875=A876,A876=A877,A877=A878),IF(A878+1&gt;MATCH(0,Input_Lieferant!$B$9:$B$158,-1),"",A878+1),A878),"")</f>
        <v/>
      </c>
      <c r="B879" t="str">
        <f>IF(Input_Lieferant!B880="","",Input_Lieferant!B880)</f>
        <v/>
      </c>
      <c r="C879" t="str">
        <f t="shared" si="898"/>
        <v/>
      </c>
      <c r="D879" t="str">
        <f t="shared" si="899"/>
        <v/>
      </c>
      <c r="E879" t="str">
        <f t="shared" si="900"/>
        <v/>
      </c>
      <c r="F879" t="str">
        <f t="shared" si="908"/>
        <v/>
      </c>
      <c r="G879" t="str">
        <f t="shared" ref="G879" si="941">IF(A878="","",2)</f>
        <v/>
      </c>
      <c r="H879" t="str">
        <f t="shared" si="902"/>
        <v/>
      </c>
      <c r="I879" t="str">
        <f>_xlfn.IFNA(IF(INDEX(Input_Lieferant!$C$9:$BE$158,MATCH($A879,Input_Lieferant!$B$9:$B$158,0),MATCH($I$3,Input_Lieferant!$C$8:$BE$8,0))=0,"",INDEX(Input_Lieferant!$C$9:$BE$158,MATCH($A879,Input_Lieferant!$B$9:$B$158,0),MATCH($I$3,Input_Lieferant!$C$8:$BE$8,0))),"")</f>
        <v/>
      </c>
    </row>
    <row r="880" spans="1:9" x14ac:dyDescent="0.2">
      <c r="A880" s="257" t="str">
        <f>IFERROR(IF(AND(A874=A875,A875=A876,A876=A877,A877=A878,A878=A879),IF(A879+1&gt;MATCH(0,Input_Lieferant!$B$9:$B$158,-1),"",A879+1),A879),"")</f>
        <v/>
      </c>
      <c r="B880" t="str">
        <f>IF(Input_Lieferant!B881="","",Input_Lieferant!B881)</f>
        <v/>
      </c>
      <c r="C880" t="str">
        <f t="shared" si="898"/>
        <v/>
      </c>
      <c r="D880" t="str">
        <f t="shared" si="899"/>
        <v/>
      </c>
      <c r="E880" t="str">
        <f t="shared" si="900"/>
        <v/>
      </c>
      <c r="F880" t="str">
        <f t="shared" si="908"/>
        <v/>
      </c>
      <c r="G880" t="str">
        <f t="shared" ref="G880" si="942">IF(A880="","",1)</f>
        <v/>
      </c>
      <c r="H880" t="str">
        <f t="shared" si="902"/>
        <v/>
      </c>
      <c r="I880" t="str">
        <f>_xlfn.IFNA(IF(INDEX(Input_Lieferant!$C$9:$BE$158,MATCH($A880,Input_Lieferant!$B$9:$B$158,0),MATCH($I$5,Input_Lieferant!$C$8:$BE$8,0))=0,"",INDEX(Input_Lieferant!$C$9:$BE$158,MATCH($A880,Input_Lieferant!$B$9:$B$158,0),MATCH($I$5,Input_Lieferant!$C$8:$BE$8,0))),"")</f>
        <v/>
      </c>
    </row>
    <row r="881" spans="1:9" x14ac:dyDescent="0.2">
      <c r="A881" s="257" t="str">
        <f>IFERROR(IF(AND(A875=A876,A876=A877,A877=A878,A878=A879,A879=A880),IF(A880+1&gt;MATCH(0,Input_Lieferant!$B$9:$B$158,-1),"",A880+1),A880),"")</f>
        <v/>
      </c>
      <c r="B881" t="str">
        <f>IF(Input_Lieferant!B882="","",Input_Lieferant!B882)</f>
        <v/>
      </c>
      <c r="C881" t="str">
        <f t="shared" si="898"/>
        <v/>
      </c>
      <c r="D881" t="str">
        <f t="shared" si="899"/>
        <v/>
      </c>
      <c r="E881" t="str">
        <f t="shared" si="900"/>
        <v/>
      </c>
      <c r="F881" t="str">
        <f t="shared" si="908"/>
        <v/>
      </c>
      <c r="G881" t="str">
        <f t="shared" ref="G881" si="943">IF(A880="","",2)</f>
        <v/>
      </c>
      <c r="H881" t="str">
        <f t="shared" si="902"/>
        <v/>
      </c>
      <c r="I881" t="str">
        <f>_xlfn.IFNA(IF(INDEX(Input_Lieferant!$C$9:$BE$158,MATCH($A881,Input_Lieferant!$B$9:$B$158,0),MATCH($I$2,Input_Lieferant!$C$8:$BE$8,0))=0,"",INDEX(Input_Lieferant!$C$9:$BE$158,MATCH($A881,Input_Lieferant!$B$9:$B$158,0),MATCH($I$2,Input_Lieferant!$C$8:$BE$8,0))),"")</f>
        <v/>
      </c>
    </row>
    <row r="882" spans="1:9" x14ac:dyDescent="0.2">
      <c r="A882" s="257" t="str">
        <f>IFERROR(IF(AND(A876=A877,A877=A878,A878=A879,A879=A880,A880=A881),IF(A881+1&gt;MATCH(0,Input_Lieferant!$B$9:$B$158,-1),"",A881+1),A881),"")</f>
        <v/>
      </c>
      <c r="B882" t="str">
        <f>IF(Input_Lieferant!B883="","",Input_Lieferant!B883)</f>
        <v/>
      </c>
      <c r="C882" t="str">
        <f t="shared" si="898"/>
        <v/>
      </c>
      <c r="D882" t="str">
        <f t="shared" si="899"/>
        <v/>
      </c>
      <c r="E882" t="str">
        <f t="shared" si="900"/>
        <v/>
      </c>
      <c r="F882" t="str">
        <f t="shared" si="908"/>
        <v/>
      </c>
      <c r="G882" t="str">
        <f t="shared" ref="G882" si="944">IF(A882="","",1)</f>
        <v/>
      </c>
      <c r="H882" t="str">
        <f t="shared" si="902"/>
        <v/>
      </c>
      <c r="I882" t="str">
        <f>_xlfn.IFNA(IF(INDEX(Input_Lieferant!$C$9:$BE$158,MATCH($A882,Input_Lieferant!$B$9:$B$158,0),MATCH($I$4,Input_Lieferant!$C$8:$BE$8,0))=0,"",INDEX(Input_Lieferant!$C$9:$BE$158,MATCH($A882,Input_Lieferant!$B$9:$B$158,0),MATCH($I$4,Input_Lieferant!$C$8:$BE$8,0))),"")</f>
        <v/>
      </c>
    </row>
    <row r="883" spans="1:9" x14ac:dyDescent="0.2">
      <c r="A883" s="257" t="str">
        <f>IFERROR(IF(AND(A877=A878,A878=A879,A879=A880,A880=A881,A881=A882),IF(A882+1&gt;MATCH(0,Input_Lieferant!$B$9:$B$158,-1),"",A882+1),A882),"")</f>
        <v/>
      </c>
      <c r="B883" t="str">
        <f>IF(Input_Lieferant!B884="","",Input_Lieferant!B884)</f>
        <v/>
      </c>
      <c r="C883" t="str">
        <f t="shared" si="898"/>
        <v/>
      </c>
      <c r="D883" t="str">
        <f t="shared" si="899"/>
        <v/>
      </c>
      <c r="E883" t="str">
        <f t="shared" si="900"/>
        <v/>
      </c>
      <c r="F883" t="str">
        <f t="shared" si="908"/>
        <v/>
      </c>
      <c r="G883" t="str">
        <f t="shared" ref="G883" si="945">IF(A882="","",2)</f>
        <v/>
      </c>
      <c r="H883" t="str">
        <f t="shared" si="902"/>
        <v/>
      </c>
      <c r="I883" t="str">
        <f>_xlfn.IFNA(IF(INDEX(Input_Lieferant!$C$9:$BE$158,MATCH($A883,Input_Lieferant!$B$9:$B$158,0),MATCH($I$1,Input_Lieferant!$C$8:$BE$8,0))=0,"",INDEX(Input_Lieferant!$C$9:$BE$158,MATCH($A883,Input_Lieferant!$B$9:$B$158,0),MATCH($I$1,Input_Lieferant!$C$8:$BE$8,0))),"")</f>
        <v/>
      </c>
    </row>
    <row r="884" spans="1:9" x14ac:dyDescent="0.2">
      <c r="A884" s="257" t="str">
        <f>IFERROR(IF(AND(A878=A879,A879=A880,A880=A881,A881=A882,A882=A883),IF(A883+1&gt;MATCH(0,Input_Lieferant!$B$9:$B$158,-1),"",A883+1),A883),"")</f>
        <v/>
      </c>
      <c r="B884" t="str">
        <f>IF(Input_Lieferant!B885="","",Input_Lieferant!B885)</f>
        <v/>
      </c>
      <c r="C884" t="str">
        <f t="shared" si="898"/>
        <v/>
      </c>
      <c r="D884" t="str">
        <f t="shared" si="899"/>
        <v/>
      </c>
      <c r="E884" t="str">
        <f t="shared" si="900"/>
        <v/>
      </c>
      <c r="F884" t="str">
        <f t="shared" si="908"/>
        <v/>
      </c>
      <c r="G884" t="str">
        <f t="shared" ref="G884" si="946">IF(A884="","",1)</f>
        <v/>
      </c>
      <c r="H884" t="str">
        <f t="shared" si="902"/>
        <v/>
      </c>
      <c r="I884" t="str">
        <f>_xlfn.IFNA(IF(INDEX(Input_Lieferant!$C$9:$BE$158,MATCH($A884,Input_Lieferant!$B$9:$B$158,0),MATCH($I$6,Input_Lieferant!$C$8:$BE$8,0))=0,"",INDEX(Input_Lieferant!$C$9:$BE$158,MATCH($A884,Input_Lieferant!$B$9:$B$158,0),MATCH($I$6,Input_Lieferant!$C$8:$BE$8,0))),"")</f>
        <v/>
      </c>
    </row>
    <row r="885" spans="1:9" x14ac:dyDescent="0.2">
      <c r="A885" s="257" t="str">
        <f>IFERROR(IF(AND(A879=A880,A880=A881,A881=A882,A882=A883,A883=A884),IF(A884+1&gt;MATCH(0,Input_Lieferant!$B$9:$B$158,-1),"",A884+1),A884),"")</f>
        <v/>
      </c>
      <c r="B885" t="str">
        <f>IF(Input_Lieferant!B886="","",Input_Lieferant!B886)</f>
        <v/>
      </c>
      <c r="C885" t="str">
        <f t="shared" si="898"/>
        <v/>
      </c>
      <c r="D885" t="str">
        <f t="shared" si="899"/>
        <v/>
      </c>
      <c r="E885" t="str">
        <f t="shared" si="900"/>
        <v/>
      </c>
      <c r="F885" t="str">
        <f t="shared" si="908"/>
        <v/>
      </c>
      <c r="G885" t="str">
        <f t="shared" ref="G885" si="947">IF(A884="","",2)</f>
        <v/>
      </c>
      <c r="H885" t="str">
        <f t="shared" si="902"/>
        <v/>
      </c>
      <c r="I885" t="str">
        <f>_xlfn.IFNA(IF(INDEX(Input_Lieferant!$C$9:$BE$158,MATCH($A885,Input_Lieferant!$B$9:$B$158,0),MATCH($I$3,Input_Lieferant!$C$8:$BE$8,0))=0,"",INDEX(Input_Lieferant!$C$9:$BE$158,MATCH($A885,Input_Lieferant!$B$9:$B$158,0),MATCH($I$3,Input_Lieferant!$C$8:$BE$8,0))),"")</f>
        <v/>
      </c>
    </row>
    <row r="886" spans="1:9" x14ac:dyDescent="0.2">
      <c r="A886" s="257" t="str">
        <f>IFERROR(IF(AND(A880=A881,A881=A882,A882=A883,A883=A884,A884=A885),IF(A885+1&gt;MATCH(0,Input_Lieferant!$B$9:$B$158,-1),"",A885+1),A885),"")</f>
        <v/>
      </c>
      <c r="B886" t="str">
        <f>IF(Input_Lieferant!B887="","",Input_Lieferant!B887)</f>
        <v/>
      </c>
      <c r="C886" t="str">
        <f t="shared" si="898"/>
        <v/>
      </c>
      <c r="D886" t="str">
        <f t="shared" si="899"/>
        <v/>
      </c>
      <c r="E886" t="str">
        <f t="shared" si="900"/>
        <v/>
      </c>
      <c r="F886" t="str">
        <f t="shared" si="908"/>
        <v/>
      </c>
      <c r="G886" t="str">
        <f t="shared" ref="G886" si="948">IF(A886="","",1)</f>
        <v/>
      </c>
      <c r="H886" t="str">
        <f t="shared" si="902"/>
        <v/>
      </c>
      <c r="I886" t="str">
        <f>_xlfn.IFNA(IF(INDEX(Input_Lieferant!$C$9:$BE$158,MATCH($A886,Input_Lieferant!$B$9:$B$158,0),MATCH($I$5,Input_Lieferant!$C$8:$BE$8,0))=0,"",INDEX(Input_Lieferant!$C$9:$BE$158,MATCH($A886,Input_Lieferant!$B$9:$B$158,0),MATCH($I$5,Input_Lieferant!$C$8:$BE$8,0))),"")</f>
        <v/>
      </c>
    </row>
    <row r="887" spans="1:9" x14ac:dyDescent="0.2">
      <c r="A887" s="257" t="str">
        <f>IFERROR(IF(AND(A881=A882,A882=A883,A883=A884,A884=A885,A885=A886),IF(A886+1&gt;MATCH(0,Input_Lieferant!$B$9:$B$158,-1),"",A886+1),A886),"")</f>
        <v/>
      </c>
      <c r="B887" t="str">
        <f>IF(Input_Lieferant!B888="","",Input_Lieferant!B888)</f>
        <v/>
      </c>
      <c r="C887" t="str">
        <f t="shared" si="898"/>
        <v/>
      </c>
      <c r="D887" t="str">
        <f t="shared" si="899"/>
        <v/>
      </c>
      <c r="E887" t="str">
        <f t="shared" si="900"/>
        <v/>
      </c>
      <c r="F887" t="str">
        <f t="shared" si="908"/>
        <v/>
      </c>
      <c r="G887" t="str">
        <f t="shared" ref="G887" si="949">IF(A886="","",2)</f>
        <v/>
      </c>
      <c r="H887" t="str">
        <f t="shared" si="902"/>
        <v/>
      </c>
      <c r="I887" t="str">
        <f>_xlfn.IFNA(IF(INDEX(Input_Lieferant!$C$9:$BE$158,MATCH($A887,Input_Lieferant!$B$9:$B$158,0),MATCH($I$2,Input_Lieferant!$C$8:$BE$8,0))=0,"",INDEX(Input_Lieferant!$C$9:$BE$158,MATCH($A887,Input_Lieferant!$B$9:$B$158,0),MATCH($I$2,Input_Lieferant!$C$8:$BE$8,0))),"")</f>
        <v/>
      </c>
    </row>
    <row r="888" spans="1:9" x14ac:dyDescent="0.2">
      <c r="A888" s="257" t="str">
        <f>IFERROR(IF(AND(A882=A883,A883=A884,A884=A885,A885=A886,A886=A887),IF(A887+1&gt;MATCH(0,Input_Lieferant!$B$9:$B$158,-1),"",A887+1),A887),"")</f>
        <v/>
      </c>
      <c r="B888" t="str">
        <f>IF(Input_Lieferant!B889="","",Input_Lieferant!B889)</f>
        <v/>
      </c>
      <c r="C888" t="str">
        <f t="shared" si="898"/>
        <v/>
      </c>
      <c r="D888" t="str">
        <f t="shared" si="899"/>
        <v/>
      </c>
      <c r="E888" t="str">
        <f t="shared" si="900"/>
        <v/>
      </c>
      <c r="F888" t="str">
        <f t="shared" si="908"/>
        <v/>
      </c>
      <c r="G888" t="str">
        <f t="shared" ref="G888" si="950">IF(A888="","",1)</f>
        <v/>
      </c>
      <c r="H888" t="str">
        <f t="shared" si="902"/>
        <v/>
      </c>
      <c r="I888" t="str">
        <f>_xlfn.IFNA(IF(INDEX(Input_Lieferant!$C$9:$BE$158,MATCH($A888,Input_Lieferant!$B$9:$B$158,0),MATCH($I$4,Input_Lieferant!$C$8:$BE$8,0))=0,"",INDEX(Input_Lieferant!$C$9:$BE$158,MATCH($A888,Input_Lieferant!$B$9:$B$158,0),MATCH($I$4,Input_Lieferant!$C$8:$BE$8,0))),"")</f>
        <v/>
      </c>
    </row>
    <row r="889" spans="1:9" x14ac:dyDescent="0.2">
      <c r="A889" s="257" t="str">
        <f>IFERROR(IF(AND(A883=A884,A884=A885,A885=A886,A886=A887,A887=A888),IF(A888+1&gt;MATCH(0,Input_Lieferant!$B$9:$B$158,-1),"",A888+1),A888),"")</f>
        <v/>
      </c>
      <c r="B889" t="str">
        <f>IF(Input_Lieferant!B890="","",Input_Lieferant!B890)</f>
        <v/>
      </c>
      <c r="C889" t="str">
        <f t="shared" si="898"/>
        <v/>
      </c>
      <c r="D889" t="str">
        <f t="shared" si="899"/>
        <v/>
      </c>
      <c r="E889" t="str">
        <f t="shared" si="900"/>
        <v/>
      </c>
      <c r="F889" t="str">
        <f t="shared" si="908"/>
        <v/>
      </c>
      <c r="G889" t="str">
        <f t="shared" ref="G889" si="951">IF(A888="","",2)</f>
        <v/>
      </c>
      <c r="H889" t="str">
        <f t="shared" si="902"/>
        <v/>
      </c>
      <c r="I889" t="str">
        <f>_xlfn.IFNA(IF(INDEX(Input_Lieferant!$C$9:$BE$158,MATCH($A889,Input_Lieferant!$B$9:$B$158,0),MATCH($I$1,Input_Lieferant!$C$8:$BE$8,0))=0,"",INDEX(Input_Lieferant!$C$9:$BE$158,MATCH($A889,Input_Lieferant!$B$9:$B$158,0),MATCH($I$1,Input_Lieferant!$C$8:$BE$8,0))),"")</f>
        <v/>
      </c>
    </row>
    <row r="890" spans="1:9" x14ac:dyDescent="0.2">
      <c r="A890" s="257" t="str">
        <f>IFERROR(IF(AND(A884=A885,A885=A886,A886=A887,A887=A888,A888=A889),IF(A889+1&gt;MATCH(0,Input_Lieferant!$B$9:$B$158,-1),"",A889+1),A889),"")</f>
        <v/>
      </c>
      <c r="B890" t="str">
        <f>IF(Input_Lieferant!B891="","",Input_Lieferant!B891)</f>
        <v/>
      </c>
      <c r="C890" t="str">
        <f t="shared" si="898"/>
        <v/>
      </c>
      <c r="D890" t="str">
        <f t="shared" si="899"/>
        <v/>
      </c>
      <c r="E890" t="str">
        <f t="shared" si="900"/>
        <v/>
      </c>
      <c r="F890" t="str">
        <f t="shared" si="908"/>
        <v/>
      </c>
      <c r="G890" t="str">
        <f t="shared" ref="G890" si="952">IF(A890="","",1)</f>
        <v/>
      </c>
      <c r="H890" t="str">
        <f t="shared" si="902"/>
        <v/>
      </c>
      <c r="I890" t="str">
        <f>_xlfn.IFNA(IF(INDEX(Input_Lieferant!$C$9:$BE$158,MATCH($A890,Input_Lieferant!$B$9:$B$158,0),MATCH($I$6,Input_Lieferant!$C$8:$BE$8,0))=0,"",INDEX(Input_Lieferant!$C$9:$BE$158,MATCH($A890,Input_Lieferant!$B$9:$B$158,0),MATCH($I$6,Input_Lieferant!$C$8:$BE$8,0))),"")</f>
        <v/>
      </c>
    </row>
    <row r="891" spans="1:9" x14ac:dyDescent="0.2">
      <c r="A891" s="257" t="str">
        <f>IFERROR(IF(AND(A885=A886,A886=A887,A887=A888,A888=A889,A889=A890),IF(A890+1&gt;MATCH(0,Input_Lieferant!$B$9:$B$158,-1),"",A890+1),A890),"")</f>
        <v/>
      </c>
      <c r="B891" t="str">
        <f>IF(Input_Lieferant!B892="","",Input_Lieferant!B892)</f>
        <v/>
      </c>
      <c r="C891" t="str">
        <f t="shared" si="898"/>
        <v/>
      </c>
      <c r="D891" t="str">
        <f t="shared" si="899"/>
        <v/>
      </c>
      <c r="E891" t="str">
        <f t="shared" si="900"/>
        <v/>
      </c>
      <c r="F891" t="str">
        <f t="shared" si="908"/>
        <v/>
      </c>
      <c r="G891" t="str">
        <f t="shared" ref="G891" si="953">IF(A890="","",2)</f>
        <v/>
      </c>
      <c r="H891" t="str">
        <f t="shared" si="902"/>
        <v/>
      </c>
      <c r="I891" t="str">
        <f>_xlfn.IFNA(IF(INDEX(Input_Lieferant!$C$9:$BE$158,MATCH($A891,Input_Lieferant!$B$9:$B$158,0),MATCH($I$3,Input_Lieferant!$C$8:$BE$8,0))=0,"",INDEX(Input_Lieferant!$C$9:$BE$158,MATCH($A891,Input_Lieferant!$B$9:$B$158,0),MATCH($I$3,Input_Lieferant!$C$8:$BE$8,0))),"")</f>
        <v/>
      </c>
    </row>
    <row r="892" spans="1:9" x14ac:dyDescent="0.2">
      <c r="A892" s="257" t="str">
        <f>IFERROR(IF(AND(A886=A887,A887=A888,A888=A889,A889=A890,A890=A891),IF(A891+1&gt;MATCH(0,Input_Lieferant!$B$9:$B$158,-1),"",A891+1),A891),"")</f>
        <v/>
      </c>
      <c r="B892" t="str">
        <f>IF(Input_Lieferant!B893="","",Input_Lieferant!B893)</f>
        <v/>
      </c>
      <c r="C892" t="str">
        <f t="shared" si="898"/>
        <v/>
      </c>
      <c r="D892" t="str">
        <f t="shared" si="899"/>
        <v/>
      </c>
      <c r="E892" t="str">
        <f t="shared" si="900"/>
        <v/>
      </c>
      <c r="F892" t="str">
        <f t="shared" si="908"/>
        <v/>
      </c>
      <c r="G892" t="str">
        <f t="shared" ref="G892" si="954">IF(A892="","",1)</f>
        <v/>
      </c>
      <c r="H892" t="str">
        <f t="shared" si="902"/>
        <v/>
      </c>
      <c r="I892" t="str">
        <f>_xlfn.IFNA(IF(INDEX(Input_Lieferant!$C$9:$BE$158,MATCH($A892,Input_Lieferant!$B$9:$B$158,0),MATCH($I$5,Input_Lieferant!$C$8:$BE$8,0))=0,"",INDEX(Input_Lieferant!$C$9:$BE$158,MATCH($A892,Input_Lieferant!$B$9:$B$158,0),MATCH($I$5,Input_Lieferant!$C$8:$BE$8,0))),"")</f>
        <v/>
      </c>
    </row>
    <row r="893" spans="1:9" x14ac:dyDescent="0.2">
      <c r="A893" s="257" t="str">
        <f>IFERROR(IF(AND(A887=A888,A888=A889,A889=A890,A890=A891,A891=A892),IF(A892+1&gt;MATCH(0,Input_Lieferant!$B$9:$B$158,-1),"",A892+1),A892),"")</f>
        <v/>
      </c>
      <c r="B893" t="str">
        <f>IF(Input_Lieferant!B894="","",Input_Lieferant!B894)</f>
        <v/>
      </c>
      <c r="C893" t="str">
        <f t="shared" si="898"/>
        <v/>
      </c>
      <c r="D893" t="str">
        <f t="shared" si="899"/>
        <v/>
      </c>
      <c r="E893" t="str">
        <f t="shared" si="900"/>
        <v/>
      </c>
      <c r="F893" t="str">
        <f t="shared" si="908"/>
        <v/>
      </c>
      <c r="G893" t="str">
        <f t="shared" ref="G893" si="955">IF(A892="","",2)</f>
        <v/>
      </c>
      <c r="H893" t="str">
        <f t="shared" si="902"/>
        <v/>
      </c>
      <c r="I893" t="str">
        <f>_xlfn.IFNA(IF(INDEX(Input_Lieferant!$C$9:$BE$158,MATCH($A893,Input_Lieferant!$B$9:$B$158,0),MATCH($I$2,Input_Lieferant!$C$8:$BE$8,0))=0,"",INDEX(Input_Lieferant!$C$9:$BE$158,MATCH($A893,Input_Lieferant!$B$9:$B$158,0),MATCH($I$2,Input_Lieferant!$C$8:$BE$8,0))),"")</f>
        <v/>
      </c>
    </row>
    <row r="894" spans="1:9" x14ac:dyDescent="0.2">
      <c r="A894" s="257" t="str">
        <f>IFERROR(IF(AND(A888=A889,A889=A890,A890=A891,A891=A892,A892=A893),IF(A893+1&gt;MATCH(0,Input_Lieferant!$B$9:$B$158,-1),"",A893+1),A893),"")</f>
        <v/>
      </c>
      <c r="B894" t="str">
        <f>IF(Input_Lieferant!B895="","",Input_Lieferant!B895)</f>
        <v/>
      </c>
      <c r="C894" t="str">
        <f t="shared" si="898"/>
        <v/>
      </c>
      <c r="D894" t="str">
        <f t="shared" si="899"/>
        <v/>
      </c>
      <c r="E894" t="str">
        <f t="shared" si="900"/>
        <v/>
      </c>
      <c r="F894" t="str">
        <f t="shared" si="908"/>
        <v/>
      </c>
      <c r="G894" t="str">
        <f t="shared" ref="G894" si="956">IF(A894="","",1)</f>
        <v/>
      </c>
      <c r="H894" t="str">
        <f t="shared" si="902"/>
        <v/>
      </c>
      <c r="I894" t="str">
        <f>_xlfn.IFNA(IF(INDEX(Input_Lieferant!$C$9:$BE$158,MATCH($A894,Input_Lieferant!$B$9:$B$158,0),MATCH($I$4,Input_Lieferant!$C$8:$BE$8,0))=0,"",INDEX(Input_Lieferant!$C$9:$BE$158,MATCH($A894,Input_Lieferant!$B$9:$B$158,0),MATCH($I$4,Input_Lieferant!$C$8:$BE$8,0))),"")</f>
        <v/>
      </c>
    </row>
    <row r="895" spans="1:9" x14ac:dyDescent="0.2">
      <c r="A895" s="257" t="str">
        <f>IFERROR(IF(AND(A889=A890,A890=A891,A891=A892,A892=A893,A893=A894),IF(A894+1&gt;MATCH(0,Input_Lieferant!$B$9:$B$158,-1),"",A894+1),A894),"")</f>
        <v/>
      </c>
      <c r="B895" t="str">
        <f>IF(Input_Lieferant!B896="","",Input_Lieferant!B896)</f>
        <v/>
      </c>
      <c r="C895" t="str">
        <f t="shared" si="898"/>
        <v/>
      </c>
      <c r="D895" t="str">
        <f t="shared" si="899"/>
        <v/>
      </c>
      <c r="E895" t="str">
        <f t="shared" si="900"/>
        <v/>
      </c>
      <c r="F895" t="str">
        <f t="shared" si="908"/>
        <v/>
      </c>
      <c r="G895" t="str">
        <f t="shared" ref="G895" si="957">IF(A894="","",2)</f>
        <v/>
      </c>
      <c r="H895" t="str">
        <f t="shared" si="902"/>
        <v/>
      </c>
      <c r="I895" t="str">
        <f>_xlfn.IFNA(IF(INDEX(Input_Lieferant!$C$9:$BE$158,MATCH($A895,Input_Lieferant!$B$9:$B$158,0),MATCH($I$1,Input_Lieferant!$C$8:$BE$8,0))=0,"",INDEX(Input_Lieferant!$C$9:$BE$158,MATCH($A895,Input_Lieferant!$B$9:$B$158,0),MATCH($I$1,Input_Lieferant!$C$8:$BE$8,0))),"")</f>
        <v/>
      </c>
    </row>
    <row r="896" spans="1:9" x14ac:dyDescent="0.2">
      <c r="A896" s="257" t="str">
        <f>IFERROR(IF(AND(A890=A891,A891=A892,A892=A893,A893=A894,A894=A895),IF(A895+1&gt;MATCH(0,Input_Lieferant!$B$9:$B$158,-1),"",A895+1),A895),"")</f>
        <v/>
      </c>
      <c r="B896" t="str">
        <f>IF(Input_Lieferant!B897="","",Input_Lieferant!B897)</f>
        <v/>
      </c>
      <c r="C896" t="str">
        <f t="shared" si="898"/>
        <v/>
      </c>
      <c r="D896" t="str">
        <f t="shared" si="899"/>
        <v/>
      </c>
      <c r="E896" t="str">
        <f t="shared" si="900"/>
        <v/>
      </c>
      <c r="F896" t="str">
        <f t="shared" si="908"/>
        <v/>
      </c>
      <c r="G896" t="str">
        <f t="shared" ref="G896" si="958">IF(A896="","",1)</f>
        <v/>
      </c>
      <c r="H896" t="str">
        <f t="shared" si="902"/>
        <v/>
      </c>
      <c r="I896" t="str">
        <f>_xlfn.IFNA(IF(INDEX(Input_Lieferant!$C$9:$BE$158,MATCH($A896,Input_Lieferant!$B$9:$B$158,0),MATCH($I$6,Input_Lieferant!$C$8:$BE$8,0))=0,"",INDEX(Input_Lieferant!$C$9:$BE$158,MATCH($A896,Input_Lieferant!$B$9:$B$158,0),MATCH($I$6,Input_Lieferant!$C$8:$BE$8,0))),"")</f>
        <v/>
      </c>
    </row>
    <row r="897" spans="1:9" x14ac:dyDescent="0.2">
      <c r="A897" s="257" t="str">
        <f>IFERROR(IF(AND(A891=A892,A892=A893,A893=A894,A894=A895,A895=A896),IF(A896+1&gt;MATCH(0,Input_Lieferant!$B$9:$B$158,-1),"",A896+1),A896),"")</f>
        <v/>
      </c>
      <c r="B897" t="str">
        <f>IF(Input_Lieferant!B898="","",Input_Lieferant!B898)</f>
        <v/>
      </c>
      <c r="C897" t="str">
        <f t="shared" si="898"/>
        <v/>
      </c>
      <c r="D897" t="str">
        <f t="shared" si="899"/>
        <v/>
      </c>
      <c r="E897" t="str">
        <f t="shared" si="900"/>
        <v/>
      </c>
      <c r="F897" t="str">
        <f t="shared" si="908"/>
        <v/>
      </c>
      <c r="G897" t="str">
        <f t="shared" ref="G897" si="959">IF(A896="","",2)</f>
        <v/>
      </c>
      <c r="H897" t="str">
        <f t="shared" si="902"/>
        <v/>
      </c>
      <c r="I897" t="str">
        <f>_xlfn.IFNA(IF(INDEX(Input_Lieferant!$C$9:$BE$158,MATCH($A897,Input_Lieferant!$B$9:$B$158,0),MATCH($I$3,Input_Lieferant!$C$8:$BE$8,0))=0,"",INDEX(Input_Lieferant!$C$9:$BE$158,MATCH($A897,Input_Lieferant!$B$9:$B$158,0),MATCH($I$3,Input_Lieferant!$C$8:$BE$8,0))),"")</f>
        <v/>
      </c>
    </row>
    <row r="898" spans="1:9" x14ac:dyDescent="0.2">
      <c r="A898" s="257" t="str">
        <f>IFERROR(IF(AND(A892=A893,A893=A894,A894=A895,A895=A896,A896=A897),IF(A897+1&gt;MATCH(0,Input_Lieferant!$B$9:$B$158,-1),"",A897+1),A897),"")</f>
        <v/>
      </c>
      <c r="B898" t="str">
        <f>IF(Input_Lieferant!B899="","",Input_Lieferant!B899)</f>
        <v/>
      </c>
      <c r="C898" t="str">
        <f t="shared" si="898"/>
        <v/>
      </c>
      <c r="D898" t="str">
        <f t="shared" si="899"/>
        <v/>
      </c>
      <c r="E898" t="str">
        <f t="shared" si="900"/>
        <v/>
      </c>
      <c r="F898" t="str">
        <f t="shared" si="908"/>
        <v/>
      </c>
      <c r="G898" t="str">
        <f t="shared" ref="G898" si="960">IF(A898="","",1)</f>
        <v/>
      </c>
      <c r="H898" t="str">
        <f t="shared" si="902"/>
        <v/>
      </c>
      <c r="I898" t="str">
        <f>_xlfn.IFNA(IF(INDEX(Input_Lieferant!$C$9:$BE$158,MATCH($A898,Input_Lieferant!$B$9:$B$158,0),MATCH($I$5,Input_Lieferant!$C$8:$BE$8,0))=0,"",INDEX(Input_Lieferant!$C$9:$BE$158,MATCH($A898,Input_Lieferant!$B$9:$B$158,0),MATCH($I$5,Input_Lieferant!$C$8:$BE$8,0))),"")</f>
        <v/>
      </c>
    </row>
    <row r="899" spans="1:9" x14ac:dyDescent="0.2">
      <c r="A899" s="257" t="str">
        <f>IFERROR(IF(AND(A893=A894,A894=A895,A895=A896,A896=A897,A897=A898),IF(A898+1&gt;MATCH(0,Input_Lieferant!$B$9:$B$158,-1),"",A898+1),A898),"")</f>
        <v/>
      </c>
      <c r="B899" t="str">
        <f>IF(Input_Lieferant!B900="","",Input_Lieferant!B900)</f>
        <v/>
      </c>
      <c r="C899" t="str">
        <f t="shared" si="898"/>
        <v/>
      </c>
      <c r="D899" t="str">
        <f t="shared" si="899"/>
        <v/>
      </c>
      <c r="E899" t="str">
        <f t="shared" si="900"/>
        <v/>
      </c>
      <c r="F899" t="str">
        <f t="shared" si="908"/>
        <v/>
      </c>
      <c r="G899" t="str">
        <f t="shared" ref="G899" si="961">IF(A898="","",2)</f>
        <v/>
      </c>
      <c r="H899" t="str">
        <f t="shared" si="902"/>
        <v/>
      </c>
      <c r="I899" t="str">
        <f>_xlfn.IFNA(IF(INDEX(Input_Lieferant!$C$9:$BE$158,MATCH($A899,Input_Lieferant!$B$9:$B$158,0),MATCH($I$2,Input_Lieferant!$C$8:$BE$8,0))=0,"",INDEX(Input_Lieferant!$C$9:$BE$158,MATCH($A899,Input_Lieferant!$B$9:$B$158,0),MATCH($I$2,Input_Lieferant!$C$8:$BE$8,0))),"")</f>
        <v/>
      </c>
    </row>
    <row r="900" spans="1:9" x14ac:dyDescent="0.2">
      <c r="A900" s="257" t="str">
        <f>IFERROR(IF(AND(A894=A895,A895=A896,A896=A897,A897=A898,A898=A899),IF(A899+1&gt;MATCH(0,Input_Lieferant!$B$9:$B$158,-1),"",A899+1),A899),"")</f>
        <v/>
      </c>
      <c r="B900" t="str">
        <f>IF(Input_Lieferant!B901="","",Input_Lieferant!B901)</f>
        <v/>
      </c>
      <c r="C900" t="str">
        <f t="shared" si="898"/>
        <v/>
      </c>
      <c r="D900" t="str">
        <f t="shared" si="899"/>
        <v/>
      </c>
      <c r="E900" t="str">
        <f t="shared" si="900"/>
        <v/>
      </c>
      <c r="F900" t="str">
        <f t="shared" si="908"/>
        <v/>
      </c>
      <c r="G900" t="str">
        <f t="shared" ref="G900" si="962">IF(A900="","",1)</f>
        <v/>
      </c>
      <c r="H900" t="str">
        <f t="shared" si="902"/>
        <v/>
      </c>
      <c r="I900" t="str">
        <f>_xlfn.IFNA(IF(INDEX(Input_Lieferant!$C$9:$BE$158,MATCH($A900,Input_Lieferant!$B$9:$B$158,0),MATCH($I$4,Input_Lieferant!$C$8:$BE$8,0))=0,"",INDEX(Input_Lieferant!$C$9:$BE$158,MATCH($A900,Input_Lieferant!$B$9:$B$158,0),MATCH($I$4,Input_Lieferant!$C$8:$BE$8,0))),"")</f>
        <v/>
      </c>
    </row>
    <row r="901" spans="1:9" x14ac:dyDescent="0.2">
      <c r="A901" s="257" t="str">
        <f>IFERROR(IF(AND(A895=A896,A896=A897,A897=A898,A898=A899,A899=A900),IF(A900+1&gt;MATCH(0,Input_Lieferant!$B$9:$B$158,-1),"",A900+1),A900),"")</f>
        <v/>
      </c>
      <c r="B901" t="str">
        <f>IF(Input_Lieferant!B902="","",Input_Lieferant!B902)</f>
        <v/>
      </c>
      <c r="C901" t="str">
        <f t="shared" si="898"/>
        <v/>
      </c>
      <c r="D901" t="str">
        <f t="shared" si="899"/>
        <v/>
      </c>
      <c r="E901" t="str">
        <f t="shared" si="900"/>
        <v/>
      </c>
      <c r="F901" t="str">
        <f t="shared" si="908"/>
        <v/>
      </c>
      <c r="G901" t="str">
        <f t="shared" ref="G901" si="963">IF(A900="","",2)</f>
        <v/>
      </c>
      <c r="H901" t="str">
        <f t="shared" si="902"/>
        <v/>
      </c>
      <c r="I901" t="str">
        <f>_xlfn.IFNA(IF(INDEX(Input_Lieferant!$C$9:$BE$158,MATCH($A901,Input_Lieferant!$B$9:$B$158,0),MATCH($I$1,Input_Lieferant!$C$8:$BE$8,0))=0,"",INDEX(Input_Lieferant!$C$9:$BE$158,MATCH($A901,Input_Lieferant!$B$9:$B$158,0),MATCH($I$1,Input_Lieferant!$C$8:$BE$8,0))),"")</f>
        <v/>
      </c>
    </row>
    <row r="902" spans="1:9" x14ac:dyDescent="0.2">
      <c r="A902" s="257" t="str">
        <f>IFERROR(IF(AND(A896=A897,A897=A898,A898=A899,A899=A900,A900=A901),IF(A901+1&gt;MATCH(0,Input_Lieferant!$B$9:$B$158,-1),"",A901+1),A901),"")</f>
        <v/>
      </c>
      <c r="B902" t="str">
        <f>IF(Input_Lieferant!B903="","",Input_Lieferant!B903)</f>
        <v/>
      </c>
      <c r="C902" t="str">
        <f t="shared" si="898"/>
        <v/>
      </c>
      <c r="D902" t="str">
        <f t="shared" si="899"/>
        <v/>
      </c>
      <c r="E902" t="str">
        <f t="shared" si="900"/>
        <v/>
      </c>
      <c r="F902" t="str">
        <f t="shared" si="908"/>
        <v/>
      </c>
      <c r="G902" t="str">
        <f t="shared" ref="G902" si="964">IF(A902="","",1)</f>
        <v/>
      </c>
      <c r="H902" t="str">
        <f t="shared" si="902"/>
        <v/>
      </c>
      <c r="I902" t="str">
        <f>_xlfn.IFNA(IF(INDEX(Input_Lieferant!$C$9:$BE$158,MATCH($A902,Input_Lieferant!$B$9:$B$158,0),MATCH($I$6,Input_Lieferant!$C$8:$BE$8,0))=0,"",INDEX(Input_Lieferant!$C$9:$BE$158,MATCH($A902,Input_Lieferant!$B$9:$B$158,0),MATCH($I$6,Input_Lieferant!$C$8:$BE$8,0))),"")</f>
        <v/>
      </c>
    </row>
    <row r="903" spans="1:9" x14ac:dyDescent="0.2">
      <c r="A903" s="257" t="str">
        <f>IFERROR(IF(AND(A897=A898,A898=A899,A899=A900,A900=A901,A901=A902),IF(A902+1&gt;MATCH(0,Input_Lieferant!$B$9:$B$158,-1),"",A902+1),A902),"")</f>
        <v/>
      </c>
      <c r="B903" t="str">
        <f>IF(Input_Lieferant!B904="","",Input_Lieferant!B904)</f>
        <v/>
      </c>
      <c r="C903" t="str">
        <f t="shared" si="898"/>
        <v/>
      </c>
      <c r="D903" t="str">
        <f t="shared" si="899"/>
        <v/>
      </c>
      <c r="E903" t="str">
        <f t="shared" si="900"/>
        <v/>
      </c>
      <c r="F903" t="str">
        <f t="shared" si="908"/>
        <v/>
      </c>
      <c r="G903" t="str">
        <f t="shared" ref="G903" si="965">IF(A902="","",2)</f>
        <v/>
      </c>
      <c r="H903" t="str">
        <f t="shared" si="902"/>
        <v/>
      </c>
      <c r="I903" t="str">
        <f>_xlfn.IFNA(IF(INDEX(Input_Lieferant!$C$9:$BE$158,MATCH($A903,Input_Lieferant!$B$9:$B$158,0),MATCH($I$3,Input_Lieferant!$C$8:$BE$8,0))=0,"",INDEX(Input_Lieferant!$C$9:$BE$158,MATCH($A903,Input_Lieferant!$B$9:$B$158,0),MATCH($I$3,Input_Lieferant!$C$8:$BE$8,0))),"")</f>
        <v/>
      </c>
    </row>
    <row r="904" spans="1:9" x14ac:dyDescent="0.2">
      <c r="A904" s="257" t="str">
        <f>IFERROR(IF(AND(A898=A899,A899=A900,A900=A901,A901=A902,A902=A903),IF(A903+1&gt;MATCH(0,Input_Lieferant!$B$9:$B$158,-1),"",A903+1),A903),"")</f>
        <v/>
      </c>
      <c r="B904" t="str">
        <f>IF(Input_Lieferant!B905="","",Input_Lieferant!B905)</f>
        <v/>
      </c>
      <c r="C904" t="str">
        <f t="shared" si="898"/>
        <v/>
      </c>
      <c r="D904" t="str">
        <f t="shared" si="899"/>
        <v/>
      </c>
      <c r="E904" t="str">
        <f t="shared" si="900"/>
        <v/>
      </c>
      <c r="F904" t="str">
        <f t="shared" si="908"/>
        <v/>
      </c>
      <c r="G904" t="str">
        <f t="shared" ref="G904" si="966">IF(A904="","",1)</f>
        <v/>
      </c>
      <c r="H904" t="str">
        <f t="shared" si="902"/>
        <v/>
      </c>
      <c r="I904" t="str">
        <f>_xlfn.IFNA(IF(INDEX(Input_Lieferant!$C$9:$BE$158,MATCH($A904,Input_Lieferant!$B$9:$B$158,0),MATCH($I$5,Input_Lieferant!$C$8:$BE$8,0))=0,"",INDEX(Input_Lieferant!$C$9:$BE$158,MATCH($A904,Input_Lieferant!$B$9:$B$158,0),MATCH($I$5,Input_Lieferant!$C$8:$BE$8,0))),"")</f>
        <v/>
      </c>
    </row>
    <row r="905" spans="1:9" x14ac:dyDescent="0.2">
      <c r="A905" s="257" t="str">
        <f>IFERROR(IF(AND(A899=A900,A900=A901,A901=A902,A902=A903,A903=A904),IF(A904+1&gt;MATCH(0,Input_Lieferant!$B$9:$B$158,-1),"",A904+1),A904),"")</f>
        <v/>
      </c>
      <c r="B905" t="str">
        <f>IF(Input_Lieferant!B906="","",Input_Lieferant!B906)</f>
        <v/>
      </c>
      <c r="C905" t="str">
        <f t="shared" ref="C905:C907" si="967">IF(A905&lt;&gt;"","MATERIAL","")</f>
        <v/>
      </c>
      <c r="D905" t="str">
        <f t="shared" ref="D905:D907" si="968">A905</f>
        <v/>
      </c>
      <c r="E905" t="str">
        <f t="shared" ref="E905:E907" si="969">IF(A905&lt;&gt;"","GRUN","")</f>
        <v/>
      </c>
      <c r="F905" t="str">
        <f t="shared" si="908"/>
        <v/>
      </c>
      <c r="G905" t="str">
        <f t="shared" ref="G905" si="970">IF(A904="","",2)</f>
        <v/>
      </c>
      <c r="H905" t="str">
        <f t="shared" ref="H905:H907" si="971">IF(G905=2,"/","")</f>
        <v/>
      </c>
      <c r="I905" t="str">
        <f>_xlfn.IFNA(IF(INDEX(Input_Lieferant!$C$9:$BE$158,MATCH($A905,Input_Lieferant!$B$9:$B$158,0),MATCH($I$2,Input_Lieferant!$C$8:$BE$8,0))=0,"",INDEX(Input_Lieferant!$C$9:$BE$158,MATCH($A905,Input_Lieferant!$B$9:$B$158,0),MATCH($I$2,Input_Lieferant!$C$8:$BE$8,0))),"")</f>
        <v/>
      </c>
    </row>
    <row r="906" spans="1:9" x14ac:dyDescent="0.2">
      <c r="A906" s="257" t="str">
        <f>IFERROR(IF(AND(A900=A901,A901=A902,A902=A903,A903=A904,A904=A905),IF(A905+1&gt;MATCH(0,Input_Lieferant!$B$9:$B$158,-1),"",A905+1),A905),"")</f>
        <v/>
      </c>
      <c r="B906" t="str">
        <f>IF(Input_Lieferant!B907="","",Input_Lieferant!B907)</f>
        <v/>
      </c>
      <c r="C906" t="str">
        <f t="shared" si="967"/>
        <v/>
      </c>
      <c r="D906" t="str">
        <f t="shared" si="968"/>
        <v/>
      </c>
      <c r="E906" t="str">
        <f t="shared" si="969"/>
        <v/>
      </c>
      <c r="F906" t="str">
        <f t="shared" si="908"/>
        <v/>
      </c>
      <c r="G906" t="str">
        <f t="shared" ref="G906" si="972">IF(A906="","",1)</f>
        <v/>
      </c>
      <c r="H906" t="str">
        <f t="shared" si="971"/>
        <v/>
      </c>
      <c r="I906" t="str">
        <f>_xlfn.IFNA(IF(INDEX(Input_Lieferant!$C$9:$BE$158,MATCH($A906,Input_Lieferant!$B$9:$B$158,0),MATCH($I$4,Input_Lieferant!$C$8:$BE$8,0))=0,"",INDEX(Input_Lieferant!$C$9:$BE$158,MATCH($A906,Input_Lieferant!$B$9:$B$158,0),MATCH($I$4,Input_Lieferant!$C$8:$BE$8,0))),"")</f>
        <v/>
      </c>
    </row>
    <row r="907" spans="1:9" x14ac:dyDescent="0.2">
      <c r="A907" s="257" t="str">
        <f>IFERROR(IF(AND(A901=A902,A902=A903,A903=A904,A904=A905,A905=A906),IF(A906+1&gt;MATCH(0,Input_Lieferant!$B$9:$B$158,-1),"",A906+1),A906),"")</f>
        <v/>
      </c>
      <c r="B907" t="str">
        <f>IF(Input_Lieferant!B908="","",Input_Lieferant!B908)</f>
        <v/>
      </c>
      <c r="C907" t="str">
        <f t="shared" si="967"/>
        <v/>
      </c>
      <c r="D907" t="str">
        <f t="shared" si="968"/>
        <v/>
      </c>
      <c r="E907" t="str">
        <f t="shared" si="969"/>
        <v/>
      </c>
      <c r="F907" t="str">
        <f t="shared" si="908"/>
        <v/>
      </c>
      <c r="G907" t="str">
        <f t="shared" ref="G907" si="973">IF(A906="","",2)</f>
        <v/>
      </c>
      <c r="H907" t="str">
        <f t="shared" si="971"/>
        <v/>
      </c>
      <c r="I907" t="str">
        <f>_xlfn.IFNA(IF(INDEX(Input_Lieferant!$C$9:$BE$158,MATCH($A907,Input_Lieferant!$B$9:$B$158,0),MATCH($I$1,Input_Lieferant!$C$8:$BE$8,0))=0,"",INDEX(Input_Lieferant!$C$9:$BE$158,MATCH($A907,Input_Lieferant!$B$9:$B$158,0),MATCH($I$1,Input_Lieferant!$C$8:$BE$8,0))),"")</f>
        <v/>
      </c>
    </row>
    <row r="908" spans="1:9" x14ac:dyDescent="0.2">
      <c r="A908" s="88"/>
      <c r="B908" s="88"/>
      <c r="C908" s="88"/>
      <c r="D908" s="88"/>
      <c r="E908" s="88"/>
      <c r="F908" s="88"/>
      <c r="G908" s="88"/>
      <c r="H908" s="88"/>
      <c r="I908" s="88"/>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C668C-C2CA-4D74-BC07-92F510B3F631}">
  <sheetPr codeName="Sheet2">
    <tabColor rgb="FF92D050"/>
  </sheetPr>
  <dimension ref="A1:L660"/>
  <sheetViews>
    <sheetView zoomScale="85" zoomScaleNormal="85" workbookViewId="0">
      <pane ySplit="1" topLeftCell="A2" activePane="bottomLeft" state="frozen"/>
      <selection activeCell="F2" sqref="F2:F151"/>
      <selection pane="bottomLeft" activeCell="F2" sqref="F2:F151"/>
    </sheetView>
  </sheetViews>
  <sheetFormatPr baseColWidth="10" defaultColWidth="11.33203125" defaultRowHeight="15" x14ac:dyDescent="0.2"/>
  <cols>
    <col min="2" max="2" width="10.83203125" hidden="1" customWidth="1"/>
    <col min="3" max="3" width="0" hidden="1" customWidth="1"/>
    <col min="6" max="7" width="0" hidden="1" customWidth="1"/>
  </cols>
  <sheetData>
    <row r="1" spans="1:12" x14ac:dyDescent="0.2">
      <c r="A1" s="1" t="s">
        <v>1</v>
      </c>
      <c r="B1" s="1" t="s">
        <v>197</v>
      </c>
      <c r="C1" s="1" t="s">
        <v>207</v>
      </c>
      <c r="D1" s="1" t="s">
        <v>33427</v>
      </c>
      <c r="E1" s="1" t="s">
        <v>33428</v>
      </c>
      <c r="F1" s="2" t="s">
        <v>208</v>
      </c>
      <c r="G1" s="2" t="s">
        <v>24</v>
      </c>
    </row>
    <row r="2" spans="1:12" x14ac:dyDescent="0.2">
      <c r="A2">
        <f>IF(Input_Lieferant!B9="","",Input_Lieferant!B9)</f>
        <v>1</v>
      </c>
      <c r="B2">
        <f>_xlfn.IFNA(INDEX(Input_Lieferant!$C$9:$BE$158,MATCH($A2,Input_Lieferant!$B$9:$B$158,0),MATCH(B$1,Input_Lieferant!$C$8:$BE$8,0)), "")</f>
        <v>11</v>
      </c>
      <c r="C2">
        <f>_xlfn.IFNA(INDEX(Input_Lieferant!$C$9:$BE$158,MATCH($A2,Input_Lieferant!$B$9:$B$158,0),MATCH(C$1,Input_Lieferant!$C$8:$BE$8,0)), "")</f>
        <v>111</v>
      </c>
      <c r="D2" t="str">
        <f>_xlfn.IFNA(INDEX('Systemmanager - Datenassistent'!$B$9:$BU$134,MATCH($A2,Input_Lieferant!$B$9:$B$134,0),MATCH(_xlfn.CONCAT(D$1,"_1"),'Systemmanager - Datenassistent'!$B$8:$BU$8,0)), "") &amp; ""</f>
        <v>0420</v>
      </c>
      <c r="E2" t="str">
        <f>IF(A2&lt;&gt;"","ND","")</f>
        <v>ND</v>
      </c>
      <c r="F2" t="str">
        <f>_xlfn.IFNA(INDEX('Systemmanager - Datenassistent'!$B$9:$BU$134,MATCH($A2,Input_Lieferant!$B$9:$B$134,0),MATCH(F$1,'Systemmanager - Datenassistent'!$B$8:$BU$8,0)), "") &amp; ""</f>
        <v>T06</v>
      </c>
      <c r="G2" t="str">
        <f>_xlfn.IFNA(INDEX('Systemmanager - Datenassistent'!$J$9:$BU$134,MATCH($A2,Input_Lieferant!$B$9:$B$134,0),MATCH(G$1,'Systemmanager - Datenassistent'!$J$8:$BU$8,0)), "") &amp; ""</f>
        <v/>
      </c>
      <c r="L2" s="227"/>
    </row>
    <row r="3" spans="1:12" x14ac:dyDescent="0.2">
      <c r="A3">
        <f>IF(Input_Lieferant!B9="","",Input_Lieferant!B9)</f>
        <v>1</v>
      </c>
      <c r="B3">
        <f>_xlfn.IFNA(INDEX(Input_Lieferant!$C$9:$BE$158,MATCH($A3,Input_Lieferant!$B$9:$B$158,0),MATCH(B$1,Input_Lieferant!$C$8:$BE$8,0)), "")</f>
        <v>11</v>
      </c>
      <c r="C3">
        <f>_xlfn.IFNA(INDEX(Input_Lieferant!$C$9:$BE$158,MATCH($A3,Input_Lieferant!$B$9:$B$158,0),MATCH(C$1,Input_Lieferant!$C$8:$BE$8,0)), "")</f>
        <v>111</v>
      </c>
      <c r="D3" t="str">
        <f>_xlfn.IFNA(INDEX('Systemmanager - Datenassistent'!$B$9:$BU$134,MATCH($A3,Input_Lieferant!$B$9:$B$134,0),MATCH(_xlfn.CONCAT(D$1,"_2"),'Systemmanager - Datenassistent'!$B$8:$BU$8,0)), "") &amp; ""</f>
        <v>0430</v>
      </c>
      <c r="E3" t="str">
        <f t="shared" ref="E3:E66" si="0">IF(A3&lt;&gt;"","ND","")</f>
        <v>ND</v>
      </c>
      <c r="F3" t="str">
        <f>_xlfn.IFNA(INDEX('Systemmanager - Datenassistent'!$B$9:$BU$134,MATCH($A3,Input_Lieferant!$B$9:$B$134,0),MATCH(F$1,'Systemmanager - Datenassistent'!$B$8:$BU$8,0)), "") &amp; ""</f>
        <v>T06</v>
      </c>
      <c r="G3" t="str">
        <f>_xlfn.IFNA(INDEX('Systemmanager - Datenassistent'!$J$9:$BU$134,MATCH($A3,Input_Lieferant!$B$9:$B$134,0),MATCH(G$1,'Systemmanager - Datenassistent'!$J$8:$BU$8,0)), "") &amp; ""</f>
        <v/>
      </c>
    </row>
    <row r="4" spans="1:12" x14ac:dyDescent="0.2">
      <c r="A4">
        <f>IF(Input_Lieferant!B9="","",Input_Lieferant!B9)</f>
        <v>1</v>
      </c>
      <c r="B4">
        <f>_xlfn.IFNA(INDEX(Input_Lieferant!$C$9:$BE$158,MATCH($A4,Input_Lieferant!$B$9:$B$158,0),MATCH(B$1,Input_Lieferant!$C$8:$BE$8,0)), "")</f>
        <v>11</v>
      </c>
      <c r="C4">
        <f>_xlfn.IFNA(INDEX(Input_Lieferant!$C$9:$BE$158,MATCH($A4,Input_Lieferant!$B$9:$B$158,0),MATCH(C$1,Input_Lieferant!$C$8:$BE$8,0)), "")</f>
        <v>111</v>
      </c>
      <c r="D4" t="str">
        <f>_xlfn.IFNA(INDEX('Systemmanager - Datenassistent'!$B$9:$BU$134,MATCH($A4,Input_Lieferant!$B$9:$B$134,0),MATCH(_xlfn.CONCAT(D$1,"_3"),'Systemmanager - Datenassistent'!$B$8:$BU$8,0)), "") &amp; ""</f>
        <v/>
      </c>
      <c r="E4" t="str">
        <f t="shared" si="0"/>
        <v>ND</v>
      </c>
      <c r="F4" t="str">
        <f>_xlfn.IFNA(INDEX('Systemmanager - Datenassistent'!$B$9:$BU$134,MATCH($A4,Input_Lieferant!$B$9:$B$134,0),MATCH(F$1,'Systemmanager - Datenassistent'!$B$8:$BU$8,0)), "") &amp; ""</f>
        <v>T06</v>
      </c>
      <c r="G4" t="str">
        <f>_xlfn.IFNA(INDEX('Systemmanager - Datenassistent'!$J$9:$BU$134,MATCH($A4,Input_Lieferant!$B$9:$B$134,0),MATCH(G$1,'Systemmanager - Datenassistent'!$J$8:$BU$8,0)), "") &amp; ""</f>
        <v/>
      </c>
    </row>
    <row r="5" spans="1:12" x14ac:dyDescent="0.2">
      <c r="A5">
        <f>IF(Input_Lieferant!B9="","",Input_Lieferant!B9)</f>
        <v>1</v>
      </c>
      <c r="B5">
        <f>_xlfn.IFNA(INDEX(Input_Lieferant!$C$9:$BE$158,MATCH($A5,Input_Lieferant!$B$9:$B$158,0),MATCH(B$1,Input_Lieferant!$C$8:$BE$8,0)), "")</f>
        <v>11</v>
      </c>
      <c r="C5">
        <f>_xlfn.IFNA(INDEX(Input_Lieferant!$C$9:$BE$158,MATCH($A5,Input_Lieferant!$B$9:$B$158,0),MATCH(C$1,Input_Lieferant!$C$8:$BE$8,0)), "")</f>
        <v>111</v>
      </c>
      <c r="D5" t="str">
        <f>_xlfn.IFNA(INDEX('Systemmanager - Datenassistent'!$B$9:$BU$134,MATCH($A5,Input_Lieferant!$B$9:$B$134,0),MATCH(_xlfn.CONCAT(D$1,"_4"),'Systemmanager - Datenassistent'!$B$8:$BU$8,0)), "") &amp; ""</f>
        <v/>
      </c>
      <c r="E5" t="str">
        <f t="shared" si="0"/>
        <v>ND</v>
      </c>
      <c r="F5" t="str">
        <f>_xlfn.IFNA(INDEX('Systemmanager - Datenassistent'!$B$9:$BU$134,MATCH($A5,Input_Lieferant!$B$9:$B$134,0),MATCH(F$1,'Systemmanager - Datenassistent'!$B$8:$BU$8,0)), "") &amp; ""</f>
        <v>T06</v>
      </c>
      <c r="G5" t="str">
        <f>_xlfn.IFNA(INDEX('Systemmanager - Datenassistent'!$J$9:$BU$134,MATCH($A5,Input_Lieferant!$B$9:$B$134,0),MATCH(G$1,'Systemmanager - Datenassistent'!$J$8:$BU$8,0)), "") &amp; ""</f>
        <v/>
      </c>
    </row>
    <row r="6" spans="1:12" x14ac:dyDescent="0.2">
      <c r="A6" s="257">
        <f>IFERROR(IF(AND(A2=A3,A3=A4,A4=A5),IF(A4+1&gt;MATCH(0,Input_Lieferant!$B$9:$B$158,-1),"",A4+1),A4),"")</f>
        <v>2</v>
      </c>
      <c r="B6">
        <f>_xlfn.IFNA(INDEX(Input_Lieferant!$C$9:$BE$158,MATCH($A6,Input_Lieferant!$B$9:$B$158,0),MATCH(B$1,Input_Lieferant!$C$8:$BE$8,0)), "")</f>
        <v>22</v>
      </c>
      <c r="C6">
        <f>_xlfn.IFNA(INDEX(Input_Lieferant!$C$9:$BE$158,MATCH($A6,Input_Lieferant!$B$9:$B$158,0),MATCH(C$1,Input_Lieferant!$C$8:$BE$8,0)), "")</f>
        <v>222</v>
      </c>
      <c r="D6" t="str">
        <f>_xlfn.IFNA(INDEX('Systemmanager - Datenassistent'!$B$9:$BU$134,MATCH($A6,Input_Lieferant!$B$9:$B$134,0),MATCH(_xlfn.CONCAT(D$1,"_1"),'Systemmanager - Datenassistent'!$B$8:$BU$8,0)), "") &amp; ""</f>
        <v>0420</v>
      </c>
      <c r="E6" t="str">
        <f t="shared" si="0"/>
        <v>ND</v>
      </c>
      <c r="F6" t="str">
        <f>_xlfn.IFNA(INDEX('Systemmanager - Datenassistent'!$B$9:$BU$134,MATCH($A6,Input_Lieferant!$B$9:$B$134,0),MATCH(F$1,'Systemmanager - Datenassistent'!$B$8:$BU$8,0)), "") &amp; ""</f>
        <v/>
      </c>
      <c r="G6" t="str">
        <f>_xlfn.IFNA(INDEX('Systemmanager - Datenassistent'!$J$9:$BU$134,MATCH($A6,Input_Lieferant!$B$9:$B$134,0),MATCH(G$1,'Systemmanager - Datenassistent'!$J$8:$BU$8,0)), "") &amp; ""</f>
        <v/>
      </c>
    </row>
    <row r="7" spans="1:12" x14ac:dyDescent="0.2">
      <c r="A7" s="257">
        <f>IFERROR(IF(AND(A3=A4,A4=A5,A5=A6),IF(A6+1&gt;MATCH(0,Input_Lieferant!$B$9:$B$158,-1),"",A6+1),A6),"")</f>
        <v>2</v>
      </c>
      <c r="B7">
        <f>_xlfn.IFNA(INDEX(Input_Lieferant!$C$9:$BE$158,MATCH($A7,Input_Lieferant!$B$9:$B$158,0),MATCH(B$1,Input_Lieferant!$C$8:$BE$8,0)), "")</f>
        <v>22</v>
      </c>
      <c r="C7">
        <f>_xlfn.IFNA(INDEX(Input_Lieferant!$C$9:$BE$158,MATCH($A7,Input_Lieferant!$B$9:$B$158,0),MATCH(C$1,Input_Lieferant!$C$8:$BE$8,0)), "")</f>
        <v>222</v>
      </c>
      <c r="D7" t="str">
        <f>_xlfn.IFNA(INDEX('Systemmanager - Datenassistent'!$B$9:$BU$134,MATCH($A7,Input_Lieferant!$B$9:$B$134,0),MATCH(_xlfn.CONCAT(D$1,"_2"),'Systemmanager - Datenassistent'!$B$8:$BU$8,0)), "") &amp; ""</f>
        <v>0430</v>
      </c>
      <c r="E7" t="str">
        <f t="shared" si="0"/>
        <v>ND</v>
      </c>
      <c r="F7" t="str">
        <f>_xlfn.IFNA(INDEX('Systemmanager - Datenassistent'!$B$9:$BU$134,MATCH($A7,Input_Lieferant!$B$9:$B$134,0),MATCH(F$1,'Systemmanager - Datenassistent'!$B$8:$BU$8,0)), "") &amp; ""</f>
        <v/>
      </c>
      <c r="G7" t="str">
        <f>_xlfn.IFNA(INDEX('Systemmanager - Datenassistent'!$J$9:$BU$134,MATCH($A7,Input_Lieferant!$B$9:$B$134,0),MATCH(G$1,'Systemmanager - Datenassistent'!$J$8:$BU$8,0)), "") &amp; ""</f>
        <v/>
      </c>
    </row>
    <row r="8" spans="1:12" x14ac:dyDescent="0.2">
      <c r="A8" s="257">
        <f>IFERROR(IF(AND(A4=A5,A5=A6,A6=A7),IF(A7+1&gt;MATCH(0,Input_Lieferant!$B$9:$B$158,-1),"",A7+1),A7),"")</f>
        <v>2</v>
      </c>
      <c r="B8">
        <f>_xlfn.IFNA(INDEX(Input_Lieferant!$C$9:$BE$158,MATCH($A8,Input_Lieferant!$B$9:$B$158,0),MATCH(B$1,Input_Lieferant!$C$8:$BE$8,0)), "")</f>
        <v>22</v>
      </c>
      <c r="C8">
        <f>_xlfn.IFNA(INDEX(Input_Lieferant!$C$9:$BE$158,MATCH($A8,Input_Lieferant!$B$9:$B$158,0),MATCH(C$1,Input_Lieferant!$C$8:$BE$8,0)), "")</f>
        <v>222</v>
      </c>
      <c r="D8" t="str">
        <f>_xlfn.IFNA(INDEX('Systemmanager - Datenassistent'!$B$9:$BU$134,MATCH($A8,Input_Lieferant!$B$9:$B$134,0),MATCH(_xlfn.CONCAT(D$1,"_3"),'Systemmanager - Datenassistent'!$B$8:$BU$8,0)), "") &amp; ""</f>
        <v/>
      </c>
      <c r="E8" t="str">
        <f t="shared" si="0"/>
        <v>ND</v>
      </c>
      <c r="F8" t="str">
        <f>_xlfn.IFNA(INDEX('Systemmanager - Datenassistent'!$B$9:$BU$134,MATCH($A8,Input_Lieferant!$B$9:$B$134,0),MATCH(F$1,'Systemmanager - Datenassistent'!$B$8:$BU$8,0)), "") &amp; ""</f>
        <v/>
      </c>
      <c r="G8" t="str">
        <f>_xlfn.IFNA(INDEX('Systemmanager - Datenassistent'!$J$9:$BU$134,MATCH($A8,Input_Lieferant!$B$9:$B$134,0),MATCH(G$1,'Systemmanager - Datenassistent'!$J$8:$BU$8,0)), "") &amp; ""</f>
        <v/>
      </c>
    </row>
    <row r="9" spans="1:12" x14ac:dyDescent="0.2">
      <c r="A9" s="257">
        <f>IFERROR(IF(AND(A5=A6,A6=A7,A7=A8),IF(A8+1&gt;MATCH(0,Input_Lieferant!$B$9:$B$158,-1),"",A8+1),A8),"")</f>
        <v>2</v>
      </c>
      <c r="B9">
        <f>_xlfn.IFNA(INDEX(Input_Lieferant!$C$9:$BE$158,MATCH($A9,Input_Lieferant!$B$9:$B$158,0),MATCH(B$1,Input_Lieferant!$C$8:$BE$8,0)), "")</f>
        <v>22</v>
      </c>
      <c r="C9">
        <f>_xlfn.IFNA(INDEX(Input_Lieferant!$C$9:$BE$158,MATCH($A9,Input_Lieferant!$B$9:$B$158,0),MATCH(C$1,Input_Lieferant!$C$8:$BE$8,0)), "")</f>
        <v>222</v>
      </c>
      <c r="D9" t="str">
        <f>_xlfn.IFNA(INDEX('Systemmanager - Datenassistent'!$B$9:$BU$134,MATCH($A9,Input_Lieferant!$B$9:$B$134,0),MATCH(_xlfn.CONCAT(D$1,"_4"),'Systemmanager - Datenassistent'!$B$8:$BU$8,0)), "") &amp; ""</f>
        <v/>
      </c>
      <c r="E9" t="str">
        <f t="shared" si="0"/>
        <v>ND</v>
      </c>
      <c r="F9" t="str">
        <f>_xlfn.IFNA(INDEX('Systemmanager - Datenassistent'!$B$9:$BU$134,MATCH($A9,Input_Lieferant!$B$9:$B$134,0),MATCH(F$1,'Systemmanager - Datenassistent'!$B$8:$BU$8,0)), "") &amp; ""</f>
        <v/>
      </c>
      <c r="G9" t="str">
        <f>_xlfn.IFNA(INDEX('Systemmanager - Datenassistent'!$J$9:$BU$134,MATCH($A9,Input_Lieferant!$B$9:$B$134,0),MATCH(G$1,'Systemmanager - Datenassistent'!$J$8:$BU$8,0)), "") &amp; ""</f>
        <v/>
      </c>
    </row>
    <row r="10" spans="1:12" x14ac:dyDescent="0.2">
      <c r="A10" s="257">
        <f>IFERROR(IF(AND(A6=A7,A7=A8,A8=A9),IF(A9+1&gt;MATCH(0,Input_Lieferant!$B$9:$B$158,-1),"",A9+1),A9),"")</f>
        <v>3</v>
      </c>
      <c r="B10">
        <f>_xlfn.IFNA(INDEX(Input_Lieferant!$C$9:$BE$158,MATCH($A10,Input_Lieferant!$B$9:$B$158,0),MATCH(B$1,Input_Lieferant!$C$8:$BE$8,0)), "")</f>
        <v>33</v>
      </c>
      <c r="C10">
        <f>_xlfn.IFNA(INDEX(Input_Lieferant!$C$9:$BE$158,MATCH($A10,Input_Lieferant!$B$9:$B$158,0),MATCH(C$1,Input_Lieferant!$C$8:$BE$8,0)), "")</f>
        <v>333</v>
      </c>
      <c r="D10" t="str">
        <f>_xlfn.IFNA(INDEX('Systemmanager - Datenassistent'!$B$9:$BU$134,MATCH($A10,Input_Lieferant!$B$9:$B$134,0),MATCH(_xlfn.CONCAT(D$1,"_1"),'Systemmanager - Datenassistent'!$B$8:$BU$8,0)), "") &amp; ""</f>
        <v>0420</v>
      </c>
      <c r="E10" t="str">
        <f t="shared" si="0"/>
        <v>ND</v>
      </c>
      <c r="F10" t="str">
        <f>_xlfn.IFNA(INDEX('Systemmanager - Datenassistent'!$B$9:$BU$134,MATCH($A10,Input_Lieferant!$B$9:$B$134,0),MATCH(F$1,'Systemmanager - Datenassistent'!$B$8:$BU$8,0)), "") &amp; ""</f>
        <v>S04</v>
      </c>
      <c r="G10" t="str">
        <f>_xlfn.IFNA(INDEX('Systemmanager - Datenassistent'!$J$9:$BU$134,MATCH($A10,Input_Lieferant!$B$9:$B$134,0),MATCH(G$1,'Systemmanager - Datenassistent'!$J$8:$BU$8,0)), "") &amp; ""</f>
        <v/>
      </c>
    </row>
    <row r="11" spans="1:12" x14ac:dyDescent="0.2">
      <c r="A11" s="257">
        <f>IFERROR(IF(AND(A7=A8,A8=A9,A9=A10),IF(A10+1&gt;MATCH(0,Input_Lieferant!$B$9:$B$158,-1),"",A10+1),A10),"")</f>
        <v>3</v>
      </c>
      <c r="B11">
        <f>_xlfn.IFNA(INDEX(Input_Lieferant!$C$9:$BE$158,MATCH($A11,Input_Lieferant!$B$9:$B$158,0),MATCH(B$1,Input_Lieferant!$C$8:$BE$8,0)), "")</f>
        <v>33</v>
      </c>
      <c r="C11">
        <f>_xlfn.IFNA(INDEX(Input_Lieferant!$C$9:$BE$158,MATCH($A11,Input_Lieferant!$B$9:$B$158,0),MATCH(C$1,Input_Lieferant!$C$8:$BE$8,0)), "")</f>
        <v>333</v>
      </c>
      <c r="D11" t="str">
        <f>_xlfn.IFNA(INDEX('Systemmanager - Datenassistent'!$B$9:$BU$134,MATCH($A11,Input_Lieferant!$B$9:$B$134,0),MATCH(_xlfn.CONCAT(D$1,"_2"),'Systemmanager - Datenassistent'!$B$8:$BU$8,0)), "") &amp; ""</f>
        <v>0440</v>
      </c>
      <c r="E11" t="str">
        <f t="shared" si="0"/>
        <v>ND</v>
      </c>
      <c r="F11" t="str">
        <f>_xlfn.IFNA(INDEX('Systemmanager - Datenassistent'!$B$9:$BU$134,MATCH($A11,Input_Lieferant!$B$9:$B$134,0),MATCH(F$1,'Systemmanager - Datenassistent'!$B$8:$BU$8,0)), "") &amp; ""</f>
        <v>S04</v>
      </c>
      <c r="G11" t="str">
        <f>_xlfn.IFNA(INDEX('Systemmanager - Datenassistent'!$J$9:$BU$134,MATCH($A11,Input_Lieferant!$B$9:$B$134,0),MATCH(G$1,'Systemmanager - Datenassistent'!$J$8:$BU$8,0)), "") &amp; ""</f>
        <v/>
      </c>
    </row>
    <row r="12" spans="1:12" x14ac:dyDescent="0.2">
      <c r="A12" s="257">
        <f>IFERROR(IF(AND(A8=A9,A9=A10,A10=A11),IF(A11+1&gt;MATCH(0,Input_Lieferant!$B$9:$B$158,-1),"",A11+1),A11),"")</f>
        <v>3</v>
      </c>
      <c r="B12">
        <f>_xlfn.IFNA(INDEX(Input_Lieferant!$C$9:$BE$158,MATCH($A12,Input_Lieferant!$B$9:$B$158,0),MATCH(B$1,Input_Lieferant!$C$8:$BE$8,0)), "")</f>
        <v>33</v>
      </c>
      <c r="C12">
        <f>_xlfn.IFNA(INDEX(Input_Lieferant!$C$9:$BE$158,MATCH($A12,Input_Lieferant!$B$9:$B$158,0),MATCH(C$1,Input_Lieferant!$C$8:$BE$8,0)), "")</f>
        <v>333</v>
      </c>
      <c r="D12" t="str">
        <f>_xlfn.IFNA(INDEX('Systemmanager - Datenassistent'!$B$9:$BU$134,MATCH($A12,Input_Lieferant!$B$9:$B$134,0),MATCH(_xlfn.CONCAT(D$1,"_3"),'Systemmanager - Datenassistent'!$B$8:$BU$8,0)), "") &amp; ""</f>
        <v>0800</v>
      </c>
      <c r="E12" t="str">
        <f t="shared" si="0"/>
        <v>ND</v>
      </c>
      <c r="F12" t="str">
        <f>_xlfn.IFNA(INDEX('Systemmanager - Datenassistent'!$B$9:$BU$134,MATCH($A12,Input_Lieferant!$B$9:$B$134,0),MATCH(F$1,'Systemmanager - Datenassistent'!$B$8:$BU$8,0)), "") &amp; ""</f>
        <v>S04</v>
      </c>
      <c r="G12" t="str">
        <f>_xlfn.IFNA(INDEX('Systemmanager - Datenassistent'!$J$9:$BU$134,MATCH($A12,Input_Lieferant!$B$9:$B$134,0),MATCH(G$1,'Systemmanager - Datenassistent'!$J$8:$BU$8,0)), "") &amp; ""</f>
        <v/>
      </c>
    </row>
    <row r="13" spans="1:12" x14ac:dyDescent="0.2">
      <c r="A13" s="257">
        <f>IFERROR(IF(AND(A9=A10,A10=A11,A11=A12),IF(A12+1&gt;MATCH(0,Input_Lieferant!$B$9:$B$158,-1),"",A12+1),A12),"")</f>
        <v>3</v>
      </c>
      <c r="B13">
        <f>_xlfn.IFNA(INDEX(Input_Lieferant!$C$9:$BE$158,MATCH($A13,Input_Lieferant!$B$9:$B$158,0),MATCH(B$1,Input_Lieferant!$C$8:$BE$8,0)), "")</f>
        <v>33</v>
      </c>
      <c r="C13">
        <f>_xlfn.IFNA(INDEX(Input_Lieferant!$C$9:$BE$158,MATCH($A13,Input_Lieferant!$B$9:$B$158,0),MATCH(C$1,Input_Lieferant!$C$8:$BE$8,0)), "")</f>
        <v>333</v>
      </c>
      <c r="D13" t="str">
        <f>_xlfn.IFNA(INDEX('Systemmanager - Datenassistent'!$B$9:$BU$134,MATCH($A13,Input_Lieferant!$B$9:$B$134,0),MATCH(_xlfn.CONCAT(D$1,"_4"),'Systemmanager - Datenassistent'!$B$8:$BU$8,0)), "") &amp; ""</f>
        <v/>
      </c>
      <c r="E13" t="str">
        <f t="shared" si="0"/>
        <v>ND</v>
      </c>
      <c r="F13" t="str">
        <f>_xlfn.IFNA(INDEX('Systemmanager - Datenassistent'!$B$9:$BU$134,MATCH($A13,Input_Lieferant!$B$9:$B$134,0),MATCH(F$1,'Systemmanager - Datenassistent'!$B$8:$BU$8,0)), "") &amp; ""</f>
        <v>S04</v>
      </c>
      <c r="G13" t="str">
        <f>_xlfn.IFNA(INDEX('Systemmanager - Datenassistent'!$J$9:$BU$134,MATCH($A13,Input_Lieferant!$B$9:$B$134,0),MATCH(G$1,'Systemmanager - Datenassistent'!$J$8:$BU$8,0)), "") &amp; ""</f>
        <v/>
      </c>
    </row>
    <row r="14" spans="1:12" x14ac:dyDescent="0.2">
      <c r="A14" s="257">
        <f>IFERROR(IF(AND(A10=A11,A11=A12,A12=A13),IF(A13+1&gt;MATCH(0,Input_Lieferant!$B$9:$B$158,-1),"",A13+1),A13),"")</f>
        <v>4</v>
      </c>
      <c r="B14" t="str">
        <f>_xlfn.IFNA(INDEX(Input_Lieferant!$C$9:$BE$158,MATCH($A14,Input_Lieferant!$B$9:$B$158,0),MATCH(B$1,Input_Lieferant!$C$8:$BE$8,0)), "")</f>
        <v/>
      </c>
      <c r="C14">
        <f>_xlfn.IFNA(INDEX(Input_Lieferant!$C$9:$BE$158,MATCH($A14,Input_Lieferant!$B$9:$B$158,0),MATCH(C$1,Input_Lieferant!$C$8:$BE$8,0)), "")</f>
        <v>444</v>
      </c>
      <c r="D14" t="str">
        <f>_xlfn.IFNA(INDEX('Systemmanager - Datenassistent'!$B$9:$BU$134,MATCH($A14,Input_Lieferant!$B$9:$B$134,0),MATCH(_xlfn.CONCAT(D$1,"_1"),'Systemmanager - Datenassistent'!$B$8:$BU$8,0)), "") &amp; ""</f>
        <v>0420</v>
      </c>
      <c r="E14" t="str">
        <f t="shared" si="0"/>
        <v>ND</v>
      </c>
      <c r="F14" t="str">
        <f>_xlfn.IFNA(INDEX('Systemmanager - Datenassistent'!$B$9:$BU$134,MATCH($A14,Input_Lieferant!$B$9:$B$134,0),MATCH(F$1,'Systemmanager - Datenassistent'!$B$8:$BU$8,0)), "") &amp; ""</f>
        <v>T01</v>
      </c>
      <c r="G14" t="str">
        <f>_xlfn.IFNA(INDEX('Systemmanager - Datenassistent'!$J$9:$BU$134,MATCH($A14,Input_Lieferant!$B$9:$B$134,0),MATCH(G$1,'Systemmanager - Datenassistent'!$J$8:$BU$8,0)), "") &amp; ""</f>
        <v/>
      </c>
    </row>
    <row r="15" spans="1:12" x14ac:dyDescent="0.2">
      <c r="A15" s="257">
        <f>IFERROR(IF(AND(A11=A12,A12=A13,A13=A14),IF(A14+1&gt;MATCH(0,Input_Lieferant!$B$9:$B$158,-1),"",A14+1),A14),"")</f>
        <v>4</v>
      </c>
      <c r="B15" t="str">
        <f>_xlfn.IFNA(INDEX(Input_Lieferant!$C$9:$BE$158,MATCH($A15,Input_Lieferant!$B$9:$B$158,0),MATCH(B$1,Input_Lieferant!$C$8:$BE$8,0)), "")</f>
        <v/>
      </c>
      <c r="C15">
        <f>_xlfn.IFNA(INDEX(Input_Lieferant!$C$9:$BE$158,MATCH($A15,Input_Lieferant!$B$9:$B$158,0),MATCH(C$1,Input_Lieferant!$C$8:$BE$8,0)), "")</f>
        <v>444</v>
      </c>
      <c r="D15" t="str">
        <f>_xlfn.IFNA(INDEX('Systemmanager - Datenassistent'!$B$9:$BU$134,MATCH($A15,Input_Lieferant!$B$9:$B$134,0),MATCH(_xlfn.CONCAT(D$1,"_2"),'Systemmanager - Datenassistent'!$B$8:$BU$8,0)), "") &amp; ""</f>
        <v>0800</v>
      </c>
      <c r="E15" t="str">
        <f t="shared" si="0"/>
        <v>ND</v>
      </c>
      <c r="F15" t="str">
        <f>_xlfn.IFNA(INDEX('Systemmanager - Datenassistent'!$B$9:$BU$134,MATCH($A15,Input_Lieferant!$B$9:$B$134,0),MATCH(F$1,'Systemmanager - Datenassistent'!$B$8:$BU$8,0)), "") &amp; ""</f>
        <v>T01</v>
      </c>
      <c r="G15" t="str">
        <f>_xlfn.IFNA(INDEX('Systemmanager - Datenassistent'!$J$9:$BU$134,MATCH($A15,Input_Lieferant!$B$9:$B$134,0),MATCH(G$1,'Systemmanager - Datenassistent'!$J$8:$BU$8,0)), "") &amp; ""</f>
        <v/>
      </c>
    </row>
    <row r="16" spans="1:12" x14ac:dyDescent="0.2">
      <c r="A16" s="257">
        <f>IFERROR(IF(AND(A12=A13,A13=A14,A14=A15),IF(A15+1&gt;MATCH(0,Input_Lieferant!$B$9:$B$158,-1),"",A15+1),A15),"")</f>
        <v>4</v>
      </c>
      <c r="B16" t="str">
        <f>_xlfn.IFNA(INDEX(Input_Lieferant!$C$9:$BE$158,MATCH($A16,Input_Lieferant!$B$9:$B$158,0),MATCH(B$1,Input_Lieferant!$C$8:$BE$8,0)), "")</f>
        <v/>
      </c>
      <c r="C16">
        <f>_xlfn.IFNA(INDEX(Input_Lieferant!$C$9:$BE$158,MATCH($A16,Input_Lieferant!$B$9:$B$158,0),MATCH(C$1,Input_Lieferant!$C$8:$BE$8,0)), "")</f>
        <v>444</v>
      </c>
      <c r="D16" t="str">
        <f>_xlfn.IFNA(INDEX('Systemmanager - Datenassistent'!$B$9:$BU$134,MATCH($A16,Input_Lieferant!$B$9:$B$134,0),MATCH(_xlfn.CONCAT(D$1,"_3"),'Systemmanager - Datenassistent'!$B$8:$BU$8,0)), "") &amp; ""</f>
        <v/>
      </c>
      <c r="E16" t="str">
        <f t="shared" si="0"/>
        <v>ND</v>
      </c>
      <c r="F16" t="str">
        <f>_xlfn.IFNA(INDEX('Systemmanager - Datenassistent'!$B$9:$BU$134,MATCH($A16,Input_Lieferant!$B$9:$B$134,0),MATCH(F$1,'Systemmanager - Datenassistent'!$B$8:$BU$8,0)), "") &amp; ""</f>
        <v>T01</v>
      </c>
      <c r="G16" t="str">
        <f>_xlfn.IFNA(INDEX('Systemmanager - Datenassistent'!$J$9:$BU$134,MATCH($A16,Input_Lieferant!$B$9:$B$134,0),MATCH(G$1,'Systemmanager - Datenassistent'!$J$8:$BU$8,0)), "") &amp; ""</f>
        <v/>
      </c>
    </row>
    <row r="17" spans="1:7" x14ac:dyDescent="0.2">
      <c r="A17" s="257">
        <f>IFERROR(IF(AND(A13=A14,A14=A15,A15=A16),IF(A16+1&gt;MATCH(0,Input_Lieferant!$B$9:$B$158,-1),"",A16+1),A16),"")</f>
        <v>4</v>
      </c>
      <c r="B17" t="str">
        <f>_xlfn.IFNA(INDEX(Input_Lieferant!$C$9:$BE$158,MATCH($A17,Input_Lieferant!$B$9:$B$158,0),MATCH(B$1,Input_Lieferant!$C$8:$BE$8,0)), "")</f>
        <v/>
      </c>
      <c r="C17">
        <f>_xlfn.IFNA(INDEX(Input_Lieferant!$C$9:$BE$158,MATCH($A17,Input_Lieferant!$B$9:$B$158,0),MATCH(C$1,Input_Lieferant!$C$8:$BE$8,0)), "")</f>
        <v>444</v>
      </c>
      <c r="D17" t="str">
        <f>_xlfn.IFNA(INDEX('Systemmanager - Datenassistent'!$B$9:$BU$134,MATCH($A17,Input_Lieferant!$B$9:$B$134,0),MATCH(_xlfn.CONCAT(D$1,"_4"),'Systemmanager - Datenassistent'!$B$8:$BU$8,0)), "") &amp; ""</f>
        <v/>
      </c>
      <c r="E17" t="str">
        <f t="shared" si="0"/>
        <v>ND</v>
      </c>
      <c r="F17" t="str">
        <f>_xlfn.IFNA(INDEX('Systemmanager - Datenassistent'!$B$9:$BU$134,MATCH($A17,Input_Lieferant!$B$9:$B$134,0),MATCH(F$1,'Systemmanager - Datenassistent'!$B$8:$BU$8,0)), "") &amp; ""</f>
        <v>T01</v>
      </c>
      <c r="G17" t="str">
        <f>_xlfn.IFNA(INDEX('Systemmanager - Datenassistent'!$J$9:$BU$134,MATCH($A17,Input_Lieferant!$B$9:$B$134,0),MATCH(G$1,'Systemmanager - Datenassistent'!$J$8:$BU$8,0)), "") &amp; ""</f>
        <v/>
      </c>
    </row>
    <row r="18" spans="1:7" x14ac:dyDescent="0.2">
      <c r="A18" s="257" t="str">
        <f>IFERROR(IF(AND(A14=A15,A15=A16,A16=A17),IF(A17+1&gt;MATCH(0,Input_Lieferant!$B$9:$B$158,-1),"",A17+1),A17),"")</f>
        <v/>
      </c>
      <c r="B18" t="str">
        <f>_xlfn.IFNA(INDEX(Input_Lieferant!$C$9:$BE$158,MATCH($A18,Input_Lieferant!$B$9:$B$158,0),MATCH(B$1,Input_Lieferant!$C$8:$BE$8,0)), "")</f>
        <v/>
      </c>
      <c r="C18" t="str">
        <f>_xlfn.IFNA(INDEX(Input_Lieferant!$C$9:$BE$158,MATCH($A18,Input_Lieferant!$B$9:$B$158,0),MATCH(C$1,Input_Lieferant!$C$8:$BE$8,0)), "")</f>
        <v/>
      </c>
      <c r="D18" t="str">
        <f>_xlfn.IFNA(INDEX('Systemmanager - Datenassistent'!$B$9:$BU$134,MATCH($A18,Input_Lieferant!$B$9:$B$134,0),MATCH(_xlfn.CONCAT(D$1,"_1"),'Systemmanager - Datenassistent'!$B$8:$BU$8,0)), "") &amp; ""</f>
        <v/>
      </c>
      <c r="E18" t="str">
        <f t="shared" si="0"/>
        <v/>
      </c>
      <c r="F18" t="str">
        <f>_xlfn.IFNA(INDEX('Systemmanager - Datenassistent'!$B$9:$BU$134,MATCH($A18,Input_Lieferant!$B$9:$B$134,0),MATCH(F$1,'Systemmanager - Datenassistent'!$B$8:$BU$8,0)), "") &amp; ""</f>
        <v/>
      </c>
      <c r="G18" t="str">
        <f>_xlfn.IFNA(INDEX('Systemmanager - Datenassistent'!$J$9:$BU$134,MATCH($A18,Input_Lieferant!$B$9:$B$134,0),MATCH(G$1,'Systemmanager - Datenassistent'!$J$8:$BU$8,0)), "") &amp; ""</f>
        <v/>
      </c>
    </row>
    <row r="19" spans="1:7" x14ac:dyDescent="0.2">
      <c r="A19" s="257" t="str">
        <f>IFERROR(IF(AND(A15=A16,A16=A17,A17=A18),IF(A18+1&gt;MATCH(0,Input_Lieferant!$B$9:$B$158,-1),"",A18+1),A18),"")</f>
        <v/>
      </c>
      <c r="B19" t="str">
        <f>_xlfn.IFNA(INDEX(Input_Lieferant!$C$9:$BE$158,MATCH($A19,Input_Lieferant!$B$9:$B$158,0),MATCH(B$1,Input_Lieferant!$C$8:$BE$8,0)), "")</f>
        <v/>
      </c>
      <c r="C19" t="str">
        <f>_xlfn.IFNA(INDEX(Input_Lieferant!$C$9:$BE$158,MATCH($A19,Input_Lieferant!$B$9:$B$158,0),MATCH(C$1,Input_Lieferant!$C$8:$BE$8,0)), "")</f>
        <v/>
      </c>
      <c r="D19" t="str">
        <f>_xlfn.IFNA(INDEX('Systemmanager - Datenassistent'!$B$9:$BU$134,MATCH($A19,Input_Lieferant!$B$9:$B$134,0),MATCH(_xlfn.CONCAT(D$1,"_2"),'Systemmanager - Datenassistent'!$B$8:$BU$8,0)), "") &amp; ""</f>
        <v/>
      </c>
      <c r="E19" t="str">
        <f t="shared" si="0"/>
        <v/>
      </c>
      <c r="F19" t="str">
        <f>_xlfn.IFNA(INDEX('Systemmanager - Datenassistent'!$B$9:$BU$134,MATCH($A19,Input_Lieferant!$B$9:$B$134,0),MATCH(F$1,'Systemmanager - Datenassistent'!$B$8:$BU$8,0)), "") &amp; ""</f>
        <v/>
      </c>
      <c r="G19" t="str">
        <f>_xlfn.IFNA(INDEX('Systemmanager - Datenassistent'!$J$9:$BU$134,MATCH($A19,Input_Lieferant!$B$9:$B$134,0),MATCH(G$1,'Systemmanager - Datenassistent'!$J$8:$BU$8,0)), "") &amp; ""</f>
        <v/>
      </c>
    </row>
    <row r="20" spans="1:7" x14ac:dyDescent="0.2">
      <c r="A20" s="257" t="str">
        <f>IFERROR(IF(AND(A16=A17,A17=A18,A18=A19),IF(A19+1&gt;MATCH(0,Input_Lieferant!$B$9:$B$158,-1),"",A19+1),A19),"")</f>
        <v/>
      </c>
      <c r="B20" t="str">
        <f>_xlfn.IFNA(INDEX(Input_Lieferant!$C$9:$BE$158,MATCH($A20,Input_Lieferant!$B$9:$B$158,0),MATCH(B$1,Input_Lieferant!$C$8:$BE$8,0)), "")</f>
        <v/>
      </c>
      <c r="C20" t="str">
        <f>_xlfn.IFNA(INDEX(Input_Lieferant!$C$9:$BE$158,MATCH($A20,Input_Lieferant!$B$9:$B$158,0),MATCH(C$1,Input_Lieferant!$C$8:$BE$8,0)), "")</f>
        <v/>
      </c>
      <c r="D20" t="str">
        <f>_xlfn.IFNA(INDEX('Systemmanager - Datenassistent'!$B$9:$BU$134,MATCH($A20,Input_Lieferant!$B$9:$B$134,0),MATCH(_xlfn.CONCAT(D$1,"_3"),'Systemmanager - Datenassistent'!$B$8:$BU$8,0)), "") &amp; ""</f>
        <v/>
      </c>
      <c r="E20" t="str">
        <f t="shared" si="0"/>
        <v/>
      </c>
      <c r="F20" t="str">
        <f>_xlfn.IFNA(INDEX('Systemmanager - Datenassistent'!$B$9:$BU$134,MATCH($A20,Input_Lieferant!$B$9:$B$134,0),MATCH(F$1,'Systemmanager - Datenassistent'!$B$8:$BU$8,0)), "") &amp; ""</f>
        <v/>
      </c>
      <c r="G20" t="str">
        <f>_xlfn.IFNA(INDEX('Systemmanager - Datenassistent'!$J$9:$BU$134,MATCH($A20,Input_Lieferant!$B$9:$B$134,0),MATCH(G$1,'Systemmanager - Datenassistent'!$J$8:$BU$8,0)), "") &amp; ""</f>
        <v/>
      </c>
    </row>
    <row r="21" spans="1:7" x14ac:dyDescent="0.2">
      <c r="A21" s="257" t="str">
        <f>IFERROR(IF(AND(A17=A18,A18=A19,A19=A20),IF(A20+1&gt;MATCH(0,Input_Lieferant!$B$9:$B$158,-1),"",A20+1),A20),"")</f>
        <v/>
      </c>
      <c r="B21" t="str">
        <f>_xlfn.IFNA(INDEX(Input_Lieferant!$C$9:$BE$158,MATCH($A21,Input_Lieferant!$B$9:$B$158,0),MATCH(B$1,Input_Lieferant!$C$8:$BE$8,0)), "")</f>
        <v/>
      </c>
      <c r="C21" t="str">
        <f>_xlfn.IFNA(INDEX(Input_Lieferant!$C$9:$BE$158,MATCH($A21,Input_Lieferant!$B$9:$B$158,0),MATCH(C$1,Input_Lieferant!$C$8:$BE$8,0)), "")</f>
        <v/>
      </c>
      <c r="D21" t="str">
        <f>_xlfn.IFNA(INDEX('Systemmanager - Datenassistent'!$B$9:$BU$134,MATCH($A21,Input_Lieferant!$B$9:$B$134,0),MATCH(_xlfn.CONCAT(D$1,"_4"),'Systemmanager - Datenassistent'!$B$8:$BU$8,0)), "") &amp; ""</f>
        <v/>
      </c>
      <c r="E21" t="str">
        <f t="shared" si="0"/>
        <v/>
      </c>
      <c r="F21" t="str">
        <f>_xlfn.IFNA(INDEX('Systemmanager - Datenassistent'!$B$9:$BU$134,MATCH($A21,Input_Lieferant!$B$9:$B$134,0),MATCH(F$1,'Systemmanager - Datenassistent'!$B$8:$BU$8,0)), "") &amp; ""</f>
        <v/>
      </c>
      <c r="G21" t="str">
        <f>_xlfn.IFNA(INDEX('Systemmanager - Datenassistent'!$J$9:$BU$134,MATCH($A21,Input_Lieferant!$B$9:$B$134,0),MATCH(G$1,'Systemmanager - Datenassistent'!$J$8:$BU$8,0)), "") &amp; ""</f>
        <v/>
      </c>
    </row>
    <row r="22" spans="1:7" x14ac:dyDescent="0.2">
      <c r="A22" s="257" t="str">
        <f>IFERROR(IF(AND(A18=A19,A19=A20,A20=A21),IF(A21+1&gt;MATCH(0,Input_Lieferant!$B$9:$B$158,-1),"",A21+1),A21),"")</f>
        <v/>
      </c>
      <c r="B22" t="str">
        <f>_xlfn.IFNA(INDEX(Input_Lieferant!$C$9:$BE$158,MATCH($A22,Input_Lieferant!$B$9:$B$158,0),MATCH(B$1,Input_Lieferant!$C$8:$BE$8,0)), "")</f>
        <v/>
      </c>
      <c r="C22" t="str">
        <f>_xlfn.IFNA(INDEX(Input_Lieferant!$C$9:$BE$158,MATCH($A22,Input_Lieferant!$B$9:$B$158,0),MATCH(C$1,Input_Lieferant!$C$8:$BE$8,0)), "")</f>
        <v/>
      </c>
      <c r="D22" t="str">
        <f>_xlfn.IFNA(INDEX('Systemmanager - Datenassistent'!$B$9:$BU$134,MATCH($A22,Input_Lieferant!$B$9:$B$134,0),MATCH(_xlfn.CONCAT(D$1,"_1"),'Systemmanager - Datenassistent'!$B$8:$BU$8,0)), "") &amp; ""</f>
        <v/>
      </c>
      <c r="E22" t="str">
        <f t="shared" si="0"/>
        <v/>
      </c>
      <c r="F22" t="str">
        <f>_xlfn.IFNA(INDEX('Systemmanager - Datenassistent'!$B$9:$BU$134,MATCH($A22,Input_Lieferant!$B$9:$B$134,0),MATCH(F$1,'Systemmanager - Datenassistent'!$B$8:$BU$8,0)), "") &amp; ""</f>
        <v/>
      </c>
      <c r="G22" t="str">
        <f>_xlfn.IFNA(INDEX('Systemmanager - Datenassistent'!$J$9:$BU$134,MATCH($A22,Input_Lieferant!$B$9:$B$134,0),MATCH(G$1,'Systemmanager - Datenassistent'!$J$8:$BU$8,0)), "") &amp; ""</f>
        <v/>
      </c>
    </row>
    <row r="23" spans="1:7" x14ac:dyDescent="0.2">
      <c r="A23" s="257" t="str">
        <f>IFERROR(IF(AND(A19=A20,A20=A21,A21=A22),IF(A22+1&gt;MATCH(0,Input_Lieferant!$B$9:$B$158,-1),"",A22+1),A22),"")</f>
        <v/>
      </c>
      <c r="B23" t="str">
        <f>_xlfn.IFNA(INDEX(Input_Lieferant!$C$9:$BE$158,MATCH($A23,Input_Lieferant!$B$9:$B$158,0),MATCH(B$1,Input_Lieferant!$C$8:$BE$8,0)), "")</f>
        <v/>
      </c>
      <c r="C23" t="str">
        <f>_xlfn.IFNA(INDEX(Input_Lieferant!$C$9:$BE$158,MATCH($A23,Input_Lieferant!$B$9:$B$158,0),MATCH(C$1,Input_Lieferant!$C$8:$BE$8,0)), "")</f>
        <v/>
      </c>
      <c r="D23" t="str">
        <f>_xlfn.IFNA(INDEX('Systemmanager - Datenassistent'!$B$9:$BU$134,MATCH($A23,Input_Lieferant!$B$9:$B$134,0),MATCH(_xlfn.CONCAT(D$1,"_2"),'Systemmanager - Datenassistent'!$B$8:$BU$8,0)), "") &amp; ""</f>
        <v/>
      </c>
      <c r="E23" t="str">
        <f t="shared" si="0"/>
        <v/>
      </c>
      <c r="F23" t="str">
        <f>_xlfn.IFNA(INDEX('Systemmanager - Datenassistent'!$B$9:$BU$134,MATCH($A23,Input_Lieferant!$B$9:$B$134,0),MATCH(F$1,'Systemmanager - Datenassistent'!$B$8:$BU$8,0)), "") &amp; ""</f>
        <v/>
      </c>
      <c r="G23" t="str">
        <f>_xlfn.IFNA(INDEX('Systemmanager - Datenassistent'!$J$9:$BU$134,MATCH($A23,Input_Lieferant!$B$9:$B$134,0),MATCH(G$1,'Systemmanager - Datenassistent'!$J$8:$BU$8,0)), "") &amp; ""</f>
        <v/>
      </c>
    </row>
    <row r="24" spans="1:7" x14ac:dyDescent="0.2">
      <c r="A24" s="257" t="str">
        <f>IFERROR(IF(AND(A20=A21,A21=A22,A22=A23),IF(A23+1&gt;MATCH(0,Input_Lieferant!$B$9:$B$158,-1),"",A23+1),A23),"")</f>
        <v/>
      </c>
      <c r="B24" t="str">
        <f>_xlfn.IFNA(INDEX(Input_Lieferant!$C$9:$BE$158,MATCH($A24,Input_Lieferant!$B$9:$B$158,0),MATCH(B$1,Input_Lieferant!$C$8:$BE$8,0)), "")</f>
        <v/>
      </c>
      <c r="C24" t="str">
        <f>_xlfn.IFNA(INDEX(Input_Lieferant!$C$9:$BE$158,MATCH($A24,Input_Lieferant!$B$9:$B$158,0),MATCH(C$1,Input_Lieferant!$C$8:$BE$8,0)), "")</f>
        <v/>
      </c>
      <c r="D24" t="str">
        <f>_xlfn.IFNA(INDEX('Systemmanager - Datenassistent'!$B$9:$BU$134,MATCH($A24,Input_Lieferant!$B$9:$B$134,0),MATCH(_xlfn.CONCAT(D$1,"_3"),'Systemmanager - Datenassistent'!$B$8:$BU$8,0)), "") &amp; ""</f>
        <v/>
      </c>
      <c r="E24" t="str">
        <f t="shared" si="0"/>
        <v/>
      </c>
      <c r="F24" t="str">
        <f>_xlfn.IFNA(INDEX('Systemmanager - Datenassistent'!$B$9:$BU$134,MATCH($A24,Input_Lieferant!$B$9:$B$134,0),MATCH(F$1,'Systemmanager - Datenassistent'!$B$8:$BU$8,0)), "") &amp; ""</f>
        <v/>
      </c>
      <c r="G24" t="str">
        <f>_xlfn.IFNA(INDEX('Systemmanager - Datenassistent'!$J$9:$BU$134,MATCH($A24,Input_Lieferant!$B$9:$B$134,0),MATCH(G$1,'Systemmanager - Datenassistent'!$J$8:$BU$8,0)), "") &amp; ""</f>
        <v/>
      </c>
    </row>
    <row r="25" spans="1:7" x14ac:dyDescent="0.2">
      <c r="A25" s="257" t="str">
        <f>IFERROR(IF(AND(A21=A22,A22=A23,A23=A24),IF(A24+1&gt;MATCH(0,Input_Lieferant!$B$9:$B$158,-1),"",A24+1),A24),"")</f>
        <v/>
      </c>
      <c r="B25" t="str">
        <f>_xlfn.IFNA(INDEX(Input_Lieferant!$C$9:$BE$158,MATCH($A25,Input_Lieferant!$B$9:$B$158,0),MATCH(B$1,Input_Lieferant!$C$8:$BE$8,0)), "")</f>
        <v/>
      </c>
      <c r="C25" t="str">
        <f>_xlfn.IFNA(INDEX(Input_Lieferant!$C$9:$BE$158,MATCH($A25,Input_Lieferant!$B$9:$B$158,0),MATCH(C$1,Input_Lieferant!$C$8:$BE$8,0)), "")</f>
        <v/>
      </c>
      <c r="D25" t="str">
        <f>_xlfn.IFNA(INDEX('Systemmanager - Datenassistent'!$B$9:$BU$134,MATCH($A25,Input_Lieferant!$B$9:$B$134,0),MATCH(_xlfn.CONCAT(D$1,"_4"),'Systemmanager - Datenassistent'!$B$8:$BU$8,0)), "") &amp; ""</f>
        <v/>
      </c>
      <c r="E25" t="str">
        <f t="shared" si="0"/>
        <v/>
      </c>
      <c r="F25" t="str">
        <f>_xlfn.IFNA(INDEX('Systemmanager - Datenassistent'!$B$9:$BU$134,MATCH($A25,Input_Lieferant!$B$9:$B$134,0),MATCH(F$1,'Systemmanager - Datenassistent'!$B$8:$BU$8,0)), "") &amp; ""</f>
        <v/>
      </c>
      <c r="G25" t="str">
        <f>_xlfn.IFNA(INDEX('Systemmanager - Datenassistent'!$J$9:$BU$134,MATCH($A25,Input_Lieferant!$B$9:$B$134,0),MATCH(G$1,'Systemmanager - Datenassistent'!$J$8:$BU$8,0)), "") &amp; ""</f>
        <v/>
      </c>
    </row>
    <row r="26" spans="1:7" x14ac:dyDescent="0.2">
      <c r="A26" s="257" t="str">
        <f>IFERROR(IF(AND(A22=A23,A23=A24,A24=A25),IF(A25+1&gt;MATCH(0,Input_Lieferant!$B$9:$B$158,-1),"",A25+1),A25),"")</f>
        <v/>
      </c>
      <c r="B26" t="str">
        <f>_xlfn.IFNA(INDEX(Input_Lieferant!$C$9:$BE$158,MATCH($A26,Input_Lieferant!$B$9:$B$158,0),MATCH(B$1,Input_Lieferant!$C$8:$BE$8,0)), "")</f>
        <v/>
      </c>
      <c r="C26" t="str">
        <f>_xlfn.IFNA(INDEX(Input_Lieferant!$C$9:$BE$158,MATCH($A26,Input_Lieferant!$B$9:$B$158,0),MATCH(C$1,Input_Lieferant!$C$8:$BE$8,0)), "")</f>
        <v/>
      </c>
      <c r="D26" t="str">
        <f>_xlfn.IFNA(INDEX('Systemmanager - Datenassistent'!$B$9:$BU$134,MATCH($A26,Input_Lieferant!$B$9:$B$134,0),MATCH(_xlfn.CONCAT(D$1,"_1"),'Systemmanager - Datenassistent'!$B$8:$BU$8,0)), "") &amp; ""</f>
        <v/>
      </c>
      <c r="E26" t="str">
        <f t="shared" si="0"/>
        <v/>
      </c>
      <c r="F26" t="str">
        <f>_xlfn.IFNA(INDEX('Systemmanager - Datenassistent'!$B$9:$BU$134,MATCH($A26,Input_Lieferant!$B$9:$B$134,0),MATCH(F$1,'Systemmanager - Datenassistent'!$B$8:$BU$8,0)), "") &amp; ""</f>
        <v/>
      </c>
      <c r="G26" t="str">
        <f>_xlfn.IFNA(INDEX('Systemmanager - Datenassistent'!$J$9:$BU$134,MATCH($A26,Input_Lieferant!$B$9:$B$134,0),MATCH(G$1,'Systemmanager - Datenassistent'!$J$8:$BU$8,0)), "") &amp; ""</f>
        <v/>
      </c>
    </row>
    <row r="27" spans="1:7" x14ac:dyDescent="0.2">
      <c r="A27" s="257" t="str">
        <f>IFERROR(IF(AND(A23=A24,A24=A25,A25=A26),IF(A26+1&gt;MATCH(0,Input_Lieferant!$B$9:$B$158,-1),"",A26+1),A26),"")</f>
        <v/>
      </c>
      <c r="B27" t="str">
        <f>_xlfn.IFNA(INDEX(Input_Lieferant!$C$9:$BE$158,MATCH($A27,Input_Lieferant!$B$9:$B$158,0),MATCH(B$1,Input_Lieferant!$C$8:$BE$8,0)), "")</f>
        <v/>
      </c>
      <c r="C27" t="str">
        <f>_xlfn.IFNA(INDEX(Input_Lieferant!$C$9:$BE$158,MATCH($A27,Input_Lieferant!$B$9:$B$158,0),MATCH(C$1,Input_Lieferant!$C$8:$BE$8,0)), "")</f>
        <v/>
      </c>
      <c r="D27" t="str">
        <f>_xlfn.IFNA(INDEX('Systemmanager - Datenassistent'!$B$9:$BU$134,MATCH($A27,Input_Lieferant!$B$9:$B$134,0),MATCH(_xlfn.CONCAT(D$1,"_2"),'Systemmanager - Datenassistent'!$B$8:$BU$8,0)), "") &amp; ""</f>
        <v/>
      </c>
      <c r="E27" t="str">
        <f t="shared" si="0"/>
        <v/>
      </c>
      <c r="F27" t="str">
        <f>_xlfn.IFNA(INDEX('Systemmanager - Datenassistent'!$B$9:$BU$134,MATCH($A27,Input_Lieferant!$B$9:$B$134,0),MATCH(F$1,'Systemmanager - Datenassistent'!$B$8:$BU$8,0)), "") &amp; ""</f>
        <v/>
      </c>
      <c r="G27" t="str">
        <f>_xlfn.IFNA(INDEX('Systemmanager - Datenassistent'!$J$9:$BU$134,MATCH($A27,Input_Lieferant!$B$9:$B$134,0),MATCH(G$1,'Systemmanager - Datenassistent'!$J$8:$BU$8,0)), "") &amp; ""</f>
        <v/>
      </c>
    </row>
    <row r="28" spans="1:7" x14ac:dyDescent="0.2">
      <c r="A28" s="257" t="str">
        <f>IFERROR(IF(AND(A24=A25,A25=A26,A26=A27),IF(A27+1&gt;MATCH(0,Input_Lieferant!$B$9:$B$158,-1),"",A27+1),A27),"")</f>
        <v/>
      </c>
      <c r="B28" t="str">
        <f>_xlfn.IFNA(INDEX(Input_Lieferant!$C$9:$BE$158,MATCH($A28,Input_Lieferant!$B$9:$B$158,0),MATCH(B$1,Input_Lieferant!$C$8:$BE$8,0)), "")</f>
        <v/>
      </c>
      <c r="C28" t="str">
        <f>_xlfn.IFNA(INDEX(Input_Lieferant!$C$9:$BE$158,MATCH($A28,Input_Lieferant!$B$9:$B$158,0),MATCH(C$1,Input_Lieferant!$C$8:$BE$8,0)), "")</f>
        <v/>
      </c>
      <c r="D28" t="str">
        <f>_xlfn.IFNA(INDEX('Systemmanager - Datenassistent'!$B$9:$BU$134,MATCH($A28,Input_Lieferant!$B$9:$B$134,0),MATCH(_xlfn.CONCAT(D$1,"_3"),'Systemmanager - Datenassistent'!$B$8:$BU$8,0)), "") &amp; ""</f>
        <v/>
      </c>
      <c r="E28" t="str">
        <f t="shared" si="0"/>
        <v/>
      </c>
      <c r="F28" t="str">
        <f>_xlfn.IFNA(INDEX('Systemmanager - Datenassistent'!$B$9:$BU$134,MATCH($A28,Input_Lieferant!$B$9:$B$134,0),MATCH(F$1,'Systemmanager - Datenassistent'!$B$8:$BU$8,0)), "") &amp; ""</f>
        <v/>
      </c>
      <c r="G28" t="str">
        <f>_xlfn.IFNA(INDEX('Systemmanager - Datenassistent'!$J$9:$BU$134,MATCH($A28,Input_Lieferant!$B$9:$B$134,0),MATCH(G$1,'Systemmanager - Datenassistent'!$J$8:$BU$8,0)), "") &amp; ""</f>
        <v/>
      </c>
    </row>
    <row r="29" spans="1:7" x14ac:dyDescent="0.2">
      <c r="A29" s="257" t="str">
        <f>IFERROR(IF(AND(A25=A26,A26=A27,A27=A28),IF(A28+1&gt;MATCH(0,Input_Lieferant!$B$9:$B$158,-1),"",A28+1),A28),"")</f>
        <v/>
      </c>
      <c r="B29" t="str">
        <f>_xlfn.IFNA(INDEX(Input_Lieferant!$C$9:$BE$158,MATCH($A29,Input_Lieferant!$B$9:$B$158,0),MATCH(B$1,Input_Lieferant!$C$8:$BE$8,0)), "")</f>
        <v/>
      </c>
      <c r="C29" t="str">
        <f>_xlfn.IFNA(INDEX(Input_Lieferant!$C$9:$BE$158,MATCH($A29,Input_Lieferant!$B$9:$B$158,0),MATCH(C$1,Input_Lieferant!$C$8:$BE$8,0)), "")</f>
        <v/>
      </c>
      <c r="D29" t="str">
        <f>_xlfn.IFNA(INDEX('Systemmanager - Datenassistent'!$B$9:$BU$134,MATCH($A29,Input_Lieferant!$B$9:$B$134,0),MATCH(_xlfn.CONCAT(D$1,"_4"),'Systemmanager - Datenassistent'!$B$8:$BU$8,0)), "") &amp; ""</f>
        <v/>
      </c>
      <c r="E29" t="str">
        <f t="shared" si="0"/>
        <v/>
      </c>
      <c r="F29" t="str">
        <f>_xlfn.IFNA(INDEX('Systemmanager - Datenassistent'!$B$9:$BU$134,MATCH($A29,Input_Lieferant!$B$9:$B$134,0),MATCH(F$1,'Systemmanager - Datenassistent'!$B$8:$BU$8,0)), "") &amp; ""</f>
        <v/>
      </c>
      <c r="G29" t="str">
        <f>_xlfn.IFNA(INDEX('Systemmanager - Datenassistent'!$J$9:$BU$134,MATCH($A29,Input_Lieferant!$B$9:$B$134,0),MATCH(G$1,'Systemmanager - Datenassistent'!$J$8:$BU$8,0)), "") &amp; ""</f>
        <v/>
      </c>
    </row>
    <row r="30" spans="1:7" x14ac:dyDescent="0.2">
      <c r="A30" s="257" t="str">
        <f>IFERROR(IF(AND(A26=A27,A27=A28,A28=A29),IF(A29+1&gt;MATCH(0,Input_Lieferant!$B$9:$B$158,-1),"",A29+1),A29),"")</f>
        <v/>
      </c>
      <c r="B30" t="str">
        <f>_xlfn.IFNA(INDEX(Input_Lieferant!$C$9:$BE$158,MATCH($A30,Input_Lieferant!$B$9:$B$158,0),MATCH(B$1,Input_Lieferant!$C$8:$BE$8,0)), "")</f>
        <v/>
      </c>
      <c r="C30" t="str">
        <f>_xlfn.IFNA(INDEX(Input_Lieferant!$C$9:$BE$158,MATCH($A30,Input_Lieferant!$B$9:$B$158,0),MATCH(C$1,Input_Lieferant!$C$8:$BE$8,0)), "")</f>
        <v/>
      </c>
      <c r="D30" t="str">
        <f>_xlfn.IFNA(INDEX('Systemmanager - Datenassistent'!$B$9:$BU$134,MATCH($A30,Input_Lieferant!$B$9:$B$134,0),MATCH(_xlfn.CONCAT(D$1,"_1"),'Systemmanager - Datenassistent'!$B$8:$BU$8,0)), "") &amp; ""</f>
        <v/>
      </c>
      <c r="E30" t="str">
        <f t="shared" si="0"/>
        <v/>
      </c>
      <c r="F30" t="str">
        <f>_xlfn.IFNA(INDEX('Systemmanager - Datenassistent'!$B$9:$BU$134,MATCH($A30,Input_Lieferant!$B$9:$B$134,0),MATCH(F$1,'Systemmanager - Datenassistent'!$B$8:$BU$8,0)), "") &amp; ""</f>
        <v/>
      </c>
      <c r="G30" t="str">
        <f>_xlfn.IFNA(INDEX('Systemmanager - Datenassistent'!$J$9:$BU$134,MATCH($A30,Input_Lieferant!$B$9:$B$134,0),MATCH(G$1,'Systemmanager - Datenassistent'!$J$8:$BU$8,0)), "") &amp; ""</f>
        <v/>
      </c>
    </row>
    <row r="31" spans="1:7" x14ac:dyDescent="0.2">
      <c r="A31" s="257" t="str">
        <f>IFERROR(IF(AND(A27=A28,A28=A29,A29=A30),IF(A30+1&gt;MATCH(0,Input_Lieferant!$B$9:$B$158,-1),"",A30+1),A30),"")</f>
        <v/>
      </c>
      <c r="B31" t="str">
        <f>_xlfn.IFNA(INDEX(Input_Lieferant!$C$9:$BE$158,MATCH($A31,Input_Lieferant!$B$9:$B$158,0),MATCH(B$1,Input_Lieferant!$C$8:$BE$8,0)), "")</f>
        <v/>
      </c>
      <c r="C31" t="str">
        <f>_xlfn.IFNA(INDEX(Input_Lieferant!$C$9:$BE$158,MATCH($A31,Input_Lieferant!$B$9:$B$158,0),MATCH(C$1,Input_Lieferant!$C$8:$BE$8,0)), "")</f>
        <v/>
      </c>
      <c r="D31" t="str">
        <f>_xlfn.IFNA(INDEX('Systemmanager - Datenassistent'!$B$9:$BU$134,MATCH($A31,Input_Lieferant!$B$9:$B$134,0),MATCH(_xlfn.CONCAT(D$1,"_2"),'Systemmanager - Datenassistent'!$B$8:$BU$8,0)), "") &amp; ""</f>
        <v/>
      </c>
      <c r="E31" t="str">
        <f t="shared" si="0"/>
        <v/>
      </c>
      <c r="F31" t="str">
        <f>_xlfn.IFNA(INDEX('Systemmanager - Datenassistent'!$B$9:$BU$134,MATCH($A31,Input_Lieferant!$B$9:$B$134,0),MATCH(F$1,'Systemmanager - Datenassistent'!$B$8:$BU$8,0)), "") &amp; ""</f>
        <v/>
      </c>
      <c r="G31" t="str">
        <f>_xlfn.IFNA(INDEX('Systemmanager - Datenassistent'!$J$9:$BU$134,MATCH($A31,Input_Lieferant!$B$9:$B$134,0),MATCH(G$1,'Systemmanager - Datenassistent'!$J$8:$BU$8,0)), "") &amp; ""</f>
        <v/>
      </c>
    </row>
    <row r="32" spans="1:7" x14ac:dyDescent="0.2">
      <c r="A32" s="257" t="str">
        <f>IFERROR(IF(AND(A28=A29,A29=A30,A30=A31),IF(A31+1&gt;MATCH(0,Input_Lieferant!$B$9:$B$158,-1),"",A31+1),A31),"")</f>
        <v/>
      </c>
      <c r="B32" t="str">
        <f>_xlfn.IFNA(INDEX(Input_Lieferant!$C$9:$BE$158,MATCH($A32,Input_Lieferant!$B$9:$B$158,0),MATCH(B$1,Input_Lieferant!$C$8:$BE$8,0)), "")</f>
        <v/>
      </c>
      <c r="C32" t="str">
        <f>_xlfn.IFNA(INDEX(Input_Lieferant!$C$9:$BE$158,MATCH($A32,Input_Lieferant!$B$9:$B$158,0),MATCH(C$1,Input_Lieferant!$C$8:$BE$8,0)), "")</f>
        <v/>
      </c>
      <c r="D32" t="str">
        <f>_xlfn.IFNA(INDEX('Systemmanager - Datenassistent'!$B$9:$BU$134,MATCH($A32,Input_Lieferant!$B$9:$B$134,0),MATCH(_xlfn.CONCAT(D$1,"_3"),'Systemmanager - Datenassistent'!$B$8:$BU$8,0)), "") &amp; ""</f>
        <v/>
      </c>
      <c r="E32" t="str">
        <f t="shared" si="0"/>
        <v/>
      </c>
      <c r="F32" t="str">
        <f>_xlfn.IFNA(INDEX('Systemmanager - Datenassistent'!$B$9:$BU$134,MATCH($A32,Input_Lieferant!$B$9:$B$134,0),MATCH(F$1,'Systemmanager - Datenassistent'!$B$8:$BU$8,0)), "") &amp; ""</f>
        <v/>
      </c>
      <c r="G32" t="str">
        <f>_xlfn.IFNA(INDEX('Systemmanager - Datenassistent'!$J$9:$BU$134,MATCH($A32,Input_Lieferant!$B$9:$B$134,0),MATCH(G$1,'Systemmanager - Datenassistent'!$J$8:$BU$8,0)), "") &amp; ""</f>
        <v/>
      </c>
    </row>
    <row r="33" spans="1:7" x14ac:dyDescent="0.2">
      <c r="A33" s="257" t="str">
        <f>IFERROR(IF(AND(A29=A30,A30=A31,A31=A32),IF(A32+1&gt;MATCH(0,Input_Lieferant!$B$9:$B$158,-1),"",A32+1),A32),"")</f>
        <v/>
      </c>
      <c r="B33" t="str">
        <f>_xlfn.IFNA(INDEX(Input_Lieferant!$C$9:$BE$158,MATCH($A33,Input_Lieferant!$B$9:$B$158,0),MATCH(B$1,Input_Lieferant!$C$8:$BE$8,0)), "")</f>
        <v/>
      </c>
      <c r="C33" t="str">
        <f>_xlfn.IFNA(INDEX(Input_Lieferant!$C$9:$BE$158,MATCH($A33,Input_Lieferant!$B$9:$B$158,0),MATCH(C$1,Input_Lieferant!$C$8:$BE$8,0)), "")</f>
        <v/>
      </c>
      <c r="D33" t="str">
        <f>_xlfn.IFNA(INDEX('Systemmanager - Datenassistent'!$B$9:$BU$134,MATCH($A33,Input_Lieferant!$B$9:$B$134,0),MATCH(_xlfn.CONCAT(D$1,"_4"),'Systemmanager - Datenassistent'!$B$8:$BU$8,0)), "") &amp; ""</f>
        <v/>
      </c>
      <c r="E33" t="str">
        <f t="shared" si="0"/>
        <v/>
      </c>
      <c r="F33" t="str">
        <f>_xlfn.IFNA(INDEX('Systemmanager - Datenassistent'!$B$9:$BU$134,MATCH($A33,Input_Lieferant!$B$9:$B$134,0),MATCH(F$1,'Systemmanager - Datenassistent'!$B$8:$BU$8,0)), "") &amp; ""</f>
        <v/>
      </c>
      <c r="G33" t="str">
        <f>_xlfn.IFNA(INDEX('Systemmanager - Datenassistent'!$J$9:$BU$134,MATCH($A33,Input_Lieferant!$B$9:$B$134,0),MATCH(G$1,'Systemmanager - Datenassistent'!$J$8:$BU$8,0)), "") &amp; ""</f>
        <v/>
      </c>
    </row>
    <row r="34" spans="1:7" x14ac:dyDescent="0.2">
      <c r="A34" s="257" t="str">
        <f>IFERROR(IF(AND(A30=A31,A31=A32,A32=A33),IF(A33+1&gt;MATCH(0,Input_Lieferant!$B$9:$B$158,-1),"",A33+1),A33),"")</f>
        <v/>
      </c>
      <c r="B34" t="str">
        <f>_xlfn.IFNA(INDEX(Input_Lieferant!$C$9:$BE$158,MATCH($A34,Input_Lieferant!$B$9:$B$158,0),MATCH(B$1,Input_Lieferant!$C$8:$BE$8,0)), "")</f>
        <v/>
      </c>
      <c r="C34" t="str">
        <f>_xlfn.IFNA(INDEX(Input_Lieferant!$C$9:$BE$158,MATCH($A34,Input_Lieferant!$B$9:$B$158,0),MATCH(C$1,Input_Lieferant!$C$8:$BE$8,0)), "")</f>
        <v/>
      </c>
      <c r="D34" t="str">
        <f>_xlfn.IFNA(INDEX('Systemmanager - Datenassistent'!$B$9:$BU$134,MATCH($A34,Input_Lieferant!$B$9:$B$134,0),MATCH(_xlfn.CONCAT(D$1,"_1"),'Systemmanager - Datenassistent'!$B$8:$BU$8,0)), "") &amp; ""</f>
        <v/>
      </c>
      <c r="E34" t="str">
        <f t="shared" si="0"/>
        <v/>
      </c>
      <c r="F34" t="str">
        <f>_xlfn.IFNA(INDEX('Systemmanager - Datenassistent'!$B$9:$BU$134,MATCH($A34,Input_Lieferant!$B$9:$B$134,0),MATCH(F$1,'Systemmanager - Datenassistent'!$B$8:$BU$8,0)), "") &amp; ""</f>
        <v/>
      </c>
      <c r="G34" t="str">
        <f>_xlfn.IFNA(INDEX('Systemmanager - Datenassistent'!$J$9:$BU$134,MATCH($A34,Input_Lieferant!$B$9:$B$134,0),MATCH(G$1,'Systemmanager - Datenassistent'!$J$8:$BU$8,0)), "") &amp; ""</f>
        <v/>
      </c>
    </row>
    <row r="35" spans="1:7" x14ac:dyDescent="0.2">
      <c r="A35" s="257" t="str">
        <f>IFERROR(IF(AND(A31=A32,A32=A33,A33=A34),IF(A34+1&gt;MATCH(0,Input_Lieferant!$B$9:$B$158,-1),"",A34+1),A34),"")</f>
        <v/>
      </c>
      <c r="B35" t="str">
        <f>_xlfn.IFNA(INDEX(Input_Lieferant!$C$9:$BE$158,MATCH($A35,Input_Lieferant!$B$9:$B$158,0),MATCH(B$1,Input_Lieferant!$C$8:$BE$8,0)), "")</f>
        <v/>
      </c>
      <c r="C35" t="str">
        <f>_xlfn.IFNA(INDEX(Input_Lieferant!$C$9:$BE$158,MATCH($A35,Input_Lieferant!$B$9:$B$158,0),MATCH(C$1,Input_Lieferant!$C$8:$BE$8,0)), "")</f>
        <v/>
      </c>
      <c r="D35" t="str">
        <f>_xlfn.IFNA(INDEX('Systemmanager - Datenassistent'!$B$9:$BU$134,MATCH($A35,Input_Lieferant!$B$9:$B$134,0),MATCH(_xlfn.CONCAT(D$1,"_2"),'Systemmanager - Datenassistent'!$B$8:$BU$8,0)), "") &amp; ""</f>
        <v/>
      </c>
      <c r="E35" t="str">
        <f t="shared" si="0"/>
        <v/>
      </c>
      <c r="F35" t="str">
        <f>_xlfn.IFNA(INDEX('Systemmanager - Datenassistent'!$B$9:$BU$134,MATCH($A35,Input_Lieferant!$B$9:$B$134,0),MATCH(F$1,'Systemmanager - Datenassistent'!$B$8:$BU$8,0)), "") &amp; ""</f>
        <v/>
      </c>
      <c r="G35" t="str">
        <f>_xlfn.IFNA(INDEX('Systemmanager - Datenassistent'!$J$9:$BU$134,MATCH($A35,Input_Lieferant!$B$9:$B$134,0),MATCH(G$1,'Systemmanager - Datenassistent'!$J$8:$BU$8,0)), "") &amp; ""</f>
        <v/>
      </c>
    </row>
    <row r="36" spans="1:7" x14ac:dyDescent="0.2">
      <c r="A36" s="257" t="str">
        <f>IFERROR(IF(AND(A32=A33,A33=A34,A34=A35),IF(A35+1&gt;MATCH(0,Input_Lieferant!$B$9:$B$158,-1),"",A35+1),A35),"")</f>
        <v/>
      </c>
      <c r="B36" t="str">
        <f>_xlfn.IFNA(INDEX(Input_Lieferant!$C$9:$BE$158,MATCH($A36,Input_Lieferant!$B$9:$B$158,0),MATCH(B$1,Input_Lieferant!$C$8:$BE$8,0)), "")</f>
        <v/>
      </c>
      <c r="C36" t="str">
        <f>_xlfn.IFNA(INDEX(Input_Lieferant!$C$9:$BE$158,MATCH($A36,Input_Lieferant!$B$9:$B$158,0),MATCH(C$1,Input_Lieferant!$C$8:$BE$8,0)), "")</f>
        <v/>
      </c>
      <c r="D36" t="str">
        <f>_xlfn.IFNA(INDEX('Systemmanager - Datenassistent'!$B$9:$BU$134,MATCH($A36,Input_Lieferant!$B$9:$B$134,0),MATCH(_xlfn.CONCAT(D$1,"_3"),'Systemmanager - Datenassistent'!$B$8:$BU$8,0)), "") &amp; ""</f>
        <v/>
      </c>
      <c r="E36" t="str">
        <f t="shared" si="0"/>
        <v/>
      </c>
      <c r="F36" t="str">
        <f>_xlfn.IFNA(INDEX('Systemmanager - Datenassistent'!$B$9:$BU$134,MATCH($A36,Input_Lieferant!$B$9:$B$134,0),MATCH(F$1,'Systemmanager - Datenassistent'!$B$8:$BU$8,0)), "") &amp; ""</f>
        <v/>
      </c>
      <c r="G36" t="str">
        <f>_xlfn.IFNA(INDEX('Systemmanager - Datenassistent'!$J$9:$BU$134,MATCH($A36,Input_Lieferant!$B$9:$B$134,0),MATCH(G$1,'Systemmanager - Datenassistent'!$J$8:$BU$8,0)), "") &amp; ""</f>
        <v/>
      </c>
    </row>
    <row r="37" spans="1:7" x14ac:dyDescent="0.2">
      <c r="A37" s="257" t="str">
        <f>IFERROR(IF(AND(A33=A34,A34=A35,A35=A36),IF(A36+1&gt;MATCH(0,Input_Lieferant!$B$9:$B$158,-1),"",A36+1),A36),"")</f>
        <v/>
      </c>
      <c r="B37" t="str">
        <f>_xlfn.IFNA(INDEX(Input_Lieferant!$C$9:$BE$158,MATCH($A37,Input_Lieferant!$B$9:$B$158,0),MATCH(B$1,Input_Lieferant!$C$8:$BE$8,0)), "")</f>
        <v/>
      </c>
      <c r="C37" t="str">
        <f>_xlfn.IFNA(INDEX(Input_Lieferant!$C$9:$BE$158,MATCH($A37,Input_Lieferant!$B$9:$B$158,0),MATCH(C$1,Input_Lieferant!$C$8:$BE$8,0)), "")</f>
        <v/>
      </c>
      <c r="D37" t="str">
        <f>_xlfn.IFNA(INDEX('Systemmanager - Datenassistent'!$B$9:$BU$134,MATCH($A37,Input_Lieferant!$B$9:$B$134,0),MATCH(_xlfn.CONCAT(D$1,"_4"),'Systemmanager - Datenassistent'!$B$8:$BU$8,0)), "") &amp; ""</f>
        <v/>
      </c>
      <c r="E37" t="str">
        <f t="shared" si="0"/>
        <v/>
      </c>
      <c r="F37" t="str">
        <f>_xlfn.IFNA(INDEX('Systemmanager - Datenassistent'!$B$9:$BU$134,MATCH($A37,Input_Lieferant!$B$9:$B$134,0),MATCH(F$1,'Systemmanager - Datenassistent'!$B$8:$BU$8,0)), "") &amp; ""</f>
        <v/>
      </c>
      <c r="G37" t="str">
        <f>_xlfn.IFNA(INDEX('Systemmanager - Datenassistent'!$J$9:$BU$134,MATCH($A37,Input_Lieferant!$B$9:$B$134,0),MATCH(G$1,'Systemmanager - Datenassistent'!$J$8:$BU$8,0)), "") &amp; ""</f>
        <v/>
      </c>
    </row>
    <row r="38" spans="1:7" x14ac:dyDescent="0.2">
      <c r="A38" s="257" t="str">
        <f>IFERROR(IF(AND(A34=A35,A35=A36,A36=A37),IF(A37+1&gt;MATCH(0,Input_Lieferant!$B$9:$B$158,-1),"",A37+1),A37),"")</f>
        <v/>
      </c>
      <c r="B38" t="str">
        <f>_xlfn.IFNA(INDEX(Input_Lieferant!$C$9:$BE$158,MATCH($A38,Input_Lieferant!$B$9:$B$158,0),MATCH(B$1,Input_Lieferant!$C$8:$BE$8,0)), "")</f>
        <v/>
      </c>
      <c r="C38" t="str">
        <f>_xlfn.IFNA(INDEX(Input_Lieferant!$C$9:$BE$158,MATCH($A38,Input_Lieferant!$B$9:$B$158,0),MATCH(C$1,Input_Lieferant!$C$8:$BE$8,0)), "")</f>
        <v/>
      </c>
      <c r="D38" t="str">
        <f>_xlfn.IFNA(INDEX('Systemmanager - Datenassistent'!$B$9:$BU$134,MATCH($A38,Input_Lieferant!$B$9:$B$134,0),MATCH(_xlfn.CONCAT(D$1,"_1"),'Systemmanager - Datenassistent'!$B$8:$BU$8,0)), "") &amp; ""</f>
        <v/>
      </c>
      <c r="E38" t="str">
        <f t="shared" si="0"/>
        <v/>
      </c>
      <c r="F38" t="str">
        <f>_xlfn.IFNA(INDEX('Systemmanager - Datenassistent'!$B$9:$BU$134,MATCH($A38,Input_Lieferant!$B$9:$B$134,0),MATCH(F$1,'Systemmanager - Datenassistent'!$B$8:$BU$8,0)), "") &amp; ""</f>
        <v/>
      </c>
      <c r="G38" t="str">
        <f>_xlfn.IFNA(INDEX('Systemmanager - Datenassistent'!$J$9:$BU$134,MATCH($A38,Input_Lieferant!$B$9:$B$134,0),MATCH(G$1,'Systemmanager - Datenassistent'!$J$8:$BU$8,0)), "") &amp; ""</f>
        <v/>
      </c>
    </row>
    <row r="39" spans="1:7" x14ac:dyDescent="0.2">
      <c r="A39" s="257" t="str">
        <f>IFERROR(IF(AND(A35=A36,A36=A37,A37=A38),IF(A38+1&gt;MATCH(0,Input_Lieferant!$B$9:$B$158,-1),"",A38+1),A38),"")</f>
        <v/>
      </c>
      <c r="B39" t="str">
        <f>_xlfn.IFNA(INDEX(Input_Lieferant!$C$9:$BE$158,MATCH($A39,Input_Lieferant!$B$9:$B$158,0),MATCH(B$1,Input_Lieferant!$C$8:$BE$8,0)), "")</f>
        <v/>
      </c>
      <c r="C39" t="str">
        <f>_xlfn.IFNA(INDEX(Input_Lieferant!$C$9:$BE$158,MATCH($A39,Input_Lieferant!$B$9:$B$158,0),MATCH(C$1,Input_Lieferant!$C$8:$BE$8,0)), "")</f>
        <v/>
      </c>
      <c r="D39" t="str">
        <f>_xlfn.IFNA(INDEX('Systemmanager - Datenassistent'!$B$9:$BU$134,MATCH($A39,Input_Lieferant!$B$9:$B$134,0),MATCH(_xlfn.CONCAT(D$1,"_2"),'Systemmanager - Datenassistent'!$B$8:$BU$8,0)), "") &amp; ""</f>
        <v/>
      </c>
      <c r="E39" t="str">
        <f t="shared" si="0"/>
        <v/>
      </c>
      <c r="F39" t="str">
        <f>_xlfn.IFNA(INDEX('Systemmanager - Datenassistent'!$B$9:$BU$134,MATCH($A39,Input_Lieferant!$B$9:$B$134,0),MATCH(F$1,'Systemmanager - Datenassistent'!$B$8:$BU$8,0)), "") &amp; ""</f>
        <v/>
      </c>
      <c r="G39" t="str">
        <f>_xlfn.IFNA(INDEX('Systemmanager - Datenassistent'!$J$9:$BU$134,MATCH($A39,Input_Lieferant!$B$9:$B$134,0),MATCH(G$1,'Systemmanager - Datenassistent'!$J$8:$BU$8,0)), "") &amp; ""</f>
        <v/>
      </c>
    </row>
    <row r="40" spans="1:7" x14ac:dyDescent="0.2">
      <c r="A40" s="257" t="str">
        <f>IFERROR(IF(AND(A36=A37,A37=A38,A38=A39),IF(A39+1&gt;MATCH(0,Input_Lieferant!$B$9:$B$158,-1),"",A39+1),A39),"")</f>
        <v/>
      </c>
      <c r="B40" t="str">
        <f>_xlfn.IFNA(INDEX(Input_Lieferant!$C$9:$BE$158,MATCH($A40,Input_Lieferant!$B$9:$B$158,0),MATCH(B$1,Input_Lieferant!$C$8:$BE$8,0)), "")</f>
        <v/>
      </c>
      <c r="C40" t="str">
        <f>_xlfn.IFNA(INDEX(Input_Lieferant!$C$9:$BE$158,MATCH($A40,Input_Lieferant!$B$9:$B$158,0),MATCH(C$1,Input_Lieferant!$C$8:$BE$8,0)), "")</f>
        <v/>
      </c>
      <c r="D40" t="str">
        <f>_xlfn.IFNA(INDEX('Systemmanager - Datenassistent'!$B$9:$BU$134,MATCH($A40,Input_Lieferant!$B$9:$B$134,0),MATCH(_xlfn.CONCAT(D$1,"_3"),'Systemmanager - Datenassistent'!$B$8:$BU$8,0)), "") &amp; ""</f>
        <v/>
      </c>
      <c r="E40" t="str">
        <f t="shared" si="0"/>
        <v/>
      </c>
      <c r="F40" t="str">
        <f>_xlfn.IFNA(INDEX('Systemmanager - Datenassistent'!$B$9:$BU$134,MATCH($A40,Input_Lieferant!$B$9:$B$134,0),MATCH(F$1,'Systemmanager - Datenassistent'!$B$8:$BU$8,0)), "") &amp; ""</f>
        <v/>
      </c>
      <c r="G40" t="str">
        <f>_xlfn.IFNA(INDEX('Systemmanager - Datenassistent'!$J$9:$BU$134,MATCH($A40,Input_Lieferant!$B$9:$B$134,0),MATCH(G$1,'Systemmanager - Datenassistent'!$J$8:$BU$8,0)), "") &amp; ""</f>
        <v/>
      </c>
    </row>
    <row r="41" spans="1:7" x14ac:dyDescent="0.2">
      <c r="A41" s="257" t="str">
        <f>IFERROR(IF(AND(A37=A38,A38=A39,A39=A40),IF(A40+1&gt;MATCH(0,Input_Lieferant!$B$9:$B$158,-1),"",A40+1),A40),"")</f>
        <v/>
      </c>
      <c r="B41" t="str">
        <f>_xlfn.IFNA(INDEX(Input_Lieferant!$C$9:$BE$158,MATCH($A41,Input_Lieferant!$B$9:$B$158,0),MATCH(B$1,Input_Lieferant!$C$8:$BE$8,0)), "")</f>
        <v/>
      </c>
      <c r="C41" t="str">
        <f>_xlfn.IFNA(INDEX(Input_Lieferant!$C$9:$BE$158,MATCH($A41,Input_Lieferant!$B$9:$B$158,0),MATCH(C$1,Input_Lieferant!$C$8:$BE$8,0)), "")</f>
        <v/>
      </c>
      <c r="D41" t="str">
        <f>_xlfn.IFNA(INDEX('Systemmanager - Datenassistent'!$B$9:$BU$134,MATCH($A41,Input_Lieferant!$B$9:$B$134,0),MATCH(_xlfn.CONCAT(D$1,"_4"),'Systemmanager - Datenassistent'!$B$8:$BU$8,0)), "") &amp; ""</f>
        <v/>
      </c>
      <c r="E41" t="str">
        <f t="shared" si="0"/>
        <v/>
      </c>
      <c r="F41" t="str">
        <f>_xlfn.IFNA(INDEX('Systemmanager - Datenassistent'!$B$9:$BU$134,MATCH($A41,Input_Lieferant!$B$9:$B$134,0),MATCH(F$1,'Systemmanager - Datenassistent'!$B$8:$BU$8,0)), "") &amp; ""</f>
        <v/>
      </c>
      <c r="G41" t="str">
        <f>_xlfn.IFNA(INDEX('Systemmanager - Datenassistent'!$J$9:$BU$134,MATCH($A41,Input_Lieferant!$B$9:$B$134,0),MATCH(G$1,'Systemmanager - Datenassistent'!$J$8:$BU$8,0)), "") &amp; ""</f>
        <v/>
      </c>
    </row>
    <row r="42" spans="1:7" x14ac:dyDescent="0.2">
      <c r="A42" s="257" t="str">
        <f>IFERROR(IF(AND(A38=A39,A39=A40,A40=A41),IF(A41+1&gt;MATCH(0,Input_Lieferant!$B$9:$B$158,-1),"",A41+1),A41),"")</f>
        <v/>
      </c>
      <c r="B42" t="str">
        <f>_xlfn.IFNA(INDEX(Input_Lieferant!$C$9:$BE$158,MATCH($A42,Input_Lieferant!$B$9:$B$158,0),MATCH(B$1,Input_Lieferant!$C$8:$BE$8,0)), "")</f>
        <v/>
      </c>
      <c r="C42" t="str">
        <f>_xlfn.IFNA(INDEX(Input_Lieferant!$C$9:$BE$158,MATCH($A42,Input_Lieferant!$B$9:$B$158,0),MATCH(C$1,Input_Lieferant!$C$8:$BE$8,0)), "")</f>
        <v/>
      </c>
      <c r="D42" t="str">
        <f>_xlfn.IFNA(INDEX('Systemmanager - Datenassistent'!$B$9:$BU$134,MATCH($A42,Input_Lieferant!$B$9:$B$134,0),MATCH(_xlfn.CONCAT(D$1,"_1"),'Systemmanager - Datenassistent'!$B$8:$BU$8,0)), "") &amp; ""</f>
        <v/>
      </c>
      <c r="E42" t="str">
        <f t="shared" si="0"/>
        <v/>
      </c>
      <c r="F42" t="str">
        <f>_xlfn.IFNA(INDEX('Systemmanager - Datenassistent'!$B$9:$BU$134,MATCH($A42,Input_Lieferant!$B$9:$B$134,0),MATCH(F$1,'Systemmanager - Datenassistent'!$B$8:$BU$8,0)), "") &amp; ""</f>
        <v/>
      </c>
      <c r="G42" t="str">
        <f>_xlfn.IFNA(INDEX('Systemmanager - Datenassistent'!$J$9:$BU$134,MATCH($A42,Input_Lieferant!$B$9:$B$134,0),MATCH(G$1,'Systemmanager - Datenassistent'!$J$8:$BU$8,0)), "") &amp; ""</f>
        <v/>
      </c>
    </row>
    <row r="43" spans="1:7" x14ac:dyDescent="0.2">
      <c r="A43" s="257" t="str">
        <f>IFERROR(IF(AND(A39=A40,A40=A41,A41=A42),IF(A42+1&gt;MATCH(0,Input_Lieferant!$B$9:$B$158,-1),"",A42+1),A42),"")</f>
        <v/>
      </c>
      <c r="B43" t="str">
        <f>_xlfn.IFNA(INDEX(Input_Lieferant!$C$9:$BE$158,MATCH($A43,Input_Lieferant!$B$9:$B$158,0),MATCH(B$1,Input_Lieferant!$C$8:$BE$8,0)), "")</f>
        <v/>
      </c>
      <c r="C43" t="str">
        <f>_xlfn.IFNA(INDEX(Input_Lieferant!$C$9:$BE$158,MATCH($A43,Input_Lieferant!$B$9:$B$158,0),MATCH(C$1,Input_Lieferant!$C$8:$BE$8,0)), "")</f>
        <v/>
      </c>
      <c r="D43" t="str">
        <f>_xlfn.IFNA(INDEX('Systemmanager - Datenassistent'!$B$9:$BU$134,MATCH($A43,Input_Lieferant!$B$9:$B$134,0),MATCH(_xlfn.CONCAT(D$1,"_2"),'Systemmanager - Datenassistent'!$B$8:$BU$8,0)), "") &amp; ""</f>
        <v/>
      </c>
      <c r="E43" t="str">
        <f t="shared" si="0"/>
        <v/>
      </c>
      <c r="F43" t="str">
        <f>_xlfn.IFNA(INDEX('Systemmanager - Datenassistent'!$B$9:$BU$134,MATCH($A43,Input_Lieferant!$B$9:$B$134,0),MATCH(F$1,'Systemmanager - Datenassistent'!$B$8:$BU$8,0)), "") &amp; ""</f>
        <v/>
      </c>
      <c r="G43" t="str">
        <f>_xlfn.IFNA(INDEX('Systemmanager - Datenassistent'!$J$9:$BU$134,MATCH($A43,Input_Lieferant!$B$9:$B$134,0),MATCH(G$1,'Systemmanager - Datenassistent'!$J$8:$BU$8,0)), "") &amp; ""</f>
        <v/>
      </c>
    </row>
    <row r="44" spans="1:7" x14ac:dyDescent="0.2">
      <c r="A44" s="257" t="str">
        <f>IFERROR(IF(AND(A40=A41,A41=A42,A42=A43),IF(A43+1&gt;MATCH(0,Input_Lieferant!$B$9:$B$158,-1),"",A43+1),A43),"")</f>
        <v/>
      </c>
      <c r="B44" t="str">
        <f>_xlfn.IFNA(INDEX(Input_Lieferant!$C$9:$BE$158,MATCH($A44,Input_Lieferant!$B$9:$B$158,0),MATCH(B$1,Input_Lieferant!$C$8:$BE$8,0)), "")</f>
        <v/>
      </c>
      <c r="C44" t="str">
        <f>_xlfn.IFNA(INDEX(Input_Lieferant!$C$9:$BE$158,MATCH($A44,Input_Lieferant!$B$9:$B$158,0),MATCH(C$1,Input_Lieferant!$C$8:$BE$8,0)), "")</f>
        <v/>
      </c>
      <c r="D44" t="str">
        <f>_xlfn.IFNA(INDEX('Systemmanager - Datenassistent'!$B$9:$BU$134,MATCH($A44,Input_Lieferant!$B$9:$B$134,0),MATCH(_xlfn.CONCAT(D$1,"_3"),'Systemmanager - Datenassistent'!$B$8:$BU$8,0)), "") &amp; ""</f>
        <v/>
      </c>
      <c r="E44" t="str">
        <f t="shared" si="0"/>
        <v/>
      </c>
      <c r="F44" t="str">
        <f>_xlfn.IFNA(INDEX('Systemmanager - Datenassistent'!$B$9:$BU$134,MATCH($A44,Input_Lieferant!$B$9:$B$134,0),MATCH(F$1,'Systemmanager - Datenassistent'!$B$8:$BU$8,0)), "") &amp; ""</f>
        <v/>
      </c>
      <c r="G44" t="str">
        <f>_xlfn.IFNA(INDEX('Systemmanager - Datenassistent'!$J$9:$BU$134,MATCH($A44,Input_Lieferant!$B$9:$B$134,0),MATCH(G$1,'Systemmanager - Datenassistent'!$J$8:$BU$8,0)), "") &amp; ""</f>
        <v/>
      </c>
    </row>
    <row r="45" spans="1:7" x14ac:dyDescent="0.2">
      <c r="A45" s="257" t="str">
        <f>IFERROR(IF(AND(A41=A42,A42=A43,A43=A44),IF(A44+1&gt;MATCH(0,Input_Lieferant!$B$9:$B$158,-1),"",A44+1),A44),"")</f>
        <v/>
      </c>
      <c r="B45" t="str">
        <f>_xlfn.IFNA(INDEX(Input_Lieferant!$C$9:$BE$158,MATCH($A45,Input_Lieferant!$B$9:$B$158,0),MATCH(B$1,Input_Lieferant!$C$8:$BE$8,0)), "")</f>
        <v/>
      </c>
      <c r="C45" t="str">
        <f>_xlfn.IFNA(INDEX(Input_Lieferant!$C$9:$BE$158,MATCH($A45,Input_Lieferant!$B$9:$B$158,0),MATCH(C$1,Input_Lieferant!$C$8:$BE$8,0)), "")</f>
        <v/>
      </c>
      <c r="D45" t="str">
        <f>_xlfn.IFNA(INDEX('Systemmanager - Datenassistent'!$B$9:$BU$134,MATCH($A45,Input_Lieferant!$B$9:$B$134,0),MATCH(_xlfn.CONCAT(D$1,"_4"),'Systemmanager - Datenassistent'!$B$8:$BU$8,0)), "") &amp; ""</f>
        <v/>
      </c>
      <c r="E45" t="str">
        <f t="shared" si="0"/>
        <v/>
      </c>
      <c r="F45" t="str">
        <f>_xlfn.IFNA(INDEX('Systemmanager - Datenassistent'!$B$9:$BU$134,MATCH($A45,Input_Lieferant!$B$9:$B$134,0),MATCH(F$1,'Systemmanager - Datenassistent'!$B$8:$BU$8,0)), "") &amp; ""</f>
        <v/>
      </c>
      <c r="G45" t="str">
        <f>_xlfn.IFNA(INDEX('Systemmanager - Datenassistent'!$J$9:$BU$134,MATCH($A45,Input_Lieferant!$B$9:$B$134,0),MATCH(G$1,'Systemmanager - Datenassistent'!$J$8:$BU$8,0)), "") &amp; ""</f>
        <v/>
      </c>
    </row>
    <row r="46" spans="1:7" x14ac:dyDescent="0.2">
      <c r="A46" s="257" t="str">
        <f>IFERROR(IF(AND(A42=A43,A43=A44,A44=A45),IF(A45+1&gt;MATCH(0,Input_Lieferant!$B$9:$B$158,-1),"",A45+1),A45),"")</f>
        <v/>
      </c>
      <c r="B46" t="str">
        <f>_xlfn.IFNA(INDEX(Input_Lieferant!$C$9:$BE$158,MATCH($A46,Input_Lieferant!$B$9:$B$158,0),MATCH(B$1,Input_Lieferant!$C$8:$BE$8,0)), "")</f>
        <v/>
      </c>
      <c r="C46" t="str">
        <f>_xlfn.IFNA(INDEX(Input_Lieferant!$C$9:$BE$158,MATCH($A46,Input_Lieferant!$B$9:$B$158,0),MATCH(C$1,Input_Lieferant!$C$8:$BE$8,0)), "")</f>
        <v/>
      </c>
      <c r="D46" t="str">
        <f>_xlfn.IFNA(INDEX('Systemmanager - Datenassistent'!$B$9:$BU$134,MATCH($A46,Input_Lieferant!$B$9:$B$134,0),MATCH(_xlfn.CONCAT(D$1,"_1"),'Systemmanager - Datenassistent'!$B$8:$BU$8,0)), "") &amp; ""</f>
        <v/>
      </c>
      <c r="E46" t="str">
        <f t="shared" si="0"/>
        <v/>
      </c>
      <c r="F46" t="str">
        <f>_xlfn.IFNA(INDEX('Systemmanager - Datenassistent'!$B$9:$BU$134,MATCH($A46,Input_Lieferant!$B$9:$B$134,0),MATCH(F$1,'Systemmanager - Datenassistent'!$B$8:$BU$8,0)), "") &amp; ""</f>
        <v/>
      </c>
      <c r="G46" t="str">
        <f>_xlfn.IFNA(INDEX('Systemmanager - Datenassistent'!$J$9:$BU$134,MATCH($A46,Input_Lieferant!$B$9:$B$134,0),MATCH(G$1,'Systemmanager - Datenassistent'!$J$8:$BU$8,0)), "") &amp; ""</f>
        <v/>
      </c>
    </row>
    <row r="47" spans="1:7" x14ac:dyDescent="0.2">
      <c r="A47" s="257" t="str">
        <f>IFERROR(IF(AND(A43=A44,A44=A45,A45=A46),IF(A46+1&gt;MATCH(0,Input_Lieferant!$B$9:$B$158,-1),"",A46+1),A46),"")</f>
        <v/>
      </c>
      <c r="B47" t="str">
        <f>_xlfn.IFNA(INDEX(Input_Lieferant!$C$9:$BE$158,MATCH($A47,Input_Lieferant!$B$9:$B$158,0),MATCH(B$1,Input_Lieferant!$C$8:$BE$8,0)), "")</f>
        <v/>
      </c>
      <c r="C47" t="str">
        <f>_xlfn.IFNA(INDEX(Input_Lieferant!$C$9:$BE$158,MATCH($A47,Input_Lieferant!$B$9:$B$158,0),MATCH(C$1,Input_Lieferant!$C$8:$BE$8,0)), "")</f>
        <v/>
      </c>
      <c r="D47" t="str">
        <f>_xlfn.IFNA(INDEX('Systemmanager - Datenassistent'!$B$9:$BU$134,MATCH($A47,Input_Lieferant!$B$9:$B$134,0),MATCH(_xlfn.CONCAT(D$1,"_2"),'Systemmanager - Datenassistent'!$B$8:$BU$8,0)), "") &amp; ""</f>
        <v/>
      </c>
      <c r="E47" t="str">
        <f t="shared" si="0"/>
        <v/>
      </c>
      <c r="F47" t="str">
        <f>_xlfn.IFNA(INDEX('Systemmanager - Datenassistent'!$B$9:$BU$134,MATCH($A47,Input_Lieferant!$B$9:$B$134,0),MATCH(F$1,'Systemmanager - Datenassistent'!$B$8:$BU$8,0)), "") &amp; ""</f>
        <v/>
      </c>
      <c r="G47" t="str">
        <f>_xlfn.IFNA(INDEX('Systemmanager - Datenassistent'!$J$9:$BU$134,MATCH($A47,Input_Lieferant!$B$9:$B$134,0),MATCH(G$1,'Systemmanager - Datenassistent'!$J$8:$BU$8,0)), "") &amp; ""</f>
        <v/>
      </c>
    </row>
    <row r="48" spans="1:7" x14ac:dyDescent="0.2">
      <c r="A48" s="257" t="str">
        <f>IFERROR(IF(AND(A44=A45,A45=A46,A46=A47),IF(A47+1&gt;MATCH(0,Input_Lieferant!$B$9:$B$158,-1),"",A47+1),A47),"")</f>
        <v/>
      </c>
      <c r="B48" t="str">
        <f>_xlfn.IFNA(INDEX(Input_Lieferant!$C$9:$BE$158,MATCH($A48,Input_Lieferant!$B$9:$B$158,0),MATCH(B$1,Input_Lieferant!$C$8:$BE$8,0)), "")</f>
        <v/>
      </c>
      <c r="C48" t="str">
        <f>_xlfn.IFNA(INDEX(Input_Lieferant!$C$9:$BE$158,MATCH($A48,Input_Lieferant!$B$9:$B$158,0),MATCH(C$1,Input_Lieferant!$C$8:$BE$8,0)), "")</f>
        <v/>
      </c>
      <c r="D48" t="str">
        <f>_xlfn.IFNA(INDEX('Systemmanager - Datenassistent'!$B$9:$BU$134,MATCH($A48,Input_Lieferant!$B$9:$B$134,0),MATCH(_xlfn.CONCAT(D$1,"_3"),'Systemmanager - Datenassistent'!$B$8:$BU$8,0)), "") &amp; ""</f>
        <v/>
      </c>
      <c r="E48" t="str">
        <f t="shared" si="0"/>
        <v/>
      </c>
      <c r="F48" t="str">
        <f>_xlfn.IFNA(INDEX('Systemmanager - Datenassistent'!$B$9:$BU$134,MATCH($A48,Input_Lieferant!$B$9:$B$134,0),MATCH(F$1,'Systemmanager - Datenassistent'!$B$8:$BU$8,0)), "") &amp; ""</f>
        <v/>
      </c>
      <c r="G48" t="str">
        <f>_xlfn.IFNA(INDEX('Systemmanager - Datenassistent'!$J$9:$BU$134,MATCH($A48,Input_Lieferant!$B$9:$B$134,0),MATCH(G$1,'Systemmanager - Datenassistent'!$J$8:$BU$8,0)), "") &amp; ""</f>
        <v/>
      </c>
    </row>
    <row r="49" spans="1:7" x14ac:dyDescent="0.2">
      <c r="A49" s="257" t="str">
        <f>IFERROR(IF(AND(A45=A46,A46=A47,A47=A48),IF(A48+1&gt;MATCH(0,Input_Lieferant!$B$9:$B$158,-1),"",A48+1),A48),"")</f>
        <v/>
      </c>
      <c r="B49" t="str">
        <f>_xlfn.IFNA(INDEX(Input_Lieferant!$C$9:$BE$158,MATCH($A49,Input_Lieferant!$B$9:$B$158,0),MATCH(B$1,Input_Lieferant!$C$8:$BE$8,0)), "")</f>
        <v/>
      </c>
      <c r="C49" t="str">
        <f>_xlfn.IFNA(INDEX(Input_Lieferant!$C$9:$BE$158,MATCH($A49,Input_Lieferant!$B$9:$B$158,0),MATCH(C$1,Input_Lieferant!$C$8:$BE$8,0)), "")</f>
        <v/>
      </c>
      <c r="D49" t="str">
        <f>_xlfn.IFNA(INDEX('Systemmanager - Datenassistent'!$B$9:$BU$134,MATCH($A49,Input_Lieferant!$B$9:$B$134,0),MATCH(_xlfn.CONCAT(D$1,"_4"),'Systemmanager - Datenassistent'!$B$8:$BU$8,0)), "") &amp; ""</f>
        <v/>
      </c>
      <c r="E49" t="str">
        <f t="shared" si="0"/>
        <v/>
      </c>
      <c r="F49" t="str">
        <f>_xlfn.IFNA(INDEX('Systemmanager - Datenassistent'!$B$9:$BU$134,MATCH($A49,Input_Lieferant!$B$9:$B$134,0),MATCH(F$1,'Systemmanager - Datenassistent'!$B$8:$BU$8,0)), "") &amp; ""</f>
        <v/>
      </c>
      <c r="G49" t="str">
        <f>_xlfn.IFNA(INDEX('Systemmanager - Datenassistent'!$J$9:$BU$134,MATCH($A49,Input_Lieferant!$B$9:$B$134,0),MATCH(G$1,'Systemmanager - Datenassistent'!$J$8:$BU$8,0)), "") &amp; ""</f>
        <v/>
      </c>
    </row>
    <row r="50" spans="1:7" x14ac:dyDescent="0.2">
      <c r="A50" s="257" t="str">
        <f>IFERROR(IF(AND(A46=A47,A47=A48,A48=A49),IF(A49+1&gt;MATCH(0,Input_Lieferant!$B$9:$B$158,-1),"",A49+1),A49),"")</f>
        <v/>
      </c>
      <c r="B50" t="str">
        <f>_xlfn.IFNA(INDEX(Input_Lieferant!$C$9:$BE$158,MATCH($A50,Input_Lieferant!$B$9:$B$158,0),MATCH(B$1,Input_Lieferant!$C$8:$BE$8,0)), "")</f>
        <v/>
      </c>
      <c r="C50" t="str">
        <f>_xlfn.IFNA(INDEX(Input_Lieferant!$C$9:$BE$158,MATCH($A50,Input_Lieferant!$B$9:$B$158,0),MATCH(C$1,Input_Lieferant!$C$8:$BE$8,0)), "")</f>
        <v/>
      </c>
      <c r="D50" t="str">
        <f>_xlfn.IFNA(INDEX('Systemmanager - Datenassistent'!$B$9:$BU$134,MATCH($A50,Input_Lieferant!$B$9:$B$134,0),MATCH(_xlfn.CONCAT(D$1,"_1"),'Systemmanager - Datenassistent'!$B$8:$BU$8,0)), "") &amp; ""</f>
        <v/>
      </c>
      <c r="E50" t="str">
        <f t="shared" si="0"/>
        <v/>
      </c>
      <c r="F50" t="str">
        <f>_xlfn.IFNA(INDEX('Systemmanager - Datenassistent'!$B$9:$BU$134,MATCH($A50,Input_Lieferant!$B$9:$B$134,0),MATCH(F$1,'Systemmanager - Datenassistent'!$B$8:$BU$8,0)), "") &amp; ""</f>
        <v/>
      </c>
      <c r="G50" t="str">
        <f>_xlfn.IFNA(INDEX('Systemmanager - Datenassistent'!$J$9:$BU$134,MATCH($A50,Input_Lieferant!$B$9:$B$134,0),MATCH(G$1,'Systemmanager - Datenassistent'!$J$8:$BU$8,0)), "") &amp; ""</f>
        <v/>
      </c>
    </row>
    <row r="51" spans="1:7" x14ac:dyDescent="0.2">
      <c r="A51" s="257" t="str">
        <f>IFERROR(IF(AND(A47=A48,A48=A49,A49=A50),IF(A50+1&gt;MATCH(0,Input_Lieferant!$B$9:$B$158,-1),"",A50+1),A50),"")</f>
        <v/>
      </c>
      <c r="B51" t="str">
        <f>_xlfn.IFNA(INDEX(Input_Lieferant!$C$9:$BE$158,MATCH($A51,Input_Lieferant!$B$9:$B$158,0),MATCH(B$1,Input_Lieferant!$C$8:$BE$8,0)), "")</f>
        <v/>
      </c>
      <c r="C51" t="str">
        <f>_xlfn.IFNA(INDEX(Input_Lieferant!$C$9:$BE$158,MATCH($A51,Input_Lieferant!$B$9:$B$158,0),MATCH(C$1,Input_Lieferant!$C$8:$BE$8,0)), "")</f>
        <v/>
      </c>
      <c r="D51" t="str">
        <f>_xlfn.IFNA(INDEX('Systemmanager - Datenassistent'!$B$9:$BU$134,MATCH($A51,Input_Lieferant!$B$9:$B$134,0),MATCH(_xlfn.CONCAT(D$1,"_2"),'Systemmanager - Datenassistent'!$B$8:$BU$8,0)), "") &amp; ""</f>
        <v/>
      </c>
      <c r="E51" t="str">
        <f t="shared" si="0"/>
        <v/>
      </c>
      <c r="F51" t="str">
        <f>_xlfn.IFNA(INDEX('Systemmanager - Datenassistent'!$B$9:$BU$134,MATCH($A51,Input_Lieferant!$B$9:$B$134,0),MATCH(F$1,'Systemmanager - Datenassistent'!$B$8:$BU$8,0)), "") &amp; ""</f>
        <v/>
      </c>
      <c r="G51" t="str">
        <f>_xlfn.IFNA(INDEX('Systemmanager - Datenassistent'!$J$9:$BU$134,MATCH($A51,Input_Lieferant!$B$9:$B$134,0),MATCH(G$1,'Systemmanager - Datenassistent'!$J$8:$BU$8,0)), "") &amp; ""</f>
        <v/>
      </c>
    </row>
    <row r="52" spans="1:7" x14ac:dyDescent="0.2">
      <c r="A52" s="257" t="str">
        <f>IFERROR(IF(AND(A48=A49,A49=A50,A50=A51),IF(A51+1&gt;MATCH(0,Input_Lieferant!$B$9:$B$158,-1),"",A51+1),A51),"")</f>
        <v/>
      </c>
      <c r="B52" t="str">
        <f>_xlfn.IFNA(INDEX(Input_Lieferant!$C$9:$BE$158,MATCH($A52,Input_Lieferant!$B$9:$B$158,0),MATCH(B$1,Input_Lieferant!$C$8:$BE$8,0)), "")</f>
        <v/>
      </c>
      <c r="C52" t="str">
        <f>_xlfn.IFNA(INDEX(Input_Lieferant!$C$9:$BE$158,MATCH($A52,Input_Lieferant!$B$9:$B$158,0),MATCH(C$1,Input_Lieferant!$C$8:$BE$8,0)), "")</f>
        <v/>
      </c>
      <c r="D52" t="str">
        <f>_xlfn.IFNA(INDEX('Systemmanager - Datenassistent'!$B$9:$BU$134,MATCH($A52,Input_Lieferant!$B$9:$B$134,0),MATCH(_xlfn.CONCAT(D$1,"_3"),'Systemmanager - Datenassistent'!$B$8:$BU$8,0)), "") &amp; ""</f>
        <v/>
      </c>
      <c r="E52" t="str">
        <f t="shared" si="0"/>
        <v/>
      </c>
      <c r="F52" t="str">
        <f>_xlfn.IFNA(INDEX('Systemmanager - Datenassistent'!$B$9:$BU$134,MATCH($A52,Input_Lieferant!$B$9:$B$134,0),MATCH(F$1,'Systemmanager - Datenassistent'!$B$8:$BU$8,0)), "") &amp; ""</f>
        <v/>
      </c>
      <c r="G52" t="str">
        <f>_xlfn.IFNA(INDEX('Systemmanager - Datenassistent'!$J$9:$BU$134,MATCH($A52,Input_Lieferant!$B$9:$B$134,0),MATCH(G$1,'Systemmanager - Datenassistent'!$J$8:$BU$8,0)), "") &amp; ""</f>
        <v/>
      </c>
    </row>
    <row r="53" spans="1:7" x14ac:dyDescent="0.2">
      <c r="A53" s="257" t="str">
        <f>IFERROR(IF(AND(A49=A50,A50=A51,A51=A52),IF(A52+1&gt;MATCH(0,Input_Lieferant!$B$9:$B$158,-1),"",A52+1),A52),"")</f>
        <v/>
      </c>
      <c r="B53" t="str">
        <f>_xlfn.IFNA(INDEX(Input_Lieferant!$C$9:$BE$158,MATCH($A53,Input_Lieferant!$B$9:$B$158,0),MATCH(B$1,Input_Lieferant!$C$8:$BE$8,0)), "")</f>
        <v/>
      </c>
      <c r="C53" t="str">
        <f>_xlfn.IFNA(INDEX(Input_Lieferant!$C$9:$BE$158,MATCH($A53,Input_Lieferant!$B$9:$B$158,0),MATCH(C$1,Input_Lieferant!$C$8:$BE$8,0)), "")</f>
        <v/>
      </c>
      <c r="D53" t="str">
        <f>_xlfn.IFNA(INDEX('Systemmanager - Datenassistent'!$B$9:$BU$134,MATCH($A53,Input_Lieferant!$B$9:$B$134,0),MATCH(_xlfn.CONCAT(D$1,"_4"),'Systemmanager - Datenassistent'!$B$8:$BU$8,0)), "") &amp; ""</f>
        <v/>
      </c>
      <c r="E53" t="str">
        <f t="shared" si="0"/>
        <v/>
      </c>
      <c r="F53" t="str">
        <f>_xlfn.IFNA(INDEX('Systemmanager - Datenassistent'!$B$9:$BU$134,MATCH($A53,Input_Lieferant!$B$9:$B$134,0),MATCH(F$1,'Systemmanager - Datenassistent'!$B$8:$BU$8,0)), "") &amp; ""</f>
        <v/>
      </c>
      <c r="G53" t="str">
        <f>_xlfn.IFNA(INDEX('Systemmanager - Datenassistent'!$J$9:$BU$134,MATCH($A53,Input_Lieferant!$B$9:$B$134,0),MATCH(G$1,'Systemmanager - Datenassistent'!$J$8:$BU$8,0)), "") &amp; ""</f>
        <v/>
      </c>
    </row>
    <row r="54" spans="1:7" x14ac:dyDescent="0.2">
      <c r="A54" s="257" t="str">
        <f>IFERROR(IF(AND(A50=A51,A51=A52,A52=A53),IF(A53+1&gt;MATCH(0,Input_Lieferant!$B$9:$B$158,-1),"",A53+1),A53),"")</f>
        <v/>
      </c>
      <c r="B54" t="str">
        <f>_xlfn.IFNA(INDEX(Input_Lieferant!$C$9:$BE$158,MATCH($A54,Input_Lieferant!$B$9:$B$158,0),MATCH(B$1,Input_Lieferant!$C$8:$BE$8,0)), "")</f>
        <v/>
      </c>
      <c r="C54" t="str">
        <f>_xlfn.IFNA(INDEX(Input_Lieferant!$C$9:$BE$158,MATCH($A54,Input_Lieferant!$B$9:$B$158,0),MATCH(C$1,Input_Lieferant!$C$8:$BE$8,0)), "")</f>
        <v/>
      </c>
      <c r="D54" t="str">
        <f>_xlfn.IFNA(INDEX('Systemmanager - Datenassistent'!$B$9:$BU$134,MATCH($A54,Input_Lieferant!$B$9:$B$134,0),MATCH(_xlfn.CONCAT(D$1,"_1"),'Systemmanager - Datenassistent'!$B$8:$BU$8,0)), "") &amp; ""</f>
        <v/>
      </c>
      <c r="E54" t="str">
        <f t="shared" si="0"/>
        <v/>
      </c>
      <c r="F54" t="str">
        <f>_xlfn.IFNA(INDEX('Systemmanager - Datenassistent'!$B$9:$BU$134,MATCH($A54,Input_Lieferant!$B$9:$B$134,0),MATCH(F$1,'Systemmanager - Datenassistent'!$B$8:$BU$8,0)), "") &amp; ""</f>
        <v/>
      </c>
      <c r="G54" t="str">
        <f>_xlfn.IFNA(INDEX('Systemmanager - Datenassistent'!$J$9:$BU$134,MATCH($A54,Input_Lieferant!$B$9:$B$134,0),MATCH(G$1,'Systemmanager - Datenassistent'!$J$8:$BU$8,0)), "") &amp; ""</f>
        <v/>
      </c>
    </row>
    <row r="55" spans="1:7" x14ac:dyDescent="0.2">
      <c r="A55" s="257" t="str">
        <f>IFERROR(IF(AND(A51=A52,A52=A53,A53=A54),IF(A54+1&gt;MATCH(0,Input_Lieferant!$B$9:$B$158,-1),"",A54+1),A54),"")</f>
        <v/>
      </c>
      <c r="B55" t="str">
        <f>_xlfn.IFNA(INDEX(Input_Lieferant!$C$9:$BE$158,MATCH($A55,Input_Lieferant!$B$9:$B$158,0),MATCH(B$1,Input_Lieferant!$C$8:$BE$8,0)), "")</f>
        <v/>
      </c>
      <c r="C55" t="str">
        <f>_xlfn.IFNA(INDEX(Input_Lieferant!$C$9:$BE$158,MATCH($A55,Input_Lieferant!$B$9:$B$158,0),MATCH(C$1,Input_Lieferant!$C$8:$BE$8,0)), "")</f>
        <v/>
      </c>
      <c r="D55" t="str">
        <f>_xlfn.IFNA(INDEX('Systemmanager - Datenassistent'!$B$9:$BU$134,MATCH($A55,Input_Lieferant!$B$9:$B$134,0),MATCH(_xlfn.CONCAT(D$1,"_2"),'Systemmanager - Datenassistent'!$B$8:$BU$8,0)), "") &amp; ""</f>
        <v/>
      </c>
      <c r="E55" t="str">
        <f t="shared" si="0"/>
        <v/>
      </c>
      <c r="F55" t="str">
        <f>_xlfn.IFNA(INDEX('Systemmanager - Datenassistent'!$B$9:$BU$134,MATCH($A55,Input_Lieferant!$B$9:$B$134,0),MATCH(F$1,'Systemmanager - Datenassistent'!$B$8:$BU$8,0)), "") &amp; ""</f>
        <v/>
      </c>
      <c r="G55" t="str">
        <f>_xlfn.IFNA(INDEX('Systemmanager - Datenassistent'!$J$9:$BU$134,MATCH($A55,Input_Lieferant!$B$9:$B$134,0),MATCH(G$1,'Systemmanager - Datenassistent'!$J$8:$BU$8,0)), "") &amp; ""</f>
        <v/>
      </c>
    </row>
    <row r="56" spans="1:7" x14ac:dyDescent="0.2">
      <c r="A56" s="257" t="str">
        <f>IFERROR(IF(AND(A52=A53,A53=A54,A54=A55),IF(A55+1&gt;MATCH(0,Input_Lieferant!$B$9:$B$158,-1),"",A55+1),A55),"")</f>
        <v/>
      </c>
      <c r="B56" t="str">
        <f>_xlfn.IFNA(INDEX(Input_Lieferant!$C$9:$BE$158,MATCH($A56,Input_Lieferant!$B$9:$B$158,0),MATCH(B$1,Input_Lieferant!$C$8:$BE$8,0)), "")</f>
        <v/>
      </c>
      <c r="C56" t="str">
        <f>_xlfn.IFNA(INDEX(Input_Lieferant!$C$9:$BE$158,MATCH($A56,Input_Lieferant!$B$9:$B$158,0),MATCH(C$1,Input_Lieferant!$C$8:$BE$8,0)), "")</f>
        <v/>
      </c>
      <c r="D56" t="str">
        <f>_xlfn.IFNA(INDEX('Systemmanager - Datenassistent'!$B$9:$BU$134,MATCH($A56,Input_Lieferant!$B$9:$B$134,0),MATCH(_xlfn.CONCAT(D$1,"_3"),'Systemmanager - Datenassistent'!$B$8:$BU$8,0)), "") &amp; ""</f>
        <v/>
      </c>
      <c r="E56" t="str">
        <f t="shared" si="0"/>
        <v/>
      </c>
      <c r="F56" t="str">
        <f>_xlfn.IFNA(INDEX('Systemmanager - Datenassistent'!$B$9:$BU$134,MATCH($A56,Input_Lieferant!$B$9:$B$134,0),MATCH(F$1,'Systemmanager - Datenassistent'!$B$8:$BU$8,0)), "") &amp; ""</f>
        <v/>
      </c>
      <c r="G56" t="str">
        <f>_xlfn.IFNA(INDEX('Systemmanager - Datenassistent'!$J$9:$BU$134,MATCH($A56,Input_Lieferant!$B$9:$B$134,0),MATCH(G$1,'Systemmanager - Datenassistent'!$J$8:$BU$8,0)), "") &amp; ""</f>
        <v/>
      </c>
    </row>
    <row r="57" spans="1:7" x14ac:dyDescent="0.2">
      <c r="A57" s="257" t="str">
        <f>IFERROR(IF(AND(A53=A54,A54=A55,A55=A56),IF(A56+1&gt;MATCH(0,Input_Lieferant!$B$9:$B$158,-1),"",A56+1),A56),"")</f>
        <v/>
      </c>
      <c r="B57" t="str">
        <f>_xlfn.IFNA(INDEX(Input_Lieferant!$C$9:$BE$158,MATCH($A57,Input_Lieferant!$B$9:$B$158,0),MATCH(B$1,Input_Lieferant!$C$8:$BE$8,0)), "")</f>
        <v/>
      </c>
      <c r="C57" t="str">
        <f>_xlfn.IFNA(INDEX(Input_Lieferant!$C$9:$BE$158,MATCH($A57,Input_Lieferant!$B$9:$B$158,0),MATCH(C$1,Input_Lieferant!$C$8:$BE$8,0)), "")</f>
        <v/>
      </c>
      <c r="D57" t="str">
        <f>_xlfn.IFNA(INDEX('Systemmanager - Datenassistent'!$B$9:$BU$134,MATCH($A57,Input_Lieferant!$B$9:$B$134,0),MATCH(_xlfn.CONCAT(D$1,"_4"),'Systemmanager - Datenassistent'!$B$8:$BU$8,0)), "") &amp; ""</f>
        <v/>
      </c>
      <c r="E57" t="str">
        <f t="shared" si="0"/>
        <v/>
      </c>
      <c r="F57" t="str">
        <f>_xlfn.IFNA(INDEX('Systemmanager - Datenassistent'!$B$9:$BU$134,MATCH($A57,Input_Lieferant!$B$9:$B$134,0),MATCH(F$1,'Systemmanager - Datenassistent'!$B$8:$BU$8,0)), "") &amp; ""</f>
        <v/>
      </c>
      <c r="G57" t="str">
        <f>_xlfn.IFNA(INDEX('Systemmanager - Datenassistent'!$J$9:$BU$134,MATCH($A57,Input_Lieferant!$B$9:$B$134,0),MATCH(G$1,'Systemmanager - Datenassistent'!$J$8:$BU$8,0)), "") &amp; ""</f>
        <v/>
      </c>
    </row>
    <row r="58" spans="1:7" x14ac:dyDescent="0.2">
      <c r="A58" s="257" t="str">
        <f>IFERROR(IF(AND(A54=A55,A55=A56,A56=A57),IF(A57+1&gt;MATCH(0,Input_Lieferant!$B$9:$B$158,-1),"",A57+1),A57),"")</f>
        <v/>
      </c>
      <c r="B58" t="str">
        <f>_xlfn.IFNA(INDEX(Input_Lieferant!$C$9:$BE$158,MATCH($A58,Input_Lieferant!$B$9:$B$158,0),MATCH(B$1,Input_Lieferant!$C$8:$BE$8,0)), "")</f>
        <v/>
      </c>
      <c r="C58" t="str">
        <f>_xlfn.IFNA(INDEX(Input_Lieferant!$C$9:$BE$158,MATCH($A58,Input_Lieferant!$B$9:$B$158,0),MATCH(C$1,Input_Lieferant!$C$8:$BE$8,0)), "")</f>
        <v/>
      </c>
      <c r="D58" t="str">
        <f>_xlfn.IFNA(INDEX('Systemmanager - Datenassistent'!$B$9:$BU$134,MATCH($A58,Input_Lieferant!$B$9:$B$134,0),MATCH(_xlfn.CONCAT(D$1,"_1"),'Systemmanager - Datenassistent'!$B$8:$BU$8,0)), "") &amp; ""</f>
        <v/>
      </c>
      <c r="E58" t="str">
        <f t="shared" si="0"/>
        <v/>
      </c>
      <c r="F58" t="str">
        <f>_xlfn.IFNA(INDEX('Systemmanager - Datenassistent'!$B$9:$BU$134,MATCH($A58,Input_Lieferant!$B$9:$B$134,0),MATCH(F$1,'Systemmanager - Datenassistent'!$B$8:$BU$8,0)), "") &amp; ""</f>
        <v/>
      </c>
      <c r="G58" t="str">
        <f>_xlfn.IFNA(INDEX('Systemmanager - Datenassistent'!$J$9:$BU$134,MATCH($A58,Input_Lieferant!$B$9:$B$134,0),MATCH(G$1,'Systemmanager - Datenassistent'!$J$8:$BU$8,0)), "") &amp; ""</f>
        <v/>
      </c>
    </row>
    <row r="59" spans="1:7" x14ac:dyDescent="0.2">
      <c r="A59" s="257" t="str">
        <f>IFERROR(IF(AND(A55=A56,A56=A57,A57=A58),IF(A58+1&gt;MATCH(0,Input_Lieferant!$B$9:$B$158,-1),"",A58+1),A58),"")</f>
        <v/>
      </c>
      <c r="B59" t="str">
        <f>_xlfn.IFNA(INDEX(Input_Lieferant!$C$9:$BE$158,MATCH($A59,Input_Lieferant!$B$9:$B$158,0),MATCH(B$1,Input_Lieferant!$C$8:$BE$8,0)), "")</f>
        <v/>
      </c>
      <c r="C59" t="str">
        <f>_xlfn.IFNA(INDEX(Input_Lieferant!$C$9:$BE$158,MATCH($A59,Input_Lieferant!$B$9:$B$158,0),MATCH(C$1,Input_Lieferant!$C$8:$BE$8,0)), "")</f>
        <v/>
      </c>
      <c r="D59" t="str">
        <f>_xlfn.IFNA(INDEX('Systemmanager - Datenassistent'!$B$9:$BU$134,MATCH($A59,Input_Lieferant!$B$9:$B$134,0),MATCH(_xlfn.CONCAT(D$1,"_2"),'Systemmanager - Datenassistent'!$B$8:$BU$8,0)), "") &amp; ""</f>
        <v/>
      </c>
      <c r="E59" t="str">
        <f t="shared" si="0"/>
        <v/>
      </c>
      <c r="F59" t="str">
        <f>_xlfn.IFNA(INDEX('Systemmanager - Datenassistent'!$B$9:$BU$134,MATCH($A59,Input_Lieferant!$B$9:$B$134,0),MATCH(F$1,'Systemmanager - Datenassistent'!$B$8:$BU$8,0)), "") &amp; ""</f>
        <v/>
      </c>
      <c r="G59" t="str">
        <f>_xlfn.IFNA(INDEX('Systemmanager - Datenassistent'!$J$9:$BU$134,MATCH($A59,Input_Lieferant!$B$9:$B$134,0),MATCH(G$1,'Systemmanager - Datenassistent'!$J$8:$BU$8,0)), "") &amp; ""</f>
        <v/>
      </c>
    </row>
    <row r="60" spans="1:7" x14ac:dyDescent="0.2">
      <c r="A60" s="257" t="str">
        <f>IFERROR(IF(AND(A56=A57,A57=A58,A58=A59),IF(A59+1&gt;MATCH(0,Input_Lieferant!$B$9:$B$158,-1),"",A59+1),A59),"")</f>
        <v/>
      </c>
      <c r="B60" t="str">
        <f>_xlfn.IFNA(INDEX(Input_Lieferant!$C$9:$BE$158,MATCH($A60,Input_Lieferant!$B$9:$B$158,0),MATCH(B$1,Input_Lieferant!$C$8:$BE$8,0)), "")</f>
        <v/>
      </c>
      <c r="C60" t="str">
        <f>_xlfn.IFNA(INDEX(Input_Lieferant!$C$9:$BE$158,MATCH($A60,Input_Lieferant!$B$9:$B$158,0),MATCH(C$1,Input_Lieferant!$C$8:$BE$8,0)), "")</f>
        <v/>
      </c>
      <c r="D60" t="str">
        <f>_xlfn.IFNA(INDEX('Systemmanager - Datenassistent'!$B$9:$BU$134,MATCH($A60,Input_Lieferant!$B$9:$B$134,0),MATCH(_xlfn.CONCAT(D$1,"_3"),'Systemmanager - Datenassistent'!$B$8:$BU$8,0)), "") &amp; ""</f>
        <v/>
      </c>
      <c r="E60" t="str">
        <f t="shared" si="0"/>
        <v/>
      </c>
      <c r="F60" t="str">
        <f>_xlfn.IFNA(INDEX('Systemmanager - Datenassistent'!$B$9:$BU$134,MATCH($A60,Input_Lieferant!$B$9:$B$134,0),MATCH(F$1,'Systemmanager - Datenassistent'!$B$8:$BU$8,0)), "") &amp; ""</f>
        <v/>
      </c>
      <c r="G60" t="str">
        <f>_xlfn.IFNA(INDEX('Systemmanager - Datenassistent'!$J$9:$BU$134,MATCH($A60,Input_Lieferant!$B$9:$B$134,0),MATCH(G$1,'Systemmanager - Datenassistent'!$J$8:$BU$8,0)), "") &amp; ""</f>
        <v/>
      </c>
    </row>
    <row r="61" spans="1:7" x14ac:dyDescent="0.2">
      <c r="A61" s="257" t="str">
        <f>IFERROR(IF(AND(A57=A58,A58=A59,A59=A60),IF(A60+1&gt;MATCH(0,Input_Lieferant!$B$9:$B$158,-1),"",A60+1),A60),"")</f>
        <v/>
      </c>
      <c r="B61" t="str">
        <f>_xlfn.IFNA(INDEX(Input_Lieferant!$C$9:$BE$158,MATCH($A61,Input_Lieferant!$B$9:$B$158,0),MATCH(B$1,Input_Lieferant!$C$8:$BE$8,0)), "")</f>
        <v/>
      </c>
      <c r="C61" t="str">
        <f>_xlfn.IFNA(INDEX(Input_Lieferant!$C$9:$BE$158,MATCH($A61,Input_Lieferant!$B$9:$B$158,0),MATCH(C$1,Input_Lieferant!$C$8:$BE$8,0)), "")</f>
        <v/>
      </c>
      <c r="D61" t="str">
        <f>_xlfn.IFNA(INDEX('Systemmanager - Datenassistent'!$B$9:$BU$134,MATCH($A61,Input_Lieferant!$B$9:$B$134,0),MATCH(_xlfn.CONCAT(D$1,"_4"),'Systemmanager - Datenassistent'!$B$8:$BU$8,0)), "") &amp; ""</f>
        <v/>
      </c>
      <c r="E61" t="str">
        <f t="shared" si="0"/>
        <v/>
      </c>
      <c r="F61" t="str">
        <f>_xlfn.IFNA(INDEX('Systemmanager - Datenassistent'!$B$9:$BU$134,MATCH($A61,Input_Lieferant!$B$9:$B$134,0),MATCH(F$1,'Systemmanager - Datenassistent'!$B$8:$BU$8,0)), "") &amp; ""</f>
        <v/>
      </c>
      <c r="G61" t="str">
        <f>_xlfn.IFNA(INDEX('Systemmanager - Datenassistent'!$J$9:$BU$134,MATCH($A61,Input_Lieferant!$B$9:$B$134,0),MATCH(G$1,'Systemmanager - Datenassistent'!$J$8:$BU$8,0)), "") &amp; ""</f>
        <v/>
      </c>
    </row>
    <row r="62" spans="1:7" x14ac:dyDescent="0.2">
      <c r="A62" s="257" t="str">
        <f>IFERROR(IF(AND(A58=A59,A59=A60,A60=A61),IF(A61+1&gt;MATCH(0,Input_Lieferant!$B$9:$B$158,-1),"",A61+1),A61),"")</f>
        <v/>
      </c>
      <c r="B62" t="str">
        <f>_xlfn.IFNA(INDEX(Input_Lieferant!$C$9:$BE$158,MATCH($A62,Input_Lieferant!$B$9:$B$158,0),MATCH(B$1,Input_Lieferant!$C$8:$BE$8,0)), "")</f>
        <v/>
      </c>
      <c r="C62" t="str">
        <f>_xlfn.IFNA(INDEX(Input_Lieferant!$C$9:$BE$158,MATCH($A62,Input_Lieferant!$B$9:$B$158,0),MATCH(C$1,Input_Lieferant!$C$8:$BE$8,0)), "")</f>
        <v/>
      </c>
      <c r="D62" t="str">
        <f>_xlfn.IFNA(INDEX('Systemmanager - Datenassistent'!$B$9:$BU$134,MATCH($A62,Input_Lieferant!$B$9:$B$134,0),MATCH(_xlfn.CONCAT(D$1,"_1"),'Systemmanager - Datenassistent'!$B$8:$BU$8,0)), "") &amp; ""</f>
        <v/>
      </c>
      <c r="E62" t="str">
        <f t="shared" si="0"/>
        <v/>
      </c>
      <c r="F62" t="str">
        <f>_xlfn.IFNA(INDEX('Systemmanager - Datenassistent'!$B$9:$BU$134,MATCH($A62,Input_Lieferant!$B$9:$B$134,0),MATCH(F$1,'Systemmanager - Datenassistent'!$B$8:$BU$8,0)), "") &amp; ""</f>
        <v/>
      </c>
      <c r="G62" t="str">
        <f>_xlfn.IFNA(INDEX('Systemmanager - Datenassistent'!$J$9:$BU$134,MATCH($A62,Input_Lieferant!$B$9:$B$134,0),MATCH(G$1,'Systemmanager - Datenassistent'!$J$8:$BU$8,0)), "") &amp; ""</f>
        <v/>
      </c>
    </row>
    <row r="63" spans="1:7" x14ac:dyDescent="0.2">
      <c r="A63" s="257" t="str">
        <f>IFERROR(IF(AND(A59=A60,A60=A61,A61=A62),IF(A62+1&gt;MATCH(0,Input_Lieferant!$B$9:$B$158,-1),"",A62+1),A62),"")</f>
        <v/>
      </c>
      <c r="B63" t="str">
        <f>_xlfn.IFNA(INDEX(Input_Lieferant!$C$9:$BE$158,MATCH($A63,Input_Lieferant!$B$9:$B$158,0),MATCH(B$1,Input_Lieferant!$C$8:$BE$8,0)), "")</f>
        <v/>
      </c>
      <c r="C63" t="str">
        <f>_xlfn.IFNA(INDEX(Input_Lieferant!$C$9:$BE$158,MATCH($A63,Input_Lieferant!$B$9:$B$158,0),MATCH(C$1,Input_Lieferant!$C$8:$BE$8,0)), "")</f>
        <v/>
      </c>
      <c r="D63" t="str">
        <f>_xlfn.IFNA(INDEX('Systemmanager - Datenassistent'!$B$9:$BU$134,MATCH($A63,Input_Lieferant!$B$9:$B$134,0),MATCH(_xlfn.CONCAT(D$1,"_2"),'Systemmanager - Datenassistent'!$B$8:$BU$8,0)), "") &amp; ""</f>
        <v/>
      </c>
      <c r="E63" t="str">
        <f t="shared" si="0"/>
        <v/>
      </c>
      <c r="F63" t="str">
        <f>_xlfn.IFNA(INDEX('Systemmanager - Datenassistent'!$B$9:$BU$134,MATCH($A63,Input_Lieferant!$B$9:$B$134,0),MATCH(F$1,'Systemmanager - Datenassistent'!$B$8:$BU$8,0)), "") &amp; ""</f>
        <v/>
      </c>
      <c r="G63" t="str">
        <f>_xlfn.IFNA(INDEX('Systemmanager - Datenassistent'!$J$9:$BU$134,MATCH($A63,Input_Lieferant!$B$9:$B$134,0),MATCH(G$1,'Systemmanager - Datenassistent'!$J$8:$BU$8,0)), "") &amp; ""</f>
        <v/>
      </c>
    </row>
    <row r="64" spans="1:7" x14ac:dyDescent="0.2">
      <c r="A64" s="257" t="str">
        <f>IFERROR(IF(AND(A60=A61,A61=A62,A62=A63),IF(A63+1&gt;MATCH(0,Input_Lieferant!$B$9:$B$158,-1),"",A63+1),A63),"")</f>
        <v/>
      </c>
      <c r="B64" t="str">
        <f>_xlfn.IFNA(INDEX(Input_Lieferant!$C$9:$BE$158,MATCH($A64,Input_Lieferant!$B$9:$B$158,0),MATCH(B$1,Input_Lieferant!$C$8:$BE$8,0)), "")</f>
        <v/>
      </c>
      <c r="C64" t="str">
        <f>_xlfn.IFNA(INDEX(Input_Lieferant!$C$9:$BE$158,MATCH($A64,Input_Lieferant!$B$9:$B$158,0),MATCH(C$1,Input_Lieferant!$C$8:$BE$8,0)), "")</f>
        <v/>
      </c>
      <c r="D64" t="str">
        <f>_xlfn.IFNA(INDEX('Systemmanager - Datenassistent'!$B$9:$BU$134,MATCH($A64,Input_Lieferant!$B$9:$B$134,0),MATCH(_xlfn.CONCAT(D$1,"_3"),'Systemmanager - Datenassistent'!$B$8:$BU$8,0)), "") &amp; ""</f>
        <v/>
      </c>
      <c r="E64" t="str">
        <f t="shared" si="0"/>
        <v/>
      </c>
      <c r="F64" t="str">
        <f>_xlfn.IFNA(INDEX('Systemmanager - Datenassistent'!$B$9:$BU$134,MATCH($A64,Input_Lieferant!$B$9:$B$134,0),MATCH(F$1,'Systemmanager - Datenassistent'!$B$8:$BU$8,0)), "") &amp; ""</f>
        <v/>
      </c>
      <c r="G64" t="str">
        <f>_xlfn.IFNA(INDEX('Systemmanager - Datenassistent'!$J$9:$BU$134,MATCH($A64,Input_Lieferant!$B$9:$B$134,0),MATCH(G$1,'Systemmanager - Datenassistent'!$J$8:$BU$8,0)), "") &amp; ""</f>
        <v/>
      </c>
    </row>
    <row r="65" spans="1:7" x14ac:dyDescent="0.2">
      <c r="A65" s="257" t="str">
        <f>IFERROR(IF(AND(A61=A62,A62=A63,A63=A64),IF(A64+1&gt;MATCH(0,Input_Lieferant!$B$9:$B$158,-1),"",A64+1),A64),"")</f>
        <v/>
      </c>
      <c r="B65" t="str">
        <f>_xlfn.IFNA(INDEX(Input_Lieferant!$C$9:$BE$158,MATCH($A65,Input_Lieferant!$B$9:$B$158,0),MATCH(B$1,Input_Lieferant!$C$8:$BE$8,0)), "")</f>
        <v/>
      </c>
      <c r="C65" t="str">
        <f>_xlfn.IFNA(INDEX(Input_Lieferant!$C$9:$BE$158,MATCH($A65,Input_Lieferant!$B$9:$B$158,0),MATCH(C$1,Input_Lieferant!$C$8:$BE$8,0)), "")</f>
        <v/>
      </c>
      <c r="D65" t="str">
        <f>_xlfn.IFNA(INDEX('Systemmanager - Datenassistent'!$B$9:$BU$134,MATCH($A65,Input_Lieferant!$B$9:$B$134,0),MATCH(_xlfn.CONCAT(D$1,"_4"),'Systemmanager - Datenassistent'!$B$8:$BU$8,0)), "") &amp; ""</f>
        <v/>
      </c>
      <c r="E65" t="str">
        <f t="shared" si="0"/>
        <v/>
      </c>
      <c r="F65" t="str">
        <f>_xlfn.IFNA(INDEX('Systemmanager - Datenassistent'!$B$9:$BU$134,MATCH($A65,Input_Lieferant!$B$9:$B$134,0),MATCH(F$1,'Systemmanager - Datenassistent'!$B$8:$BU$8,0)), "") &amp; ""</f>
        <v/>
      </c>
      <c r="G65" t="str">
        <f>_xlfn.IFNA(INDEX('Systemmanager - Datenassistent'!$J$9:$BU$134,MATCH($A65,Input_Lieferant!$B$9:$B$134,0),MATCH(G$1,'Systemmanager - Datenassistent'!$J$8:$BU$8,0)), "") &amp; ""</f>
        <v/>
      </c>
    </row>
    <row r="66" spans="1:7" x14ac:dyDescent="0.2">
      <c r="A66" s="257" t="str">
        <f>IFERROR(IF(AND(A62=A63,A63=A64,A64=A65),IF(A65+1&gt;MATCH(0,Input_Lieferant!$B$9:$B$158,-1),"",A65+1),A65),"")</f>
        <v/>
      </c>
      <c r="B66" t="str">
        <f>_xlfn.IFNA(INDEX(Input_Lieferant!$C$9:$BE$158,MATCH($A66,Input_Lieferant!$B$9:$B$158,0),MATCH(B$1,Input_Lieferant!$C$8:$BE$8,0)), "")</f>
        <v/>
      </c>
      <c r="C66" t="str">
        <f>_xlfn.IFNA(INDEX(Input_Lieferant!$C$9:$BE$158,MATCH($A66,Input_Lieferant!$B$9:$B$158,0),MATCH(C$1,Input_Lieferant!$C$8:$BE$8,0)), "")</f>
        <v/>
      </c>
      <c r="D66" t="str">
        <f>_xlfn.IFNA(INDEX('Systemmanager - Datenassistent'!$B$9:$BU$134,MATCH($A66,Input_Lieferant!$B$9:$B$134,0),MATCH(_xlfn.CONCAT(D$1,"_1"),'Systemmanager - Datenassistent'!$B$8:$BU$8,0)), "") &amp; ""</f>
        <v/>
      </c>
      <c r="E66" t="str">
        <f t="shared" si="0"/>
        <v/>
      </c>
      <c r="F66" t="str">
        <f>_xlfn.IFNA(INDEX('Systemmanager - Datenassistent'!$B$9:$BU$134,MATCH($A66,Input_Lieferant!$B$9:$B$134,0),MATCH(F$1,'Systemmanager - Datenassistent'!$B$8:$BU$8,0)), "") &amp; ""</f>
        <v/>
      </c>
      <c r="G66" t="str">
        <f>_xlfn.IFNA(INDEX('Systemmanager - Datenassistent'!$J$9:$BU$134,MATCH($A66,Input_Lieferant!$B$9:$B$134,0),MATCH(G$1,'Systemmanager - Datenassistent'!$J$8:$BU$8,0)), "") &amp; ""</f>
        <v/>
      </c>
    </row>
    <row r="67" spans="1:7" x14ac:dyDescent="0.2">
      <c r="A67" s="257" t="str">
        <f>IFERROR(IF(AND(A63=A64,A64=A65,A65=A66),IF(A66+1&gt;MATCH(0,Input_Lieferant!$B$9:$B$158,-1),"",A66+1),A66),"")</f>
        <v/>
      </c>
      <c r="B67" t="str">
        <f>_xlfn.IFNA(INDEX(Input_Lieferant!$C$9:$BE$158,MATCH($A67,Input_Lieferant!$B$9:$B$158,0),MATCH(B$1,Input_Lieferant!$C$8:$BE$8,0)), "")</f>
        <v/>
      </c>
      <c r="C67" t="str">
        <f>_xlfn.IFNA(INDEX(Input_Lieferant!$C$9:$BE$158,MATCH($A67,Input_Lieferant!$B$9:$B$158,0),MATCH(C$1,Input_Lieferant!$C$8:$BE$8,0)), "")</f>
        <v/>
      </c>
      <c r="D67" t="str">
        <f>_xlfn.IFNA(INDEX('Systemmanager - Datenassistent'!$B$9:$BU$134,MATCH($A67,Input_Lieferant!$B$9:$B$134,0),MATCH(_xlfn.CONCAT(D$1,"_2"),'Systemmanager - Datenassistent'!$B$8:$BU$8,0)), "") &amp; ""</f>
        <v/>
      </c>
      <c r="E67" t="str">
        <f t="shared" ref="E67:E130" si="1">IF(A67&lt;&gt;"","ND","")</f>
        <v/>
      </c>
      <c r="F67" t="str">
        <f>_xlfn.IFNA(INDEX('Systemmanager - Datenassistent'!$B$9:$BU$134,MATCH($A67,Input_Lieferant!$B$9:$B$134,0),MATCH(F$1,'Systemmanager - Datenassistent'!$B$8:$BU$8,0)), "") &amp; ""</f>
        <v/>
      </c>
      <c r="G67" t="str">
        <f>_xlfn.IFNA(INDEX('Systemmanager - Datenassistent'!$J$9:$BU$134,MATCH($A67,Input_Lieferant!$B$9:$B$134,0),MATCH(G$1,'Systemmanager - Datenassistent'!$J$8:$BU$8,0)), "") &amp; ""</f>
        <v/>
      </c>
    </row>
    <row r="68" spans="1:7" x14ac:dyDescent="0.2">
      <c r="A68" s="257" t="str">
        <f>IFERROR(IF(AND(A64=A65,A65=A66,A66=A67),IF(A67+1&gt;MATCH(0,Input_Lieferant!$B$9:$B$158,-1),"",A67+1),A67),"")</f>
        <v/>
      </c>
      <c r="B68" t="str">
        <f>_xlfn.IFNA(INDEX(Input_Lieferant!$C$9:$BE$158,MATCH($A68,Input_Lieferant!$B$9:$B$158,0),MATCH(B$1,Input_Lieferant!$C$8:$BE$8,0)), "")</f>
        <v/>
      </c>
      <c r="C68" t="str">
        <f>_xlfn.IFNA(INDEX(Input_Lieferant!$C$9:$BE$158,MATCH($A68,Input_Lieferant!$B$9:$B$158,0),MATCH(C$1,Input_Lieferant!$C$8:$BE$8,0)), "")</f>
        <v/>
      </c>
      <c r="D68" t="str">
        <f>_xlfn.IFNA(INDEX('Systemmanager - Datenassistent'!$B$9:$BU$134,MATCH($A68,Input_Lieferant!$B$9:$B$134,0),MATCH(_xlfn.CONCAT(D$1,"_3"),'Systemmanager - Datenassistent'!$B$8:$BU$8,0)), "") &amp; ""</f>
        <v/>
      </c>
      <c r="E68" t="str">
        <f t="shared" si="1"/>
        <v/>
      </c>
      <c r="F68" t="str">
        <f>_xlfn.IFNA(INDEX('Systemmanager - Datenassistent'!$B$9:$BU$134,MATCH($A68,Input_Lieferant!$B$9:$B$134,0),MATCH(F$1,'Systemmanager - Datenassistent'!$B$8:$BU$8,0)), "") &amp; ""</f>
        <v/>
      </c>
      <c r="G68" t="str">
        <f>_xlfn.IFNA(INDEX('Systemmanager - Datenassistent'!$J$9:$BU$134,MATCH($A68,Input_Lieferant!$B$9:$B$134,0),MATCH(G$1,'Systemmanager - Datenassistent'!$J$8:$BU$8,0)), "") &amp; ""</f>
        <v/>
      </c>
    </row>
    <row r="69" spans="1:7" x14ac:dyDescent="0.2">
      <c r="A69" s="257" t="str">
        <f>IFERROR(IF(AND(A65=A66,A66=A67,A67=A68),IF(A68+1&gt;MATCH(0,Input_Lieferant!$B$9:$B$158,-1),"",A68+1),A68),"")</f>
        <v/>
      </c>
      <c r="B69" t="str">
        <f>_xlfn.IFNA(INDEX(Input_Lieferant!$C$9:$BE$158,MATCH($A69,Input_Lieferant!$B$9:$B$158,0),MATCH(B$1,Input_Lieferant!$C$8:$BE$8,0)), "")</f>
        <v/>
      </c>
      <c r="C69" t="str">
        <f>_xlfn.IFNA(INDEX(Input_Lieferant!$C$9:$BE$158,MATCH($A69,Input_Lieferant!$B$9:$B$158,0),MATCH(C$1,Input_Lieferant!$C$8:$BE$8,0)), "")</f>
        <v/>
      </c>
      <c r="D69" t="str">
        <f>_xlfn.IFNA(INDEX('Systemmanager - Datenassistent'!$B$9:$BU$134,MATCH($A69,Input_Lieferant!$B$9:$B$134,0),MATCH(_xlfn.CONCAT(D$1,"_4"),'Systemmanager - Datenassistent'!$B$8:$BU$8,0)), "") &amp; ""</f>
        <v/>
      </c>
      <c r="E69" t="str">
        <f t="shared" si="1"/>
        <v/>
      </c>
      <c r="F69" t="str">
        <f>_xlfn.IFNA(INDEX('Systemmanager - Datenassistent'!$B$9:$BU$134,MATCH($A69,Input_Lieferant!$B$9:$B$134,0),MATCH(F$1,'Systemmanager - Datenassistent'!$B$8:$BU$8,0)), "") &amp; ""</f>
        <v/>
      </c>
      <c r="G69" t="str">
        <f>_xlfn.IFNA(INDEX('Systemmanager - Datenassistent'!$J$9:$BU$134,MATCH($A69,Input_Lieferant!$B$9:$B$134,0),MATCH(G$1,'Systemmanager - Datenassistent'!$J$8:$BU$8,0)), "") &amp; ""</f>
        <v/>
      </c>
    </row>
    <row r="70" spans="1:7" x14ac:dyDescent="0.2">
      <c r="A70" s="257" t="str">
        <f>IFERROR(IF(AND(A66=A67,A67=A68,A68=A69),IF(A69+1&gt;MATCH(0,Input_Lieferant!$B$9:$B$158,-1),"",A69+1),A69),"")</f>
        <v/>
      </c>
      <c r="B70" t="str">
        <f>_xlfn.IFNA(INDEX(Input_Lieferant!$C$9:$BE$158,MATCH($A70,Input_Lieferant!$B$9:$B$158,0),MATCH(B$1,Input_Lieferant!$C$8:$BE$8,0)), "")</f>
        <v/>
      </c>
      <c r="C70" t="str">
        <f>_xlfn.IFNA(INDEX(Input_Lieferant!$C$9:$BE$158,MATCH($A70,Input_Lieferant!$B$9:$B$158,0),MATCH(C$1,Input_Lieferant!$C$8:$BE$8,0)), "")</f>
        <v/>
      </c>
      <c r="D70" t="str">
        <f>_xlfn.IFNA(INDEX('Systemmanager - Datenassistent'!$B$9:$BU$134,MATCH($A70,Input_Lieferant!$B$9:$B$134,0),MATCH(_xlfn.CONCAT(D$1,"_1"),'Systemmanager - Datenassistent'!$B$8:$BU$8,0)), "") &amp; ""</f>
        <v/>
      </c>
      <c r="E70" t="str">
        <f t="shared" si="1"/>
        <v/>
      </c>
      <c r="F70" t="str">
        <f>_xlfn.IFNA(INDEX('Systemmanager - Datenassistent'!$B$9:$BU$134,MATCH($A70,Input_Lieferant!$B$9:$B$134,0),MATCH(F$1,'Systemmanager - Datenassistent'!$B$8:$BU$8,0)), "") &amp; ""</f>
        <v/>
      </c>
      <c r="G70" t="str">
        <f>_xlfn.IFNA(INDEX('Systemmanager - Datenassistent'!$J$9:$BU$134,MATCH($A70,Input_Lieferant!$B$9:$B$134,0),MATCH(G$1,'Systemmanager - Datenassistent'!$J$8:$BU$8,0)), "") &amp; ""</f>
        <v/>
      </c>
    </row>
    <row r="71" spans="1:7" x14ac:dyDescent="0.2">
      <c r="A71" s="257" t="str">
        <f>IFERROR(IF(AND(A67=A68,A68=A69,A69=A70),IF(A70+1&gt;MATCH(0,Input_Lieferant!$B$9:$B$158,-1),"",A70+1),A70),"")</f>
        <v/>
      </c>
      <c r="B71" t="str">
        <f>_xlfn.IFNA(INDEX(Input_Lieferant!$C$9:$BE$158,MATCH($A71,Input_Lieferant!$B$9:$B$158,0),MATCH(B$1,Input_Lieferant!$C$8:$BE$8,0)), "")</f>
        <v/>
      </c>
      <c r="C71" t="str">
        <f>_xlfn.IFNA(INDEX(Input_Lieferant!$C$9:$BE$158,MATCH($A71,Input_Lieferant!$B$9:$B$158,0),MATCH(C$1,Input_Lieferant!$C$8:$BE$8,0)), "")</f>
        <v/>
      </c>
      <c r="D71" t="str">
        <f>_xlfn.IFNA(INDEX('Systemmanager - Datenassistent'!$B$9:$BU$134,MATCH($A71,Input_Lieferant!$B$9:$B$134,0),MATCH(_xlfn.CONCAT(D$1,"_2"),'Systemmanager - Datenassistent'!$B$8:$BU$8,0)), "") &amp; ""</f>
        <v/>
      </c>
      <c r="E71" t="str">
        <f t="shared" si="1"/>
        <v/>
      </c>
      <c r="F71" t="str">
        <f>_xlfn.IFNA(INDEX('Systemmanager - Datenassistent'!$B$9:$BU$134,MATCH($A71,Input_Lieferant!$B$9:$B$134,0),MATCH(F$1,'Systemmanager - Datenassistent'!$B$8:$BU$8,0)), "") &amp; ""</f>
        <v/>
      </c>
      <c r="G71" t="str">
        <f>_xlfn.IFNA(INDEX('Systemmanager - Datenassistent'!$J$9:$BU$134,MATCH($A71,Input_Lieferant!$B$9:$B$134,0),MATCH(G$1,'Systemmanager - Datenassistent'!$J$8:$BU$8,0)), "") &amp; ""</f>
        <v/>
      </c>
    </row>
    <row r="72" spans="1:7" x14ac:dyDescent="0.2">
      <c r="A72" s="257" t="str">
        <f>IFERROR(IF(AND(A68=A69,A69=A70,A70=A71),IF(A71+1&gt;MATCH(0,Input_Lieferant!$B$9:$B$158,-1),"",A71+1),A71),"")</f>
        <v/>
      </c>
      <c r="B72" t="str">
        <f>_xlfn.IFNA(INDEX(Input_Lieferant!$C$9:$BE$158,MATCH($A72,Input_Lieferant!$B$9:$B$158,0),MATCH(B$1,Input_Lieferant!$C$8:$BE$8,0)), "")</f>
        <v/>
      </c>
      <c r="C72" t="str">
        <f>_xlfn.IFNA(INDEX(Input_Lieferant!$C$9:$BE$158,MATCH($A72,Input_Lieferant!$B$9:$B$158,0),MATCH(C$1,Input_Lieferant!$C$8:$BE$8,0)), "")</f>
        <v/>
      </c>
      <c r="D72" t="str">
        <f>_xlfn.IFNA(INDEX('Systemmanager - Datenassistent'!$B$9:$BU$134,MATCH($A72,Input_Lieferant!$B$9:$B$134,0),MATCH(_xlfn.CONCAT(D$1,"_3"),'Systemmanager - Datenassistent'!$B$8:$BU$8,0)), "") &amp; ""</f>
        <v/>
      </c>
      <c r="E72" t="str">
        <f t="shared" si="1"/>
        <v/>
      </c>
      <c r="F72" t="str">
        <f>_xlfn.IFNA(INDEX('Systemmanager - Datenassistent'!$B$9:$BU$134,MATCH($A72,Input_Lieferant!$B$9:$B$134,0),MATCH(F$1,'Systemmanager - Datenassistent'!$B$8:$BU$8,0)), "") &amp; ""</f>
        <v/>
      </c>
      <c r="G72" t="str">
        <f>_xlfn.IFNA(INDEX('Systemmanager - Datenassistent'!$J$9:$BU$134,MATCH($A72,Input_Lieferant!$B$9:$B$134,0),MATCH(G$1,'Systemmanager - Datenassistent'!$J$8:$BU$8,0)), "") &amp; ""</f>
        <v/>
      </c>
    </row>
    <row r="73" spans="1:7" x14ac:dyDescent="0.2">
      <c r="A73" s="257" t="str">
        <f>IFERROR(IF(AND(A69=A70,A70=A71,A71=A72),IF(A72+1&gt;MATCH(0,Input_Lieferant!$B$9:$B$158,-1),"",A72+1),A72),"")</f>
        <v/>
      </c>
      <c r="B73" t="str">
        <f>_xlfn.IFNA(INDEX(Input_Lieferant!$C$9:$BE$158,MATCH($A73,Input_Lieferant!$B$9:$B$158,0),MATCH(B$1,Input_Lieferant!$C$8:$BE$8,0)), "")</f>
        <v/>
      </c>
      <c r="C73" t="str">
        <f>_xlfn.IFNA(INDEX(Input_Lieferant!$C$9:$BE$158,MATCH($A73,Input_Lieferant!$B$9:$B$158,0),MATCH(C$1,Input_Lieferant!$C$8:$BE$8,0)), "")</f>
        <v/>
      </c>
      <c r="D73" t="str">
        <f>_xlfn.IFNA(INDEX('Systemmanager - Datenassistent'!$B$9:$BU$134,MATCH($A73,Input_Lieferant!$B$9:$B$134,0),MATCH(_xlfn.CONCAT(D$1,"_4"),'Systemmanager - Datenassistent'!$B$8:$BU$8,0)), "") &amp; ""</f>
        <v/>
      </c>
      <c r="E73" t="str">
        <f t="shared" si="1"/>
        <v/>
      </c>
      <c r="F73" t="str">
        <f>_xlfn.IFNA(INDEX('Systemmanager - Datenassistent'!$B$9:$BU$134,MATCH($A73,Input_Lieferant!$B$9:$B$134,0),MATCH(F$1,'Systemmanager - Datenassistent'!$B$8:$BU$8,0)), "") &amp; ""</f>
        <v/>
      </c>
      <c r="G73" t="str">
        <f>_xlfn.IFNA(INDEX('Systemmanager - Datenassistent'!$J$9:$BU$134,MATCH($A73,Input_Lieferant!$B$9:$B$134,0),MATCH(G$1,'Systemmanager - Datenassistent'!$J$8:$BU$8,0)), "") &amp; ""</f>
        <v/>
      </c>
    </row>
    <row r="74" spans="1:7" x14ac:dyDescent="0.2">
      <c r="A74" s="257" t="str">
        <f>IFERROR(IF(AND(A70=A71,A71=A72,A72=A73),IF(A73+1&gt;MATCH(0,Input_Lieferant!$B$9:$B$158,-1),"",A73+1),A73),"")</f>
        <v/>
      </c>
      <c r="B74" t="str">
        <f>_xlfn.IFNA(INDEX(Input_Lieferant!$C$9:$BE$158,MATCH($A74,Input_Lieferant!$B$9:$B$158,0),MATCH(B$1,Input_Lieferant!$C$8:$BE$8,0)), "")</f>
        <v/>
      </c>
      <c r="C74" t="str">
        <f>_xlfn.IFNA(INDEX(Input_Lieferant!$C$9:$BE$158,MATCH($A74,Input_Lieferant!$B$9:$B$158,0),MATCH(C$1,Input_Lieferant!$C$8:$BE$8,0)), "")</f>
        <v/>
      </c>
      <c r="D74" t="str">
        <f>_xlfn.IFNA(INDEX('Systemmanager - Datenassistent'!$B$9:$BU$134,MATCH($A74,Input_Lieferant!$B$9:$B$134,0),MATCH(_xlfn.CONCAT(D$1,"_1"),'Systemmanager - Datenassistent'!$B$8:$BU$8,0)), "") &amp; ""</f>
        <v/>
      </c>
      <c r="E74" t="str">
        <f t="shared" si="1"/>
        <v/>
      </c>
      <c r="F74" t="str">
        <f>_xlfn.IFNA(INDEX('Systemmanager - Datenassistent'!$B$9:$BU$134,MATCH($A74,Input_Lieferant!$B$9:$B$134,0),MATCH(F$1,'Systemmanager - Datenassistent'!$B$8:$BU$8,0)), "") &amp; ""</f>
        <v/>
      </c>
      <c r="G74" t="str">
        <f>_xlfn.IFNA(INDEX('Systemmanager - Datenassistent'!$J$9:$BU$134,MATCH($A74,Input_Lieferant!$B$9:$B$134,0),MATCH(G$1,'Systemmanager - Datenassistent'!$J$8:$BU$8,0)), "") &amp; ""</f>
        <v/>
      </c>
    </row>
    <row r="75" spans="1:7" x14ac:dyDescent="0.2">
      <c r="A75" s="257" t="str">
        <f>IFERROR(IF(AND(A71=A72,A72=A73,A73=A74),IF(A74+1&gt;MATCH(0,Input_Lieferant!$B$9:$B$158,-1),"",A74+1),A74),"")</f>
        <v/>
      </c>
      <c r="B75" t="str">
        <f>_xlfn.IFNA(INDEX(Input_Lieferant!$C$9:$BE$158,MATCH($A75,Input_Lieferant!$B$9:$B$158,0),MATCH(B$1,Input_Lieferant!$C$8:$BE$8,0)), "")</f>
        <v/>
      </c>
      <c r="C75" t="str">
        <f>_xlfn.IFNA(INDEX(Input_Lieferant!$C$9:$BE$158,MATCH($A75,Input_Lieferant!$B$9:$B$158,0),MATCH(C$1,Input_Lieferant!$C$8:$BE$8,0)), "")</f>
        <v/>
      </c>
      <c r="D75" t="str">
        <f>_xlfn.IFNA(INDEX('Systemmanager - Datenassistent'!$B$9:$BU$134,MATCH($A75,Input_Lieferant!$B$9:$B$134,0),MATCH(_xlfn.CONCAT(D$1,"_2"),'Systemmanager - Datenassistent'!$B$8:$BU$8,0)), "") &amp; ""</f>
        <v/>
      </c>
      <c r="E75" t="str">
        <f t="shared" si="1"/>
        <v/>
      </c>
      <c r="F75" t="str">
        <f>_xlfn.IFNA(INDEX('Systemmanager - Datenassistent'!$B$9:$BU$134,MATCH($A75,Input_Lieferant!$B$9:$B$134,0),MATCH(F$1,'Systemmanager - Datenassistent'!$B$8:$BU$8,0)), "") &amp; ""</f>
        <v/>
      </c>
      <c r="G75" t="str">
        <f>_xlfn.IFNA(INDEX('Systemmanager - Datenassistent'!$J$9:$BU$134,MATCH($A75,Input_Lieferant!$B$9:$B$134,0),MATCH(G$1,'Systemmanager - Datenassistent'!$J$8:$BU$8,0)), "") &amp; ""</f>
        <v/>
      </c>
    </row>
    <row r="76" spans="1:7" x14ac:dyDescent="0.2">
      <c r="A76" s="257" t="str">
        <f>IFERROR(IF(AND(A72=A73,A73=A74,A74=A75),IF(A75+1&gt;MATCH(0,Input_Lieferant!$B$9:$B$158,-1),"",A75+1),A75),"")</f>
        <v/>
      </c>
      <c r="B76" t="str">
        <f>_xlfn.IFNA(INDEX(Input_Lieferant!$C$9:$BE$158,MATCH($A76,Input_Lieferant!$B$9:$B$158,0),MATCH(B$1,Input_Lieferant!$C$8:$BE$8,0)), "")</f>
        <v/>
      </c>
      <c r="C76" t="str">
        <f>_xlfn.IFNA(INDEX(Input_Lieferant!$C$9:$BE$158,MATCH($A76,Input_Lieferant!$B$9:$B$158,0),MATCH(C$1,Input_Lieferant!$C$8:$BE$8,0)), "")</f>
        <v/>
      </c>
      <c r="D76" t="str">
        <f>_xlfn.IFNA(INDEX('Systemmanager - Datenassistent'!$B$9:$BU$134,MATCH($A76,Input_Lieferant!$B$9:$B$134,0),MATCH(_xlfn.CONCAT(D$1,"_3"),'Systemmanager - Datenassistent'!$B$8:$BU$8,0)), "") &amp; ""</f>
        <v/>
      </c>
      <c r="E76" t="str">
        <f t="shared" si="1"/>
        <v/>
      </c>
      <c r="F76" t="str">
        <f>_xlfn.IFNA(INDEX('Systemmanager - Datenassistent'!$B$9:$BU$134,MATCH($A76,Input_Lieferant!$B$9:$B$134,0),MATCH(F$1,'Systemmanager - Datenassistent'!$B$8:$BU$8,0)), "") &amp; ""</f>
        <v/>
      </c>
      <c r="G76" t="str">
        <f>_xlfn.IFNA(INDEX('Systemmanager - Datenassistent'!$J$9:$BU$134,MATCH($A76,Input_Lieferant!$B$9:$B$134,0),MATCH(G$1,'Systemmanager - Datenassistent'!$J$8:$BU$8,0)), "") &amp; ""</f>
        <v/>
      </c>
    </row>
    <row r="77" spans="1:7" x14ac:dyDescent="0.2">
      <c r="A77" s="257" t="str">
        <f>IFERROR(IF(AND(A73=A74,A74=A75,A75=A76),IF(A76+1&gt;MATCH(0,Input_Lieferant!$B$9:$B$158,-1),"",A76+1),A76),"")</f>
        <v/>
      </c>
      <c r="B77" t="str">
        <f>_xlfn.IFNA(INDEX(Input_Lieferant!$C$9:$BE$158,MATCH($A77,Input_Lieferant!$B$9:$B$158,0),MATCH(B$1,Input_Lieferant!$C$8:$BE$8,0)), "")</f>
        <v/>
      </c>
      <c r="C77" t="str">
        <f>_xlfn.IFNA(INDEX(Input_Lieferant!$C$9:$BE$158,MATCH($A77,Input_Lieferant!$B$9:$B$158,0),MATCH(C$1,Input_Lieferant!$C$8:$BE$8,0)), "")</f>
        <v/>
      </c>
      <c r="D77" t="str">
        <f>_xlfn.IFNA(INDEX('Systemmanager - Datenassistent'!$B$9:$BU$134,MATCH($A77,Input_Lieferant!$B$9:$B$134,0),MATCH(_xlfn.CONCAT(D$1,"_4"),'Systemmanager - Datenassistent'!$B$8:$BU$8,0)), "") &amp; ""</f>
        <v/>
      </c>
      <c r="E77" t="str">
        <f t="shared" si="1"/>
        <v/>
      </c>
      <c r="F77" t="str">
        <f>_xlfn.IFNA(INDEX('Systemmanager - Datenassistent'!$B$9:$BU$134,MATCH($A77,Input_Lieferant!$B$9:$B$134,0),MATCH(F$1,'Systemmanager - Datenassistent'!$B$8:$BU$8,0)), "") &amp; ""</f>
        <v/>
      </c>
      <c r="G77" t="str">
        <f>_xlfn.IFNA(INDEX('Systemmanager - Datenassistent'!$J$9:$BU$134,MATCH($A77,Input_Lieferant!$B$9:$B$134,0),MATCH(G$1,'Systemmanager - Datenassistent'!$J$8:$BU$8,0)), "") &amp; ""</f>
        <v/>
      </c>
    </row>
    <row r="78" spans="1:7" x14ac:dyDescent="0.2">
      <c r="A78" s="257" t="str">
        <f>IFERROR(IF(AND(A74=A75,A75=A76,A76=A77),IF(A77+1&gt;MATCH(0,Input_Lieferant!$B$9:$B$158,-1),"",A77+1),A77),"")</f>
        <v/>
      </c>
      <c r="B78" t="str">
        <f>_xlfn.IFNA(INDEX(Input_Lieferant!$C$9:$BE$158,MATCH($A78,Input_Lieferant!$B$9:$B$158,0),MATCH(B$1,Input_Lieferant!$C$8:$BE$8,0)), "")</f>
        <v/>
      </c>
      <c r="C78" t="str">
        <f>_xlfn.IFNA(INDEX(Input_Lieferant!$C$9:$BE$158,MATCH($A78,Input_Lieferant!$B$9:$B$158,0),MATCH(C$1,Input_Lieferant!$C$8:$BE$8,0)), "")</f>
        <v/>
      </c>
      <c r="D78" t="str">
        <f>_xlfn.IFNA(INDEX('Systemmanager - Datenassistent'!$B$9:$BU$134,MATCH($A78,Input_Lieferant!$B$9:$B$134,0),MATCH(_xlfn.CONCAT(D$1,"_1"),'Systemmanager - Datenassistent'!$B$8:$BU$8,0)), "") &amp; ""</f>
        <v/>
      </c>
      <c r="E78" t="str">
        <f t="shared" si="1"/>
        <v/>
      </c>
      <c r="F78" t="str">
        <f>_xlfn.IFNA(INDEX('Systemmanager - Datenassistent'!$B$9:$BU$134,MATCH($A78,Input_Lieferant!$B$9:$B$134,0),MATCH(F$1,'Systemmanager - Datenassistent'!$B$8:$BU$8,0)), "") &amp; ""</f>
        <v/>
      </c>
      <c r="G78" t="str">
        <f>_xlfn.IFNA(INDEX('Systemmanager - Datenassistent'!$J$9:$BU$134,MATCH($A78,Input_Lieferant!$B$9:$B$134,0),MATCH(G$1,'Systemmanager - Datenassistent'!$J$8:$BU$8,0)), "") &amp; ""</f>
        <v/>
      </c>
    </row>
    <row r="79" spans="1:7" x14ac:dyDescent="0.2">
      <c r="A79" s="257" t="str">
        <f>IFERROR(IF(AND(A75=A76,A76=A77,A77=A78),IF(A78+1&gt;MATCH(0,Input_Lieferant!$B$9:$B$158,-1),"",A78+1),A78),"")</f>
        <v/>
      </c>
      <c r="B79" t="str">
        <f>_xlfn.IFNA(INDEX(Input_Lieferant!$C$9:$BE$158,MATCH($A79,Input_Lieferant!$B$9:$B$158,0),MATCH(B$1,Input_Lieferant!$C$8:$BE$8,0)), "")</f>
        <v/>
      </c>
      <c r="C79" t="str">
        <f>_xlfn.IFNA(INDEX(Input_Lieferant!$C$9:$BE$158,MATCH($A79,Input_Lieferant!$B$9:$B$158,0),MATCH(C$1,Input_Lieferant!$C$8:$BE$8,0)), "")</f>
        <v/>
      </c>
      <c r="D79" t="str">
        <f>_xlfn.IFNA(INDEX('Systemmanager - Datenassistent'!$B$9:$BU$134,MATCH($A79,Input_Lieferant!$B$9:$B$134,0),MATCH(_xlfn.CONCAT(D$1,"_2"),'Systemmanager - Datenassistent'!$B$8:$BU$8,0)), "") &amp; ""</f>
        <v/>
      </c>
      <c r="E79" t="str">
        <f t="shared" si="1"/>
        <v/>
      </c>
      <c r="F79" t="str">
        <f>_xlfn.IFNA(INDEX('Systemmanager - Datenassistent'!$B$9:$BU$134,MATCH($A79,Input_Lieferant!$B$9:$B$134,0),MATCH(F$1,'Systemmanager - Datenassistent'!$B$8:$BU$8,0)), "") &amp; ""</f>
        <v/>
      </c>
      <c r="G79" t="str">
        <f>_xlfn.IFNA(INDEX('Systemmanager - Datenassistent'!$J$9:$BU$134,MATCH($A79,Input_Lieferant!$B$9:$B$134,0),MATCH(G$1,'Systemmanager - Datenassistent'!$J$8:$BU$8,0)), "") &amp; ""</f>
        <v/>
      </c>
    </row>
    <row r="80" spans="1:7" x14ac:dyDescent="0.2">
      <c r="A80" s="257" t="str">
        <f>IFERROR(IF(AND(A76=A77,A77=A78,A78=A79),IF(A79+1&gt;MATCH(0,Input_Lieferant!$B$9:$B$158,-1),"",A79+1),A79),"")</f>
        <v/>
      </c>
      <c r="B80" t="str">
        <f>_xlfn.IFNA(INDEX(Input_Lieferant!$C$9:$BE$158,MATCH($A80,Input_Lieferant!$B$9:$B$158,0),MATCH(B$1,Input_Lieferant!$C$8:$BE$8,0)), "")</f>
        <v/>
      </c>
      <c r="C80" t="str">
        <f>_xlfn.IFNA(INDEX(Input_Lieferant!$C$9:$BE$158,MATCH($A80,Input_Lieferant!$B$9:$B$158,0),MATCH(C$1,Input_Lieferant!$C$8:$BE$8,0)), "")</f>
        <v/>
      </c>
      <c r="D80" t="str">
        <f>_xlfn.IFNA(INDEX('Systemmanager - Datenassistent'!$B$9:$BU$134,MATCH($A80,Input_Lieferant!$B$9:$B$134,0),MATCH(_xlfn.CONCAT(D$1,"_3"),'Systemmanager - Datenassistent'!$B$8:$BU$8,0)), "") &amp; ""</f>
        <v/>
      </c>
      <c r="E80" t="str">
        <f t="shared" si="1"/>
        <v/>
      </c>
      <c r="F80" t="str">
        <f>_xlfn.IFNA(INDEX('Systemmanager - Datenassistent'!$B$9:$BU$134,MATCH($A80,Input_Lieferant!$B$9:$B$134,0),MATCH(F$1,'Systemmanager - Datenassistent'!$B$8:$BU$8,0)), "") &amp; ""</f>
        <v/>
      </c>
      <c r="G80" t="str">
        <f>_xlfn.IFNA(INDEX('Systemmanager - Datenassistent'!$J$9:$BU$134,MATCH($A80,Input_Lieferant!$B$9:$B$134,0),MATCH(G$1,'Systemmanager - Datenassistent'!$J$8:$BU$8,0)), "") &amp; ""</f>
        <v/>
      </c>
    </row>
    <row r="81" spans="1:7" x14ac:dyDescent="0.2">
      <c r="A81" s="257" t="str">
        <f>IFERROR(IF(AND(A77=A78,A78=A79,A79=A80),IF(A80+1&gt;MATCH(0,Input_Lieferant!$B$9:$B$158,-1),"",A80+1),A80),"")</f>
        <v/>
      </c>
      <c r="B81" t="str">
        <f>_xlfn.IFNA(INDEX(Input_Lieferant!$C$9:$BE$158,MATCH($A81,Input_Lieferant!$B$9:$B$158,0),MATCH(B$1,Input_Lieferant!$C$8:$BE$8,0)), "")</f>
        <v/>
      </c>
      <c r="C81" t="str">
        <f>_xlfn.IFNA(INDEX(Input_Lieferant!$C$9:$BE$158,MATCH($A81,Input_Lieferant!$B$9:$B$158,0),MATCH(C$1,Input_Lieferant!$C$8:$BE$8,0)), "")</f>
        <v/>
      </c>
      <c r="D81" t="str">
        <f>_xlfn.IFNA(INDEX('Systemmanager - Datenassistent'!$B$9:$BU$134,MATCH($A81,Input_Lieferant!$B$9:$B$134,0),MATCH(_xlfn.CONCAT(D$1,"_4"),'Systemmanager - Datenassistent'!$B$8:$BU$8,0)), "") &amp; ""</f>
        <v/>
      </c>
      <c r="E81" t="str">
        <f t="shared" si="1"/>
        <v/>
      </c>
      <c r="F81" t="str">
        <f>_xlfn.IFNA(INDEX('Systemmanager - Datenassistent'!$B$9:$BU$134,MATCH($A81,Input_Lieferant!$B$9:$B$134,0),MATCH(F$1,'Systemmanager - Datenassistent'!$B$8:$BU$8,0)), "") &amp; ""</f>
        <v/>
      </c>
      <c r="G81" t="str">
        <f>_xlfn.IFNA(INDEX('Systemmanager - Datenassistent'!$J$9:$BU$134,MATCH($A81,Input_Lieferant!$B$9:$B$134,0),MATCH(G$1,'Systemmanager - Datenassistent'!$J$8:$BU$8,0)), "") &amp; ""</f>
        <v/>
      </c>
    </row>
    <row r="82" spans="1:7" x14ac:dyDescent="0.2">
      <c r="A82" s="257" t="str">
        <f>IFERROR(IF(AND(A78=A79,A79=A80,A80=A81),IF(A81+1&gt;MATCH(0,Input_Lieferant!$B$9:$B$158,-1),"",A81+1),A81),"")</f>
        <v/>
      </c>
      <c r="B82" t="str">
        <f>_xlfn.IFNA(INDEX(Input_Lieferant!$C$9:$BE$158,MATCH($A82,Input_Lieferant!$B$9:$B$158,0),MATCH(B$1,Input_Lieferant!$C$8:$BE$8,0)), "")</f>
        <v/>
      </c>
      <c r="C82" t="str">
        <f>_xlfn.IFNA(INDEX(Input_Lieferant!$C$9:$BE$158,MATCH($A82,Input_Lieferant!$B$9:$B$158,0),MATCH(C$1,Input_Lieferant!$C$8:$BE$8,0)), "")</f>
        <v/>
      </c>
      <c r="D82" t="str">
        <f>_xlfn.IFNA(INDEX('Systemmanager - Datenassistent'!$B$9:$BU$134,MATCH($A82,Input_Lieferant!$B$9:$B$134,0),MATCH(_xlfn.CONCAT(D$1,"_1"),'Systemmanager - Datenassistent'!$B$8:$BU$8,0)), "") &amp; ""</f>
        <v/>
      </c>
      <c r="E82" t="str">
        <f t="shared" si="1"/>
        <v/>
      </c>
      <c r="F82" t="str">
        <f>_xlfn.IFNA(INDEX('Systemmanager - Datenassistent'!$B$9:$BU$134,MATCH($A82,Input_Lieferant!$B$9:$B$134,0),MATCH(F$1,'Systemmanager - Datenassistent'!$B$8:$BU$8,0)), "") &amp; ""</f>
        <v/>
      </c>
      <c r="G82" t="str">
        <f>_xlfn.IFNA(INDEX('Systemmanager - Datenassistent'!$J$9:$BU$134,MATCH($A82,Input_Lieferant!$B$9:$B$134,0),MATCH(G$1,'Systemmanager - Datenassistent'!$J$8:$BU$8,0)), "") &amp; ""</f>
        <v/>
      </c>
    </row>
    <row r="83" spans="1:7" x14ac:dyDescent="0.2">
      <c r="A83" s="257" t="str">
        <f>IFERROR(IF(AND(A79=A80,A80=A81,A81=A82),IF(A82+1&gt;MATCH(0,Input_Lieferant!$B$9:$B$158,-1),"",A82+1),A82),"")</f>
        <v/>
      </c>
      <c r="B83" t="str">
        <f>_xlfn.IFNA(INDEX(Input_Lieferant!$C$9:$BE$158,MATCH($A83,Input_Lieferant!$B$9:$B$158,0),MATCH(B$1,Input_Lieferant!$C$8:$BE$8,0)), "")</f>
        <v/>
      </c>
      <c r="C83" t="str">
        <f>_xlfn.IFNA(INDEX(Input_Lieferant!$C$9:$BE$158,MATCH($A83,Input_Lieferant!$B$9:$B$158,0),MATCH(C$1,Input_Lieferant!$C$8:$BE$8,0)), "")</f>
        <v/>
      </c>
      <c r="D83" t="str">
        <f>_xlfn.IFNA(INDEX('Systemmanager - Datenassistent'!$B$9:$BU$134,MATCH($A83,Input_Lieferant!$B$9:$B$134,0),MATCH(_xlfn.CONCAT(D$1,"_2"),'Systemmanager - Datenassistent'!$B$8:$BU$8,0)), "") &amp; ""</f>
        <v/>
      </c>
      <c r="E83" t="str">
        <f t="shared" si="1"/>
        <v/>
      </c>
      <c r="F83" t="str">
        <f>_xlfn.IFNA(INDEX('Systemmanager - Datenassistent'!$B$9:$BU$134,MATCH($A83,Input_Lieferant!$B$9:$B$134,0),MATCH(F$1,'Systemmanager - Datenassistent'!$B$8:$BU$8,0)), "") &amp; ""</f>
        <v/>
      </c>
      <c r="G83" t="str">
        <f>_xlfn.IFNA(INDEX('Systemmanager - Datenassistent'!$J$9:$BU$134,MATCH($A83,Input_Lieferant!$B$9:$B$134,0),MATCH(G$1,'Systemmanager - Datenassistent'!$J$8:$BU$8,0)), "") &amp; ""</f>
        <v/>
      </c>
    </row>
    <row r="84" spans="1:7" x14ac:dyDescent="0.2">
      <c r="A84" s="257" t="str">
        <f>IFERROR(IF(AND(A80=A81,A81=A82,A82=A83),IF(A83+1&gt;MATCH(0,Input_Lieferant!$B$9:$B$158,-1),"",A83+1),A83),"")</f>
        <v/>
      </c>
      <c r="B84" t="str">
        <f>_xlfn.IFNA(INDEX(Input_Lieferant!$C$9:$BE$158,MATCH($A84,Input_Lieferant!$B$9:$B$158,0),MATCH(B$1,Input_Lieferant!$C$8:$BE$8,0)), "")</f>
        <v/>
      </c>
      <c r="C84" t="str">
        <f>_xlfn.IFNA(INDEX(Input_Lieferant!$C$9:$BE$158,MATCH($A84,Input_Lieferant!$B$9:$B$158,0),MATCH(C$1,Input_Lieferant!$C$8:$BE$8,0)), "")</f>
        <v/>
      </c>
      <c r="D84" t="str">
        <f>_xlfn.IFNA(INDEX('Systemmanager - Datenassistent'!$B$9:$BU$134,MATCH($A84,Input_Lieferant!$B$9:$B$134,0),MATCH(_xlfn.CONCAT(D$1,"_3"),'Systemmanager - Datenassistent'!$B$8:$BU$8,0)), "") &amp; ""</f>
        <v/>
      </c>
      <c r="E84" t="str">
        <f t="shared" si="1"/>
        <v/>
      </c>
      <c r="F84" t="str">
        <f>_xlfn.IFNA(INDEX('Systemmanager - Datenassistent'!$B$9:$BU$134,MATCH($A84,Input_Lieferant!$B$9:$B$134,0),MATCH(F$1,'Systemmanager - Datenassistent'!$B$8:$BU$8,0)), "") &amp; ""</f>
        <v/>
      </c>
      <c r="G84" t="str">
        <f>_xlfn.IFNA(INDEX('Systemmanager - Datenassistent'!$J$9:$BU$134,MATCH($A84,Input_Lieferant!$B$9:$B$134,0),MATCH(G$1,'Systemmanager - Datenassistent'!$J$8:$BU$8,0)), "") &amp; ""</f>
        <v/>
      </c>
    </row>
    <row r="85" spans="1:7" x14ac:dyDescent="0.2">
      <c r="A85" s="257" t="str">
        <f>IFERROR(IF(AND(A81=A82,A82=A83,A83=A84),IF(A84+1&gt;MATCH(0,Input_Lieferant!$B$9:$B$158,-1),"",A84+1),A84),"")</f>
        <v/>
      </c>
      <c r="B85" t="str">
        <f>_xlfn.IFNA(INDEX(Input_Lieferant!$C$9:$BE$158,MATCH($A85,Input_Lieferant!$B$9:$B$158,0),MATCH(B$1,Input_Lieferant!$C$8:$BE$8,0)), "")</f>
        <v/>
      </c>
      <c r="C85" t="str">
        <f>_xlfn.IFNA(INDEX(Input_Lieferant!$C$9:$BE$158,MATCH($A85,Input_Lieferant!$B$9:$B$158,0),MATCH(C$1,Input_Lieferant!$C$8:$BE$8,0)), "")</f>
        <v/>
      </c>
      <c r="D85" t="str">
        <f>_xlfn.IFNA(INDEX('Systemmanager - Datenassistent'!$B$9:$BU$134,MATCH($A85,Input_Lieferant!$B$9:$B$134,0),MATCH(_xlfn.CONCAT(D$1,"_4"),'Systemmanager - Datenassistent'!$B$8:$BU$8,0)), "") &amp; ""</f>
        <v/>
      </c>
      <c r="E85" t="str">
        <f t="shared" si="1"/>
        <v/>
      </c>
      <c r="F85" t="str">
        <f>_xlfn.IFNA(INDEX('Systemmanager - Datenassistent'!$B$9:$BU$134,MATCH($A85,Input_Lieferant!$B$9:$B$134,0),MATCH(F$1,'Systemmanager - Datenassistent'!$B$8:$BU$8,0)), "") &amp; ""</f>
        <v/>
      </c>
      <c r="G85" t="str">
        <f>_xlfn.IFNA(INDEX('Systemmanager - Datenassistent'!$J$9:$BU$134,MATCH($A85,Input_Lieferant!$B$9:$B$134,0),MATCH(G$1,'Systemmanager - Datenassistent'!$J$8:$BU$8,0)), "") &amp; ""</f>
        <v/>
      </c>
    </row>
    <row r="86" spans="1:7" x14ac:dyDescent="0.2">
      <c r="A86" s="257" t="str">
        <f>IFERROR(IF(AND(A82=A83,A83=A84,A84=A85),IF(A85+1&gt;MATCH(0,Input_Lieferant!$B$9:$B$158,-1),"",A85+1),A85),"")</f>
        <v/>
      </c>
      <c r="B86" t="str">
        <f>_xlfn.IFNA(INDEX(Input_Lieferant!$C$9:$BE$158,MATCH($A86,Input_Lieferant!$B$9:$B$158,0),MATCH(B$1,Input_Lieferant!$C$8:$BE$8,0)), "")</f>
        <v/>
      </c>
      <c r="C86" t="str">
        <f>_xlfn.IFNA(INDEX(Input_Lieferant!$C$9:$BE$158,MATCH($A86,Input_Lieferant!$B$9:$B$158,0),MATCH(C$1,Input_Lieferant!$C$8:$BE$8,0)), "")</f>
        <v/>
      </c>
      <c r="D86" t="str">
        <f>_xlfn.IFNA(INDEX('Systemmanager - Datenassistent'!$B$9:$BU$134,MATCH($A86,Input_Lieferant!$B$9:$B$134,0),MATCH(_xlfn.CONCAT(D$1,"_1"),'Systemmanager - Datenassistent'!$B$8:$BU$8,0)), "") &amp; ""</f>
        <v/>
      </c>
      <c r="E86" t="str">
        <f t="shared" si="1"/>
        <v/>
      </c>
      <c r="F86" t="str">
        <f>_xlfn.IFNA(INDEX('Systemmanager - Datenassistent'!$B$9:$BU$134,MATCH($A86,Input_Lieferant!$B$9:$B$134,0),MATCH(F$1,'Systemmanager - Datenassistent'!$B$8:$BU$8,0)), "") &amp; ""</f>
        <v/>
      </c>
      <c r="G86" t="str">
        <f>_xlfn.IFNA(INDEX('Systemmanager - Datenassistent'!$J$9:$BU$134,MATCH($A86,Input_Lieferant!$B$9:$B$134,0),MATCH(G$1,'Systemmanager - Datenassistent'!$J$8:$BU$8,0)), "") &amp; ""</f>
        <v/>
      </c>
    </row>
    <row r="87" spans="1:7" x14ac:dyDescent="0.2">
      <c r="A87" s="257" t="str">
        <f>IFERROR(IF(AND(A83=A84,A84=A85,A85=A86),IF(A86+1&gt;MATCH(0,Input_Lieferant!$B$9:$B$158,-1),"",A86+1),A86),"")</f>
        <v/>
      </c>
      <c r="B87" t="str">
        <f>_xlfn.IFNA(INDEX(Input_Lieferant!$C$9:$BE$158,MATCH($A87,Input_Lieferant!$B$9:$B$158,0),MATCH(B$1,Input_Lieferant!$C$8:$BE$8,0)), "")</f>
        <v/>
      </c>
      <c r="C87" t="str">
        <f>_xlfn.IFNA(INDEX(Input_Lieferant!$C$9:$BE$158,MATCH($A87,Input_Lieferant!$B$9:$B$158,0),MATCH(C$1,Input_Lieferant!$C$8:$BE$8,0)), "")</f>
        <v/>
      </c>
      <c r="D87" t="str">
        <f>_xlfn.IFNA(INDEX('Systemmanager - Datenassistent'!$B$9:$BU$134,MATCH($A87,Input_Lieferant!$B$9:$B$134,0),MATCH(_xlfn.CONCAT(D$1,"_2"),'Systemmanager - Datenassistent'!$B$8:$BU$8,0)), "") &amp; ""</f>
        <v/>
      </c>
      <c r="E87" t="str">
        <f t="shared" si="1"/>
        <v/>
      </c>
      <c r="F87" t="str">
        <f>_xlfn.IFNA(INDEX('Systemmanager - Datenassistent'!$B$9:$BU$134,MATCH($A87,Input_Lieferant!$B$9:$B$134,0),MATCH(F$1,'Systemmanager - Datenassistent'!$B$8:$BU$8,0)), "") &amp; ""</f>
        <v/>
      </c>
      <c r="G87" t="str">
        <f>_xlfn.IFNA(INDEX('Systemmanager - Datenassistent'!$J$9:$BU$134,MATCH($A87,Input_Lieferant!$B$9:$B$134,0),MATCH(G$1,'Systemmanager - Datenassistent'!$J$8:$BU$8,0)), "") &amp; ""</f>
        <v/>
      </c>
    </row>
    <row r="88" spans="1:7" x14ac:dyDescent="0.2">
      <c r="A88" s="257" t="str">
        <f>IFERROR(IF(AND(A84=A85,A85=A86,A86=A87),IF(A87+1&gt;MATCH(0,Input_Lieferant!$B$9:$B$158,-1),"",A87+1),A87),"")</f>
        <v/>
      </c>
      <c r="B88" t="str">
        <f>_xlfn.IFNA(INDEX(Input_Lieferant!$C$9:$BE$158,MATCH($A88,Input_Lieferant!$B$9:$B$158,0),MATCH(B$1,Input_Lieferant!$C$8:$BE$8,0)), "")</f>
        <v/>
      </c>
      <c r="C88" t="str">
        <f>_xlfn.IFNA(INDEX(Input_Lieferant!$C$9:$BE$158,MATCH($A88,Input_Lieferant!$B$9:$B$158,0),MATCH(C$1,Input_Lieferant!$C$8:$BE$8,0)), "")</f>
        <v/>
      </c>
      <c r="D88" t="str">
        <f>_xlfn.IFNA(INDEX('Systemmanager - Datenassistent'!$B$9:$BU$134,MATCH($A88,Input_Lieferant!$B$9:$B$134,0),MATCH(_xlfn.CONCAT(D$1,"_3"),'Systemmanager - Datenassistent'!$B$8:$BU$8,0)), "") &amp; ""</f>
        <v/>
      </c>
      <c r="E88" t="str">
        <f t="shared" si="1"/>
        <v/>
      </c>
      <c r="F88" t="str">
        <f>_xlfn.IFNA(INDEX('Systemmanager - Datenassistent'!$B$9:$BU$134,MATCH($A88,Input_Lieferant!$B$9:$B$134,0),MATCH(F$1,'Systemmanager - Datenassistent'!$B$8:$BU$8,0)), "") &amp; ""</f>
        <v/>
      </c>
      <c r="G88" t="str">
        <f>_xlfn.IFNA(INDEX('Systemmanager - Datenassistent'!$J$9:$BU$134,MATCH($A88,Input_Lieferant!$B$9:$B$134,0),MATCH(G$1,'Systemmanager - Datenassistent'!$J$8:$BU$8,0)), "") &amp; ""</f>
        <v/>
      </c>
    </row>
    <row r="89" spans="1:7" x14ac:dyDescent="0.2">
      <c r="A89" s="257" t="str">
        <f>IFERROR(IF(AND(A85=A86,A86=A87,A87=A88),IF(A88+1&gt;MATCH(0,Input_Lieferant!$B$9:$B$158,-1),"",A88+1),A88),"")</f>
        <v/>
      </c>
      <c r="B89" t="str">
        <f>_xlfn.IFNA(INDEX(Input_Lieferant!$C$9:$BE$158,MATCH($A89,Input_Lieferant!$B$9:$B$158,0),MATCH(B$1,Input_Lieferant!$C$8:$BE$8,0)), "")</f>
        <v/>
      </c>
      <c r="C89" t="str">
        <f>_xlfn.IFNA(INDEX(Input_Lieferant!$C$9:$BE$158,MATCH($A89,Input_Lieferant!$B$9:$B$158,0),MATCH(C$1,Input_Lieferant!$C$8:$BE$8,0)), "")</f>
        <v/>
      </c>
      <c r="D89" t="str">
        <f>_xlfn.IFNA(INDEX('Systemmanager - Datenassistent'!$B$9:$BU$134,MATCH($A89,Input_Lieferant!$B$9:$B$134,0),MATCH(_xlfn.CONCAT(D$1,"_4"),'Systemmanager - Datenassistent'!$B$8:$BU$8,0)), "") &amp; ""</f>
        <v/>
      </c>
      <c r="E89" t="str">
        <f t="shared" si="1"/>
        <v/>
      </c>
      <c r="F89" t="str">
        <f>_xlfn.IFNA(INDEX('Systemmanager - Datenassistent'!$B$9:$BU$134,MATCH($A89,Input_Lieferant!$B$9:$B$134,0),MATCH(F$1,'Systemmanager - Datenassistent'!$B$8:$BU$8,0)), "") &amp; ""</f>
        <v/>
      </c>
      <c r="G89" t="str">
        <f>_xlfn.IFNA(INDEX('Systemmanager - Datenassistent'!$J$9:$BU$134,MATCH($A89,Input_Lieferant!$B$9:$B$134,0),MATCH(G$1,'Systemmanager - Datenassistent'!$J$8:$BU$8,0)), "") &amp; ""</f>
        <v/>
      </c>
    </row>
    <row r="90" spans="1:7" x14ac:dyDescent="0.2">
      <c r="A90" s="257" t="str">
        <f>IFERROR(IF(AND(A86=A87,A87=A88,A88=A89),IF(A89+1&gt;MATCH(0,Input_Lieferant!$B$9:$B$158,-1),"",A89+1),A89),"")</f>
        <v/>
      </c>
      <c r="B90" t="str">
        <f>_xlfn.IFNA(INDEX(Input_Lieferant!$C$9:$BE$158,MATCH($A90,Input_Lieferant!$B$9:$B$158,0),MATCH(B$1,Input_Lieferant!$C$8:$BE$8,0)), "")</f>
        <v/>
      </c>
      <c r="C90" t="str">
        <f>_xlfn.IFNA(INDEX(Input_Lieferant!$C$9:$BE$158,MATCH($A90,Input_Lieferant!$B$9:$B$158,0),MATCH(C$1,Input_Lieferant!$C$8:$BE$8,0)), "")</f>
        <v/>
      </c>
      <c r="D90" t="str">
        <f>_xlfn.IFNA(INDEX('Systemmanager - Datenassistent'!$B$9:$BU$134,MATCH($A90,Input_Lieferant!$B$9:$B$134,0),MATCH(_xlfn.CONCAT(D$1,"_1"),'Systemmanager - Datenassistent'!$B$8:$BU$8,0)), "") &amp; ""</f>
        <v/>
      </c>
      <c r="E90" t="str">
        <f t="shared" si="1"/>
        <v/>
      </c>
      <c r="F90" t="str">
        <f>_xlfn.IFNA(INDEX('Systemmanager - Datenassistent'!$B$9:$BU$134,MATCH($A90,Input_Lieferant!$B$9:$B$134,0),MATCH(F$1,'Systemmanager - Datenassistent'!$B$8:$BU$8,0)), "") &amp; ""</f>
        <v/>
      </c>
      <c r="G90" t="str">
        <f>_xlfn.IFNA(INDEX('Systemmanager - Datenassistent'!$J$9:$BU$134,MATCH($A90,Input_Lieferant!$B$9:$B$134,0),MATCH(G$1,'Systemmanager - Datenassistent'!$J$8:$BU$8,0)), "") &amp; ""</f>
        <v/>
      </c>
    </row>
    <row r="91" spans="1:7" x14ac:dyDescent="0.2">
      <c r="A91" s="257" t="str">
        <f>IFERROR(IF(AND(A87=A88,A88=A89,A89=A90),IF(A90+1&gt;MATCH(0,Input_Lieferant!$B$9:$B$158,-1),"",A90+1),A90),"")</f>
        <v/>
      </c>
      <c r="B91" t="str">
        <f>_xlfn.IFNA(INDEX(Input_Lieferant!$C$9:$BE$158,MATCH($A91,Input_Lieferant!$B$9:$B$158,0),MATCH(B$1,Input_Lieferant!$C$8:$BE$8,0)), "")</f>
        <v/>
      </c>
      <c r="C91" t="str">
        <f>_xlfn.IFNA(INDEX(Input_Lieferant!$C$9:$BE$158,MATCH($A91,Input_Lieferant!$B$9:$B$158,0),MATCH(C$1,Input_Lieferant!$C$8:$BE$8,0)), "")</f>
        <v/>
      </c>
      <c r="D91" t="str">
        <f>_xlfn.IFNA(INDEX('Systemmanager - Datenassistent'!$B$9:$BU$134,MATCH($A91,Input_Lieferant!$B$9:$B$134,0),MATCH(_xlfn.CONCAT(D$1,"_2"),'Systemmanager - Datenassistent'!$B$8:$BU$8,0)), "") &amp; ""</f>
        <v/>
      </c>
      <c r="E91" t="str">
        <f t="shared" si="1"/>
        <v/>
      </c>
      <c r="F91" t="str">
        <f>_xlfn.IFNA(INDEX('Systemmanager - Datenassistent'!$B$9:$BU$134,MATCH($A91,Input_Lieferant!$B$9:$B$134,0),MATCH(F$1,'Systemmanager - Datenassistent'!$B$8:$BU$8,0)), "") &amp; ""</f>
        <v/>
      </c>
      <c r="G91" t="str">
        <f>_xlfn.IFNA(INDEX('Systemmanager - Datenassistent'!$J$9:$BU$134,MATCH($A91,Input_Lieferant!$B$9:$B$134,0),MATCH(G$1,'Systemmanager - Datenassistent'!$J$8:$BU$8,0)), "") &amp; ""</f>
        <v/>
      </c>
    </row>
    <row r="92" spans="1:7" x14ac:dyDescent="0.2">
      <c r="A92" s="257" t="str">
        <f>IFERROR(IF(AND(A88=A89,A89=A90,A90=A91),IF(A91+1&gt;MATCH(0,Input_Lieferant!$B$9:$B$158,-1),"",A91+1),A91),"")</f>
        <v/>
      </c>
      <c r="B92" t="str">
        <f>_xlfn.IFNA(INDEX(Input_Lieferant!$C$9:$BE$158,MATCH($A92,Input_Lieferant!$B$9:$B$158,0),MATCH(B$1,Input_Lieferant!$C$8:$BE$8,0)), "")</f>
        <v/>
      </c>
      <c r="C92" t="str">
        <f>_xlfn.IFNA(INDEX(Input_Lieferant!$C$9:$BE$158,MATCH($A92,Input_Lieferant!$B$9:$B$158,0),MATCH(C$1,Input_Lieferant!$C$8:$BE$8,0)), "")</f>
        <v/>
      </c>
      <c r="D92" t="str">
        <f>_xlfn.IFNA(INDEX('Systemmanager - Datenassistent'!$B$9:$BU$134,MATCH($A92,Input_Lieferant!$B$9:$B$134,0),MATCH(_xlfn.CONCAT(D$1,"_3"),'Systemmanager - Datenassistent'!$B$8:$BU$8,0)), "") &amp; ""</f>
        <v/>
      </c>
      <c r="E92" t="str">
        <f t="shared" si="1"/>
        <v/>
      </c>
      <c r="F92" t="str">
        <f>_xlfn.IFNA(INDEX('Systemmanager - Datenassistent'!$B$9:$BU$134,MATCH($A92,Input_Lieferant!$B$9:$B$134,0),MATCH(F$1,'Systemmanager - Datenassistent'!$B$8:$BU$8,0)), "") &amp; ""</f>
        <v/>
      </c>
      <c r="G92" t="str">
        <f>_xlfn.IFNA(INDEX('Systemmanager - Datenassistent'!$J$9:$BU$134,MATCH($A92,Input_Lieferant!$B$9:$B$134,0),MATCH(G$1,'Systemmanager - Datenassistent'!$J$8:$BU$8,0)), "") &amp; ""</f>
        <v/>
      </c>
    </row>
    <row r="93" spans="1:7" x14ac:dyDescent="0.2">
      <c r="A93" s="257" t="str">
        <f>IFERROR(IF(AND(A89=A90,A90=A91,A91=A92),IF(A92+1&gt;MATCH(0,Input_Lieferant!$B$9:$B$158,-1),"",A92+1),A92),"")</f>
        <v/>
      </c>
      <c r="B93" t="str">
        <f>_xlfn.IFNA(INDEX(Input_Lieferant!$C$9:$BE$158,MATCH($A93,Input_Lieferant!$B$9:$B$158,0),MATCH(B$1,Input_Lieferant!$C$8:$BE$8,0)), "")</f>
        <v/>
      </c>
      <c r="C93" t="str">
        <f>_xlfn.IFNA(INDEX(Input_Lieferant!$C$9:$BE$158,MATCH($A93,Input_Lieferant!$B$9:$B$158,0),MATCH(C$1,Input_Lieferant!$C$8:$BE$8,0)), "")</f>
        <v/>
      </c>
      <c r="D93" t="str">
        <f>_xlfn.IFNA(INDEX('Systemmanager - Datenassistent'!$B$9:$BU$134,MATCH($A93,Input_Lieferant!$B$9:$B$134,0),MATCH(_xlfn.CONCAT(D$1,"_4"),'Systemmanager - Datenassistent'!$B$8:$BU$8,0)), "") &amp; ""</f>
        <v/>
      </c>
      <c r="E93" t="str">
        <f t="shared" si="1"/>
        <v/>
      </c>
      <c r="F93" t="str">
        <f>_xlfn.IFNA(INDEX('Systemmanager - Datenassistent'!$B$9:$BU$134,MATCH($A93,Input_Lieferant!$B$9:$B$134,0),MATCH(F$1,'Systemmanager - Datenassistent'!$B$8:$BU$8,0)), "") &amp; ""</f>
        <v/>
      </c>
      <c r="G93" t="str">
        <f>_xlfn.IFNA(INDEX('Systemmanager - Datenassistent'!$J$9:$BU$134,MATCH($A93,Input_Lieferant!$B$9:$B$134,0),MATCH(G$1,'Systemmanager - Datenassistent'!$J$8:$BU$8,0)), "") &amp; ""</f>
        <v/>
      </c>
    </row>
    <row r="94" spans="1:7" x14ac:dyDescent="0.2">
      <c r="A94" s="257" t="str">
        <f>IFERROR(IF(AND(A90=A91,A91=A92,A92=A93),IF(A93+1&gt;MATCH(0,Input_Lieferant!$B$9:$B$158,-1),"",A93+1),A93),"")</f>
        <v/>
      </c>
      <c r="B94" t="str">
        <f>_xlfn.IFNA(INDEX(Input_Lieferant!$C$9:$BE$158,MATCH($A94,Input_Lieferant!$B$9:$B$158,0),MATCH(B$1,Input_Lieferant!$C$8:$BE$8,0)), "")</f>
        <v/>
      </c>
      <c r="C94" t="str">
        <f>_xlfn.IFNA(INDEX(Input_Lieferant!$C$9:$BE$158,MATCH($A94,Input_Lieferant!$B$9:$B$158,0),MATCH(C$1,Input_Lieferant!$C$8:$BE$8,0)), "")</f>
        <v/>
      </c>
      <c r="D94" t="str">
        <f>_xlfn.IFNA(INDEX('Systemmanager - Datenassistent'!$B$9:$BU$134,MATCH($A94,Input_Lieferant!$B$9:$B$134,0),MATCH(_xlfn.CONCAT(D$1,"_1"),'Systemmanager - Datenassistent'!$B$8:$BU$8,0)), "") &amp; ""</f>
        <v/>
      </c>
      <c r="E94" t="str">
        <f t="shared" si="1"/>
        <v/>
      </c>
      <c r="F94" t="str">
        <f>_xlfn.IFNA(INDEX('Systemmanager - Datenassistent'!$B$9:$BU$134,MATCH($A94,Input_Lieferant!$B$9:$B$134,0),MATCH(F$1,'Systemmanager - Datenassistent'!$B$8:$BU$8,0)), "") &amp; ""</f>
        <v/>
      </c>
      <c r="G94" t="str">
        <f>_xlfn.IFNA(INDEX('Systemmanager - Datenassistent'!$J$9:$BU$134,MATCH($A94,Input_Lieferant!$B$9:$B$134,0),MATCH(G$1,'Systemmanager - Datenassistent'!$J$8:$BU$8,0)), "") &amp; ""</f>
        <v/>
      </c>
    </row>
    <row r="95" spans="1:7" x14ac:dyDescent="0.2">
      <c r="A95" s="257" t="str">
        <f>IFERROR(IF(AND(A91=A92,A92=A93,A93=A94),IF(A94+1&gt;MATCH(0,Input_Lieferant!$B$9:$B$158,-1),"",A94+1),A94),"")</f>
        <v/>
      </c>
      <c r="B95" t="str">
        <f>_xlfn.IFNA(INDEX(Input_Lieferant!$C$9:$BE$158,MATCH($A95,Input_Lieferant!$B$9:$B$158,0),MATCH(B$1,Input_Lieferant!$C$8:$BE$8,0)), "")</f>
        <v/>
      </c>
      <c r="C95" t="str">
        <f>_xlfn.IFNA(INDEX(Input_Lieferant!$C$9:$BE$158,MATCH($A95,Input_Lieferant!$B$9:$B$158,0),MATCH(C$1,Input_Lieferant!$C$8:$BE$8,0)), "")</f>
        <v/>
      </c>
      <c r="D95" t="str">
        <f>_xlfn.IFNA(INDEX('Systemmanager - Datenassistent'!$B$9:$BU$134,MATCH($A95,Input_Lieferant!$B$9:$B$134,0),MATCH(_xlfn.CONCAT(D$1,"_2"),'Systemmanager - Datenassistent'!$B$8:$BU$8,0)), "") &amp; ""</f>
        <v/>
      </c>
      <c r="E95" t="str">
        <f t="shared" si="1"/>
        <v/>
      </c>
      <c r="F95" t="str">
        <f>_xlfn.IFNA(INDEX('Systemmanager - Datenassistent'!$B$9:$BU$134,MATCH($A95,Input_Lieferant!$B$9:$B$134,0),MATCH(F$1,'Systemmanager - Datenassistent'!$B$8:$BU$8,0)), "") &amp; ""</f>
        <v/>
      </c>
      <c r="G95" t="str">
        <f>_xlfn.IFNA(INDEX('Systemmanager - Datenassistent'!$J$9:$BU$134,MATCH($A95,Input_Lieferant!$B$9:$B$134,0),MATCH(G$1,'Systemmanager - Datenassistent'!$J$8:$BU$8,0)), "") &amp; ""</f>
        <v/>
      </c>
    </row>
    <row r="96" spans="1:7" x14ac:dyDescent="0.2">
      <c r="A96" s="257" t="str">
        <f>IFERROR(IF(AND(A92=A93,A93=A94,A94=A95),IF(A95+1&gt;MATCH(0,Input_Lieferant!$B$9:$B$158,-1),"",A95+1),A95),"")</f>
        <v/>
      </c>
      <c r="B96" t="str">
        <f>_xlfn.IFNA(INDEX(Input_Lieferant!$C$9:$BE$158,MATCH($A96,Input_Lieferant!$B$9:$B$158,0),MATCH(B$1,Input_Lieferant!$C$8:$BE$8,0)), "")</f>
        <v/>
      </c>
      <c r="C96" t="str">
        <f>_xlfn.IFNA(INDEX(Input_Lieferant!$C$9:$BE$158,MATCH($A96,Input_Lieferant!$B$9:$B$158,0),MATCH(C$1,Input_Lieferant!$C$8:$BE$8,0)), "")</f>
        <v/>
      </c>
      <c r="D96" t="str">
        <f>_xlfn.IFNA(INDEX('Systemmanager - Datenassistent'!$B$9:$BU$134,MATCH($A96,Input_Lieferant!$B$9:$B$134,0),MATCH(_xlfn.CONCAT(D$1,"_3"),'Systemmanager - Datenassistent'!$B$8:$BU$8,0)), "") &amp; ""</f>
        <v/>
      </c>
      <c r="E96" t="str">
        <f t="shared" si="1"/>
        <v/>
      </c>
      <c r="F96" t="str">
        <f>_xlfn.IFNA(INDEX('Systemmanager - Datenassistent'!$B$9:$BU$134,MATCH($A96,Input_Lieferant!$B$9:$B$134,0),MATCH(F$1,'Systemmanager - Datenassistent'!$B$8:$BU$8,0)), "") &amp; ""</f>
        <v/>
      </c>
      <c r="G96" t="str">
        <f>_xlfn.IFNA(INDEX('Systemmanager - Datenassistent'!$J$9:$BU$134,MATCH($A96,Input_Lieferant!$B$9:$B$134,0),MATCH(G$1,'Systemmanager - Datenassistent'!$J$8:$BU$8,0)), "") &amp; ""</f>
        <v/>
      </c>
    </row>
    <row r="97" spans="1:7" x14ac:dyDescent="0.2">
      <c r="A97" s="257" t="str">
        <f>IFERROR(IF(AND(A93=A94,A94=A95,A95=A96),IF(A96+1&gt;MATCH(0,Input_Lieferant!$B$9:$B$158,-1),"",A96+1),A96),"")</f>
        <v/>
      </c>
      <c r="B97" t="str">
        <f>_xlfn.IFNA(INDEX(Input_Lieferant!$C$9:$BE$158,MATCH($A97,Input_Lieferant!$B$9:$B$158,0),MATCH(B$1,Input_Lieferant!$C$8:$BE$8,0)), "")</f>
        <v/>
      </c>
      <c r="C97" t="str">
        <f>_xlfn.IFNA(INDEX(Input_Lieferant!$C$9:$BE$158,MATCH($A97,Input_Lieferant!$B$9:$B$158,0),MATCH(C$1,Input_Lieferant!$C$8:$BE$8,0)), "")</f>
        <v/>
      </c>
      <c r="D97" t="str">
        <f>_xlfn.IFNA(INDEX('Systemmanager - Datenassistent'!$B$9:$BU$134,MATCH($A97,Input_Lieferant!$B$9:$B$134,0),MATCH(_xlfn.CONCAT(D$1,"_4"),'Systemmanager - Datenassistent'!$B$8:$BU$8,0)), "") &amp; ""</f>
        <v/>
      </c>
      <c r="E97" t="str">
        <f t="shared" si="1"/>
        <v/>
      </c>
      <c r="F97" t="str">
        <f>_xlfn.IFNA(INDEX('Systemmanager - Datenassistent'!$B$9:$BU$134,MATCH($A97,Input_Lieferant!$B$9:$B$134,0),MATCH(F$1,'Systemmanager - Datenassistent'!$B$8:$BU$8,0)), "") &amp; ""</f>
        <v/>
      </c>
      <c r="G97" t="str">
        <f>_xlfn.IFNA(INDEX('Systemmanager - Datenassistent'!$J$9:$BU$134,MATCH($A97,Input_Lieferant!$B$9:$B$134,0),MATCH(G$1,'Systemmanager - Datenassistent'!$J$8:$BU$8,0)), "") &amp; ""</f>
        <v/>
      </c>
    </row>
    <row r="98" spans="1:7" x14ac:dyDescent="0.2">
      <c r="A98" s="257" t="str">
        <f>IFERROR(IF(AND(A94=A95,A95=A96,A96=A97),IF(A97+1&gt;MATCH(0,Input_Lieferant!$B$9:$B$158,-1),"",A97+1),A97),"")</f>
        <v/>
      </c>
      <c r="B98" t="str">
        <f>_xlfn.IFNA(INDEX(Input_Lieferant!$C$9:$BE$158,MATCH($A98,Input_Lieferant!$B$9:$B$158,0),MATCH(B$1,Input_Lieferant!$C$8:$BE$8,0)), "")</f>
        <v/>
      </c>
      <c r="C98" t="str">
        <f>_xlfn.IFNA(INDEX(Input_Lieferant!$C$9:$BE$158,MATCH($A98,Input_Lieferant!$B$9:$B$158,0),MATCH(C$1,Input_Lieferant!$C$8:$BE$8,0)), "")</f>
        <v/>
      </c>
      <c r="D98" t="str">
        <f>_xlfn.IFNA(INDEX('Systemmanager - Datenassistent'!$B$9:$BU$134,MATCH($A98,Input_Lieferant!$B$9:$B$134,0),MATCH(_xlfn.CONCAT(D$1,"_1"),'Systemmanager - Datenassistent'!$B$8:$BU$8,0)), "") &amp; ""</f>
        <v/>
      </c>
      <c r="E98" t="str">
        <f t="shared" si="1"/>
        <v/>
      </c>
      <c r="F98" t="str">
        <f>_xlfn.IFNA(INDEX('Systemmanager - Datenassistent'!$B$9:$BU$134,MATCH($A98,Input_Lieferant!$B$9:$B$134,0),MATCH(F$1,'Systemmanager - Datenassistent'!$B$8:$BU$8,0)), "") &amp; ""</f>
        <v/>
      </c>
      <c r="G98" t="str">
        <f>_xlfn.IFNA(INDEX('Systemmanager - Datenassistent'!$J$9:$BU$134,MATCH($A98,Input_Lieferant!$B$9:$B$134,0),MATCH(G$1,'Systemmanager - Datenassistent'!$J$8:$BU$8,0)), "") &amp; ""</f>
        <v/>
      </c>
    </row>
    <row r="99" spans="1:7" x14ac:dyDescent="0.2">
      <c r="A99" s="257" t="str">
        <f>IFERROR(IF(AND(A95=A96,A96=A97,A97=A98),IF(A98+1&gt;MATCH(0,Input_Lieferant!$B$9:$B$158,-1),"",A98+1),A98),"")</f>
        <v/>
      </c>
      <c r="B99" t="str">
        <f>_xlfn.IFNA(INDEX(Input_Lieferant!$C$9:$BE$158,MATCH($A99,Input_Lieferant!$B$9:$B$158,0),MATCH(B$1,Input_Lieferant!$C$8:$BE$8,0)), "")</f>
        <v/>
      </c>
      <c r="C99" t="str">
        <f>_xlfn.IFNA(INDEX(Input_Lieferant!$C$9:$BE$158,MATCH($A99,Input_Lieferant!$B$9:$B$158,0),MATCH(C$1,Input_Lieferant!$C$8:$BE$8,0)), "")</f>
        <v/>
      </c>
      <c r="D99" t="str">
        <f>_xlfn.IFNA(INDEX('Systemmanager - Datenassistent'!$B$9:$BU$134,MATCH($A99,Input_Lieferant!$B$9:$B$134,0),MATCH(_xlfn.CONCAT(D$1,"_2"),'Systemmanager - Datenassistent'!$B$8:$BU$8,0)), "") &amp; ""</f>
        <v/>
      </c>
      <c r="E99" t="str">
        <f t="shared" si="1"/>
        <v/>
      </c>
      <c r="F99" t="str">
        <f>_xlfn.IFNA(INDEX('Systemmanager - Datenassistent'!$B$9:$BU$134,MATCH($A99,Input_Lieferant!$B$9:$B$134,0),MATCH(F$1,'Systemmanager - Datenassistent'!$B$8:$BU$8,0)), "") &amp; ""</f>
        <v/>
      </c>
      <c r="G99" t="str">
        <f>_xlfn.IFNA(INDEX('Systemmanager - Datenassistent'!$J$9:$BU$134,MATCH($A99,Input_Lieferant!$B$9:$B$134,0),MATCH(G$1,'Systemmanager - Datenassistent'!$J$8:$BU$8,0)), "") &amp; ""</f>
        <v/>
      </c>
    </row>
    <row r="100" spans="1:7" x14ac:dyDescent="0.2">
      <c r="A100" s="257" t="str">
        <f>IFERROR(IF(AND(A96=A97,A97=A98,A98=A99),IF(A99+1&gt;MATCH(0,Input_Lieferant!$B$9:$B$158,-1),"",A99+1),A99),"")</f>
        <v/>
      </c>
      <c r="B100" t="str">
        <f>_xlfn.IFNA(INDEX(Input_Lieferant!$C$9:$BE$158,MATCH($A100,Input_Lieferant!$B$9:$B$158,0),MATCH(B$1,Input_Lieferant!$C$8:$BE$8,0)), "")</f>
        <v/>
      </c>
      <c r="C100" t="str">
        <f>_xlfn.IFNA(INDEX(Input_Lieferant!$C$9:$BE$158,MATCH($A100,Input_Lieferant!$B$9:$B$158,0),MATCH(C$1,Input_Lieferant!$C$8:$BE$8,0)), "")</f>
        <v/>
      </c>
      <c r="D100" t="str">
        <f>_xlfn.IFNA(INDEX('Systemmanager - Datenassistent'!$B$9:$BU$134,MATCH($A100,Input_Lieferant!$B$9:$B$134,0),MATCH(_xlfn.CONCAT(D$1,"_3"),'Systemmanager - Datenassistent'!$B$8:$BU$8,0)), "") &amp; ""</f>
        <v/>
      </c>
      <c r="E100" t="str">
        <f t="shared" si="1"/>
        <v/>
      </c>
      <c r="F100" t="str">
        <f>_xlfn.IFNA(INDEX('Systemmanager - Datenassistent'!$B$9:$BU$134,MATCH($A100,Input_Lieferant!$B$9:$B$134,0),MATCH(F$1,'Systemmanager - Datenassistent'!$B$8:$BU$8,0)), "") &amp; ""</f>
        <v/>
      </c>
      <c r="G100" t="str">
        <f>_xlfn.IFNA(INDEX('Systemmanager - Datenassistent'!$J$9:$BU$134,MATCH($A100,Input_Lieferant!$B$9:$B$134,0),MATCH(G$1,'Systemmanager - Datenassistent'!$J$8:$BU$8,0)), "") &amp; ""</f>
        <v/>
      </c>
    </row>
    <row r="101" spans="1:7" x14ac:dyDescent="0.2">
      <c r="A101" s="257" t="str">
        <f>IFERROR(IF(AND(A97=A98,A98=A99,A99=A100),IF(A100+1&gt;MATCH(0,Input_Lieferant!$B$9:$B$158,-1),"",A100+1),A100),"")</f>
        <v/>
      </c>
      <c r="B101" t="str">
        <f>_xlfn.IFNA(INDEX(Input_Lieferant!$C$9:$BE$158,MATCH($A101,Input_Lieferant!$B$9:$B$158,0),MATCH(B$1,Input_Lieferant!$C$8:$BE$8,0)), "")</f>
        <v/>
      </c>
      <c r="C101" t="str">
        <f>_xlfn.IFNA(INDEX(Input_Lieferant!$C$9:$BE$158,MATCH($A101,Input_Lieferant!$B$9:$B$158,0),MATCH(C$1,Input_Lieferant!$C$8:$BE$8,0)), "")</f>
        <v/>
      </c>
      <c r="D101" t="str">
        <f>_xlfn.IFNA(INDEX('Systemmanager - Datenassistent'!$B$9:$BU$134,MATCH($A101,Input_Lieferant!$B$9:$B$134,0),MATCH(_xlfn.CONCAT(D$1,"_4"),'Systemmanager - Datenassistent'!$B$8:$BU$8,0)), "") &amp; ""</f>
        <v/>
      </c>
      <c r="E101" t="str">
        <f t="shared" si="1"/>
        <v/>
      </c>
      <c r="F101" t="str">
        <f>_xlfn.IFNA(INDEX('Systemmanager - Datenassistent'!$B$9:$BU$134,MATCH($A101,Input_Lieferant!$B$9:$B$134,0),MATCH(F$1,'Systemmanager - Datenassistent'!$B$8:$BU$8,0)), "") &amp; ""</f>
        <v/>
      </c>
      <c r="G101" t="str">
        <f>_xlfn.IFNA(INDEX('Systemmanager - Datenassistent'!$J$9:$BU$134,MATCH($A101,Input_Lieferant!$B$9:$B$134,0),MATCH(G$1,'Systemmanager - Datenassistent'!$J$8:$BU$8,0)), "") &amp; ""</f>
        <v/>
      </c>
    </row>
    <row r="102" spans="1:7" x14ac:dyDescent="0.2">
      <c r="A102" s="257" t="str">
        <f>IFERROR(IF(AND(A98=A99,A99=A100,A100=A101),IF(A101+1&gt;MATCH(0,Input_Lieferant!$B$9:$B$158,-1),"",A101+1),A101),"")</f>
        <v/>
      </c>
      <c r="B102" t="str">
        <f>_xlfn.IFNA(INDEX(Input_Lieferant!$C$9:$BE$158,MATCH($A102,Input_Lieferant!$B$9:$B$158,0),MATCH(B$1,Input_Lieferant!$C$8:$BE$8,0)), "")</f>
        <v/>
      </c>
      <c r="C102" t="str">
        <f>_xlfn.IFNA(INDEX(Input_Lieferant!$C$9:$BE$158,MATCH($A102,Input_Lieferant!$B$9:$B$158,0),MATCH(C$1,Input_Lieferant!$C$8:$BE$8,0)), "")</f>
        <v/>
      </c>
      <c r="D102" t="str">
        <f>_xlfn.IFNA(INDEX('Systemmanager - Datenassistent'!$B$9:$BU$134,MATCH($A102,Input_Lieferant!$B$9:$B$134,0),MATCH(_xlfn.CONCAT(D$1,"_1"),'Systemmanager - Datenassistent'!$B$8:$BU$8,0)), "") &amp; ""</f>
        <v/>
      </c>
      <c r="E102" t="str">
        <f t="shared" si="1"/>
        <v/>
      </c>
      <c r="F102" t="str">
        <f>_xlfn.IFNA(INDEX('Systemmanager - Datenassistent'!$B$9:$BU$134,MATCH($A102,Input_Lieferant!$B$9:$B$134,0),MATCH(F$1,'Systemmanager - Datenassistent'!$B$8:$BU$8,0)), "") &amp; ""</f>
        <v/>
      </c>
      <c r="G102" t="str">
        <f>_xlfn.IFNA(INDEX('Systemmanager - Datenassistent'!$J$9:$BU$134,MATCH($A102,Input_Lieferant!$B$9:$B$134,0),MATCH(G$1,'Systemmanager - Datenassistent'!$J$8:$BU$8,0)), "") &amp; ""</f>
        <v/>
      </c>
    </row>
    <row r="103" spans="1:7" x14ac:dyDescent="0.2">
      <c r="A103" s="257" t="str">
        <f>IFERROR(IF(AND(A99=A100,A100=A101,A101=A102),IF(A102+1&gt;MATCH(0,Input_Lieferant!$B$9:$B$158,-1),"",A102+1),A102),"")</f>
        <v/>
      </c>
      <c r="B103" t="str">
        <f>_xlfn.IFNA(INDEX(Input_Lieferant!$C$9:$BE$158,MATCH($A103,Input_Lieferant!$B$9:$B$158,0),MATCH(B$1,Input_Lieferant!$C$8:$BE$8,0)), "")</f>
        <v/>
      </c>
      <c r="C103" t="str">
        <f>_xlfn.IFNA(INDEX(Input_Lieferant!$C$9:$BE$158,MATCH($A103,Input_Lieferant!$B$9:$B$158,0),MATCH(C$1,Input_Lieferant!$C$8:$BE$8,0)), "")</f>
        <v/>
      </c>
      <c r="D103" t="str">
        <f>_xlfn.IFNA(INDEX('Systemmanager - Datenassistent'!$B$9:$BU$134,MATCH($A103,Input_Lieferant!$B$9:$B$134,0),MATCH(_xlfn.CONCAT(D$1,"_2"),'Systemmanager - Datenassistent'!$B$8:$BU$8,0)), "") &amp; ""</f>
        <v/>
      </c>
      <c r="E103" t="str">
        <f t="shared" si="1"/>
        <v/>
      </c>
      <c r="F103" t="str">
        <f>_xlfn.IFNA(INDEX('Systemmanager - Datenassistent'!$B$9:$BU$134,MATCH($A103,Input_Lieferant!$B$9:$B$134,0),MATCH(F$1,'Systemmanager - Datenassistent'!$B$8:$BU$8,0)), "") &amp; ""</f>
        <v/>
      </c>
      <c r="G103" t="str">
        <f>_xlfn.IFNA(INDEX('Systemmanager - Datenassistent'!$J$9:$BU$134,MATCH($A103,Input_Lieferant!$B$9:$B$134,0),MATCH(G$1,'Systemmanager - Datenassistent'!$J$8:$BU$8,0)), "") &amp; ""</f>
        <v/>
      </c>
    </row>
    <row r="104" spans="1:7" x14ac:dyDescent="0.2">
      <c r="A104" s="257" t="str">
        <f>IFERROR(IF(AND(A100=A101,A101=A102,A102=A103),IF(A103+1&gt;MATCH(0,Input_Lieferant!$B$9:$B$158,-1),"",A103+1),A103),"")</f>
        <v/>
      </c>
      <c r="B104" t="str">
        <f>_xlfn.IFNA(INDEX(Input_Lieferant!$C$9:$BE$158,MATCH($A104,Input_Lieferant!$B$9:$B$158,0),MATCH(B$1,Input_Lieferant!$C$8:$BE$8,0)), "")</f>
        <v/>
      </c>
      <c r="C104" t="str">
        <f>_xlfn.IFNA(INDEX(Input_Lieferant!$C$9:$BE$158,MATCH($A104,Input_Lieferant!$B$9:$B$158,0),MATCH(C$1,Input_Lieferant!$C$8:$BE$8,0)), "")</f>
        <v/>
      </c>
      <c r="D104" t="str">
        <f>_xlfn.IFNA(INDEX('Systemmanager - Datenassistent'!$B$9:$BU$134,MATCH($A104,Input_Lieferant!$B$9:$B$134,0),MATCH(_xlfn.CONCAT(D$1,"_3"),'Systemmanager - Datenassistent'!$B$8:$BU$8,0)), "") &amp; ""</f>
        <v/>
      </c>
      <c r="E104" t="str">
        <f t="shared" si="1"/>
        <v/>
      </c>
      <c r="F104" t="str">
        <f>_xlfn.IFNA(INDEX('Systemmanager - Datenassistent'!$B$9:$BU$134,MATCH($A104,Input_Lieferant!$B$9:$B$134,0),MATCH(F$1,'Systemmanager - Datenassistent'!$B$8:$BU$8,0)), "") &amp; ""</f>
        <v/>
      </c>
      <c r="G104" t="str">
        <f>_xlfn.IFNA(INDEX('Systemmanager - Datenassistent'!$J$9:$BU$134,MATCH($A104,Input_Lieferant!$B$9:$B$134,0),MATCH(G$1,'Systemmanager - Datenassistent'!$J$8:$BU$8,0)), "") &amp; ""</f>
        <v/>
      </c>
    </row>
    <row r="105" spans="1:7" x14ac:dyDescent="0.2">
      <c r="A105" s="257" t="str">
        <f>IFERROR(IF(AND(A101=A102,A102=A103,A103=A104),IF(A104+1&gt;MATCH(0,Input_Lieferant!$B$9:$B$158,-1),"",A104+1),A104),"")</f>
        <v/>
      </c>
      <c r="B105" t="str">
        <f>_xlfn.IFNA(INDEX(Input_Lieferant!$C$9:$BE$158,MATCH($A105,Input_Lieferant!$B$9:$B$158,0),MATCH(B$1,Input_Lieferant!$C$8:$BE$8,0)), "")</f>
        <v/>
      </c>
      <c r="C105" t="str">
        <f>_xlfn.IFNA(INDEX(Input_Lieferant!$C$9:$BE$158,MATCH($A105,Input_Lieferant!$B$9:$B$158,0),MATCH(C$1,Input_Lieferant!$C$8:$BE$8,0)), "")</f>
        <v/>
      </c>
      <c r="D105" t="str">
        <f>_xlfn.IFNA(INDEX('Systemmanager - Datenassistent'!$B$9:$BU$134,MATCH($A105,Input_Lieferant!$B$9:$B$134,0),MATCH(_xlfn.CONCAT(D$1,"_4"),'Systemmanager - Datenassistent'!$B$8:$BU$8,0)), "") &amp; ""</f>
        <v/>
      </c>
      <c r="E105" t="str">
        <f t="shared" si="1"/>
        <v/>
      </c>
      <c r="F105" t="str">
        <f>_xlfn.IFNA(INDEX('Systemmanager - Datenassistent'!$B$9:$BU$134,MATCH($A105,Input_Lieferant!$B$9:$B$134,0),MATCH(F$1,'Systemmanager - Datenassistent'!$B$8:$BU$8,0)), "") &amp; ""</f>
        <v/>
      </c>
      <c r="G105" t="str">
        <f>_xlfn.IFNA(INDEX('Systemmanager - Datenassistent'!$J$9:$BU$134,MATCH($A105,Input_Lieferant!$B$9:$B$134,0),MATCH(G$1,'Systemmanager - Datenassistent'!$J$8:$BU$8,0)), "") &amp; ""</f>
        <v/>
      </c>
    </row>
    <row r="106" spans="1:7" x14ac:dyDescent="0.2">
      <c r="A106" s="257" t="str">
        <f>IFERROR(IF(AND(A102=A103,A103=A104,A104=A105),IF(A105+1&gt;MATCH(0,Input_Lieferant!$B$9:$B$158,-1),"",A105+1),A105),"")</f>
        <v/>
      </c>
      <c r="B106" t="str">
        <f>_xlfn.IFNA(INDEX(Input_Lieferant!$C$9:$BE$158,MATCH($A106,Input_Lieferant!$B$9:$B$158,0),MATCH(B$1,Input_Lieferant!$C$8:$BE$8,0)), "")</f>
        <v/>
      </c>
      <c r="C106" t="str">
        <f>_xlfn.IFNA(INDEX(Input_Lieferant!$C$9:$BE$158,MATCH($A106,Input_Lieferant!$B$9:$B$158,0),MATCH(C$1,Input_Lieferant!$C$8:$BE$8,0)), "")</f>
        <v/>
      </c>
      <c r="D106" t="str">
        <f>_xlfn.IFNA(INDEX('Systemmanager - Datenassistent'!$B$9:$BU$134,MATCH($A106,Input_Lieferant!$B$9:$B$134,0),MATCH(_xlfn.CONCAT(D$1,"_1"),'Systemmanager - Datenassistent'!$B$8:$BU$8,0)), "") &amp; ""</f>
        <v/>
      </c>
      <c r="E106" t="str">
        <f t="shared" si="1"/>
        <v/>
      </c>
      <c r="F106" t="str">
        <f>_xlfn.IFNA(INDEX('Systemmanager - Datenassistent'!$B$9:$BU$134,MATCH($A106,Input_Lieferant!$B$9:$B$134,0),MATCH(F$1,'Systemmanager - Datenassistent'!$B$8:$BU$8,0)), "") &amp; ""</f>
        <v/>
      </c>
      <c r="G106" t="str">
        <f>_xlfn.IFNA(INDEX('Systemmanager - Datenassistent'!$J$9:$BU$134,MATCH($A106,Input_Lieferant!$B$9:$B$134,0),MATCH(G$1,'Systemmanager - Datenassistent'!$J$8:$BU$8,0)), "") &amp; ""</f>
        <v/>
      </c>
    </row>
    <row r="107" spans="1:7" x14ac:dyDescent="0.2">
      <c r="A107" s="257" t="str">
        <f>IFERROR(IF(AND(A103=A104,A104=A105,A105=A106),IF(A106+1&gt;MATCH(0,Input_Lieferant!$B$9:$B$158,-1),"",A106+1),A106),"")</f>
        <v/>
      </c>
      <c r="B107" t="str">
        <f>_xlfn.IFNA(INDEX(Input_Lieferant!$C$9:$BE$158,MATCH($A107,Input_Lieferant!$B$9:$B$158,0),MATCH(B$1,Input_Lieferant!$C$8:$BE$8,0)), "")</f>
        <v/>
      </c>
      <c r="C107" t="str">
        <f>_xlfn.IFNA(INDEX(Input_Lieferant!$C$9:$BE$158,MATCH($A107,Input_Lieferant!$B$9:$B$158,0),MATCH(C$1,Input_Lieferant!$C$8:$BE$8,0)), "")</f>
        <v/>
      </c>
      <c r="D107" t="str">
        <f>_xlfn.IFNA(INDEX('Systemmanager - Datenassistent'!$B$9:$BU$134,MATCH($A107,Input_Lieferant!$B$9:$B$134,0),MATCH(_xlfn.CONCAT(D$1,"_2"),'Systemmanager - Datenassistent'!$B$8:$BU$8,0)), "") &amp; ""</f>
        <v/>
      </c>
      <c r="E107" t="str">
        <f t="shared" si="1"/>
        <v/>
      </c>
      <c r="F107" t="str">
        <f>_xlfn.IFNA(INDEX('Systemmanager - Datenassistent'!$B$9:$BU$134,MATCH($A107,Input_Lieferant!$B$9:$B$134,0),MATCH(F$1,'Systemmanager - Datenassistent'!$B$8:$BU$8,0)), "") &amp; ""</f>
        <v/>
      </c>
      <c r="G107" t="str">
        <f>_xlfn.IFNA(INDEX('Systemmanager - Datenassistent'!$J$9:$BU$134,MATCH($A107,Input_Lieferant!$B$9:$B$134,0),MATCH(G$1,'Systemmanager - Datenassistent'!$J$8:$BU$8,0)), "") &amp; ""</f>
        <v/>
      </c>
    </row>
    <row r="108" spans="1:7" x14ac:dyDescent="0.2">
      <c r="A108" s="257" t="str">
        <f>IFERROR(IF(AND(A104=A105,A105=A106,A106=A107),IF(A107+1&gt;MATCH(0,Input_Lieferant!$B$9:$B$158,-1),"",A107+1),A107),"")</f>
        <v/>
      </c>
      <c r="B108" t="str">
        <f>_xlfn.IFNA(INDEX(Input_Lieferant!$C$9:$BE$158,MATCH($A108,Input_Lieferant!$B$9:$B$158,0),MATCH(B$1,Input_Lieferant!$C$8:$BE$8,0)), "")</f>
        <v/>
      </c>
      <c r="C108" t="str">
        <f>_xlfn.IFNA(INDEX(Input_Lieferant!$C$9:$BE$158,MATCH($A108,Input_Lieferant!$B$9:$B$158,0),MATCH(C$1,Input_Lieferant!$C$8:$BE$8,0)), "")</f>
        <v/>
      </c>
      <c r="D108" t="str">
        <f>_xlfn.IFNA(INDEX('Systemmanager - Datenassistent'!$B$9:$BU$134,MATCH($A108,Input_Lieferant!$B$9:$B$134,0),MATCH(_xlfn.CONCAT(D$1,"_3"),'Systemmanager - Datenassistent'!$B$8:$BU$8,0)), "") &amp; ""</f>
        <v/>
      </c>
      <c r="E108" t="str">
        <f t="shared" si="1"/>
        <v/>
      </c>
      <c r="F108" t="str">
        <f>_xlfn.IFNA(INDEX('Systemmanager - Datenassistent'!$B$9:$BU$134,MATCH($A108,Input_Lieferant!$B$9:$B$134,0),MATCH(F$1,'Systemmanager - Datenassistent'!$B$8:$BU$8,0)), "") &amp; ""</f>
        <v/>
      </c>
      <c r="G108" t="str">
        <f>_xlfn.IFNA(INDEX('Systemmanager - Datenassistent'!$J$9:$BU$134,MATCH($A108,Input_Lieferant!$B$9:$B$134,0),MATCH(G$1,'Systemmanager - Datenassistent'!$J$8:$BU$8,0)), "") &amp; ""</f>
        <v/>
      </c>
    </row>
    <row r="109" spans="1:7" x14ac:dyDescent="0.2">
      <c r="A109" s="257" t="str">
        <f>IFERROR(IF(AND(A105=A106,A106=A107,A107=A108),IF(A108+1&gt;MATCH(0,Input_Lieferant!$B$9:$B$158,-1),"",A108+1),A108),"")</f>
        <v/>
      </c>
      <c r="B109" t="str">
        <f>_xlfn.IFNA(INDEX(Input_Lieferant!$C$9:$BE$158,MATCH($A109,Input_Lieferant!$B$9:$B$158,0),MATCH(B$1,Input_Lieferant!$C$8:$BE$8,0)), "")</f>
        <v/>
      </c>
      <c r="C109" t="str">
        <f>_xlfn.IFNA(INDEX(Input_Lieferant!$C$9:$BE$158,MATCH($A109,Input_Lieferant!$B$9:$B$158,0),MATCH(C$1,Input_Lieferant!$C$8:$BE$8,0)), "")</f>
        <v/>
      </c>
      <c r="D109" t="str">
        <f>_xlfn.IFNA(INDEX('Systemmanager - Datenassistent'!$B$9:$BU$134,MATCH($A109,Input_Lieferant!$B$9:$B$134,0),MATCH(_xlfn.CONCAT(D$1,"_4"),'Systemmanager - Datenassistent'!$B$8:$BU$8,0)), "") &amp; ""</f>
        <v/>
      </c>
      <c r="E109" t="str">
        <f t="shared" si="1"/>
        <v/>
      </c>
      <c r="F109" t="str">
        <f>_xlfn.IFNA(INDEX('Systemmanager - Datenassistent'!$B$9:$BU$134,MATCH($A109,Input_Lieferant!$B$9:$B$134,0),MATCH(F$1,'Systemmanager - Datenassistent'!$B$8:$BU$8,0)), "") &amp; ""</f>
        <v/>
      </c>
      <c r="G109" t="str">
        <f>_xlfn.IFNA(INDEX('Systemmanager - Datenassistent'!$J$9:$BU$134,MATCH($A109,Input_Lieferant!$B$9:$B$134,0),MATCH(G$1,'Systemmanager - Datenassistent'!$J$8:$BU$8,0)), "") &amp; ""</f>
        <v/>
      </c>
    </row>
    <row r="110" spans="1:7" x14ac:dyDescent="0.2">
      <c r="A110" s="257" t="str">
        <f>IFERROR(IF(AND(A106=A107,A107=A108,A108=A109),IF(A109+1&gt;MATCH(0,Input_Lieferant!$B$9:$B$158,-1),"",A109+1),A109),"")</f>
        <v/>
      </c>
      <c r="B110" t="str">
        <f>_xlfn.IFNA(INDEX(Input_Lieferant!$C$9:$BE$158,MATCH($A110,Input_Lieferant!$B$9:$B$158,0),MATCH(B$1,Input_Lieferant!$C$8:$BE$8,0)), "")</f>
        <v/>
      </c>
      <c r="C110" t="str">
        <f>_xlfn.IFNA(INDEX(Input_Lieferant!$C$9:$BE$158,MATCH($A110,Input_Lieferant!$B$9:$B$158,0),MATCH(C$1,Input_Lieferant!$C$8:$BE$8,0)), "")</f>
        <v/>
      </c>
      <c r="D110" t="str">
        <f>_xlfn.IFNA(INDEX('Systemmanager - Datenassistent'!$B$9:$BU$134,MATCH($A110,Input_Lieferant!$B$9:$B$134,0),MATCH(_xlfn.CONCAT(D$1,"_1"),'Systemmanager - Datenassistent'!$B$8:$BU$8,0)), "") &amp; ""</f>
        <v/>
      </c>
      <c r="E110" t="str">
        <f t="shared" si="1"/>
        <v/>
      </c>
      <c r="F110" t="str">
        <f>_xlfn.IFNA(INDEX('Systemmanager - Datenassistent'!$B$9:$BU$134,MATCH($A110,Input_Lieferant!$B$9:$B$134,0),MATCH(F$1,'Systemmanager - Datenassistent'!$B$8:$BU$8,0)), "") &amp; ""</f>
        <v/>
      </c>
      <c r="G110" t="str">
        <f>_xlfn.IFNA(INDEX('Systemmanager - Datenassistent'!$J$9:$BU$134,MATCH($A110,Input_Lieferant!$B$9:$B$134,0),MATCH(G$1,'Systemmanager - Datenassistent'!$J$8:$BU$8,0)), "") &amp; ""</f>
        <v/>
      </c>
    </row>
    <row r="111" spans="1:7" x14ac:dyDescent="0.2">
      <c r="A111" s="257" t="str">
        <f>IFERROR(IF(AND(A107=A108,A108=A109,A109=A110),IF(A110+1&gt;MATCH(0,Input_Lieferant!$B$9:$B$158,-1),"",A110+1),A110),"")</f>
        <v/>
      </c>
      <c r="B111" t="str">
        <f>_xlfn.IFNA(INDEX(Input_Lieferant!$C$9:$BE$158,MATCH($A111,Input_Lieferant!$B$9:$B$158,0),MATCH(B$1,Input_Lieferant!$C$8:$BE$8,0)), "")</f>
        <v/>
      </c>
      <c r="C111" t="str">
        <f>_xlfn.IFNA(INDEX(Input_Lieferant!$C$9:$BE$158,MATCH($A111,Input_Lieferant!$B$9:$B$158,0),MATCH(C$1,Input_Lieferant!$C$8:$BE$8,0)), "")</f>
        <v/>
      </c>
      <c r="D111" t="str">
        <f>_xlfn.IFNA(INDEX('Systemmanager - Datenassistent'!$B$9:$BU$134,MATCH($A111,Input_Lieferant!$B$9:$B$134,0),MATCH(_xlfn.CONCAT(D$1,"_2"),'Systemmanager - Datenassistent'!$B$8:$BU$8,0)), "") &amp; ""</f>
        <v/>
      </c>
      <c r="E111" t="str">
        <f t="shared" si="1"/>
        <v/>
      </c>
      <c r="F111" t="str">
        <f>_xlfn.IFNA(INDEX('Systemmanager - Datenassistent'!$B$9:$BU$134,MATCH($A111,Input_Lieferant!$B$9:$B$134,0),MATCH(F$1,'Systemmanager - Datenassistent'!$B$8:$BU$8,0)), "") &amp; ""</f>
        <v/>
      </c>
      <c r="G111" t="str">
        <f>_xlfn.IFNA(INDEX('Systemmanager - Datenassistent'!$J$9:$BU$134,MATCH($A111,Input_Lieferant!$B$9:$B$134,0),MATCH(G$1,'Systemmanager - Datenassistent'!$J$8:$BU$8,0)), "") &amp; ""</f>
        <v/>
      </c>
    </row>
    <row r="112" spans="1:7" x14ac:dyDescent="0.2">
      <c r="A112" s="257" t="str">
        <f>IFERROR(IF(AND(A108=A109,A109=A110,A110=A111),IF(A111+1&gt;MATCH(0,Input_Lieferant!$B$9:$B$158,-1),"",A111+1),A111),"")</f>
        <v/>
      </c>
      <c r="B112" t="str">
        <f>_xlfn.IFNA(INDEX(Input_Lieferant!$C$9:$BE$158,MATCH($A112,Input_Lieferant!$B$9:$B$158,0),MATCH(B$1,Input_Lieferant!$C$8:$BE$8,0)), "")</f>
        <v/>
      </c>
      <c r="C112" t="str">
        <f>_xlfn.IFNA(INDEX(Input_Lieferant!$C$9:$BE$158,MATCH($A112,Input_Lieferant!$B$9:$B$158,0),MATCH(C$1,Input_Lieferant!$C$8:$BE$8,0)), "")</f>
        <v/>
      </c>
      <c r="D112" t="str">
        <f>_xlfn.IFNA(INDEX('Systemmanager - Datenassistent'!$B$9:$BU$134,MATCH($A112,Input_Lieferant!$B$9:$B$134,0),MATCH(_xlfn.CONCAT(D$1,"_3"),'Systemmanager - Datenassistent'!$B$8:$BU$8,0)), "") &amp; ""</f>
        <v/>
      </c>
      <c r="E112" t="str">
        <f t="shared" si="1"/>
        <v/>
      </c>
      <c r="F112" t="str">
        <f>_xlfn.IFNA(INDEX('Systemmanager - Datenassistent'!$B$9:$BU$134,MATCH($A112,Input_Lieferant!$B$9:$B$134,0),MATCH(F$1,'Systemmanager - Datenassistent'!$B$8:$BU$8,0)), "") &amp; ""</f>
        <v/>
      </c>
      <c r="G112" t="str">
        <f>_xlfn.IFNA(INDEX('Systemmanager - Datenassistent'!$J$9:$BU$134,MATCH($A112,Input_Lieferant!$B$9:$B$134,0),MATCH(G$1,'Systemmanager - Datenassistent'!$J$8:$BU$8,0)), "") &amp; ""</f>
        <v/>
      </c>
    </row>
    <row r="113" spans="1:7" x14ac:dyDescent="0.2">
      <c r="A113" s="257" t="str">
        <f>IFERROR(IF(AND(A109=A110,A110=A111,A111=A112),IF(A112+1&gt;MATCH(0,Input_Lieferant!$B$9:$B$158,-1),"",A112+1),A112),"")</f>
        <v/>
      </c>
      <c r="B113" t="str">
        <f>_xlfn.IFNA(INDEX(Input_Lieferant!$C$9:$BE$158,MATCH($A113,Input_Lieferant!$B$9:$B$158,0),MATCH(B$1,Input_Lieferant!$C$8:$BE$8,0)), "")</f>
        <v/>
      </c>
      <c r="C113" t="str">
        <f>_xlfn.IFNA(INDEX(Input_Lieferant!$C$9:$BE$158,MATCH($A113,Input_Lieferant!$B$9:$B$158,0),MATCH(C$1,Input_Lieferant!$C$8:$BE$8,0)), "")</f>
        <v/>
      </c>
      <c r="D113" t="str">
        <f>_xlfn.IFNA(INDEX('Systemmanager - Datenassistent'!$B$9:$BU$134,MATCH($A113,Input_Lieferant!$B$9:$B$134,0),MATCH(_xlfn.CONCAT(D$1,"_4"),'Systemmanager - Datenassistent'!$B$8:$BU$8,0)), "") &amp; ""</f>
        <v/>
      </c>
      <c r="E113" t="str">
        <f t="shared" si="1"/>
        <v/>
      </c>
      <c r="F113" t="str">
        <f>_xlfn.IFNA(INDEX('Systemmanager - Datenassistent'!$B$9:$BU$134,MATCH($A113,Input_Lieferant!$B$9:$B$134,0),MATCH(F$1,'Systemmanager - Datenassistent'!$B$8:$BU$8,0)), "") &amp; ""</f>
        <v/>
      </c>
      <c r="G113" t="str">
        <f>_xlfn.IFNA(INDEX('Systemmanager - Datenassistent'!$J$9:$BU$134,MATCH($A113,Input_Lieferant!$B$9:$B$134,0),MATCH(G$1,'Systemmanager - Datenassistent'!$J$8:$BU$8,0)), "") &amp; ""</f>
        <v/>
      </c>
    </row>
    <row r="114" spans="1:7" x14ac:dyDescent="0.2">
      <c r="A114" s="257" t="str">
        <f>IFERROR(IF(AND(A110=A111,A111=A112,A112=A113),IF(A113+1&gt;MATCH(0,Input_Lieferant!$B$9:$B$158,-1),"",A113+1),A113),"")</f>
        <v/>
      </c>
      <c r="B114" t="str">
        <f>_xlfn.IFNA(INDEX(Input_Lieferant!$C$9:$BE$158,MATCH($A114,Input_Lieferant!$B$9:$B$158,0),MATCH(B$1,Input_Lieferant!$C$8:$BE$8,0)), "")</f>
        <v/>
      </c>
      <c r="C114" t="str">
        <f>_xlfn.IFNA(INDEX(Input_Lieferant!$C$9:$BE$158,MATCH($A114,Input_Lieferant!$B$9:$B$158,0),MATCH(C$1,Input_Lieferant!$C$8:$BE$8,0)), "")</f>
        <v/>
      </c>
      <c r="D114" t="str">
        <f>_xlfn.IFNA(INDEX('Systemmanager - Datenassistent'!$B$9:$BU$134,MATCH($A114,Input_Lieferant!$B$9:$B$134,0),MATCH(_xlfn.CONCAT(D$1,"_1"),'Systemmanager - Datenassistent'!$B$8:$BU$8,0)), "") &amp; ""</f>
        <v/>
      </c>
      <c r="E114" t="str">
        <f t="shared" si="1"/>
        <v/>
      </c>
      <c r="F114" t="str">
        <f>_xlfn.IFNA(INDEX('Systemmanager - Datenassistent'!$B$9:$BU$134,MATCH($A114,Input_Lieferant!$B$9:$B$134,0),MATCH(F$1,'Systemmanager - Datenassistent'!$B$8:$BU$8,0)), "") &amp; ""</f>
        <v/>
      </c>
      <c r="G114" t="str">
        <f>_xlfn.IFNA(INDEX('Systemmanager - Datenassistent'!$J$9:$BU$134,MATCH($A114,Input_Lieferant!$B$9:$B$134,0),MATCH(G$1,'Systemmanager - Datenassistent'!$J$8:$BU$8,0)), "") &amp; ""</f>
        <v/>
      </c>
    </row>
    <row r="115" spans="1:7" x14ac:dyDescent="0.2">
      <c r="A115" s="257" t="str">
        <f>IFERROR(IF(AND(A111=A112,A112=A113,A113=A114),IF(A114+1&gt;MATCH(0,Input_Lieferant!$B$9:$B$158,-1),"",A114+1),A114),"")</f>
        <v/>
      </c>
      <c r="B115" t="str">
        <f>_xlfn.IFNA(INDEX(Input_Lieferant!$C$9:$BE$158,MATCH($A115,Input_Lieferant!$B$9:$B$158,0),MATCH(B$1,Input_Lieferant!$C$8:$BE$8,0)), "")</f>
        <v/>
      </c>
      <c r="C115" t="str">
        <f>_xlfn.IFNA(INDEX(Input_Lieferant!$C$9:$BE$158,MATCH($A115,Input_Lieferant!$B$9:$B$158,0),MATCH(C$1,Input_Lieferant!$C$8:$BE$8,0)), "")</f>
        <v/>
      </c>
      <c r="D115" t="str">
        <f>_xlfn.IFNA(INDEX('Systemmanager - Datenassistent'!$B$9:$BU$134,MATCH($A115,Input_Lieferant!$B$9:$B$134,0),MATCH(_xlfn.CONCAT(D$1,"_2"),'Systemmanager - Datenassistent'!$B$8:$BU$8,0)), "") &amp; ""</f>
        <v/>
      </c>
      <c r="E115" t="str">
        <f t="shared" si="1"/>
        <v/>
      </c>
      <c r="F115" t="str">
        <f>_xlfn.IFNA(INDEX('Systemmanager - Datenassistent'!$B$9:$BU$134,MATCH($A115,Input_Lieferant!$B$9:$B$134,0),MATCH(F$1,'Systemmanager - Datenassistent'!$B$8:$BU$8,0)), "") &amp; ""</f>
        <v/>
      </c>
      <c r="G115" t="str">
        <f>_xlfn.IFNA(INDEX('Systemmanager - Datenassistent'!$J$9:$BU$134,MATCH($A115,Input_Lieferant!$B$9:$B$134,0),MATCH(G$1,'Systemmanager - Datenassistent'!$J$8:$BU$8,0)), "") &amp; ""</f>
        <v/>
      </c>
    </row>
    <row r="116" spans="1:7" x14ac:dyDescent="0.2">
      <c r="A116" s="257" t="str">
        <f>IFERROR(IF(AND(A112=A113,A113=A114,A114=A115),IF(A115+1&gt;MATCH(0,Input_Lieferant!$B$9:$B$158,-1),"",A115+1),A115),"")</f>
        <v/>
      </c>
      <c r="B116" t="str">
        <f>_xlfn.IFNA(INDEX(Input_Lieferant!$C$9:$BE$158,MATCH($A116,Input_Lieferant!$B$9:$B$158,0),MATCH(B$1,Input_Lieferant!$C$8:$BE$8,0)), "")</f>
        <v/>
      </c>
      <c r="C116" t="str">
        <f>_xlfn.IFNA(INDEX(Input_Lieferant!$C$9:$BE$158,MATCH($A116,Input_Lieferant!$B$9:$B$158,0),MATCH(C$1,Input_Lieferant!$C$8:$BE$8,0)), "")</f>
        <v/>
      </c>
      <c r="D116" t="str">
        <f>_xlfn.IFNA(INDEX('Systemmanager - Datenassistent'!$B$9:$BU$134,MATCH($A116,Input_Lieferant!$B$9:$B$134,0),MATCH(_xlfn.CONCAT(D$1,"_3"),'Systemmanager - Datenassistent'!$B$8:$BU$8,0)), "") &amp; ""</f>
        <v/>
      </c>
      <c r="E116" t="str">
        <f t="shared" si="1"/>
        <v/>
      </c>
      <c r="F116" t="str">
        <f>_xlfn.IFNA(INDEX('Systemmanager - Datenassistent'!$B$9:$BU$134,MATCH($A116,Input_Lieferant!$B$9:$B$134,0),MATCH(F$1,'Systemmanager - Datenassistent'!$B$8:$BU$8,0)), "") &amp; ""</f>
        <v/>
      </c>
      <c r="G116" t="str">
        <f>_xlfn.IFNA(INDEX('Systemmanager - Datenassistent'!$J$9:$BU$134,MATCH($A116,Input_Lieferant!$B$9:$B$134,0),MATCH(G$1,'Systemmanager - Datenassistent'!$J$8:$BU$8,0)), "") &amp; ""</f>
        <v/>
      </c>
    </row>
    <row r="117" spans="1:7" x14ac:dyDescent="0.2">
      <c r="A117" s="257" t="str">
        <f>IFERROR(IF(AND(A113=A114,A114=A115,A115=A116),IF(A116+1&gt;MATCH(0,Input_Lieferant!$B$9:$B$158,-1),"",A116+1),A116),"")</f>
        <v/>
      </c>
      <c r="B117" t="str">
        <f>_xlfn.IFNA(INDEX(Input_Lieferant!$C$9:$BE$158,MATCH($A117,Input_Lieferant!$B$9:$B$158,0),MATCH(B$1,Input_Lieferant!$C$8:$BE$8,0)), "")</f>
        <v/>
      </c>
      <c r="C117" t="str">
        <f>_xlfn.IFNA(INDEX(Input_Lieferant!$C$9:$BE$158,MATCH($A117,Input_Lieferant!$B$9:$B$158,0),MATCH(C$1,Input_Lieferant!$C$8:$BE$8,0)), "")</f>
        <v/>
      </c>
      <c r="D117" t="str">
        <f>_xlfn.IFNA(INDEX('Systemmanager - Datenassistent'!$B$9:$BU$134,MATCH($A117,Input_Lieferant!$B$9:$B$134,0),MATCH(_xlfn.CONCAT(D$1,"_4"),'Systemmanager - Datenassistent'!$B$8:$BU$8,0)), "") &amp; ""</f>
        <v/>
      </c>
      <c r="E117" t="str">
        <f t="shared" si="1"/>
        <v/>
      </c>
      <c r="F117" t="str">
        <f>_xlfn.IFNA(INDEX('Systemmanager - Datenassistent'!$B$9:$BU$134,MATCH($A117,Input_Lieferant!$B$9:$B$134,0),MATCH(F$1,'Systemmanager - Datenassistent'!$B$8:$BU$8,0)), "") &amp; ""</f>
        <v/>
      </c>
      <c r="G117" t="str">
        <f>_xlfn.IFNA(INDEX('Systemmanager - Datenassistent'!$J$9:$BU$134,MATCH($A117,Input_Lieferant!$B$9:$B$134,0),MATCH(G$1,'Systemmanager - Datenassistent'!$J$8:$BU$8,0)), "") &amp; ""</f>
        <v/>
      </c>
    </row>
    <row r="118" spans="1:7" x14ac:dyDescent="0.2">
      <c r="A118" s="257" t="str">
        <f>IFERROR(IF(AND(A114=A115,A115=A116,A116=A117),IF(A117+1&gt;MATCH(0,Input_Lieferant!$B$9:$B$158,-1),"",A117+1),A117),"")</f>
        <v/>
      </c>
      <c r="B118" t="str">
        <f>_xlfn.IFNA(INDEX(Input_Lieferant!$C$9:$BE$158,MATCH($A118,Input_Lieferant!$B$9:$B$158,0),MATCH(B$1,Input_Lieferant!$C$8:$BE$8,0)), "")</f>
        <v/>
      </c>
      <c r="C118" t="str">
        <f>_xlfn.IFNA(INDEX(Input_Lieferant!$C$9:$BE$158,MATCH($A118,Input_Lieferant!$B$9:$B$158,0),MATCH(C$1,Input_Lieferant!$C$8:$BE$8,0)), "")</f>
        <v/>
      </c>
      <c r="D118" t="str">
        <f>_xlfn.IFNA(INDEX('Systemmanager - Datenassistent'!$B$9:$BU$134,MATCH($A118,Input_Lieferant!$B$9:$B$134,0),MATCH(_xlfn.CONCAT(D$1,"_1"),'Systemmanager - Datenassistent'!$B$8:$BU$8,0)), "") &amp; ""</f>
        <v/>
      </c>
      <c r="E118" t="str">
        <f t="shared" si="1"/>
        <v/>
      </c>
      <c r="F118" t="str">
        <f>_xlfn.IFNA(INDEX('Systemmanager - Datenassistent'!$B$9:$BU$134,MATCH($A118,Input_Lieferant!$B$9:$B$134,0),MATCH(F$1,'Systemmanager - Datenassistent'!$B$8:$BU$8,0)), "") &amp; ""</f>
        <v/>
      </c>
      <c r="G118" t="str">
        <f>_xlfn.IFNA(INDEX('Systemmanager - Datenassistent'!$J$9:$BU$134,MATCH($A118,Input_Lieferant!$B$9:$B$134,0),MATCH(G$1,'Systemmanager - Datenassistent'!$J$8:$BU$8,0)), "") &amp; ""</f>
        <v/>
      </c>
    </row>
    <row r="119" spans="1:7" x14ac:dyDescent="0.2">
      <c r="A119" s="257" t="str">
        <f>IFERROR(IF(AND(A115=A116,A116=A117,A117=A118),IF(A118+1&gt;MATCH(0,Input_Lieferant!$B$9:$B$158,-1),"",A118+1),A118),"")</f>
        <v/>
      </c>
      <c r="B119" t="str">
        <f>_xlfn.IFNA(INDEX(Input_Lieferant!$C$9:$BE$158,MATCH($A119,Input_Lieferant!$B$9:$B$158,0),MATCH(B$1,Input_Lieferant!$C$8:$BE$8,0)), "")</f>
        <v/>
      </c>
      <c r="C119" t="str">
        <f>_xlfn.IFNA(INDEX(Input_Lieferant!$C$9:$BE$158,MATCH($A119,Input_Lieferant!$B$9:$B$158,0),MATCH(C$1,Input_Lieferant!$C$8:$BE$8,0)), "")</f>
        <v/>
      </c>
      <c r="D119" t="str">
        <f>_xlfn.IFNA(INDEX('Systemmanager - Datenassistent'!$B$9:$BU$134,MATCH($A119,Input_Lieferant!$B$9:$B$134,0),MATCH(_xlfn.CONCAT(D$1,"_2"),'Systemmanager - Datenassistent'!$B$8:$BU$8,0)), "") &amp; ""</f>
        <v/>
      </c>
      <c r="E119" t="str">
        <f t="shared" si="1"/>
        <v/>
      </c>
      <c r="F119" t="str">
        <f>_xlfn.IFNA(INDEX('Systemmanager - Datenassistent'!$B$9:$BU$134,MATCH($A119,Input_Lieferant!$B$9:$B$134,0),MATCH(F$1,'Systemmanager - Datenassistent'!$B$8:$BU$8,0)), "") &amp; ""</f>
        <v/>
      </c>
      <c r="G119" t="str">
        <f>_xlfn.IFNA(INDEX('Systemmanager - Datenassistent'!$J$9:$BU$134,MATCH($A119,Input_Lieferant!$B$9:$B$134,0),MATCH(G$1,'Systemmanager - Datenassistent'!$J$8:$BU$8,0)), "") &amp; ""</f>
        <v/>
      </c>
    </row>
    <row r="120" spans="1:7" x14ac:dyDescent="0.2">
      <c r="A120" s="257" t="str">
        <f>IFERROR(IF(AND(A116=A117,A117=A118,A118=A119),IF(A119+1&gt;MATCH(0,Input_Lieferant!$B$9:$B$158,-1),"",A119+1),A119),"")</f>
        <v/>
      </c>
      <c r="B120" t="str">
        <f>_xlfn.IFNA(INDEX(Input_Lieferant!$C$9:$BE$158,MATCH($A120,Input_Lieferant!$B$9:$B$158,0),MATCH(B$1,Input_Lieferant!$C$8:$BE$8,0)), "")</f>
        <v/>
      </c>
      <c r="C120" t="str">
        <f>_xlfn.IFNA(INDEX(Input_Lieferant!$C$9:$BE$158,MATCH($A120,Input_Lieferant!$B$9:$B$158,0),MATCH(C$1,Input_Lieferant!$C$8:$BE$8,0)), "")</f>
        <v/>
      </c>
      <c r="D120" t="str">
        <f>_xlfn.IFNA(INDEX('Systemmanager - Datenassistent'!$B$9:$BU$134,MATCH($A120,Input_Lieferant!$B$9:$B$134,0),MATCH(_xlfn.CONCAT(D$1,"_3"),'Systemmanager - Datenassistent'!$B$8:$BU$8,0)), "") &amp; ""</f>
        <v/>
      </c>
      <c r="E120" t="str">
        <f t="shared" si="1"/>
        <v/>
      </c>
      <c r="F120" t="str">
        <f>_xlfn.IFNA(INDEX('Systemmanager - Datenassistent'!$B$9:$BU$134,MATCH($A120,Input_Lieferant!$B$9:$B$134,0),MATCH(F$1,'Systemmanager - Datenassistent'!$B$8:$BU$8,0)), "") &amp; ""</f>
        <v/>
      </c>
      <c r="G120" t="str">
        <f>_xlfn.IFNA(INDEX('Systemmanager - Datenassistent'!$J$9:$BU$134,MATCH($A120,Input_Lieferant!$B$9:$B$134,0),MATCH(G$1,'Systemmanager - Datenassistent'!$J$8:$BU$8,0)), "") &amp; ""</f>
        <v/>
      </c>
    </row>
    <row r="121" spans="1:7" x14ac:dyDescent="0.2">
      <c r="A121" s="257" t="str">
        <f>IFERROR(IF(AND(A117=A118,A118=A119,A119=A120),IF(A120+1&gt;MATCH(0,Input_Lieferant!$B$9:$B$158,-1),"",A120+1),A120),"")</f>
        <v/>
      </c>
      <c r="B121" t="str">
        <f>_xlfn.IFNA(INDEX(Input_Lieferant!$C$9:$BE$158,MATCH($A121,Input_Lieferant!$B$9:$B$158,0),MATCH(B$1,Input_Lieferant!$C$8:$BE$8,0)), "")</f>
        <v/>
      </c>
      <c r="C121" t="str">
        <f>_xlfn.IFNA(INDEX(Input_Lieferant!$C$9:$BE$158,MATCH($A121,Input_Lieferant!$B$9:$B$158,0),MATCH(C$1,Input_Lieferant!$C$8:$BE$8,0)), "")</f>
        <v/>
      </c>
      <c r="D121" t="str">
        <f>_xlfn.IFNA(INDEX('Systemmanager - Datenassistent'!$B$9:$BU$134,MATCH($A121,Input_Lieferant!$B$9:$B$134,0),MATCH(_xlfn.CONCAT(D$1,"_4"),'Systemmanager - Datenassistent'!$B$8:$BU$8,0)), "") &amp; ""</f>
        <v/>
      </c>
      <c r="E121" t="str">
        <f t="shared" si="1"/>
        <v/>
      </c>
      <c r="F121" t="str">
        <f>_xlfn.IFNA(INDEX('Systemmanager - Datenassistent'!$B$9:$BU$134,MATCH($A121,Input_Lieferant!$B$9:$B$134,0),MATCH(F$1,'Systemmanager - Datenassistent'!$B$8:$BU$8,0)), "") &amp; ""</f>
        <v/>
      </c>
      <c r="G121" t="str">
        <f>_xlfn.IFNA(INDEX('Systemmanager - Datenassistent'!$J$9:$BU$134,MATCH($A121,Input_Lieferant!$B$9:$B$134,0),MATCH(G$1,'Systemmanager - Datenassistent'!$J$8:$BU$8,0)), "") &amp; ""</f>
        <v/>
      </c>
    </row>
    <row r="122" spans="1:7" x14ac:dyDescent="0.2">
      <c r="A122" s="257" t="str">
        <f>IFERROR(IF(AND(A118=A119,A119=A120,A120=A121),IF(A121+1&gt;MATCH(0,Input_Lieferant!$B$9:$B$158,-1),"",A121+1),A121),"")</f>
        <v/>
      </c>
      <c r="B122" t="str">
        <f>_xlfn.IFNA(INDEX(Input_Lieferant!$C$9:$BE$158,MATCH($A122,Input_Lieferant!$B$9:$B$158,0),MATCH(B$1,Input_Lieferant!$C$8:$BE$8,0)), "")</f>
        <v/>
      </c>
      <c r="C122" t="str">
        <f>_xlfn.IFNA(INDEX(Input_Lieferant!$C$9:$BE$158,MATCH($A122,Input_Lieferant!$B$9:$B$158,0),MATCH(C$1,Input_Lieferant!$C$8:$BE$8,0)), "")</f>
        <v/>
      </c>
      <c r="D122" t="str">
        <f>_xlfn.IFNA(INDEX('Systemmanager - Datenassistent'!$B$9:$BU$134,MATCH($A122,Input_Lieferant!$B$9:$B$134,0),MATCH(_xlfn.CONCAT(D$1,"_1"),'Systemmanager - Datenassistent'!$B$8:$BU$8,0)), "") &amp; ""</f>
        <v/>
      </c>
      <c r="E122" t="str">
        <f t="shared" si="1"/>
        <v/>
      </c>
      <c r="F122" t="str">
        <f>_xlfn.IFNA(INDEX('Systemmanager - Datenassistent'!$B$9:$BU$134,MATCH($A122,Input_Lieferant!$B$9:$B$134,0),MATCH(F$1,'Systemmanager - Datenassistent'!$B$8:$BU$8,0)), "") &amp; ""</f>
        <v/>
      </c>
      <c r="G122" t="str">
        <f>_xlfn.IFNA(INDEX('Systemmanager - Datenassistent'!$J$9:$BU$134,MATCH($A122,Input_Lieferant!$B$9:$B$134,0),MATCH(G$1,'Systemmanager - Datenassistent'!$J$8:$BU$8,0)), "") &amp; ""</f>
        <v/>
      </c>
    </row>
    <row r="123" spans="1:7" x14ac:dyDescent="0.2">
      <c r="A123" s="257" t="str">
        <f>IFERROR(IF(AND(A119=A120,A120=A121,A121=A122),IF(A122+1&gt;MATCH(0,Input_Lieferant!$B$9:$B$158,-1),"",A122+1),A122),"")</f>
        <v/>
      </c>
      <c r="B123" t="str">
        <f>_xlfn.IFNA(INDEX(Input_Lieferant!$C$9:$BE$158,MATCH($A123,Input_Lieferant!$B$9:$B$158,0),MATCH(B$1,Input_Lieferant!$C$8:$BE$8,0)), "")</f>
        <v/>
      </c>
      <c r="C123" t="str">
        <f>_xlfn.IFNA(INDEX(Input_Lieferant!$C$9:$BE$158,MATCH($A123,Input_Lieferant!$B$9:$B$158,0),MATCH(C$1,Input_Lieferant!$C$8:$BE$8,0)), "")</f>
        <v/>
      </c>
      <c r="D123" t="str">
        <f>_xlfn.IFNA(INDEX('Systemmanager - Datenassistent'!$B$9:$BU$134,MATCH($A123,Input_Lieferant!$B$9:$B$134,0),MATCH(_xlfn.CONCAT(D$1,"_2"),'Systemmanager - Datenassistent'!$B$8:$BU$8,0)), "") &amp; ""</f>
        <v/>
      </c>
      <c r="E123" t="str">
        <f t="shared" si="1"/>
        <v/>
      </c>
      <c r="F123" t="str">
        <f>_xlfn.IFNA(INDEX('Systemmanager - Datenassistent'!$B$9:$BU$134,MATCH($A123,Input_Lieferant!$B$9:$B$134,0),MATCH(F$1,'Systemmanager - Datenassistent'!$B$8:$BU$8,0)), "") &amp; ""</f>
        <v/>
      </c>
      <c r="G123" t="str">
        <f>_xlfn.IFNA(INDEX('Systemmanager - Datenassistent'!$J$9:$BU$134,MATCH($A123,Input_Lieferant!$B$9:$B$134,0),MATCH(G$1,'Systemmanager - Datenassistent'!$J$8:$BU$8,0)), "") &amp; ""</f>
        <v/>
      </c>
    </row>
    <row r="124" spans="1:7" x14ac:dyDescent="0.2">
      <c r="A124" s="257" t="str">
        <f>IFERROR(IF(AND(A120=A121,A121=A122,A122=A123),IF(A123+1&gt;MATCH(0,Input_Lieferant!$B$9:$B$158,-1),"",A123+1),A123),"")</f>
        <v/>
      </c>
      <c r="B124" t="str">
        <f>_xlfn.IFNA(INDEX(Input_Lieferant!$C$9:$BE$158,MATCH($A124,Input_Lieferant!$B$9:$B$158,0),MATCH(B$1,Input_Lieferant!$C$8:$BE$8,0)), "")</f>
        <v/>
      </c>
      <c r="C124" t="str">
        <f>_xlfn.IFNA(INDEX(Input_Lieferant!$C$9:$BE$158,MATCH($A124,Input_Lieferant!$B$9:$B$158,0),MATCH(C$1,Input_Lieferant!$C$8:$BE$8,0)), "")</f>
        <v/>
      </c>
      <c r="D124" t="str">
        <f>_xlfn.IFNA(INDEX('Systemmanager - Datenassistent'!$B$9:$BU$134,MATCH($A124,Input_Lieferant!$B$9:$B$134,0),MATCH(_xlfn.CONCAT(D$1,"_3"),'Systemmanager - Datenassistent'!$B$8:$BU$8,0)), "") &amp; ""</f>
        <v/>
      </c>
      <c r="E124" t="str">
        <f t="shared" si="1"/>
        <v/>
      </c>
      <c r="F124" t="str">
        <f>_xlfn.IFNA(INDEX('Systemmanager - Datenassistent'!$B$9:$BU$134,MATCH($A124,Input_Lieferant!$B$9:$B$134,0),MATCH(F$1,'Systemmanager - Datenassistent'!$B$8:$BU$8,0)), "") &amp; ""</f>
        <v/>
      </c>
      <c r="G124" t="str">
        <f>_xlfn.IFNA(INDEX('Systemmanager - Datenassistent'!$J$9:$BU$134,MATCH($A124,Input_Lieferant!$B$9:$B$134,0),MATCH(G$1,'Systemmanager - Datenassistent'!$J$8:$BU$8,0)), "") &amp; ""</f>
        <v/>
      </c>
    </row>
    <row r="125" spans="1:7" x14ac:dyDescent="0.2">
      <c r="A125" s="257" t="str">
        <f>IFERROR(IF(AND(A121=A122,A122=A123,A123=A124),IF(A124+1&gt;MATCH(0,Input_Lieferant!$B$9:$B$158,-1),"",A124+1),A124),"")</f>
        <v/>
      </c>
      <c r="B125" t="str">
        <f>_xlfn.IFNA(INDEX(Input_Lieferant!$C$9:$BE$158,MATCH($A125,Input_Lieferant!$B$9:$B$158,0),MATCH(B$1,Input_Lieferant!$C$8:$BE$8,0)), "")</f>
        <v/>
      </c>
      <c r="C125" t="str">
        <f>_xlfn.IFNA(INDEX(Input_Lieferant!$C$9:$BE$158,MATCH($A125,Input_Lieferant!$B$9:$B$158,0),MATCH(C$1,Input_Lieferant!$C$8:$BE$8,0)), "")</f>
        <v/>
      </c>
      <c r="D125" t="str">
        <f>_xlfn.IFNA(INDEX('Systemmanager - Datenassistent'!$B$9:$BU$134,MATCH($A125,Input_Lieferant!$B$9:$B$134,0),MATCH(_xlfn.CONCAT(D$1,"_4"),'Systemmanager - Datenassistent'!$B$8:$BU$8,0)), "") &amp; ""</f>
        <v/>
      </c>
      <c r="E125" t="str">
        <f t="shared" si="1"/>
        <v/>
      </c>
      <c r="F125" t="str">
        <f>_xlfn.IFNA(INDEX('Systemmanager - Datenassistent'!$B$9:$BU$134,MATCH($A125,Input_Lieferant!$B$9:$B$134,0),MATCH(F$1,'Systemmanager - Datenassistent'!$B$8:$BU$8,0)), "") &amp; ""</f>
        <v/>
      </c>
      <c r="G125" t="str">
        <f>_xlfn.IFNA(INDEX('Systemmanager - Datenassistent'!$J$9:$BU$134,MATCH($A125,Input_Lieferant!$B$9:$B$134,0),MATCH(G$1,'Systemmanager - Datenassistent'!$J$8:$BU$8,0)), "") &amp; ""</f>
        <v/>
      </c>
    </row>
    <row r="126" spans="1:7" x14ac:dyDescent="0.2">
      <c r="A126" s="257" t="str">
        <f>IFERROR(IF(AND(A122=A123,A123=A124,A124=A125),IF(A125+1&gt;MATCH(0,Input_Lieferant!$B$9:$B$158,-1),"",A125+1),A125),"")</f>
        <v/>
      </c>
      <c r="B126" t="str">
        <f>_xlfn.IFNA(INDEX(Input_Lieferant!$C$9:$BE$158,MATCH($A126,Input_Lieferant!$B$9:$B$158,0),MATCH(B$1,Input_Lieferant!$C$8:$BE$8,0)), "")</f>
        <v/>
      </c>
      <c r="C126" t="str">
        <f>_xlfn.IFNA(INDEX(Input_Lieferant!$C$9:$BE$158,MATCH($A126,Input_Lieferant!$B$9:$B$158,0),MATCH(C$1,Input_Lieferant!$C$8:$BE$8,0)), "")</f>
        <v/>
      </c>
      <c r="D126" t="str">
        <f>_xlfn.IFNA(INDEX('Systemmanager - Datenassistent'!$B$9:$BU$134,MATCH($A126,Input_Lieferant!$B$9:$B$134,0),MATCH(_xlfn.CONCAT(D$1,"_1"),'Systemmanager - Datenassistent'!$B$8:$BU$8,0)), "") &amp; ""</f>
        <v/>
      </c>
      <c r="E126" t="str">
        <f t="shared" si="1"/>
        <v/>
      </c>
      <c r="F126" t="str">
        <f>_xlfn.IFNA(INDEX('Systemmanager - Datenassistent'!$B$9:$BU$134,MATCH($A126,Input_Lieferant!$B$9:$B$134,0),MATCH(F$1,'Systemmanager - Datenassistent'!$B$8:$BU$8,0)), "") &amp; ""</f>
        <v/>
      </c>
      <c r="G126" t="str">
        <f>_xlfn.IFNA(INDEX('Systemmanager - Datenassistent'!$J$9:$BU$134,MATCH($A126,Input_Lieferant!$B$9:$B$134,0),MATCH(G$1,'Systemmanager - Datenassistent'!$J$8:$BU$8,0)), "") &amp; ""</f>
        <v/>
      </c>
    </row>
    <row r="127" spans="1:7" x14ac:dyDescent="0.2">
      <c r="A127" s="257" t="str">
        <f>IFERROR(IF(AND(A123=A124,A124=A125,A125=A126),IF(A126+1&gt;MATCH(0,Input_Lieferant!$B$9:$B$158,-1),"",A126+1),A126),"")</f>
        <v/>
      </c>
      <c r="B127" t="str">
        <f>_xlfn.IFNA(INDEX(Input_Lieferant!$C$9:$BE$158,MATCH($A127,Input_Lieferant!$B$9:$B$158,0),MATCH(B$1,Input_Lieferant!$C$8:$BE$8,0)), "")</f>
        <v/>
      </c>
      <c r="C127" t="str">
        <f>_xlfn.IFNA(INDEX(Input_Lieferant!$C$9:$BE$158,MATCH($A127,Input_Lieferant!$B$9:$B$158,0),MATCH(C$1,Input_Lieferant!$C$8:$BE$8,0)), "")</f>
        <v/>
      </c>
      <c r="D127" t="str">
        <f>_xlfn.IFNA(INDEX('Systemmanager - Datenassistent'!$B$9:$BU$134,MATCH($A127,Input_Lieferant!$B$9:$B$134,0),MATCH(_xlfn.CONCAT(D$1,"_2"),'Systemmanager - Datenassistent'!$B$8:$BU$8,0)), "") &amp; ""</f>
        <v/>
      </c>
      <c r="E127" t="str">
        <f t="shared" si="1"/>
        <v/>
      </c>
      <c r="F127" t="str">
        <f>_xlfn.IFNA(INDEX('Systemmanager - Datenassistent'!$B$9:$BU$134,MATCH($A127,Input_Lieferant!$B$9:$B$134,0),MATCH(F$1,'Systemmanager - Datenassistent'!$B$8:$BU$8,0)), "") &amp; ""</f>
        <v/>
      </c>
      <c r="G127" t="str">
        <f>_xlfn.IFNA(INDEX('Systemmanager - Datenassistent'!$J$9:$BU$134,MATCH($A127,Input_Lieferant!$B$9:$B$134,0),MATCH(G$1,'Systemmanager - Datenassistent'!$J$8:$BU$8,0)), "") &amp; ""</f>
        <v/>
      </c>
    </row>
    <row r="128" spans="1:7" x14ac:dyDescent="0.2">
      <c r="A128" s="257" t="str">
        <f>IFERROR(IF(AND(A124=A125,A125=A126,A126=A127),IF(A127+1&gt;MATCH(0,Input_Lieferant!$B$9:$B$158,-1),"",A127+1),A127),"")</f>
        <v/>
      </c>
      <c r="B128" t="str">
        <f>_xlfn.IFNA(INDEX(Input_Lieferant!$C$9:$BE$158,MATCH($A128,Input_Lieferant!$B$9:$B$158,0),MATCH(B$1,Input_Lieferant!$C$8:$BE$8,0)), "")</f>
        <v/>
      </c>
      <c r="C128" t="str">
        <f>_xlfn.IFNA(INDEX(Input_Lieferant!$C$9:$BE$158,MATCH($A128,Input_Lieferant!$B$9:$B$158,0),MATCH(C$1,Input_Lieferant!$C$8:$BE$8,0)), "")</f>
        <v/>
      </c>
      <c r="D128" t="str">
        <f>_xlfn.IFNA(INDEX('Systemmanager - Datenassistent'!$B$9:$BU$134,MATCH($A128,Input_Lieferant!$B$9:$B$134,0),MATCH(_xlfn.CONCAT(D$1,"_3"),'Systemmanager - Datenassistent'!$B$8:$BU$8,0)), "") &amp; ""</f>
        <v/>
      </c>
      <c r="E128" t="str">
        <f t="shared" si="1"/>
        <v/>
      </c>
      <c r="F128" t="str">
        <f>_xlfn.IFNA(INDEX('Systemmanager - Datenassistent'!$B$9:$BU$134,MATCH($A128,Input_Lieferant!$B$9:$B$134,0),MATCH(F$1,'Systemmanager - Datenassistent'!$B$8:$BU$8,0)), "") &amp; ""</f>
        <v/>
      </c>
      <c r="G128" t="str">
        <f>_xlfn.IFNA(INDEX('Systemmanager - Datenassistent'!$J$9:$BU$134,MATCH($A128,Input_Lieferant!$B$9:$B$134,0),MATCH(G$1,'Systemmanager - Datenassistent'!$J$8:$BU$8,0)), "") &amp; ""</f>
        <v/>
      </c>
    </row>
    <row r="129" spans="1:7" x14ac:dyDescent="0.2">
      <c r="A129" s="257" t="str">
        <f>IFERROR(IF(AND(A125=A126,A126=A127,A127=A128),IF(A128+1&gt;MATCH(0,Input_Lieferant!$B$9:$B$158,-1),"",A128+1),A128),"")</f>
        <v/>
      </c>
      <c r="B129" t="str">
        <f>_xlfn.IFNA(INDEX(Input_Lieferant!$C$9:$BE$158,MATCH($A129,Input_Lieferant!$B$9:$B$158,0),MATCH(B$1,Input_Lieferant!$C$8:$BE$8,0)), "")</f>
        <v/>
      </c>
      <c r="C129" t="str">
        <f>_xlfn.IFNA(INDEX(Input_Lieferant!$C$9:$BE$158,MATCH($A129,Input_Lieferant!$B$9:$B$158,0),MATCH(C$1,Input_Lieferant!$C$8:$BE$8,0)), "")</f>
        <v/>
      </c>
      <c r="D129" t="str">
        <f>_xlfn.IFNA(INDEX('Systemmanager - Datenassistent'!$B$9:$BU$134,MATCH($A129,Input_Lieferant!$B$9:$B$134,0),MATCH(_xlfn.CONCAT(D$1,"_4"),'Systemmanager - Datenassistent'!$B$8:$BU$8,0)), "") &amp; ""</f>
        <v/>
      </c>
      <c r="E129" t="str">
        <f t="shared" si="1"/>
        <v/>
      </c>
      <c r="F129" t="str">
        <f>_xlfn.IFNA(INDEX('Systemmanager - Datenassistent'!$B$9:$BU$134,MATCH($A129,Input_Lieferant!$B$9:$B$134,0),MATCH(F$1,'Systemmanager - Datenassistent'!$B$8:$BU$8,0)), "") &amp; ""</f>
        <v/>
      </c>
      <c r="G129" t="str">
        <f>_xlfn.IFNA(INDEX('Systemmanager - Datenassistent'!$J$9:$BU$134,MATCH($A129,Input_Lieferant!$B$9:$B$134,0),MATCH(G$1,'Systemmanager - Datenassistent'!$J$8:$BU$8,0)), "") &amp; ""</f>
        <v/>
      </c>
    </row>
    <row r="130" spans="1:7" x14ac:dyDescent="0.2">
      <c r="A130" s="257" t="str">
        <f>IFERROR(IF(AND(A126=A127,A127=A128,A128=A129),IF(A129+1&gt;MATCH(0,Input_Lieferant!$B$9:$B$158,-1),"",A129+1),A129),"")</f>
        <v/>
      </c>
      <c r="B130" t="str">
        <f>_xlfn.IFNA(INDEX(Input_Lieferant!$C$9:$BE$158,MATCH($A130,Input_Lieferant!$B$9:$B$158,0),MATCH(B$1,Input_Lieferant!$C$8:$BE$8,0)), "")</f>
        <v/>
      </c>
      <c r="C130" t="str">
        <f>_xlfn.IFNA(INDEX(Input_Lieferant!$C$9:$BE$158,MATCH($A130,Input_Lieferant!$B$9:$B$158,0),MATCH(C$1,Input_Lieferant!$C$8:$BE$8,0)), "")</f>
        <v/>
      </c>
      <c r="D130" t="str">
        <f>_xlfn.IFNA(INDEX('Systemmanager - Datenassistent'!$B$9:$BU$134,MATCH($A130,Input_Lieferant!$B$9:$B$134,0),MATCH(_xlfn.CONCAT(D$1,"_1"),'Systemmanager - Datenassistent'!$B$8:$BU$8,0)), "") &amp; ""</f>
        <v/>
      </c>
      <c r="E130" t="str">
        <f t="shared" si="1"/>
        <v/>
      </c>
      <c r="F130" t="str">
        <f>_xlfn.IFNA(INDEX('Systemmanager - Datenassistent'!$B$9:$BU$134,MATCH($A130,Input_Lieferant!$B$9:$B$134,0),MATCH(F$1,'Systemmanager - Datenassistent'!$B$8:$BU$8,0)), "") &amp; ""</f>
        <v/>
      </c>
      <c r="G130" t="str">
        <f>_xlfn.IFNA(INDEX('Systemmanager - Datenassistent'!$J$9:$BU$134,MATCH($A130,Input_Lieferant!$B$9:$B$134,0),MATCH(G$1,'Systemmanager - Datenassistent'!$J$8:$BU$8,0)), "") &amp; ""</f>
        <v/>
      </c>
    </row>
    <row r="131" spans="1:7" x14ac:dyDescent="0.2">
      <c r="A131" s="257" t="str">
        <f>IFERROR(IF(AND(A127=A128,A128=A129,A129=A130),IF(A130+1&gt;MATCH(0,Input_Lieferant!$B$9:$B$158,-1),"",A130+1),A130),"")</f>
        <v/>
      </c>
      <c r="B131" t="str">
        <f>_xlfn.IFNA(INDEX(Input_Lieferant!$C$9:$BE$158,MATCH($A131,Input_Lieferant!$B$9:$B$158,0),MATCH(B$1,Input_Lieferant!$C$8:$BE$8,0)), "")</f>
        <v/>
      </c>
      <c r="C131" t="str">
        <f>_xlfn.IFNA(INDEX(Input_Lieferant!$C$9:$BE$158,MATCH($A131,Input_Lieferant!$B$9:$B$158,0),MATCH(C$1,Input_Lieferant!$C$8:$BE$8,0)), "")</f>
        <v/>
      </c>
      <c r="D131" t="str">
        <f>_xlfn.IFNA(INDEX('Systemmanager - Datenassistent'!$B$9:$BU$134,MATCH($A131,Input_Lieferant!$B$9:$B$134,0),MATCH(_xlfn.CONCAT(D$1,"_2"),'Systemmanager - Datenassistent'!$B$8:$BU$8,0)), "") &amp; ""</f>
        <v/>
      </c>
      <c r="E131" t="str">
        <f t="shared" ref="E131:E194" si="2">IF(A131&lt;&gt;"","ND","")</f>
        <v/>
      </c>
      <c r="F131" t="str">
        <f>_xlfn.IFNA(INDEX('Systemmanager - Datenassistent'!$B$9:$BU$134,MATCH($A131,Input_Lieferant!$B$9:$B$134,0),MATCH(F$1,'Systemmanager - Datenassistent'!$B$8:$BU$8,0)), "") &amp; ""</f>
        <v/>
      </c>
      <c r="G131" t="str">
        <f>_xlfn.IFNA(INDEX('Systemmanager - Datenassistent'!$J$9:$BU$134,MATCH($A131,Input_Lieferant!$B$9:$B$134,0),MATCH(G$1,'Systemmanager - Datenassistent'!$J$8:$BU$8,0)), "") &amp; ""</f>
        <v/>
      </c>
    </row>
    <row r="132" spans="1:7" x14ac:dyDescent="0.2">
      <c r="A132" s="257" t="str">
        <f>IFERROR(IF(AND(A128=A129,A129=A130,A130=A131),IF(A131+1&gt;MATCH(0,Input_Lieferant!$B$9:$B$158,-1),"",A131+1),A131),"")</f>
        <v/>
      </c>
      <c r="B132" t="str">
        <f>_xlfn.IFNA(INDEX(Input_Lieferant!$C$9:$BE$158,MATCH($A132,Input_Lieferant!$B$9:$B$158,0),MATCH(B$1,Input_Lieferant!$C$8:$BE$8,0)), "")</f>
        <v/>
      </c>
      <c r="C132" t="str">
        <f>_xlfn.IFNA(INDEX(Input_Lieferant!$C$9:$BE$158,MATCH($A132,Input_Lieferant!$B$9:$B$158,0),MATCH(C$1,Input_Lieferant!$C$8:$BE$8,0)), "")</f>
        <v/>
      </c>
      <c r="D132" t="str">
        <f>_xlfn.IFNA(INDEX('Systemmanager - Datenassistent'!$B$9:$BU$134,MATCH($A132,Input_Lieferant!$B$9:$B$134,0),MATCH(_xlfn.CONCAT(D$1,"_3"),'Systemmanager - Datenassistent'!$B$8:$BU$8,0)), "") &amp; ""</f>
        <v/>
      </c>
      <c r="E132" t="str">
        <f t="shared" si="2"/>
        <v/>
      </c>
      <c r="F132" t="str">
        <f>_xlfn.IFNA(INDEX('Systemmanager - Datenassistent'!$B$9:$BU$134,MATCH($A132,Input_Lieferant!$B$9:$B$134,0),MATCH(F$1,'Systemmanager - Datenassistent'!$B$8:$BU$8,0)), "") &amp; ""</f>
        <v/>
      </c>
      <c r="G132" t="str">
        <f>_xlfn.IFNA(INDEX('Systemmanager - Datenassistent'!$J$9:$BU$134,MATCH($A132,Input_Lieferant!$B$9:$B$134,0),MATCH(G$1,'Systemmanager - Datenassistent'!$J$8:$BU$8,0)), "") &amp; ""</f>
        <v/>
      </c>
    </row>
    <row r="133" spans="1:7" x14ac:dyDescent="0.2">
      <c r="A133" s="257" t="str">
        <f>IFERROR(IF(AND(A129=A130,A130=A131,A131=A132),IF(A132+1&gt;MATCH(0,Input_Lieferant!$B$9:$B$158,-1),"",A132+1),A132),"")</f>
        <v/>
      </c>
      <c r="B133" t="str">
        <f>_xlfn.IFNA(INDEX(Input_Lieferant!$C$9:$BE$158,MATCH($A133,Input_Lieferant!$B$9:$B$158,0),MATCH(B$1,Input_Lieferant!$C$8:$BE$8,0)), "")</f>
        <v/>
      </c>
      <c r="C133" t="str">
        <f>_xlfn.IFNA(INDEX(Input_Lieferant!$C$9:$BE$158,MATCH($A133,Input_Lieferant!$B$9:$B$158,0),MATCH(C$1,Input_Lieferant!$C$8:$BE$8,0)), "")</f>
        <v/>
      </c>
      <c r="D133" t="str">
        <f>_xlfn.IFNA(INDEX('Systemmanager - Datenassistent'!$B$9:$BU$134,MATCH($A133,Input_Lieferant!$B$9:$B$134,0),MATCH(_xlfn.CONCAT(D$1,"_4"),'Systemmanager - Datenassistent'!$B$8:$BU$8,0)), "") &amp; ""</f>
        <v/>
      </c>
      <c r="E133" t="str">
        <f t="shared" si="2"/>
        <v/>
      </c>
      <c r="F133" t="str">
        <f>_xlfn.IFNA(INDEX('Systemmanager - Datenassistent'!$B$9:$BU$134,MATCH($A133,Input_Lieferant!$B$9:$B$134,0),MATCH(F$1,'Systemmanager - Datenassistent'!$B$8:$BU$8,0)), "") &amp; ""</f>
        <v/>
      </c>
      <c r="G133" t="str">
        <f>_xlfn.IFNA(INDEX('Systemmanager - Datenassistent'!$J$9:$BU$134,MATCH($A133,Input_Lieferant!$B$9:$B$134,0),MATCH(G$1,'Systemmanager - Datenassistent'!$J$8:$BU$8,0)), "") &amp; ""</f>
        <v/>
      </c>
    </row>
    <row r="134" spans="1:7" x14ac:dyDescent="0.2">
      <c r="A134" s="257" t="str">
        <f>IFERROR(IF(AND(A130=A131,A131=A132,A132=A133),IF(A133+1&gt;MATCH(0,Input_Lieferant!$B$9:$B$158,-1),"",A133+1),A133),"")</f>
        <v/>
      </c>
      <c r="B134" t="str">
        <f>_xlfn.IFNA(INDEX(Input_Lieferant!$C$9:$BE$158,MATCH($A134,Input_Lieferant!$B$9:$B$158,0),MATCH(B$1,Input_Lieferant!$C$8:$BE$8,0)), "")</f>
        <v/>
      </c>
      <c r="C134" t="str">
        <f>_xlfn.IFNA(INDEX(Input_Lieferant!$C$9:$BE$158,MATCH($A134,Input_Lieferant!$B$9:$B$158,0),MATCH(C$1,Input_Lieferant!$C$8:$BE$8,0)), "")</f>
        <v/>
      </c>
      <c r="D134" t="str">
        <f>_xlfn.IFNA(INDEX('Systemmanager - Datenassistent'!$B$9:$BU$134,MATCH($A134,Input_Lieferant!$B$9:$B$134,0),MATCH(_xlfn.CONCAT(D$1,"_1"),'Systemmanager - Datenassistent'!$B$8:$BU$8,0)), "") &amp; ""</f>
        <v/>
      </c>
      <c r="E134" t="str">
        <f t="shared" si="2"/>
        <v/>
      </c>
      <c r="F134" t="str">
        <f>_xlfn.IFNA(INDEX('Systemmanager - Datenassistent'!$B$9:$BU$134,MATCH($A134,Input_Lieferant!$B$9:$B$134,0),MATCH(F$1,'Systemmanager - Datenassistent'!$B$8:$BU$8,0)), "") &amp; ""</f>
        <v/>
      </c>
      <c r="G134" t="str">
        <f>_xlfn.IFNA(INDEX('Systemmanager - Datenassistent'!$J$9:$BU$134,MATCH($A134,Input_Lieferant!$B$9:$B$134,0),MATCH(G$1,'Systemmanager - Datenassistent'!$J$8:$BU$8,0)), "") &amp; ""</f>
        <v/>
      </c>
    </row>
    <row r="135" spans="1:7" x14ac:dyDescent="0.2">
      <c r="A135" s="257" t="str">
        <f>IFERROR(IF(AND(A131=A132,A132=A133,A133=A134),IF(A134+1&gt;MATCH(0,Input_Lieferant!$B$9:$B$158,-1),"",A134+1),A134),"")</f>
        <v/>
      </c>
      <c r="B135" t="str">
        <f>_xlfn.IFNA(INDEX(Input_Lieferant!$C$9:$BE$158,MATCH($A135,Input_Lieferant!$B$9:$B$158,0),MATCH(B$1,Input_Lieferant!$C$8:$BE$8,0)), "")</f>
        <v/>
      </c>
      <c r="C135" t="str">
        <f>_xlfn.IFNA(INDEX(Input_Lieferant!$C$9:$BE$158,MATCH($A135,Input_Lieferant!$B$9:$B$158,0),MATCH(C$1,Input_Lieferant!$C$8:$BE$8,0)), "")</f>
        <v/>
      </c>
      <c r="D135" t="str">
        <f>_xlfn.IFNA(INDEX('Systemmanager - Datenassistent'!$B$9:$BU$134,MATCH($A135,Input_Lieferant!$B$9:$B$134,0),MATCH(_xlfn.CONCAT(D$1,"_2"),'Systemmanager - Datenassistent'!$B$8:$BU$8,0)), "") &amp; ""</f>
        <v/>
      </c>
      <c r="E135" t="str">
        <f t="shared" si="2"/>
        <v/>
      </c>
      <c r="F135" t="str">
        <f>_xlfn.IFNA(INDEX('Systemmanager - Datenassistent'!$B$9:$BU$134,MATCH($A135,Input_Lieferant!$B$9:$B$134,0),MATCH(F$1,'Systemmanager - Datenassistent'!$B$8:$BU$8,0)), "") &amp; ""</f>
        <v/>
      </c>
      <c r="G135" t="str">
        <f>_xlfn.IFNA(INDEX('Systemmanager - Datenassistent'!$J$9:$BU$134,MATCH($A135,Input_Lieferant!$B$9:$B$134,0),MATCH(G$1,'Systemmanager - Datenassistent'!$J$8:$BU$8,0)), "") &amp; ""</f>
        <v/>
      </c>
    </row>
    <row r="136" spans="1:7" x14ac:dyDescent="0.2">
      <c r="A136" s="257" t="str">
        <f>IFERROR(IF(AND(A132=A133,A133=A134,A134=A135),IF(A135+1&gt;MATCH(0,Input_Lieferant!$B$9:$B$158,-1),"",A135+1),A135),"")</f>
        <v/>
      </c>
      <c r="B136" t="str">
        <f>_xlfn.IFNA(INDEX(Input_Lieferant!$C$9:$BE$158,MATCH($A136,Input_Lieferant!$B$9:$B$158,0),MATCH(B$1,Input_Lieferant!$C$8:$BE$8,0)), "")</f>
        <v/>
      </c>
      <c r="C136" t="str">
        <f>_xlfn.IFNA(INDEX(Input_Lieferant!$C$9:$BE$158,MATCH($A136,Input_Lieferant!$B$9:$B$158,0),MATCH(C$1,Input_Lieferant!$C$8:$BE$8,0)), "")</f>
        <v/>
      </c>
      <c r="D136" t="str">
        <f>_xlfn.IFNA(INDEX('Systemmanager - Datenassistent'!$B$9:$BU$134,MATCH($A136,Input_Lieferant!$B$9:$B$134,0),MATCH(_xlfn.CONCAT(D$1,"_3"),'Systemmanager - Datenassistent'!$B$8:$BU$8,0)), "") &amp; ""</f>
        <v/>
      </c>
      <c r="E136" t="str">
        <f t="shared" si="2"/>
        <v/>
      </c>
      <c r="F136" t="str">
        <f>_xlfn.IFNA(INDEX('Systemmanager - Datenassistent'!$B$9:$BU$134,MATCH($A136,Input_Lieferant!$B$9:$B$134,0),MATCH(F$1,'Systemmanager - Datenassistent'!$B$8:$BU$8,0)), "") &amp; ""</f>
        <v/>
      </c>
      <c r="G136" t="str">
        <f>_xlfn.IFNA(INDEX('Systemmanager - Datenassistent'!$J$9:$BU$134,MATCH($A136,Input_Lieferant!$B$9:$B$134,0),MATCH(G$1,'Systemmanager - Datenassistent'!$J$8:$BU$8,0)), "") &amp; ""</f>
        <v/>
      </c>
    </row>
    <row r="137" spans="1:7" x14ac:dyDescent="0.2">
      <c r="A137" s="257" t="str">
        <f>IFERROR(IF(AND(A133=A134,A134=A135,A135=A136),IF(A136+1&gt;MATCH(0,Input_Lieferant!$B$9:$B$158,-1),"",A136+1),A136),"")</f>
        <v/>
      </c>
      <c r="B137" t="str">
        <f>_xlfn.IFNA(INDEX(Input_Lieferant!$C$9:$BE$158,MATCH($A137,Input_Lieferant!$B$9:$B$158,0),MATCH(B$1,Input_Lieferant!$C$8:$BE$8,0)), "")</f>
        <v/>
      </c>
      <c r="C137" t="str">
        <f>_xlfn.IFNA(INDEX(Input_Lieferant!$C$9:$BE$158,MATCH($A137,Input_Lieferant!$B$9:$B$158,0),MATCH(C$1,Input_Lieferant!$C$8:$BE$8,0)), "")</f>
        <v/>
      </c>
      <c r="D137" t="str">
        <f>_xlfn.IFNA(INDEX('Systemmanager - Datenassistent'!$B$9:$BU$134,MATCH($A137,Input_Lieferant!$B$9:$B$134,0),MATCH(_xlfn.CONCAT(D$1,"_4"),'Systemmanager - Datenassistent'!$B$8:$BU$8,0)), "") &amp; ""</f>
        <v/>
      </c>
      <c r="E137" t="str">
        <f t="shared" si="2"/>
        <v/>
      </c>
      <c r="F137" t="str">
        <f>_xlfn.IFNA(INDEX('Systemmanager - Datenassistent'!$B$9:$BU$134,MATCH($A137,Input_Lieferant!$B$9:$B$134,0),MATCH(F$1,'Systemmanager - Datenassistent'!$B$8:$BU$8,0)), "") &amp; ""</f>
        <v/>
      </c>
      <c r="G137" t="str">
        <f>_xlfn.IFNA(INDEX('Systemmanager - Datenassistent'!$J$9:$BU$134,MATCH($A137,Input_Lieferant!$B$9:$B$134,0),MATCH(G$1,'Systemmanager - Datenassistent'!$J$8:$BU$8,0)), "") &amp; ""</f>
        <v/>
      </c>
    </row>
    <row r="138" spans="1:7" x14ac:dyDescent="0.2">
      <c r="A138" s="257" t="str">
        <f>IFERROR(IF(AND(A134=A135,A135=A136,A136=A137),IF(A137+1&gt;MATCH(0,Input_Lieferant!$B$9:$B$158,-1),"",A137+1),A137),"")</f>
        <v/>
      </c>
      <c r="B138" t="str">
        <f>_xlfn.IFNA(INDEX(Input_Lieferant!$C$9:$BE$158,MATCH($A138,Input_Lieferant!$B$9:$B$158,0),MATCH(B$1,Input_Lieferant!$C$8:$BE$8,0)), "")</f>
        <v/>
      </c>
      <c r="C138" t="str">
        <f>_xlfn.IFNA(INDEX(Input_Lieferant!$C$9:$BE$158,MATCH($A138,Input_Lieferant!$B$9:$B$158,0),MATCH(C$1,Input_Lieferant!$C$8:$BE$8,0)), "")</f>
        <v/>
      </c>
      <c r="D138" t="str">
        <f>_xlfn.IFNA(INDEX('Systemmanager - Datenassistent'!$B$9:$BU$134,MATCH($A138,Input_Lieferant!$B$9:$B$134,0),MATCH(_xlfn.CONCAT(D$1,"_1"),'Systemmanager - Datenassistent'!$B$8:$BU$8,0)), "") &amp; ""</f>
        <v/>
      </c>
      <c r="E138" t="str">
        <f t="shared" si="2"/>
        <v/>
      </c>
      <c r="F138" t="str">
        <f>_xlfn.IFNA(INDEX('Systemmanager - Datenassistent'!$B$9:$BU$134,MATCH($A138,Input_Lieferant!$B$9:$B$134,0),MATCH(F$1,'Systemmanager - Datenassistent'!$B$8:$BU$8,0)), "") &amp; ""</f>
        <v/>
      </c>
      <c r="G138" t="str">
        <f>_xlfn.IFNA(INDEX('Systemmanager - Datenassistent'!$J$9:$BU$134,MATCH($A138,Input_Lieferant!$B$9:$B$134,0),MATCH(G$1,'Systemmanager - Datenassistent'!$J$8:$BU$8,0)), "") &amp; ""</f>
        <v/>
      </c>
    </row>
    <row r="139" spans="1:7" x14ac:dyDescent="0.2">
      <c r="A139" s="257" t="str">
        <f>IFERROR(IF(AND(A135=A136,A136=A137,A137=A138),IF(A138+1&gt;MATCH(0,Input_Lieferant!$B$9:$B$158,-1),"",A138+1),A138),"")</f>
        <v/>
      </c>
      <c r="B139" t="str">
        <f>_xlfn.IFNA(INDEX(Input_Lieferant!$C$9:$BE$158,MATCH($A139,Input_Lieferant!$B$9:$B$158,0),MATCH(B$1,Input_Lieferant!$C$8:$BE$8,0)), "")</f>
        <v/>
      </c>
      <c r="C139" t="str">
        <f>_xlfn.IFNA(INDEX(Input_Lieferant!$C$9:$BE$158,MATCH($A139,Input_Lieferant!$B$9:$B$158,0),MATCH(C$1,Input_Lieferant!$C$8:$BE$8,0)), "")</f>
        <v/>
      </c>
      <c r="D139" t="str">
        <f>_xlfn.IFNA(INDEX('Systemmanager - Datenassistent'!$B$9:$BU$134,MATCH($A139,Input_Lieferant!$B$9:$B$134,0),MATCH(_xlfn.CONCAT(D$1,"_2"),'Systemmanager - Datenassistent'!$B$8:$BU$8,0)), "") &amp; ""</f>
        <v/>
      </c>
      <c r="E139" t="str">
        <f t="shared" si="2"/>
        <v/>
      </c>
      <c r="F139" t="str">
        <f>_xlfn.IFNA(INDEX('Systemmanager - Datenassistent'!$B$9:$BU$134,MATCH($A139,Input_Lieferant!$B$9:$B$134,0),MATCH(F$1,'Systemmanager - Datenassistent'!$B$8:$BU$8,0)), "") &amp; ""</f>
        <v/>
      </c>
      <c r="G139" t="str">
        <f>_xlfn.IFNA(INDEX('Systemmanager - Datenassistent'!$J$9:$BU$134,MATCH($A139,Input_Lieferant!$B$9:$B$134,0),MATCH(G$1,'Systemmanager - Datenassistent'!$J$8:$BU$8,0)), "") &amp; ""</f>
        <v/>
      </c>
    </row>
    <row r="140" spans="1:7" x14ac:dyDescent="0.2">
      <c r="A140" s="257" t="str">
        <f>IFERROR(IF(AND(A136=A137,A137=A138,A138=A139),IF(A139+1&gt;MATCH(0,Input_Lieferant!$B$9:$B$158,-1),"",A139+1),A139),"")</f>
        <v/>
      </c>
      <c r="B140" t="str">
        <f>_xlfn.IFNA(INDEX(Input_Lieferant!$C$9:$BE$158,MATCH($A140,Input_Lieferant!$B$9:$B$158,0),MATCH(B$1,Input_Lieferant!$C$8:$BE$8,0)), "")</f>
        <v/>
      </c>
      <c r="C140" t="str">
        <f>_xlfn.IFNA(INDEX(Input_Lieferant!$C$9:$BE$158,MATCH($A140,Input_Lieferant!$B$9:$B$158,0),MATCH(C$1,Input_Lieferant!$C$8:$BE$8,0)), "")</f>
        <v/>
      </c>
      <c r="D140" t="str">
        <f>_xlfn.IFNA(INDEX('Systemmanager - Datenassistent'!$B$9:$BU$134,MATCH($A140,Input_Lieferant!$B$9:$B$134,0),MATCH(_xlfn.CONCAT(D$1,"_3"),'Systemmanager - Datenassistent'!$B$8:$BU$8,0)), "") &amp; ""</f>
        <v/>
      </c>
      <c r="E140" t="str">
        <f t="shared" si="2"/>
        <v/>
      </c>
      <c r="F140" t="str">
        <f>_xlfn.IFNA(INDEX('Systemmanager - Datenassistent'!$B$9:$BU$134,MATCH($A140,Input_Lieferant!$B$9:$B$134,0),MATCH(F$1,'Systemmanager - Datenassistent'!$B$8:$BU$8,0)), "") &amp; ""</f>
        <v/>
      </c>
      <c r="G140" t="str">
        <f>_xlfn.IFNA(INDEX('Systemmanager - Datenassistent'!$J$9:$BU$134,MATCH($A140,Input_Lieferant!$B$9:$B$134,0),MATCH(G$1,'Systemmanager - Datenassistent'!$J$8:$BU$8,0)), "") &amp; ""</f>
        <v/>
      </c>
    </row>
    <row r="141" spans="1:7" x14ac:dyDescent="0.2">
      <c r="A141" s="257" t="str">
        <f>IFERROR(IF(AND(A137=A138,A138=A139,A139=A140),IF(A140+1&gt;MATCH(0,Input_Lieferant!$B$9:$B$158,-1),"",A140+1),A140),"")</f>
        <v/>
      </c>
      <c r="B141" t="str">
        <f>_xlfn.IFNA(INDEX(Input_Lieferant!$C$9:$BE$158,MATCH($A141,Input_Lieferant!$B$9:$B$158,0),MATCH(B$1,Input_Lieferant!$C$8:$BE$8,0)), "")</f>
        <v/>
      </c>
      <c r="C141" t="str">
        <f>_xlfn.IFNA(INDEX(Input_Lieferant!$C$9:$BE$158,MATCH($A141,Input_Lieferant!$B$9:$B$158,0),MATCH(C$1,Input_Lieferant!$C$8:$BE$8,0)), "")</f>
        <v/>
      </c>
      <c r="D141" t="str">
        <f>_xlfn.IFNA(INDEX('Systemmanager - Datenassistent'!$B$9:$BU$134,MATCH($A141,Input_Lieferant!$B$9:$B$134,0),MATCH(_xlfn.CONCAT(D$1,"_4"),'Systemmanager - Datenassistent'!$B$8:$BU$8,0)), "") &amp; ""</f>
        <v/>
      </c>
      <c r="E141" t="str">
        <f t="shared" si="2"/>
        <v/>
      </c>
      <c r="F141" t="str">
        <f>_xlfn.IFNA(INDEX('Systemmanager - Datenassistent'!$B$9:$BU$134,MATCH($A141,Input_Lieferant!$B$9:$B$134,0),MATCH(F$1,'Systemmanager - Datenassistent'!$B$8:$BU$8,0)), "") &amp; ""</f>
        <v/>
      </c>
      <c r="G141" t="str">
        <f>_xlfn.IFNA(INDEX('Systemmanager - Datenassistent'!$J$9:$BU$134,MATCH($A141,Input_Lieferant!$B$9:$B$134,0),MATCH(G$1,'Systemmanager - Datenassistent'!$J$8:$BU$8,0)), "") &amp; ""</f>
        <v/>
      </c>
    </row>
    <row r="142" spans="1:7" x14ac:dyDescent="0.2">
      <c r="A142" s="257" t="str">
        <f>IFERROR(IF(AND(A138=A139,A139=A140,A140=A141),IF(A141+1&gt;MATCH(0,Input_Lieferant!$B$9:$B$158,-1),"",A141+1),A141),"")</f>
        <v/>
      </c>
      <c r="B142" t="str">
        <f>_xlfn.IFNA(INDEX(Input_Lieferant!$C$9:$BE$158,MATCH($A142,Input_Lieferant!$B$9:$B$158,0),MATCH(B$1,Input_Lieferant!$C$8:$BE$8,0)), "")</f>
        <v/>
      </c>
      <c r="C142" t="str">
        <f>_xlfn.IFNA(INDEX(Input_Lieferant!$C$9:$BE$158,MATCH($A142,Input_Lieferant!$B$9:$B$158,0),MATCH(C$1,Input_Lieferant!$C$8:$BE$8,0)), "")</f>
        <v/>
      </c>
      <c r="D142" t="str">
        <f>_xlfn.IFNA(INDEX('Systemmanager - Datenassistent'!$B$9:$BU$134,MATCH($A142,Input_Lieferant!$B$9:$B$134,0),MATCH(_xlfn.CONCAT(D$1,"_1"),'Systemmanager - Datenassistent'!$B$8:$BU$8,0)), "") &amp; ""</f>
        <v/>
      </c>
      <c r="E142" t="str">
        <f t="shared" si="2"/>
        <v/>
      </c>
      <c r="F142" t="str">
        <f>_xlfn.IFNA(INDEX('Systemmanager - Datenassistent'!$B$9:$BU$134,MATCH($A142,Input_Lieferant!$B$9:$B$134,0),MATCH(F$1,'Systemmanager - Datenassistent'!$B$8:$BU$8,0)), "") &amp; ""</f>
        <v/>
      </c>
      <c r="G142" t="str">
        <f>_xlfn.IFNA(INDEX('Systemmanager - Datenassistent'!$J$9:$BU$134,MATCH($A142,Input_Lieferant!$B$9:$B$134,0),MATCH(G$1,'Systemmanager - Datenassistent'!$J$8:$BU$8,0)), "") &amp; ""</f>
        <v/>
      </c>
    </row>
    <row r="143" spans="1:7" x14ac:dyDescent="0.2">
      <c r="A143" s="257" t="str">
        <f>IFERROR(IF(AND(A139=A140,A140=A141,A141=A142),IF(A142+1&gt;MATCH(0,Input_Lieferant!$B$9:$B$158,-1),"",A142+1),A142),"")</f>
        <v/>
      </c>
      <c r="B143" t="str">
        <f>_xlfn.IFNA(INDEX(Input_Lieferant!$C$9:$BE$158,MATCH($A143,Input_Lieferant!$B$9:$B$158,0),MATCH(B$1,Input_Lieferant!$C$8:$BE$8,0)), "")</f>
        <v/>
      </c>
      <c r="C143" t="str">
        <f>_xlfn.IFNA(INDEX(Input_Lieferant!$C$9:$BE$158,MATCH($A143,Input_Lieferant!$B$9:$B$158,0),MATCH(C$1,Input_Lieferant!$C$8:$BE$8,0)), "")</f>
        <v/>
      </c>
      <c r="D143" t="str">
        <f>_xlfn.IFNA(INDEX('Systemmanager - Datenassistent'!$B$9:$BU$134,MATCH($A143,Input_Lieferant!$B$9:$B$134,0),MATCH(_xlfn.CONCAT(D$1,"_2"),'Systemmanager - Datenassistent'!$B$8:$BU$8,0)), "") &amp; ""</f>
        <v/>
      </c>
      <c r="E143" t="str">
        <f t="shared" si="2"/>
        <v/>
      </c>
      <c r="F143" t="str">
        <f>_xlfn.IFNA(INDEX('Systemmanager - Datenassistent'!$B$9:$BU$134,MATCH($A143,Input_Lieferant!$B$9:$B$134,0),MATCH(F$1,'Systemmanager - Datenassistent'!$B$8:$BU$8,0)), "") &amp; ""</f>
        <v/>
      </c>
      <c r="G143" t="str">
        <f>_xlfn.IFNA(INDEX('Systemmanager - Datenassistent'!$J$9:$BU$134,MATCH($A143,Input_Lieferant!$B$9:$B$134,0),MATCH(G$1,'Systemmanager - Datenassistent'!$J$8:$BU$8,0)), "") &amp; ""</f>
        <v/>
      </c>
    </row>
    <row r="144" spans="1:7" x14ac:dyDescent="0.2">
      <c r="A144" s="257" t="str">
        <f>IFERROR(IF(AND(A140=A141,A141=A142,A142=A143),IF(A143+1&gt;MATCH(0,Input_Lieferant!$B$9:$B$158,-1),"",A143+1),A143),"")</f>
        <v/>
      </c>
      <c r="B144" t="str">
        <f>_xlfn.IFNA(INDEX(Input_Lieferant!$C$9:$BE$158,MATCH($A144,Input_Lieferant!$B$9:$B$158,0),MATCH(B$1,Input_Lieferant!$C$8:$BE$8,0)), "")</f>
        <v/>
      </c>
      <c r="C144" t="str">
        <f>_xlfn.IFNA(INDEX(Input_Lieferant!$C$9:$BE$158,MATCH($A144,Input_Lieferant!$B$9:$B$158,0),MATCH(C$1,Input_Lieferant!$C$8:$BE$8,0)), "")</f>
        <v/>
      </c>
      <c r="D144" t="str">
        <f>_xlfn.IFNA(INDEX('Systemmanager - Datenassistent'!$B$9:$BU$134,MATCH($A144,Input_Lieferant!$B$9:$B$134,0),MATCH(_xlfn.CONCAT(D$1,"_3"),'Systemmanager - Datenassistent'!$B$8:$BU$8,0)), "") &amp; ""</f>
        <v/>
      </c>
      <c r="E144" t="str">
        <f t="shared" si="2"/>
        <v/>
      </c>
      <c r="F144" t="str">
        <f>_xlfn.IFNA(INDEX('Systemmanager - Datenassistent'!$B$9:$BU$134,MATCH($A144,Input_Lieferant!$B$9:$B$134,0),MATCH(F$1,'Systemmanager - Datenassistent'!$B$8:$BU$8,0)), "") &amp; ""</f>
        <v/>
      </c>
      <c r="G144" t="str">
        <f>_xlfn.IFNA(INDEX('Systemmanager - Datenassistent'!$J$9:$BU$134,MATCH($A144,Input_Lieferant!$B$9:$B$134,0),MATCH(G$1,'Systemmanager - Datenassistent'!$J$8:$BU$8,0)), "") &amp; ""</f>
        <v/>
      </c>
    </row>
    <row r="145" spans="1:7" x14ac:dyDescent="0.2">
      <c r="A145" s="257" t="str">
        <f>IFERROR(IF(AND(A141=A142,A142=A143,A143=A144),IF(A144+1&gt;MATCH(0,Input_Lieferant!$B$9:$B$158,-1),"",A144+1),A144),"")</f>
        <v/>
      </c>
      <c r="B145" t="str">
        <f>_xlfn.IFNA(INDEX(Input_Lieferant!$C$9:$BE$158,MATCH($A145,Input_Lieferant!$B$9:$B$158,0),MATCH(B$1,Input_Lieferant!$C$8:$BE$8,0)), "")</f>
        <v/>
      </c>
      <c r="C145" t="str">
        <f>_xlfn.IFNA(INDEX(Input_Lieferant!$C$9:$BE$158,MATCH($A145,Input_Lieferant!$B$9:$B$158,0),MATCH(C$1,Input_Lieferant!$C$8:$BE$8,0)), "")</f>
        <v/>
      </c>
      <c r="D145" t="str">
        <f>_xlfn.IFNA(INDEX('Systemmanager - Datenassistent'!$B$9:$BU$134,MATCH($A145,Input_Lieferant!$B$9:$B$134,0),MATCH(_xlfn.CONCAT(D$1,"_4"),'Systemmanager - Datenassistent'!$B$8:$BU$8,0)), "") &amp; ""</f>
        <v/>
      </c>
      <c r="E145" t="str">
        <f t="shared" si="2"/>
        <v/>
      </c>
      <c r="F145" t="str">
        <f>_xlfn.IFNA(INDEX('Systemmanager - Datenassistent'!$B$9:$BU$134,MATCH($A145,Input_Lieferant!$B$9:$B$134,0),MATCH(F$1,'Systemmanager - Datenassistent'!$B$8:$BU$8,0)), "") &amp; ""</f>
        <v/>
      </c>
      <c r="G145" t="str">
        <f>_xlfn.IFNA(INDEX('Systemmanager - Datenassistent'!$J$9:$BU$134,MATCH($A145,Input_Lieferant!$B$9:$B$134,0),MATCH(G$1,'Systemmanager - Datenassistent'!$J$8:$BU$8,0)), "") &amp; ""</f>
        <v/>
      </c>
    </row>
    <row r="146" spans="1:7" x14ac:dyDescent="0.2">
      <c r="A146" s="257" t="str">
        <f>IFERROR(IF(AND(A142=A143,A143=A144,A144=A145),IF(A145+1&gt;MATCH(0,Input_Lieferant!$B$9:$B$158,-1),"",A145+1),A145),"")</f>
        <v/>
      </c>
      <c r="B146" t="str">
        <f>_xlfn.IFNA(INDEX(Input_Lieferant!$C$9:$BE$158,MATCH($A146,Input_Lieferant!$B$9:$B$158,0),MATCH(B$1,Input_Lieferant!$C$8:$BE$8,0)), "")</f>
        <v/>
      </c>
      <c r="C146" t="str">
        <f>_xlfn.IFNA(INDEX(Input_Lieferant!$C$9:$BE$158,MATCH($A146,Input_Lieferant!$B$9:$B$158,0),MATCH(C$1,Input_Lieferant!$C$8:$BE$8,0)), "")</f>
        <v/>
      </c>
      <c r="D146" t="str">
        <f>_xlfn.IFNA(INDEX('Systemmanager - Datenassistent'!$B$9:$BU$134,MATCH($A146,Input_Lieferant!$B$9:$B$134,0),MATCH(_xlfn.CONCAT(D$1,"_1"),'Systemmanager - Datenassistent'!$B$8:$BU$8,0)), "") &amp; ""</f>
        <v/>
      </c>
      <c r="E146" t="str">
        <f t="shared" si="2"/>
        <v/>
      </c>
      <c r="F146" t="str">
        <f>_xlfn.IFNA(INDEX('Systemmanager - Datenassistent'!$B$9:$BU$134,MATCH($A146,Input_Lieferant!$B$9:$B$134,0),MATCH(F$1,'Systemmanager - Datenassistent'!$B$8:$BU$8,0)), "") &amp; ""</f>
        <v/>
      </c>
      <c r="G146" t="str">
        <f>_xlfn.IFNA(INDEX('Systemmanager - Datenassistent'!$J$9:$BU$134,MATCH($A146,Input_Lieferant!$B$9:$B$134,0),MATCH(G$1,'Systemmanager - Datenassistent'!$J$8:$BU$8,0)), "") &amp; ""</f>
        <v/>
      </c>
    </row>
    <row r="147" spans="1:7" x14ac:dyDescent="0.2">
      <c r="A147" s="257" t="str">
        <f>IFERROR(IF(AND(A143=A144,A144=A145,A145=A146),IF(A146+1&gt;MATCH(0,Input_Lieferant!$B$9:$B$158,-1),"",A146+1),A146),"")</f>
        <v/>
      </c>
      <c r="B147" t="str">
        <f>_xlfn.IFNA(INDEX(Input_Lieferant!$C$9:$BE$158,MATCH($A147,Input_Lieferant!$B$9:$B$158,0),MATCH(B$1,Input_Lieferant!$C$8:$BE$8,0)), "")</f>
        <v/>
      </c>
      <c r="C147" t="str">
        <f>_xlfn.IFNA(INDEX(Input_Lieferant!$C$9:$BE$158,MATCH($A147,Input_Lieferant!$B$9:$B$158,0),MATCH(C$1,Input_Lieferant!$C$8:$BE$8,0)), "")</f>
        <v/>
      </c>
      <c r="D147" t="str">
        <f>_xlfn.IFNA(INDEX('Systemmanager - Datenassistent'!$B$9:$BU$134,MATCH($A147,Input_Lieferant!$B$9:$B$134,0),MATCH(_xlfn.CONCAT(D$1,"_2"),'Systemmanager - Datenassistent'!$B$8:$BU$8,0)), "") &amp; ""</f>
        <v/>
      </c>
      <c r="E147" t="str">
        <f t="shared" si="2"/>
        <v/>
      </c>
      <c r="F147" t="str">
        <f>_xlfn.IFNA(INDEX('Systemmanager - Datenassistent'!$B$9:$BU$134,MATCH($A147,Input_Lieferant!$B$9:$B$134,0),MATCH(F$1,'Systemmanager - Datenassistent'!$B$8:$BU$8,0)), "") &amp; ""</f>
        <v/>
      </c>
      <c r="G147" t="str">
        <f>_xlfn.IFNA(INDEX('Systemmanager - Datenassistent'!$J$9:$BU$134,MATCH($A147,Input_Lieferant!$B$9:$B$134,0),MATCH(G$1,'Systemmanager - Datenassistent'!$J$8:$BU$8,0)), "") &amp; ""</f>
        <v/>
      </c>
    </row>
    <row r="148" spans="1:7" x14ac:dyDescent="0.2">
      <c r="A148" s="257" t="str">
        <f>IFERROR(IF(AND(A144=A145,A145=A146,A146=A147),IF(A147+1&gt;MATCH(0,Input_Lieferant!$B$9:$B$158,-1),"",A147+1),A147),"")</f>
        <v/>
      </c>
      <c r="B148" t="str">
        <f>_xlfn.IFNA(INDEX(Input_Lieferant!$C$9:$BE$158,MATCH($A148,Input_Lieferant!$B$9:$B$158,0),MATCH(B$1,Input_Lieferant!$C$8:$BE$8,0)), "")</f>
        <v/>
      </c>
      <c r="C148" t="str">
        <f>_xlfn.IFNA(INDEX(Input_Lieferant!$C$9:$BE$158,MATCH($A148,Input_Lieferant!$B$9:$B$158,0),MATCH(C$1,Input_Lieferant!$C$8:$BE$8,0)), "")</f>
        <v/>
      </c>
      <c r="D148" t="str">
        <f>_xlfn.IFNA(INDEX('Systemmanager - Datenassistent'!$B$9:$BU$134,MATCH($A148,Input_Lieferant!$B$9:$B$134,0),MATCH(_xlfn.CONCAT(D$1,"_3"),'Systemmanager - Datenassistent'!$B$8:$BU$8,0)), "") &amp; ""</f>
        <v/>
      </c>
      <c r="E148" t="str">
        <f t="shared" si="2"/>
        <v/>
      </c>
      <c r="F148" t="str">
        <f>_xlfn.IFNA(INDEX('Systemmanager - Datenassistent'!$B$9:$BU$134,MATCH($A148,Input_Lieferant!$B$9:$B$134,0),MATCH(F$1,'Systemmanager - Datenassistent'!$B$8:$BU$8,0)), "") &amp; ""</f>
        <v/>
      </c>
      <c r="G148" t="str">
        <f>_xlfn.IFNA(INDEX('Systemmanager - Datenassistent'!$J$9:$BU$134,MATCH($A148,Input_Lieferant!$B$9:$B$134,0),MATCH(G$1,'Systemmanager - Datenassistent'!$J$8:$BU$8,0)), "") &amp; ""</f>
        <v/>
      </c>
    </row>
    <row r="149" spans="1:7" x14ac:dyDescent="0.2">
      <c r="A149" s="257" t="str">
        <f>IFERROR(IF(AND(A145=A146,A146=A147,A147=A148),IF(A148+1&gt;MATCH(0,Input_Lieferant!$B$9:$B$158,-1),"",A148+1),A148),"")</f>
        <v/>
      </c>
      <c r="B149" t="str">
        <f>_xlfn.IFNA(INDEX(Input_Lieferant!$C$9:$BE$158,MATCH($A149,Input_Lieferant!$B$9:$B$158,0),MATCH(B$1,Input_Lieferant!$C$8:$BE$8,0)), "")</f>
        <v/>
      </c>
      <c r="C149" t="str">
        <f>_xlfn.IFNA(INDEX(Input_Lieferant!$C$9:$BE$158,MATCH($A149,Input_Lieferant!$B$9:$B$158,0),MATCH(C$1,Input_Lieferant!$C$8:$BE$8,0)), "")</f>
        <v/>
      </c>
      <c r="D149" t="str">
        <f>_xlfn.IFNA(INDEX('Systemmanager - Datenassistent'!$B$9:$BU$134,MATCH($A149,Input_Lieferant!$B$9:$B$134,0),MATCH(_xlfn.CONCAT(D$1,"_4"),'Systemmanager - Datenassistent'!$B$8:$BU$8,0)), "") &amp; ""</f>
        <v/>
      </c>
      <c r="E149" t="str">
        <f t="shared" si="2"/>
        <v/>
      </c>
      <c r="F149" t="str">
        <f>_xlfn.IFNA(INDEX('Systemmanager - Datenassistent'!$B$9:$BU$134,MATCH($A149,Input_Lieferant!$B$9:$B$134,0),MATCH(F$1,'Systemmanager - Datenassistent'!$B$8:$BU$8,0)), "") &amp; ""</f>
        <v/>
      </c>
      <c r="G149" t="str">
        <f>_xlfn.IFNA(INDEX('Systemmanager - Datenassistent'!$J$9:$BU$134,MATCH($A149,Input_Lieferant!$B$9:$B$134,0),MATCH(G$1,'Systemmanager - Datenassistent'!$J$8:$BU$8,0)), "") &amp; ""</f>
        <v/>
      </c>
    </row>
    <row r="150" spans="1:7" x14ac:dyDescent="0.2">
      <c r="A150" s="257" t="str">
        <f>IFERROR(IF(AND(A146=A147,A147=A148,A148=A149),IF(A149+1&gt;MATCH(0,Input_Lieferant!$B$9:$B$158,-1),"",A149+1),A149),"")</f>
        <v/>
      </c>
      <c r="B150" t="str">
        <f>_xlfn.IFNA(INDEX(Input_Lieferant!$C$9:$BE$158,MATCH($A150,Input_Lieferant!$B$9:$B$158,0),MATCH(B$1,Input_Lieferant!$C$8:$BE$8,0)), "")</f>
        <v/>
      </c>
      <c r="C150" t="str">
        <f>_xlfn.IFNA(INDEX(Input_Lieferant!$C$9:$BE$158,MATCH($A150,Input_Lieferant!$B$9:$B$158,0),MATCH(C$1,Input_Lieferant!$C$8:$BE$8,0)), "")</f>
        <v/>
      </c>
      <c r="D150" t="str">
        <f>_xlfn.IFNA(INDEX('Systemmanager - Datenassistent'!$B$9:$BU$134,MATCH($A150,Input_Lieferant!$B$9:$B$134,0),MATCH(_xlfn.CONCAT(D$1,"_1"),'Systemmanager - Datenassistent'!$B$8:$BU$8,0)), "") &amp; ""</f>
        <v/>
      </c>
      <c r="E150" t="str">
        <f t="shared" si="2"/>
        <v/>
      </c>
      <c r="F150" t="str">
        <f>_xlfn.IFNA(INDEX('Systemmanager - Datenassistent'!$B$9:$BU$134,MATCH($A150,Input_Lieferant!$B$9:$B$134,0),MATCH(F$1,'Systemmanager - Datenassistent'!$B$8:$BU$8,0)), "") &amp; ""</f>
        <v/>
      </c>
      <c r="G150" t="str">
        <f>_xlfn.IFNA(INDEX('Systemmanager - Datenassistent'!$J$9:$BU$134,MATCH($A150,Input_Lieferant!$B$9:$B$134,0),MATCH(G$1,'Systemmanager - Datenassistent'!$J$8:$BU$8,0)), "") &amp; ""</f>
        <v/>
      </c>
    </row>
    <row r="151" spans="1:7" x14ac:dyDescent="0.2">
      <c r="A151" s="257" t="str">
        <f>IFERROR(IF(AND(A147=A148,A148=A149,A149=A150),IF(A150+1&gt;MATCH(0,Input_Lieferant!$B$9:$B$158,-1),"",A150+1),A150),"")</f>
        <v/>
      </c>
      <c r="B151" t="str">
        <f>_xlfn.IFNA(INDEX(Input_Lieferant!$C$9:$BE$158,MATCH($A151,Input_Lieferant!$B$9:$B$158,0),MATCH(B$1,Input_Lieferant!$C$8:$BE$8,0)), "")</f>
        <v/>
      </c>
      <c r="C151" t="str">
        <f>_xlfn.IFNA(INDEX(Input_Lieferant!$C$9:$BE$158,MATCH($A151,Input_Lieferant!$B$9:$B$158,0),MATCH(C$1,Input_Lieferant!$C$8:$BE$8,0)), "")</f>
        <v/>
      </c>
      <c r="D151" t="str">
        <f>_xlfn.IFNA(INDEX('Systemmanager - Datenassistent'!$B$9:$BU$134,MATCH($A151,Input_Lieferant!$B$9:$B$134,0),MATCH(_xlfn.CONCAT(D$1,"_2"),'Systemmanager - Datenassistent'!$B$8:$BU$8,0)), "") &amp; ""</f>
        <v/>
      </c>
      <c r="E151" t="str">
        <f t="shared" si="2"/>
        <v/>
      </c>
      <c r="F151" t="str">
        <f>_xlfn.IFNA(INDEX('Systemmanager - Datenassistent'!$B$9:$BU$134,MATCH($A151,Input_Lieferant!$B$9:$B$134,0),MATCH(F$1,'Systemmanager - Datenassistent'!$B$8:$BU$8,0)), "") &amp; ""</f>
        <v/>
      </c>
      <c r="G151" t="str">
        <f>_xlfn.IFNA(INDEX('Systemmanager - Datenassistent'!$J$9:$BU$134,MATCH($A151,Input_Lieferant!$B$9:$B$134,0),MATCH(G$1,'Systemmanager - Datenassistent'!$J$8:$BU$8,0)), "") &amp; ""</f>
        <v/>
      </c>
    </row>
    <row r="152" spans="1:7" x14ac:dyDescent="0.2">
      <c r="A152" s="257" t="str">
        <f>IFERROR(IF(AND(A148=A149,A149=A150,A150=A151),IF(A151+1&gt;MATCH(0,Input_Lieferant!$B$9:$B$158,-1),"",A151+1),A151),"")</f>
        <v/>
      </c>
      <c r="B152" s="88"/>
      <c r="C152" s="88"/>
      <c r="D152" t="str">
        <f>_xlfn.IFNA(INDEX('Systemmanager - Datenassistent'!$B$9:$BU$134,MATCH($A152,Input_Lieferant!$B$9:$B$134,0),MATCH(_xlfn.CONCAT(D$1,"_3"),'Systemmanager - Datenassistent'!$B$8:$BU$8,0)), "") &amp; ""</f>
        <v/>
      </c>
      <c r="E152" t="str">
        <f t="shared" si="2"/>
        <v/>
      </c>
      <c r="F152" s="88"/>
      <c r="G152" s="88"/>
    </row>
    <row r="153" spans="1:7" x14ac:dyDescent="0.2">
      <c r="A153" s="257" t="str">
        <f>IFERROR(IF(AND(A149=A150,A150=A151,A151=A152),IF(A152+1&gt;MATCH(0,Input_Lieferant!$B$9:$B$158,-1),"",A152+1),A152),"")</f>
        <v/>
      </c>
      <c r="D153" t="str">
        <f>_xlfn.IFNA(INDEX('Systemmanager - Datenassistent'!$B$9:$BU$134,MATCH($A153,Input_Lieferant!$B$9:$B$134,0),MATCH(_xlfn.CONCAT(D$1,"_4"),'Systemmanager - Datenassistent'!$B$8:$BU$8,0)), "") &amp; ""</f>
        <v/>
      </c>
      <c r="E153" t="str">
        <f t="shared" si="2"/>
        <v/>
      </c>
    </row>
    <row r="154" spans="1:7" x14ac:dyDescent="0.2">
      <c r="A154" s="257" t="str">
        <f>IFERROR(IF(AND(A150=A151,A151=A152,A152=A153),IF(A153+1&gt;MATCH(0,Input_Lieferant!$B$9:$B$158,-1),"",A153+1),A153),"")</f>
        <v/>
      </c>
      <c r="D154" t="str">
        <f>_xlfn.IFNA(INDEX('Systemmanager - Datenassistent'!$B$9:$BU$134,MATCH($A154,Input_Lieferant!$B$9:$B$134,0),MATCH(_xlfn.CONCAT(D$1,"_1"),'Systemmanager - Datenassistent'!$B$8:$BU$8,0)), "") &amp; ""</f>
        <v/>
      </c>
      <c r="E154" t="str">
        <f t="shared" si="2"/>
        <v/>
      </c>
    </row>
    <row r="155" spans="1:7" x14ac:dyDescent="0.2">
      <c r="A155" s="257" t="str">
        <f>IFERROR(IF(AND(A151=A152,A152=A153,A153=A154),IF(A154+1&gt;MATCH(0,Input_Lieferant!$B$9:$B$158,-1),"",A154+1),A154),"")</f>
        <v/>
      </c>
      <c r="D155" t="str">
        <f>_xlfn.IFNA(INDEX('Systemmanager - Datenassistent'!$B$9:$BU$134,MATCH($A155,Input_Lieferant!$B$9:$B$134,0),MATCH(_xlfn.CONCAT(D$1,"_2"),'Systemmanager - Datenassistent'!$B$8:$BU$8,0)), "") &amp; ""</f>
        <v/>
      </c>
      <c r="E155" t="str">
        <f t="shared" si="2"/>
        <v/>
      </c>
    </row>
    <row r="156" spans="1:7" x14ac:dyDescent="0.2">
      <c r="A156" s="257" t="str">
        <f>IFERROR(IF(AND(A152=A153,A153=A154,A154=A155),IF(A155+1&gt;MATCH(0,Input_Lieferant!$B$9:$B$158,-1),"",A155+1),A155),"")</f>
        <v/>
      </c>
      <c r="D156" t="str">
        <f>_xlfn.IFNA(INDEX('Systemmanager - Datenassistent'!$B$9:$BU$134,MATCH($A156,Input_Lieferant!$B$9:$B$134,0),MATCH(_xlfn.CONCAT(D$1,"_3"),'Systemmanager - Datenassistent'!$B$8:$BU$8,0)), "") &amp; ""</f>
        <v/>
      </c>
      <c r="E156" t="str">
        <f t="shared" si="2"/>
        <v/>
      </c>
    </row>
    <row r="157" spans="1:7" x14ac:dyDescent="0.2">
      <c r="A157" s="257" t="str">
        <f>IFERROR(IF(AND(A153=A154,A154=A155,A155=A156),IF(A156+1&gt;MATCH(0,Input_Lieferant!$B$9:$B$158,-1),"",A156+1),A156),"")</f>
        <v/>
      </c>
      <c r="D157" t="str">
        <f>_xlfn.IFNA(INDEX('Systemmanager - Datenassistent'!$B$9:$BU$134,MATCH($A157,Input_Lieferant!$B$9:$B$134,0),MATCH(_xlfn.CONCAT(D$1,"_4"),'Systemmanager - Datenassistent'!$B$8:$BU$8,0)), "") &amp; ""</f>
        <v/>
      </c>
      <c r="E157" t="str">
        <f t="shared" si="2"/>
        <v/>
      </c>
    </row>
    <row r="158" spans="1:7" x14ac:dyDescent="0.2">
      <c r="A158" s="257" t="str">
        <f>IFERROR(IF(AND(A154=A155,A155=A156,A156=A157),IF(A157+1&gt;MATCH(0,Input_Lieferant!$B$9:$B$158,-1),"",A157+1),A157),"")</f>
        <v/>
      </c>
      <c r="D158" t="str">
        <f>_xlfn.IFNA(INDEX('Systemmanager - Datenassistent'!$B$9:$BU$134,MATCH($A158,Input_Lieferant!$B$9:$B$134,0),MATCH(_xlfn.CONCAT(D$1,"_1"),'Systemmanager - Datenassistent'!$B$8:$BU$8,0)), "") &amp; ""</f>
        <v/>
      </c>
      <c r="E158" t="str">
        <f t="shared" si="2"/>
        <v/>
      </c>
    </row>
    <row r="159" spans="1:7" x14ac:dyDescent="0.2">
      <c r="A159" s="257" t="str">
        <f>IFERROR(IF(AND(A155=A156,A156=A157,A157=A158),IF(A158+1&gt;MATCH(0,Input_Lieferant!$B$9:$B$158,-1),"",A158+1),A158),"")</f>
        <v/>
      </c>
      <c r="D159" t="str">
        <f>_xlfn.IFNA(INDEX('Systemmanager - Datenassistent'!$B$9:$BU$134,MATCH($A159,Input_Lieferant!$B$9:$B$134,0),MATCH(_xlfn.CONCAT(D$1,"_2"),'Systemmanager - Datenassistent'!$B$8:$BU$8,0)), "") &amp; ""</f>
        <v/>
      </c>
      <c r="E159" t="str">
        <f t="shared" si="2"/>
        <v/>
      </c>
    </row>
    <row r="160" spans="1:7" x14ac:dyDescent="0.2">
      <c r="A160" s="257" t="str">
        <f>IFERROR(IF(AND(A156=A157,A157=A158,A158=A159),IF(A159+1&gt;MATCH(0,Input_Lieferant!$B$9:$B$158,-1),"",A159+1),A159),"")</f>
        <v/>
      </c>
      <c r="D160" t="str">
        <f>_xlfn.IFNA(INDEX('Systemmanager - Datenassistent'!$B$9:$BU$134,MATCH($A160,Input_Lieferant!$B$9:$B$134,0),MATCH(_xlfn.CONCAT(D$1,"_3"),'Systemmanager - Datenassistent'!$B$8:$BU$8,0)), "") &amp; ""</f>
        <v/>
      </c>
      <c r="E160" t="str">
        <f t="shared" si="2"/>
        <v/>
      </c>
    </row>
    <row r="161" spans="1:5" x14ac:dyDescent="0.2">
      <c r="A161" s="257" t="str">
        <f>IFERROR(IF(AND(A157=A158,A158=A159,A159=A160),IF(A160+1&gt;MATCH(0,Input_Lieferant!$B$9:$B$158,-1),"",A160+1),A160),"")</f>
        <v/>
      </c>
      <c r="D161" t="str">
        <f>_xlfn.IFNA(INDEX('Systemmanager - Datenassistent'!$B$9:$BU$134,MATCH($A161,Input_Lieferant!$B$9:$B$134,0),MATCH(_xlfn.CONCAT(D$1,"_4"),'Systemmanager - Datenassistent'!$B$8:$BU$8,0)), "") &amp; ""</f>
        <v/>
      </c>
      <c r="E161" t="str">
        <f t="shared" si="2"/>
        <v/>
      </c>
    </row>
    <row r="162" spans="1:5" x14ac:dyDescent="0.2">
      <c r="A162" s="257" t="str">
        <f>IFERROR(IF(AND(A158=A159,A159=A160,A160=A161),IF(A161+1&gt;MATCH(0,Input_Lieferant!$B$9:$B$158,-1),"",A161+1),A161),"")</f>
        <v/>
      </c>
      <c r="D162" t="str">
        <f>_xlfn.IFNA(INDEX('Systemmanager - Datenassistent'!$B$9:$BU$134,MATCH($A162,Input_Lieferant!$B$9:$B$134,0),MATCH(_xlfn.CONCAT(D$1,"_1"),'Systemmanager - Datenassistent'!$B$8:$BU$8,0)), "") &amp; ""</f>
        <v/>
      </c>
      <c r="E162" t="str">
        <f t="shared" si="2"/>
        <v/>
      </c>
    </row>
    <row r="163" spans="1:5" x14ac:dyDescent="0.2">
      <c r="A163" s="257" t="str">
        <f>IFERROR(IF(AND(A159=A160,A160=A161,A161=A162),IF(A162+1&gt;MATCH(0,Input_Lieferant!$B$9:$B$158,-1),"",A162+1),A162),"")</f>
        <v/>
      </c>
      <c r="D163" t="str">
        <f>_xlfn.IFNA(INDEX('Systemmanager - Datenassistent'!$B$9:$BU$134,MATCH($A163,Input_Lieferant!$B$9:$B$134,0),MATCH(_xlfn.CONCAT(D$1,"_2"),'Systemmanager - Datenassistent'!$B$8:$BU$8,0)), "") &amp; ""</f>
        <v/>
      </c>
      <c r="E163" t="str">
        <f t="shared" si="2"/>
        <v/>
      </c>
    </row>
    <row r="164" spans="1:5" x14ac:dyDescent="0.2">
      <c r="A164" s="257" t="str">
        <f>IFERROR(IF(AND(A160=A161,A161=A162,A162=A163),IF(A163+1&gt;MATCH(0,Input_Lieferant!$B$9:$B$158,-1),"",A163+1),A163),"")</f>
        <v/>
      </c>
      <c r="D164" t="str">
        <f>_xlfn.IFNA(INDEX('Systemmanager - Datenassistent'!$B$9:$BU$134,MATCH($A164,Input_Lieferant!$B$9:$B$134,0),MATCH(_xlfn.CONCAT(D$1,"_3"),'Systemmanager - Datenassistent'!$B$8:$BU$8,0)), "") &amp; ""</f>
        <v/>
      </c>
      <c r="E164" t="str">
        <f t="shared" si="2"/>
        <v/>
      </c>
    </row>
    <row r="165" spans="1:5" x14ac:dyDescent="0.2">
      <c r="A165" s="257" t="str">
        <f>IFERROR(IF(AND(A161=A162,A162=A163,A163=A164),IF(A164+1&gt;MATCH(0,Input_Lieferant!$B$9:$B$158,-1),"",A164+1),A164),"")</f>
        <v/>
      </c>
      <c r="D165" t="str">
        <f>_xlfn.IFNA(INDEX('Systemmanager - Datenassistent'!$B$9:$BU$134,MATCH($A165,Input_Lieferant!$B$9:$B$134,0),MATCH(_xlfn.CONCAT(D$1,"_4"),'Systemmanager - Datenassistent'!$B$8:$BU$8,0)), "") &amp; ""</f>
        <v/>
      </c>
      <c r="E165" t="str">
        <f t="shared" si="2"/>
        <v/>
      </c>
    </row>
    <row r="166" spans="1:5" x14ac:dyDescent="0.2">
      <c r="A166" s="257" t="str">
        <f>IFERROR(IF(AND(A162=A163,A163=A164,A164=A165),IF(A165+1&gt;MATCH(0,Input_Lieferant!$B$9:$B$158,-1),"",A165+1),A165),"")</f>
        <v/>
      </c>
      <c r="D166" t="str">
        <f>_xlfn.IFNA(INDEX('Systemmanager - Datenassistent'!$B$9:$BU$134,MATCH($A166,Input_Lieferant!$B$9:$B$134,0),MATCH(_xlfn.CONCAT(D$1,"_1"),'Systemmanager - Datenassistent'!$B$8:$BU$8,0)), "") &amp; ""</f>
        <v/>
      </c>
      <c r="E166" t="str">
        <f t="shared" si="2"/>
        <v/>
      </c>
    </row>
    <row r="167" spans="1:5" x14ac:dyDescent="0.2">
      <c r="A167" s="257" t="str">
        <f>IFERROR(IF(AND(A163=A164,A164=A165,A165=A166),IF(A166+1&gt;MATCH(0,Input_Lieferant!$B$9:$B$158,-1),"",A166+1),A166),"")</f>
        <v/>
      </c>
      <c r="D167" t="str">
        <f>_xlfn.IFNA(INDEX('Systemmanager - Datenassistent'!$B$9:$BU$134,MATCH($A167,Input_Lieferant!$B$9:$B$134,0),MATCH(_xlfn.CONCAT(D$1,"_2"),'Systemmanager - Datenassistent'!$B$8:$BU$8,0)), "") &amp; ""</f>
        <v/>
      </c>
      <c r="E167" t="str">
        <f t="shared" si="2"/>
        <v/>
      </c>
    </row>
    <row r="168" spans="1:5" x14ac:dyDescent="0.2">
      <c r="A168" s="257" t="str">
        <f>IFERROR(IF(AND(A164=A165,A165=A166,A166=A167),IF(A167+1&gt;MATCH(0,Input_Lieferant!$B$9:$B$158,-1),"",A167+1),A167),"")</f>
        <v/>
      </c>
      <c r="D168" t="str">
        <f>_xlfn.IFNA(INDEX('Systemmanager - Datenassistent'!$B$9:$BU$134,MATCH($A168,Input_Lieferant!$B$9:$B$134,0),MATCH(_xlfn.CONCAT(D$1,"_3"),'Systemmanager - Datenassistent'!$B$8:$BU$8,0)), "") &amp; ""</f>
        <v/>
      </c>
      <c r="E168" t="str">
        <f t="shared" si="2"/>
        <v/>
      </c>
    </row>
    <row r="169" spans="1:5" x14ac:dyDescent="0.2">
      <c r="A169" s="257" t="str">
        <f>IFERROR(IF(AND(A165=A166,A166=A167,A167=A168),IF(A168+1&gt;MATCH(0,Input_Lieferant!$B$9:$B$158,-1),"",A168+1),A168),"")</f>
        <v/>
      </c>
      <c r="D169" t="str">
        <f>_xlfn.IFNA(INDEX('Systemmanager - Datenassistent'!$B$9:$BU$134,MATCH($A169,Input_Lieferant!$B$9:$B$134,0),MATCH(_xlfn.CONCAT(D$1,"_4"),'Systemmanager - Datenassistent'!$B$8:$BU$8,0)), "") &amp; ""</f>
        <v/>
      </c>
      <c r="E169" t="str">
        <f t="shared" si="2"/>
        <v/>
      </c>
    </row>
    <row r="170" spans="1:5" x14ac:dyDescent="0.2">
      <c r="A170" s="257" t="str">
        <f>IFERROR(IF(AND(A166=A167,A167=A168,A168=A169),IF(A169+1&gt;MATCH(0,Input_Lieferant!$B$9:$B$158,-1),"",A169+1),A169),"")</f>
        <v/>
      </c>
      <c r="D170" t="str">
        <f>_xlfn.IFNA(INDEX('Systemmanager - Datenassistent'!$B$9:$BU$134,MATCH($A170,Input_Lieferant!$B$9:$B$134,0),MATCH(_xlfn.CONCAT(D$1,"_1"),'Systemmanager - Datenassistent'!$B$8:$BU$8,0)), "") &amp; ""</f>
        <v/>
      </c>
      <c r="E170" t="str">
        <f t="shared" si="2"/>
        <v/>
      </c>
    </row>
    <row r="171" spans="1:5" x14ac:dyDescent="0.2">
      <c r="A171" s="257" t="str">
        <f>IFERROR(IF(AND(A167=A168,A168=A169,A169=A170),IF(A170+1&gt;MATCH(0,Input_Lieferant!$B$9:$B$158,-1),"",A170+1),A170),"")</f>
        <v/>
      </c>
      <c r="D171" t="str">
        <f>_xlfn.IFNA(INDEX('Systemmanager - Datenassistent'!$B$9:$BU$134,MATCH($A171,Input_Lieferant!$B$9:$B$134,0),MATCH(_xlfn.CONCAT(D$1,"_2"),'Systemmanager - Datenassistent'!$B$8:$BU$8,0)), "") &amp; ""</f>
        <v/>
      </c>
      <c r="E171" t="str">
        <f t="shared" si="2"/>
        <v/>
      </c>
    </row>
    <row r="172" spans="1:5" x14ac:dyDescent="0.2">
      <c r="A172" s="257" t="str">
        <f>IFERROR(IF(AND(A168=A169,A169=A170,A170=A171),IF(A171+1&gt;MATCH(0,Input_Lieferant!$B$9:$B$158,-1),"",A171+1),A171),"")</f>
        <v/>
      </c>
      <c r="D172" t="str">
        <f>_xlfn.IFNA(INDEX('Systemmanager - Datenassistent'!$B$9:$BU$134,MATCH($A172,Input_Lieferant!$B$9:$B$134,0),MATCH(_xlfn.CONCAT(D$1,"_3"),'Systemmanager - Datenassistent'!$B$8:$BU$8,0)), "") &amp; ""</f>
        <v/>
      </c>
      <c r="E172" t="str">
        <f t="shared" si="2"/>
        <v/>
      </c>
    </row>
    <row r="173" spans="1:5" x14ac:dyDescent="0.2">
      <c r="A173" s="257" t="str">
        <f>IFERROR(IF(AND(A169=A170,A170=A171,A171=A172),IF(A172+1&gt;MATCH(0,Input_Lieferant!$B$9:$B$158,-1),"",A172+1),A172),"")</f>
        <v/>
      </c>
      <c r="D173" t="str">
        <f>_xlfn.IFNA(INDEX('Systemmanager - Datenassistent'!$B$9:$BU$134,MATCH($A173,Input_Lieferant!$B$9:$B$134,0),MATCH(_xlfn.CONCAT(D$1,"_4"),'Systemmanager - Datenassistent'!$B$8:$BU$8,0)), "") &amp; ""</f>
        <v/>
      </c>
      <c r="E173" t="str">
        <f t="shared" si="2"/>
        <v/>
      </c>
    </row>
    <row r="174" spans="1:5" x14ac:dyDescent="0.2">
      <c r="A174" s="257" t="str">
        <f>IFERROR(IF(AND(A170=A171,A171=A172,A172=A173),IF(A173+1&gt;MATCH(0,Input_Lieferant!$B$9:$B$158,-1),"",A173+1),A173),"")</f>
        <v/>
      </c>
      <c r="D174" t="str">
        <f>_xlfn.IFNA(INDEX('Systemmanager - Datenassistent'!$B$9:$BU$134,MATCH($A174,Input_Lieferant!$B$9:$B$134,0),MATCH(_xlfn.CONCAT(D$1,"_1"),'Systemmanager - Datenassistent'!$B$8:$BU$8,0)), "") &amp; ""</f>
        <v/>
      </c>
      <c r="E174" t="str">
        <f t="shared" si="2"/>
        <v/>
      </c>
    </row>
    <row r="175" spans="1:5" x14ac:dyDescent="0.2">
      <c r="A175" s="257" t="str">
        <f>IFERROR(IF(AND(A171=A172,A172=A173,A173=A174),IF(A174+1&gt;MATCH(0,Input_Lieferant!$B$9:$B$158,-1),"",A174+1),A174),"")</f>
        <v/>
      </c>
      <c r="D175" t="str">
        <f>_xlfn.IFNA(INDEX('Systemmanager - Datenassistent'!$B$9:$BU$134,MATCH($A175,Input_Lieferant!$B$9:$B$134,0),MATCH(_xlfn.CONCAT(D$1,"_2"),'Systemmanager - Datenassistent'!$B$8:$BU$8,0)), "") &amp; ""</f>
        <v/>
      </c>
      <c r="E175" t="str">
        <f t="shared" si="2"/>
        <v/>
      </c>
    </row>
    <row r="176" spans="1:5" x14ac:dyDescent="0.2">
      <c r="A176" s="257" t="str">
        <f>IFERROR(IF(AND(A172=A173,A173=A174,A174=A175),IF(A175+1&gt;MATCH(0,Input_Lieferant!$B$9:$B$158,-1),"",A175+1),A175),"")</f>
        <v/>
      </c>
      <c r="D176" t="str">
        <f>_xlfn.IFNA(INDEX('Systemmanager - Datenassistent'!$B$9:$BU$134,MATCH($A176,Input_Lieferant!$B$9:$B$134,0),MATCH(_xlfn.CONCAT(D$1,"_3"),'Systemmanager - Datenassistent'!$B$8:$BU$8,0)), "") &amp; ""</f>
        <v/>
      </c>
      <c r="E176" t="str">
        <f t="shared" si="2"/>
        <v/>
      </c>
    </row>
    <row r="177" spans="1:5" x14ac:dyDescent="0.2">
      <c r="A177" s="257" t="str">
        <f>IFERROR(IF(AND(A173=A174,A174=A175,A175=A176),IF(A176+1&gt;MATCH(0,Input_Lieferant!$B$9:$B$158,-1),"",A176+1),A176),"")</f>
        <v/>
      </c>
      <c r="D177" t="str">
        <f>_xlfn.IFNA(INDEX('Systemmanager - Datenassistent'!$B$9:$BU$134,MATCH($A177,Input_Lieferant!$B$9:$B$134,0),MATCH(_xlfn.CONCAT(D$1,"_4"),'Systemmanager - Datenassistent'!$B$8:$BU$8,0)), "") &amp; ""</f>
        <v/>
      </c>
      <c r="E177" t="str">
        <f t="shared" si="2"/>
        <v/>
      </c>
    </row>
    <row r="178" spans="1:5" x14ac:dyDescent="0.2">
      <c r="A178" s="257" t="str">
        <f>IFERROR(IF(AND(A174=A175,A175=A176,A176=A177),IF(A177+1&gt;MATCH(0,Input_Lieferant!$B$9:$B$158,-1),"",A177+1),A177),"")</f>
        <v/>
      </c>
      <c r="D178" t="str">
        <f>_xlfn.IFNA(INDEX('Systemmanager - Datenassistent'!$B$9:$BU$134,MATCH($A178,Input_Lieferant!$B$9:$B$134,0),MATCH(_xlfn.CONCAT(D$1,"_1"),'Systemmanager - Datenassistent'!$B$8:$BU$8,0)), "") &amp; ""</f>
        <v/>
      </c>
      <c r="E178" t="str">
        <f t="shared" si="2"/>
        <v/>
      </c>
    </row>
    <row r="179" spans="1:5" x14ac:dyDescent="0.2">
      <c r="A179" s="257" t="str">
        <f>IFERROR(IF(AND(A175=A176,A176=A177,A177=A178),IF(A178+1&gt;MATCH(0,Input_Lieferant!$B$9:$B$158,-1),"",A178+1),A178),"")</f>
        <v/>
      </c>
      <c r="D179" t="str">
        <f>_xlfn.IFNA(INDEX('Systemmanager - Datenassistent'!$B$9:$BU$134,MATCH($A179,Input_Lieferant!$B$9:$B$134,0),MATCH(_xlfn.CONCAT(D$1,"_2"),'Systemmanager - Datenassistent'!$B$8:$BU$8,0)), "") &amp; ""</f>
        <v/>
      </c>
      <c r="E179" t="str">
        <f t="shared" si="2"/>
        <v/>
      </c>
    </row>
    <row r="180" spans="1:5" x14ac:dyDescent="0.2">
      <c r="A180" s="257" t="str">
        <f>IFERROR(IF(AND(A176=A177,A177=A178,A178=A179),IF(A179+1&gt;MATCH(0,Input_Lieferant!$B$9:$B$158,-1),"",A179+1),A179),"")</f>
        <v/>
      </c>
      <c r="D180" t="str">
        <f>_xlfn.IFNA(INDEX('Systemmanager - Datenassistent'!$B$9:$BU$134,MATCH($A180,Input_Lieferant!$B$9:$B$134,0),MATCH(_xlfn.CONCAT(D$1,"_3"),'Systemmanager - Datenassistent'!$B$8:$BU$8,0)), "") &amp; ""</f>
        <v/>
      </c>
      <c r="E180" t="str">
        <f t="shared" si="2"/>
        <v/>
      </c>
    </row>
    <row r="181" spans="1:5" x14ac:dyDescent="0.2">
      <c r="A181" s="257" t="str">
        <f>IFERROR(IF(AND(A177=A178,A178=A179,A179=A180),IF(A180+1&gt;MATCH(0,Input_Lieferant!$B$9:$B$158,-1),"",A180+1),A180),"")</f>
        <v/>
      </c>
      <c r="D181" t="str">
        <f>_xlfn.IFNA(INDEX('Systemmanager - Datenassistent'!$B$9:$BU$134,MATCH($A181,Input_Lieferant!$B$9:$B$134,0),MATCH(_xlfn.CONCAT(D$1,"_4"),'Systemmanager - Datenassistent'!$B$8:$BU$8,0)), "") &amp; ""</f>
        <v/>
      </c>
      <c r="E181" t="str">
        <f t="shared" si="2"/>
        <v/>
      </c>
    </row>
    <row r="182" spans="1:5" x14ac:dyDescent="0.2">
      <c r="A182" s="257" t="str">
        <f>IFERROR(IF(AND(A178=A179,A179=A180,A180=A181),IF(A181+1&gt;MATCH(0,Input_Lieferant!$B$9:$B$158,-1),"",A181+1),A181),"")</f>
        <v/>
      </c>
      <c r="D182" t="str">
        <f>_xlfn.IFNA(INDEX('Systemmanager - Datenassistent'!$B$9:$BU$134,MATCH($A182,Input_Lieferant!$B$9:$B$134,0),MATCH(_xlfn.CONCAT(D$1,"_1"),'Systemmanager - Datenassistent'!$B$8:$BU$8,0)), "") &amp; ""</f>
        <v/>
      </c>
      <c r="E182" t="str">
        <f t="shared" si="2"/>
        <v/>
      </c>
    </row>
    <row r="183" spans="1:5" x14ac:dyDescent="0.2">
      <c r="A183" s="257" t="str">
        <f>IFERROR(IF(AND(A179=A180,A180=A181,A181=A182),IF(A182+1&gt;MATCH(0,Input_Lieferant!$B$9:$B$158,-1),"",A182+1),A182),"")</f>
        <v/>
      </c>
      <c r="D183" t="str">
        <f>_xlfn.IFNA(INDEX('Systemmanager - Datenassistent'!$B$9:$BU$134,MATCH($A183,Input_Lieferant!$B$9:$B$134,0),MATCH(_xlfn.CONCAT(D$1,"_2"),'Systemmanager - Datenassistent'!$B$8:$BU$8,0)), "") &amp; ""</f>
        <v/>
      </c>
      <c r="E183" t="str">
        <f t="shared" si="2"/>
        <v/>
      </c>
    </row>
    <row r="184" spans="1:5" x14ac:dyDescent="0.2">
      <c r="A184" s="257" t="str">
        <f>IFERROR(IF(AND(A180=A181,A181=A182,A182=A183),IF(A183+1&gt;MATCH(0,Input_Lieferant!$B$9:$B$158,-1),"",A183+1),A183),"")</f>
        <v/>
      </c>
      <c r="D184" t="str">
        <f>_xlfn.IFNA(INDEX('Systemmanager - Datenassistent'!$B$9:$BU$134,MATCH($A184,Input_Lieferant!$B$9:$B$134,0),MATCH(_xlfn.CONCAT(D$1,"_3"),'Systemmanager - Datenassistent'!$B$8:$BU$8,0)), "") &amp; ""</f>
        <v/>
      </c>
      <c r="E184" t="str">
        <f t="shared" si="2"/>
        <v/>
      </c>
    </row>
    <row r="185" spans="1:5" x14ac:dyDescent="0.2">
      <c r="A185" s="257" t="str">
        <f>IFERROR(IF(AND(A181=A182,A182=A183,A183=A184),IF(A184+1&gt;MATCH(0,Input_Lieferant!$B$9:$B$158,-1),"",A184+1),A184),"")</f>
        <v/>
      </c>
      <c r="D185" t="str">
        <f>_xlfn.IFNA(INDEX('Systemmanager - Datenassistent'!$B$9:$BU$134,MATCH($A185,Input_Lieferant!$B$9:$B$134,0),MATCH(_xlfn.CONCAT(D$1,"_4"),'Systemmanager - Datenassistent'!$B$8:$BU$8,0)), "") &amp; ""</f>
        <v/>
      </c>
      <c r="E185" t="str">
        <f t="shared" si="2"/>
        <v/>
      </c>
    </row>
    <row r="186" spans="1:5" x14ac:dyDescent="0.2">
      <c r="A186" s="257" t="str">
        <f>IFERROR(IF(AND(A182=A183,A183=A184,A184=A185),IF(A185+1&gt;MATCH(0,Input_Lieferant!$B$9:$B$158,-1),"",A185+1),A185),"")</f>
        <v/>
      </c>
      <c r="D186" t="str">
        <f>_xlfn.IFNA(INDEX('Systemmanager - Datenassistent'!$B$9:$BU$134,MATCH($A186,Input_Lieferant!$B$9:$B$134,0),MATCH(_xlfn.CONCAT(D$1,"_1"),'Systemmanager - Datenassistent'!$B$8:$BU$8,0)), "") &amp; ""</f>
        <v/>
      </c>
      <c r="E186" t="str">
        <f t="shared" si="2"/>
        <v/>
      </c>
    </row>
    <row r="187" spans="1:5" x14ac:dyDescent="0.2">
      <c r="A187" s="257" t="str">
        <f>IFERROR(IF(AND(A183=A184,A184=A185,A185=A186),IF(A186+1&gt;MATCH(0,Input_Lieferant!$B$9:$B$158,-1),"",A186+1),A186),"")</f>
        <v/>
      </c>
      <c r="D187" t="str">
        <f>_xlfn.IFNA(INDEX('Systemmanager - Datenassistent'!$B$9:$BU$134,MATCH($A187,Input_Lieferant!$B$9:$B$134,0),MATCH(_xlfn.CONCAT(D$1,"_2"),'Systemmanager - Datenassistent'!$B$8:$BU$8,0)), "") &amp; ""</f>
        <v/>
      </c>
      <c r="E187" t="str">
        <f t="shared" si="2"/>
        <v/>
      </c>
    </row>
    <row r="188" spans="1:5" x14ac:dyDescent="0.2">
      <c r="A188" s="257" t="str">
        <f>IFERROR(IF(AND(A184=A185,A185=A186,A186=A187),IF(A187+1&gt;MATCH(0,Input_Lieferant!$B$9:$B$158,-1),"",A187+1),A187),"")</f>
        <v/>
      </c>
      <c r="D188" t="str">
        <f>_xlfn.IFNA(INDEX('Systemmanager - Datenassistent'!$B$9:$BU$134,MATCH($A188,Input_Lieferant!$B$9:$B$134,0),MATCH(_xlfn.CONCAT(D$1,"_3"),'Systemmanager - Datenassistent'!$B$8:$BU$8,0)), "") &amp; ""</f>
        <v/>
      </c>
      <c r="E188" t="str">
        <f t="shared" si="2"/>
        <v/>
      </c>
    </row>
    <row r="189" spans="1:5" x14ac:dyDescent="0.2">
      <c r="A189" s="257" t="str">
        <f>IFERROR(IF(AND(A185=A186,A186=A187,A187=A188),IF(A188+1&gt;MATCH(0,Input_Lieferant!$B$9:$B$158,-1),"",A188+1),A188),"")</f>
        <v/>
      </c>
      <c r="D189" t="str">
        <f>_xlfn.IFNA(INDEX('Systemmanager - Datenassistent'!$B$9:$BU$134,MATCH($A189,Input_Lieferant!$B$9:$B$134,0),MATCH(_xlfn.CONCAT(D$1,"_4"),'Systemmanager - Datenassistent'!$B$8:$BU$8,0)), "") &amp; ""</f>
        <v/>
      </c>
      <c r="E189" t="str">
        <f t="shared" si="2"/>
        <v/>
      </c>
    </row>
    <row r="190" spans="1:5" x14ac:dyDescent="0.2">
      <c r="A190" s="257" t="str">
        <f>IFERROR(IF(AND(A186=A187,A187=A188,A188=A189),IF(A189+1&gt;MATCH(0,Input_Lieferant!$B$9:$B$158,-1),"",A189+1),A189),"")</f>
        <v/>
      </c>
      <c r="D190" t="str">
        <f>_xlfn.IFNA(INDEX('Systemmanager - Datenassistent'!$B$9:$BU$134,MATCH($A190,Input_Lieferant!$B$9:$B$134,0),MATCH(_xlfn.CONCAT(D$1,"_1"),'Systemmanager - Datenassistent'!$B$8:$BU$8,0)), "") &amp; ""</f>
        <v/>
      </c>
      <c r="E190" t="str">
        <f t="shared" si="2"/>
        <v/>
      </c>
    </row>
    <row r="191" spans="1:5" x14ac:dyDescent="0.2">
      <c r="A191" s="257" t="str">
        <f>IFERROR(IF(AND(A187=A188,A188=A189,A189=A190),IF(A190+1&gt;MATCH(0,Input_Lieferant!$B$9:$B$158,-1),"",A190+1),A190),"")</f>
        <v/>
      </c>
      <c r="D191" t="str">
        <f>_xlfn.IFNA(INDEX('Systemmanager - Datenassistent'!$B$9:$BU$134,MATCH($A191,Input_Lieferant!$B$9:$B$134,0),MATCH(_xlfn.CONCAT(D$1,"_2"),'Systemmanager - Datenassistent'!$B$8:$BU$8,0)), "") &amp; ""</f>
        <v/>
      </c>
      <c r="E191" t="str">
        <f t="shared" si="2"/>
        <v/>
      </c>
    </row>
    <row r="192" spans="1:5" x14ac:dyDescent="0.2">
      <c r="A192" s="257" t="str">
        <f>IFERROR(IF(AND(A188=A189,A189=A190,A190=A191),IF(A191+1&gt;MATCH(0,Input_Lieferant!$B$9:$B$158,-1),"",A191+1),A191),"")</f>
        <v/>
      </c>
      <c r="D192" t="str">
        <f>_xlfn.IFNA(INDEX('Systemmanager - Datenassistent'!$B$9:$BU$134,MATCH($A192,Input_Lieferant!$B$9:$B$134,0),MATCH(_xlfn.CONCAT(D$1,"_3"),'Systemmanager - Datenassistent'!$B$8:$BU$8,0)), "") &amp; ""</f>
        <v/>
      </c>
      <c r="E192" t="str">
        <f t="shared" si="2"/>
        <v/>
      </c>
    </row>
    <row r="193" spans="1:5" x14ac:dyDescent="0.2">
      <c r="A193" s="257" t="str">
        <f>IFERROR(IF(AND(A189=A190,A190=A191,A191=A192),IF(A192+1&gt;MATCH(0,Input_Lieferant!$B$9:$B$158,-1),"",A192+1),A192),"")</f>
        <v/>
      </c>
      <c r="D193" t="str">
        <f>_xlfn.IFNA(INDEX('Systemmanager - Datenassistent'!$B$9:$BU$134,MATCH($A193,Input_Lieferant!$B$9:$B$134,0),MATCH(_xlfn.CONCAT(D$1,"_4"),'Systemmanager - Datenassistent'!$B$8:$BU$8,0)), "") &amp; ""</f>
        <v/>
      </c>
      <c r="E193" t="str">
        <f t="shared" si="2"/>
        <v/>
      </c>
    </row>
    <row r="194" spans="1:5" x14ac:dyDescent="0.2">
      <c r="A194" s="257" t="str">
        <f>IFERROR(IF(AND(A190=A191,A191=A192,A192=A193),IF(A193+1&gt;MATCH(0,Input_Lieferant!$B$9:$B$158,-1),"",A193+1),A193),"")</f>
        <v/>
      </c>
      <c r="D194" t="str">
        <f>_xlfn.IFNA(INDEX('Systemmanager - Datenassistent'!$B$9:$BU$134,MATCH($A194,Input_Lieferant!$B$9:$B$134,0),MATCH(_xlfn.CONCAT(D$1,"_1"),'Systemmanager - Datenassistent'!$B$8:$BU$8,0)), "") &amp; ""</f>
        <v/>
      </c>
      <c r="E194" t="str">
        <f t="shared" si="2"/>
        <v/>
      </c>
    </row>
    <row r="195" spans="1:5" x14ac:dyDescent="0.2">
      <c r="A195" s="257" t="str">
        <f>IFERROR(IF(AND(A191=A192,A192=A193,A193=A194),IF(A194+1&gt;MATCH(0,Input_Lieferant!$B$9:$B$158,-1),"",A194+1),A194),"")</f>
        <v/>
      </c>
      <c r="D195" t="str">
        <f>_xlfn.IFNA(INDEX('Systemmanager - Datenassistent'!$B$9:$BU$134,MATCH($A195,Input_Lieferant!$B$9:$B$134,0),MATCH(_xlfn.CONCAT(D$1,"_2"),'Systemmanager - Datenassistent'!$B$8:$BU$8,0)), "") &amp; ""</f>
        <v/>
      </c>
      <c r="E195" t="str">
        <f t="shared" ref="E195:E258" si="3">IF(A195&lt;&gt;"","ND","")</f>
        <v/>
      </c>
    </row>
    <row r="196" spans="1:5" x14ac:dyDescent="0.2">
      <c r="A196" s="257" t="str">
        <f>IFERROR(IF(AND(A192=A193,A193=A194,A194=A195),IF(A195+1&gt;MATCH(0,Input_Lieferant!$B$9:$B$158,-1),"",A195+1),A195),"")</f>
        <v/>
      </c>
      <c r="D196" t="str">
        <f>_xlfn.IFNA(INDEX('Systemmanager - Datenassistent'!$B$9:$BU$134,MATCH($A196,Input_Lieferant!$B$9:$B$134,0),MATCH(_xlfn.CONCAT(D$1,"_3"),'Systemmanager - Datenassistent'!$B$8:$BU$8,0)), "") &amp; ""</f>
        <v/>
      </c>
      <c r="E196" t="str">
        <f t="shared" si="3"/>
        <v/>
      </c>
    </row>
    <row r="197" spans="1:5" x14ac:dyDescent="0.2">
      <c r="A197" s="257" t="str">
        <f>IFERROR(IF(AND(A193=A194,A194=A195,A195=A196),IF(A196+1&gt;MATCH(0,Input_Lieferant!$B$9:$B$158,-1),"",A196+1),A196),"")</f>
        <v/>
      </c>
      <c r="D197" t="str">
        <f>_xlfn.IFNA(INDEX('Systemmanager - Datenassistent'!$B$9:$BU$134,MATCH($A197,Input_Lieferant!$B$9:$B$134,0),MATCH(_xlfn.CONCAT(D$1,"_4"),'Systemmanager - Datenassistent'!$B$8:$BU$8,0)), "") &amp; ""</f>
        <v/>
      </c>
      <c r="E197" t="str">
        <f t="shared" si="3"/>
        <v/>
      </c>
    </row>
    <row r="198" spans="1:5" x14ac:dyDescent="0.2">
      <c r="A198" s="257" t="str">
        <f>IFERROR(IF(AND(A194=A195,A195=A196,A196=A197),IF(A197+1&gt;MATCH(0,Input_Lieferant!$B$9:$B$158,-1),"",A197+1),A197),"")</f>
        <v/>
      </c>
      <c r="D198" t="str">
        <f>_xlfn.IFNA(INDEX('Systemmanager - Datenassistent'!$B$9:$BU$134,MATCH($A198,Input_Lieferant!$B$9:$B$134,0),MATCH(_xlfn.CONCAT(D$1,"_1"),'Systemmanager - Datenassistent'!$B$8:$BU$8,0)), "") &amp; ""</f>
        <v/>
      </c>
      <c r="E198" t="str">
        <f t="shared" si="3"/>
        <v/>
      </c>
    </row>
    <row r="199" spans="1:5" x14ac:dyDescent="0.2">
      <c r="A199" s="257" t="str">
        <f>IFERROR(IF(AND(A195=A196,A196=A197,A197=A198),IF(A198+1&gt;MATCH(0,Input_Lieferant!$B$9:$B$158,-1),"",A198+1),A198),"")</f>
        <v/>
      </c>
      <c r="D199" t="str">
        <f>_xlfn.IFNA(INDEX('Systemmanager - Datenassistent'!$B$9:$BU$134,MATCH($A199,Input_Lieferant!$B$9:$B$134,0),MATCH(_xlfn.CONCAT(D$1,"_2"),'Systemmanager - Datenassistent'!$B$8:$BU$8,0)), "") &amp; ""</f>
        <v/>
      </c>
      <c r="E199" t="str">
        <f t="shared" si="3"/>
        <v/>
      </c>
    </row>
    <row r="200" spans="1:5" x14ac:dyDescent="0.2">
      <c r="A200" s="257" t="str">
        <f>IFERROR(IF(AND(A196=A197,A197=A198,A198=A199),IF(A199+1&gt;MATCH(0,Input_Lieferant!$B$9:$B$158,-1),"",A199+1),A199),"")</f>
        <v/>
      </c>
      <c r="D200" t="str">
        <f>_xlfn.IFNA(INDEX('Systemmanager - Datenassistent'!$B$9:$BU$134,MATCH($A200,Input_Lieferant!$B$9:$B$134,0),MATCH(_xlfn.CONCAT(D$1,"_3"),'Systemmanager - Datenassistent'!$B$8:$BU$8,0)), "") &amp; ""</f>
        <v/>
      </c>
      <c r="E200" t="str">
        <f t="shared" si="3"/>
        <v/>
      </c>
    </row>
    <row r="201" spans="1:5" x14ac:dyDescent="0.2">
      <c r="A201" s="257" t="str">
        <f>IFERROR(IF(AND(A197=A198,A198=A199,A199=A200),IF(A200+1&gt;MATCH(0,Input_Lieferant!$B$9:$B$158,-1),"",A200+1),A200),"")</f>
        <v/>
      </c>
      <c r="D201" t="str">
        <f>_xlfn.IFNA(INDEX('Systemmanager - Datenassistent'!$B$9:$BU$134,MATCH($A201,Input_Lieferant!$B$9:$B$134,0),MATCH(_xlfn.CONCAT(D$1,"_4"),'Systemmanager - Datenassistent'!$B$8:$BU$8,0)), "") &amp; ""</f>
        <v/>
      </c>
      <c r="E201" t="str">
        <f t="shared" si="3"/>
        <v/>
      </c>
    </row>
    <row r="202" spans="1:5" x14ac:dyDescent="0.2">
      <c r="A202" s="257" t="str">
        <f>IFERROR(IF(AND(A198=A199,A199=A200,A200=A201),IF(A201+1&gt;MATCH(0,Input_Lieferant!$B$9:$B$158,-1),"",A201+1),A201),"")</f>
        <v/>
      </c>
      <c r="D202" t="str">
        <f>_xlfn.IFNA(INDEX('Systemmanager - Datenassistent'!$B$9:$BU$134,MATCH($A202,Input_Lieferant!$B$9:$B$134,0),MATCH(_xlfn.CONCAT(D$1,"_1"),'Systemmanager - Datenassistent'!$B$8:$BU$8,0)), "") &amp; ""</f>
        <v/>
      </c>
      <c r="E202" t="str">
        <f t="shared" si="3"/>
        <v/>
      </c>
    </row>
    <row r="203" spans="1:5" x14ac:dyDescent="0.2">
      <c r="A203" s="257" t="str">
        <f>IFERROR(IF(AND(A199=A200,A200=A201,A201=A202),IF(A202+1&gt;MATCH(0,Input_Lieferant!$B$9:$B$158,-1),"",A202+1),A202),"")</f>
        <v/>
      </c>
      <c r="D203" t="str">
        <f>_xlfn.IFNA(INDEX('Systemmanager - Datenassistent'!$B$9:$BU$134,MATCH($A203,Input_Lieferant!$B$9:$B$134,0),MATCH(_xlfn.CONCAT(D$1,"_2"),'Systemmanager - Datenassistent'!$B$8:$BU$8,0)), "") &amp; ""</f>
        <v/>
      </c>
      <c r="E203" t="str">
        <f t="shared" si="3"/>
        <v/>
      </c>
    </row>
    <row r="204" spans="1:5" x14ac:dyDescent="0.2">
      <c r="A204" s="257" t="str">
        <f>IFERROR(IF(AND(A200=A201,A201=A202,A202=A203),IF(A203+1&gt;MATCH(0,Input_Lieferant!$B$9:$B$158,-1),"",A203+1),A203),"")</f>
        <v/>
      </c>
      <c r="D204" t="str">
        <f>_xlfn.IFNA(INDEX('Systemmanager - Datenassistent'!$B$9:$BU$134,MATCH($A204,Input_Lieferant!$B$9:$B$134,0),MATCH(_xlfn.CONCAT(D$1,"_3"),'Systemmanager - Datenassistent'!$B$8:$BU$8,0)), "") &amp; ""</f>
        <v/>
      </c>
      <c r="E204" t="str">
        <f t="shared" si="3"/>
        <v/>
      </c>
    </row>
    <row r="205" spans="1:5" x14ac:dyDescent="0.2">
      <c r="A205" s="257" t="str">
        <f>IFERROR(IF(AND(A201=A202,A202=A203,A203=A204),IF(A204+1&gt;MATCH(0,Input_Lieferant!$B$9:$B$158,-1),"",A204+1),A204),"")</f>
        <v/>
      </c>
      <c r="D205" t="str">
        <f>_xlfn.IFNA(INDEX('Systemmanager - Datenassistent'!$B$9:$BU$134,MATCH($A205,Input_Lieferant!$B$9:$B$134,0),MATCH(_xlfn.CONCAT(D$1,"_4"),'Systemmanager - Datenassistent'!$B$8:$BU$8,0)), "") &amp; ""</f>
        <v/>
      </c>
      <c r="E205" t="str">
        <f t="shared" si="3"/>
        <v/>
      </c>
    </row>
    <row r="206" spans="1:5" x14ac:dyDescent="0.2">
      <c r="A206" s="257" t="str">
        <f>IFERROR(IF(AND(A202=A203,A203=A204,A204=A205),IF(A205+1&gt;MATCH(0,Input_Lieferant!$B$9:$B$158,-1),"",A205+1),A205),"")</f>
        <v/>
      </c>
      <c r="D206" t="str">
        <f>_xlfn.IFNA(INDEX('Systemmanager - Datenassistent'!$B$9:$BU$134,MATCH($A206,Input_Lieferant!$B$9:$B$134,0),MATCH(_xlfn.CONCAT(D$1,"_1"),'Systemmanager - Datenassistent'!$B$8:$BU$8,0)), "") &amp; ""</f>
        <v/>
      </c>
      <c r="E206" t="str">
        <f t="shared" si="3"/>
        <v/>
      </c>
    </row>
    <row r="207" spans="1:5" x14ac:dyDescent="0.2">
      <c r="A207" s="257" t="str">
        <f>IFERROR(IF(AND(A203=A204,A204=A205,A205=A206),IF(A206+1&gt;MATCH(0,Input_Lieferant!$B$9:$B$158,-1),"",A206+1),A206),"")</f>
        <v/>
      </c>
      <c r="D207" t="str">
        <f>_xlfn.IFNA(INDEX('Systemmanager - Datenassistent'!$B$9:$BU$134,MATCH($A207,Input_Lieferant!$B$9:$B$134,0),MATCH(_xlfn.CONCAT(D$1,"_2"),'Systemmanager - Datenassistent'!$B$8:$BU$8,0)), "") &amp; ""</f>
        <v/>
      </c>
      <c r="E207" t="str">
        <f t="shared" si="3"/>
        <v/>
      </c>
    </row>
    <row r="208" spans="1:5" x14ac:dyDescent="0.2">
      <c r="A208" s="257" t="str">
        <f>IFERROR(IF(AND(A204=A205,A205=A206,A206=A207),IF(A207+1&gt;MATCH(0,Input_Lieferant!$B$9:$B$158,-1),"",A207+1),A207),"")</f>
        <v/>
      </c>
      <c r="D208" t="str">
        <f>_xlfn.IFNA(INDEX('Systemmanager - Datenassistent'!$B$9:$BU$134,MATCH($A208,Input_Lieferant!$B$9:$B$134,0),MATCH(_xlfn.CONCAT(D$1,"_3"),'Systemmanager - Datenassistent'!$B$8:$BU$8,0)), "") &amp; ""</f>
        <v/>
      </c>
      <c r="E208" t="str">
        <f t="shared" si="3"/>
        <v/>
      </c>
    </row>
    <row r="209" spans="1:5" x14ac:dyDescent="0.2">
      <c r="A209" s="257" t="str">
        <f>IFERROR(IF(AND(A205=A206,A206=A207,A207=A208),IF(A208+1&gt;MATCH(0,Input_Lieferant!$B$9:$B$158,-1),"",A208+1),A208),"")</f>
        <v/>
      </c>
      <c r="D209" t="str">
        <f>_xlfn.IFNA(INDEX('Systemmanager - Datenassistent'!$B$9:$BU$134,MATCH($A209,Input_Lieferant!$B$9:$B$134,0),MATCH(_xlfn.CONCAT(D$1,"_4"),'Systemmanager - Datenassistent'!$B$8:$BU$8,0)), "") &amp; ""</f>
        <v/>
      </c>
      <c r="E209" t="str">
        <f t="shared" si="3"/>
        <v/>
      </c>
    </row>
    <row r="210" spans="1:5" x14ac:dyDescent="0.2">
      <c r="A210" s="257" t="str">
        <f>IFERROR(IF(AND(A206=A207,A207=A208,A208=A209),IF(A209+1&gt;MATCH(0,Input_Lieferant!$B$9:$B$158,-1),"",A209+1),A209),"")</f>
        <v/>
      </c>
      <c r="D210" t="str">
        <f>_xlfn.IFNA(INDEX('Systemmanager - Datenassistent'!$B$9:$BU$134,MATCH($A210,Input_Lieferant!$B$9:$B$134,0),MATCH(_xlfn.CONCAT(D$1,"_1"),'Systemmanager - Datenassistent'!$B$8:$BU$8,0)), "") &amp; ""</f>
        <v/>
      </c>
      <c r="E210" t="str">
        <f t="shared" si="3"/>
        <v/>
      </c>
    </row>
    <row r="211" spans="1:5" x14ac:dyDescent="0.2">
      <c r="A211" s="257" t="str">
        <f>IFERROR(IF(AND(A207=A208,A208=A209,A209=A210),IF(A210+1&gt;MATCH(0,Input_Lieferant!$B$9:$B$158,-1),"",A210+1),A210),"")</f>
        <v/>
      </c>
      <c r="D211" t="str">
        <f>_xlfn.IFNA(INDEX('Systemmanager - Datenassistent'!$B$9:$BU$134,MATCH($A211,Input_Lieferant!$B$9:$B$134,0),MATCH(_xlfn.CONCAT(D$1,"_2"),'Systemmanager - Datenassistent'!$B$8:$BU$8,0)), "") &amp; ""</f>
        <v/>
      </c>
      <c r="E211" t="str">
        <f t="shared" si="3"/>
        <v/>
      </c>
    </row>
    <row r="212" spans="1:5" x14ac:dyDescent="0.2">
      <c r="A212" s="257" t="str">
        <f>IFERROR(IF(AND(A208=A209,A209=A210,A210=A211),IF(A211+1&gt;MATCH(0,Input_Lieferant!$B$9:$B$158,-1),"",A211+1),A211),"")</f>
        <v/>
      </c>
      <c r="D212" t="str">
        <f>_xlfn.IFNA(INDEX('Systemmanager - Datenassistent'!$B$9:$BU$134,MATCH($A212,Input_Lieferant!$B$9:$B$134,0),MATCH(_xlfn.CONCAT(D$1,"_3"),'Systemmanager - Datenassistent'!$B$8:$BU$8,0)), "") &amp; ""</f>
        <v/>
      </c>
      <c r="E212" t="str">
        <f t="shared" si="3"/>
        <v/>
      </c>
    </row>
    <row r="213" spans="1:5" x14ac:dyDescent="0.2">
      <c r="A213" s="257" t="str">
        <f>IFERROR(IF(AND(A209=A210,A210=A211,A211=A212),IF(A212+1&gt;MATCH(0,Input_Lieferant!$B$9:$B$158,-1),"",A212+1),A212),"")</f>
        <v/>
      </c>
      <c r="D213" t="str">
        <f>_xlfn.IFNA(INDEX('Systemmanager - Datenassistent'!$B$9:$BU$134,MATCH($A213,Input_Lieferant!$B$9:$B$134,0),MATCH(_xlfn.CONCAT(D$1,"_4"),'Systemmanager - Datenassistent'!$B$8:$BU$8,0)), "") &amp; ""</f>
        <v/>
      </c>
      <c r="E213" t="str">
        <f t="shared" si="3"/>
        <v/>
      </c>
    </row>
    <row r="214" spans="1:5" x14ac:dyDescent="0.2">
      <c r="A214" s="257" t="str">
        <f>IFERROR(IF(AND(A210=A211,A211=A212,A212=A213),IF(A213+1&gt;MATCH(0,Input_Lieferant!$B$9:$B$158,-1),"",A213+1),A213),"")</f>
        <v/>
      </c>
      <c r="D214" t="str">
        <f>_xlfn.IFNA(INDEX('Systemmanager - Datenassistent'!$B$9:$BU$134,MATCH($A214,Input_Lieferant!$B$9:$B$134,0),MATCH(_xlfn.CONCAT(D$1,"_1"),'Systemmanager - Datenassistent'!$B$8:$BU$8,0)), "") &amp; ""</f>
        <v/>
      </c>
      <c r="E214" t="str">
        <f t="shared" si="3"/>
        <v/>
      </c>
    </row>
    <row r="215" spans="1:5" x14ac:dyDescent="0.2">
      <c r="A215" s="257" t="str">
        <f>IFERROR(IF(AND(A211=A212,A212=A213,A213=A214),IF(A214+1&gt;MATCH(0,Input_Lieferant!$B$9:$B$158,-1),"",A214+1),A214),"")</f>
        <v/>
      </c>
      <c r="D215" t="str">
        <f>_xlfn.IFNA(INDEX('Systemmanager - Datenassistent'!$B$9:$BU$134,MATCH($A215,Input_Lieferant!$B$9:$B$134,0),MATCH(_xlfn.CONCAT(D$1,"_2"),'Systemmanager - Datenassistent'!$B$8:$BU$8,0)), "") &amp; ""</f>
        <v/>
      </c>
      <c r="E215" t="str">
        <f t="shared" si="3"/>
        <v/>
      </c>
    </row>
    <row r="216" spans="1:5" x14ac:dyDescent="0.2">
      <c r="A216" s="257" t="str">
        <f>IFERROR(IF(AND(A212=A213,A213=A214,A214=A215),IF(A215+1&gt;MATCH(0,Input_Lieferant!$B$9:$B$158,-1),"",A215+1),A215),"")</f>
        <v/>
      </c>
      <c r="D216" t="str">
        <f>_xlfn.IFNA(INDEX('Systemmanager - Datenassistent'!$B$9:$BU$134,MATCH($A216,Input_Lieferant!$B$9:$B$134,0),MATCH(_xlfn.CONCAT(D$1,"_3"),'Systemmanager - Datenassistent'!$B$8:$BU$8,0)), "") &amp; ""</f>
        <v/>
      </c>
      <c r="E216" t="str">
        <f t="shared" si="3"/>
        <v/>
      </c>
    </row>
    <row r="217" spans="1:5" x14ac:dyDescent="0.2">
      <c r="A217" s="257" t="str">
        <f>IFERROR(IF(AND(A213=A214,A214=A215,A215=A216),IF(A216+1&gt;MATCH(0,Input_Lieferant!$B$9:$B$158,-1),"",A216+1),A216),"")</f>
        <v/>
      </c>
      <c r="D217" t="str">
        <f>_xlfn.IFNA(INDEX('Systemmanager - Datenassistent'!$B$9:$BU$134,MATCH($A217,Input_Lieferant!$B$9:$B$134,0),MATCH(_xlfn.CONCAT(D$1,"_4"),'Systemmanager - Datenassistent'!$B$8:$BU$8,0)), "") &amp; ""</f>
        <v/>
      </c>
      <c r="E217" t="str">
        <f t="shared" si="3"/>
        <v/>
      </c>
    </row>
    <row r="218" spans="1:5" x14ac:dyDescent="0.2">
      <c r="A218" s="257" t="str">
        <f>IFERROR(IF(AND(A214=A215,A215=A216,A216=A217),IF(A217+1&gt;MATCH(0,Input_Lieferant!$B$9:$B$158,-1),"",A217+1),A217),"")</f>
        <v/>
      </c>
      <c r="D218" t="str">
        <f>_xlfn.IFNA(INDEX('Systemmanager - Datenassistent'!$B$9:$BU$134,MATCH($A218,Input_Lieferant!$B$9:$B$134,0),MATCH(_xlfn.CONCAT(D$1,"_1"),'Systemmanager - Datenassistent'!$B$8:$BU$8,0)), "") &amp; ""</f>
        <v/>
      </c>
      <c r="E218" t="str">
        <f t="shared" si="3"/>
        <v/>
      </c>
    </row>
    <row r="219" spans="1:5" x14ac:dyDescent="0.2">
      <c r="A219" s="257" t="str">
        <f>IFERROR(IF(AND(A215=A216,A216=A217,A217=A218),IF(A218+1&gt;MATCH(0,Input_Lieferant!$B$9:$B$158,-1),"",A218+1),A218),"")</f>
        <v/>
      </c>
      <c r="D219" t="str">
        <f>_xlfn.IFNA(INDEX('Systemmanager - Datenassistent'!$B$9:$BU$134,MATCH($A219,Input_Lieferant!$B$9:$B$134,0),MATCH(_xlfn.CONCAT(D$1,"_2"),'Systemmanager - Datenassistent'!$B$8:$BU$8,0)), "") &amp; ""</f>
        <v/>
      </c>
      <c r="E219" t="str">
        <f t="shared" si="3"/>
        <v/>
      </c>
    </row>
    <row r="220" spans="1:5" x14ac:dyDescent="0.2">
      <c r="A220" s="257" t="str">
        <f>IFERROR(IF(AND(A216=A217,A217=A218,A218=A219),IF(A219+1&gt;MATCH(0,Input_Lieferant!$B$9:$B$158,-1),"",A219+1),A219),"")</f>
        <v/>
      </c>
      <c r="D220" t="str">
        <f>_xlfn.IFNA(INDEX('Systemmanager - Datenassistent'!$B$9:$BU$134,MATCH($A220,Input_Lieferant!$B$9:$B$134,0),MATCH(_xlfn.CONCAT(D$1,"_3"),'Systemmanager - Datenassistent'!$B$8:$BU$8,0)), "") &amp; ""</f>
        <v/>
      </c>
      <c r="E220" t="str">
        <f t="shared" si="3"/>
        <v/>
      </c>
    </row>
    <row r="221" spans="1:5" x14ac:dyDescent="0.2">
      <c r="A221" s="257" t="str">
        <f>IFERROR(IF(AND(A217=A218,A218=A219,A219=A220),IF(A220+1&gt;MATCH(0,Input_Lieferant!$B$9:$B$158,-1),"",A220+1),A220),"")</f>
        <v/>
      </c>
      <c r="D221" t="str">
        <f>_xlfn.IFNA(INDEX('Systemmanager - Datenassistent'!$B$9:$BU$134,MATCH($A221,Input_Lieferant!$B$9:$B$134,0),MATCH(_xlfn.CONCAT(D$1,"_4"),'Systemmanager - Datenassistent'!$B$8:$BU$8,0)), "") &amp; ""</f>
        <v/>
      </c>
      <c r="E221" t="str">
        <f t="shared" si="3"/>
        <v/>
      </c>
    </row>
    <row r="222" spans="1:5" x14ac:dyDescent="0.2">
      <c r="A222" s="257" t="str">
        <f>IFERROR(IF(AND(A218=A219,A219=A220,A220=A221),IF(A221+1&gt;MATCH(0,Input_Lieferant!$B$9:$B$158,-1),"",A221+1),A221),"")</f>
        <v/>
      </c>
      <c r="D222" t="str">
        <f>_xlfn.IFNA(INDEX('Systemmanager - Datenassistent'!$B$9:$BU$134,MATCH($A222,Input_Lieferant!$B$9:$B$134,0),MATCH(_xlfn.CONCAT(D$1,"_1"),'Systemmanager - Datenassistent'!$B$8:$BU$8,0)), "") &amp; ""</f>
        <v/>
      </c>
      <c r="E222" t="str">
        <f t="shared" si="3"/>
        <v/>
      </c>
    </row>
    <row r="223" spans="1:5" x14ac:dyDescent="0.2">
      <c r="A223" s="257" t="str">
        <f>IFERROR(IF(AND(A219=A220,A220=A221,A221=A222),IF(A222+1&gt;MATCH(0,Input_Lieferant!$B$9:$B$158,-1),"",A222+1),A222),"")</f>
        <v/>
      </c>
      <c r="D223" t="str">
        <f>_xlfn.IFNA(INDEX('Systemmanager - Datenassistent'!$B$9:$BU$134,MATCH($A223,Input_Lieferant!$B$9:$B$134,0),MATCH(_xlfn.CONCAT(D$1,"_2"),'Systemmanager - Datenassistent'!$B$8:$BU$8,0)), "") &amp; ""</f>
        <v/>
      </c>
      <c r="E223" t="str">
        <f t="shared" si="3"/>
        <v/>
      </c>
    </row>
    <row r="224" spans="1:5" x14ac:dyDescent="0.2">
      <c r="A224" s="257" t="str">
        <f>IFERROR(IF(AND(A220=A221,A221=A222,A222=A223),IF(A223+1&gt;MATCH(0,Input_Lieferant!$B$9:$B$158,-1),"",A223+1),A223),"")</f>
        <v/>
      </c>
      <c r="D224" t="str">
        <f>_xlfn.IFNA(INDEX('Systemmanager - Datenassistent'!$B$9:$BU$134,MATCH($A224,Input_Lieferant!$B$9:$B$134,0),MATCH(_xlfn.CONCAT(D$1,"_3"),'Systemmanager - Datenassistent'!$B$8:$BU$8,0)), "") &amp; ""</f>
        <v/>
      </c>
      <c r="E224" t="str">
        <f t="shared" si="3"/>
        <v/>
      </c>
    </row>
    <row r="225" spans="1:5" x14ac:dyDescent="0.2">
      <c r="A225" s="257" t="str">
        <f>IFERROR(IF(AND(A221=A222,A222=A223,A223=A224),IF(A224+1&gt;MATCH(0,Input_Lieferant!$B$9:$B$158,-1),"",A224+1),A224),"")</f>
        <v/>
      </c>
      <c r="D225" t="str">
        <f>_xlfn.IFNA(INDEX('Systemmanager - Datenassistent'!$B$9:$BU$134,MATCH($A225,Input_Lieferant!$B$9:$B$134,0),MATCH(_xlfn.CONCAT(D$1,"_4"),'Systemmanager - Datenassistent'!$B$8:$BU$8,0)), "") &amp; ""</f>
        <v/>
      </c>
      <c r="E225" t="str">
        <f t="shared" si="3"/>
        <v/>
      </c>
    </row>
    <row r="226" spans="1:5" x14ac:dyDescent="0.2">
      <c r="A226" s="257" t="str">
        <f>IFERROR(IF(AND(A222=A223,A223=A224,A224=A225),IF(A225+1&gt;MATCH(0,Input_Lieferant!$B$9:$B$158,-1),"",A225+1),A225),"")</f>
        <v/>
      </c>
      <c r="D226" t="str">
        <f>_xlfn.IFNA(INDEX('Systemmanager - Datenassistent'!$B$9:$BU$134,MATCH($A226,Input_Lieferant!$B$9:$B$134,0),MATCH(_xlfn.CONCAT(D$1,"_1"),'Systemmanager - Datenassistent'!$B$8:$BU$8,0)), "") &amp; ""</f>
        <v/>
      </c>
      <c r="E226" t="str">
        <f t="shared" si="3"/>
        <v/>
      </c>
    </row>
    <row r="227" spans="1:5" x14ac:dyDescent="0.2">
      <c r="A227" s="257" t="str">
        <f>IFERROR(IF(AND(A223=A224,A224=A225,A225=A226),IF(A226+1&gt;MATCH(0,Input_Lieferant!$B$9:$B$158,-1),"",A226+1),A226),"")</f>
        <v/>
      </c>
      <c r="D227" t="str">
        <f>_xlfn.IFNA(INDEX('Systemmanager - Datenassistent'!$B$9:$BU$134,MATCH($A227,Input_Lieferant!$B$9:$B$134,0),MATCH(_xlfn.CONCAT(D$1,"_2"),'Systemmanager - Datenassistent'!$B$8:$BU$8,0)), "") &amp; ""</f>
        <v/>
      </c>
      <c r="E227" t="str">
        <f t="shared" si="3"/>
        <v/>
      </c>
    </row>
    <row r="228" spans="1:5" x14ac:dyDescent="0.2">
      <c r="A228" s="257" t="str">
        <f>IFERROR(IF(AND(A224=A225,A225=A226,A226=A227),IF(A227+1&gt;MATCH(0,Input_Lieferant!$B$9:$B$158,-1),"",A227+1),A227),"")</f>
        <v/>
      </c>
      <c r="D228" t="str">
        <f>_xlfn.IFNA(INDEX('Systemmanager - Datenassistent'!$B$9:$BU$134,MATCH($A228,Input_Lieferant!$B$9:$B$134,0),MATCH(_xlfn.CONCAT(D$1,"_3"),'Systemmanager - Datenassistent'!$B$8:$BU$8,0)), "") &amp; ""</f>
        <v/>
      </c>
      <c r="E228" t="str">
        <f t="shared" si="3"/>
        <v/>
      </c>
    </row>
    <row r="229" spans="1:5" x14ac:dyDescent="0.2">
      <c r="A229" s="257" t="str">
        <f>IFERROR(IF(AND(A225=A226,A226=A227,A227=A228),IF(A228+1&gt;MATCH(0,Input_Lieferant!$B$9:$B$158,-1),"",A228+1),A228),"")</f>
        <v/>
      </c>
      <c r="D229" t="str">
        <f>_xlfn.IFNA(INDEX('Systemmanager - Datenassistent'!$B$9:$BU$134,MATCH($A229,Input_Lieferant!$B$9:$B$134,0),MATCH(_xlfn.CONCAT(D$1,"_4"),'Systemmanager - Datenassistent'!$B$8:$BU$8,0)), "") &amp; ""</f>
        <v/>
      </c>
      <c r="E229" t="str">
        <f t="shared" si="3"/>
        <v/>
      </c>
    </row>
    <row r="230" spans="1:5" x14ac:dyDescent="0.2">
      <c r="A230" s="257" t="str">
        <f>IFERROR(IF(AND(A226=A227,A227=A228,A228=A229),IF(A229+1&gt;MATCH(0,Input_Lieferant!$B$9:$B$158,-1),"",A229+1),A229),"")</f>
        <v/>
      </c>
      <c r="D230" t="str">
        <f>_xlfn.IFNA(INDEX('Systemmanager - Datenassistent'!$B$9:$BU$134,MATCH($A230,Input_Lieferant!$B$9:$B$134,0),MATCH(_xlfn.CONCAT(D$1,"_1"),'Systemmanager - Datenassistent'!$B$8:$BU$8,0)), "") &amp; ""</f>
        <v/>
      </c>
      <c r="E230" t="str">
        <f t="shared" si="3"/>
        <v/>
      </c>
    </row>
    <row r="231" spans="1:5" x14ac:dyDescent="0.2">
      <c r="A231" s="257" t="str">
        <f>IFERROR(IF(AND(A227=A228,A228=A229,A229=A230),IF(A230+1&gt;MATCH(0,Input_Lieferant!$B$9:$B$158,-1),"",A230+1),A230),"")</f>
        <v/>
      </c>
      <c r="D231" t="str">
        <f>_xlfn.IFNA(INDEX('Systemmanager - Datenassistent'!$B$9:$BU$134,MATCH($A231,Input_Lieferant!$B$9:$B$134,0),MATCH(_xlfn.CONCAT(D$1,"_2"),'Systemmanager - Datenassistent'!$B$8:$BU$8,0)), "") &amp; ""</f>
        <v/>
      </c>
      <c r="E231" t="str">
        <f t="shared" si="3"/>
        <v/>
      </c>
    </row>
    <row r="232" spans="1:5" x14ac:dyDescent="0.2">
      <c r="A232" s="257" t="str">
        <f>IFERROR(IF(AND(A228=A229,A229=A230,A230=A231),IF(A231+1&gt;MATCH(0,Input_Lieferant!$B$9:$B$158,-1),"",A231+1),A231),"")</f>
        <v/>
      </c>
      <c r="D232" t="str">
        <f>_xlfn.IFNA(INDEX('Systemmanager - Datenassistent'!$B$9:$BU$134,MATCH($A232,Input_Lieferant!$B$9:$B$134,0),MATCH(_xlfn.CONCAT(D$1,"_3"),'Systemmanager - Datenassistent'!$B$8:$BU$8,0)), "") &amp; ""</f>
        <v/>
      </c>
      <c r="E232" t="str">
        <f t="shared" si="3"/>
        <v/>
      </c>
    </row>
    <row r="233" spans="1:5" x14ac:dyDescent="0.2">
      <c r="A233" s="257" t="str">
        <f>IFERROR(IF(AND(A229=A230,A230=A231,A231=A232),IF(A232+1&gt;MATCH(0,Input_Lieferant!$B$9:$B$158,-1),"",A232+1),A232),"")</f>
        <v/>
      </c>
      <c r="D233" t="str">
        <f>_xlfn.IFNA(INDEX('Systemmanager - Datenassistent'!$B$9:$BU$134,MATCH($A233,Input_Lieferant!$B$9:$B$134,0),MATCH(_xlfn.CONCAT(D$1,"_4"),'Systemmanager - Datenassistent'!$B$8:$BU$8,0)), "") &amp; ""</f>
        <v/>
      </c>
      <c r="E233" t="str">
        <f t="shared" si="3"/>
        <v/>
      </c>
    </row>
    <row r="234" spans="1:5" x14ac:dyDescent="0.2">
      <c r="A234" s="257" t="str">
        <f>IFERROR(IF(AND(A230=A231,A231=A232,A232=A233),IF(A233+1&gt;MATCH(0,Input_Lieferant!$B$9:$B$158,-1),"",A233+1),A233),"")</f>
        <v/>
      </c>
      <c r="D234" t="str">
        <f>_xlfn.IFNA(INDEX('Systemmanager - Datenassistent'!$B$9:$BU$134,MATCH($A234,Input_Lieferant!$B$9:$B$134,0),MATCH(_xlfn.CONCAT(D$1,"_1"),'Systemmanager - Datenassistent'!$B$8:$BU$8,0)), "") &amp; ""</f>
        <v/>
      </c>
      <c r="E234" t="str">
        <f t="shared" si="3"/>
        <v/>
      </c>
    </row>
    <row r="235" spans="1:5" x14ac:dyDescent="0.2">
      <c r="A235" s="257" t="str">
        <f>IFERROR(IF(AND(A231=A232,A232=A233,A233=A234),IF(A234+1&gt;MATCH(0,Input_Lieferant!$B$9:$B$158,-1),"",A234+1),A234),"")</f>
        <v/>
      </c>
      <c r="D235" t="str">
        <f>_xlfn.IFNA(INDEX('Systemmanager - Datenassistent'!$B$9:$BU$134,MATCH($A235,Input_Lieferant!$B$9:$B$134,0),MATCH(_xlfn.CONCAT(D$1,"_2"),'Systemmanager - Datenassistent'!$B$8:$BU$8,0)), "") &amp; ""</f>
        <v/>
      </c>
      <c r="E235" t="str">
        <f t="shared" si="3"/>
        <v/>
      </c>
    </row>
    <row r="236" spans="1:5" x14ac:dyDescent="0.2">
      <c r="A236" s="257" t="str">
        <f>IFERROR(IF(AND(A232=A233,A233=A234,A234=A235),IF(A235+1&gt;MATCH(0,Input_Lieferant!$B$9:$B$158,-1),"",A235+1),A235),"")</f>
        <v/>
      </c>
      <c r="D236" t="str">
        <f>_xlfn.IFNA(INDEX('Systemmanager - Datenassistent'!$B$9:$BU$134,MATCH($A236,Input_Lieferant!$B$9:$B$134,0),MATCH(_xlfn.CONCAT(D$1,"_3"),'Systemmanager - Datenassistent'!$B$8:$BU$8,0)), "") &amp; ""</f>
        <v/>
      </c>
      <c r="E236" t="str">
        <f t="shared" si="3"/>
        <v/>
      </c>
    </row>
    <row r="237" spans="1:5" x14ac:dyDescent="0.2">
      <c r="A237" s="257" t="str">
        <f>IFERROR(IF(AND(A233=A234,A234=A235,A235=A236),IF(A236+1&gt;MATCH(0,Input_Lieferant!$B$9:$B$158,-1),"",A236+1),A236),"")</f>
        <v/>
      </c>
      <c r="D237" t="str">
        <f>_xlfn.IFNA(INDEX('Systemmanager - Datenassistent'!$B$9:$BU$134,MATCH($A237,Input_Lieferant!$B$9:$B$134,0),MATCH(_xlfn.CONCAT(D$1,"_4"),'Systemmanager - Datenassistent'!$B$8:$BU$8,0)), "") &amp; ""</f>
        <v/>
      </c>
      <c r="E237" t="str">
        <f t="shared" si="3"/>
        <v/>
      </c>
    </row>
    <row r="238" spans="1:5" x14ac:dyDescent="0.2">
      <c r="A238" s="257" t="str">
        <f>IFERROR(IF(AND(A234=A235,A235=A236,A236=A237),IF(A237+1&gt;MATCH(0,Input_Lieferant!$B$9:$B$158,-1),"",A237+1),A237),"")</f>
        <v/>
      </c>
      <c r="D238" t="str">
        <f>_xlfn.IFNA(INDEX('Systemmanager - Datenassistent'!$B$9:$BU$134,MATCH($A238,Input_Lieferant!$B$9:$B$134,0),MATCH(_xlfn.CONCAT(D$1,"_1"),'Systemmanager - Datenassistent'!$B$8:$BU$8,0)), "") &amp; ""</f>
        <v/>
      </c>
      <c r="E238" t="str">
        <f t="shared" si="3"/>
        <v/>
      </c>
    </row>
    <row r="239" spans="1:5" x14ac:dyDescent="0.2">
      <c r="A239" s="257" t="str">
        <f>IFERROR(IF(AND(A235=A236,A236=A237,A237=A238),IF(A238+1&gt;MATCH(0,Input_Lieferant!$B$9:$B$158,-1),"",A238+1),A238),"")</f>
        <v/>
      </c>
      <c r="D239" t="str">
        <f>_xlfn.IFNA(INDEX('Systemmanager - Datenassistent'!$B$9:$BU$134,MATCH($A239,Input_Lieferant!$B$9:$B$134,0),MATCH(_xlfn.CONCAT(D$1,"_2"),'Systemmanager - Datenassistent'!$B$8:$BU$8,0)), "") &amp; ""</f>
        <v/>
      </c>
      <c r="E239" t="str">
        <f t="shared" si="3"/>
        <v/>
      </c>
    </row>
    <row r="240" spans="1:5" x14ac:dyDescent="0.2">
      <c r="A240" s="257" t="str">
        <f>IFERROR(IF(AND(A236=A237,A237=A238,A238=A239),IF(A239+1&gt;MATCH(0,Input_Lieferant!$B$9:$B$158,-1),"",A239+1),A239),"")</f>
        <v/>
      </c>
      <c r="D240" t="str">
        <f>_xlfn.IFNA(INDEX('Systemmanager - Datenassistent'!$B$9:$BU$134,MATCH($A240,Input_Lieferant!$B$9:$B$134,0),MATCH(_xlfn.CONCAT(D$1,"_3"),'Systemmanager - Datenassistent'!$B$8:$BU$8,0)), "") &amp; ""</f>
        <v/>
      </c>
      <c r="E240" t="str">
        <f t="shared" si="3"/>
        <v/>
      </c>
    </row>
    <row r="241" spans="1:5" x14ac:dyDescent="0.2">
      <c r="A241" s="257" t="str">
        <f>IFERROR(IF(AND(A237=A238,A238=A239,A239=A240),IF(A240+1&gt;MATCH(0,Input_Lieferant!$B$9:$B$158,-1),"",A240+1),A240),"")</f>
        <v/>
      </c>
      <c r="D241" t="str">
        <f>_xlfn.IFNA(INDEX('Systemmanager - Datenassistent'!$B$9:$BU$134,MATCH($A241,Input_Lieferant!$B$9:$B$134,0),MATCH(_xlfn.CONCAT(D$1,"_4"),'Systemmanager - Datenassistent'!$B$8:$BU$8,0)), "") &amp; ""</f>
        <v/>
      </c>
      <c r="E241" t="str">
        <f t="shared" si="3"/>
        <v/>
      </c>
    </row>
    <row r="242" spans="1:5" x14ac:dyDescent="0.2">
      <c r="A242" s="257" t="str">
        <f>IFERROR(IF(AND(A238=A239,A239=A240,A240=A241),IF(A241+1&gt;MATCH(0,Input_Lieferant!$B$9:$B$158,-1),"",A241+1),A241),"")</f>
        <v/>
      </c>
      <c r="D242" t="str">
        <f>_xlfn.IFNA(INDEX('Systemmanager - Datenassistent'!$B$9:$BU$134,MATCH($A242,Input_Lieferant!$B$9:$B$134,0),MATCH(_xlfn.CONCAT(D$1,"_1"),'Systemmanager - Datenassistent'!$B$8:$BU$8,0)), "") &amp; ""</f>
        <v/>
      </c>
      <c r="E242" t="str">
        <f t="shared" si="3"/>
        <v/>
      </c>
    </row>
    <row r="243" spans="1:5" x14ac:dyDescent="0.2">
      <c r="A243" s="257" t="str">
        <f>IFERROR(IF(AND(A239=A240,A240=A241,A241=A242),IF(A242+1&gt;MATCH(0,Input_Lieferant!$B$9:$B$158,-1),"",A242+1),A242),"")</f>
        <v/>
      </c>
      <c r="D243" t="str">
        <f>_xlfn.IFNA(INDEX('Systemmanager - Datenassistent'!$B$9:$BU$134,MATCH($A243,Input_Lieferant!$B$9:$B$134,0),MATCH(_xlfn.CONCAT(D$1,"_2"),'Systemmanager - Datenassistent'!$B$8:$BU$8,0)), "") &amp; ""</f>
        <v/>
      </c>
      <c r="E243" t="str">
        <f t="shared" si="3"/>
        <v/>
      </c>
    </row>
    <row r="244" spans="1:5" x14ac:dyDescent="0.2">
      <c r="A244" s="257" t="str">
        <f>IFERROR(IF(AND(A240=A241,A241=A242,A242=A243),IF(A243+1&gt;MATCH(0,Input_Lieferant!$B$9:$B$158,-1),"",A243+1),A243),"")</f>
        <v/>
      </c>
      <c r="D244" t="str">
        <f>_xlfn.IFNA(INDEX('Systemmanager - Datenassistent'!$B$9:$BU$134,MATCH($A244,Input_Lieferant!$B$9:$B$134,0),MATCH(_xlfn.CONCAT(D$1,"_3"),'Systemmanager - Datenassistent'!$B$8:$BU$8,0)), "") &amp; ""</f>
        <v/>
      </c>
      <c r="E244" t="str">
        <f t="shared" si="3"/>
        <v/>
      </c>
    </row>
    <row r="245" spans="1:5" x14ac:dyDescent="0.2">
      <c r="A245" s="257" t="str">
        <f>IFERROR(IF(AND(A241=A242,A242=A243,A243=A244),IF(A244+1&gt;MATCH(0,Input_Lieferant!$B$9:$B$158,-1),"",A244+1),A244),"")</f>
        <v/>
      </c>
      <c r="D245" t="str">
        <f>_xlfn.IFNA(INDEX('Systemmanager - Datenassistent'!$B$9:$BU$134,MATCH($A245,Input_Lieferant!$B$9:$B$134,0),MATCH(_xlfn.CONCAT(D$1,"_4"),'Systemmanager - Datenassistent'!$B$8:$BU$8,0)), "") &amp; ""</f>
        <v/>
      </c>
      <c r="E245" t="str">
        <f t="shared" si="3"/>
        <v/>
      </c>
    </row>
    <row r="246" spans="1:5" x14ac:dyDescent="0.2">
      <c r="A246" s="257" t="str">
        <f>IFERROR(IF(AND(A242=A243,A243=A244,A244=A245),IF(A245+1&gt;MATCH(0,Input_Lieferant!$B$9:$B$158,-1),"",A245+1),A245),"")</f>
        <v/>
      </c>
      <c r="D246" t="str">
        <f>_xlfn.IFNA(INDEX('Systemmanager - Datenassistent'!$B$9:$BU$134,MATCH($A246,Input_Lieferant!$B$9:$B$134,0),MATCH(_xlfn.CONCAT(D$1,"_1"),'Systemmanager - Datenassistent'!$B$8:$BU$8,0)), "") &amp; ""</f>
        <v/>
      </c>
      <c r="E246" t="str">
        <f t="shared" si="3"/>
        <v/>
      </c>
    </row>
    <row r="247" spans="1:5" x14ac:dyDescent="0.2">
      <c r="A247" s="257" t="str">
        <f>IFERROR(IF(AND(A243=A244,A244=A245,A245=A246),IF(A246+1&gt;MATCH(0,Input_Lieferant!$B$9:$B$158,-1),"",A246+1),A246),"")</f>
        <v/>
      </c>
      <c r="D247" t="str">
        <f>_xlfn.IFNA(INDEX('Systemmanager - Datenassistent'!$B$9:$BU$134,MATCH($A247,Input_Lieferant!$B$9:$B$134,0),MATCH(_xlfn.CONCAT(D$1,"_2"),'Systemmanager - Datenassistent'!$B$8:$BU$8,0)), "") &amp; ""</f>
        <v/>
      </c>
      <c r="E247" t="str">
        <f t="shared" si="3"/>
        <v/>
      </c>
    </row>
    <row r="248" spans="1:5" x14ac:dyDescent="0.2">
      <c r="A248" s="257" t="str">
        <f>IFERROR(IF(AND(A244=A245,A245=A246,A246=A247),IF(A247+1&gt;MATCH(0,Input_Lieferant!$B$9:$B$158,-1),"",A247+1),A247),"")</f>
        <v/>
      </c>
      <c r="D248" t="str">
        <f>_xlfn.IFNA(INDEX('Systemmanager - Datenassistent'!$B$9:$BU$134,MATCH($A248,Input_Lieferant!$B$9:$B$134,0),MATCH(_xlfn.CONCAT(D$1,"_3"),'Systemmanager - Datenassistent'!$B$8:$BU$8,0)), "") &amp; ""</f>
        <v/>
      </c>
      <c r="E248" t="str">
        <f t="shared" si="3"/>
        <v/>
      </c>
    </row>
    <row r="249" spans="1:5" x14ac:dyDescent="0.2">
      <c r="A249" s="257" t="str">
        <f>IFERROR(IF(AND(A245=A246,A246=A247,A247=A248),IF(A248+1&gt;MATCH(0,Input_Lieferant!$B$9:$B$158,-1),"",A248+1),A248),"")</f>
        <v/>
      </c>
      <c r="D249" t="str">
        <f>_xlfn.IFNA(INDEX('Systemmanager - Datenassistent'!$B$9:$BU$134,MATCH($A249,Input_Lieferant!$B$9:$B$134,0),MATCH(_xlfn.CONCAT(D$1,"_4"),'Systemmanager - Datenassistent'!$B$8:$BU$8,0)), "") &amp; ""</f>
        <v/>
      </c>
      <c r="E249" t="str">
        <f t="shared" si="3"/>
        <v/>
      </c>
    </row>
    <row r="250" spans="1:5" x14ac:dyDescent="0.2">
      <c r="A250" s="257" t="str">
        <f>IFERROR(IF(AND(A246=A247,A247=A248,A248=A249),IF(A249+1&gt;MATCH(0,Input_Lieferant!$B$9:$B$158,-1),"",A249+1),A249),"")</f>
        <v/>
      </c>
      <c r="D250" t="str">
        <f>_xlfn.IFNA(INDEX('Systemmanager - Datenassistent'!$B$9:$BU$134,MATCH($A250,Input_Lieferant!$B$9:$B$134,0),MATCH(_xlfn.CONCAT(D$1,"_1"),'Systemmanager - Datenassistent'!$B$8:$BU$8,0)), "") &amp; ""</f>
        <v/>
      </c>
      <c r="E250" t="str">
        <f t="shared" si="3"/>
        <v/>
      </c>
    </row>
    <row r="251" spans="1:5" x14ac:dyDescent="0.2">
      <c r="A251" s="257" t="str">
        <f>IFERROR(IF(AND(A247=A248,A248=A249,A249=A250),IF(A250+1&gt;MATCH(0,Input_Lieferant!$B$9:$B$158,-1),"",A250+1),A250),"")</f>
        <v/>
      </c>
      <c r="D251" t="str">
        <f>_xlfn.IFNA(INDEX('Systemmanager - Datenassistent'!$B$9:$BU$134,MATCH($A251,Input_Lieferant!$B$9:$B$134,0),MATCH(_xlfn.CONCAT(D$1,"_2"),'Systemmanager - Datenassistent'!$B$8:$BU$8,0)), "") &amp; ""</f>
        <v/>
      </c>
      <c r="E251" t="str">
        <f t="shared" si="3"/>
        <v/>
      </c>
    </row>
    <row r="252" spans="1:5" x14ac:dyDescent="0.2">
      <c r="A252" s="257" t="str">
        <f>IFERROR(IF(AND(A248=A249,A249=A250,A250=A251),IF(A251+1&gt;MATCH(0,Input_Lieferant!$B$9:$B$158,-1),"",A251+1),A251),"")</f>
        <v/>
      </c>
      <c r="D252" t="str">
        <f>_xlfn.IFNA(INDEX('Systemmanager - Datenassistent'!$B$9:$BU$134,MATCH($A252,Input_Lieferant!$B$9:$B$134,0),MATCH(_xlfn.CONCAT(D$1,"_3"),'Systemmanager - Datenassistent'!$B$8:$BU$8,0)), "") &amp; ""</f>
        <v/>
      </c>
      <c r="E252" t="str">
        <f t="shared" si="3"/>
        <v/>
      </c>
    </row>
    <row r="253" spans="1:5" x14ac:dyDescent="0.2">
      <c r="A253" s="257" t="str">
        <f>IFERROR(IF(AND(A249=A250,A250=A251,A251=A252),IF(A252+1&gt;MATCH(0,Input_Lieferant!$B$9:$B$158,-1),"",A252+1),A252),"")</f>
        <v/>
      </c>
      <c r="D253" t="str">
        <f>_xlfn.IFNA(INDEX('Systemmanager - Datenassistent'!$B$9:$BU$134,MATCH($A253,Input_Lieferant!$B$9:$B$134,0),MATCH(_xlfn.CONCAT(D$1,"_4"),'Systemmanager - Datenassistent'!$B$8:$BU$8,0)), "") &amp; ""</f>
        <v/>
      </c>
      <c r="E253" t="str">
        <f t="shared" si="3"/>
        <v/>
      </c>
    </row>
    <row r="254" spans="1:5" x14ac:dyDescent="0.2">
      <c r="A254" s="257" t="str">
        <f>IFERROR(IF(AND(A250=A251,A251=A252,A252=A253),IF(A253+1&gt;MATCH(0,Input_Lieferant!$B$9:$B$158,-1),"",A253+1),A253),"")</f>
        <v/>
      </c>
      <c r="D254" t="str">
        <f>_xlfn.IFNA(INDEX('Systemmanager - Datenassistent'!$B$9:$BU$134,MATCH($A254,Input_Lieferant!$B$9:$B$134,0),MATCH(_xlfn.CONCAT(D$1,"_1"),'Systemmanager - Datenassistent'!$B$8:$BU$8,0)), "") &amp; ""</f>
        <v/>
      </c>
      <c r="E254" t="str">
        <f t="shared" si="3"/>
        <v/>
      </c>
    </row>
    <row r="255" spans="1:5" x14ac:dyDescent="0.2">
      <c r="A255" s="257" t="str">
        <f>IFERROR(IF(AND(A251=A252,A252=A253,A253=A254),IF(A254+1&gt;MATCH(0,Input_Lieferant!$B$9:$B$158,-1),"",A254+1),A254),"")</f>
        <v/>
      </c>
      <c r="D255" t="str">
        <f>_xlfn.IFNA(INDEX('Systemmanager - Datenassistent'!$B$9:$BU$134,MATCH($A255,Input_Lieferant!$B$9:$B$134,0),MATCH(_xlfn.CONCAT(D$1,"_2"),'Systemmanager - Datenassistent'!$B$8:$BU$8,0)), "") &amp; ""</f>
        <v/>
      </c>
      <c r="E255" t="str">
        <f t="shared" si="3"/>
        <v/>
      </c>
    </row>
    <row r="256" spans="1:5" x14ac:dyDescent="0.2">
      <c r="A256" s="257" t="str">
        <f>IFERROR(IF(AND(A252=A253,A253=A254,A254=A255),IF(A255+1&gt;MATCH(0,Input_Lieferant!$B$9:$B$158,-1),"",A255+1),A255),"")</f>
        <v/>
      </c>
      <c r="D256" t="str">
        <f>_xlfn.IFNA(INDEX('Systemmanager - Datenassistent'!$B$9:$BU$134,MATCH($A256,Input_Lieferant!$B$9:$B$134,0),MATCH(_xlfn.CONCAT(D$1,"_3"),'Systemmanager - Datenassistent'!$B$8:$BU$8,0)), "") &amp; ""</f>
        <v/>
      </c>
      <c r="E256" t="str">
        <f t="shared" si="3"/>
        <v/>
      </c>
    </row>
    <row r="257" spans="1:5" x14ac:dyDescent="0.2">
      <c r="A257" s="257" t="str">
        <f>IFERROR(IF(AND(A253=A254,A254=A255,A255=A256),IF(A256+1&gt;MATCH(0,Input_Lieferant!$B$9:$B$158,-1),"",A256+1),A256),"")</f>
        <v/>
      </c>
      <c r="D257" t="str">
        <f>_xlfn.IFNA(INDEX('Systemmanager - Datenassistent'!$B$9:$BU$134,MATCH($A257,Input_Lieferant!$B$9:$B$134,0),MATCH(_xlfn.CONCAT(D$1,"_4"),'Systemmanager - Datenassistent'!$B$8:$BU$8,0)), "") &amp; ""</f>
        <v/>
      </c>
      <c r="E257" t="str">
        <f t="shared" si="3"/>
        <v/>
      </c>
    </row>
    <row r="258" spans="1:5" x14ac:dyDescent="0.2">
      <c r="A258" s="257" t="str">
        <f>IFERROR(IF(AND(A254=A255,A255=A256,A256=A257),IF(A257+1&gt;MATCH(0,Input_Lieferant!$B$9:$B$158,-1),"",A257+1),A257),"")</f>
        <v/>
      </c>
      <c r="D258" t="str">
        <f>_xlfn.IFNA(INDEX('Systemmanager - Datenassistent'!$B$9:$BU$134,MATCH($A258,Input_Lieferant!$B$9:$B$134,0),MATCH(_xlfn.CONCAT(D$1,"_1"),'Systemmanager - Datenassistent'!$B$8:$BU$8,0)), "") &amp; ""</f>
        <v/>
      </c>
      <c r="E258" t="str">
        <f t="shared" si="3"/>
        <v/>
      </c>
    </row>
    <row r="259" spans="1:5" x14ac:dyDescent="0.2">
      <c r="A259" s="257" t="str">
        <f>IFERROR(IF(AND(A255=A256,A256=A257,A257=A258),IF(A258+1&gt;MATCH(0,Input_Lieferant!$B$9:$B$158,-1),"",A258+1),A258),"")</f>
        <v/>
      </c>
      <c r="D259" t="str">
        <f>_xlfn.IFNA(INDEX('Systemmanager - Datenassistent'!$B$9:$BU$134,MATCH($A259,Input_Lieferant!$B$9:$B$134,0),MATCH(_xlfn.CONCAT(D$1,"_2"),'Systemmanager - Datenassistent'!$B$8:$BU$8,0)), "") &amp; ""</f>
        <v/>
      </c>
      <c r="E259" t="str">
        <f t="shared" ref="E259:E322" si="4">IF(A259&lt;&gt;"","ND","")</f>
        <v/>
      </c>
    </row>
    <row r="260" spans="1:5" x14ac:dyDescent="0.2">
      <c r="A260" s="257" t="str">
        <f>IFERROR(IF(AND(A256=A257,A257=A258,A258=A259),IF(A259+1&gt;MATCH(0,Input_Lieferant!$B$9:$B$158,-1),"",A259+1),A259),"")</f>
        <v/>
      </c>
      <c r="D260" t="str">
        <f>_xlfn.IFNA(INDEX('Systemmanager - Datenassistent'!$B$9:$BU$134,MATCH($A260,Input_Lieferant!$B$9:$B$134,0),MATCH(_xlfn.CONCAT(D$1,"_3"),'Systemmanager - Datenassistent'!$B$8:$BU$8,0)), "") &amp; ""</f>
        <v/>
      </c>
      <c r="E260" t="str">
        <f t="shared" si="4"/>
        <v/>
      </c>
    </row>
    <row r="261" spans="1:5" x14ac:dyDescent="0.2">
      <c r="A261" s="257" t="str">
        <f>IFERROR(IF(AND(A257=A258,A258=A259,A259=A260),IF(A260+1&gt;MATCH(0,Input_Lieferant!$B$9:$B$158,-1),"",A260+1),A260),"")</f>
        <v/>
      </c>
      <c r="D261" t="str">
        <f>_xlfn.IFNA(INDEX('Systemmanager - Datenassistent'!$B$9:$BU$134,MATCH($A261,Input_Lieferant!$B$9:$B$134,0),MATCH(_xlfn.CONCAT(D$1,"_4"),'Systemmanager - Datenassistent'!$B$8:$BU$8,0)), "") &amp; ""</f>
        <v/>
      </c>
      <c r="E261" t="str">
        <f t="shared" si="4"/>
        <v/>
      </c>
    </row>
    <row r="262" spans="1:5" x14ac:dyDescent="0.2">
      <c r="A262" s="257" t="str">
        <f>IFERROR(IF(AND(A258=A259,A259=A260,A260=A261),IF(A261+1&gt;MATCH(0,Input_Lieferant!$B$9:$B$158,-1),"",A261+1),A261),"")</f>
        <v/>
      </c>
      <c r="D262" t="str">
        <f>_xlfn.IFNA(INDEX('Systemmanager - Datenassistent'!$B$9:$BU$134,MATCH($A262,Input_Lieferant!$B$9:$B$134,0),MATCH(_xlfn.CONCAT(D$1,"_1"),'Systemmanager - Datenassistent'!$B$8:$BU$8,0)), "") &amp; ""</f>
        <v/>
      </c>
      <c r="E262" t="str">
        <f t="shared" si="4"/>
        <v/>
      </c>
    </row>
    <row r="263" spans="1:5" x14ac:dyDescent="0.2">
      <c r="A263" s="257" t="str">
        <f>IFERROR(IF(AND(A259=A260,A260=A261,A261=A262),IF(A262+1&gt;MATCH(0,Input_Lieferant!$B$9:$B$158,-1),"",A262+1),A262),"")</f>
        <v/>
      </c>
      <c r="D263" t="str">
        <f>_xlfn.IFNA(INDEX('Systemmanager - Datenassistent'!$B$9:$BU$134,MATCH($A263,Input_Lieferant!$B$9:$B$134,0),MATCH(_xlfn.CONCAT(D$1,"_2"),'Systemmanager - Datenassistent'!$B$8:$BU$8,0)), "") &amp; ""</f>
        <v/>
      </c>
      <c r="E263" t="str">
        <f t="shared" si="4"/>
        <v/>
      </c>
    </row>
    <row r="264" spans="1:5" x14ac:dyDescent="0.2">
      <c r="A264" s="257" t="str">
        <f>IFERROR(IF(AND(A260=A261,A261=A262,A262=A263),IF(A263+1&gt;MATCH(0,Input_Lieferant!$B$9:$B$158,-1),"",A263+1),A263),"")</f>
        <v/>
      </c>
      <c r="D264" t="str">
        <f>_xlfn.IFNA(INDEX('Systemmanager - Datenassistent'!$B$9:$BU$134,MATCH($A264,Input_Lieferant!$B$9:$B$134,0),MATCH(_xlfn.CONCAT(D$1,"_3"),'Systemmanager - Datenassistent'!$B$8:$BU$8,0)), "") &amp; ""</f>
        <v/>
      </c>
      <c r="E264" t="str">
        <f t="shared" si="4"/>
        <v/>
      </c>
    </row>
    <row r="265" spans="1:5" x14ac:dyDescent="0.2">
      <c r="A265" s="257" t="str">
        <f>IFERROR(IF(AND(A261=A262,A262=A263,A263=A264),IF(A264+1&gt;MATCH(0,Input_Lieferant!$B$9:$B$158,-1),"",A264+1),A264),"")</f>
        <v/>
      </c>
      <c r="D265" t="str">
        <f>_xlfn.IFNA(INDEX('Systemmanager - Datenassistent'!$B$9:$BU$134,MATCH($A265,Input_Lieferant!$B$9:$B$134,0),MATCH(_xlfn.CONCAT(D$1,"_4"),'Systemmanager - Datenassistent'!$B$8:$BU$8,0)), "") &amp; ""</f>
        <v/>
      </c>
      <c r="E265" t="str">
        <f t="shared" si="4"/>
        <v/>
      </c>
    </row>
    <row r="266" spans="1:5" x14ac:dyDescent="0.2">
      <c r="A266" s="257" t="str">
        <f>IFERROR(IF(AND(A262=A263,A263=A264,A264=A265),IF(A265+1&gt;MATCH(0,Input_Lieferant!$B$9:$B$158,-1),"",A265+1),A265),"")</f>
        <v/>
      </c>
      <c r="D266" t="str">
        <f>_xlfn.IFNA(INDEX('Systemmanager - Datenassistent'!$B$9:$BU$134,MATCH($A266,Input_Lieferant!$B$9:$B$134,0),MATCH(_xlfn.CONCAT(D$1,"_1"),'Systemmanager - Datenassistent'!$B$8:$BU$8,0)), "") &amp; ""</f>
        <v/>
      </c>
      <c r="E266" t="str">
        <f t="shared" si="4"/>
        <v/>
      </c>
    </row>
    <row r="267" spans="1:5" x14ac:dyDescent="0.2">
      <c r="A267" s="257" t="str">
        <f>IFERROR(IF(AND(A263=A264,A264=A265,A265=A266),IF(A266+1&gt;MATCH(0,Input_Lieferant!$B$9:$B$158,-1),"",A266+1),A266),"")</f>
        <v/>
      </c>
      <c r="D267" t="str">
        <f>_xlfn.IFNA(INDEX('Systemmanager - Datenassistent'!$B$9:$BU$134,MATCH($A267,Input_Lieferant!$B$9:$B$134,0),MATCH(_xlfn.CONCAT(D$1,"_2"),'Systemmanager - Datenassistent'!$B$8:$BU$8,0)), "") &amp; ""</f>
        <v/>
      </c>
      <c r="E267" t="str">
        <f t="shared" si="4"/>
        <v/>
      </c>
    </row>
    <row r="268" spans="1:5" x14ac:dyDescent="0.2">
      <c r="A268" s="257" t="str">
        <f>IFERROR(IF(AND(A264=A265,A265=A266,A266=A267),IF(A267+1&gt;MATCH(0,Input_Lieferant!$B$9:$B$158,-1),"",A267+1),A267),"")</f>
        <v/>
      </c>
      <c r="D268" t="str">
        <f>_xlfn.IFNA(INDEX('Systemmanager - Datenassistent'!$B$9:$BU$134,MATCH($A268,Input_Lieferant!$B$9:$B$134,0),MATCH(_xlfn.CONCAT(D$1,"_3"),'Systemmanager - Datenassistent'!$B$8:$BU$8,0)), "") &amp; ""</f>
        <v/>
      </c>
      <c r="E268" t="str">
        <f t="shared" si="4"/>
        <v/>
      </c>
    </row>
    <row r="269" spans="1:5" x14ac:dyDescent="0.2">
      <c r="A269" s="257" t="str">
        <f>IFERROR(IF(AND(A265=A266,A266=A267,A267=A268),IF(A268+1&gt;MATCH(0,Input_Lieferant!$B$9:$B$158,-1),"",A268+1),A268),"")</f>
        <v/>
      </c>
      <c r="D269" t="str">
        <f>_xlfn.IFNA(INDEX('Systemmanager - Datenassistent'!$B$9:$BU$134,MATCH($A269,Input_Lieferant!$B$9:$B$134,0),MATCH(_xlfn.CONCAT(D$1,"_4"),'Systemmanager - Datenassistent'!$B$8:$BU$8,0)), "") &amp; ""</f>
        <v/>
      </c>
      <c r="E269" t="str">
        <f t="shared" si="4"/>
        <v/>
      </c>
    </row>
    <row r="270" spans="1:5" x14ac:dyDescent="0.2">
      <c r="A270" s="257" t="str">
        <f>IFERROR(IF(AND(A266=A267,A267=A268,A268=A269),IF(A269+1&gt;MATCH(0,Input_Lieferant!$B$9:$B$158,-1),"",A269+1),A269),"")</f>
        <v/>
      </c>
      <c r="D270" t="str">
        <f>_xlfn.IFNA(INDEX('Systemmanager - Datenassistent'!$B$9:$BU$134,MATCH($A270,Input_Lieferant!$B$9:$B$134,0),MATCH(_xlfn.CONCAT(D$1,"_1"),'Systemmanager - Datenassistent'!$B$8:$BU$8,0)), "") &amp; ""</f>
        <v/>
      </c>
      <c r="E270" t="str">
        <f t="shared" si="4"/>
        <v/>
      </c>
    </row>
    <row r="271" spans="1:5" x14ac:dyDescent="0.2">
      <c r="A271" s="257" t="str">
        <f>IFERROR(IF(AND(A267=A268,A268=A269,A269=A270),IF(A270+1&gt;MATCH(0,Input_Lieferant!$B$9:$B$158,-1),"",A270+1),A270),"")</f>
        <v/>
      </c>
      <c r="D271" t="str">
        <f>_xlfn.IFNA(INDEX('Systemmanager - Datenassistent'!$B$9:$BU$134,MATCH($A271,Input_Lieferant!$B$9:$B$134,0),MATCH(_xlfn.CONCAT(D$1,"_2"),'Systemmanager - Datenassistent'!$B$8:$BU$8,0)), "") &amp; ""</f>
        <v/>
      </c>
      <c r="E271" t="str">
        <f t="shared" si="4"/>
        <v/>
      </c>
    </row>
    <row r="272" spans="1:5" x14ac:dyDescent="0.2">
      <c r="A272" s="257" t="str">
        <f>IFERROR(IF(AND(A268=A269,A269=A270,A270=A271),IF(A271+1&gt;MATCH(0,Input_Lieferant!$B$9:$B$158,-1),"",A271+1),A271),"")</f>
        <v/>
      </c>
      <c r="D272" t="str">
        <f>_xlfn.IFNA(INDEX('Systemmanager - Datenassistent'!$B$9:$BU$134,MATCH($A272,Input_Lieferant!$B$9:$B$134,0),MATCH(_xlfn.CONCAT(D$1,"_3"),'Systemmanager - Datenassistent'!$B$8:$BU$8,0)), "") &amp; ""</f>
        <v/>
      </c>
      <c r="E272" t="str">
        <f t="shared" si="4"/>
        <v/>
      </c>
    </row>
    <row r="273" spans="1:5" x14ac:dyDescent="0.2">
      <c r="A273" s="257" t="str">
        <f>IFERROR(IF(AND(A269=A270,A270=A271,A271=A272),IF(A272+1&gt;MATCH(0,Input_Lieferant!$B$9:$B$158,-1),"",A272+1),A272),"")</f>
        <v/>
      </c>
      <c r="D273" t="str">
        <f>_xlfn.IFNA(INDEX('Systemmanager - Datenassistent'!$B$9:$BU$134,MATCH($A273,Input_Lieferant!$B$9:$B$134,0),MATCH(_xlfn.CONCAT(D$1,"_4"),'Systemmanager - Datenassistent'!$B$8:$BU$8,0)), "") &amp; ""</f>
        <v/>
      </c>
      <c r="E273" t="str">
        <f t="shared" si="4"/>
        <v/>
      </c>
    </row>
    <row r="274" spans="1:5" x14ac:dyDescent="0.2">
      <c r="A274" s="257" t="str">
        <f>IFERROR(IF(AND(A270=A271,A271=A272,A272=A273),IF(A273+1&gt;MATCH(0,Input_Lieferant!$B$9:$B$158,-1),"",A273+1),A273),"")</f>
        <v/>
      </c>
      <c r="D274" t="str">
        <f>_xlfn.IFNA(INDEX('Systemmanager - Datenassistent'!$B$9:$BU$134,MATCH($A274,Input_Lieferant!$B$9:$B$134,0),MATCH(_xlfn.CONCAT(D$1,"_1"),'Systemmanager - Datenassistent'!$B$8:$BU$8,0)), "") &amp; ""</f>
        <v/>
      </c>
      <c r="E274" t="str">
        <f t="shared" si="4"/>
        <v/>
      </c>
    </row>
    <row r="275" spans="1:5" x14ac:dyDescent="0.2">
      <c r="A275" s="257" t="str">
        <f>IFERROR(IF(AND(A271=A272,A272=A273,A273=A274),IF(A274+1&gt;MATCH(0,Input_Lieferant!$B$9:$B$158,-1),"",A274+1),A274),"")</f>
        <v/>
      </c>
      <c r="D275" t="str">
        <f>_xlfn.IFNA(INDEX('Systemmanager - Datenassistent'!$B$9:$BU$134,MATCH($A275,Input_Lieferant!$B$9:$B$134,0),MATCH(_xlfn.CONCAT(D$1,"_2"),'Systemmanager - Datenassistent'!$B$8:$BU$8,0)), "") &amp; ""</f>
        <v/>
      </c>
      <c r="E275" t="str">
        <f t="shared" si="4"/>
        <v/>
      </c>
    </row>
    <row r="276" spans="1:5" x14ac:dyDescent="0.2">
      <c r="A276" s="257" t="str">
        <f>IFERROR(IF(AND(A272=A273,A273=A274,A274=A275),IF(A275+1&gt;MATCH(0,Input_Lieferant!$B$9:$B$158,-1),"",A275+1),A275),"")</f>
        <v/>
      </c>
      <c r="D276" t="str">
        <f>_xlfn.IFNA(INDEX('Systemmanager - Datenassistent'!$B$9:$BU$134,MATCH($A276,Input_Lieferant!$B$9:$B$134,0),MATCH(_xlfn.CONCAT(D$1,"_3"),'Systemmanager - Datenassistent'!$B$8:$BU$8,0)), "") &amp; ""</f>
        <v/>
      </c>
      <c r="E276" t="str">
        <f t="shared" si="4"/>
        <v/>
      </c>
    </row>
    <row r="277" spans="1:5" x14ac:dyDescent="0.2">
      <c r="A277" s="257" t="str">
        <f>IFERROR(IF(AND(A273=A274,A274=A275,A275=A276),IF(A276+1&gt;MATCH(0,Input_Lieferant!$B$9:$B$158,-1),"",A276+1),A276),"")</f>
        <v/>
      </c>
      <c r="D277" t="str">
        <f>_xlfn.IFNA(INDEX('Systemmanager - Datenassistent'!$B$9:$BU$134,MATCH($A277,Input_Lieferant!$B$9:$B$134,0),MATCH(_xlfn.CONCAT(D$1,"_4"),'Systemmanager - Datenassistent'!$B$8:$BU$8,0)), "") &amp; ""</f>
        <v/>
      </c>
      <c r="E277" t="str">
        <f t="shared" si="4"/>
        <v/>
      </c>
    </row>
    <row r="278" spans="1:5" x14ac:dyDescent="0.2">
      <c r="A278" s="257" t="str">
        <f>IFERROR(IF(AND(A274=A275,A275=A276,A276=A277),IF(A277+1&gt;MATCH(0,Input_Lieferant!$B$9:$B$158,-1),"",A277+1),A277),"")</f>
        <v/>
      </c>
      <c r="D278" t="str">
        <f>_xlfn.IFNA(INDEX('Systemmanager - Datenassistent'!$B$9:$BU$134,MATCH($A278,Input_Lieferant!$B$9:$B$134,0),MATCH(_xlfn.CONCAT(D$1,"_1"),'Systemmanager - Datenassistent'!$B$8:$BU$8,0)), "") &amp; ""</f>
        <v/>
      </c>
      <c r="E278" t="str">
        <f t="shared" si="4"/>
        <v/>
      </c>
    </row>
    <row r="279" spans="1:5" x14ac:dyDescent="0.2">
      <c r="A279" s="257" t="str">
        <f>IFERROR(IF(AND(A275=A276,A276=A277,A277=A278),IF(A278+1&gt;MATCH(0,Input_Lieferant!$B$9:$B$158,-1),"",A278+1),A278),"")</f>
        <v/>
      </c>
      <c r="D279" t="str">
        <f>_xlfn.IFNA(INDEX('Systemmanager - Datenassistent'!$B$9:$BU$134,MATCH($A279,Input_Lieferant!$B$9:$B$134,0),MATCH(_xlfn.CONCAT(D$1,"_2"),'Systemmanager - Datenassistent'!$B$8:$BU$8,0)), "") &amp; ""</f>
        <v/>
      </c>
      <c r="E279" t="str">
        <f t="shared" si="4"/>
        <v/>
      </c>
    </row>
    <row r="280" spans="1:5" x14ac:dyDescent="0.2">
      <c r="A280" s="257" t="str">
        <f>IFERROR(IF(AND(A276=A277,A277=A278,A278=A279),IF(A279+1&gt;MATCH(0,Input_Lieferant!$B$9:$B$158,-1),"",A279+1),A279),"")</f>
        <v/>
      </c>
      <c r="D280" t="str">
        <f>_xlfn.IFNA(INDEX('Systemmanager - Datenassistent'!$B$9:$BU$134,MATCH($A280,Input_Lieferant!$B$9:$B$134,0),MATCH(_xlfn.CONCAT(D$1,"_3"),'Systemmanager - Datenassistent'!$B$8:$BU$8,0)), "") &amp; ""</f>
        <v/>
      </c>
      <c r="E280" t="str">
        <f t="shared" si="4"/>
        <v/>
      </c>
    </row>
    <row r="281" spans="1:5" x14ac:dyDescent="0.2">
      <c r="A281" s="257" t="str">
        <f>IFERROR(IF(AND(A277=A278,A278=A279,A279=A280),IF(A280+1&gt;MATCH(0,Input_Lieferant!$B$9:$B$158,-1),"",A280+1),A280),"")</f>
        <v/>
      </c>
      <c r="D281" t="str">
        <f>_xlfn.IFNA(INDEX('Systemmanager - Datenassistent'!$B$9:$BU$134,MATCH($A281,Input_Lieferant!$B$9:$B$134,0),MATCH(_xlfn.CONCAT(D$1,"_4"),'Systemmanager - Datenassistent'!$B$8:$BU$8,0)), "") &amp; ""</f>
        <v/>
      </c>
      <c r="E281" t="str">
        <f t="shared" si="4"/>
        <v/>
      </c>
    </row>
    <row r="282" spans="1:5" x14ac:dyDescent="0.2">
      <c r="A282" s="257" t="str">
        <f>IFERROR(IF(AND(A278=A279,A279=A280,A280=A281),IF(A281+1&gt;MATCH(0,Input_Lieferant!$B$9:$B$158,-1),"",A281+1),A281),"")</f>
        <v/>
      </c>
      <c r="D282" t="str">
        <f>_xlfn.IFNA(INDEX('Systemmanager - Datenassistent'!$B$9:$BU$134,MATCH($A282,Input_Lieferant!$B$9:$B$134,0),MATCH(_xlfn.CONCAT(D$1,"_1"),'Systemmanager - Datenassistent'!$B$8:$BU$8,0)), "") &amp; ""</f>
        <v/>
      </c>
      <c r="E282" t="str">
        <f t="shared" si="4"/>
        <v/>
      </c>
    </row>
    <row r="283" spans="1:5" x14ac:dyDescent="0.2">
      <c r="A283" s="257" t="str">
        <f>IFERROR(IF(AND(A279=A280,A280=A281,A281=A282),IF(A282+1&gt;MATCH(0,Input_Lieferant!$B$9:$B$158,-1),"",A282+1),A282),"")</f>
        <v/>
      </c>
      <c r="D283" t="str">
        <f>_xlfn.IFNA(INDEX('Systemmanager - Datenassistent'!$B$9:$BU$134,MATCH($A283,Input_Lieferant!$B$9:$B$134,0),MATCH(_xlfn.CONCAT(D$1,"_2"),'Systemmanager - Datenassistent'!$B$8:$BU$8,0)), "") &amp; ""</f>
        <v/>
      </c>
      <c r="E283" t="str">
        <f t="shared" si="4"/>
        <v/>
      </c>
    </row>
    <row r="284" spans="1:5" x14ac:dyDescent="0.2">
      <c r="A284" s="257" t="str">
        <f>IFERROR(IF(AND(A280=A281,A281=A282,A282=A283),IF(A283+1&gt;MATCH(0,Input_Lieferant!$B$9:$B$158,-1),"",A283+1),A283),"")</f>
        <v/>
      </c>
      <c r="D284" t="str">
        <f>_xlfn.IFNA(INDEX('Systemmanager - Datenassistent'!$B$9:$BU$134,MATCH($A284,Input_Lieferant!$B$9:$B$134,0),MATCH(_xlfn.CONCAT(D$1,"_3"),'Systemmanager - Datenassistent'!$B$8:$BU$8,0)), "") &amp; ""</f>
        <v/>
      </c>
      <c r="E284" t="str">
        <f t="shared" si="4"/>
        <v/>
      </c>
    </row>
    <row r="285" spans="1:5" x14ac:dyDescent="0.2">
      <c r="A285" s="257" t="str">
        <f>IFERROR(IF(AND(A281=A282,A282=A283,A283=A284),IF(A284+1&gt;MATCH(0,Input_Lieferant!$B$9:$B$158,-1),"",A284+1),A284),"")</f>
        <v/>
      </c>
      <c r="D285" t="str">
        <f>_xlfn.IFNA(INDEX('Systemmanager - Datenassistent'!$B$9:$BU$134,MATCH($A285,Input_Lieferant!$B$9:$B$134,0),MATCH(_xlfn.CONCAT(D$1,"_4"),'Systemmanager - Datenassistent'!$B$8:$BU$8,0)), "") &amp; ""</f>
        <v/>
      </c>
      <c r="E285" t="str">
        <f t="shared" si="4"/>
        <v/>
      </c>
    </row>
    <row r="286" spans="1:5" x14ac:dyDescent="0.2">
      <c r="A286" s="257" t="str">
        <f>IFERROR(IF(AND(A282=A283,A283=A284,A284=A285),IF(A285+1&gt;MATCH(0,Input_Lieferant!$B$9:$B$158,-1),"",A285+1),A285),"")</f>
        <v/>
      </c>
      <c r="D286" t="str">
        <f>_xlfn.IFNA(INDEX('Systemmanager - Datenassistent'!$B$9:$BU$134,MATCH($A286,Input_Lieferant!$B$9:$B$134,0),MATCH(_xlfn.CONCAT(D$1,"_1"),'Systemmanager - Datenassistent'!$B$8:$BU$8,0)), "") &amp; ""</f>
        <v/>
      </c>
      <c r="E286" t="str">
        <f t="shared" si="4"/>
        <v/>
      </c>
    </row>
    <row r="287" spans="1:5" x14ac:dyDescent="0.2">
      <c r="A287" s="257" t="str">
        <f>IFERROR(IF(AND(A283=A284,A284=A285,A285=A286),IF(A286+1&gt;MATCH(0,Input_Lieferant!$B$9:$B$158,-1),"",A286+1),A286),"")</f>
        <v/>
      </c>
      <c r="D287" t="str">
        <f>_xlfn.IFNA(INDEX('Systemmanager - Datenassistent'!$B$9:$BU$134,MATCH($A287,Input_Lieferant!$B$9:$B$134,0),MATCH(_xlfn.CONCAT(D$1,"_2"),'Systemmanager - Datenassistent'!$B$8:$BU$8,0)), "") &amp; ""</f>
        <v/>
      </c>
      <c r="E287" t="str">
        <f t="shared" si="4"/>
        <v/>
      </c>
    </row>
    <row r="288" spans="1:5" x14ac:dyDescent="0.2">
      <c r="A288" s="257" t="str">
        <f>IFERROR(IF(AND(A284=A285,A285=A286,A286=A287),IF(A287+1&gt;MATCH(0,Input_Lieferant!$B$9:$B$158,-1),"",A287+1),A287),"")</f>
        <v/>
      </c>
      <c r="D288" t="str">
        <f>_xlfn.IFNA(INDEX('Systemmanager - Datenassistent'!$B$9:$BU$134,MATCH($A288,Input_Lieferant!$B$9:$B$134,0),MATCH(_xlfn.CONCAT(D$1,"_3"),'Systemmanager - Datenassistent'!$B$8:$BU$8,0)), "") &amp; ""</f>
        <v/>
      </c>
      <c r="E288" t="str">
        <f t="shared" si="4"/>
        <v/>
      </c>
    </row>
    <row r="289" spans="1:5" x14ac:dyDescent="0.2">
      <c r="A289" s="257" t="str">
        <f>IFERROR(IF(AND(A285=A286,A286=A287,A287=A288),IF(A288+1&gt;MATCH(0,Input_Lieferant!$B$9:$B$158,-1),"",A288+1),A288),"")</f>
        <v/>
      </c>
      <c r="D289" t="str">
        <f>_xlfn.IFNA(INDEX('Systemmanager - Datenassistent'!$B$9:$BU$134,MATCH($A289,Input_Lieferant!$B$9:$B$134,0),MATCH(_xlfn.CONCAT(D$1,"_4"),'Systemmanager - Datenassistent'!$B$8:$BU$8,0)), "") &amp; ""</f>
        <v/>
      </c>
      <c r="E289" t="str">
        <f t="shared" si="4"/>
        <v/>
      </c>
    </row>
    <row r="290" spans="1:5" x14ac:dyDescent="0.2">
      <c r="A290" s="257" t="str">
        <f>IFERROR(IF(AND(A286=A287,A287=A288,A288=A289),IF(A289+1&gt;MATCH(0,Input_Lieferant!$B$9:$B$158,-1),"",A289+1),A289),"")</f>
        <v/>
      </c>
      <c r="D290" t="str">
        <f>_xlfn.IFNA(INDEX('Systemmanager - Datenassistent'!$B$9:$BU$134,MATCH($A290,Input_Lieferant!$B$9:$B$134,0),MATCH(_xlfn.CONCAT(D$1,"_1"),'Systemmanager - Datenassistent'!$B$8:$BU$8,0)), "") &amp; ""</f>
        <v/>
      </c>
      <c r="E290" t="str">
        <f t="shared" si="4"/>
        <v/>
      </c>
    </row>
    <row r="291" spans="1:5" x14ac:dyDescent="0.2">
      <c r="A291" s="257" t="str">
        <f>IFERROR(IF(AND(A287=A288,A288=A289,A289=A290),IF(A290+1&gt;MATCH(0,Input_Lieferant!$B$9:$B$158,-1),"",A290+1),A290),"")</f>
        <v/>
      </c>
      <c r="D291" t="str">
        <f>_xlfn.IFNA(INDEX('Systemmanager - Datenassistent'!$B$9:$BU$134,MATCH($A291,Input_Lieferant!$B$9:$B$134,0),MATCH(_xlfn.CONCAT(D$1,"_2"),'Systemmanager - Datenassistent'!$B$8:$BU$8,0)), "") &amp; ""</f>
        <v/>
      </c>
      <c r="E291" t="str">
        <f t="shared" si="4"/>
        <v/>
      </c>
    </row>
    <row r="292" spans="1:5" x14ac:dyDescent="0.2">
      <c r="A292" s="257" t="str">
        <f>IFERROR(IF(AND(A288=A289,A289=A290,A290=A291),IF(A291+1&gt;MATCH(0,Input_Lieferant!$B$9:$B$158,-1),"",A291+1),A291),"")</f>
        <v/>
      </c>
      <c r="D292" t="str">
        <f>_xlfn.IFNA(INDEX('Systemmanager - Datenassistent'!$B$9:$BU$134,MATCH($A292,Input_Lieferant!$B$9:$B$134,0),MATCH(_xlfn.CONCAT(D$1,"_3"),'Systemmanager - Datenassistent'!$B$8:$BU$8,0)), "") &amp; ""</f>
        <v/>
      </c>
      <c r="E292" t="str">
        <f t="shared" si="4"/>
        <v/>
      </c>
    </row>
    <row r="293" spans="1:5" x14ac:dyDescent="0.2">
      <c r="A293" s="257" t="str">
        <f>IFERROR(IF(AND(A289=A290,A290=A291,A291=A292),IF(A292+1&gt;MATCH(0,Input_Lieferant!$B$9:$B$158,-1),"",A292+1),A292),"")</f>
        <v/>
      </c>
      <c r="D293" t="str">
        <f>_xlfn.IFNA(INDEX('Systemmanager - Datenassistent'!$B$9:$BU$134,MATCH($A293,Input_Lieferant!$B$9:$B$134,0),MATCH(_xlfn.CONCAT(D$1,"_4"),'Systemmanager - Datenassistent'!$B$8:$BU$8,0)), "") &amp; ""</f>
        <v/>
      </c>
      <c r="E293" t="str">
        <f t="shared" si="4"/>
        <v/>
      </c>
    </row>
    <row r="294" spans="1:5" x14ac:dyDescent="0.2">
      <c r="A294" s="257" t="str">
        <f>IFERROR(IF(AND(A290=A291,A291=A292,A292=A293),IF(A293+1&gt;MATCH(0,Input_Lieferant!$B$9:$B$158,-1),"",A293+1),A293),"")</f>
        <v/>
      </c>
      <c r="D294" t="str">
        <f>_xlfn.IFNA(INDEX('Systemmanager - Datenassistent'!$B$9:$BU$134,MATCH($A294,Input_Lieferant!$B$9:$B$134,0),MATCH(_xlfn.CONCAT(D$1,"_1"),'Systemmanager - Datenassistent'!$B$8:$BU$8,0)), "") &amp; ""</f>
        <v/>
      </c>
      <c r="E294" t="str">
        <f t="shared" si="4"/>
        <v/>
      </c>
    </row>
    <row r="295" spans="1:5" x14ac:dyDescent="0.2">
      <c r="A295" s="257" t="str">
        <f>IFERROR(IF(AND(A291=A292,A292=A293,A293=A294),IF(A294+1&gt;MATCH(0,Input_Lieferant!$B$9:$B$158,-1),"",A294+1),A294),"")</f>
        <v/>
      </c>
      <c r="D295" t="str">
        <f>_xlfn.IFNA(INDEX('Systemmanager - Datenassistent'!$B$9:$BU$134,MATCH($A295,Input_Lieferant!$B$9:$B$134,0),MATCH(_xlfn.CONCAT(D$1,"_2"),'Systemmanager - Datenassistent'!$B$8:$BU$8,0)), "") &amp; ""</f>
        <v/>
      </c>
      <c r="E295" t="str">
        <f t="shared" si="4"/>
        <v/>
      </c>
    </row>
    <row r="296" spans="1:5" x14ac:dyDescent="0.2">
      <c r="A296" s="257" t="str">
        <f>IFERROR(IF(AND(A292=A293,A293=A294,A294=A295),IF(A295+1&gt;MATCH(0,Input_Lieferant!$B$9:$B$158,-1),"",A295+1),A295),"")</f>
        <v/>
      </c>
      <c r="D296" t="str">
        <f>_xlfn.IFNA(INDEX('Systemmanager - Datenassistent'!$B$9:$BU$134,MATCH($A296,Input_Lieferant!$B$9:$B$134,0),MATCH(_xlfn.CONCAT(D$1,"_3"),'Systemmanager - Datenassistent'!$B$8:$BU$8,0)), "") &amp; ""</f>
        <v/>
      </c>
      <c r="E296" t="str">
        <f t="shared" si="4"/>
        <v/>
      </c>
    </row>
    <row r="297" spans="1:5" x14ac:dyDescent="0.2">
      <c r="A297" s="257" t="str">
        <f>IFERROR(IF(AND(A293=A294,A294=A295,A295=A296),IF(A296+1&gt;MATCH(0,Input_Lieferant!$B$9:$B$158,-1),"",A296+1),A296),"")</f>
        <v/>
      </c>
      <c r="D297" t="str">
        <f>_xlfn.IFNA(INDEX('Systemmanager - Datenassistent'!$B$9:$BU$134,MATCH($A297,Input_Lieferant!$B$9:$B$134,0),MATCH(_xlfn.CONCAT(D$1,"_4"),'Systemmanager - Datenassistent'!$B$8:$BU$8,0)), "") &amp; ""</f>
        <v/>
      </c>
      <c r="E297" t="str">
        <f t="shared" si="4"/>
        <v/>
      </c>
    </row>
    <row r="298" spans="1:5" x14ac:dyDescent="0.2">
      <c r="A298" s="257" t="str">
        <f>IFERROR(IF(AND(A294=A295,A295=A296,A296=A297),IF(A297+1&gt;MATCH(0,Input_Lieferant!$B$9:$B$158,-1),"",A297+1),A297),"")</f>
        <v/>
      </c>
      <c r="D298" t="str">
        <f>_xlfn.IFNA(INDEX('Systemmanager - Datenassistent'!$B$9:$BU$134,MATCH($A298,Input_Lieferant!$B$9:$B$134,0),MATCH(_xlfn.CONCAT(D$1,"_1"),'Systemmanager - Datenassistent'!$B$8:$BU$8,0)), "") &amp; ""</f>
        <v/>
      </c>
      <c r="E298" t="str">
        <f t="shared" si="4"/>
        <v/>
      </c>
    </row>
    <row r="299" spans="1:5" x14ac:dyDescent="0.2">
      <c r="A299" s="257" t="str">
        <f>IFERROR(IF(AND(A295=A296,A296=A297,A297=A298),IF(A298+1&gt;MATCH(0,Input_Lieferant!$B$9:$B$158,-1),"",A298+1),A298),"")</f>
        <v/>
      </c>
      <c r="D299" t="str">
        <f>_xlfn.IFNA(INDEX('Systemmanager - Datenassistent'!$B$9:$BU$134,MATCH($A299,Input_Lieferant!$B$9:$B$134,0),MATCH(_xlfn.CONCAT(D$1,"_2"),'Systemmanager - Datenassistent'!$B$8:$BU$8,0)), "") &amp; ""</f>
        <v/>
      </c>
      <c r="E299" t="str">
        <f t="shared" si="4"/>
        <v/>
      </c>
    </row>
    <row r="300" spans="1:5" x14ac:dyDescent="0.2">
      <c r="A300" s="257" t="str">
        <f>IFERROR(IF(AND(A296=A297,A297=A298,A298=A299),IF(A299+1&gt;MATCH(0,Input_Lieferant!$B$9:$B$158,-1),"",A299+1),A299),"")</f>
        <v/>
      </c>
      <c r="D300" t="str">
        <f>_xlfn.IFNA(INDEX('Systemmanager - Datenassistent'!$B$9:$BU$134,MATCH($A300,Input_Lieferant!$B$9:$B$134,0),MATCH(_xlfn.CONCAT(D$1,"_3"),'Systemmanager - Datenassistent'!$B$8:$BU$8,0)), "") &amp; ""</f>
        <v/>
      </c>
      <c r="E300" t="str">
        <f t="shared" si="4"/>
        <v/>
      </c>
    </row>
    <row r="301" spans="1:5" x14ac:dyDescent="0.2">
      <c r="A301" s="257" t="str">
        <f>IFERROR(IF(AND(A297=A298,A298=A299,A299=A300),IF(A300+1&gt;MATCH(0,Input_Lieferant!$B$9:$B$158,-1),"",A300+1),A300),"")</f>
        <v/>
      </c>
      <c r="D301" t="str">
        <f>_xlfn.IFNA(INDEX('Systemmanager - Datenassistent'!$B$9:$BU$134,MATCH($A301,Input_Lieferant!$B$9:$B$134,0),MATCH(_xlfn.CONCAT(D$1,"_4"),'Systemmanager - Datenassistent'!$B$8:$BU$8,0)), "") &amp; ""</f>
        <v/>
      </c>
      <c r="E301" t="str">
        <f t="shared" si="4"/>
        <v/>
      </c>
    </row>
    <row r="302" spans="1:5" x14ac:dyDescent="0.2">
      <c r="A302" s="257" t="str">
        <f>IFERROR(IF(AND(A298=A299,A299=A300,A300=A301),IF(A301+1&gt;MATCH(0,Input_Lieferant!$B$9:$B$158,-1),"",A301+1),A301),"")</f>
        <v/>
      </c>
      <c r="D302" t="str">
        <f>_xlfn.IFNA(INDEX('Systemmanager - Datenassistent'!$B$9:$BU$134,MATCH($A302,Input_Lieferant!$B$9:$B$134,0),MATCH(_xlfn.CONCAT(D$1,"_1"),'Systemmanager - Datenassistent'!$B$8:$BU$8,0)), "") &amp; ""</f>
        <v/>
      </c>
      <c r="E302" t="str">
        <f t="shared" si="4"/>
        <v/>
      </c>
    </row>
    <row r="303" spans="1:5" x14ac:dyDescent="0.2">
      <c r="A303" s="257" t="str">
        <f>IFERROR(IF(AND(A299=A300,A300=A301,A301=A302),IF(A302+1&gt;MATCH(0,Input_Lieferant!$B$9:$B$158,-1),"",A302+1),A302),"")</f>
        <v/>
      </c>
      <c r="D303" t="str">
        <f>_xlfn.IFNA(INDEX('Systemmanager - Datenassistent'!$B$9:$BU$134,MATCH($A303,Input_Lieferant!$B$9:$B$134,0),MATCH(_xlfn.CONCAT(D$1,"_2"),'Systemmanager - Datenassistent'!$B$8:$BU$8,0)), "") &amp; ""</f>
        <v/>
      </c>
      <c r="E303" t="str">
        <f t="shared" si="4"/>
        <v/>
      </c>
    </row>
    <row r="304" spans="1:5" x14ac:dyDescent="0.2">
      <c r="A304" s="257" t="str">
        <f>IFERROR(IF(AND(A300=A301,A301=A302,A302=A303),IF(A303+1&gt;MATCH(0,Input_Lieferant!$B$9:$B$158,-1),"",A303+1),A303),"")</f>
        <v/>
      </c>
      <c r="D304" t="str">
        <f>_xlfn.IFNA(INDEX('Systemmanager - Datenassistent'!$B$9:$BU$134,MATCH($A304,Input_Lieferant!$B$9:$B$134,0),MATCH(_xlfn.CONCAT(D$1,"_3"),'Systemmanager - Datenassistent'!$B$8:$BU$8,0)), "") &amp; ""</f>
        <v/>
      </c>
      <c r="E304" t="str">
        <f t="shared" si="4"/>
        <v/>
      </c>
    </row>
    <row r="305" spans="1:5" x14ac:dyDescent="0.2">
      <c r="A305" s="257" t="str">
        <f>IFERROR(IF(AND(A301=A302,A302=A303,A303=A304),IF(A304+1&gt;MATCH(0,Input_Lieferant!$B$9:$B$158,-1),"",A304+1),A304),"")</f>
        <v/>
      </c>
      <c r="D305" t="str">
        <f>_xlfn.IFNA(INDEX('Systemmanager - Datenassistent'!$B$9:$BU$134,MATCH($A305,Input_Lieferant!$B$9:$B$134,0),MATCH(_xlfn.CONCAT(D$1,"_4"),'Systemmanager - Datenassistent'!$B$8:$BU$8,0)), "") &amp; ""</f>
        <v/>
      </c>
      <c r="E305" t="str">
        <f t="shared" si="4"/>
        <v/>
      </c>
    </row>
    <row r="306" spans="1:5" x14ac:dyDescent="0.2">
      <c r="A306" s="257" t="str">
        <f>IFERROR(IF(AND(A302=A303,A303=A304,A304=A305),IF(A305+1&gt;MATCH(0,Input_Lieferant!$B$9:$B$158,-1),"",A305+1),A305),"")</f>
        <v/>
      </c>
      <c r="D306" t="str">
        <f>_xlfn.IFNA(INDEX('Systemmanager - Datenassistent'!$B$9:$BU$134,MATCH($A306,Input_Lieferant!$B$9:$B$134,0),MATCH(_xlfn.CONCAT(D$1,"_1"),'Systemmanager - Datenassistent'!$B$8:$BU$8,0)), "") &amp; ""</f>
        <v/>
      </c>
      <c r="E306" t="str">
        <f t="shared" si="4"/>
        <v/>
      </c>
    </row>
    <row r="307" spans="1:5" x14ac:dyDescent="0.2">
      <c r="A307" s="257" t="str">
        <f>IFERROR(IF(AND(A303=A304,A304=A305,A305=A306),IF(A306+1&gt;MATCH(0,Input_Lieferant!$B$9:$B$158,-1),"",A306+1),A306),"")</f>
        <v/>
      </c>
      <c r="D307" t="str">
        <f>_xlfn.IFNA(INDEX('Systemmanager - Datenassistent'!$B$9:$BU$134,MATCH($A307,Input_Lieferant!$B$9:$B$134,0),MATCH(_xlfn.CONCAT(D$1,"_2"),'Systemmanager - Datenassistent'!$B$8:$BU$8,0)), "") &amp; ""</f>
        <v/>
      </c>
      <c r="E307" t="str">
        <f t="shared" si="4"/>
        <v/>
      </c>
    </row>
    <row r="308" spans="1:5" x14ac:dyDescent="0.2">
      <c r="A308" s="257" t="str">
        <f>IFERROR(IF(AND(A304=A305,A305=A306,A306=A307),IF(A307+1&gt;MATCH(0,Input_Lieferant!$B$9:$B$158,-1),"",A307+1),A307),"")</f>
        <v/>
      </c>
      <c r="D308" t="str">
        <f>_xlfn.IFNA(INDEX('Systemmanager - Datenassistent'!$B$9:$BU$134,MATCH($A308,Input_Lieferant!$B$9:$B$134,0),MATCH(_xlfn.CONCAT(D$1,"_3"),'Systemmanager - Datenassistent'!$B$8:$BU$8,0)), "") &amp; ""</f>
        <v/>
      </c>
      <c r="E308" t="str">
        <f t="shared" si="4"/>
        <v/>
      </c>
    </row>
    <row r="309" spans="1:5" x14ac:dyDescent="0.2">
      <c r="A309" s="257" t="str">
        <f>IFERROR(IF(AND(A305=A306,A306=A307,A307=A308),IF(A308+1&gt;MATCH(0,Input_Lieferant!$B$9:$B$158,-1),"",A308+1),A308),"")</f>
        <v/>
      </c>
      <c r="D309" t="str">
        <f>_xlfn.IFNA(INDEX('Systemmanager - Datenassistent'!$B$9:$BU$134,MATCH($A309,Input_Lieferant!$B$9:$B$134,0),MATCH(_xlfn.CONCAT(D$1,"_4"),'Systemmanager - Datenassistent'!$B$8:$BU$8,0)), "") &amp; ""</f>
        <v/>
      </c>
      <c r="E309" t="str">
        <f t="shared" si="4"/>
        <v/>
      </c>
    </row>
    <row r="310" spans="1:5" x14ac:dyDescent="0.2">
      <c r="A310" s="257" t="str">
        <f>IFERROR(IF(AND(A306=A307,A307=A308,A308=A309),IF(A309+1&gt;MATCH(0,Input_Lieferant!$B$9:$B$158,-1),"",A309+1),A309),"")</f>
        <v/>
      </c>
      <c r="D310" t="str">
        <f>_xlfn.IFNA(INDEX('Systemmanager - Datenassistent'!$B$9:$BU$134,MATCH($A310,Input_Lieferant!$B$9:$B$134,0),MATCH(_xlfn.CONCAT(D$1,"_1"),'Systemmanager - Datenassistent'!$B$8:$BU$8,0)), "") &amp; ""</f>
        <v/>
      </c>
      <c r="E310" t="str">
        <f t="shared" si="4"/>
        <v/>
      </c>
    </row>
    <row r="311" spans="1:5" x14ac:dyDescent="0.2">
      <c r="A311" s="257" t="str">
        <f>IFERROR(IF(AND(A307=A308,A308=A309,A309=A310),IF(A310+1&gt;MATCH(0,Input_Lieferant!$B$9:$B$158,-1),"",A310+1),A310),"")</f>
        <v/>
      </c>
      <c r="D311" t="str">
        <f>_xlfn.IFNA(INDEX('Systemmanager - Datenassistent'!$B$9:$BU$134,MATCH($A311,Input_Lieferant!$B$9:$B$134,0),MATCH(_xlfn.CONCAT(D$1,"_2"),'Systemmanager - Datenassistent'!$B$8:$BU$8,0)), "") &amp; ""</f>
        <v/>
      </c>
      <c r="E311" t="str">
        <f t="shared" si="4"/>
        <v/>
      </c>
    </row>
    <row r="312" spans="1:5" x14ac:dyDescent="0.2">
      <c r="A312" s="257" t="str">
        <f>IFERROR(IF(AND(A308=A309,A309=A310,A310=A311),IF(A311+1&gt;MATCH(0,Input_Lieferant!$B$9:$B$158,-1),"",A311+1),A311),"")</f>
        <v/>
      </c>
      <c r="D312" t="str">
        <f>_xlfn.IFNA(INDEX('Systemmanager - Datenassistent'!$B$9:$BU$134,MATCH($A312,Input_Lieferant!$B$9:$B$134,0),MATCH(_xlfn.CONCAT(D$1,"_3"),'Systemmanager - Datenassistent'!$B$8:$BU$8,0)), "") &amp; ""</f>
        <v/>
      </c>
      <c r="E312" t="str">
        <f t="shared" si="4"/>
        <v/>
      </c>
    </row>
    <row r="313" spans="1:5" x14ac:dyDescent="0.2">
      <c r="A313" s="257" t="str">
        <f>IFERROR(IF(AND(A309=A310,A310=A311,A311=A312),IF(A312+1&gt;MATCH(0,Input_Lieferant!$B$9:$B$158,-1),"",A312+1),A312),"")</f>
        <v/>
      </c>
      <c r="D313" t="str">
        <f>_xlfn.IFNA(INDEX('Systemmanager - Datenassistent'!$B$9:$BU$134,MATCH($A313,Input_Lieferant!$B$9:$B$134,0),MATCH(_xlfn.CONCAT(D$1,"_4"),'Systemmanager - Datenassistent'!$B$8:$BU$8,0)), "") &amp; ""</f>
        <v/>
      </c>
      <c r="E313" t="str">
        <f t="shared" si="4"/>
        <v/>
      </c>
    </row>
    <row r="314" spans="1:5" x14ac:dyDescent="0.2">
      <c r="A314" s="257" t="str">
        <f>IFERROR(IF(AND(A310=A311,A311=A312,A312=A313),IF(A313+1&gt;MATCH(0,Input_Lieferant!$B$9:$B$158,-1),"",A313+1),A313),"")</f>
        <v/>
      </c>
      <c r="D314" t="str">
        <f>_xlfn.IFNA(INDEX('Systemmanager - Datenassistent'!$B$9:$BU$134,MATCH($A314,Input_Lieferant!$B$9:$B$134,0),MATCH(_xlfn.CONCAT(D$1,"_1"),'Systemmanager - Datenassistent'!$B$8:$BU$8,0)), "") &amp; ""</f>
        <v/>
      </c>
      <c r="E314" t="str">
        <f t="shared" si="4"/>
        <v/>
      </c>
    </row>
    <row r="315" spans="1:5" x14ac:dyDescent="0.2">
      <c r="A315" s="257" t="str">
        <f>IFERROR(IF(AND(A311=A312,A312=A313,A313=A314),IF(A314+1&gt;MATCH(0,Input_Lieferant!$B$9:$B$158,-1),"",A314+1),A314),"")</f>
        <v/>
      </c>
      <c r="D315" t="str">
        <f>_xlfn.IFNA(INDEX('Systemmanager - Datenassistent'!$B$9:$BU$134,MATCH($A315,Input_Lieferant!$B$9:$B$134,0),MATCH(_xlfn.CONCAT(D$1,"_2"),'Systemmanager - Datenassistent'!$B$8:$BU$8,0)), "") &amp; ""</f>
        <v/>
      </c>
      <c r="E315" t="str">
        <f t="shared" si="4"/>
        <v/>
      </c>
    </row>
    <row r="316" spans="1:5" x14ac:dyDescent="0.2">
      <c r="A316" s="257" t="str">
        <f>IFERROR(IF(AND(A312=A313,A313=A314,A314=A315),IF(A315+1&gt;MATCH(0,Input_Lieferant!$B$9:$B$158,-1),"",A315+1),A315),"")</f>
        <v/>
      </c>
      <c r="D316" t="str">
        <f>_xlfn.IFNA(INDEX('Systemmanager - Datenassistent'!$B$9:$BU$134,MATCH($A316,Input_Lieferant!$B$9:$B$134,0),MATCH(_xlfn.CONCAT(D$1,"_3"),'Systemmanager - Datenassistent'!$B$8:$BU$8,0)), "") &amp; ""</f>
        <v/>
      </c>
      <c r="E316" t="str">
        <f t="shared" si="4"/>
        <v/>
      </c>
    </row>
    <row r="317" spans="1:5" x14ac:dyDescent="0.2">
      <c r="A317" s="257" t="str">
        <f>IFERROR(IF(AND(A313=A314,A314=A315,A315=A316),IF(A316+1&gt;MATCH(0,Input_Lieferant!$B$9:$B$158,-1),"",A316+1),A316),"")</f>
        <v/>
      </c>
      <c r="D317" t="str">
        <f>_xlfn.IFNA(INDEX('Systemmanager - Datenassistent'!$B$9:$BU$134,MATCH($A317,Input_Lieferant!$B$9:$B$134,0),MATCH(_xlfn.CONCAT(D$1,"_4"),'Systemmanager - Datenassistent'!$B$8:$BU$8,0)), "") &amp; ""</f>
        <v/>
      </c>
      <c r="E317" t="str">
        <f t="shared" si="4"/>
        <v/>
      </c>
    </row>
    <row r="318" spans="1:5" x14ac:dyDescent="0.2">
      <c r="A318" s="257" t="str">
        <f>IFERROR(IF(AND(A314=A315,A315=A316,A316=A317),IF(A317+1&gt;MATCH(0,Input_Lieferant!$B$9:$B$158,-1),"",A317+1),A317),"")</f>
        <v/>
      </c>
      <c r="D318" t="str">
        <f>_xlfn.IFNA(INDEX('Systemmanager - Datenassistent'!$B$9:$BU$134,MATCH($A318,Input_Lieferant!$B$9:$B$134,0),MATCH(_xlfn.CONCAT(D$1,"_1"),'Systemmanager - Datenassistent'!$B$8:$BU$8,0)), "") &amp; ""</f>
        <v/>
      </c>
      <c r="E318" t="str">
        <f t="shared" si="4"/>
        <v/>
      </c>
    </row>
    <row r="319" spans="1:5" x14ac:dyDescent="0.2">
      <c r="A319" s="257" t="str">
        <f>IFERROR(IF(AND(A315=A316,A316=A317,A317=A318),IF(A318+1&gt;MATCH(0,Input_Lieferant!$B$9:$B$158,-1),"",A318+1),A318),"")</f>
        <v/>
      </c>
      <c r="D319" t="str">
        <f>_xlfn.IFNA(INDEX('Systemmanager - Datenassistent'!$B$9:$BU$134,MATCH($A319,Input_Lieferant!$B$9:$B$134,0),MATCH(_xlfn.CONCAT(D$1,"_2"),'Systemmanager - Datenassistent'!$B$8:$BU$8,0)), "") &amp; ""</f>
        <v/>
      </c>
      <c r="E319" t="str">
        <f t="shared" si="4"/>
        <v/>
      </c>
    </row>
    <row r="320" spans="1:5" x14ac:dyDescent="0.2">
      <c r="A320" s="257" t="str">
        <f>IFERROR(IF(AND(A316=A317,A317=A318,A318=A319),IF(A319+1&gt;MATCH(0,Input_Lieferant!$B$9:$B$158,-1),"",A319+1),A319),"")</f>
        <v/>
      </c>
      <c r="D320" t="str">
        <f>_xlfn.IFNA(INDEX('Systemmanager - Datenassistent'!$B$9:$BU$134,MATCH($A320,Input_Lieferant!$B$9:$B$134,0),MATCH(_xlfn.CONCAT(D$1,"_3"),'Systemmanager - Datenassistent'!$B$8:$BU$8,0)), "") &amp; ""</f>
        <v/>
      </c>
      <c r="E320" t="str">
        <f t="shared" si="4"/>
        <v/>
      </c>
    </row>
    <row r="321" spans="1:5" x14ac:dyDescent="0.2">
      <c r="A321" s="257" t="str">
        <f>IFERROR(IF(AND(A317=A318,A318=A319,A319=A320),IF(A320+1&gt;MATCH(0,Input_Lieferant!$B$9:$B$158,-1),"",A320+1),A320),"")</f>
        <v/>
      </c>
      <c r="D321" t="str">
        <f>_xlfn.IFNA(INDEX('Systemmanager - Datenassistent'!$B$9:$BU$134,MATCH($A321,Input_Lieferant!$B$9:$B$134,0),MATCH(_xlfn.CONCAT(D$1,"_4"),'Systemmanager - Datenassistent'!$B$8:$BU$8,0)), "") &amp; ""</f>
        <v/>
      </c>
      <c r="E321" t="str">
        <f t="shared" si="4"/>
        <v/>
      </c>
    </row>
    <row r="322" spans="1:5" x14ac:dyDescent="0.2">
      <c r="A322" s="257" t="str">
        <f>IFERROR(IF(AND(A318=A319,A319=A320,A320=A321),IF(A321+1&gt;MATCH(0,Input_Lieferant!$B$9:$B$158,-1),"",A321+1),A321),"")</f>
        <v/>
      </c>
      <c r="D322" t="str">
        <f>_xlfn.IFNA(INDEX('Systemmanager - Datenassistent'!$B$9:$BU$134,MATCH($A322,Input_Lieferant!$B$9:$B$134,0),MATCH(_xlfn.CONCAT(D$1,"_1"),'Systemmanager - Datenassistent'!$B$8:$BU$8,0)), "") &amp; ""</f>
        <v/>
      </c>
      <c r="E322" t="str">
        <f t="shared" si="4"/>
        <v/>
      </c>
    </row>
    <row r="323" spans="1:5" x14ac:dyDescent="0.2">
      <c r="A323" s="257" t="str">
        <f>IFERROR(IF(AND(A319=A320,A320=A321,A321=A322),IF(A322+1&gt;MATCH(0,Input_Lieferant!$B$9:$B$158,-1),"",A322+1),A322),"")</f>
        <v/>
      </c>
      <c r="D323" t="str">
        <f>_xlfn.IFNA(INDEX('Systemmanager - Datenassistent'!$B$9:$BU$134,MATCH($A323,Input_Lieferant!$B$9:$B$134,0),MATCH(_xlfn.CONCAT(D$1,"_2"),'Systemmanager - Datenassistent'!$B$8:$BU$8,0)), "") &amp; ""</f>
        <v/>
      </c>
      <c r="E323" t="str">
        <f t="shared" ref="E323:E386" si="5">IF(A323&lt;&gt;"","ND","")</f>
        <v/>
      </c>
    </row>
    <row r="324" spans="1:5" x14ac:dyDescent="0.2">
      <c r="A324" s="257" t="str">
        <f>IFERROR(IF(AND(A320=A321,A321=A322,A322=A323),IF(A323+1&gt;MATCH(0,Input_Lieferant!$B$9:$B$158,-1),"",A323+1),A323),"")</f>
        <v/>
      </c>
      <c r="D324" t="str">
        <f>_xlfn.IFNA(INDEX('Systemmanager - Datenassistent'!$B$9:$BU$134,MATCH($A324,Input_Lieferant!$B$9:$B$134,0),MATCH(_xlfn.CONCAT(D$1,"_3"),'Systemmanager - Datenassistent'!$B$8:$BU$8,0)), "") &amp; ""</f>
        <v/>
      </c>
      <c r="E324" t="str">
        <f t="shared" si="5"/>
        <v/>
      </c>
    </row>
    <row r="325" spans="1:5" x14ac:dyDescent="0.2">
      <c r="A325" s="257" t="str">
        <f>IFERROR(IF(AND(A321=A322,A322=A323,A323=A324),IF(A324+1&gt;MATCH(0,Input_Lieferant!$B$9:$B$158,-1),"",A324+1),A324),"")</f>
        <v/>
      </c>
      <c r="D325" t="str">
        <f>_xlfn.IFNA(INDEX('Systemmanager - Datenassistent'!$B$9:$BU$134,MATCH($A325,Input_Lieferant!$B$9:$B$134,0),MATCH(_xlfn.CONCAT(D$1,"_4"),'Systemmanager - Datenassistent'!$B$8:$BU$8,0)), "") &amp; ""</f>
        <v/>
      </c>
      <c r="E325" t="str">
        <f t="shared" si="5"/>
        <v/>
      </c>
    </row>
    <row r="326" spans="1:5" x14ac:dyDescent="0.2">
      <c r="A326" s="257" t="str">
        <f>IFERROR(IF(AND(A322=A323,A323=A324,A324=A325),IF(A325+1&gt;MATCH(0,Input_Lieferant!$B$9:$B$158,-1),"",A325+1),A325),"")</f>
        <v/>
      </c>
      <c r="D326" t="str">
        <f>_xlfn.IFNA(INDEX('Systemmanager - Datenassistent'!$B$9:$BU$134,MATCH($A326,Input_Lieferant!$B$9:$B$134,0),MATCH(_xlfn.CONCAT(D$1,"_1"),'Systemmanager - Datenassistent'!$B$8:$BU$8,0)), "") &amp; ""</f>
        <v/>
      </c>
      <c r="E326" t="str">
        <f t="shared" si="5"/>
        <v/>
      </c>
    </row>
    <row r="327" spans="1:5" x14ac:dyDescent="0.2">
      <c r="A327" s="257" t="str">
        <f>IFERROR(IF(AND(A323=A324,A324=A325,A325=A326),IF(A326+1&gt;MATCH(0,Input_Lieferant!$B$9:$B$158,-1),"",A326+1),A326),"")</f>
        <v/>
      </c>
      <c r="D327" t="str">
        <f>_xlfn.IFNA(INDEX('Systemmanager - Datenassistent'!$B$9:$BU$134,MATCH($A327,Input_Lieferant!$B$9:$B$134,0),MATCH(_xlfn.CONCAT(D$1,"_2"),'Systemmanager - Datenassistent'!$B$8:$BU$8,0)), "") &amp; ""</f>
        <v/>
      </c>
      <c r="E327" t="str">
        <f t="shared" si="5"/>
        <v/>
      </c>
    </row>
    <row r="328" spans="1:5" x14ac:dyDescent="0.2">
      <c r="A328" s="257" t="str">
        <f>IFERROR(IF(AND(A324=A325,A325=A326,A326=A327),IF(A327+1&gt;MATCH(0,Input_Lieferant!$B$9:$B$158,-1),"",A327+1),A327),"")</f>
        <v/>
      </c>
      <c r="D328" t="str">
        <f>_xlfn.IFNA(INDEX('Systemmanager - Datenassistent'!$B$9:$BU$134,MATCH($A328,Input_Lieferant!$B$9:$B$134,0),MATCH(_xlfn.CONCAT(D$1,"_3"),'Systemmanager - Datenassistent'!$B$8:$BU$8,0)), "") &amp; ""</f>
        <v/>
      </c>
      <c r="E328" t="str">
        <f t="shared" si="5"/>
        <v/>
      </c>
    </row>
    <row r="329" spans="1:5" x14ac:dyDescent="0.2">
      <c r="A329" s="257" t="str">
        <f>IFERROR(IF(AND(A325=A326,A326=A327,A327=A328),IF(A328+1&gt;MATCH(0,Input_Lieferant!$B$9:$B$158,-1),"",A328+1),A328),"")</f>
        <v/>
      </c>
      <c r="D329" t="str">
        <f>_xlfn.IFNA(INDEX('Systemmanager - Datenassistent'!$B$9:$BU$134,MATCH($A329,Input_Lieferant!$B$9:$B$134,0),MATCH(_xlfn.CONCAT(D$1,"_4"),'Systemmanager - Datenassistent'!$B$8:$BU$8,0)), "") &amp; ""</f>
        <v/>
      </c>
      <c r="E329" t="str">
        <f t="shared" si="5"/>
        <v/>
      </c>
    </row>
    <row r="330" spans="1:5" x14ac:dyDescent="0.2">
      <c r="A330" s="257" t="str">
        <f>IFERROR(IF(AND(A326=A327,A327=A328,A328=A329),IF(A329+1&gt;MATCH(0,Input_Lieferant!$B$9:$B$158,-1),"",A329+1),A329),"")</f>
        <v/>
      </c>
      <c r="D330" t="str">
        <f>_xlfn.IFNA(INDEX('Systemmanager - Datenassistent'!$B$9:$BU$134,MATCH($A330,Input_Lieferant!$B$9:$B$134,0),MATCH(_xlfn.CONCAT(D$1,"_1"),'Systemmanager - Datenassistent'!$B$8:$BU$8,0)), "") &amp; ""</f>
        <v/>
      </c>
      <c r="E330" t="str">
        <f t="shared" si="5"/>
        <v/>
      </c>
    </row>
    <row r="331" spans="1:5" x14ac:dyDescent="0.2">
      <c r="A331" s="257" t="str">
        <f>IFERROR(IF(AND(A327=A328,A328=A329,A329=A330),IF(A330+1&gt;MATCH(0,Input_Lieferant!$B$9:$B$158,-1),"",A330+1),A330),"")</f>
        <v/>
      </c>
      <c r="D331" t="str">
        <f>_xlfn.IFNA(INDEX('Systemmanager - Datenassistent'!$B$9:$BU$134,MATCH($A331,Input_Lieferant!$B$9:$B$134,0),MATCH(_xlfn.CONCAT(D$1,"_2"),'Systemmanager - Datenassistent'!$B$8:$BU$8,0)), "") &amp; ""</f>
        <v/>
      </c>
      <c r="E331" t="str">
        <f t="shared" si="5"/>
        <v/>
      </c>
    </row>
    <row r="332" spans="1:5" x14ac:dyDescent="0.2">
      <c r="A332" s="257" t="str">
        <f>IFERROR(IF(AND(A328=A329,A329=A330,A330=A331),IF(A331+1&gt;MATCH(0,Input_Lieferant!$B$9:$B$158,-1),"",A331+1),A331),"")</f>
        <v/>
      </c>
      <c r="D332" t="str">
        <f>_xlfn.IFNA(INDEX('Systemmanager - Datenassistent'!$B$9:$BU$134,MATCH($A332,Input_Lieferant!$B$9:$B$134,0),MATCH(_xlfn.CONCAT(D$1,"_3"),'Systemmanager - Datenassistent'!$B$8:$BU$8,0)), "") &amp; ""</f>
        <v/>
      </c>
      <c r="E332" t="str">
        <f t="shared" si="5"/>
        <v/>
      </c>
    </row>
    <row r="333" spans="1:5" x14ac:dyDescent="0.2">
      <c r="A333" s="257" t="str">
        <f>IFERROR(IF(AND(A329=A330,A330=A331,A331=A332),IF(A332+1&gt;MATCH(0,Input_Lieferant!$B$9:$B$158,-1),"",A332+1),A332),"")</f>
        <v/>
      </c>
      <c r="D333" t="str">
        <f>_xlfn.IFNA(INDEX('Systemmanager - Datenassistent'!$B$9:$BU$134,MATCH($A333,Input_Lieferant!$B$9:$B$134,0),MATCH(_xlfn.CONCAT(D$1,"_4"),'Systemmanager - Datenassistent'!$B$8:$BU$8,0)), "") &amp; ""</f>
        <v/>
      </c>
      <c r="E333" t="str">
        <f t="shared" si="5"/>
        <v/>
      </c>
    </row>
    <row r="334" spans="1:5" x14ac:dyDescent="0.2">
      <c r="A334" s="257" t="str">
        <f>IFERROR(IF(AND(A330=A331,A331=A332,A332=A333),IF(A333+1&gt;MATCH(0,Input_Lieferant!$B$9:$B$158,-1),"",A333+1),A333),"")</f>
        <v/>
      </c>
      <c r="D334" t="str">
        <f>_xlfn.IFNA(INDEX('Systemmanager - Datenassistent'!$B$9:$BU$134,MATCH($A334,Input_Lieferant!$B$9:$B$134,0),MATCH(_xlfn.CONCAT(D$1,"_1"),'Systemmanager - Datenassistent'!$B$8:$BU$8,0)), "") &amp; ""</f>
        <v/>
      </c>
      <c r="E334" t="str">
        <f t="shared" si="5"/>
        <v/>
      </c>
    </row>
    <row r="335" spans="1:5" x14ac:dyDescent="0.2">
      <c r="A335" s="257" t="str">
        <f>IFERROR(IF(AND(A331=A332,A332=A333,A333=A334),IF(A334+1&gt;MATCH(0,Input_Lieferant!$B$9:$B$158,-1),"",A334+1),A334),"")</f>
        <v/>
      </c>
      <c r="D335" t="str">
        <f>_xlfn.IFNA(INDEX('Systemmanager - Datenassistent'!$B$9:$BU$134,MATCH($A335,Input_Lieferant!$B$9:$B$134,0),MATCH(_xlfn.CONCAT(D$1,"_2"),'Systemmanager - Datenassistent'!$B$8:$BU$8,0)), "") &amp; ""</f>
        <v/>
      </c>
      <c r="E335" t="str">
        <f t="shared" si="5"/>
        <v/>
      </c>
    </row>
    <row r="336" spans="1:5" x14ac:dyDescent="0.2">
      <c r="A336" s="257" t="str">
        <f>IFERROR(IF(AND(A332=A333,A333=A334,A334=A335),IF(A335+1&gt;MATCH(0,Input_Lieferant!$B$9:$B$158,-1),"",A335+1),A335),"")</f>
        <v/>
      </c>
      <c r="D336" t="str">
        <f>_xlfn.IFNA(INDEX('Systemmanager - Datenassistent'!$B$9:$BU$134,MATCH($A336,Input_Lieferant!$B$9:$B$134,0),MATCH(_xlfn.CONCAT(D$1,"_3"),'Systemmanager - Datenassistent'!$B$8:$BU$8,0)), "") &amp; ""</f>
        <v/>
      </c>
      <c r="E336" t="str">
        <f t="shared" si="5"/>
        <v/>
      </c>
    </row>
    <row r="337" spans="1:5" x14ac:dyDescent="0.2">
      <c r="A337" s="257" t="str">
        <f>IFERROR(IF(AND(A333=A334,A334=A335,A335=A336),IF(A336+1&gt;MATCH(0,Input_Lieferant!$B$9:$B$158,-1),"",A336+1),A336),"")</f>
        <v/>
      </c>
      <c r="D337" t="str">
        <f>_xlfn.IFNA(INDEX('Systemmanager - Datenassistent'!$B$9:$BU$134,MATCH($A337,Input_Lieferant!$B$9:$B$134,0),MATCH(_xlfn.CONCAT(D$1,"_4"),'Systemmanager - Datenassistent'!$B$8:$BU$8,0)), "") &amp; ""</f>
        <v/>
      </c>
      <c r="E337" t="str">
        <f t="shared" si="5"/>
        <v/>
      </c>
    </row>
    <row r="338" spans="1:5" x14ac:dyDescent="0.2">
      <c r="A338" s="257" t="str">
        <f>IFERROR(IF(AND(A334=A335,A335=A336,A336=A337),IF(A337+1&gt;MATCH(0,Input_Lieferant!$B$9:$B$158,-1),"",A337+1),A337),"")</f>
        <v/>
      </c>
      <c r="D338" t="str">
        <f>_xlfn.IFNA(INDEX('Systemmanager - Datenassistent'!$B$9:$BU$134,MATCH($A338,Input_Lieferant!$B$9:$B$134,0),MATCH(_xlfn.CONCAT(D$1,"_1"),'Systemmanager - Datenassistent'!$B$8:$BU$8,0)), "") &amp; ""</f>
        <v/>
      </c>
      <c r="E338" t="str">
        <f t="shared" si="5"/>
        <v/>
      </c>
    </row>
    <row r="339" spans="1:5" x14ac:dyDescent="0.2">
      <c r="A339" s="257" t="str">
        <f>IFERROR(IF(AND(A335=A336,A336=A337,A337=A338),IF(A338+1&gt;MATCH(0,Input_Lieferant!$B$9:$B$158,-1),"",A338+1),A338),"")</f>
        <v/>
      </c>
      <c r="D339" t="str">
        <f>_xlfn.IFNA(INDEX('Systemmanager - Datenassistent'!$B$9:$BU$134,MATCH($A339,Input_Lieferant!$B$9:$B$134,0),MATCH(_xlfn.CONCAT(D$1,"_2"),'Systemmanager - Datenassistent'!$B$8:$BU$8,0)), "") &amp; ""</f>
        <v/>
      </c>
      <c r="E339" t="str">
        <f t="shared" si="5"/>
        <v/>
      </c>
    </row>
    <row r="340" spans="1:5" x14ac:dyDescent="0.2">
      <c r="A340" s="257" t="str">
        <f>IFERROR(IF(AND(A336=A337,A337=A338,A338=A339),IF(A339+1&gt;MATCH(0,Input_Lieferant!$B$9:$B$158,-1),"",A339+1),A339),"")</f>
        <v/>
      </c>
      <c r="D340" t="str">
        <f>_xlfn.IFNA(INDEX('Systemmanager - Datenassistent'!$B$9:$BU$134,MATCH($A340,Input_Lieferant!$B$9:$B$134,0),MATCH(_xlfn.CONCAT(D$1,"_3"),'Systemmanager - Datenassistent'!$B$8:$BU$8,0)), "") &amp; ""</f>
        <v/>
      </c>
      <c r="E340" t="str">
        <f t="shared" si="5"/>
        <v/>
      </c>
    </row>
    <row r="341" spans="1:5" x14ac:dyDescent="0.2">
      <c r="A341" s="257" t="str">
        <f>IFERROR(IF(AND(A337=A338,A338=A339,A339=A340),IF(A340+1&gt;MATCH(0,Input_Lieferant!$B$9:$B$158,-1),"",A340+1),A340),"")</f>
        <v/>
      </c>
      <c r="D341" t="str">
        <f>_xlfn.IFNA(INDEX('Systemmanager - Datenassistent'!$B$9:$BU$134,MATCH($A341,Input_Lieferant!$B$9:$B$134,0),MATCH(_xlfn.CONCAT(D$1,"_4"),'Systemmanager - Datenassistent'!$B$8:$BU$8,0)), "") &amp; ""</f>
        <v/>
      </c>
      <c r="E341" t="str">
        <f t="shared" si="5"/>
        <v/>
      </c>
    </row>
    <row r="342" spans="1:5" x14ac:dyDescent="0.2">
      <c r="A342" s="257" t="str">
        <f>IFERROR(IF(AND(A338=A339,A339=A340,A340=A341),IF(A341+1&gt;MATCH(0,Input_Lieferant!$B$9:$B$158,-1),"",A341+1),A341),"")</f>
        <v/>
      </c>
      <c r="D342" t="str">
        <f>_xlfn.IFNA(INDEX('Systemmanager - Datenassistent'!$B$9:$BU$134,MATCH($A342,Input_Lieferant!$B$9:$B$134,0),MATCH(_xlfn.CONCAT(D$1,"_1"),'Systemmanager - Datenassistent'!$B$8:$BU$8,0)), "") &amp; ""</f>
        <v/>
      </c>
      <c r="E342" t="str">
        <f t="shared" si="5"/>
        <v/>
      </c>
    </row>
    <row r="343" spans="1:5" x14ac:dyDescent="0.2">
      <c r="A343" s="257" t="str">
        <f>IFERROR(IF(AND(A339=A340,A340=A341,A341=A342),IF(A342+1&gt;MATCH(0,Input_Lieferant!$B$9:$B$158,-1),"",A342+1),A342),"")</f>
        <v/>
      </c>
      <c r="D343" t="str">
        <f>_xlfn.IFNA(INDEX('Systemmanager - Datenassistent'!$B$9:$BU$134,MATCH($A343,Input_Lieferant!$B$9:$B$134,0),MATCH(_xlfn.CONCAT(D$1,"_2"),'Systemmanager - Datenassistent'!$B$8:$BU$8,0)), "") &amp; ""</f>
        <v/>
      </c>
      <c r="E343" t="str">
        <f t="shared" si="5"/>
        <v/>
      </c>
    </row>
    <row r="344" spans="1:5" x14ac:dyDescent="0.2">
      <c r="A344" s="257" t="str">
        <f>IFERROR(IF(AND(A340=A341,A341=A342,A342=A343),IF(A343+1&gt;MATCH(0,Input_Lieferant!$B$9:$B$158,-1),"",A343+1),A343),"")</f>
        <v/>
      </c>
      <c r="D344" t="str">
        <f>_xlfn.IFNA(INDEX('Systemmanager - Datenassistent'!$B$9:$BU$134,MATCH($A344,Input_Lieferant!$B$9:$B$134,0),MATCH(_xlfn.CONCAT(D$1,"_3"),'Systemmanager - Datenassistent'!$B$8:$BU$8,0)), "") &amp; ""</f>
        <v/>
      </c>
      <c r="E344" t="str">
        <f t="shared" si="5"/>
        <v/>
      </c>
    </row>
    <row r="345" spans="1:5" x14ac:dyDescent="0.2">
      <c r="A345" s="257" t="str">
        <f>IFERROR(IF(AND(A341=A342,A342=A343,A343=A344),IF(A344+1&gt;MATCH(0,Input_Lieferant!$B$9:$B$158,-1),"",A344+1),A344),"")</f>
        <v/>
      </c>
      <c r="D345" t="str">
        <f>_xlfn.IFNA(INDEX('Systemmanager - Datenassistent'!$B$9:$BU$134,MATCH($A345,Input_Lieferant!$B$9:$B$134,0),MATCH(_xlfn.CONCAT(D$1,"_4"),'Systemmanager - Datenassistent'!$B$8:$BU$8,0)), "") &amp; ""</f>
        <v/>
      </c>
      <c r="E345" t="str">
        <f t="shared" si="5"/>
        <v/>
      </c>
    </row>
    <row r="346" spans="1:5" x14ac:dyDescent="0.2">
      <c r="A346" s="257" t="str">
        <f>IFERROR(IF(AND(A342=A343,A343=A344,A344=A345),IF(A345+1&gt;MATCH(0,Input_Lieferant!$B$9:$B$158,-1),"",A345+1),A345),"")</f>
        <v/>
      </c>
      <c r="D346" t="str">
        <f>_xlfn.IFNA(INDEX('Systemmanager - Datenassistent'!$B$9:$BU$134,MATCH($A346,Input_Lieferant!$B$9:$B$134,0),MATCH(_xlfn.CONCAT(D$1,"_1"),'Systemmanager - Datenassistent'!$B$8:$BU$8,0)), "") &amp; ""</f>
        <v/>
      </c>
      <c r="E346" t="str">
        <f t="shared" si="5"/>
        <v/>
      </c>
    </row>
    <row r="347" spans="1:5" x14ac:dyDescent="0.2">
      <c r="A347" s="257" t="str">
        <f>IFERROR(IF(AND(A343=A344,A344=A345,A345=A346),IF(A346+1&gt;MATCH(0,Input_Lieferant!$B$9:$B$158,-1),"",A346+1),A346),"")</f>
        <v/>
      </c>
      <c r="D347" t="str">
        <f>_xlfn.IFNA(INDEX('Systemmanager - Datenassistent'!$B$9:$BU$134,MATCH($A347,Input_Lieferant!$B$9:$B$134,0),MATCH(_xlfn.CONCAT(D$1,"_2"),'Systemmanager - Datenassistent'!$B$8:$BU$8,0)), "") &amp; ""</f>
        <v/>
      </c>
      <c r="E347" t="str">
        <f t="shared" si="5"/>
        <v/>
      </c>
    </row>
    <row r="348" spans="1:5" x14ac:dyDescent="0.2">
      <c r="A348" s="257" t="str">
        <f>IFERROR(IF(AND(A344=A345,A345=A346,A346=A347),IF(A347+1&gt;MATCH(0,Input_Lieferant!$B$9:$B$158,-1),"",A347+1),A347),"")</f>
        <v/>
      </c>
      <c r="D348" t="str">
        <f>_xlfn.IFNA(INDEX('Systemmanager - Datenassistent'!$B$9:$BU$134,MATCH($A348,Input_Lieferant!$B$9:$B$134,0),MATCH(_xlfn.CONCAT(D$1,"_3"),'Systemmanager - Datenassistent'!$B$8:$BU$8,0)), "") &amp; ""</f>
        <v/>
      </c>
      <c r="E348" t="str">
        <f t="shared" si="5"/>
        <v/>
      </c>
    </row>
    <row r="349" spans="1:5" x14ac:dyDescent="0.2">
      <c r="A349" s="257" t="str">
        <f>IFERROR(IF(AND(A345=A346,A346=A347,A347=A348),IF(A348+1&gt;MATCH(0,Input_Lieferant!$B$9:$B$158,-1),"",A348+1),A348),"")</f>
        <v/>
      </c>
      <c r="D349" t="str">
        <f>_xlfn.IFNA(INDEX('Systemmanager - Datenassistent'!$B$9:$BU$134,MATCH($A349,Input_Lieferant!$B$9:$B$134,0),MATCH(_xlfn.CONCAT(D$1,"_4"),'Systemmanager - Datenassistent'!$B$8:$BU$8,0)), "") &amp; ""</f>
        <v/>
      </c>
      <c r="E349" t="str">
        <f t="shared" si="5"/>
        <v/>
      </c>
    </row>
    <row r="350" spans="1:5" x14ac:dyDescent="0.2">
      <c r="A350" s="257" t="str">
        <f>IFERROR(IF(AND(A346=A347,A347=A348,A348=A349),IF(A349+1&gt;MATCH(0,Input_Lieferant!$B$9:$B$158,-1),"",A349+1),A349),"")</f>
        <v/>
      </c>
      <c r="D350" t="str">
        <f>_xlfn.IFNA(INDEX('Systemmanager - Datenassistent'!$B$9:$BU$134,MATCH($A350,Input_Lieferant!$B$9:$B$134,0),MATCH(_xlfn.CONCAT(D$1,"_1"),'Systemmanager - Datenassistent'!$B$8:$BU$8,0)), "") &amp; ""</f>
        <v/>
      </c>
      <c r="E350" t="str">
        <f t="shared" si="5"/>
        <v/>
      </c>
    </row>
    <row r="351" spans="1:5" x14ac:dyDescent="0.2">
      <c r="A351" s="257" t="str">
        <f>IFERROR(IF(AND(A347=A348,A348=A349,A349=A350),IF(A350+1&gt;MATCH(0,Input_Lieferant!$B$9:$B$158,-1),"",A350+1),A350),"")</f>
        <v/>
      </c>
      <c r="D351" t="str">
        <f>_xlfn.IFNA(INDEX('Systemmanager - Datenassistent'!$B$9:$BU$134,MATCH($A351,Input_Lieferant!$B$9:$B$134,0),MATCH(_xlfn.CONCAT(D$1,"_2"),'Systemmanager - Datenassistent'!$B$8:$BU$8,0)), "") &amp; ""</f>
        <v/>
      </c>
      <c r="E351" t="str">
        <f t="shared" si="5"/>
        <v/>
      </c>
    </row>
    <row r="352" spans="1:5" x14ac:dyDescent="0.2">
      <c r="A352" s="257" t="str">
        <f>IFERROR(IF(AND(A348=A349,A349=A350,A350=A351),IF(A351+1&gt;MATCH(0,Input_Lieferant!$B$9:$B$158,-1),"",A351+1),A351),"")</f>
        <v/>
      </c>
      <c r="D352" t="str">
        <f>_xlfn.IFNA(INDEX('Systemmanager - Datenassistent'!$B$9:$BU$134,MATCH($A352,Input_Lieferant!$B$9:$B$134,0),MATCH(_xlfn.CONCAT(D$1,"_3"),'Systemmanager - Datenassistent'!$B$8:$BU$8,0)), "") &amp; ""</f>
        <v/>
      </c>
      <c r="E352" t="str">
        <f t="shared" si="5"/>
        <v/>
      </c>
    </row>
    <row r="353" spans="1:5" x14ac:dyDescent="0.2">
      <c r="A353" s="257" t="str">
        <f>IFERROR(IF(AND(A349=A350,A350=A351,A351=A352),IF(A352+1&gt;MATCH(0,Input_Lieferant!$B$9:$B$158,-1),"",A352+1),A352),"")</f>
        <v/>
      </c>
      <c r="D353" t="str">
        <f>_xlfn.IFNA(INDEX('Systemmanager - Datenassistent'!$B$9:$BU$134,MATCH($A353,Input_Lieferant!$B$9:$B$134,0),MATCH(_xlfn.CONCAT(D$1,"_4"),'Systemmanager - Datenassistent'!$B$8:$BU$8,0)), "") &amp; ""</f>
        <v/>
      </c>
      <c r="E353" t="str">
        <f t="shared" si="5"/>
        <v/>
      </c>
    </row>
    <row r="354" spans="1:5" x14ac:dyDescent="0.2">
      <c r="A354" s="257" t="str">
        <f>IFERROR(IF(AND(A350=A351,A351=A352,A352=A353),IF(A353+1&gt;MATCH(0,Input_Lieferant!$B$9:$B$158,-1),"",A353+1),A353),"")</f>
        <v/>
      </c>
      <c r="D354" t="str">
        <f>_xlfn.IFNA(INDEX('Systemmanager - Datenassistent'!$B$9:$BU$134,MATCH($A354,Input_Lieferant!$B$9:$B$134,0),MATCH(_xlfn.CONCAT(D$1,"_1"),'Systemmanager - Datenassistent'!$B$8:$BU$8,0)), "") &amp; ""</f>
        <v/>
      </c>
      <c r="E354" t="str">
        <f t="shared" si="5"/>
        <v/>
      </c>
    </row>
    <row r="355" spans="1:5" x14ac:dyDescent="0.2">
      <c r="A355" s="257" t="str">
        <f>IFERROR(IF(AND(A351=A352,A352=A353,A353=A354),IF(A354+1&gt;MATCH(0,Input_Lieferant!$B$9:$B$158,-1),"",A354+1),A354),"")</f>
        <v/>
      </c>
      <c r="D355" t="str">
        <f>_xlfn.IFNA(INDEX('Systemmanager - Datenassistent'!$B$9:$BU$134,MATCH($A355,Input_Lieferant!$B$9:$B$134,0),MATCH(_xlfn.CONCAT(D$1,"_2"),'Systemmanager - Datenassistent'!$B$8:$BU$8,0)), "") &amp; ""</f>
        <v/>
      </c>
      <c r="E355" t="str">
        <f t="shared" si="5"/>
        <v/>
      </c>
    </row>
    <row r="356" spans="1:5" x14ac:dyDescent="0.2">
      <c r="A356" s="257" t="str">
        <f>IFERROR(IF(AND(A352=A353,A353=A354,A354=A355),IF(A355+1&gt;MATCH(0,Input_Lieferant!$B$9:$B$158,-1),"",A355+1),A355),"")</f>
        <v/>
      </c>
      <c r="D356" t="str">
        <f>_xlfn.IFNA(INDEX('Systemmanager - Datenassistent'!$B$9:$BU$134,MATCH($A356,Input_Lieferant!$B$9:$B$134,0),MATCH(_xlfn.CONCAT(D$1,"_3"),'Systemmanager - Datenassistent'!$B$8:$BU$8,0)), "") &amp; ""</f>
        <v/>
      </c>
      <c r="E356" t="str">
        <f t="shared" si="5"/>
        <v/>
      </c>
    </row>
    <row r="357" spans="1:5" x14ac:dyDescent="0.2">
      <c r="A357" s="257" t="str">
        <f>IFERROR(IF(AND(A353=A354,A354=A355,A355=A356),IF(A356+1&gt;MATCH(0,Input_Lieferant!$B$9:$B$158,-1),"",A356+1),A356),"")</f>
        <v/>
      </c>
      <c r="D357" t="str">
        <f>_xlfn.IFNA(INDEX('Systemmanager - Datenassistent'!$B$9:$BU$134,MATCH($A357,Input_Lieferant!$B$9:$B$134,0),MATCH(_xlfn.CONCAT(D$1,"_4"),'Systemmanager - Datenassistent'!$B$8:$BU$8,0)), "") &amp; ""</f>
        <v/>
      </c>
      <c r="E357" t="str">
        <f t="shared" si="5"/>
        <v/>
      </c>
    </row>
    <row r="358" spans="1:5" x14ac:dyDescent="0.2">
      <c r="A358" s="257" t="str">
        <f>IFERROR(IF(AND(A354=A355,A355=A356,A356=A357),IF(A357+1&gt;MATCH(0,Input_Lieferant!$B$9:$B$158,-1),"",A357+1),A357),"")</f>
        <v/>
      </c>
      <c r="D358" t="str">
        <f>_xlfn.IFNA(INDEX('Systemmanager - Datenassistent'!$B$9:$BU$134,MATCH($A358,Input_Lieferant!$B$9:$B$134,0),MATCH(_xlfn.CONCAT(D$1,"_1"),'Systemmanager - Datenassistent'!$B$8:$BU$8,0)), "") &amp; ""</f>
        <v/>
      </c>
      <c r="E358" t="str">
        <f t="shared" si="5"/>
        <v/>
      </c>
    </row>
    <row r="359" spans="1:5" x14ac:dyDescent="0.2">
      <c r="A359" s="257" t="str">
        <f>IFERROR(IF(AND(A355=A356,A356=A357,A357=A358),IF(A358+1&gt;MATCH(0,Input_Lieferant!$B$9:$B$158,-1),"",A358+1),A358),"")</f>
        <v/>
      </c>
      <c r="D359" t="str">
        <f>_xlfn.IFNA(INDEX('Systemmanager - Datenassistent'!$B$9:$BU$134,MATCH($A359,Input_Lieferant!$B$9:$B$134,0),MATCH(_xlfn.CONCAT(D$1,"_2"),'Systemmanager - Datenassistent'!$B$8:$BU$8,0)), "") &amp; ""</f>
        <v/>
      </c>
      <c r="E359" t="str">
        <f t="shared" si="5"/>
        <v/>
      </c>
    </row>
    <row r="360" spans="1:5" x14ac:dyDescent="0.2">
      <c r="A360" s="257" t="str">
        <f>IFERROR(IF(AND(A356=A357,A357=A358,A358=A359),IF(A359+1&gt;MATCH(0,Input_Lieferant!$B$9:$B$158,-1),"",A359+1),A359),"")</f>
        <v/>
      </c>
      <c r="D360" t="str">
        <f>_xlfn.IFNA(INDEX('Systemmanager - Datenassistent'!$B$9:$BU$134,MATCH($A360,Input_Lieferant!$B$9:$B$134,0),MATCH(_xlfn.CONCAT(D$1,"_3"),'Systemmanager - Datenassistent'!$B$8:$BU$8,0)), "") &amp; ""</f>
        <v/>
      </c>
      <c r="E360" t="str">
        <f t="shared" si="5"/>
        <v/>
      </c>
    </row>
    <row r="361" spans="1:5" x14ac:dyDescent="0.2">
      <c r="A361" s="257" t="str">
        <f>IFERROR(IF(AND(A357=A358,A358=A359,A359=A360),IF(A360+1&gt;MATCH(0,Input_Lieferant!$B$9:$B$158,-1),"",A360+1),A360),"")</f>
        <v/>
      </c>
      <c r="D361" t="str">
        <f>_xlfn.IFNA(INDEX('Systemmanager - Datenassistent'!$B$9:$BU$134,MATCH($A361,Input_Lieferant!$B$9:$B$134,0),MATCH(_xlfn.CONCAT(D$1,"_4"),'Systemmanager - Datenassistent'!$B$8:$BU$8,0)), "") &amp; ""</f>
        <v/>
      </c>
      <c r="E361" t="str">
        <f t="shared" si="5"/>
        <v/>
      </c>
    </row>
    <row r="362" spans="1:5" x14ac:dyDescent="0.2">
      <c r="A362" s="257" t="str">
        <f>IFERROR(IF(AND(A358=A359,A359=A360,A360=A361),IF(A361+1&gt;MATCH(0,Input_Lieferant!$B$9:$B$158,-1),"",A361+1),A361),"")</f>
        <v/>
      </c>
      <c r="D362" t="str">
        <f>_xlfn.IFNA(INDEX('Systemmanager - Datenassistent'!$B$9:$BU$134,MATCH($A362,Input_Lieferant!$B$9:$B$134,0),MATCH(_xlfn.CONCAT(D$1,"_1"),'Systemmanager - Datenassistent'!$B$8:$BU$8,0)), "") &amp; ""</f>
        <v/>
      </c>
      <c r="E362" t="str">
        <f t="shared" si="5"/>
        <v/>
      </c>
    </row>
    <row r="363" spans="1:5" x14ac:dyDescent="0.2">
      <c r="A363" s="257" t="str">
        <f>IFERROR(IF(AND(A359=A360,A360=A361,A361=A362),IF(A362+1&gt;MATCH(0,Input_Lieferant!$B$9:$B$158,-1),"",A362+1),A362),"")</f>
        <v/>
      </c>
      <c r="D363" t="str">
        <f>_xlfn.IFNA(INDEX('Systemmanager - Datenassistent'!$B$9:$BU$134,MATCH($A363,Input_Lieferant!$B$9:$B$134,0),MATCH(_xlfn.CONCAT(D$1,"_2"),'Systemmanager - Datenassistent'!$B$8:$BU$8,0)), "") &amp; ""</f>
        <v/>
      </c>
      <c r="E363" t="str">
        <f t="shared" si="5"/>
        <v/>
      </c>
    </row>
    <row r="364" spans="1:5" x14ac:dyDescent="0.2">
      <c r="A364" s="257" t="str">
        <f>IFERROR(IF(AND(A360=A361,A361=A362,A362=A363),IF(A363+1&gt;MATCH(0,Input_Lieferant!$B$9:$B$158,-1),"",A363+1),A363),"")</f>
        <v/>
      </c>
      <c r="D364" t="str">
        <f>_xlfn.IFNA(INDEX('Systemmanager - Datenassistent'!$B$9:$BU$134,MATCH($A364,Input_Lieferant!$B$9:$B$134,0),MATCH(_xlfn.CONCAT(D$1,"_3"),'Systemmanager - Datenassistent'!$B$8:$BU$8,0)), "") &amp; ""</f>
        <v/>
      </c>
      <c r="E364" t="str">
        <f t="shared" si="5"/>
        <v/>
      </c>
    </row>
    <row r="365" spans="1:5" x14ac:dyDescent="0.2">
      <c r="A365" s="257" t="str">
        <f>IFERROR(IF(AND(A361=A362,A362=A363,A363=A364),IF(A364+1&gt;MATCH(0,Input_Lieferant!$B$9:$B$158,-1),"",A364+1),A364),"")</f>
        <v/>
      </c>
      <c r="D365" t="str">
        <f>_xlfn.IFNA(INDEX('Systemmanager - Datenassistent'!$B$9:$BU$134,MATCH($A365,Input_Lieferant!$B$9:$B$134,0),MATCH(_xlfn.CONCAT(D$1,"_4"),'Systemmanager - Datenassistent'!$B$8:$BU$8,0)), "") &amp; ""</f>
        <v/>
      </c>
      <c r="E365" t="str">
        <f t="shared" si="5"/>
        <v/>
      </c>
    </row>
    <row r="366" spans="1:5" x14ac:dyDescent="0.2">
      <c r="A366" s="257" t="str">
        <f>IFERROR(IF(AND(A362=A363,A363=A364,A364=A365),IF(A365+1&gt;MATCH(0,Input_Lieferant!$B$9:$B$158,-1),"",A365+1),A365),"")</f>
        <v/>
      </c>
      <c r="D366" t="str">
        <f>_xlfn.IFNA(INDEX('Systemmanager - Datenassistent'!$B$9:$BU$134,MATCH($A366,Input_Lieferant!$B$9:$B$134,0),MATCH(_xlfn.CONCAT(D$1,"_1"),'Systemmanager - Datenassistent'!$B$8:$BU$8,0)), "") &amp; ""</f>
        <v/>
      </c>
      <c r="E366" t="str">
        <f t="shared" si="5"/>
        <v/>
      </c>
    </row>
    <row r="367" spans="1:5" x14ac:dyDescent="0.2">
      <c r="A367" s="257" t="str">
        <f>IFERROR(IF(AND(A363=A364,A364=A365,A365=A366),IF(A366+1&gt;MATCH(0,Input_Lieferant!$B$9:$B$158,-1),"",A366+1),A366),"")</f>
        <v/>
      </c>
      <c r="D367" t="str">
        <f>_xlfn.IFNA(INDEX('Systemmanager - Datenassistent'!$B$9:$BU$134,MATCH($A367,Input_Lieferant!$B$9:$B$134,0),MATCH(_xlfn.CONCAT(D$1,"_2"),'Systemmanager - Datenassistent'!$B$8:$BU$8,0)), "") &amp; ""</f>
        <v/>
      </c>
      <c r="E367" t="str">
        <f t="shared" si="5"/>
        <v/>
      </c>
    </row>
    <row r="368" spans="1:5" x14ac:dyDescent="0.2">
      <c r="A368" s="257" t="str">
        <f>IFERROR(IF(AND(A364=A365,A365=A366,A366=A367),IF(A367+1&gt;MATCH(0,Input_Lieferant!$B$9:$B$158,-1),"",A367+1),A367),"")</f>
        <v/>
      </c>
      <c r="D368" t="str">
        <f>_xlfn.IFNA(INDEX('Systemmanager - Datenassistent'!$B$9:$BU$134,MATCH($A368,Input_Lieferant!$B$9:$B$134,0),MATCH(_xlfn.CONCAT(D$1,"_3"),'Systemmanager - Datenassistent'!$B$8:$BU$8,0)), "") &amp; ""</f>
        <v/>
      </c>
      <c r="E368" t="str">
        <f t="shared" si="5"/>
        <v/>
      </c>
    </row>
    <row r="369" spans="1:5" x14ac:dyDescent="0.2">
      <c r="A369" s="257" t="str">
        <f>IFERROR(IF(AND(A365=A366,A366=A367,A367=A368),IF(A368+1&gt;MATCH(0,Input_Lieferant!$B$9:$B$158,-1),"",A368+1),A368),"")</f>
        <v/>
      </c>
      <c r="D369" t="str">
        <f>_xlfn.IFNA(INDEX('Systemmanager - Datenassistent'!$B$9:$BU$134,MATCH($A369,Input_Lieferant!$B$9:$B$134,0),MATCH(_xlfn.CONCAT(D$1,"_4"),'Systemmanager - Datenassistent'!$B$8:$BU$8,0)), "") &amp; ""</f>
        <v/>
      </c>
      <c r="E369" t="str">
        <f t="shared" si="5"/>
        <v/>
      </c>
    </row>
    <row r="370" spans="1:5" x14ac:dyDescent="0.2">
      <c r="A370" s="257" t="str">
        <f>IFERROR(IF(AND(A366=A367,A367=A368,A368=A369),IF(A369+1&gt;MATCH(0,Input_Lieferant!$B$9:$B$158,-1),"",A369+1),A369),"")</f>
        <v/>
      </c>
      <c r="D370" t="str">
        <f>_xlfn.IFNA(INDEX('Systemmanager - Datenassistent'!$B$9:$BU$134,MATCH($A370,Input_Lieferant!$B$9:$B$134,0),MATCH(_xlfn.CONCAT(D$1,"_1"),'Systemmanager - Datenassistent'!$B$8:$BU$8,0)), "") &amp; ""</f>
        <v/>
      </c>
      <c r="E370" t="str">
        <f t="shared" si="5"/>
        <v/>
      </c>
    </row>
    <row r="371" spans="1:5" x14ac:dyDescent="0.2">
      <c r="A371" s="257" t="str">
        <f>IFERROR(IF(AND(A367=A368,A368=A369,A369=A370),IF(A370+1&gt;MATCH(0,Input_Lieferant!$B$9:$B$158,-1),"",A370+1),A370),"")</f>
        <v/>
      </c>
      <c r="D371" t="str">
        <f>_xlfn.IFNA(INDEX('Systemmanager - Datenassistent'!$B$9:$BU$134,MATCH($A371,Input_Lieferant!$B$9:$B$134,0),MATCH(_xlfn.CONCAT(D$1,"_2"),'Systemmanager - Datenassistent'!$B$8:$BU$8,0)), "") &amp; ""</f>
        <v/>
      </c>
      <c r="E371" t="str">
        <f t="shared" si="5"/>
        <v/>
      </c>
    </row>
    <row r="372" spans="1:5" x14ac:dyDescent="0.2">
      <c r="A372" s="257" t="str">
        <f>IFERROR(IF(AND(A368=A369,A369=A370,A370=A371),IF(A371+1&gt;MATCH(0,Input_Lieferant!$B$9:$B$158,-1),"",A371+1),A371),"")</f>
        <v/>
      </c>
      <c r="D372" t="str">
        <f>_xlfn.IFNA(INDEX('Systemmanager - Datenassistent'!$B$9:$BU$134,MATCH($A372,Input_Lieferant!$B$9:$B$134,0),MATCH(_xlfn.CONCAT(D$1,"_3"),'Systemmanager - Datenassistent'!$B$8:$BU$8,0)), "") &amp; ""</f>
        <v/>
      </c>
      <c r="E372" t="str">
        <f t="shared" si="5"/>
        <v/>
      </c>
    </row>
    <row r="373" spans="1:5" x14ac:dyDescent="0.2">
      <c r="A373" s="257" t="str">
        <f>IFERROR(IF(AND(A369=A370,A370=A371,A371=A372),IF(A372+1&gt;MATCH(0,Input_Lieferant!$B$9:$B$158,-1),"",A372+1),A372),"")</f>
        <v/>
      </c>
      <c r="D373" t="str">
        <f>_xlfn.IFNA(INDEX('Systemmanager - Datenassistent'!$B$9:$BU$134,MATCH($A373,Input_Lieferant!$B$9:$B$134,0),MATCH(_xlfn.CONCAT(D$1,"_4"),'Systemmanager - Datenassistent'!$B$8:$BU$8,0)), "") &amp; ""</f>
        <v/>
      </c>
      <c r="E373" t="str">
        <f t="shared" si="5"/>
        <v/>
      </c>
    </row>
    <row r="374" spans="1:5" x14ac:dyDescent="0.2">
      <c r="A374" s="257" t="str">
        <f>IFERROR(IF(AND(A370=A371,A371=A372,A372=A373),IF(A373+1&gt;MATCH(0,Input_Lieferant!$B$9:$B$158,-1),"",A373+1),A373),"")</f>
        <v/>
      </c>
      <c r="D374" t="str">
        <f>_xlfn.IFNA(INDEX('Systemmanager - Datenassistent'!$B$9:$BU$134,MATCH($A374,Input_Lieferant!$B$9:$B$134,0),MATCH(_xlfn.CONCAT(D$1,"_1"),'Systemmanager - Datenassistent'!$B$8:$BU$8,0)), "") &amp; ""</f>
        <v/>
      </c>
      <c r="E374" t="str">
        <f t="shared" si="5"/>
        <v/>
      </c>
    </row>
    <row r="375" spans="1:5" x14ac:dyDescent="0.2">
      <c r="A375" s="257" t="str">
        <f>IFERROR(IF(AND(A371=A372,A372=A373,A373=A374),IF(A374+1&gt;MATCH(0,Input_Lieferant!$B$9:$B$158,-1),"",A374+1),A374),"")</f>
        <v/>
      </c>
      <c r="D375" t="str">
        <f>_xlfn.IFNA(INDEX('Systemmanager - Datenassistent'!$B$9:$BU$134,MATCH($A375,Input_Lieferant!$B$9:$B$134,0),MATCH(_xlfn.CONCAT(D$1,"_2"),'Systemmanager - Datenassistent'!$B$8:$BU$8,0)), "") &amp; ""</f>
        <v/>
      </c>
      <c r="E375" t="str">
        <f t="shared" si="5"/>
        <v/>
      </c>
    </row>
    <row r="376" spans="1:5" x14ac:dyDescent="0.2">
      <c r="A376" s="257" t="str">
        <f>IFERROR(IF(AND(A372=A373,A373=A374,A374=A375),IF(A375+1&gt;MATCH(0,Input_Lieferant!$B$9:$B$158,-1),"",A375+1),A375),"")</f>
        <v/>
      </c>
      <c r="D376" t="str">
        <f>_xlfn.IFNA(INDEX('Systemmanager - Datenassistent'!$B$9:$BU$134,MATCH($A376,Input_Lieferant!$B$9:$B$134,0),MATCH(_xlfn.CONCAT(D$1,"_3"),'Systemmanager - Datenassistent'!$B$8:$BU$8,0)), "") &amp; ""</f>
        <v/>
      </c>
      <c r="E376" t="str">
        <f t="shared" si="5"/>
        <v/>
      </c>
    </row>
    <row r="377" spans="1:5" x14ac:dyDescent="0.2">
      <c r="A377" s="257" t="str">
        <f>IFERROR(IF(AND(A373=A374,A374=A375,A375=A376),IF(A376+1&gt;MATCH(0,Input_Lieferant!$B$9:$B$158,-1),"",A376+1),A376),"")</f>
        <v/>
      </c>
      <c r="D377" t="str">
        <f>_xlfn.IFNA(INDEX('Systemmanager - Datenassistent'!$B$9:$BU$134,MATCH($A377,Input_Lieferant!$B$9:$B$134,0),MATCH(_xlfn.CONCAT(D$1,"_4"),'Systemmanager - Datenassistent'!$B$8:$BU$8,0)), "") &amp; ""</f>
        <v/>
      </c>
      <c r="E377" t="str">
        <f t="shared" si="5"/>
        <v/>
      </c>
    </row>
    <row r="378" spans="1:5" x14ac:dyDescent="0.2">
      <c r="A378" s="257" t="str">
        <f>IFERROR(IF(AND(A374=A375,A375=A376,A376=A377),IF(A377+1&gt;MATCH(0,Input_Lieferant!$B$9:$B$158,-1),"",A377+1),A377),"")</f>
        <v/>
      </c>
      <c r="D378" t="str">
        <f>_xlfn.IFNA(INDEX('Systemmanager - Datenassistent'!$B$9:$BU$134,MATCH($A378,Input_Lieferant!$B$9:$B$134,0),MATCH(_xlfn.CONCAT(D$1,"_1"),'Systemmanager - Datenassistent'!$B$8:$BU$8,0)), "") &amp; ""</f>
        <v/>
      </c>
      <c r="E378" t="str">
        <f t="shared" si="5"/>
        <v/>
      </c>
    </row>
    <row r="379" spans="1:5" x14ac:dyDescent="0.2">
      <c r="A379" s="257" t="str">
        <f>IFERROR(IF(AND(A375=A376,A376=A377,A377=A378),IF(A378+1&gt;MATCH(0,Input_Lieferant!$B$9:$B$158,-1),"",A378+1),A378),"")</f>
        <v/>
      </c>
      <c r="D379" t="str">
        <f>_xlfn.IFNA(INDEX('Systemmanager - Datenassistent'!$B$9:$BU$134,MATCH($A379,Input_Lieferant!$B$9:$B$134,0),MATCH(_xlfn.CONCAT(D$1,"_2"),'Systemmanager - Datenassistent'!$B$8:$BU$8,0)), "") &amp; ""</f>
        <v/>
      </c>
      <c r="E379" t="str">
        <f t="shared" si="5"/>
        <v/>
      </c>
    </row>
    <row r="380" spans="1:5" x14ac:dyDescent="0.2">
      <c r="A380" s="257" t="str">
        <f>IFERROR(IF(AND(A376=A377,A377=A378,A378=A379),IF(A379+1&gt;MATCH(0,Input_Lieferant!$B$9:$B$158,-1),"",A379+1),A379),"")</f>
        <v/>
      </c>
      <c r="D380" t="str">
        <f>_xlfn.IFNA(INDEX('Systemmanager - Datenassistent'!$B$9:$BU$134,MATCH($A380,Input_Lieferant!$B$9:$B$134,0),MATCH(_xlfn.CONCAT(D$1,"_3"),'Systemmanager - Datenassistent'!$B$8:$BU$8,0)), "") &amp; ""</f>
        <v/>
      </c>
      <c r="E380" t="str">
        <f t="shared" si="5"/>
        <v/>
      </c>
    </row>
    <row r="381" spans="1:5" x14ac:dyDescent="0.2">
      <c r="A381" s="257" t="str">
        <f>IFERROR(IF(AND(A377=A378,A378=A379,A379=A380),IF(A380+1&gt;MATCH(0,Input_Lieferant!$B$9:$B$158,-1),"",A380+1),A380),"")</f>
        <v/>
      </c>
      <c r="D381" t="str">
        <f>_xlfn.IFNA(INDEX('Systemmanager - Datenassistent'!$B$9:$BU$134,MATCH($A381,Input_Lieferant!$B$9:$B$134,0),MATCH(_xlfn.CONCAT(D$1,"_4"),'Systemmanager - Datenassistent'!$B$8:$BU$8,0)), "") &amp; ""</f>
        <v/>
      </c>
      <c r="E381" t="str">
        <f t="shared" si="5"/>
        <v/>
      </c>
    </row>
    <row r="382" spans="1:5" x14ac:dyDescent="0.2">
      <c r="A382" s="257" t="str">
        <f>IFERROR(IF(AND(A378=A379,A379=A380,A380=A381),IF(A381+1&gt;MATCH(0,Input_Lieferant!$B$9:$B$158,-1),"",A381+1),A381),"")</f>
        <v/>
      </c>
      <c r="D382" t="str">
        <f>_xlfn.IFNA(INDEX('Systemmanager - Datenassistent'!$B$9:$BU$134,MATCH($A382,Input_Lieferant!$B$9:$B$134,0),MATCH(_xlfn.CONCAT(D$1,"_1"),'Systemmanager - Datenassistent'!$B$8:$BU$8,0)), "") &amp; ""</f>
        <v/>
      </c>
      <c r="E382" t="str">
        <f t="shared" si="5"/>
        <v/>
      </c>
    </row>
    <row r="383" spans="1:5" x14ac:dyDescent="0.2">
      <c r="A383" s="257" t="str">
        <f>IFERROR(IF(AND(A379=A380,A380=A381,A381=A382),IF(A382+1&gt;MATCH(0,Input_Lieferant!$B$9:$B$158,-1),"",A382+1),A382),"")</f>
        <v/>
      </c>
      <c r="D383" t="str">
        <f>_xlfn.IFNA(INDEX('Systemmanager - Datenassistent'!$B$9:$BU$134,MATCH($A383,Input_Lieferant!$B$9:$B$134,0),MATCH(_xlfn.CONCAT(D$1,"_2"),'Systemmanager - Datenassistent'!$B$8:$BU$8,0)), "") &amp; ""</f>
        <v/>
      </c>
      <c r="E383" t="str">
        <f t="shared" si="5"/>
        <v/>
      </c>
    </row>
    <row r="384" spans="1:5" x14ac:dyDescent="0.2">
      <c r="A384" s="257" t="str">
        <f>IFERROR(IF(AND(A380=A381,A381=A382,A382=A383),IF(A383+1&gt;MATCH(0,Input_Lieferant!$B$9:$B$158,-1),"",A383+1),A383),"")</f>
        <v/>
      </c>
      <c r="D384" t="str">
        <f>_xlfn.IFNA(INDEX('Systemmanager - Datenassistent'!$B$9:$BU$134,MATCH($A384,Input_Lieferant!$B$9:$B$134,0),MATCH(_xlfn.CONCAT(D$1,"_3"),'Systemmanager - Datenassistent'!$B$8:$BU$8,0)), "") &amp; ""</f>
        <v/>
      </c>
      <c r="E384" t="str">
        <f t="shared" si="5"/>
        <v/>
      </c>
    </row>
    <row r="385" spans="1:5" x14ac:dyDescent="0.2">
      <c r="A385" s="257" t="str">
        <f>IFERROR(IF(AND(A381=A382,A382=A383,A383=A384),IF(A384+1&gt;MATCH(0,Input_Lieferant!$B$9:$B$158,-1),"",A384+1),A384),"")</f>
        <v/>
      </c>
      <c r="D385" t="str">
        <f>_xlfn.IFNA(INDEX('Systemmanager - Datenassistent'!$B$9:$BU$134,MATCH($A385,Input_Lieferant!$B$9:$B$134,0),MATCH(_xlfn.CONCAT(D$1,"_4"),'Systemmanager - Datenassistent'!$B$8:$BU$8,0)), "") &amp; ""</f>
        <v/>
      </c>
      <c r="E385" t="str">
        <f t="shared" si="5"/>
        <v/>
      </c>
    </row>
    <row r="386" spans="1:5" x14ac:dyDescent="0.2">
      <c r="A386" s="257" t="str">
        <f>IFERROR(IF(AND(A382=A383,A383=A384,A384=A385),IF(A385+1&gt;MATCH(0,Input_Lieferant!$B$9:$B$158,-1),"",A385+1),A385),"")</f>
        <v/>
      </c>
      <c r="D386" t="str">
        <f>_xlfn.IFNA(INDEX('Systemmanager - Datenassistent'!$B$9:$BU$134,MATCH($A386,Input_Lieferant!$B$9:$B$134,0),MATCH(_xlfn.CONCAT(D$1,"_1"),'Systemmanager - Datenassistent'!$B$8:$BU$8,0)), "") &amp; ""</f>
        <v/>
      </c>
      <c r="E386" t="str">
        <f t="shared" si="5"/>
        <v/>
      </c>
    </row>
    <row r="387" spans="1:5" x14ac:dyDescent="0.2">
      <c r="A387" s="257" t="str">
        <f>IFERROR(IF(AND(A383=A384,A384=A385,A385=A386),IF(A386+1&gt;MATCH(0,Input_Lieferant!$B$9:$B$158,-1),"",A386+1),A386),"")</f>
        <v/>
      </c>
      <c r="D387" t="str">
        <f>_xlfn.IFNA(INDEX('Systemmanager - Datenassistent'!$B$9:$BU$134,MATCH($A387,Input_Lieferant!$B$9:$B$134,0),MATCH(_xlfn.CONCAT(D$1,"_2"),'Systemmanager - Datenassistent'!$B$8:$BU$8,0)), "") &amp; ""</f>
        <v/>
      </c>
      <c r="E387" t="str">
        <f t="shared" ref="E387:E397" si="6">IF(A387&lt;&gt;"","ND","")</f>
        <v/>
      </c>
    </row>
    <row r="388" spans="1:5" x14ac:dyDescent="0.2">
      <c r="A388" s="257" t="str">
        <f>IFERROR(IF(AND(A384=A385,A385=A386,A386=A387),IF(A387+1&gt;MATCH(0,Input_Lieferant!$B$9:$B$158,-1),"",A387+1),A387),"")</f>
        <v/>
      </c>
      <c r="D388" t="str">
        <f>_xlfn.IFNA(INDEX('Systemmanager - Datenassistent'!$B$9:$BU$134,MATCH($A388,Input_Lieferant!$B$9:$B$134,0),MATCH(_xlfn.CONCAT(D$1,"_3"),'Systemmanager - Datenassistent'!$B$8:$BU$8,0)), "") &amp; ""</f>
        <v/>
      </c>
      <c r="E388" t="str">
        <f t="shared" si="6"/>
        <v/>
      </c>
    </row>
    <row r="389" spans="1:5" x14ac:dyDescent="0.2">
      <c r="A389" s="257" t="str">
        <f>IFERROR(IF(AND(A385=A386,A386=A387,A387=A388),IF(A388+1&gt;MATCH(0,Input_Lieferant!$B$9:$B$158,-1),"",A388+1),A388),"")</f>
        <v/>
      </c>
      <c r="D389" t="str">
        <f>_xlfn.IFNA(INDEX('Systemmanager - Datenassistent'!$B$9:$BU$134,MATCH($A389,Input_Lieferant!$B$9:$B$134,0),MATCH(_xlfn.CONCAT(D$1,"_4"),'Systemmanager - Datenassistent'!$B$8:$BU$8,0)), "") &amp; ""</f>
        <v/>
      </c>
      <c r="E389" t="str">
        <f t="shared" si="6"/>
        <v/>
      </c>
    </row>
    <row r="390" spans="1:5" x14ac:dyDescent="0.2">
      <c r="A390" s="257" t="str">
        <f>IFERROR(IF(AND(A386=A387,A387=A388,A388=A389),IF(A389+1&gt;MATCH(0,Input_Lieferant!$B$9:$B$158,-1),"",A389+1),A389),"")</f>
        <v/>
      </c>
      <c r="D390" t="str">
        <f>_xlfn.IFNA(INDEX('Systemmanager - Datenassistent'!$B$9:$BU$134,MATCH($A390,Input_Lieferant!$B$9:$B$134,0),MATCH(_xlfn.CONCAT(D$1,"_1"),'Systemmanager - Datenassistent'!$B$8:$BU$8,0)), "") &amp; ""</f>
        <v/>
      </c>
      <c r="E390" t="str">
        <f t="shared" si="6"/>
        <v/>
      </c>
    </row>
    <row r="391" spans="1:5" x14ac:dyDescent="0.2">
      <c r="A391" s="257" t="str">
        <f>IFERROR(IF(AND(A387=A388,A388=A389,A389=A390),IF(A390+1&gt;MATCH(0,Input_Lieferant!$B$9:$B$158,-1),"",A390+1),A390),"")</f>
        <v/>
      </c>
      <c r="D391" t="str">
        <f>_xlfn.IFNA(INDEX('Systemmanager - Datenassistent'!$B$9:$BU$134,MATCH($A391,Input_Lieferant!$B$9:$B$134,0),MATCH(_xlfn.CONCAT(D$1,"_2"),'Systemmanager - Datenassistent'!$B$8:$BU$8,0)), "") &amp; ""</f>
        <v/>
      </c>
      <c r="E391" t="str">
        <f t="shared" si="6"/>
        <v/>
      </c>
    </row>
    <row r="392" spans="1:5" x14ac:dyDescent="0.2">
      <c r="A392" s="257" t="str">
        <f>IFERROR(IF(AND(A388=A389,A389=A390,A390=A391),IF(A391+1&gt;MATCH(0,Input_Lieferant!$B$9:$B$158,-1),"",A391+1),A391),"")</f>
        <v/>
      </c>
      <c r="D392" t="str">
        <f>_xlfn.IFNA(INDEX('Systemmanager - Datenassistent'!$B$9:$BU$134,MATCH($A392,Input_Lieferant!$B$9:$B$134,0),MATCH(_xlfn.CONCAT(D$1,"_3"),'Systemmanager - Datenassistent'!$B$8:$BU$8,0)), "") &amp; ""</f>
        <v/>
      </c>
      <c r="E392" t="str">
        <f t="shared" si="6"/>
        <v/>
      </c>
    </row>
    <row r="393" spans="1:5" x14ac:dyDescent="0.2">
      <c r="A393" s="257" t="str">
        <f>IFERROR(IF(AND(A389=A390,A390=A391,A391=A392),IF(A392+1&gt;MATCH(0,Input_Lieferant!$B$9:$B$158,-1),"",A392+1),A392),"")</f>
        <v/>
      </c>
      <c r="D393" t="str">
        <f>_xlfn.IFNA(INDEX('Systemmanager - Datenassistent'!$B$9:$BU$134,MATCH($A393,Input_Lieferant!$B$9:$B$134,0),MATCH(_xlfn.CONCAT(D$1,"_4"),'Systemmanager - Datenassistent'!$B$8:$BU$8,0)), "") &amp; ""</f>
        <v/>
      </c>
      <c r="E393" t="str">
        <f t="shared" si="6"/>
        <v/>
      </c>
    </row>
    <row r="394" spans="1:5" x14ac:dyDescent="0.2">
      <c r="A394" s="257" t="str">
        <f>IFERROR(IF(AND(A390=A391,A391=A392,A392=A393),IF(A393+1&gt;MATCH(0,Input_Lieferant!$B$9:$B$158,-1),"",A393+1),A393),"")</f>
        <v/>
      </c>
      <c r="D394" t="str">
        <f>_xlfn.IFNA(INDEX('Systemmanager - Datenassistent'!$B$9:$BU$134,MATCH($A394,Input_Lieferant!$B$9:$B$134,0),MATCH(_xlfn.CONCAT(D$1,"_1"),'Systemmanager - Datenassistent'!$B$8:$BU$8,0)), "") &amp; ""</f>
        <v/>
      </c>
      <c r="E394" t="str">
        <f t="shared" si="6"/>
        <v/>
      </c>
    </row>
    <row r="395" spans="1:5" x14ac:dyDescent="0.2">
      <c r="A395" s="257" t="str">
        <f>IFERROR(IF(AND(A391=A392,A392=A393,A393=A394),IF(A394+1&gt;MATCH(0,Input_Lieferant!$B$9:$B$158,-1),"",A394+1),A394),"")</f>
        <v/>
      </c>
      <c r="D395" t="str">
        <f>_xlfn.IFNA(INDEX('Systemmanager - Datenassistent'!$B$9:$BU$134,MATCH($A395,Input_Lieferant!$B$9:$B$134,0),MATCH(_xlfn.CONCAT(D$1,"_2"),'Systemmanager - Datenassistent'!$B$8:$BU$8,0)), "") &amp; ""</f>
        <v/>
      </c>
      <c r="E395" t="str">
        <f t="shared" si="6"/>
        <v/>
      </c>
    </row>
    <row r="396" spans="1:5" x14ac:dyDescent="0.2">
      <c r="A396" s="257" t="str">
        <f>IFERROR(IF(AND(A392=A393,A393=A394,A394=A395),IF(A395+1&gt;MATCH(0,Input_Lieferant!$B$9:$B$158,-1),"",A395+1),A395),"")</f>
        <v/>
      </c>
      <c r="D396" t="str">
        <f>_xlfn.IFNA(INDEX('Systemmanager - Datenassistent'!$B$9:$BU$134,MATCH($A396,Input_Lieferant!$B$9:$B$134,0),MATCH(_xlfn.CONCAT(D$1,"_3"),'Systemmanager - Datenassistent'!$B$8:$BU$8,0)), "") &amp; ""</f>
        <v/>
      </c>
      <c r="E396" t="str">
        <f t="shared" si="6"/>
        <v/>
      </c>
    </row>
    <row r="397" spans="1:5" x14ac:dyDescent="0.2">
      <c r="A397" s="257" t="str">
        <f>IFERROR(IF(AND(A393=A394,A394=A395,A395=A396),IF(A396+1&gt;MATCH(0,Input_Lieferant!$B$9:$B$158,-1),"",A396+1),A396),"")</f>
        <v/>
      </c>
      <c r="D397" t="str">
        <f>_xlfn.IFNA(INDEX('Systemmanager - Datenassistent'!$B$9:$BU$134,MATCH($A397,Input_Lieferant!$B$9:$B$134,0),MATCH(_xlfn.CONCAT(D$1,"_4"),'Systemmanager - Datenassistent'!$B$8:$BU$8,0)), "") &amp; ""</f>
        <v/>
      </c>
      <c r="E397" t="str">
        <f t="shared" si="6"/>
        <v/>
      </c>
    </row>
    <row r="398" spans="1:5" x14ac:dyDescent="0.2">
      <c r="A398" s="344"/>
      <c r="B398" s="288"/>
      <c r="C398" s="288"/>
      <c r="D398" s="288"/>
      <c r="E398" s="288"/>
    </row>
    <row r="399" spans="1:5" x14ac:dyDescent="0.2">
      <c r="A399" s="257"/>
    </row>
    <row r="400" spans="1:5" x14ac:dyDescent="0.2">
      <c r="A400" s="257"/>
    </row>
    <row r="401" spans="1:1" x14ac:dyDescent="0.2">
      <c r="A401" s="257"/>
    </row>
    <row r="402" spans="1:1" x14ac:dyDescent="0.2">
      <c r="A402" s="257"/>
    </row>
    <row r="403" spans="1:1" x14ac:dyDescent="0.2">
      <c r="A403" s="257"/>
    </row>
    <row r="404" spans="1:1" x14ac:dyDescent="0.2">
      <c r="A404" s="257"/>
    </row>
    <row r="405" spans="1:1" x14ac:dyDescent="0.2">
      <c r="A405" s="257"/>
    </row>
    <row r="406" spans="1:1" x14ac:dyDescent="0.2">
      <c r="A406" s="257"/>
    </row>
    <row r="407" spans="1:1" x14ac:dyDescent="0.2">
      <c r="A407" s="257"/>
    </row>
    <row r="408" spans="1:1" x14ac:dyDescent="0.2">
      <c r="A408" s="257"/>
    </row>
    <row r="409" spans="1:1" x14ac:dyDescent="0.2">
      <c r="A409" s="257"/>
    </row>
    <row r="410" spans="1:1" x14ac:dyDescent="0.2">
      <c r="A410" s="257"/>
    </row>
    <row r="411" spans="1:1" x14ac:dyDescent="0.2">
      <c r="A411" s="257"/>
    </row>
    <row r="412" spans="1:1" x14ac:dyDescent="0.2">
      <c r="A412" s="257"/>
    </row>
    <row r="413" spans="1:1" x14ac:dyDescent="0.2">
      <c r="A413" s="257"/>
    </row>
    <row r="414" spans="1:1" x14ac:dyDescent="0.2">
      <c r="A414" s="257"/>
    </row>
    <row r="415" spans="1:1" x14ac:dyDescent="0.2">
      <c r="A415" s="257"/>
    </row>
    <row r="416" spans="1:1" x14ac:dyDescent="0.2">
      <c r="A416" s="257"/>
    </row>
    <row r="417" spans="1:1" x14ac:dyDescent="0.2">
      <c r="A417" s="257"/>
    </row>
    <row r="418" spans="1:1" x14ac:dyDescent="0.2">
      <c r="A418" s="257"/>
    </row>
    <row r="419" spans="1:1" x14ac:dyDescent="0.2">
      <c r="A419" s="257"/>
    </row>
    <row r="420" spans="1:1" x14ac:dyDescent="0.2">
      <c r="A420" s="257"/>
    </row>
    <row r="421" spans="1:1" x14ac:dyDescent="0.2">
      <c r="A421" s="257"/>
    </row>
    <row r="422" spans="1:1" x14ac:dyDescent="0.2">
      <c r="A422" s="257"/>
    </row>
    <row r="423" spans="1:1" x14ac:dyDescent="0.2">
      <c r="A423" s="257"/>
    </row>
    <row r="424" spans="1:1" x14ac:dyDescent="0.2">
      <c r="A424" s="257"/>
    </row>
    <row r="425" spans="1:1" x14ac:dyDescent="0.2">
      <c r="A425" s="257"/>
    </row>
    <row r="426" spans="1:1" x14ac:dyDescent="0.2">
      <c r="A426" s="257"/>
    </row>
    <row r="427" spans="1:1" x14ac:dyDescent="0.2">
      <c r="A427" s="257"/>
    </row>
    <row r="428" spans="1:1" x14ac:dyDescent="0.2">
      <c r="A428" s="257"/>
    </row>
    <row r="429" spans="1:1" x14ac:dyDescent="0.2">
      <c r="A429" s="257"/>
    </row>
    <row r="430" spans="1:1" x14ac:dyDescent="0.2">
      <c r="A430" s="257"/>
    </row>
    <row r="431" spans="1:1" x14ac:dyDescent="0.2">
      <c r="A431" s="257"/>
    </row>
    <row r="432" spans="1:1" x14ac:dyDescent="0.2">
      <c r="A432" s="257"/>
    </row>
    <row r="433" spans="1:1" x14ac:dyDescent="0.2">
      <c r="A433" s="257"/>
    </row>
    <row r="434" spans="1:1" x14ac:dyDescent="0.2">
      <c r="A434" s="257"/>
    </row>
    <row r="435" spans="1:1" x14ac:dyDescent="0.2">
      <c r="A435" s="257"/>
    </row>
    <row r="436" spans="1:1" x14ac:dyDescent="0.2">
      <c r="A436" s="257"/>
    </row>
    <row r="437" spans="1:1" x14ac:dyDescent="0.2">
      <c r="A437" s="257"/>
    </row>
    <row r="438" spans="1:1" x14ac:dyDescent="0.2">
      <c r="A438" s="257"/>
    </row>
    <row r="439" spans="1:1" x14ac:dyDescent="0.2">
      <c r="A439" s="257"/>
    </row>
    <row r="440" spans="1:1" x14ac:dyDescent="0.2">
      <c r="A440" s="257"/>
    </row>
    <row r="441" spans="1:1" x14ac:dyDescent="0.2">
      <c r="A441" s="257"/>
    </row>
    <row r="442" spans="1:1" x14ac:dyDescent="0.2">
      <c r="A442" s="257"/>
    </row>
    <row r="443" spans="1:1" x14ac:dyDescent="0.2">
      <c r="A443" s="257"/>
    </row>
    <row r="444" spans="1:1" x14ac:dyDescent="0.2">
      <c r="A444" s="257"/>
    </row>
    <row r="445" spans="1:1" x14ac:dyDescent="0.2">
      <c r="A445" s="257"/>
    </row>
    <row r="446" spans="1:1" x14ac:dyDescent="0.2">
      <c r="A446" s="257"/>
    </row>
    <row r="447" spans="1:1" x14ac:dyDescent="0.2">
      <c r="A447" s="257"/>
    </row>
    <row r="448" spans="1:1" x14ac:dyDescent="0.2">
      <c r="A448" s="257"/>
    </row>
    <row r="449" spans="1:1" x14ac:dyDescent="0.2">
      <c r="A449" s="257"/>
    </row>
    <row r="450" spans="1:1" x14ac:dyDescent="0.2">
      <c r="A450" s="257"/>
    </row>
    <row r="451" spans="1:1" x14ac:dyDescent="0.2">
      <c r="A451" s="257"/>
    </row>
    <row r="452" spans="1:1" x14ac:dyDescent="0.2">
      <c r="A452" s="257"/>
    </row>
    <row r="453" spans="1:1" x14ac:dyDescent="0.2">
      <c r="A453" s="257"/>
    </row>
    <row r="454" spans="1:1" x14ac:dyDescent="0.2">
      <c r="A454" s="257"/>
    </row>
    <row r="455" spans="1:1" x14ac:dyDescent="0.2">
      <c r="A455" s="257"/>
    </row>
    <row r="456" spans="1:1" x14ac:dyDescent="0.2">
      <c r="A456" s="257"/>
    </row>
    <row r="457" spans="1:1" x14ac:dyDescent="0.2">
      <c r="A457" s="257"/>
    </row>
    <row r="458" spans="1:1" x14ac:dyDescent="0.2">
      <c r="A458" s="257"/>
    </row>
    <row r="459" spans="1:1" x14ac:dyDescent="0.2">
      <c r="A459" s="257"/>
    </row>
    <row r="460" spans="1:1" x14ac:dyDescent="0.2">
      <c r="A460" s="257"/>
    </row>
    <row r="461" spans="1:1" x14ac:dyDescent="0.2">
      <c r="A461" s="257"/>
    </row>
    <row r="462" spans="1:1" x14ac:dyDescent="0.2">
      <c r="A462" s="257"/>
    </row>
    <row r="463" spans="1:1" x14ac:dyDescent="0.2">
      <c r="A463" s="257"/>
    </row>
    <row r="464" spans="1:1" x14ac:dyDescent="0.2">
      <c r="A464" s="257"/>
    </row>
    <row r="465" spans="1:1" x14ac:dyDescent="0.2">
      <c r="A465" s="257"/>
    </row>
    <row r="466" spans="1:1" x14ac:dyDescent="0.2">
      <c r="A466" s="257"/>
    </row>
    <row r="467" spans="1:1" x14ac:dyDescent="0.2">
      <c r="A467" s="257"/>
    </row>
    <row r="468" spans="1:1" x14ac:dyDescent="0.2">
      <c r="A468" s="257"/>
    </row>
    <row r="469" spans="1:1" x14ac:dyDescent="0.2">
      <c r="A469" s="257"/>
    </row>
    <row r="470" spans="1:1" x14ac:dyDescent="0.2">
      <c r="A470" s="257"/>
    </row>
    <row r="471" spans="1:1" x14ac:dyDescent="0.2">
      <c r="A471" s="257"/>
    </row>
    <row r="472" spans="1:1" x14ac:dyDescent="0.2">
      <c r="A472" s="257"/>
    </row>
    <row r="473" spans="1:1" x14ac:dyDescent="0.2">
      <c r="A473" s="257"/>
    </row>
    <row r="474" spans="1:1" x14ac:dyDescent="0.2">
      <c r="A474" s="257"/>
    </row>
    <row r="475" spans="1:1" x14ac:dyDescent="0.2">
      <c r="A475" s="257"/>
    </row>
    <row r="476" spans="1:1" x14ac:dyDescent="0.2">
      <c r="A476" s="257"/>
    </row>
    <row r="477" spans="1:1" x14ac:dyDescent="0.2">
      <c r="A477" s="257"/>
    </row>
    <row r="478" spans="1:1" x14ac:dyDescent="0.2">
      <c r="A478" s="257"/>
    </row>
    <row r="479" spans="1:1" x14ac:dyDescent="0.2">
      <c r="A479" s="257"/>
    </row>
    <row r="480" spans="1:1" x14ac:dyDescent="0.2">
      <c r="A480" s="257"/>
    </row>
    <row r="481" spans="1:1" x14ac:dyDescent="0.2">
      <c r="A481" s="257"/>
    </row>
    <row r="482" spans="1:1" x14ac:dyDescent="0.2">
      <c r="A482" s="257"/>
    </row>
    <row r="483" spans="1:1" x14ac:dyDescent="0.2">
      <c r="A483" s="257"/>
    </row>
    <row r="484" spans="1:1" x14ac:dyDescent="0.2">
      <c r="A484" s="257"/>
    </row>
    <row r="485" spans="1:1" x14ac:dyDescent="0.2">
      <c r="A485" s="257"/>
    </row>
    <row r="486" spans="1:1" x14ac:dyDescent="0.2">
      <c r="A486" s="257"/>
    </row>
    <row r="487" spans="1:1" x14ac:dyDescent="0.2">
      <c r="A487" s="257"/>
    </row>
    <row r="488" spans="1:1" x14ac:dyDescent="0.2">
      <c r="A488" s="257"/>
    </row>
    <row r="489" spans="1:1" x14ac:dyDescent="0.2">
      <c r="A489" s="257"/>
    </row>
    <row r="490" spans="1:1" x14ac:dyDescent="0.2">
      <c r="A490" s="257"/>
    </row>
    <row r="491" spans="1:1" x14ac:dyDescent="0.2">
      <c r="A491" s="257"/>
    </row>
    <row r="492" spans="1:1" x14ac:dyDescent="0.2">
      <c r="A492" s="257"/>
    </row>
    <row r="493" spans="1:1" x14ac:dyDescent="0.2">
      <c r="A493" s="257"/>
    </row>
    <row r="494" spans="1:1" x14ac:dyDescent="0.2">
      <c r="A494" s="257"/>
    </row>
    <row r="495" spans="1:1" x14ac:dyDescent="0.2">
      <c r="A495" s="257"/>
    </row>
    <row r="496" spans="1:1" x14ac:dyDescent="0.2">
      <c r="A496" s="257"/>
    </row>
    <row r="497" spans="1:1" x14ac:dyDescent="0.2">
      <c r="A497" s="257"/>
    </row>
    <row r="498" spans="1:1" x14ac:dyDescent="0.2">
      <c r="A498" s="257"/>
    </row>
    <row r="499" spans="1:1" x14ac:dyDescent="0.2">
      <c r="A499" s="257"/>
    </row>
    <row r="500" spans="1:1" x14ac:dyDescent="0.2">
      <c r="A500" s="257"/>
    </row>
    <row r="501" spans="1:1" x14ac:dyDescent="0.2">
      <c r="A501" s="257"/>
    </row>
    <row r="502" spans="1:1" x14ac:dyDescent="0.2">
      <c r="A502" s="257"/>
    </row>
    <row r="503" spans="1:1" x14ac:dyDescent="0.2">
      <c r="A503" s="257"/>
    </row>
    <row r="504" spans="1:1" x14ac:dyDescent="0.2">
      <c r="A504" s="257"/>
    </row>
    <row r="505" spans="1:1" x14ac:dyDescent="0.2">
      <c r="A505" s="257"/>
    </row>
    <row r="506" spans="1:1" x14ac:dyDescent="0.2">
      <c r="A506" s="257"/>
    </row>
    <row r="507" spans="1:1" x14ac:dyDescent="0.2">
      <c r="A507" s="257"/>
    </row>
    <row r="508" spans="1:1" x14ac:dyDescent="0.2">
      <c r="A508" s="257"/>
    </row>
    <row r="509" spans="1:1" x14ac:dyDescent="0.2">
      <c r="A509" s="257"/>
    </row>
    <row r="510" spans="1:1" x14ac:dyDescent="0.2">
      <c r="A510" s="257"/>
    </row>
    <row r="511" spans="1:1" x14ac:dyDescent="0.2">
      <c r="A511" s="257"/>
    </row>
    <row r="512" spans="1:1" x14ac:dyDescent="0.2">
      <c r="A512" s="257"/>
    </row>
    <row r="513" spans="1:1" x14ac:dyDescent="0.2">
      <c r="A513" s="257"/>
    </row>
    <row r="514" spans="1:1" x14ac:dyDescent="0.2">
      <c r="A514" s="257"/>
    </row>
    <row r="515" spans="1:1" x14ac:dyDescent="0.2">
      <c r="A515" s="257"/>
    </row>
    <row r="516" spans="1:1" x14ac:dyDescent="0.2">
      <c r="A516" s="257"/>
    </row>
    <row r="517" spans="1:1" x14ac:dyDescent="0.2">
      <c r="A517" s="257"/>
    </row>
    <row r="518" spans="1:1" x14ac:dyDescent="0.2">
      <c r="A518" s="257"/>
    </row>
    <row r="519" spans="1:1" x14ac:dyDescent="0.2">
      <c r="A519" s="257"/>
    </row>
    <row r="520" spans="1:1" x14ac:dyDescent="0.2">
      <c r="A520" s="257"/>
    </row>
    <row r="521" spans="1:1" x14ac:dyDescent="0.2">
      <c r="A521" s="257"/>
    </row>
    <row r="522" spans="1:1" x14ac:dyDescent="0.2">
      <c r="A522" s="257"/>
    </row>
    <row r="523" spans="1:1" x14ac:dyDescent="0.2">
      <c r="A523" s="257"/>
    </row>
    <row r="524" spans="1:1" x14ac:dyDescent="0.2">
      <c r="A524" s="257"/>
    </row>
    <row r="525" spans="1:1" x14ac:dyDescent="0.2">
      <c r="A525" s="257"/>
    </row>
    <row r="526" spans="1:1" x14ac:dyDescent="0.2">
      <c r="A526" s="257"/>
    </row>
    <row r="527" spans="1:1" x14ac:dyDescent="0.2">
      <c r="A527" s="257"/>
    </row>
    <row r="528" spans="1:1" x14ac:dyDescent="0.2">
      <c r="A528" s="257"/>
    </row>
    <row r="529" spans="1:1" x14ac:dyDescent="0.2">
      <c r="A529" s="257"/>
    </row>
    <row r="530" spans="1:1" x14ac:dyDescent="0.2">
      <c r="A530" s="257"/>
    </row>
    <row r="531" spans="1:1" x14ac:dyDescent="0.2">
      <c r="A531" s="257"/>
    </row>
    <row r="532" spans="1:1" x14ac:dyDescent="0.2">
      <c r="A532" s="257"/>
    </row>
    <row r="533" spans="1:1" x14ac:dyDescent="0.2">
      <c r="A533" s="257"/>
    </row>
    <row r="534" spans="1:1" x14ac:dyDescent="0.2">
      <c r="A534" s="257"/>
    </row>
    <row r="535" spans="1:1" x14ac:dyDescent="0.2">
      <c r="A535" s="257"/>
    </row>
    <row r="536" spans="1:1" x14ac:dyDescent="0.2">
      <c r="A536" s="257"/>
    </row>
    <row r="537" spans="1:1" x14ac:dyDescent="0.2">
      <c r="A537" s="257"/>
    </row>
    <row r="538" spans="1:1" x14ac:dyDescent="0.2">
      <c r="A538" s="257"/>
    </row>
    <row r="539" spans="1:1" x14ac:dyDescent="0.2">
      <c r="A539" s="257"/>
    </row>
    <row r="540" spans="1:1" x14ac:dyDescent="0.2">
      <c r="A540" s="257"/>
    </row>
    <row r="541" spans="1:1" x14ac:dyDescent="0.2">
      <c r="A541" s="257"/>
    </row>
    <row r="542" spans="1:1" x14ac:dyDescent="0.2">
      <c r="A542" s="257"/>
    </row>
    <row r="543" spans="1:1" x14ac:dyDescent="0.2">
      <c r="A543" s="257"/>
    </row>
    <row r="544" spans="1:1" x14ac:dyDescent="0.2">
      <c r="A544" s="257"/>
    </row>
    <row r="545" spans="1:1" x14ac:dyDescent="0.2">
      <c r="A545" s="257"/>
    </row>
    <row r="546" spans="1:1" x14ac:dyDescent="0.2">
      <c r="A546" s="257"/>
    </row>
    <row r="547" spans="1:1" x14ac:dyDescent="0.2">
      <c r="A547" s="257"/>
    </row>
    <row r="548" spans="1:1" x14ac:dyDescent="0.2">
      <c r="A548" s="257"/>
    </row>
    <row r="549" spans="1:1" x14ac:dyDescent="0.2">
      <c r="A549" s="257"/>
    </row>
    <row r="550" spans="1:1" x14ac:dyDescent="0.2">
      <c r="A550" s="257"/>
    </row>
    <row r="551" spans="1:1" x14ac:dyDescent="0.2">
      <c r="A551" s="257"/>
    </row>
    <row r="552" spans="1:1" x14ac:dyDescent="0.2">
      <c r="A552" s="257"/>
    </row>
    <row r="553" spans="1:1" x14ac:dyDescent="0.2">
      <c r="A553" s="257"/>
    </row>
    <row r="554" spans="1:1" x14ac:dyDescent="0.2">
      <c r="A554" s="257"/>
    </row>
    <row r="555" spans="1:1" x14ac:dyDescent="0.2">
      <c r="A555" s="257"/>
    </row>
    <row r="556" spans="1:1" x14ac:dyDescent="0.2">
      <c r="A556" s="257"/>
    </row>
    <row r="557" spans="1:1" x14ac:dyDescent="0.2">
      <c r="A557" s="257"/>
    </row>
    <row r="558" spans="1:1" x14ac:dyDescent="0.2">
      <c r="A558" s="257"/>
    </row>
    <row r="559" spans="1:1" x14ac:dyDescent="0.2">
      <c r="A559" s="257"/>
    </row>
    <row r="560" spans="1:1" x14ac:dyDescent="0.2">
      <c r="A560" s="257"/>
    </row>
    <row r="561" spans="1:1" x14ac:dyDescent="0.2">
      <c r="A561" s="257"/>
    </row>
    <row r="562" spans="1:1" x14ac:dyDescent="0.2">
      <c r="A562" s="257"/>
    </row>
    <row r="563" spans="1:1" x14ac:dyDescent="0.2">
      <c r="A563" s="257"/>
    </row>
    <row r="564" spans="1:1" x14ac:dyDescent="0.2">
      <c r="A564" s="257"/>
    </row>
    <row r="565" spans="1:1" x14ac:dyDescent="0.2">
      <c r="A565" s="257"/>
    </row>
    <row r="566" spans="1:1" x14ac:dyDescent="0.2">
      <c r="A566" s="257"/>
    </row>
    <row r="567" spans="1:1" x14ac:dyDescent="0.2">
      <c r="A567" s="257"/>
    </row>
    <row r="568" spans="1:1" x14ac:dyDescent="0.2">
      <c r="A568" s="257"/>
    </row>
    <row r="569" spans="1:1" x14ac:dyDescent="0.2">
      <c r="A569" s="257"/>
    </row>
    <row r="570" spans="1:1" x14ac:dyDescent="0.2">
      <c r="A570" s="257"/>
    </row>
    <row r="571" spans="1:1" x14ac:dyDescent="0.2">
      <c r="A571" s="257"/>
    </row>
    <row r="572" spans="1:1" x14ac:dyDescent="0.2">
      <c r="A572" s="257"/>
    </row>
    <row r="573" spans="1:1" x14ac:dyDescent="0.2">
      <c r="A573" s="257"/>
    </row>
    <row r="574" spans="1:1" x14ac:dyDescent="0.2">
      <c r="A574" s="257"/>
    </row>
    <row r="575" spans="1:1" x14ac:dyDescent="0.2">
      <c r="A575" s="257"/>
    </row>
    <row r="576" spans="1:1" x14ac:dyDescent="0.2">
      <c r="A576" s="257"/>
    </row>
    <row r="577" spans="1:1" x14ac:dyDescent="0.2">
      <c r="A577" s="257"/>
    </row>
    <row r="578" spans="1:1" x14ac:dyDescent="0.2">
      <c r="A578" s="257"/>
    </row>
    <row r="579" spans="1:1" x14ac:dyDescent="0.2">
      <c r="A579" s="257"/>
    </row>
    <row r="580" spans="1:1" x14ac:dyDescent="0.2">
      <c r="A580" s="257"/>
    </row>
    <row r="581" spans="1:1" x14ac:dyDescent="0.2">
      <c r="A581" s="257"/>
    </row>
    <row r="582" spans="1:1" x14ac:dyDescent="0.2">
      <c r="A582" s="257"/>
    </row>
    <row r="583" spans="1:1" x14ac:dyDescent="0.2">
      <c r="A583" s="257"/>
    </row>
    <row r="584" spans="1:1" x14ac:dyDescent="0.2">
      <c r="A584" s="257"/>
    </row>
    <row r="585" spans="1:1" x14ac:dyDescent="0.2">
      <c r="A585" s="257"/>
    </row>
    <row r="586" spans="1:1" x14ac:dyDescent="0.2">
      <c r="A586" s="257"/>
    </row>
    <row r="587" spans="1:1" x14ac:dyDescent="0.2">
      <c r="A587" s="257"/>
    </row>
    <row r="588" spans="1:1" x14ac:dyDescent="0.2">
      <c r="A588" s="257"/>
    </row>
    <row r="589" spans="1:1" x14ac:dyDescent="0.2">
      <c r="A589" s="257"/>
    </row>
    <row r="590" spans="1:1" x14ac:dyDescent="0.2">
      <c r="A590" s="257"/>
    </row>
    <row r="591" spans="1:1" x14ac:dyDescent="0.2">
      <c r="A591" s="257"/>
    </row>
    <row r="592" spans="1:1" x14ac:dyDescent="0.2">
      <c r="A592" s="257"/>
    </row>
    <row r="593" spans="1:1" x14ac:dyDescent="0.2">
      <c r="A593" s="257"/>
    </row>
    <row r="594" spans="1:1" x14ac:dyDescent="0.2">
      <c r="A594" s="257"/>
    </row>
    <row r="595" spans="1:1" x14ac:dyDescent="0.2">
      <c r="A595" s="257"/>
    </row>
    <row r="596" spans="1:1" x14ac:dyDescent="0.2">
      <c r="A596" s="257"/>
    </row>
    <row r="597" spans="1:1" x14ac:dyDescent="0.2">
      <c r="A597" s="257"/>
    </row>
    <row r="598" spans="1:1" x14ac:dyDescent="0.2">
      <c r="A598" s="257"/>
    </row>
    <row r="599" spans="1:1" x14ac:dyDescent="0.2">
      <c r="A599" s="257"/>
    </row>
    <row r="600" spans="1:1" x14ac:dyDescent="0.2">
      <c r="A600" s="257"/>
    </row>
    <row r="601" spans="1:1" x14ac:dyDescent="0.2">
      <c r="A601" s="257"/>
    </row>
    <row r="602" spans="1:1" x14ac:dyDescent="0.2">
      <c r="A602" s="257"/>
    </row>
    <row r="603" spans="1:1" x14ac:dyDescent="0.2">
      <c r="A603" s="257"/>
    </row>
    <row r="604" spans="1:1" x14ac:dyDescent="0.2">
      <c r="A604" s="257"/>
    </row>
    <row r="605" spans="1:1" x14ac:dyDescent="0.2">
      <c r="A605" s="257"/>
    </row>
    <row r="606" spans="1:1" x14ac:dyDescent="0.2">
      <c r="A606" s="257"/>
    </row>
    <row r="607" spans="1:1" x14ac:dyDescent="0.2">
      <c r="A607" s="257"/>
    </row>
    <row r="608" spans="1:1" x14ac:dyDescent="0.2">
      <c r="A608" s="257"/>
    </row>
    <row r="609" spans="1:1" x14ac:dyDescent="0.2">
      <c r="A609" s="257"/>
    </row>
    <row r="610" spans="1:1" x14ac:dyDescent="0.2">
      <c r="A610" s="257"/>
    </row>
    <row r="611" spans="1:1" x14ac:dyDescent="0.2">
      <c r="A611" s="257"/>
    </row>
    <row r="612" spans="1:1" x14ac:dyDescent="0.2">
      <c r="A612" s="257"/>
    </row>
    <row r="613" spans="1:1" x14ac:dyDescent="0.2">
      <c r="A613" s="257"/>
    </row>
    <row r="614" spans="1:1" x14ac:dyDescent="0.2">
      <c r="A614" s="257"/>
    </row>
    <row r="615" spans="1:1" x14ac:dyDescent="0.2">
      <c r="A615" s="257"/>
    </row>
    <row r="616" spans="1:1" x14ac:dyDescent="0.2">
      <c r="A616" s="257"/>
    </row>
    <row r="617" spans="1:1" x14ac:dyDescent="0.2">
      <c r="A617" s="257"/>
    </row>
    <row r="618" spans="1:1" x14ac:dyDescent="0.2">
      <c r="A618" s="257"/>
    </row>
    <row r="619" spans="1:1" x14ac:dyDescent="0.2">
      <c r="A619" s="257"/>
    </row>
    <row r="620" spans="1:1" x14ac:dyDescent="0.2">
      <c r="A620" s="257"/>
    </row>
    <row r="621" spans="1:1" x14ac:dyDescent="0.2">
      <c r="A621" s="257"/>
    </row>
    <row r="622" spans="1:1" x14ac:dyDescent="0.2">
      <c r="A622" s="257"/>
    </row>
    <row r="623" spans="1:1" x14ac:dyDescent="0.2">
      <c r="A623" s="257"/>
    </row>
    <row r="624" spans="1:1" x14ac:dyDescent="0.2">
      <c r="A624" s="257"/>
    </row>
    <row r="625" spans="1:1" x14ac:dyDescent="0.2">
      <c r="A625" s="257"/>
    </row>
    <row r="626" spans="1:1" x14ac:dyDescent="0.2">
      <c r="A626" s="257"/>
    </row>
    <row r="627" spans="1:1" x14ac:dyDescent="0.2">
      <c r="A627" s="257"/>
    </row>
    <row r="628" spans="1:1" x14ac:dyDescent="0.2">
      <c r="A628" s="257"/>
    </row>
    <row r="629" spans="1:1" x14ac:dyDescent="0.2">
      <c r="A629" s="257"/>
    </row>
    <row r="630" spans="1:1" x14ac:dyDescent="0.2">
      <c r="A630" s="257"/>
    </row>
    <row r="631" spans="1:1" x14ac:dyDescent="0.2">
      <c r="A631" s="257"/>
    </row>
    <row r="632" spans="1:1" x14ac:dyDescent="0.2">
      <c r="A632" s="257"/>
    </row>
    <row r="633" spans="1:1" x14ac:dyDescent="0.2">
      <c r="A633" s="257"/>
    </row>
    <row r="634" spans="1:1" x14ac:dyDescent="0.2">
      <c r="A634" s="257"/>
    </row>
    <row r="635" spans="1:1" x14ac:dyDescent="0.2">
      <c r="A635" s="257"/>
    </row>
    <row r="636" spans="1:1" x14ac:dyDescent="0.2">
      <c r="A636" s="257"/>
    </row>
    <row r="637" spans="1:1" x14ac:dyDescent="0.2">
      <c r="A637" s="257"/>
    </row>
    <row r="638" spans="1:1" x14ac:dyDescent="0.2">
      <c r="A638" s="257"/>
    </row>
    <row r="639" spans="1:1" x14ac:dyDescent="0.2">
      <c r="A639" s="257"/>
    </row>
    <row r="640" spans="1:1" x14ac:dyDescent="0.2">
      <c r="A640" s="257"/>
    </row>
    <row r="641" spans="1:1" x14ac:dyDescent="0.2">
      <c r="A641" s="257"/>
    </row>
    <row r="642" spans="1:1" x14ac:dyDescent="0.2">
      <c r="A642" s="257"/>
    </row>
    <row r="643" spans="1:1" x14ac:dyDescent="0.2">
      <c r="A643" s="257"/>
    </row>
    <row r="644" spans="1:1" x14ac:dyDescent="0.2">
      <c r="A644" s="257"/>
    </row>
    <row r="645" spans="1:1" x14ac:dyDescent="0.2">
      <c r="A645" s="257"/>
    </row>
    <row r="646" spans="1:1" x14ac:dyDescent="0.2">
      <c r="A646" s="257"/>
    </row>
    <row r="647" spans="1:1" x14ac:dyDescent="0.2">
      <c r="A647" s="257"/>
    </row>
    <row r="648" spans="1:1" x14ac:dyDescent="0.2">
      <c r="A648" s="257"/>
    </row>
    <row r="649" spans="1:1" x14ac:dyDescent="0.2">
      <c r="A649" s="257"/>
    </row>
    <row r="650" spans="1:1" x14ac:dyDescent="0.2">
      <c r="A650" s="257"/>
    </row>
    <row r="651" spans="1:1" x14ac:dyDescent="0.2">
      <c r="A651" s="257"/>
    </row>
    <row r="652" spans="1:1" x14ac:dyDescent="0.2">
      <c r="A652" s="257"/>
    </row>
    <row r="653" spans="1:1" x14ac:dyDescent="0.2">
      <c r="A653" s="257"/>
    </row>
    <row r="654" spans="1:1" x14ac:dyDescent="0.2">
      <c r="A654" s="257"/>
    </row>
    <row r="655" spans="1:1" x14ac:dyDescent="0.2">
      <c r="A655" s="257"/>
    </row>
    <row r="656" spans="1:1" x14ac:dyDescent="0.2">
      <c r="A656" s="257"/>
    </row>
    <row r="657" spans="1:1" x14ac:dyDescent="0.2">
      <c r="A657" s="257"/>
    </row>
    <row r="658" spans="1:1" x14ac:dyDescent="0.2">
      <c r="A658" s="257"/>
    </row>
    <row r="659" spans="1:1" x14ac:dyDescent="0.2">
      <c r="A659" s="257"/>
    </row>
    <row r="660" spans="1:1" x14ac:dyDescent="0.2">
      <c r="A660" s="257"/>
    </row>
  </sheetData>
  <pageMargins left="0.7" right="0.7" top="0.78740157499999996" bottom="0.78740157499999996"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A7247-C0FC-4167-9920-C3AB99044E80}">
  <sheetPr codeName="Sheet4">
    <tabColor rgb="FF92D050"/>
  </sheetPr>
  <dimension ref="A1:D152"/>
  <sheetViews>
    <sheetView zoomScale="85" zoomScaleNormal="85" workbookViewId="0">
      <pane ySplit="1" topLeftCell="A2" activePane="bottomLeft" state="frozen"/>
      <selection activeCell="F2" sqref="F2:F151"/>
      <selection pane="bottomLeft" activeCell="F2" sqref="F2:F151"/>
    </sheetView>
  </sheetViews>
  <sheetFormatPr baseColWidth="10" defaultColWidth="9.1640625" defaultRowHeight="15" x14ac:dyDescent="0.2"/>
  <cols>
    <col min="1" max="1" width="16.5" style="6" customWidth="1"/>
    <col min="2" max="16384" width="9.1640625" style="5"/>
  </cols>
  <sheetData>
    <row r="1" spans="1:4" x14ac:dyDescent="0.2">
      <c r="A1" s="1" t="s">
        <v>1</v>
      </c>
      <c r="B1" s="2" t="s">
        <v>33430</v>
      </c>
      <c r="C1" s="2" t="s">
        <v>33429</v>
      </c>
      <c r="D1" s="2" t="s">
        <v>33411</v>
      </c>
    </row>
    <row r="2" spans="1:4" x14ac:dyDescent="0.2">
      <c r="A2" s="257">
        <f>IF(Input_Lieferant!B9="","",Input_Lieferant!B9)</f>
        <v>1</v>
      </c>
      <c r="B2" t="str">
        <f>_xlfn.IFNA(INDEX('Systemmanager - Datenassistent'!$B$9:$BH$134,MATCH($A2,Input_Lieferant!$B$9:$B$134,0),MATCH(B$1,'Systemmanager - Datenassistent'!$B$8:$BH$8,0)), "") &amp; ""</f>
        <v>M100</v>
      </c>
      <c r="C2" t="str">
        <f>_xlfn.IFNA(INDEX('Systemmanager - Datenassistent'!$B$9:$BH$134,MATCH($A2,Input_Lieferant!$B$9:$B$134,0),MATCH(C$1,'Systemmanager - Datenassistent'!$B$8:$BH$8,0)), "") &amp; ""</f>
        <v>V0</v>
      </c>
      <c r="D2" t="str">
        <f>_xlfn.IFNA(INDEX('Systemmanager - Datenassistent'!$B$9:$BH$134,MATCH($A2,Input_Lieferant!$B$9:$B$134,0),MATCH(D$1,'Systemmanager - Datenassistent'!$B$8:$BH$8,0)), "") &amp; ""</f>
        <v>BADS</v>
      </c>
    </row>
    <row r="3" spans="1:4" x14ac:dyDescent="0.2">
      <c r="A3" s="257">
        <f>IF(Input_Lieferant!B10="","",Input_Lieferant!B10)</f>
        <v>2</v>
      </c>
      <c r="B3" t="str">
        <f>_xlfn.IFNA(INDEX('Systemmanager - Datenassistent'!$B$9:$BH$134,MATCH($A3,Input_Lieferant!$B$9:$B$134,0),MATCH(B$1,'Systemmanager - Datenassistent'!$B$8:$BH$8,0)), "") &amp; ""</f>
        <v>M100</v>
      </c>
      <c r="C3" t="str">
        <f>_xlfn.IFNA(INDEX('Systemmanager - Datenassistent'!$B$9:$BH$134,MATCH($A3,Input_Lieferant!$B$9:$B$134,0),MATCH(C$1,'Systemmanager - Datenassistent'!$B$8:$BH$8,0)), "") &amp; ""</f>
        <v>V0</v>
      </c>
      <c r="D3" t="str">
        <f>_xlfn.IFNA(INDEX('Systemmanager - Datenassistent'!$B$9:$BH$134,MATCH($A3,Input_Lieferant!$B$9:$B$134,0),MATCH(D$1,'Systemmanager - Datenassistent'!$B$8:$BH$8,0)), "") &amp; ""</f>
        <v>BADS</v>
      </c>
    </row>
    <row r="4" spans="1:4" x14ac:dyDescent="0.2">
      <c r="A4" s="257">
        <f>IF(Input_Lieferant!B11="","",Input_Lieferant!B11)</f>
        <v>3</v>
      </c>
      <c r="B4" t="str">
        <f>_xlfn.IFNA(INDEX('Systemmanager - Datenassistent'!$B$9:$BH$134,MATCH($A4,Input_Lieferant!$B$9:$B$134,0),MATCH(B$1,'Systemmanager - Datenassistent'!$B$8:$BH$8,0)), "") &amp; ""</f>
        <v>M100</v>
      </c>
      <c r="C4" t="str">
        <f>_xlfn.IFNA(INDEX('Systemmanager - Datenassistent'!$B$9:$BH$134,MATCH($A4,Input_Lieferant!$B$9:$B$134,0),MATCH(C$1,'Systemmanager - Datenassistent'!$B$8:$BH$8,0)), "") &amp; ""</f>
        <v>V0</v>
      </c>
      <c r="D4" t="str">
        <f>_xlfn.IFNA(INDEX('Systemmanager - Datenassistent'!$B$9:$BH$134,MATCH($A4,Input_Lieferant!$B$9:$B$134,0),MATCH(D$1,'Systemmanager - Datenassistent'!$B$8:$BH$8,0)), "") &amp; ""</f>
        <v>BADS</v>
      </c>
    </row>
    <row r="5" spans="1:4" x14ac:dyDescent="0.2">
      <c r="A5" s="257">
        <f>IF(Input_Lieferant!B12="","",Input_Lieferant!B12)</f>
        <v>4</v>
      </c>
      <c r="B5" t="str">
        <f>_xlfn.IFNA(INDEX('Systemmanager - Datenassistent'!$B$9:$BH$134,MATCH($A5,Input_Lieferant!$B$9:$B$134,0),MATCH(B$1,'Systemmanager - Datenassistent'!$B$8:$BH$8,0)), "") &amp; ""</f>
        <v>M100</v>
      </c>
      <c r="C5" t="str">
        <f>_xlfn.IFNA(INDEX('Systemmanager - Datenassistent'!$B$9:$BH$134,MATCH($A5,Input_Lieferant!$B$9:$B$134,0),MATCH(C$1,'Systemmanager - Datenassistent'!$B$8:$BH$8,0)), "") &amp; ""</f>
        <v>V0</v>
      </c>
      <c r="D5" t="str">
        <f>_xlfn.IFNA(INDEX('Systemmanager - Datenassistent'!$B$9:$BH$134,MATCH($A5,Input_Lieferant!$B$9:$B$134,0),MATCH(D$1,'Systemmanager - Datenassistent'!$B$8:$BH$8,0)), "") &amp; ""</f>
        <v>BADS</v>
      </c>
    </row>
    <row r="6" spans="1:4" x14ac:dyDescent="0.2">
      <c r="A6" s="257" t="str">
        <f>IF(Input_Lieferant!B13="","",Input_Lieferant!B13)</f>
        <v/>
      </c>
      <c r="B6" t="str">
        <f>_xlfn.IFNA(INDEX('Systemmanager - Datenassistent'!$B$9:$BH$134,MATCH($A6,Input_Lieferant!$B$9:$B$134,0),MATCH(B$1,'Systemmanager - Datenassistent'!$B$8:$BH$8,0)), "") &amp; ""</f>
        <v/>
      </c>
      <c r="C6" t="str">
        <f>_xlfn.IFNA(INDEX('Systemmanager - Datenassistent'!$B$9:$BH$134,MATCH($A6,Input_Lieferant!$B$9:$B$134,0),MATCH(C$1,'Systemmanager - Datenassistent'!$B$8:$BH$8,0)), "") &amp; ""</f>
        <v/>
      </c>
      <c r="D6" t="str">
        <f>_xlfn.IFNA(INDEX('Systemmanager - Datenassistent'!$B$9:$BH$134,MATCH($A6,Input_Lieferant!$B$9:$B$134,0),MATCH(D$1,'Systemmanager - Datenassistent'!$B$8:$BH$8,0)), "") &amp; ""</f>
        <v/>
      </c>
    </row>
    <row r="7" spans="1:4" x14ac:dyDescent="0.2">
      <c r="A7" s="257" t="str">
        <f>IF(Input_Lieferant!B14="","",Input_Lieferant!B14)</f>
        <v/>
      </c>
      <c r="B7" t="str">
        <f>_xlfn.IFNA(INDEX('Systemmanager - Datenassistent'!$B$9:$BH$134,MATCH($A7,Input_Lieferant!$B$9:$B$134,0),MATCH(B$1,'Systemmanager - Datenassistent'!$B$8:$BH$8,0)), "") &amp; ""</f>
        <v/>
      </c>
      <c r="C7" t="str">
        <f>_xlfn.IFNA(INDEX('Systemmanager - Datenassistent'!$B$9:$BH$134,MATCH($A7,Input_Lieferant!$B$9:$B$134,0),MATCH(C$1,'Systemmanager - Datenassistent'!$B$8:$BH$8,0)), "") &amp; ""</f>
        <v/>
      </c>
      <c r="D7" t="str">
        <f>_xlfn.IFNA(INDEX('Systemmanager - Datenassistent'!$B$9:$BH$134,MATCH($A7,Input_Lieferant!$B$9:$B$134,0),MATCH(D$1,'Systemmanager - Datenassistent'!$B$8:$BH$8,0)), "") &amp; ""</f>
        <v/>
      </c>
    </row>
    <row r="8" spans="1:4" x14ac:dyDescent="0.2">
      <c r="A8" s="257" t="str">
        <f>IF(Input_Lieferant!B15="","",Input_Lieferant!B15)</f>
        <v/>
      </c>
      <c r="B8" t="str">
        <f>_xlfn.IFNA(INDEX('Systemmanager - Datenassistent'!$B$9:$BH$134,MATCH($A8,Input_Lieferant!$B$9:$B$134,0),MATCH(B$1,'Systemmanager - Datenassistent'!$B$8:$BH$8,0)), "") &amp; ""</f>
        <v/>
      </c>
      <c r="C8" t="str">
        <f>_xlfn.IFNA(INDEX('Systemmanager - Datenassistent'!$B$9:$BH$134,MATCH($A8,Input_Lieferant!$B$9:$B$134,0),MATCH(C$1,'Systemmanager - Datenassistent'!$B$8:$BH$8,0)), "") &amp; ""</f>
        <v/>
      </c>
      <c r="D8" t="str">
        <f>_xlfn.IFNA(INDEX('Systemmanager - Datenassistent'!$B$9:$BH$134,MATCH($A8,Input_Lieferant!$B$9:$B$134,0),MATCH(D$1,'Systemmanager - Datenassistent'!$B$8:$BH$8,0)), "") &amp; ""</f>
        <v/>
      </c>
    </row>
    <row r="9" spans="1:4" x14ac:dyDescent="0.2">
      <c r="A9" s="257" t="str">
        <f>IF(Input_Lieferant!B16="","",Input_Lieferant!B16)</f>
        <v/>
      </c>
      <c r="B9" t="str">
        <f>_xlfn.IFNA(INDEX('Systemmanager - Datenassistent'!$B$9:$BH$134,MATCH($A9,Input_Lieferant!$B$9:$B$134,0),MATCH(B$1,'Systemmanager - Datenassistent'!$B$8:$BH$8,0)), "") &amp; ""</f>
        <v/>
      </c>
      <c r="C9" t="str">
        <f>_xlfn.IFNA(INDEX('Systemmanager - Datenassistent'!$B$9:$BH$134,MATCH($A9,Input_Lieferant!$B$9:$B$134,0),MATCH(C$1,'Systemmanager - Datenassistent'!$B$8:$BH$8,0)), "") &amp; ""</f>
        <v/>
      </c>
      <c r="D9" t="str">
        <f>_xlfn.IFNA(INDEX('Systemmanager - Datenassistent'!$B$9:$BH$134,MATCH($A9,Input_Lieferant!$B$9:$B$134,0),MATCH(D$1,'Systemmanager - Datenassistent'!$B$8:$BH$8,0)), "") &amp; ""</f>
        <v/>
      </c>
    </row>
    <row r="10" spans="1:4" x14ac:dyDescent="0.2">
      <c r="A10" s="257" t="str">
        <f>IF(Input_Lieferant!B17="","",Input_Lieferant!B17)</f>
        <v/>
      </c>
      <c r="B10" t="str">
        <f>_xlfn.IFNA(INDEX('Systemmanager - Datenassistent'!$B$9:$BH$134,MATCH($A10,Input_Lieferant!$B$9:$B$134,0),MATCH(B$1,'Systemmanager - Datenassistent'!$B$8:$BH$8,0)), "") &amp; ""</f>
        <v/>
      </c>
      <c r="C10" t="str">
        <f>_xlfn.IFNA(INDEX('Systemmanager - Datenassistent'!$B$9:$BH$134,MATCH($A10,Input_Lieferant!$B$9:$B$134,0),MATCH(C$1,'Systemmanager - Datenassistent'!$B$8:$BH$8,0)), "") &amp; ""</f>
        <v/>
      </c>
      <c r="D10" t="str">
        <f>_xlfn.IFNA(INDEX('Systemmanager - Datenassistent'!$B$9:$BH$134,MATCH($A10,Input_Lieferant!$B$9:$B$134,0),MATCH(D$1,'Systemmanager - Datenassistent'!$B$8:$BH$8,0)), "") &amp; ""</f>
        <v/>
      </c>
    </row>
    <row r="11" spans="1:4" x14ac:dyDescent="0.2">
      <c r="A11" s="257" t="str">
        <f>IF(Input_Lieferant!B18="","",Input_Lieferant!B18)</f>
        <v/>
      </c>
      <c r="B11" t="str">
        <f>_xlfn.IFNA(INDEX('Systemmanager - Datenassistent'!$B$9:$BH$134,MATCH($A11,Input_Lieferant!$B$9:$B$134,0),MATCH(B$1,'Systemmanager - Datenassistent'!$B$8:$BH$8,0)), "") &amp; ""</f>
        <v/>
      </c>
      <c r="C11" t="str">
        <f>_xlfn.IFNA(INDEX('Systemmanager - Datenassistent'!$B$9:$BH$134,MATCH($A11,Input_Lieferant!$B$9:$B$134,0),MATCH(C$1,'Systemmanager - Datenassistent'!$B$8:$BH$8,0)), "") &amp; ""</f>
        <v/>
      </c>
      <c r="D11" t="str">
        <f>_xlfn.IFNA(INDEX('Systemmanager - Datenassistent'!$B$9:$BH$134,MATCH($A11,Input_Lieferant!$B$9:$B$134,0),MATCH(D$1,'Systemmanager - Datenassistent'!$B$8:$BH$8,0)), "") &amp; ""</f>
        <v/>
      </c>
    </row>
    <row r="12" spans="1:4" x14ac:dyDescent="0.2">
      <c r="A12" s="257" t="str">
        <f>IF(Input_Lieferant!B19="","",Input_Lieferant!B19)</f>
        <v/>
      </c>
      <c r="B12" t="str">
        <f>_xlfn.IFNA(INDEX('Systemmanager - Datenassistent'!$B$9:$BH$134,MATCH($A12,Input_Lieferant!$B$9:$B$134,0),MATCH(B$1,'Systemmanager - Datenassistent'!$B$8:$BH$8,0)), "") &amp; ""</f>
        <v/>
      </c>
      <c r="C12" t="str">
        <f>_xlfn.IFNA(INDEX('Systemmanager - Datenassistent'!$B$9:$BH$134,MATCH($A12,Input_Lieferant!$B$9:$B$134,0),MATCH(C$1,'Systemmanager - Datenassistent'!$B$8:$BH$8,0)), "") &amp; ""</f>
        <v/>
      </c>
      <c r="D12" t="str">
        <f>_xlfn.IFNA(INDEX('Systemmanager - Datenassistent'!$B$9:$BH$134,MATCH($A12,Input_Lieferant!$B$9:$B$134,0),MATCH(D$1,'Systemmanager - Datenassistent'!$B$8:$BH$8,0)), "") &amp; ""</f>
        <v/>
      </c>
    </row>
    <row r="13" spans="1:4" x14ac:dyDescent="0.2">
      <c r="A13" s="257" t="str">
        <f>IF(Input_Lieferant!B20="","",Input_Lieferant!B20)</f>
        <v/>
      </c>
      <c r="B13" t="str">
        <f>_xlfn.IFNA(INDEX('Systemmanager - Datenassistent'!$B$9:$BH$134,MATCH($A13,Input_Lieferant!$B$9:$B$134,0),MATCH(B$1,'Systemmanager - Datenassistent'!$B$8:$BH$8,0)), "") &amp; ""</f>
        <v/>
      </c>
      <c r="C13" t="str">
        <f>_xlfn.IFNA(INDEX('Systemmanager - Datenassistent'!$B$9:$BH$134,MATCH($A13,Input_Lieferant!$B$9:$B$134,0),MATCH(C$1,'Systemmanager - Datenassistent'!$B$8:$BH$8,0)), "") &amp; ""</f>
        <v/>
      </c>
      <c r="D13" t="str">
        <f>_xlfn.IFNA(INDEX('Systemmanager - Datenassistent'!$B$9:$BH$134,MATCH($A13,Input_Lieferant!$B$9:$B$134,0),MATCH(D$1,'Systemmanager - Datenassistent'!$B$8:$BH$8,0)), "") &amp; ""</f>
        <v/>
      </c>
    </row>
    <row r="14" spans="1:4" x14ac:dyDescent="0.2">
      <c r="A14" s="257" t="str">
        <f>IF(Input_Lieferant!B21="","",Input_Lieferant!B21)</f>
        <v/>
      </c>
      <c r="B14" t="str">
        <f>_xlfn.IFNA(INDEX('Systemmanager - Datenassistent'!$B$9:$BH$134,MATCH($A14,Input_Lieferant!$B$9:$B$134,0),MATCH(B$1,'Systemmanager - Datenassistent'!$B$8:$BH$8,0)), "") &amp; ""</f>
        <v/>
      </c>
      <c r="C14" t="str">
        <f>_xlfn.IFNA(INDEX('Systemmanager - Datenassistent'!$B$9:$BH$134,MATCH($A14,Input_Lieferant!$B$9:$B$134,0),MATCH(C$1,'Systemmanager - Datenassistent'!$B$8:$BH$8,0)), "") &amp; ""</f>
        <v/>
      </c>
      <c r="D14" t="str">
        <f>_xlfn.IFNA(INDEX('Systemmanager - Datenassistent'!$B$9:$BH$134,MATCH($A14,Input_Lieferant!$B$9:$B$134,0),MATCH(D$1,'Systemmanager - Datenassistent'!$B$8:$BH$8,0)), "") &amp; ""</f>
        <v/>
      </c>
    </row>
    <row r="15" spans="1:4" x14ac:dyDescent="0.2">
      <c r="A15" s="257" t="str">
        <f>IF(Input_Lieferant!B22="","",Input_Lieferant!B22)</f>
        <v/>
      </c>
      <c r="B15" t="str">
        <f>_xlfn.IFNA(INDEX('Systemmanager - Datenassistent'!$B$9:$BH$134,MATCH($A15,Input_Lieferant!$B$9:$B$134,0),MATCH(B$1,'Systemmanager - Datenassistent'!$B$8:$BH$8,0)), "") &amp; ""</f>
        <v/>
      </c>
      <c r="C15" t="str">
        <f>_xlfn.IFNA(INDEX('Systemmanager - Datenassistent'!$B$9:$BH$134,MATCH($A15,Input_Lieferant!$B$9:$B$134,0),MATCH(C$1,'Systemmanager - Datenassistent'!$B$8:$BH$8,0)), "") &amp; ""</f>
        <v/>
      </c>
      <c r="D15" t="str">
        <f>_xlfn.IFNA(INDEX('Systemmanager - Datenassistent'!$B$9:$BH$134,MATCH($A15,Input_Lieferant!$B$9:$B$134,0),MATCH(D$1,'Systemmanager - Datenassistent'!$B$8:$BH$8,0)), "") &amp; ""</f>
        <v/>
      </c>
    </row>
    <row r="16" spans="1:4" x14ac:dyDescent="0.2">
      <c r="A16" s="257" t="str">
        <f>IF(Input_Lieferant!B23="","",Input_Lieferant!B23)</f>
        <v/>
      </c>
      <c r="B16" t="str">
        <f>_xlfn.IFNA(INDEX('Systemmanager - Datenassistent'!$B$9:$BH$134,MATCH($A16,Input_Lieferant!$B$9:$B$134,0),MATCH(B$1,'Systemmanager - Datenassistent'!$B$8:$BH$8,0)), "") &amp; ""</f>
        <v/>
      </c>
      <c r="C16" t="str">
        <f>_xlfn.IFNA(INDEX('Systemmanager - Datenassistent'!$B$9:$BH$134,MATCH($A16,Input_Lieferant!$B$9:$B$134,0),MATCH(C$1,'Systemmanager - Datenassistent'!$B$8:$BH$8,0)), "") &amp; ""</f>
        <v/>
      </c>
      <c r="D16" t="str">
        <f>_xlfn.IFNA(INDEX('Systemmanager - Datenassistent'!$B$9:$BH$134,MATCH($A16,Input_Lieferant!$B$9:$B$134,0),MATCH(D$1,'Systemmanager - Datenassistent'!$B$8:$BH$8,0)), "") &amp; ""</f>
        <v/>
      </c>
    </row>
    <row r="17" spans="1:4" x14ac:dyDescent="0.2">
      <c r="A17" s="257" t="str">
        <f>IF(Input_Lieferant!B24="","",Input_Lieferant!B24)</f>
        <v/>
      </c>
      <c r="B17" t="str">
        <f>_xlfn.IFNA(INDEX('Systemmanager - Datenassistent'!$B$9:$BH$134,MATCH($A17,Input_Lieferant!$B$9:$B$134,0),MATCH(B$1,'Systemmanager - Datenassistent'!$B$8:$BH$8,0)), "") &amp; ""</f>
        <v/>
      </c>
      <c r="C17" t="str">
        <f>_xlfn.IFNA(INDEX('Systemmanager - Datenassistent'!$B$9:$BH$134,MATCH($A17,Input_Lieferant!$B$9:$B$134,0),MATCH(C$1,'Systemmanager - Datenassistent'!$B$8:$BH$8,0)), "") &amp; ""</f>
        <v/>
      </c>
      <c r="D17" t="str">
        <f>_xlfn.IFNA(INDEX('Systemmanager - Datenassistent'!$B$9:$BH$134,MATCH($A17,Input_Lieferant!$B$9:$B$134,0),MATCH(D$1,'Systemmanager - Datenassistent'!$B$8:$BH$8,0)), "") &amp; ""</f>
        <v/>
      </c>
    </row>
    <row r="18" spans="1:4" x14ac:dyDescent="0.2">
      <c r="A18" s="257" t="str">
        <f>IF(Input_Lieferant!B25="","",Input_Lieferant!B25)</f>
        <v/>
      </c>
      <c r="B18" t="str">
        <f>_xlfn.IFNA(INDEX('Systemmanager - Datenassistent'!$B$9:$BH$134,MATCH($A18,Input_Lieferant!$B$9:$B$134,0),MATCH(B$1,'Systemmanager - Datenassistent'!$B$8:$BH$8,0)), "") &amp; ""</f>
        <v/>
      </c>
      <c r="C18" t="str">
        <f>_xlfn.IFNA(INDEX('Systemmanager - Datenassistent'!$B$9:$BH$134,MATCH($A18,Input_Lieferant!$B$9:$B$134,0),MATCH(C$1,'Systemmanager - Datenassistent'!$B$8:$BH$8,0)), "") &amp; ""</f>
        <v/>
      </c>
      <c r="D18" t="str">
        <f>_xlfn.IFNA(INDEX('Systemmanager - Datenassistent'!$B$9:$BH$134,MATCH($A18,Input_Lieferant!$B$9:$B$134,0),MATCH(D$1,'Systemmanager - Datenassistent'!$B$8:$BH$8,0)), "") &amp; ""</f>
        <v/>
      </c>
    </row>
    <row r="19" spans="1:4" x14ac:dyDescent="0.2">
      <c r="A19" s="257" t="str">
        <f>IF(Input_Lieferant!B26="","",Input_Lieferant!B26)</f>
        <v/>
      </c>
      <c r="B19" t="str">
        <f>_xlfn.IFNA(INDEX('Systemmanager - Datenassistent'!$B$9:$BH$134,MATCH($A19,Input_Lieferant!$B$9:$B$134,0),MATCH(B$1,'Systemmanager - Datenassistent'!$B$8:$BH$8,0)), "") &amp; ""</f>
        <v/>
      </c>
      <c r="C19" t="str">
        <f>_xlfn.IFNA(INDEX('Systemmanager - Datenassistent'!$B$9:$BH$134,MATCH($A19,Input_Lieferant!$B$9:$B$134,0),MATCH(C$1,'Systemmanager - Datenassistent'!$B$8:$BH$8,0)), "") &amp; ""</f>
        <v/>
      </c>
      <c r="D19" t="str">
        <f>_xlfn.IFNA(INDEX('Systemmanager - Datenassistent'!$B$9:$BH$134,MATCH($A19,Input_Lieferant!$B$9:$B$134,0),MATCH(D$1,'Systemmanager - Datenassistent'!$B$8:$BH$8,0)), "") &amp; ""</f>
        <v/>
      </c>
    </row>
    <row r="20" spans="1:4" x14ac:dyDescent="0.2">
      <c r="A20" s="257" t="str">
        <f>IF(Input_Lieferant!B27="","",Input_Lieferant!B27)</f>
        <v/>
      </c>
      <c r="B20" t="str">
        <f>_xlfn.IFNA(INDEX('Systemmanager - Datenassistent'!$B$9:$BH$134,MATCH($A20,Input_Lieferant!$B$9:$B$134,0),MATCH(B$1,'Systemmanager - Datenassistent'!$B$8:$BH$8,0)), "") &amp; ""</f>
        <v/>
      </c>
      <c r="C20" t="str">
        <f>_xlfn.IFNA(INDEX('Systemmanager - Datenassistent'!$B$9:$BH$134,MATCH($A20,Input_Lieferant!$B$9:$B$134,0),MATCH(C$1,'Systemmanager - Datenassistent'!$B$8:$BH$8,0)), "") &amp; ""</f>
        <v/>
      </c>
      <c r="D20" t="str">
        <f>_xlfn.IFNA(INDEX('Systemmanager - Datenassistent'!$B$9:$BH$134,MATCH($A20,Input_Lieferant!$B$9:$B$134,0),MATCH(D$1,'Systemmanager - Datenassistent'!$B$8:$BH$8,0)), "") &amp; ""</f>
        <v/>
      </c>
    </row>
    <row r="21" spans="1:4" x14ac:dyDescent="0.2">
      <c r="A21" s="257" t="str">
        <f>IF(Input_Lieferant!B28="","",Input_Lieferant!B28)</f>
        <v/>
      </c>
      <c r="B21" t="str">
        <f>_xlfn.IFNA(INDEX('Systemmanager - Datenassistent'!$B$9:$BH$134,MATCH($A21,Input_Lieferant!$B$9:$B$134,0),MATCH(B$1,'Systemmanager - Datenassistent'!$B$8:$BH$8,0)), "") &amp; ""</f>
        <v/>
      </c>
      <c r="C21" t="str">
        <f>_xlfn.IFNA(INDEX('Systemmanager - Datenassistent'!$B$9:$BH$134,MATCH($A21,Input_Lieferant!$B$9:$B$134,0),MATCH(C$1,'Systemmanager - Datenassistent'!$B$8:$BH$8,0)), "") &amp; ""</f>
        <v/>
      </c>
      <c r="D21" t="str">
        <f>_xlfn.IFNA(INDEX('Systemmanager - Datenassistent'!$B$9:$BH$134,MATCH($A21,Input_Lieferant!$B$9:$B$134,0),MATCH(D$1,'Systemmanager - Datenassistent'!$B$8:$BH$8,0)), "") &amp; ""</f>
        <v/>
      </c>
    </row>
    <row r="22" spans="1:4" x14ac:dyDescent="0.2">
      <c r="A22" s="257" t="str">
        <f>IF(Input_Lieferant!B29="","",Input_Lieferant!B29)</f>
        <v/>
      </c>
      <c r="B22" t="str">
        <f>_xlfn.IFNA(INDEX('Systemmanager - Datenassistent'!$B$9:$BH$134,MATCH($A22,Input_Lieferant!$B$9:$B$134,0),MATCH(B$1,'Systemmanager - Datenassistent'!$B$8:$BH$8,0)), "") &amp; ""</f>
        <v/>
      </c>
      <c r="C22" t="str">
        <f>_xlfn.IFNA(INDEX('Systemmanager - Datenassistent'!$B$9:$BH$134,MATCH($A22,Input_Lieferant!$B$9:$B$134,0),MATCH(C$1,'Systemmanager - Datenassistent'!$B$8:$BH$8,0)), "") &amp; ""</f>
        <v/>
      </c>
      <c r="D22" t="str">
        <f>_xlfn.IFNA(INDEX('Systemmanager - Datenassistent'!$B$9:$BH$134,MATCH($A22,Input_Lieferant!$B$9:$B$134,0),MATCH(D$1,'Systemmanager - Datenassistent'!$B$8:$BH$8,0)), "") &amp; ""</f>
        <v/>
      </c>
    </row>
    <row r="23" spans="1:4" x14ac:dyDescent="0.2">
      <c r="A23" s="257" t="str">
        <f>IF(Input_Lieferant!B30="","",Input_Lieferant!B30)</f>
        <v/>
      </c>
      <c r="B23" t="str">
        <f>_xlfn.IFNA(INDEX('Systemmanager - Datenassistent'!$B$9:$BH$134,MATCH($A23,Input_Lieferant!$B$9:$B$134,0),MATCH(B$1,'Systemmanager - Datenassistent'!$B$8:$BH$8,0)), "") &amp; ""</f>
        <v/>
      </c>
      <c r="C23" t="str">
        <f>_xlfn.IFNA(INDEX('Systemmanager - Datenassistent'!$B$9:$BH$134,MATCH($A23,Input_Lieferant!$B$9:$B$134,0),MATCH(C$1,'Systemmanager - Datenassistent'!$B$8:$BH$8,0)), "") &amp; ""</f>
        <v/>
      </c>
      <c r="D23" t="str">
        <f>_xlfn.IFNA(INDEX('Systemmanager - Datenassistent'!$B$9:$BH$134,MATCH($A23,Input_Lieferant!$B$9:$B$134,0),MATCH(D$1,'Systemmanager - Datenassistent'!$B$8:$BH$8,0)), "") &amp; ""</f>
        <v/>
      </c>
    </row>
    <row r="24" spans="1:4" x14ac:dyDescent="0.2">
      <c r="A24" s="257" t="str">
        <f>IF(Input_Lieferant!B31="","",Input_Lieferant!B31)</f>
        <v/>
      </c>
      <c r="B24" t="str">
        <f>_xlfn.IFNA(INDEX('Systemmanager - Datenassistent'!$B$9:$BH$134,MATCH($A24,Input_Lieferant!$B$9:$B$134,0),MATCH(B$1,'Systemmanager - Datenassistent'!$B$8:$BH$8,0)), "") &amp; ""</f>
        <v/>
      </c>
      <c r="C24" t="str">
        <f>_xlfn.IFNA(INDEX('Systemmanager - Datenassistent'!$B$9:$BH$134,MATCH($A24,Input_Lieferant!$B$9:$B$134,0),MATCH(C$1,'Systemmanager - Datenassistent'!$B$8:$BH$8,0)), "") &amp; ""</f>
        <v/>
      </c>
      <c r="D24" t="str">
        <f>_xlfn.IFNA(INDEX('Systemmanager - Datenassistent'!$B$9:$BH$134,MATCH($A24,Input_Lieferant!$B$9:$B$134,0),MATCH(D$1,'Systemmanager - Datenassistent'!$B$8:$BH$8,0)), "") &amp; ""</f>
        <v/>
      </c>
    </row>
    <row r="25" spans="1:4" x14ac:dyDescent="0.2">
      <c r="A25" s="257" t="str">
        <f>IF(Input_Lieferant!B32="","",Input_Lieferant!B32)</f>
        <v/>
      </c>
      <c r="B25" t="str">
        <f>_xlfn.IFNA(INDEX('Systemmanager - Datenassistent'!$B$9:$BH$134,MATCH($A25,Input_Lieferant!$B$9:$B$134,0),MATCH(B$1,'Systemmanager - Datenassistent'!$B$8:$BH$8,0)), "") &amp; ""</f>
        <v/>
      </c>
      <c r="C25" t="str">
        <f>_xlfn.IFNA(INDEX('Systemmanager - Datenassistent'!$B$9:$BH$134,MATCH($A25,Input_Lieferant!$B$9:$B$134,0),MATCH(C$1,'Systemmanager - Datenassistent'!$B$8:$BH$8,0)), "") &amp; ""</f>
        <v/>
      </c>
      <c r="D25" t="str">
        <f>_xlfn.IFNA(INDEX('Systemmanager - Datenassistent'!$B$9:$BH$134,MATCH($A25,Input_Lieferant!$B$9:$B$134,0),MATCH(D$1,'Systemmanager - Datenassistent'!$B$8:$BH$8,0)), "") &amp; ""</f>
        <v/>
      </c>
    </row>
    <row r="26" spans="1:4" x14ac:dyDescent="0.2">
      <c r="A26" s="257" t="str">
        <f>IF(Input_Lieferant!B33="","",Input_Lieferant!B33)</f>
        <v/>
      </c>
      <c r="B26" t="str">
        <f>_xlfn.IFNA(INDEX('Systemmanager - Datenassistent'!$B$9:$BH$134,MATCH($A26,Input_Lieferant!$B$9:$B$134,0),MATCH(B$1,'Systemmanager - Datenassistent'!$B$8:$BH$8,0)), "") &amp; ""</f>
        <v/>
      </c>
      <c r="C26" t="str">
        <f>_xlfn.IFNA(INDEX('Systemmanager - Datenassistent'!$B$9:$BH$134,MATCH($A26,Input_Lieferant!$B$9:$B$134,0),MATCH(C$1,'Systemmanager - Datenassistent'!$B$8:$BH$8,0)), "") &amp; ""</f>
        <v/>
      </c>
      <c r="D26" t="str">
        <f>_xlfn.IFNA(INDEX('Systemmanager - Datenassistent'!$B$9:$BH$134,MATCH($A26,Input_Lieferant!$B$9:$B$134,0),MATCH(D$1,'Systemmanager - Datenassistent'!$B$8:$BH$8,0)), "") &amp; ""</f>
        <v/>
      </c>
    </row>
    <row r="27" spans="1:4" x14ac:dyDescent="0.2">
      <c r="A27" s="257" t="str">
        <f>IF(Input_Lieferant!B34="","",Input_Lieferant!B34)</f>
        <v/>
      </c>
      <c r="B27" t="str">
        <f>_xlfn.IFNA(INDEX('Systemmanager - Datenassistent'!$B$9:$BH$134,MATCH($A27,Input_Lieferant!$B$9:$B$134,0),MATCH(B$1,'Systemmanager - Datenassistent'!$B$8:$BH$8,0)), "") &amp; ""</f>
        <v/>
      </c>
      <c r="C27" t="str">
        <f>_xlfn.IFNA(INDEX('Systemmanager - Datenassistent'!$B$9:$BH$134,MATCH($A27,Input_Lieferant!$B$9:$B$134,0),MATCH(C$1,'Systemmanager - Datenassistent'!$B$8:$BH$8,0)), "") &amp; ""</f>
        <v/>
      </c>
      <c r="D27" t="str">
        <f>_xlfn.IFNA(INDEX('Systemmanager - Datenassistent'!$B$9:$BH$134,MATCH($A27,Input_Lieferant!$B$9:$B$134,0),MATCH(D$1,'Systemmanager - Datenassistent'!$B$8:$BH$8,0)), "") &amp; ""</f>
        <v/>
      </c>
    </row>
    <row r="28" spans="1:4" x14ac:dyDescent="0.2">
      <c r="A28" s="257" t="str">
        <f>IF(Input_Lieferant!B35="","",Input_Lieferant!B35)</f>
        <v/>
      </c>
      <c r="B28" t="str">
        <f>_xlfn.IFNA(INDEX('Systemmanager - Datenassistent'!$B$9:$BH$134,MATCH($A28,Input_Lieferant!$B$9:$B$134,0),MATCH(B$1,'Systemmanager - Datenassistent'!$B$8:$BH$8,0)), "") &amp; ""</f>
        <v/>
      </c>
      <c r="C28" t="str">
        <f>_xlfn.IFNA(INDEX('Systemmanager - Datenassistent'!$B$9:$BH$134,MATCH($A28,Input_Lieferant!$B$9:$B$134,0),MATCH(C$1,'Systemmanager - Datenassistent'!$B$8:$BH$8,0)), "") &amp; ""</f>
        <v/>
      </c>
      <c r="D28" t="str">
        <f>_xlfn.IFNA(INDEX('Systemmanager - Datenassistent'!$B$9:$BH$134,MATCH($A28,Input_Lieferant!$B$9:$B$134,0),MATCH(D$1,'Systemmanager - Datenassistent'!$B$8:$BH$8,0)), "") &amp; ""</f>
        <v/>
      </c>
    </row>
    <row r="29" spans="1:4" x14ac:dyDescent="0.2">
      <c r="A29" s="257" t="str">
        <f>IF(Input_Lieferant!B36="","",Input_Lieferant!B36)</f>
        <v/>
      </c>
      <c r="B29" t="str">
        <f>_xlfn.IFNA(INDEX('Systemmanager - Datenassistent'!$B$9:$BH$134,MATCH($A29,Input_Lieferant!$B$9:$B$134,0),MATCH(B$1,'Systemmanager - Datenassistent'!$B$8:$BH$8,0)), "") &amp; ""</f>
        <v/>
      </c>
      <c r="C29" t="str">
        <f>_xlfn.IFNA(INDEX('Systemmanager - Datenassistent'!$B$9:$BH$134,MATCH($A29,Input_Lieferant!$B$9:$B$134,0),MATCH(C$1,'Systemmanager - Datenassistent'!$B$8:$BH$8,0)), "") &amp; ""</f>
        <v/>
      </c>
      <c r="D29" t="str">
        <f>_xlfn.IFNA(INDEX('Systemmanager - Datenassistent'!$B$9:$BH$134,MATCH($A29,Input_Lieferant!$B$9:$B$134,0),MATCH(D$1,'Systemmanager - Datenassistent'!$B$8:$BH$8,0)), "") &amp; ""</f>
        <v/>
      </c>
    </row>
    <row r="30" spans="1:4" x14ac:dyDescent="0.2">
      <c r="A30" s="257" t="str">
        <f>IF(Input_Lieferant!B37="","",Input_Lieferant!B37)</f>
        <v/>
      </c>
      <c r="B30" t="str">
        <f>_xlfn.IFNA(INDEX('Systemmanager - Datenassistent'!$B$9:$BH$134,MATCH($A30,Input_Lieferant!$B$9:$B$134,0),MATCH(B$1,'Systemmanager - Datenassistent'!$B$8:$BH$8,0)), "") &amp; ""</f>
        <v/>
      </c>
      <c r="C30" t="str">
        <f>_xlfn.IFNA(INDEX('Systemmanager - Datenassistent'!$B$9:$BH$134,MATCH($A30,Input_Lieferant!$B$9:$B$134,0),MATCH(C$1,'Systemmanager - Datenassistent'!$B$8:$BH$8,0)), "") &amp; ""</f>
        <v/>
      </c>
      <c r="D30" t="str">
        <f>_xlfn.IFNA(INDEX('Systemmanager - Datenassistent'!$B$9:$BH$134,MATCH($A30,Input_Lieferant!$B$9:$B$134,0),MATCH(D$1,'Systemmanager - Datenassistent'!$B$8:$BH$8,0)), "") &amp; ""</f>
        <v/>
      </c>
    </row>
    <row r="31" spans="1:4" x14ac:dyDescent="0.2">
      <c r="A31" s="257" t="str">
        <f>IF(Input_Lieferant!B38="","",Input_Lieferant!B38)</f>
        <v/>
      </c>
      <c r="B31" t="str">
        <f>_xlfn.IFNA(INDEX('Systemmanager - Datenassistent'!$B$9:$BH$134,MATCH($A31,Input_Lieferant!$B$9:$B$134,0),MATCH(B$1,'Systemmanager - Datenassistent'!$B$8:$BH$8,0)), "") &amp; ""</f>
        <v/>
      </c>
      <c r="C31" t="str">
        <f>_xlfn.IFNA(INDEX('Systemmanager - Datenassistent'!$B$9:$BH$134,MATCH($A31,Input_Lieferant!$B$9:$B$134,0),MATCH(C$1,'Systemmanager - Datenassistent'!$B$8:$BH$8,0)), "") &amp; ""</f>
        <v/>
      </c>
      <c r="D31" t="str">
        <f>_xlfn.IFNA(INDEX('Systemmanager - Datenassistent'!$B$9:$BH$134,MATCH($A31,Input_Lieferant!$B$9:$B$134,0),MATCH(D$1,'Systemmanager - Datenassistent'!$B$8:$BH$8,0)), "") &amp; ""</f>
        <v/>
      </c>
    </row>
    <row r="32" spans="1:4" x14ac:dyDescent="0.2">
      <c r="A32" s="257" t="str">
        <f>IF(Input_Lieferant!B39="","",Input_Lieferant!B39)</f>
        <v/>
      </c>
      <c r="B32" t="str">
        <f>_xlfn.IFNA(INDEX('Systemmanager - Datenassistent'!$B$9:$BH$134,MATCH($A32,Input_Lieferant!$B$9:$B$134,0),MATCH(B$1,'Systemmanager - Datenassistent'!$B$8:$BH$8,0)), "") &amp; ""</f>
        <v/>
      </c>
      <c r="C32" t="str">
        <f>_xlfn.IFNA(INDEX('Systemmanager - Datenassistent'!$B$9:$BH$134,MATCH($A32,Input_Lieferant!$B$9:$B$134,0),MATCH(C$1,'Systemmanager - Datenassistent'!$B$8:$BH$8,0)), "") &amp; ""</f>
        <v/>
      </c>
      <c r="D32" t="str">
        <f>_xlfn.IFNA(INDEX('Systemmanager - Datenassistent'!$B$9:$BH$134,MATCH($A32,Input_Lieferant!$B$9:$B$134,0),MATCH(D$1,'Systemmanager - Datenassistent'!$B$8:$BH$8,0)), "") &amp; ""</f>
        <v/>
      </c>
    </row>
    <row r="33" spans="1:4" x14ac:dyDescent="0.2">
      <c r="A33" s="257" t="str">
        <f>IF(Input_Lieferant!B40="","",Input_Lieferant!B40)</f>
        <v/>
      </c>
      <c r="B33" t="str">
        <f>_xlfn.IFNA(INDEX('Systemmanager - Datenassistent'!$B$9:$BH$134,MATCH($A33,Input_Lieferant!$B$9:$B$134,0),MATCH(B$1,'Systemmanager - Datenassistent'!$B$8:$BH$8,0)), "") &amp; ""</f>
        <v/>
      </c>
      <c r="C33" t="str">
        <f>_xlfn.IFNA(INDEX('Systemmanager - Datenassistent'!$B$9:$BH$134,MATCH($A33,Input_Lieferant!$B$9:$B$134,0),MATCH(C$1,'Systemmanager - Datenassistent'!$B$8:$BH$8,0)), "") &amp; ""</f>
        <v/>
      </c>
      <c r="D33" t="str">
        <f>_xlfn.IFNA(INDEX('Systemmanager - Datenassistent'!$B$9:$BH$134,MATCH($A33,Input_Lieferant!$B$9:$B$134,0),MATCH(D$1,'Systemmanager - Datenassistent'!$B$8:$BH$8,0)), "") &amp; ""</f>
        <v/>
      </c>
    </row>
    <row r="34" spans="1:4" x14ac:dyDescent="0.2">
      <c r="A34" s="257" t="str">
        <f>IF(Input_Lieferant!B41="","",Input_Lieferant!B41)</f>
        <v/>
      </c>
      <c r="B34" t="str">
        <f>_xlfn.IFNA(INDEX('Systemmanager - Datenassistent'!$B$9:$BH$134,MATCH($A34,Input_Lieferant!$B$9:$B$134,0),MATCH(B$1,'Systemmanager - Datenassistent'!$B$8:$BH$8,0)), "") &amp; ""</f>
        <v/>
      </c>
      <c r="C34" t="str">
        <f>_xlfn.IFNA(INDEX('Systemmanager - Datenassistent'!$B$9:$BH$134,MATCH($A34,Input_Lieferant!$B$9:$B$134,0),MATCH(C$1,'Systemmanager - Datenassistent'!$B$8:$BH$8,0)), "") &amp; ""</f>
        <v/>
      </c>
      <c r="D34" t="str">
        <f>_xlfn.IFNA(INDEX('Systemmanager - Datenassistent'!$B$9:$BH$134,MATCH($A34,Input_Lieferant!$B$9:$B$134,0),MATCH(D$1,'Systemmanager - Datenassistent'!$B$8:$BH$8,0)), "") &amp; ""</f>
        <v/>
      </c>
    </row>
    <row r="35" spans="1:4" x14ac:dyDescent="0.2">
      <c r="A35" s="257" t="str">
        <f>IF(Input_Lieferant!B42="","",Input_Lieferant!B42)</f>
        <v/>
      </c>
      <c r="B35" t="str">
        <f>_xlfn.IFNA(INDEX('Systemmanager - Datenassistent'!$B$9:$BH$134,MATCH($A35,Input_Lieferant!$B$9:$B$134,0),MATCH(B$1,'Systemmanager - Datenassistent'!$B$8:$BH$8,0)), "") &amp; ""</f>
        <v/>
      </c>
      <c r="C35" t="str">
        <f>_xlfn.IFNA(INDEX('Systemmanager - Datenassistent'!$B$9:$BH$134,MATCH($A35,Input_Lieferant!$B$9:$B$134,0),MATCH(C$1,'Systemmanager - Datenassistent'!$B$8:$BH$8,0)), "") &amp; ""</f>
        <v/>
      </c>
      <c r="D35" t="str">
        <f>_xlfn.IFNA(INDEX('Systemmanager - Datenassistent'!$B$9:$BH$134,MATCH($A35,Input_Lieferant!$B$9:$B$134,0),MATCH(D$1,'Systemmanager - Datenassistent'!$B$8:$BH$8,0)), "") &amp; ""</f>
        <v/>
      </c>
    </row>
    <row r="36" spans="1:4" x14ac:dyDescent="0.2">
      <c r="A36" s="257" t="str">
        <f>IF(Input_Lieferant!B43="","",Input_Lieferant!B43)</f>
        <v/>
      </c>
      <c r="B36" t="str">
        <f>_xlfn.IFNA(INDEX('Systemmanager - Datenassistent'!$B$9:$BH$134,MATCH($A36,Input_Lieferant!$B$9:$B$134,0),MATCH(B$1,'Systemmanager - Datenassistent'!$B$8:$BH$8,0)), "") &amp; ""</f>
        <v/>
      </c>
      <c r="C36" t="str">
        <f>_xlfn.IFNA(INDEX('Systemmanager - Datenassistent'!$B$9:$BH$134,MATCH($A36,Input_Lieferant!$B$9:$B$134,0),MATCH(C$1,'Systemmanager - Datenassistent'!$B$8:$BH$8,0)), "") &amp; ""</f>
        <v/>
      </c>
      <c r="D36" t="str">
        <f>_xlfn.IFNA(INDEX('Systemmanager - Datenassistent'!$B$9:$BH$134,MATCH($A36,Input_Lieferant!$B$9:$B$134,0),MATCH(D$1,'Systemmanager - Datenassistent'!$B$8:$BH$8,0)), "") &amp; ""</f>
        <v/>
      </c>
    </row>
    <row r="37" spans="1:4" x14ac:dyDescent="0.2">
      <c r="A37" s="257" t="str">
        <f>IF(Input_Lieferant!B44="","",Input_Lieferant!B44)</f>
        <v/>
      </c>
      <c r="B37" t="str">
        <f>_xlfn.IFNA(INDEX('Systemmanager - Datenassistent'!$B$9:$BH$134,MATCH($A37,Input_Lieferant!$B$9:$B$134,0),MATCH(B$1,'Systemmanager - Datenassistent'!$B$8:$BH$8,0)), "") &amp; ""</f>
        <v/>
      </c>
      <c r="C37" t="str">
        <f>_xlfn.IFNA(INDEX('Systemmanager - Datenassistent'!$B$9:$BH$134,MATCH($A37,Input_Lieferant!$B$9:$B$134,0),MATCH(C$1,'Systemmanager - Datenassistent'!$B$8:$BH$8,0)), "") &amp; ""</f>
        <v/>
      </c>
      <c r="D37" t="str">
        <f>_xlfn.IFNA(INDEX('Systemmanager - Datenassistent'!$B$9:$BH$134,MATCH($A37,Input_Lieferant!$B$9:$B$134,0),MATCH(D$1,'Systemmanager - Datenassistent'!$B$8:$BH$8,0)), "") &amp; ""</f>
        <v/>
      </c>
    </row>
    <row r="38" spans="1:4" x14ac:dyDescent="0.2">
      <c r="A38" s="257" t="str">
        <f>IF(Input_Lieferant!B45="","",Input_Lieferant!B45)</f>
        <v/>
      </c>
      <c r="B38" t="str">
        <f>_xlfn.IFNA(INDEX('Systemmanager - Datenassistent'!$B$9:$BH$134,MATCH($A38,Input_Lieferant!$B$9:$B$134,0),MATCH(B$1,'Systemmanager - Datenassistent'!$B$8:$BH$8,0)), "") &amp; ""</f>
        <v/>
      </c>
      <c r="C38" t="str">
        <f>_xlfn.IFNA(INDEX('Systemmanager - Datenassistent'!$B$9:$BH$134,MATCH($A38,Input_Lieferant!$B$9:$B$134,0),MATCH(C$1,'Systemmanager - Datenassistent'!$B$8:$BH$8,0)), "") &amp; ""</f>
        <v/>
      </c>
      <c r="D38" t="str">
        <f>_xlfn.IFNA(INDEX('Systemmanager - Datenassistent'!$B$9:$BH$134,MATCH($A38,Input_Lieferant!$B$9:$B$134,0),MATCH(D$1,'Systemmanager - Datenassistent'!$B$8:$BH$8,0)), "") &amp; ""</f>
        <v/>
      </c>
    </row>
    <row r="39" spans="1:4" x14ac:dyDescent="0.2">
      <c r="A39" s="257" t="str">
        <f>IF(Input_Lieferant!B46="","",Input_Lieferant!B46)</f>
        <v/>
      </c>
      <c r="B39" t="str">
        <f>_xlfn.IFNA(INDEX('Systemmanager - Datenassistent'!$B$9:$BH$134,MATCH($A39,Input_Lieferant!$B$9:$B$134,0),MATCH(B$1,'Systemmanager - Datenassistent'!$B$8:$BH$8,0)), "") &amp; ""</f>
        <v/>
      </c>
      <c r="C39" t="str">
        <f>_xlfn.IFNA(INDEX('Systemmanager - Datenassistent'!$B$9:$BH$134,MATCH($A39,Input_Lieferant!$B$9:$B$134,0),MATCH(C$1,'Systemmanager - Datenassistent'!$B$8:$BH$8,0)), "") &amp; ""</f>
        <v/>
      </c>
      <c r="D39" t="str">
        <f>_xlfn.IFNA(INDEX('Systemmanager - Datenassistent'!$B$9:$BH$134,MATCH($A39,Input_Lieferant!$B$9:$B$134,0),MATCH(D$1,'Systemmanager - Datenassistent'!$B$8:$BH$8,0)), "") &amp; ""</f>
        <v/>
      </c>
    </row>
    <row r="40" spans="1:4" x14ac:dyDescent="0.2">
      <c r="A40" s="257" t="str">
        <f>IF(Input_Lieferant!B47="","",Input_Lieferant!B47)</f>
        <v/>
      </c>
      <c r="B40" t="str">
        <f>_xlfn.IFNA(INDEX('Systemmanager - Datenassistent'!$B$9:$BH$134,MATCH($A40,Input_Lieferant!$B$9:$B$134,0),MATCH(B$1,'Systemmanager - Datenassistent'!$B$8:$BH$8,0)), "") &amp; ""</f>
        <v/>
      </c>
      <c r="C40" t="str">
        <f>_xlfn.IFNA(INDEX('Systemmanager - Datenassistent'!$B$9:$BH$134,MATCH($A40,Input_Lieferant!$B$9:$B$134,0),MATCH(C$1,'Systemmanager - Datenassistent'!$B$8:$BH$8,0)), "") &amp; ""</f>
        <v/>
      </c>
      <c r="D40" t="str">
        <f>_xlfn.IFNA(INDEX('Systemmanager - Datenassistent'!$B$9:$BH$134,MATCH($A40,Input_Lieferant!$B$9:$B$134,0),MATCH(D$1,'Systemmanager - Datenassistent'!$B$8:$BH$8,0)), "") &amp; ""</f>
        <v/>
      </c>
    </row>
    <row r="41" spans="1:4" x14ac:dyDescent="0.2">
      <c r="A41" s="257" t="str">
        <f>IF(Input_Lieferant!B48="","",Input_Lieferant!B48)</f>
        <v/>
      </c>
      <c r="B41" t="str">
        <f>_xlfn.IFNA(INDEX('Systemmanager - Datenassistent'!$B$9:$BH$134,MATCH($A41,Input_Lieferant!$B$9:$B$134,0),MATCH(B$1,'Systemmanager - Datenassistent'!$B$8:$BH$8,0)), "") &amp; ""</f>
        <v/>
      </c>
      <c r="C41" t="str">
        <f>_xlfn.IFNA(INDEX('Systemmanager - Datenassistent'!$B$9:$BH$134,MATCH($A41,Input_Lieferant!$B$9:$B$134,0),MATCH(C$1,'Systemmanager - Datenassistent'!$B$8:$BH$8,0)), "") &amp; ""</f>
        <v/>
      </c>
      <c r="D41" t="str">
        <f>_xlfn.IFNA(INDEX('Systemmanager - Datenassistent'!$B$9:$BH$134,MATCH($A41,Input_Lieferant!$B$9:$B$134,0),MATCH(D$1,'Systemmanager - Datenassistent'!$B$8:$BH$8,0)), "") &amp; ""</f>
        <v/>
      </c>
    </row>
    <row r="42" spans="1:4" x14ac:dyDescent="0.2">
      <c r="A42" s="257" t="str">
        <f>IF(Input_Lieferant!B49="","",Input_Lieferant!B49)</f>
        <v/>
      </c>
      <c r="B42" t="str">
        <f>_xlfn.IFNA(INDEX('Systemmanager - Datenassistent'!$B$9:$BH$134,MATCH($A42,Input_Lieferant!$B$9:$B$134,0),MATCH(B$1,'Systemmanager - Datenassistent'!$B$8:$BH$8,0)), "") &amp; ""</f>
        <v/>
      </c>
      <c r="C42" t="str">
        <f>_xlfn.IFNA(INDEX('Systemmanager - Datenassistent'!$B$9:$BH$134,MATCH($A42,Input_Lieferant!$B$9:$B$134,0),MATCH(C$1,'Systemmanager - Datenassistent'!$B$8:$BH$8,0)), "") &amp; ""</f>
        <v/>
      </c>
      <c r="D42" t="str">
        <f>_xlfn.IFNA(INDEX('Systemmanager - Datenassistent'!$B$9:$BH$134,MATCH($A42,Input_Lieferant!$B$9:$B$134,0),MATCH(D$1,'Systemmanager - Datenassistent'!$B$8:$BH$8,0)), "") &amp; ""</f>
        <v/>
      </c>
    </row>
    <row r="43" spans="1:4" x14ac:dyDescent="0.2">
      <c r="A43" s="257" t="str">
        <f>IF(Input_Lieferant!B50="","",Input_Lieferant!B50)</f>
        <v/>
      </c>
      <c r="B43" t="str">
        <f>_xlfn.IFNA(INDEX('Systemmanager - Datenassistent'!$B$9:$BH$134,MATCH($A43,Input_Lieferant!$B$9:$B$134,0),MATCH(B$1,'Systemmanager - Datenassistent'!$B$8:$BH$8,0)), "") &amp; ""</f>
        <v/>
      </c>
      <c r="C43" t="str">
        <f>_xlfn.IFNA(INDEX('Systemmanager - Datenassistent'!$B$9:$BH$134,MATCH($A43,Input_Lieferant!$B$9:$B$134,0),MATCH(C$1,'Systemmanager - Datenassistent'!$B$8:$BH$8,0)), "") &amp; ""</f>
        <v/>
      </c>
      <c r="D43" t="str">
        <f>_xlfn.IFNA(INDEX('Systemmanager - Datenassistent'!$B$9:$BH$134,MATCH($A43,Input_Lieferant!$B$9:$B$134,0),MATCH(D$1,'Systemmanager - Datenassistent'!$B$8:$BH$8,0)), "") &amp; ""</f>
        <v/>
      </c>
    </row>
    <row r="44" spans="1:4" x14ac:dyDescent="0.2">
      <c r="A44" s="257" t="str">
        <f>IF(Input_Lieferant!B51="","",Input_Lieferant!B51)</f>
        <v/>
      </c>
      <c r="B44" t="str">
        <f>_xlfn.IFNA(INDEX('Systemmanager - Datenassistent'!$B$9:$BH$134,MATCH($A44,Input_Lieferant!$B$9:$B$134,0),MATCH(B$1,'Systemmanager - Datenassistent'!$B$8:$BH$8,0)), "") &amp; ""</f>
        <v/>
      </c>
      <c r="C44" t="str">
        <f>_xlfn.IFNA(INDEX('Systemmanager - Datenassistent'!$B$9:$BH$134,MATCH($A44,Input_Lieferant!$B$9:$B$134,0),MATCH(C$1,'Systemmanager - Datenassistent'!$B$8:$BH$8,0)), "") &amp; ""</f>
        <v/>
      </c>
      <c r="D44" t="str">
        <f>_xlfn.IFNA(INDEX('Systemmanager - Datenassistent'!$B$9:$BH$134,MATCH($A44,Input_Lieferant!$B$9:$B$134,0),MATCH(D$1,'Systemmanager - Datenassistent'!$B$8:$BH$8,0)), "") &amp; ""</f>
        <v/>
      </c>
    </row>
    <row r="45" spans="1:4" x14ac:dyDescent="0.2">
      <c r="A45" s="257" t="str">
        <f>IF(Input_Lieferant!B52="","",Input_Lieferant!B52)</f>
        <v/>
      </c>
      <c r="B45" t="str">
        <f>_xlfn.IFNA(INDEX('Systemmanager - Datenassistent'!$B$9:$BH$134,MATCH($A45,Input_Lieferant!$B$9:$B$134,0),MATCH(B$1,'Systemmanager - Datenassistent'!$B$8:$BH$8,0)), "") &amp; ""</f>
        <v/>
      </c>
      <c r="C45" t="str">
        <f>_xlfn.IFNA(INDEX('Systemmanager - Datenassistent'!$B$9:$BH$134,MATCH($A45,Input_Lieferant!$B$9:$B$134,0),MATCH(C$1,'Systemmanager - Datenassistent'!$B$8:$BH$8,0)), "") &amp; ""</f>
        <v/>
      </c>
      <c r="D45" t="str">
        <f>_xlfn.IFNA(INDEX('Systemmanager - Datenassistent'!$B$9:$BH$134,MATCH($A45,Input_Lieferant!$B$9:$B$134,0),MATCH(D$1,'Systemmanager - Datenassistent'!$B$8:$BH$8,0)), "") &amp; ""</f>
        <v/>
      </c>
    </row>
    <row r="46" spans="1:4" x14ac:dyDescent="0.2">
      <c r="A46" s="257" t="str">
        <f>IF(Input_Lieferant!B53="","",Input_Lieferant!B53)</f>
        <v/>
      </c>
      <c r="B46" t="str">
        <f>_xlfn.IFNA(INDEX('Systemmanager - Datenassistent'!$B$9:$BH$134,MATCH($A46,Input_Lieferant!$B$9:$B$134,0),MATCH(B$1,'Systemmanager - Datenassistent'!$B$8:$BH$8,0)), "") &amp; ""</f>
        <v/>
      </c>
      <c r="C46" t="str">
        <f>_xlfn.IFNA(INDEX('Systemmanager - Datenassistent'!$B$9:$BH$134,MATCH($A46,Input_Lieferant!$B$9:$B$134,0),MATCH(C$1,'Systemmanager - Datenassistent'!$B$8:$BH$8,0)), "") &amp; ""</f>
        <v/>
      </c>
      <c r="D46" t="str">
        <f>_xlfn.IFNA(INDEX('Systemmanager - Datenassistent'!$B$9:$BH$134,MATCH($A46,Input_Lieferant!$B$9:$B$134,0),MATCH(D$1,'Systemmanager - Datenassistent'!$B$8:$BH$8,0)), "") &amp; ""</f>
        <v/>
      </c>
    </row>
    <row r="47" spans="1:4" x14ac:dyDescent="0.2">
      <c r="A47" s="257" t="str">
        <f>IF(Input_Lieferant!B54="","",Input_Lieferant!B54)</f>
        <v/>
      </c>
      <c r="B47" t="str">
        <f>_xlfn.IFNA(INDEX('Systemmanager - Datenassistent'!$B$9:$BH$134,MATCH($A47,Input_Lieferant!$B$9:$B$134,0),MATCH(B$1,'Systemmanager - Datenassistent'!$B$8:$BH$8,0)), "") &amp; ""</f>
        <v/>
      </c>
      <c r="C47" t="str">
        <f>_xlfn.IFNA(INDEX('Systemmanager - Datenassistent'!$B$9:$BH$134,MATCH($A47,Input_Lieferant!$B$9:$B$134,0),MATCH(C$1,'Systemmanager - Datenassistent'!$B$8:$BH$8,0)), "") &amp; ""</f>
        <v/>
      </c>
      <c r="D47" t="str">
        <f>_xlfn.IFNA(INDEX('Systemmanager - Datenassistent'!$B$9:$BH$134,MATCH($A47,Input_Lieferant!$B$9:$B$134,0),MATCH(D$1,'Systemmanager - Datenassistent'!$B$8:$BH$8,0)), "") &amp; ""</f>
        <v/>
      </c>
    </row>
    <row r="48" spans="1:4" x14ac:dyDescent="0.2">
      <c r="A48" s="257" t="str">
        <f>IF(Input_Lieferant!B55="","",Input_Lieferant!B55)</f>
        <v/>
      </c>
      <c r="B48" t="str">
        <f>_xlfn.IFNA(INDEX('Systemmanager - Datenassistent'!$B$9:$BH$134,MATCH($A48,Input_Lieferant!$B$9:$B$134,0),MATCH(B$1,'Systemmanager - Datenassistent'!$B$8:$BH$8,0)), "") &amp; ""</f>
        <v/>
      </c>
      <c r="C48" t="str">
        <f>_xlfn.IFNA(INDEX('Systemmanager - Datenassistent'!$B$9:$BH$134,MATCH($A48,Input_Lieferant!$B$9:$B$134,0),MATCH(C$1,'Systemmanager - Datenassistent'!$B$8:$BH$8,0)), "") &amp; ""</f>
        <v/>
      </c>
      <c r="D48" t="str">
        <f>_xlfn.IFNA(INDEX('Systemmanager - Datenassistent'!$B$9:$BH$134,MATCH($A48,Input_Lieferant!$B$9:$B$134,0),MATCH(D$1,'Systemmanager - Datenassistent'!$B$8:$BH$8,0)), "") &amp; ""</f>
        <v/>
      </c>
    </row>
    <row r="49" spans="1:4" x14ac:dyDescent="0.2">
      <c r="A49" s="257" t="str">
        <f>IF(Input_Lieferant!B56="","",Input_Lieferant!B56)</f>
        <v/>
      </c>
      <c r="B49" t="str">
        <f>_xlfn.IFNA(INDEX('Systemmanager - Datenassistent'!$B$9:$BH$134,MATCH($A49,Input_Lieferant!$B$9:$B$134,0),MATCH(B$1,'Systemmanager - Datenassistent'!$B$8:$BH$8,0)), "") &amp; ""</f>
        <v/>
      </c>
      <c r="C49" t="str">
        <f>_xlfn.IFNA(INDEX('Systemmanager - Datenassistent'!$B$9:$BH$134,MATCH($A49,Input_Lieferant!$B$9:$B$134,0),MATCH(C$1,'Systemmanager - Datenassistent'!$B$8:$BH$8,0)), "") &amp; ""</f>
        <v/>
      </c>
      <c r="D49" t="str">
        <f>_xlfn.IFNA(INDEX('Systemmanager - Datenassistent'!$B$9:$BH$134,MATCH($A49,Input_Lieferant!$B$9:$B$134,0),MATCH(D$1,'Systemmanager - Datenassistent'!$B$8:$BH$8,0)), "") &amp; ""</f>
        <v/>
      </c>
    </row>
    <row r="50" spans="1:4" x14ac:dyDescent="0.2">
      <c r="A50" s="257" t="str">
        <f>IF(Input_Lieferant!B57="","",Input_Lieferant!B57)</f>
        <v/>
      </c>
      <c r="B50" t="str">
        <f>_xlfn.IFNA(INDEX('Systemmanager - Datenassistent'!$B$9:$BH$134,MATCH($A50,Input_Lieferant!$B$9:$B$134,0),MATCH(B$1,'Systemmanager - Datenassistent'!$B$8:$BH$8,0)), "") &amp; ""</f>
        <v/>
      </c>
      <c r="C50" t="str">
        <f>_xlfn.IFNA(INDEX('Systemmanager - Datenassistent'!$B$9:$BH$134,MATCH($A50,Input_Lieferant!$B$9:$B$134,0),MATCH(C$1,'Systemmanager - Datenassistent'!$B$8:$BH$8,0)), "") &amp; ""</f>
        <v/>
      </c>
      <c r="D50" t="str">
        <f>_xlfn.IFNA(INDEX('Systemmanager - Datenassistent'!$B$9:$BH$134,MATCH($A50,Input_Lieferant!$B$9:$B$134,0),MATCH(D$1,'Systemmanager - Datenassistent'!$B$8:$BH$8,0)), "") &amp; ""</f>
        <v/>
      </c>
    </row>
    <row r="51" spans="1:4" x14ac:dyDescent="0.2">
      <c r="A51" s="257" t="str">
        <f>IF(Input_Lieferant!B58="","",Input_Lieferant!B58)</f>
        <v/>
      </c>
      <c r="B51" t="str">
        <f>_xlfn.IFNA(INDEX('Systemmanager - Datenassistent'!$B$9:$BH$134,MATCH($A51,Input_Lieferant!$B$9:$B$134,0),MATCH(B$1,'Systemmanager - Datenassistent'!$B$8:$BH$8,0)), "") &amp; ""</f>
        <v/>
      </c>
      <c r="C51" t="str">
        <f>_xlfn.IFNA(INDEX('Systemmanager - Datenassistent'!$B$9:$BH$134,MATCH($A51,Input_Lieferant!$B$9:$B$134,0),MATCH(C$1,'Systemmanager - Datenassistent'!$B$8:$BH$8,0)), "") &amp; ""</f>
        <v/>
      </c>
      <c r="D51" t="str">
        <f>_xlfn.IFNA(INDEX('Systemmanager - Datenassistent'!$B$9:$BH$134,MATCH($A51,Input_Lieferant!$B$9:$B$134,0),MATCH(D$1,'Systemmanager - Datenassistent'!$B$8:$BH$8,0)), "") &amp; ""</f>
        <v/>
      </c>
    </row>
    <row r="52" spans="1:4" x14ac:dyDescent="0.2">
      <c r="A52" s="257" t="str">
        <f>IF(Input_Lieferant!B59="","",Input_Lieferant!B59)</f>
        <v/>
      </c>
      <c r="B52" t="str">
        <f>_xlfn.IFNA(INDEX('Systemmanager - Datenassistent'!$B$9:$BH$134,MATCH($A52,Input_Lieferant!$B$9:$B$134,0),MATCH(B$1,'Systemmanager - Datenassistent'!$B$8:$BH$8,0)), "") &amp; ""</f>
        <v/>
      </c>
      <c r="C52" t="str">
        <f>_xlfn.IFNA(INDEX('Systemmanager - Datenassistent'!$B$9:$BH$134,MATCH($A52,Input_Lieferant!$B$9:$B$134,0),MATCH(C$1,'Systemmanager - Datenassistent'!$B$8:$BH$8,0)), "") &amp; ""</f>
        <v/>
      </c>
      <c r="D52" t="str">
        <f>_xlfn.IFNA(INDEX('Systemmanager - Datenassistent'!$B$9:$BH$134,MATCH($A52,Input_Lieferant!$B$9:$B$134,0),MATCH(D$1,'Systemmanager - Datenassistent'!$B$8:$BH$8,0)), "") &amp; ""</f>
        <v/>
      </c>
    </row>
    <row r="53" spans="1:4" x14ac:dyDescent="0.2">
      <c r="A53" s="257" t="str">
        <f>IF(Input_Lieferant!B60="","",Input_Lieferant!B60)</f>
        <v/>
      </c>
      <c r="B53" t="str">
        <f>_xlfn.IFNA(INDEX('Systemmanager - Datenassistent'!$B$9:$BH$134,MATCH($A53,Input_Lieferant!$B$9:$B$134,0),MATCH(B$1,'Systemmanager - Datenassistent'!$B$8:$BH$8,0)), "") &amp; ""</f>
        <v/>
      </c>
      <c r="C53" t="str">
        <f>_xlfn.IFNA(INDEX('Systemmanager - Datenassistent'!$B$9:$BH$134,MATCH($A53,Input_Lieferant!$B$9:$B$134,0),MATCH(C$1,'Systemmanager - Datenassistent'!$B$8:$BH$8,0)), "") &amp; ""</f>
        <v/>
      </c>
      <c r="D53" t="str">
        <f>_xlfn.IFNA(INDEX('Systemmanager - Datenassistent'!$B$9:$BH$134,MATCH($A53,Input_Lieferant!$B$9:$B$134,0),MATCH(D$1,'Systemmanager - Datenassistent'!$B$8:$BH$8,0)), "") &amp; ""</f>
        <v/>
      </c>
    </row>
    <row r="54" spans="1:4" x14ac:dyDescent="0.2">
      <c r="A54" s="257" t="str">
        <f>IF(Input_Lieferant!B61="","",Input_Lieferant!B61)</f>
        <v/>
      </c>
      <c r="B54" t="str">
        <f>_xlfn.IFNA(INDEX('Systemmanager - Datenassistent'!$B$9:$BH$134,MATCH($A54,Input_Lieferant!$B$9:$B$134,0),MATCH(B$1,'Systemmanager - Datenassistent'!$B$8:$BH$8,0)), "") &amp; ""</f>
        <v/>
      </c>
      <c r="C54" t="str">
        <f>_xlfn.IFNA(INDEX('Systemmanager - Datenassistent'!$B$9:$BH$134,MATCH($A54,Input_Lieferant!$B$9:$B$134,0),MATCH(C$1,'Systemmanager - Datenassistent'!$B$8:$BH$8,0)), "") &amp; ""</f>
        <v/>
      </c>
      <c r="D54" t="str">
        <f>_xlfn.IFNA(INDEX('Systemmanager - Datenassistent'!$B$9:$BH$134,MATCH($A54,Input_Lieferant!$B$9:$B$134,0),MATCH(D$1,'Systemmanager - Datenassistent'!$B$8:$BH$8,0)), "") &amp; ""</f>
        <v/>
      </c>
    </row>
    <row r="55" spans="1:4" x14ac:dyDescent="0.2">
      <c r="A55" s="257" t="str">
        <f>IF(Input_Lieferant!B62="","",Input_Lieferant!B62)</f>
        <v/>
      </c>
      <c r="B55" t="str">
        <f>_xlfn.IFNA(INDEX('Systemmanager - Datenassistent'!$B$9:$BH$134,MATCH($A55,Input_Lieferant!$B$9:$B$134,0),MATCH(B$1,'Systemmanager - Datenassistent'!$B$8:$BH$8,0)), "") &amp; ""</f>
        <v/>
      </c>
      <c r="C55" t="str">
        <f>_xlfn.IFNA(INDEX('Systemmanager - Datenassistent'!$B$9:$BH$134,MATCH($A55,Input_Lieferant!$B$9:$B$134,0),MATCH(C$1,'Systemmanager - Datenassistent'!$B$8:$BH$8,0)), "") &amp; ""</f>
        <v/>
      </c>
      <c r="D55" t="str">
        <f>_xlfn.IFNA(INDEX('Systemmanager - Datenassistent'!$B$9:$BH$134,MATCH($A55,Input_Lieferant!$B$9:$B$134,0),MATCH(D$1,'Systemmanager - Datenassistent'!$B$8:$BH$8,0)), "") &amp; ""</f>
        <v/>
      </c>
    </row>
    <row r="56" spans="1:4" x14ac:dyDescent="0.2">
      <c r="A56" s="257" t="str">
        <f>IF(Input_Lieferant!B63="","",Input_Lieferant!B63)</f>
        <v/>
      </c>
      <c r="B56" t="str">
        <f>_xlfn.IFNA(INDEX('Systemmanager - Datenassistent'!$B$9:$BH$134,MATCH($A56,Input_Lieferant!$B$9:$B$134,0),MATCH(B$1,'Systemmanager - Datenassistent'!$B$8:$BH$8,0)), "") &amp; ""</f>
        <v/>
      </c>
      <c r="C56" t="str">
        <f>_xlfn.IFNA(INDEX('Systemmanager - Datenassistent'!$B$9:$BH$134,MATCH($A56,Input_Lieferant!$B$9:$B$134,0),MATCH(C$1,'Systemmanager - Datenassistent'!$B$8:$BH$8,0)), "") &amp; ""</f>
        <v/>
      </c>
      <c r="D56" t="str">
        <f>_xlfn.IFNA(INDEX('Systemmanager - Datenassistent'!$B$9:$BH$134,MATCH($A56,Input_Lieferant!$B$9:$B$134,0),MATCH(D$1,'Systemmanager - Datenassistent'!$B$8:$BH$8,0)), "") &amp; ""</f>
        <v/>
      </c>
    </row>
    <row r="57" spans="1:4" x14ac:dyDescent="0.2">
      <c r="A57" s="257" t="str">
        <f>IF(Input_Lieferant!B64="","",Input_Lieferant!B64)</f>
        <v/>
      </c>
      <c r="B57" t="str">
        <f>_xlfn.IFNA(INDEX('Systemmanager - Datenassistent'!$B$9:$BH$134,MATCH($A57,Input_Lieferant!$B$9:$B$134,0),MATCH(B$1,'Systemmanager - Datenassistent'!$B$8:$BH$8,0)), "") &amp; ""</f>
        <v/>
      </c>
      <c r="C57" t="str">
        <f>_xlfn.IFNA(INDEX('Systemmanager - Datenassistent'!$B$9:$BH$134,MATCH($A57,Input_Lieferant!$B$9:$B$134,0),MATCH(C$1,'Systemmanager - Datenassistent'!$B$8:$BH$8,0)), "") &amp; ""</f>
        <v/>
      </c>
      <c r="D57" t="str">
        <f>_xlfn.IFNA(INDEX('Systemmanager - Datenassistent'!$B$9:$BH$134,MATCH($A57,Input_Lieferant!$B$9:$B$134,0),MATCH(D$1,'Systemmanager - Datenassistent'!$B$8:$BH$8,0)), "") &amp; ""</f>
        <v/>
      </c>
    </row>
    <row r="58" spans="1:4" x14ac:dyDescent="0.2">
      <c r="A58" s="257" t="str">
        <f>IF(Input_Lieferant!B65="","",Input_Lieferant!B65)</f>
        <v/>
      </c>
      <c r="B58" t="str">
        <f>_xlfn.IFNA(INDEX('Systemmanager - Datenassistent'!$B$9:$BH$134,MATCH($A58,Input_Lieferant!$B$9:$B$134,0),MATCH(B$1,'Systemmanager - Datenassistent'!$B$8:$BH$8,0)), "") &amp; ""</f>
        <v/>
      </c>
      <c r="C58" t="str">
        <f>_xlfn.IFNA(INDEX('Systemmanager - Datenassistent'!$B$9:$BH$134,MATCH($A58,Input_Lieferant!$B$9:$B$134,0),MATCH(C$1,'Systemmanager - Datenassistent'!$B$8:$BH$8,0)), "") &amp; ""</f>
        <v/>
      </c>
      <c r="D58" t="str">
        <f>_xlfn.IFNA(INDEX('Systemmanager - Datenassistent'!$B$9:$BH$134,MATCH($A58,Input_Lieferant!$B$9:$B$134,0),MATCH(D$1,'Systemmanager - Datenassistent'!$B$8:$BH$8,0)), "") &amp; ""</f>
        <v/>
      </c>
    </row>
    <row r="59" spans="1:4" x14ac:dyDescent="0.2">
      <c r="A59" s="257" t="str">
        <f>IF(Input_Lieferant!B66="","",Input_Lieferant!B66)</f>
        <v/>
      </c>
      <c r="B59" t="str">
        <f>_xlfn.IFNA(INDEX('Systemmanager - Datenassistent'!$B$9:$BH$134,MATCH($A59,Input_Lieferant!$B$9:$B$134,0),MATCH(B$1,'Systemmanager - Datenassistent'!$B$8:$BH$8,0)), "") &amp; ""</f>
        <v/>
      </c>
      <c r="C59" t="str">
        <f>_xlfn.IFNA(INDEX('Systemmanager - Datenassistent'!$B$9:$BH$134,MATCH($A59,Input_Lieferant!$B$9:$B$134,0),MATCH(C$1,'Systemmanager - Datenassistent'!$B$8:$BH$8,0)), "") &amp; ""</f>
        <v/>
      </c>
      <c r="D59" t="str">
        <f>_xlfn.IFNA(INDEX('Systemmanager - Datenassistent'!$B$9:$BH$134,MATCH($A59,Input_Lieferant!$B$9:$B$134,0),MATCH(D$1,'Systemmanager - Datenassistent'!$B$8:$BH$8,0)), "") &amp; ""</f>
        <v/>
      </c>
    </row>
    <row r="60" spans="1:4" x14ac:dyDescent="0.2">
      <c r="A60" s="257" t="str">
        <f>IF(Input_Lieferant!B67="","",Input_Lieferant!B67)</f>
        <v/>
      </c>
      <c r="B60" t="str">
        <f>_xlfn.IFNA(INDEX('Systemmanager - Datenassistent'!$B$9:$BH$134,MATCH($A60,Input_Lieferant!$B$9:$B$134,0),MATCH(B$1,'Systemmanager - Datenassistent'!$B$8:$BH$8,0)), "") &amp; ""</f>
        <v/>
      </c>
      <c r="C60" t="str">
        <f>_xlfn.IFNA(INDEX('Systemmanager - Datenassistent'!$B$9:$BH$134,MATCH($A60,Input_Lieferant!$B$9:$B$134,0),MATCH(C$1,'Systemmanager - Datenassistent'!$B$8:$BH$8,0)), "") &amp; ""</f>
        <v/>
      </c>
      <c r="D60" t="str">
        <f>_xlfn.IFNA(INDEX('Systemmanager - Datenassistent'!$B$9:$BH$134,MATCH($A60,Input_Lieferant!$B$9:$B$134,0),MATCH(D$1,'Systemmanager - Datenassistent'!$B$8:$BH$8,0)), "") &amp; ""</f>
        <v/>
      </c>
    </row>
    <row r="61" spans="1:4" x14ac:dyDescent="0.2">
      <c r="A61" s="257" t="str">
        <f>IF(Input_Lieferant!B68="","",Input_Lieferant!B68)</f>
        <v/>
      </c>
      <c r="B61" t="str">
        <f>_xlfn.IFNA(INDEX('Systemmanager - Datenassistent'!$B$9:$BH$134,MATCH($A61,Input_Lieferant!$B$9:$B$134,0),MATCH(B$1,'Systemmanager - Datenassistent'!$B$8:$BH$8,0)), "") &amp; ""</f>
        <v/>
      </c>
      <c r="C61" t="str">
        <f>_xlfn.IFNA(INDEX('Systemmanager - Datenassistent'!$B$9:$BH$134,MATCH($A61,Input_Lieferant!$B$9:$B$134,0),MATCH(C$1,'Systemmanager - Datenassistent'!$B$8:$BH$8,0)), "") &amp; ""</f>
        <v/>
      </c>
      <c r="D61" t="str">
        <f>_xlfn.IFNA(INDEX('Systemmanager - Datenassistent'!$B$9:$BH$134,MATCH($A61,Input_Lieferant!$B$9:$B$134,0),MATCH(D$1,'Systemmanager - Datenassistent'!$B$8:$BH$8,0)), "") &amp; ""</f>
        <v/>
      </c>
    </row>
    <row r="62" spans="1:4" x14ac:dyDescent="0.2">
      <c r="A62" s="257" t="str">
        <f>IF(Input_Lieferant!B69="","",Input_Lieferant!B69)</f>
        <v/>
      </c>
      <c r="B62" t="str">
        <f>_xlfn.IFNA(INDEX('Systemmanager - Datenassistent'!$B$9:$BH$134,MATCH($A62,Input_Lieferant!$B$9:$B$134,0),MATCH(B$1,'Systemmanager - Datenassistent'!$B$8:$BH$8,0)), "") &amp; ""</f>
        <v/>
      </c>
      <c r="C62" t="str">
        <f>_xlfn.IFNA(INDEX('Systemmanager - Datenassistent'!$B$9:$BH$134,MATCH($A62,Input_Lieferant!$B$9:$B$134,0),MATCH(C$1,'Systemmanager - Datenassistent'!$B$8:$BH$8,0)), "") &amp; ""</f>
        <v/>
      </c>
      <c r="D62" t="str">
        <f>_xlfn.IFNA(INDEX('Systemmanager - Datenassistent'!$B$9:$BH$134,MATCH($A62,Input_Lieferant!$B$9:$B$134,0),MATCH(D$1,'Systemmanager - Datenassistent'!$B$8:$BH$8,0)), "") &amp; ""</f>
        <v/>
      </c>
    </row>
    <row r="63" spans="1:4" x14ac:dyDescent="0.2">
      <c r="A63" s="257" t="str">
        <f>IF(Input_Lieferant!B70="","",Input_Lieferant!B70)</f>
        <v/>
      </c>
      <c r="B63" t="str">
        <f>_xlfn.IFNA(INDEX('Systemmanager - Datenassistent'!$B$9:$BH$134,MATCH($A63,Input_Lieferant!$B$9:$B$134,0),MATCH(B$1,'Systemmanager - Datenassistent'!$B$8:$BH$8,0)), "") &amp; ""</f>
        <v/>
      </c>
      <c r="C63" t="str">
        <f>_xlfn.IFNA(INDEX('Systemmanager - Datenassistent'!$B$9:$BH$134,MATCH($A63,Input_Lieferant!$B$9:$B$134,0),MATCH(C$1,'Systemmanager - Datenassistent'!$B$8:$BH$8,0)), "") &amp; ""</f>
        <v/>
      </c>
      <c r="D63" t="str">
        <f>_xlfn.IFNA(INDEX('Systemmanager - Datenassistent'!$B$9:$BH$134,MATCH($A63,Input_Lieferant!$B$9:$B$134,0),MATCH(D$1,'Systemmanager - Datenassistent'!$B$8:$BH$8,0)), "") &amp; ""</f>
        <v/>
      </c>
    </row>
    <row r="64" spans="1:4" x14ac:dyDescent="0.2">
      <c r="A64" s="257" t="str">
        <f>IF(Input_Lieferant!B71="","",Input_Lieferant!B71)</f>
        <v/>
      </c>
      <c r="B64" t="str">
        <f>_xlfn.IFNA(INDEX('Systemmanager - Datenassistent'!$B$9:$BH$134,MATCH($A64,Input_Lieferant!$B$9:$B$134,0),MATCH(B$1,'Systemmanager - Datenassistent'!$B$8:$BH$8,0)), "") &amp; ""</f>
        <v/>
      </c>
      <c r="C64" t="str">
        <f>_xlfn.IFNA(INDEX('Systemmanager - Datenassistent'!$B$9:$BH$134,MATCH($A64,Input_Lieferant!$B$9:$B$134,0),MATCH(C$1,'Systemmanager - Datenassistent'!$B$8:$BH$8,0)), "") &amp; ""</f>
        <v/>
      </c>
      <c r="D64" t="str">
        <f>_xlfn.IFNA(INDEX('Systemmanager - Datenassistent'!$B$9:$BH$134,MATCH($A64,Input_Lieferant!$B$9:$B$134,0),MATCH(D$1,'Systemmanager - Datenassistent'!$B$8:$BH$8,0)), "") &amp; ""</f>
        <v/>
      </c>
    </row>
    <row r="65" spans="1:4" x14ac:dyDescent="0.2">
      <c r="A65" s="257" t="str">
        <f>IF(Input_Lieferant!B72="","",Input_Lieferant!B72)</f>
        <v/>
      </c>
      <c r="B65" t="str">
        <f>_xlfn.IFNA(INDEX('Systemmanager - Datenassistent'!$B$9:$BH$134,MATCH($A65,Input_Lieferant!$B$9:$B$134,0),MATCH(B$1,'Systemmanager - Datenassistent'!$B$8:$BH$8,0)), "") &amp; ""</f>
        <v/>
      </c>
      <c r="C65" t="str">
        <f>_xlfn.IFNA(INDEX('Systemmanager - Datenassistent'!$B$9:$BH$134,MATCH($A65,Input_Lieferant!$B$9:$B$134,0),MATCH(C$1,'Systemmanager - Datenassistent'!$B$8:$BH$8,0)), "") &amp; ""</f>
        <v/>
      </c>
      <c r="D65" t="str">
        <f>_xlfn.IFNA(INDEX('Systemmanager - Datenassistent'!$B$9:$BH$134,MATCH($A65,Input_Lieferant!$B$9:$B$134,0),MATCH(D$1,'Systemmanager - Datenassistent'!$B$8:$BH$8,0)), "") &amp; ""</f>
        <v/>
      </c>
    </row>
    <row r="66" spans="1:4" x14ac:dyDescent="0.2">
      <c r="A66" s="257" t="str">
        <f>IF(Input_Lieferant!B73="","",Input_Lieferant!B73)</f>
        <v/>
      </c>
      <c r="B66" t="str">
        <f>_xlfn.IFNA(INDEX('Systemmanager - Datenassistent'!$B$9:$BH$134,MATCH($A66,Input_Lieferant!$B$9:$B$134,0),MATCH(B$1,'Systemmanager - Datenassistent'!$B$8:$BH$8,0)), "") &amp; ""</f>
        <v/>
      </c>
      <c r="C66" t="str">
        <f>_xlfn.IFNA(INDEX('Systemmanager - Datenassistent'!$B$9:$BH$134,MATCH($A66,Input_Lieferant!$B$9:$B$134,0),MATCH(C$1,'Systemmanager - Datenassistent'!$B$8:$BH$8,0)), "") &amp; ""</f>
        <v/>
      </c>
      <c r="D66" t="str">
        <f>_xlfn.IFNA(INDEX('Systemmanager - Datenassistent'!$B$9:$BH$134,MATCH($A66,Input_Lieferant!$B$9:$B$134,0),MATCH(D$1,'Systemmanager - Datenassistent'!$B$8:$BH$8,0)), "") &amp; ""</f>
        <v/>
      </c>
    </row>
    <row r="67" spans="1:4" x14ac:dyDescent="0.2">
      <c r="A67" s="257" t="str">
        <f>IF(Input_Lieferant!B74="","",Input_Lieferant!B74)</f>
        <v/>
      </c>
      <c r="B67" t="str">
        <f>_xlfn.IFNA(INDEX('Systemmanager - Datenassistent'!$B$9:$BH$134,MATCH($A67,Input_Lieferant!$B$9:$B$134,0),MATCH(B$1,'Systemmanager - Datenassistent'!$B$8:$BH$8,0)), "") &amp; ""</f>
        <v/>
      </c>
      <c r="C67" t="str">
        <f>_xlfn.IFNA(INDEX('Systemmanager - Datenassistent'!$B$9:$BH$134,MATCH($A67,Input_Lieferant!$B$9:$B$134,0),MATCH(C$1,'Systemmanager - Datenassistent'!$B$8:$BH$8,0)), "") &amp; ""</f>
        <v/>
      </c>
      <c r="D67" t="str">
        <f>_xlfn.IFNA(INDEX('Systemmanager - Datenassistent'!$B$9:$BH$134,MATCH($A67,Input_Lieferant!$B$9:$B$134,0),MATCH(D$1,'Systemmanager - Datenassistent'!$B$8:$BH$8,0)), "") &amp; ""</f>
        <v/>
      </c>
    </row>
    <row r="68" spans="1:4" x14ac:dyDescent="0.2">
      <c r="A68" s="257" t="str">
        <f>IF(Input_Lieferant!B75="","",Input_Lieferant!B75)</f>
        <v/>
      </c>
      <c r="B68" t="str">
        <f>_xlfn.IFNA(INDEX('Systemmanager - Datenassistent'!$B$9:$BH$134,MATCH($A68,Input_Lieferant!$B$9:$B$134,0),MATCH(B$1,'Systemmanager - Datenassistent'!$B$8:$BH$8,0)), "") &amp; ""</f>
        <v/>
      </c>
      <c r="C68" t="str">
        <f>_xlfn.IFNA(INDEX('Systemmanager - Datenassistent'!$B$9:$BH$134,MATCH($A68,Input_Lieferant!$B$9:$B$134,0),MATCH(C$1,'Systemmanager - Datenassistent'!$B$8:$BH$8,0)), "") &amp; ""</f>
        <v/>
      </c>
      <c r="D68" t="str">
        <f>_xlfn.IFNA(INDEX('Systemmanager - Datenassistent'!$B$9:$BH$134,MATCH($A68,Input_Lieferant!$B$9:$B$134,0),MATCH(D$1,'Systemmanager - Datenassistent'!$B$8:$BH$8,0)), "") &amp; ""</f>
        <v/>
      </c>
    </row>
    <row r="69" spans="1:4" x14ac:dyDescent="0.2">
      <c r="A69" s="257" t="str">
        <f>IF(Input_Lieferant!B76="","",Input_Lieferant!B76)</f>
        <v/>
      </c>
      <c r="B69" t="str">
        <f>_xlfn.IFNA(INDEX('Systemmanager - Datenassistent'!$B$9:$BH$134,MATCH($A69,Input_Lieferant!$B$9:$B$134,0),MATCH(B$1,'Systemmanager - Datenassistent'!$B$8:$BH$8,0)), "") &amp; ""</f>
        <v/>
      </c>
      <c r="C69" t="str">
        <f>_xlfn.IFNA(INDEX('Systemmanager - Datenassistent'!$B$9:$BH$134,MATCH($A69,Input_Lieferant!$B$9:$B$134,0),MATCH(C$1,'Systemmanager - Datenassistent'!$B$8:$BH$8,0)), "") &amp; ""</f>
        <v/>
      </c>
      <c r="D69" t="str">
        <f>_xlfn.IFNA(INDEX('Systemmanager - Datenassistent'!$B$9:$BH$134,MATCH($A69,Input_Lieferant!$B$9:$B$134,0),MATCH(D$1,'Systemmanager - Datenassistent'!$B$8:$BH$8,0)), "") &amp; ""</f>
        <v/>
      </c>
    </row>
    <row r="70" spans="1:4" x14ac:dyDescent="0.2">
      <c r="A70" s="257" t="str">
        <f>IF(Input_Lieferant!B77="","",Input_Lieferant!B77)</f>
        <v/>
      </c>
      <c r="B70" t="str">
        <f>_xlfn.IFNA(INDEX('Systemmanager - Datenassistent'!$B$9:$BH$134,MATCH($A70,Input_Lieferant!$B$9:$B$134,0),MATCH(B$1,'Systemmanager - Datenassistent'!$B$8:$BH$8,0)), "") &amp; ""</f>
        <v/>
      </c>
      <c r="C70" t="str">
        <f>_xlfn.IFNA(INDEX('Systemmanager - Datenassistent'!$B$9:$BH$134,MATCH($A70,Input_Lieferant!$B$9:$B$134,0),MATCH(C$1,'Systemmanager - Datenassistent'!$B$8:$BH$8,0)), "") &amp; ""</f>
        <v/>
      </c>
      <c r="D70" t="str">
        <f>_xlfn.IFNA(INDEX('Systemmanager - Datenassistent'!$B$9:$BH$134,MATCH($A70,Input_Lieferant!$B$9:$B$134,0),MATCH(D$1,'Systemmanager - Datenassistent'!$B$8:$BH$8,0)), "") &amp; ""</f>
        <v/>
      </c>
    </row>
    <row r="71" spans="1:4" x14ac:dyDescent="0.2">
      <c r="A71" s="257" t="str">
        <f>IF(Input_Lieferant!B78="","",Input_Lieferant!B78)</f>
        <v/>
      </c>
      <c r="B71" t="str">
        <f>_xlfn.IFNA(INDEX('Systemmanager - Datenassistent'!$B$9:$BH$134,MATCH($A71,Input_Lieferant!$B$9:$B$134,0),MATCH(B$1,'Systemmanager - Datenassistent'!$B$8:$BH$8,0)), "") &amp; ""</f>
        <v/>
      </c>
      <c r="C71" t="str">
        <f>_xlfn.IFNA(INDEX('Systemmanager - Datenassistent'!$B$9:$BH$134,MATCH($A71,Input_Lieferant!$B$9:$B$134,0),MATCH(C$1,'Systemmanager - Datenassistent'!$B$8:$BH$8,0)), "") &amp; ""</f>
        <v/>
      </c>
      <c r="D71" t="str">
        <f>_xlfn.IFNA(INDEX('Systemmanager - Datenassistent'!$B$9:$BH$134,MATCH($A71,Input_Lieferant!$B$9:$B$134,0),MATCH(D$1,'Systemmanager - Datenassistent'!$B$8:$BH$8,0)), "") &amp; ""</f>
        <v/>
      </c>
    </row>
    <row r="72" spans="1:4" x14ac:dyDescent="0.2">
      <c r="A72" s="257" t="str">
        <f>IF(Input_Lieferant!B79="","",Input_Lieferant!B79)</f>
        <v/>
      </c>
      <c r="B72" t="str">
        <f>_xlfn.IFNA(INDEX('Systemmanager - Datenassistent'!$B$9:$BH$134,MATCH($A72,Input_Lieferant!$B$9:$B$134,0),MATCH(B$1,'Systemmanager - Datenassistent'!$B$8:$BH$8,0)), "") &amp; ""</f>
        <v/>
      </c>
      <c r="C72" t="str">
        <f>_xlfn.IFNA(INDEX('Systemmanager - Datenassistent'!$B$9:$BH$134,MATCH($A72,Input_Lieferant!$B$9:$B$134,0),MATCH(C$1,'Systemmanager - Datenassistent'!$B$8:$BH$8,0)), "") &amp; ""</f>
        <v/>
      </c>
      <c r="D72" t="str">
        <f>_xlfn.IFNA(INDEX('Systemmanager - Datenassistent'!$B$9:$BH$134,MATCH($A72,Input_Lieferant!$B$9:$B$134,0),MATCH(D$1,'Systemmanager - Datenassistent'!$B$8:$BH$8,0)), "") &amp; ""</f>
        <v/>
      </c>
    </row>
    <row r="73" spans="1:4" x14ac:dyDescent="0.2">
      <c r="A73" s="257" t="str">
        <f>IF(Input_Lieferant!B80="","",Input_Lieferant!B80)</f>
        <v/>
      </c>
      <c r="B73" t="str">
        <f>_xlfn.IFNA(INDEX('Systemmanager - Datenassistent'!$B$9:$BH$134,MATCH($A73,Input_Lieferant!$B$9:$B$134,0),MATCH(B$1,'Systemmanager - Datenassistent'!$B$8:$BH$8,0)), "") &amp; ""</f>
        <v/>
      </c>
      <c r="C73" t="str">
        <f>_xlfn.IFNA(INDEX('Systemmanager - Datenassistent'!$B$9:$BH$134,MATCH($A73,Input_Lieferant!$B$9:$B$134,0),MATCH(C$1,'Systemmanager - Datenassistent'!$B$8:$BH$8,0)), "") &amp; ""</f>
        <v/>
      </c>
      <c r="D73" t="str">
        <f>_xlfn.IFNA(INDEX('Systemmanager - Datenassistent'!$B$9:$BH$134,MATCH($A73,Input_Lieferant!$B$9:$B$134,0),MATCH(D$1,'Systemmanager - Datenassistent'!$B$8:$BH$8,0)), "") &amp; ""</f>
        <v/>
      </c>
    </row>
    <row r="74" spans="1:4" x14ac:dyDescent="0.2">
      <c r="A74" s="257" t="str">
        <f>IF(Input_Lieferant!B81="","",Input_Lieferant!B81)</f>
        <v/>
      </c>
      <c r="B74" t="str">
        <f>_xlfn.IFNA(INDEX('Systemmanager - Datenassistent'!$B$9:$BH$134,MATCH($A74,Input_Lieferant!$B$9:$B$134,0),MATCH(B$1,'Systemmanager - Datenassistent'!$B$8:$BH$8,0)), "") &amp; ""</f>
        <v/>
      </c>
      <c r="C74" t="str">
        <f>_xlfn.IFNA(INDEX('Systemmanager - Datenassistent'!$B$9:$BH$134,MATCH($A74,Input_Lieferant!$B$9:$B$134,0),MATCH(C$1,'Systemmanager - Datenassistent'!$B$8:$BH$8,0)), "") &amp; ""</f>
        <v/>
      </c>
      <c r="D74" t="str">
        <f>_xlfn.IFNA(INDEX('Systemmanager - Datenassistent'!$B$9:$BH$134,MATCH($A74,Input_Lieferant!$B$9:$B$134,0),MATCH(D$1,'Systemmanager - Datenassistent'!$B$8:$BH$8,0)), "") &amp; ""</f>
        <v/>
      </c>
    </row>
    <row r="75" spans="1:4" x14ac:dyDescent="0.2">
      <c r="A75" s="257" t="str">
        <f>IF(Input_Lieferant!B82="","",Input_Lieferant!B82)</f>
        <v/>
      </c>
      <c r="B75" t="str">
        <f>_xlfn.IFNA(INDEX('Systemmanager - Datenassistent'!$B$9:$BH$134,MATCH($A75,Input_Lieferant!$B$9:$B$134,0),MATCH(B$1,'Systemmanager - Datenassistent'!$B$8:$BH$8,0)), "") &amp; ""</f>
        <v/>
      </c>
      <c r="C75" t="str">
        <f>_xlfn.IFNA(INDEX('Systemmanager - Datenassistent'!$B$9:$BH$134,MATCH($A75,Input_Lieferant!$B$9:$B$134,0),MATCH(C$1,'Systemmanager - Datenassistent'!$B$8:$BH$8,0)), "") &amp; ""</f>
        <v/>
      </c>
      <c r="D75" t="str">
        <f>_xlfn.IFNA(INDEX('Systemmanager - Datenassistent'!$B$9:$BH$134,MATCH($A75,Input_Lieferant!$B$9:$B$134,0),MATCH(D$1,'Systemmanager - Datenassistent'!$B$8:$BH$8,0)), "") &amp; ""</f>
        <v/>
      </c>
    </row>
    <row r="76" spans="1:4" x14ac:dyDescent="0.2">
      <c r="A76" s="257" t="str">
        <f>IF(Input_Lieferant!B83="","",Input_Lieferant!B83)</f>
        <v/>
      </c>
      <c r="B76" t="str">
        <f>_xlfn.IFNA(INDEX('Systemmanager - Datenassistent'!$B$9:$BH$134,MATCH($A76,Input_Lieferant!$B$9:$B$134,0),MATCH(B$1,'Systemmanager - Datenassistent'!$B$8:$BH$8,0)), "") &amp; ""</f>
        <v/>
      </c>
      <c r="C76" t="str">
        <f>_xlfn.IFNA(INDEX('Systemmanager - Datenassistent'!$B$9:$BH$134,MATCH($A76,Input_Lieferant!$B$9:$B$134,0),MATCH(C$1,'Systemmanager - Datenassistent'!$B$8:$BH$8,0)), "") &amp; ""</f>
        <v/>
      </c>
      <c r="D76" t="str">
        <f>_xlfn.IFNA(INDEX('Systemmanager - Datenassistent'!$B$9:$BH$134,MATCH($A76,Input_Lieferant!$B$9:$B$134,0),MATCH(D$1,'Systemmanager - Datenassistent'!$B$8:$BH$8,0)), "") &amp; ""</f>
        <v/>
      </c>
    </row>
    <row r="77" spans="1:4" x14ac:dyDescent="0.2">
      <c r="A77" s="257" t="str">
        <f>IF(Input_Lieferant!B84="","",Input_Lieferant!B84)</f>
        <v/>
      </c>
      <c r="B77" t="str">
        <f>_xlfn.IFNA(INDEX('Systemmanager - Datenassistent'!$B$9:$BH$134,MATCH($A77,Input_Lieferant!$B$9:$B$134,0),MATCH(B$1,'Systemmanager - Datenassistent'!$B$8:$BH$8,0)), "") &amp; ""</f>
        <v/>
      </c>
      <c r="C77" t="str">
        <f>_xlfn.IFNA(INDEX('Systemmanager - Datenassistent'!$B$9:$BH$134,MATCH($A77,Input_Lieferant!$B$9:$B$134,0),MATCH(C$1,'Systemmanager - Datenassistent'!$B$8:$BH$8,0)), "") &amp; ""</f>
        <v/>
      </c>
      <c r="D77" t="str">
        <f>_xlfn.IFNA(INDEX('Systemmanager - Datenassistent'!$B$9:$BH$134,MATCH($A77,Input_Lieferant!$B$9:$B$134,0),MATCH(D$1,'Systemmanager - Datenassistent'!$B$8:$BH$8,0)), "") &amp; ""</f>
        <v/>
      </c>
    </row>
    <row r="78" spans="1:4" x14ac:dyDescent="0.2">
      <c r="A78" s="257" t="str">
        <f>IF(Input_Lieferant!B85="","",Input_Lieferant!B85)</f>
        <v/>
      </c>
      <c r="B78" t="str">
        <f>_xlfn.IFNA(INDEX('Systemmanager - Datenassistent'!$B$9:$BH$134,MATCH($A78,Input_Lieferant!$B$9:$B$134,0),MATCH(B$1,'Systemmanager - Datenassistent'!$B$8:$BH$8,0)), "") &amp; ""</f>
        <v/>
      </c>
      <c r="C78" t="str">
        <f>_xlfn.IFNA(INDEX('Systemmanager - Datenassistent'!$B$9:$BH$134,MATCH($A78,Input_Lieferant!$B$9:$B$134,0),MATCH(C$1,'Systemmanager - Datenassistent'!$B$8:$BH$8,0)), "") &amp; ""</f>
        <v/>
      </c>
      <c r="D78" t="str">
        <f>_xlfn.IFNA(INDEX('Systemmanager - Datenassistent'!$B$9:$BH$134,MATCH($A78,Input_Lieferant!$B$9:$B$134,0),MATCH(D$1,'Systemmanager - Datenassistent'!$B$8:$BH$8,0)), "") &amp; ""</f>
        <v/>
      </c>
    </row>
    <row r="79" spans="1:4" x14ac:dyDescent="0.2">
      <c r="A79" s="257" t="str">
        <f>IF(Input_Lieferant!B86="","",Input_Lieferant!B86)</f>
        <v/>
      </c>
      <c r="B79" t="str">
        <f>_xlfn.IFNA(INDEX('Systemmanager - Datenassistent'!$B$9:$BH$134,MATCH($A79,Input_Lieferant!$B$9:$B$134,0),MATCH(B$1,'Systemmanager - Datenassistent'!$B$8:$BH$8,0)), "") &amp; ""</f>
        <v/>
      </c>
      <c r="C79" t="str">
        <f>_xlfn.IFNA(INDEX('Systemmanager - Datenassistent'!$B$9:$BH$134,MATCH($A79,Input_Lieferant!$B$9:$B$134,0),MATCH(C$1,'Systemmanager - Datenassistent'!$B$8:$BH$8,0)), "") &amp; ""</f>
        <v/>
      </c>
      <c r="D79" t="str">
        <f>_xlfn.IFNA(INDEX('Systemmanager - Datenassistent'!$B$9:$BH$134,MATCH($A79,Input_Lieferant!$B$9:$B$134,0),MATCH(D$1,'Systemmanager - Datenassistent'!$B$8:$BH$8,0)), "") &amp; ""</f>
        <v/>
      </c>
    </row>
    <row r="80" spans="1:4" x14ac:dyDescent="0.2">
      <c r="A80" s="257" t="str">
        <f>IF(Input_Lieferant!B87="","",Input_Lieferant!B87)</f>
        <v/>
      </c>
      <c r="B80" t="str">
        <f>_xlfn.IFNA(INDEX('Systemmanager - Datenassistent'!$B$9:$BH$134,MATCH($A80,Input_Lieferant!$B$9:$B$134,0),MATCH(B$1,'Systemmanager - Datenassistent'!$B$8:$BH$8,0)), "") &amp; ""</f>
        <v/>
      </c>
      <c r="C80" t="str">
        <f>_xlfn.IFNA(INDEX('Systemmanager - Datenassistent'!$B$9:$BH$134,MATCH($A80,Input_Lieferant!$B$9:$B$134,0),MATCH(C$1,'Systemmanager - Datenassistent'!$B$8:$BH$8,0)), "") &amp; ""</f>
        <v/>
      </c>
      <c r="D80" t="str">
        <f>_xlfn.IFNA(INDEX('Systemmanager - Datenassistent'!$B$9:$BH$134,MATCH($A80,Input_Lieferant!$B$9:$B$134,0),MATCH(D$1,'Systemmanager - Datenassistent'!$B$8:$BH$8,0)), "") &amp; ""</f>
        <v/>
      </c>
    </row>
    <row r="81" spans="1:4" x14ac:dyDescent="0.2">
      <c r="A81" s="257" t="str">
        <f>IF(Input_Lieferant!B88="","",Input_Lieferant!B88)</f>
        <v/>
      </c>
      <c r="B81" t="str">
        <f>_xlfn.IFNA(INDEX('Systemmanager - Datenassistent'!$B$9:$BH$134,MATCH($A81,Input_Lieferant!$B$9:$B$134,0),MATCH(B$1,'Systemmanager - Datenassistent'!$B$8:$BH$8,0)), "") &amp; ""</f>
        <v/>
      </c>
      <c r="C81" t="str">
        <f>_xlfn.IFNA(INDEX('Systemmanager - Datenassistent'!$B$9:$BH$134,MATCH($A81,Input_Lieferant!$B$9:$B$134,0),MATCH(C$1,'Systemmanager - Datenassistent'!$B$8:$BH$8,0)), "") &amp; ""</f>
        <v/>
      </c>
      <c r="D81" t="str">
        <f>_xlfn.IFNA(INDEX('Systemmanager - Datenassistent'!$B$9:$BH$134,MATCH($A81,Input_Lieferant!$B$9:$B$134,0),MATCH(D$1,'Systemmanager - Datenassistent'!$B$8:$BH$8,0)), "") &amp; ""</f>
        <v/>
      </c>
    </row>
    <row r="82" spans="1:4" x14ac:dyDescent="0.2">
      <c r="A82" s="257" t="str">
        <f>IF(Input_Lieferant!B89="","",Input_Lieferant!B89)</f>
        <v/>
      </c>
      <c r="B82" t="str">
        <f>_xlfn.IFNA(INDEX('Systemmanager - Datenassistent'!$B$9:$BH$134,MATCH($A82,Input_Lieferant!$B$9:$B$134,0),MATCH(B$1,'Systemmanager - Datenassistent'!$B$8:$BH$8,0)), "") &amp; ""</f>
        <v/>
      </c>
      <c r="C82" t="str">
        <f>_xlfn.IFNA(INDEX('Systemmanager - Datenassistent'!$B$9:$BH$134,MATCH($A82,Input_Lieferant!$B$9:$B$134,0),MATCH(C$1,'Systemmanager - Datenassistent'!$B$8:$BH$8,0)), "") &amp; ""</f>
        <v/>
      </c>
      <c r="D82" t="str">
        <f>_xlfn.IFNA(INDEX('Systemmanager - Datenassistent'!$B$9:$BH$134,MATCH($A82,Input_Lieferant!$B$9:$B$134,0),MATCH(D$1,'Systemmanager - Datenassistent'!$B$8:$BH$8,0)), "") &amp; ""</f>
        <v/>
      </c>
    </row>
    <row r="83" spans="1:4" x14ac:dyDescent="0.2">
      <c r="A83" s="257" t="str">
        <f>IF(Input_Lieferant!B90="","",Input_Lieferant!B90)</f>
        <v/>
      </c>
      <c r="B83" t="str">
        <f>_xlfn.IFNA(INDEX('Systemmanager - Datenassistent'!$B$9:$BH$134,MATCH($A83,Input_Lieferant!$B$9:$B$134,0),MATCH(B$1,'Systemmanager - Datenassistent'!$B$8:$BH$8,0)), "") &amp; ""</f>
        <v/>
      </c>
      <c r="C83" t="str">
        <f>_xlfn.IFNA(INDEX('Systemmanager - Datenassistent'!$B$9:$BH$134,MATCH($A83,Input_Lieferant!$B$9:$B$134,0),MATCH(C$1,'Systemmanager - Datenassistent'!$B$8:$BH$8,0)), "") &amp; ""</f>
        <v/>
      </c>
      <c r="D83" t="str">
        <f>_xlfn.IFNA(INDEX('Systemmanager - Datenassistent'!$B$9:$BH$134,MATCH($A83,Input_Lieferant!$B$9:$B$134,0),MATCH(D$1,'Systemmanager - Datenassistent'!$B$8:$BH$8,0)), "") &amp; ""</f>
        <v/>
      </c>
    </row>
    <row r="84" spans="1:4" x14ac:dyDescent="0.2">
      <c r="A84" s="257" t="str">
        <f>IF(Input_Lieferant!B91="","",Input_Lieferant!B91)</f>
        <v/>
      </c>
      <c r="B84" t="str">
        <f>_xlfn.IFNA(INDEX('Systemmanager - Datenassistent'!$B$9:$BH$134,MATCH($A84,Input_Lieferant!$B$9:$B$134,0),MATCH(B$1,'Systemmanager - Datenassistent'!$B$8:$BH$8,0)), "") &amp; ""</f>
        <v/>
      </c>
      <c r="C84" t="str">
        <f>_xlfn.IFNA(INDEX('Systemmanager - Datenassistent'!$B$9:$BH$134,MATCH($A84,Input_Lieferant!$B$9:$B$134,0),MATCH(C$1,'Systemmanager - Datenassistent'!$B$8:$BH$8,0)), "") &amp; ""</f>
        <v/>
      </c>
      <c r="D84" t="str">
        <f>_xlfn.IFNA(INDEX('Systemmanager - Datenassistent'!$B$9:$BH$134,MATCH($A84,Input_Lieferant!$B$9:$B$134,0),MATCH(D$1,'Systemmanager - Datenassistent'!$B$8:$BH$8,0)), "") &amp; ""</f>
        <v/>
      </c>
    </row>
    <row r="85" spans="1:4" x14ac:dyDescent="0.2">
      <c r="A85" s="257" t="str">
        <f>IF(Input_Lieferant!B92="","",Input_Lieferant!B92)</f>
        <v/>
      </c>
      <c r="B85" t="str">
        <f>_xlfn.IFNA(INDEX('Systemmanager - Datenassistent'!$B$9:$BH$134,MATCH($A85,Input_Lieferant!$B$9:$B$134,0),MATCH(B$1,'Systemmanager - Datenassistent'!$B$8:$BH$8,0)), "") &amp; ""</f>
        <v/>
      </c>
      <c r="C85" t="str">
        <f>_xlfn.IFNA(INDEX('Systemmanager - Datenassistent'!$B$9:$BH$134,MATCH($A85,Input_Lieferant!$B$9:$B$134,0),MATCH(C$1,'Systemmanager - Datenassistent'!$B$8:$BH$8,0)), "") &amp; ""</f>
        <v/>
      </c>
      <c r="D85" t="str">
        <f>_xlfn.IFNA(INDEX('Systemmanager - Datenassistent'!$B$9:$BH$134,MATCH($A85,Input_Lieferant!$B$9:$B$134,0),MATCH(D$1,'Systemmanager - Datenassistent'!$B$8:$BH$8,0)), "") &amp; ""</f>
        <v/>
      </c>
    </row>
    <row r="86" spans="1:4" x14ac:dyDescent="0.2">
      <c r="A86" s="257" t="str">
        <f>IF(Input_Lieferant!B93="","",Input_Lieferant!B93)</f>
        <v/>
      </c>
      <c r="B86" t="str">
        <f>_xlfn.IFNA(INDEX('Systemmanager - Datenassistent'!$B$9:$BH$134,MATCH($A86,Input_Lieferant!$B$9:$B$134,0),MATCH(B$1,'Systemmanager - Datenassistent'!$B$8:$BH$8,0)), "") &amp; ""</f>
        <v/>
      </c>
      <c r="C86" t="str">
        <f>_xlfn.IFNA(INDEX('Systemmanager - Datenassistent'!$B$9:$BH$134,MATCH($A86,Input_Lieferant!$B$9:$B$134,0),MATCH(C$1,'Systemmanager - Datenassistent'!$B$8:$BH$8,0)), "") &amp; ""</f>
        <v/>
      </c>
      <c r="D86" t="str">
        <f>_xlfn.IFNA(INDEX('Systemmanager - Datenassistent'!$B$9:$BH$134,MATCH($A86,Input_Lieferant!$B$9:$B$134,0),MATCH(D$1,'Systemmanager - Datenassistent'!$B$8:$BH$8,0)), "") &amp; ""</f>
        <v/>
      </c>
    </row>
    <row r="87" spans="1:4" x14ac:dyDescent="0.2">
      <c r="A87" s="257" t="str">
        <f>IF(Input_Lieferant!B94="","",Input_Lieferant!B94)</f>
        <v/>
      </c>
      <c r="B87" t="str">
        <f>_xlfn.IFNA(INDEX('Systemmanager - Datenassistent'!$B$9:$BH$134,MATCH($A87,Input_Lieferant!$B$9:$B$134,0),MATCH(B$1,'Systemmanager - Datenassistent'!$B$8:$BH$8,0)), "") &amp; ""</f>
        <v/>
      </c>
      <c r="C87" t="str">
        <f>_xlfn.IFNA(INDEX('Systemmanager - Datenassistent'!$B$9:$BH$134,MATCH($A87,Input_Lieferant!$B$9:$B$134,0),MATCH(C$1,'Systemmanager - Datenassistent'!$B$8:$BH$8,0)), "") &amp; ""</f>
        <v/>
      </c>
      <c r="D87" t="str">
        <f>_xlfn.IFNA(INDEX('Systemmanager - Datenassistent'!$B$9:$BH$134,MATCH($A87,Input_Lieferant!$B$9:$B$134,0),MATCH(D$1,'Systemmanager - Datenassistent'!$B$8:$BH$8,0)), "") &amp; ""</f>
        <v/>
      </c>
    </row>
    <row r="88" spans="1:4" x14ac:dyDescent="0.2">
      <c r="A88" s="257" t="str">
        <f>IF(Input_Lieferant!B95="","",Input_Lieferant!B95)</f>
        <v/>
      </c>
      <c r="B88" t="str">
        <f>_xlfn.IFNA(INDEX('Systemmanager - Datenassistent'!$B$9:$BH$134,MATCH($A88,Input_Lieferant!$B$9:$B$134,0),MATCH(B$1,'Systemmanager - Datenassistent'!$B$8:$BH$8,0)), "") &amp; ""</f>
        <v/>
      </c>
      <c r="C88" t="str">
        <f>_xlfn.IFNA(INDEX('Systemmanager - Datenassistent'!$B$9:$BH$134,MATCH($A88,Input_Lieferant!$B$9:$B$134,0),MATCH(C$1,'Systemmanager - Datenassistent'!$B$8:$BH$8,0)), "") &amp; ""</f>
        <v/>
      </c>
      <c r="D88" t="str">
        <f>_xlfn.IFNA(INDEX('Systemmanager - Datenassistent'!$B$9:$BH$134,MATCH($A88,Input_Lieferant!$B$9:$B$134,0),MATCH(D$1,'Systemmanager - Datenassistent'!$B$8:$BH$8,0)), "") &amp; ""</f>
        <v/>
      </c>
    </row>
    <row r="89" spans="1:4" x14ac:dyDescent="0.2">
      <c r="A89" s="257" t="str">
        <f>IF(Input_Lieferant!B96="","",Input_Lieferant!B96)</f>
        <v/>
      </c>
      <c r="B89" t="str">
        <f>_xlfn.IFNA(INDEX('Systemmanager - Datenassistent'!$B$9:$BH$134,MATCH($A89,Input_Lieferant!$B$9:$B$134,0),MATCH(B$1,'Systemmanager - Datenassistent'!$B$8:$BH$8,0)), "") &amp; ""</f>
        <v/>
      </c>
      <c r="C89" t="str">
        <f>_xlfn.IFNA(INDEX('Systemmanager - Datenassistent'!$B$9:$BH$134,MATCH($A89,Input_Lieferant!$B$9:$B$134,0),MATCH(C$1,'Systemmanager - Datenassistent'!$B$8:$BH$8,0)), "") &amp; ""</f>
        <v/>
      </c>
      <c r="D89" t="str">
        <f>_xlfn.IFNA(INDEX('Systemmanager - Datenassistent'!$B$9:$BH$134,MATCH($A89,Input_Lieferant!$B$9:$B$134,0),MATCH(D$1,'Systemmanager - Datenassistent'!$B$8:$BH$8,0)), "") &amp; ""</f>
        <v/>
      </c>
    </row>
    <row r="90" spans="1:4" x14ac:dyDescent="0.2">
      <c r="A90" s="257" t="str">
        <f>IF(Input_Lieferant!B97="","",Input_Lieferant!B97)</f>
        <v/>
      </c>
      <c r="B90" t="str">
        <f>_xlfn.IFNA(INDEX('Systemmanager - Datenassistent'!$B$9:$BH$134,MATCH($A90,Input_Lieferant!$B$9:$B$134,0),MATCH(B$1,'Systemmanager - Datenassistent'!$B$8:$BH$8,0)), "") &amp; ""</f>
        <v/>
      </c>
      <c r="C90" t="str">
        <f>_xlfn.IFNA(INDEX('Systemmanager - Datenassistent'!$B$9:$BH$134,MATCH($A90,Input_Lieferant!$B$9:$B$134,0),MATCH(C$1,'Systemmanager - Datenassistent'!$B$8:$BH$8,0)), "") &amp; ""</f>
        <v/>
      </c>
      <c r="D90" t="str">
        <f>_xlfn.IFNA(INDEX('Systemmanager - Datenassistent'!$B$9:$BH$134,MATCH($A90,Input_Lieferant!$B$9:$B$134,0),MATCH(D$1,'Systemmanager - Datenassistent'!$B$8:$BH$8,0)), "") &amp; ""</f>
        <v/>
      </c>
    </row>
    <row r="91" spans="1:4" x14ac:dyDescent="0.2">
      <c r="A91" s="257" t="str">
        <f>IF(Input_Lieferant!B98="","",Input_Lieferant!B98)</f>
        <v/>
      </c>
      <c r="B91" t="str">
        <f>_xlfn.IFNA(INDEX('Systemmanager - Datenassistent'!$B$9:$BH$134,MATCH($A91,Input_Lieferant!$B$9:$B$134,0),MATCH(B$1,'Systemmanager - Datenassistent'!$B$8:$BH$8,0)), "") &amp; ""</f>
        <v/>
      </c>
      <c r="C91" t="str">
        <f>_xlfn.IFNA(INDEX('Systemmanager - Datenassistent'!$B$9:$BH$134,MATCH($A91,Input_Lieferant!$B$9:$B$134,0),MATCH(C$1,'Systemmanager - Datenassistent'!$B$8:$BH$8,0)), "") &amp; ""</f>
        <v/>
      </c>
      <c r="D91" t="str">
        <f>_xlfn.IFNA(INDEX('Systemmanager - Datenassistent'!$B$9:$BH$134,MATCH($A91,Input_Lieferant!$B$9:$B$134,0),MATCH(D$1,'Systemmanager - Datenassistent'!$B$8:$BH$8,0)), "") &amp; ""</f>
        <v/>
      </c>
    </row>
    <row r="92" spans="1:4" x14ac:dyDescent="0.2">
      <c r="A92" s="257" t="str">
        <f>IF(Input_Lieferant!B99="","",Input_Lieferant!B99)</f>
        <v/>
      </c>
      <c r="B92" t="str">
        <f>_xlfn.IFNA(INDEX('Systemmanager - Datenassistent'!$B$9:$BH$134,MATCH($A92,Input_Lieferant!$B$9:$B$134,0),MATCH(B$1,'Systemmanager - Datenassistent'!$B$8:$BH$8,0)), "") &amp; ""</f>
        <v/>
      </c>
      <c r="C92" t="str">
        <f>_xlfn.IFNA(INDEX('Systemmanager - Datenassistent'!$B$9:$BH$134,MATCH($A92,Input_Lieferant!$B$9:$B$134,0),MATCH(C$1,'Systemmanager - Datenassistent'!$B$8:$BH$8,0)), "") &amp; ""</f>
        <v/>
      </c>
      <c r="D92" t="str">
        <f>_xlfn.IFNA(INDEX('Systemmanager - Datenassistent'!$B$9:$BH$134,MATCH($A92,Input_Lieferant!$B$9:$B$134,0),MATCH(D$1,'Systemmanager - Datenassistent'!$B$8:$BH$8,0)), "") &amp; ""</f>
        <v/>
      </c>
    </row>
    <row r="93" spans="1:4" x14ac:dyDescent="0.2">
      <c r="A93" s="257" t="str">
        <f>IF(Input_Lieferant!B100="","",Input_Lieferant!B100)</f>
        <v/>
      </c>
      <c r="B93" t="str">
        <f>_xlfn.IFNA(INDEX('Systemmanager - Datenassistent'!$B$9:$BH$134,MATCH($A93,Input_Lieferant!$B$9:$B$134,0),MATCH(B$1,'Systemmanager - Datenassistent'!$B$8:$BH$8,0)), "") &amp; ""</f>
        <v/>
      </c>
      <c r="C93" t="str">
        <f>_xlfn.IFNA(INDEX('Systemmanager - Datenassistent'!$B$9:$BH$134,MATCH($A93,Input_Lieferant!$B$9:$B$134,0),MATCH(C$1,'Systemmanager - Datenassistent'!$B$8:$BH$8,0)), "") &amp; ""</f>
        <v/>
      </c>
      <c r="D93" t="str">
        <f>_xlfn.IFNA(INDEX('Systemmanager - Datenassistent'!$B$9:$BH$134,MATCH($A93,Input_Lieferant!$B$9:$B$134,0),MATCH(D$1,'Systemmanager - Datenassistent'!$B$8:$BH$8,0)), "") &amp; ""</f>
        <v/>
      </c>
    </row>
    <row r="94" spans="1:4" x14ac:dyDescent="0.2">
      <c r="A94" s="257" t="str">
        <f>IF(Input_Lieferant!B101="","",Input_Lieferant!B101)</f>
        <v/>
      </c>
      <c r="B94" t="str">
        <f>_xlfn.IFNA(INDEX('Systemmanager - Datenassistent'!$B$9:$BH$134,MATCH($A94,Input_Lieferant!$B$9:$B$134,0),MATCH(B$1,'Systemmanager - Datenassistent'!$B$8:$BH$8,0)), "") &amp; ""</f>
        <v/>
      </c>
      <c r="C94" t="str">
        <f>_xlfn.IFNA(INDEX('Systemmanager - Datenassistent'!$B$9:$BH$134,MATCH($A94,Input_Lieferant!$B$9:$B$134,0),MATCH(C$1,'Systemmanager - Datenassistent'!$B$8:$BH$8,0)), "") &amp; ""</f>
        <v/>
      </c>
      <c r="D94" t="str">
        <f>_xlfn.IFNA(INDEX('Systemmanager - Datenassistent'!$B$9:$BH$134,MATCH($A94,Input_Lieferant!$B$9:$B$134,0),MATCH(D$1,'Systemmanager - Datenassistent'!$B$8:$BH$8,0)), "") &amp; ""</f>
        <v/>
      </c>
    </row>
    <row r="95" spans="1:4" x14ac:dyDescent="0.2">
      <c r="A95" s="257" t="str">
        <f>IF(Input_Lieferant!B102="","",Input_Lieferant!B102)</f>
        <v/>
      </c>
      <c r="B95" t="str">
        <f>_xlfn.IFNA(INDEX('Systemmanager - Datenassistent'!$B$9:$BH$134,MATCH($A95,Input_Lieferant!$B$9:$B$134,0),MATCH(B$1,'Systemmanager - Datenassistent'!$B$8:$BH$8,0)), "") &amp; ""</f>
        <v/>
      </c>
      <c r="C95" t="str">
        <f>_xlfn.IFNA(INDEX('Systemmanager - Datenassistent'!$B$9:$BH$134,MATCH($A95,Input_Lieferant!$B$9:$B$134,0),MATCH(C$1,'Systemmanager - Datenassistent'!$B$8:$BH$8,0)), "") &amp; ""</f>
        <v/>
      </c>
      <c r="D95" t="str">
        <f>_xlfn.IFNA(INDEX('Systemmanager - Datenassistent'!$B$9:$BH$134,MATCH($A95,Input_Lieferant!$B$9:$B$134,0),MATCH(D$1,'Systemmanager - Datenassistent'!$B$8:$BH$8,0)), "") &amp; ""</f>
        <v/>
      </c>
    </row>
    <row r="96" spans="1:4" x14ac:dyDescent="0.2">
      <c r="A96" s="257" t="str">
        <f>IF(Input_Lieferant!B103="","",Input_Lieferant!B103)</f>
        <v/>
      </c>
      <c r="B96" t="str">
        <f>_xlfn.IFNA(INDEX('Systemmanager - Datenassistent'!$B$9:$BH$134,MATCH($A96,Input_Lieferant!$B$9:$B$134,0),MATCH(B$1,'Systemmanager - Datenassistent'!$B$8:$BH$8,0)), "") &amp; ""</f>
        <v/>
      </c>
      <c r="C96" t="str">
        <f>_xlfn.IFNA(INDEX('Systemmanager - Datenassistent'!$B$9:$BH$134,MATCH($A96,Input_Lieferant!$B$9:$B$134,0),MATCH(C$1,'Systemmanager - Datenassistent'!$B$8:$BH$8,0)), "") &amp; ""</f>
        <v/>
      </c>
      <c r="D96" t="str">
        <f>_xlfn.IFNA(INDEX('Systemmanager - Datenassistent'!$B$9:$BH$134,MATCH($A96,Input_Lieferant!$B$9:$B$134,0),MATCH(D$1,'Systemmanager - Datenassistent'!$B$8:$BH$8,0)), "") &amp; ""</f>
        <v/>
      </c>
    </row>
    <row r="97" spans="1:4" x14ac:dyDescent="0.2">
      <c r="A97" s="257" t="str">
        <f>IF(Input_Lieferant!B104="","",Input_Lieferant!B104)</f>
        <v/>
      </c>
      <c r="B97" t="str">
        <f>_xlfn.IFNA(INDEX('Systemmanager - Datenassistent'!$B$9:$BH$134,MATCH($A97,Input_Lieferant!$B$9:$B$134,0),MATCH(B$1,'Systemmanager - Datenassistent'!$B$8:$BH$8,0)), "") &amp; ""</f>
        <v/>
      </c>
      <c r="C97" t="str">
        <f>_xlfn.IFNA(INDEX('Systemmanager - Datenassistent'!$B$9:$BH$134,MATCH($A97,Input_Lieferant!$B$9:$B$134,0),MATCH(C$1,'Systemmanager - Datenassistent'!$B$8:$BH$8,0)), "") &amp; ""</f>
        <v/>
      </c>
      <c r="D97" t="str">
        <f>_xlfn.IFNA(INDEX('Systemmanager - Datenassistent'!$B$9:$BH$134,MATCH($A97,Input_Lieferant!$B$9:$B$134,0),MATCH(D$1,'Systemmanager - Datenassistent'!$B$8:$BH$8,0)), "") &amp; ""</f>
        <v/>
      </c>
    </row>
    <row r="98" spans="1:4" x14ac:dyDescent="0.2">
      <c r="A98" s="257" t="str">
        <f>IF(Input_Lieferant!B105="","",Input_Lieferant!B105)</f>
        <v/>
      </c>
      <c r="B98" t="str">
        <f>_xlfn.IFNA(INDEX('Systemmanager - Datenassistent'!$B$9:$BH$134,MATCH($A98,Input_Lieferant!$B$9:$B$134,0),MATCH(B$1,'Systemmanager - Datenassistent'!$B$8:$BH$8,0)), "") &amp; ""</f>
        <v/>
      </c>
      <c r="C98" t="str">
        <f>_xlfn.IFNA(INDEX('Systemmanager - Datenassistent'!$B$9:$BH$134,MATCH($A98,Input_Lieferant!$B$9:$B$134,0),MATCH(C$1,'Systemmanager - Datenassistent'!$B$8:$BH$8,0)), "") &amp; ""</f>
        <v/>
      </c>
      <c r="D98" t="str">
        <f>_xlfn.IFNA(INDEX('Systemmanager - Datenassistent'!$B$9:$BH$134,MATCH($A98,Input_Lieferant!$B$9:$B$134,0),MATCH(D$1,'Systemmanager - Datenassistent'!$B$8:$BH$8,0)), "") &amp; ""</f>
        <v/>
      </c>
    </row>
    <row r="99" spans="1:4" x14ac:dyDescent="0.2">
      <c r="A99" s="257" t="str">
        <f>IF(Input_Lieferant!B106="","",Input_Lieferant!B106)</f>
        <v/>
      </c>
      <c r="B99" t="str">
        <f>_xlfn.IFNA(INDEX('Systemmanager - Datenassistent'!$B$9:$BH$134,MATCH($A99,Input_Lieferant!$B$9:$B$134,0),MATCH(B$1,'Systemmanager - Datenassistent'!$B$8:$BH$8,0)), "") &amp; ""</f>
        <v/>
      </c>
      <c r="C99" t="str">
        <f>_xlfn.IFNA(INDEX('Systemmanager - Datenassistent'!$B$9:$BH$134,MATCH($A99,Input_Lieferant!$B$9:$B$134,0),MATCH(C$1,'Systemmanager - Datenassistent'!$B$8:$BH$8,0)), "") &amp; ""</f>
        <v/>
      </c>
      <c r="D99" t="str">
        <f>_xlfn.IFNA(INDEX('Systemmanager - Datenassistent'!$B$9:$BH$134,MATCH($A99,Input_Lieferant!$B$9:$B$134,0),MATCH(D$1,'Systemmanager - Datenassistent'!$B$8:$BH$8,0)), "") &amp; ""</f>
        <v/>
      </c>
    </row>
    <row r="100" spans="1:4" x14ac:dyDescent="0.2">
      <c r="A100" s="257" t="str">
        <f>IF(Input_Lieferant!B107="","",Input_Lieferant!B107)</f>
        <v/>
      </c>
      <c r="B100" t="str">
        <f>_xlfn.IFNA(INDEX('Systemmanager - Datenassistent'!$B$9:$BH$134,MATCH($A100,Input_Lieferant!$B$9:$B$134,0),MATCH(B$1,'Systemmanager - Datenassistent'!$B$8:$BH$8,0)), "") &amp; ""</f>
        <v/>
      </c>
      <c r="C100" t="str">
        <f>_xlfn.IFNA(INDEX('Systemmanager - Datenassistent'!$B$9:$BH$134,MATCH($A100,Input_Lieferant!$B$9:$B$134,0),MATCH(C$1,'Systemmanager - Datenassistent'!$B$8:$BH$8,0)), "") &amp; ""</f>
        <v/>
      </c>
      <c r="D100" t="str">
        <f>_xlfn.IFNA(INDEX('Systemmanager - Datenassistent'!$B$9:$BH$134,MATCH($A100,Input_Lieferant!$B$9:$B$134,0),MATCH(D$1,'Systemmanager - Datenassistent'!$B$8:$BH$8,0)), "") &amp; ""</f>
        <v/>
      </c>
    </row>
    <row r="101" spans="1:4" x14ac:dyDescent="0.2">
      <c r="A101" s="257" t="str">
        <f>IF(Input_Lieferant!B108="","",Input_Lieferant!B108)</f>
        <v/>
      </c>
      <c r="B101" t="str">
        <f>_xlfn.IFNA(INDEX('Systemmanager - Datenassistent'!$B$9:$BH$134,MATCH($A101,Input_Lieferant!$B$9:$B$134,0),MATCH(B$1,'Systemmanager - Datenassistent'!$B$8:$BH$8,0)), "") &amp; ""</f>
        <v/>
      </c>
      <c r="C101" t="str">
        <f>_xlfn.IFNA(INDEX('Systemmanager - Datenassistent'!$B$9:$BH$134,MATCH($A101,Input_Lieferant!$B$9:$B$134,0),MATCH(C$1,'Systemmanager - Datenassistent'!$B$8:$BH$8,0)), "") &amp; ""</f>
        <v/>
      </c>
      <c r="D101" t="str">
        <f>_xlfn.IFNA(INDEX('Systemmanager - Datenassistent'!$B$9:$BH$134,MATCH($A101,Input_Lieferant!$B$9:$B$134,0),MATCH(D$1,'Systemmanager - Datenassistent'!$B$8:$BH$8,0)), "") &amp; ""</f>
        <v/>
      </c>
    </row>
    <row r="102" spans="1:4" x14ac:dyDescent="0.2">
      <c r="A102" s="257" t="str">
        <f>IF(Input_Lieferant!B109="","",Input_Lieferant!B109)</f>
        <v/>
      </c>
      <c r="B102" t="str">
        <f>_xlfn.IFNA(INDEX('Systemmanager - Datenassistent'!$B$9:$BH$134,MATCH($A102,Input_Lieferant!$B$9:$B$134,0),MATCH(B$1,'Systemmanager - Datenassistent'!$B$8:$BH$8,0)), "") &amp; ""</f>
        <v/>
      </c>
      <c r="C102" t="str">
        <f>_xlfn.IFNA(INDEX('Systemmanager - Datenassistent'!$B$9:$BH$134,MATCH($A102,Input_Lieferant!$B$9:$B$134,0),MATCH(C$1,'Systemmanager - Datenassistent'!$B$8:$BH$8,0)), "") &amp; ""</f>
        <v/>
      </c>
      <c r="D102" t="str">
        <f>_xlfn.IFNA(INDEX('Systemmanager - Datenassistent'!$B$9:$BH$134,MATCH($A102,Input_Lieferant!$B$9:$B$134,0),MATCH(D$1,'Systemmanager - Datenassistent'!$B$8:$BH$8,0)), "") &amp; ""</f>
        <v/>
      </c>
    </row>
    <row r="103" spans="1:4" x14ac:dyDescent="0.2">
      <c r="A103" s="257" t="str">
        <f>IF(Input_Lieferant!B110="","",Input_Lieferant!B110)</f>
        <v/>
      </c>
      <c r="B103" t="str">
        <f>_xlfn.IFNA(INDEX('Systemmanager - Datenassistent'!$B$9:$BH$134,MATCH($A103,Input_Lieferant!$B$9:$B$134,0),MATCH(B$1,'Systemmanager - Datenassistent'!$B$8:$BH$8,0)), "") &amp; ""</f>
        <v/>
      </c>
      <c r="C103" t="str">
        <f>_xlfn.IFNA(INDEX('Systemmanager - Datenassistent'!$B$9:$BH$134,MATCH($A103,Input_Lieferant!$B$9:$B$134,0),MATCH(C$1,'Systemmanager - Datenassistent'!$B$8:$BH$8,0)), "") &amp; ""</f>
        <v/>
      </c>
      <c r="D103" t="str">
        <f>_xlfn.IFNA(INDEX('Systemmanager - Datenassistent'!$B$9:$BH$134,MATCH($A103,Input_Lieferant!$B$9:$B$134,0),MATCH(D$1,'Systemmanager - Datenassistent'!$B$8:$BH$8,0)), "") &amp; ""</f>
        <v/>
      </c>
    </row>
    <row r="104" spans="1:4" x14ac:dyDescent="0.2">
      <c r="A104" s="257" t="str">
        <f>IF(Input_Lieferant!B111="","",Input_Lieferant!B111)</f>
        <v/>
      </c>
      <c r="B104" t="str">
        <f>_xlfn.IFNA(INDEX('Systemmanager - Datenassistent'!$B$9:$BH$134,MATCH($A104,Input_Lieferant!$B$9:$B$134,0),MATCH(B$1,'Systemmanager - Datenassistent'!$B$8:$BH$8,0)), "") &amp; ""</f>
        <v/>
      </c>
      <c r="C104" t="str">
        <f>_xlfn.IFNA(INDEX('Systemmanager - Datenassistent'!$B$9:$BH$134,MATCH($A104,Input_Lieferant!$B$9:$B$134,0),MATCH(C$1,'Systemmanager - Datenassistent'!$B$8:$BH$8,0)), "") &amp; ""</f>
        <v/>
      </c>
      <c r="D104" t="str">
        <f>_xlfn.IFNA(INDEX('Systemmanager - Datenassistent'!$B$9:$BH$134,MATCH($A104,Input_Lieferant!$B$9:$B$134,0),MATCH(D$1,'Systemmanager - Datenassistent'!$B$8:$BH$8,0)), "") &amp; ""</f>
        <v/>
      </c>
    </row>
    <row r="105" spans="1:4" x14ac:dyDescent="0.2">
      <c r="A105" s="257" t="str">
        <f>IF(Input_Lieferant!B112="","",Input_Lieferant!B112)</f>
        <v/>
      </c>
      <c r="B105" t="str">
        <f>_xlfn.IFNA(INDEX('Systemmanager - Datenassistent'!$B$9:$BH$134,MATCH($A105,Input_Lieferant!$B$9:$B$134,0),MATCH(B$1,'Systemmanager - Datenassistent'!$B$8:$BH$8,0)), "") &amp; ""</f>
        <v/>
      </c>
      <c r="C105" t="str">
        <f>_xlfn.IFNA(INDEX('Systemmanager - Datenassistent'!$B$9:$BH$134,MATCH($A105,Input_Lieferant!$B$9:$B$134,0),MATCH(C$1,'Systemmanager - Datenassistent'!$B$8:$BH$8,0)), "") &amp; ""</f>
        <v/>
      </c>
      <c r="D105" t="str">
        <f>_xlfn.IFNA(INDEX('Systemmanager - Datenassistent'!$B$9:$BH$134,MATCH($A105,Input_Lieferant!$B$9:$B$134,0),MATCH(D$1,'Systemmanager - Datenassistent'!$B$8:$BH$8,0)), "") &amp; ""</f>
        <v/>
      </c>
    </row>
    <row r="106" spans="1:4" x14ac:dyDescent="0.2">
      <c r="A106" s="257" t="str">
        <f>IF(Input_Lieferant!B113="","",Input_Lieferant!B113)</f>
        <v/>
      </c>
      <c r="B106" t="str">
        <f>_xlfn.IFNA(INDEX('Systemmanager - Datenassistent'!$B$9:$BH$134,MATCH($A106,Input_Lieferant!$B$9:$B$134,0),MATCH(B$1,'Systemmanager - Datenassistent'!$B$8:$BH$8,0)), "") &amp; ""</f>
        <v/>
      </c>
      <c r="C106" t="str">
        <f>_xlfn.IFNA(INDEX('Systemmanager - Datenassistent'!$B$9:$BH$134,MATCH($A106,Input_Lieferant!$B$9:$B$134,0),MATCH(C$1,'Systemmanager - Datenassistent'!$B$8:$BH$8,0)), "") &amp; ""</f>
        <v/>
      </c>
      <c r="D106" t="str">
        <f>_xlfn.IFNA(INDEX('Systemmanager - Datenassistent'!$B$9:$BH$134,MATCH($A106,Input_Lieferant!$B$9:$B$134,0),MATCH(D$1,'Systemmanager - Datenassistent'!$B$8:$BH$8,0)), "") &amp; ""</f>
        <v/>
      </c>
    </row>
    <row r="107" spans="1:4" x14ac:dyDescent="0.2">
      <c r="A107" s="257" t="str">
        <f>IF(Input_Lieferant!B114="","",Input_Lieferant!B114)</f>
        <v/>
      </c>
      <c r="B107" t="str">
        <f>_xlfn.IFNA(INDEX('Systemmanager - Datenassistent'!$B$9:$BH$134,MATCH($A107,Input_Lieferant!$B$9:$B$134,0),MATCH(B$1,'Systemmanager - Datenassistent'!$B$8:$BH$8,0)), "") &amp; ""</f>
        <v/>
      </c>
      <c r="C107" t="str">
        <f>_xlfn.IFNA(INDEX('Systemmanager - Datenassistent'!$B$9:$BH$134,MATCH($A107,Input_Lieferant!$B$9:$B$134,0),MATCH(C$1,'Systemmanager - Datenassistent'!$B$8:$BH$8,0)), "") &amp; ""</f>
        <v/>
      </c>
      <c r="D107" t="str">
        <f>_xlfn.IFNA(INDEX('Systemmanager - Datenassistent'!$B$9:$BH$134,MATCH($A107,Input_Lieferant!$B$9:$B$134,0),MATCH(D$1,'Systemmanager - Datenassistent'!$B$8:$BH$8,0)), "") &amp; ""</f>
        <v/>
      </c>
    </row>
    <row r="108" spans="1:4" x14ac:dyDescent="0.2">
      <c r="A108" s="257" t="str">
        <f>IF(Input_Lieferant!B115="","",Input_Lieferant!B115)</f>
        <v/>
      </c>
      <c r="B108" t="str">
        <f>_xlfn.IFNA(INDEX('Systemmanager - Datenassistent'!$B$9:$BH$134,MATCH($A108,Input_Lieferant!$B$9:$B$134,0),MATCH(B$1,'Systemmanager - Datenassistent'!$B$8:$BH$8,0)), "") &amp; ""</f>
        <v/>
      </c>
      <c r="C108" t="str">
        <f>_xlfn.IFNA(INDEX('Systemmanager - Datenassistent'!$B$9:$BH$134,MATCH($A108,Input_Lieferant!$B$9:$B$134,0),MATCH(C$1,'Systemmanager - Datenassistent'!$B$8:$BH$8,0)), "") &amp; ""</f>
        <v/>
      </c>
      <c r="D108" t="str">
        <f>_xlfn.IFNA(INDEX('Systemmanager - Datenassistent'!$B$9:$BH$134,MATCH($A108,Input_Lieferant!$B$9:$B$134,0),MATCH(D$1,'Systemmanager - Datenassistent'!$B$8:$BH$8,0)), "") &amp; ""</f>
        <v/>
      </c>
    </row>
    <row r="109" spans="1:4" x14ac:dyDescent="0.2">
      <c r="A109" s="257" t="str">
        <f>IF(Input_Lieferant!B116="","",Input_Lieferant!B116)</f>
        <v/>
      </c>
      <c r="B109" t="str">
        <f>_xlfn.IFNA(INDEX('Systemmanager - Datenassistent'!$B$9:$BH$134,MATCH($A109,Input_Lieferant!$B$9:$B$134,0),MATCH(B$1,'Systemmanager - Datenassistent'!$B$8:$BH$8,0)), "") &amp; ""</f>
        <v/>
      </c>
      <c r="C109" t="str">
        <f>_xlfn.IFNA(INDEX('Systemmanager - Datenassistent'!$B$9:$BH$134,MATCH($A109,Input_Lieferant!$B$9:$B$134,0),MATCH(C$1,'Systemmanager - Datenassistent'!$B$8:$BH$8,0)), "") &amp; ""</f>
        <v/>
      </c>
      <c r="D109" t="str">
        <f>_xlfn.IFNA(INDEX('Systemmanager - Datenassistent'!$B$9:$BH$134,MATCH($A109,Input_Lieferant!$B$9:$B$134,0),MATCH(D$1,'Systemmanager - Datenassistent'!$B$8:$BH$8,0)), "") &amp; ""</f>
        <v/>
      </c>
    </row>
    <row r="110" spans="1:4" x14ac:dyDescent="0.2">
      <c r="A110" s="257" t="str">
        <f>IF(Input_Lieferant!B117="","",Input_Lieferant!B117)</f>
        <v/>
      </c>
      <c r="B110" t="str">
        <f>_xlfn.IFNA(INDEX('Systemmanager - Datenassistent'!$B$9:$BH$134,MATCH($A110,Input_Lieferant!$B$9:$B$134,0),MATCH(B$1,'Systemmanager - Datenassistent'!$B$8:$BH$8,0)), "") &amp; ""</f>
        <v/>
      </c>
      <c r="C110" t="str">
        <f>_xlfn.IFNA(INDEX('Systemmanager - Datenassistent'!$B$9:$BH$134,MATCH($A110,Input_Lieferant!$B$9:$B$134,0),MATCH(C$1,'Systemmanager - Datenassistent'!$B$8:$BH$8,0)), "") &amp; ""</f>
        <v/>
      </c>
      <c r="D110" t="str">
        <f>_xlfn.IFNA(INDEX('Systemmanager - Datenassistent'!$B$9:$BH$134,MATCH($A110,Input_Lieferant!$B$9:$B$134,0),MATCH(D$1,'Systemmanager - Datenassistent'!$B$8:$BH$8,0)), "") &amp; ""</f>
        <v/>
      </c>
    </row>
    <row r="111" spans="1:4" x14ac:dyDescent="0.2">
      <c r="A111" s="257" t="str">
        <f>IF(Input_Lieferant!B118="","",Input_Lieferant!B118)</f>
        <v/>
      </c>
      <c r="B111" t="str">
        <f>_xlfn.IFNA(INDEX('Systemmanager - Datenassistent'!$B$9:$BH$134,MATCH($A111,Input_Lieferant!$B$9:$B$134,0),MATCH(B$1,'Systemmanager - Datenassistent'!$B$8:$BH$8,0)), "") &amp; ""</f>
        <v/>
      </c>
      <c r="C111" t="str">
        <f>_xlfn.IFNA(INDEX('Systemmanager - Datenassistent'!$B$9:$BH$134,MATCH($A111,Input_Lieferant!$B$9:$B$134,0),MATCH(C$1,'Systemmanager - Datenassistent'!$B$8:$BH$8,0)), "") &amp; ""</f>
        <v/>
      </c>
      <c r="D111" t="str">
        <f>_xlfn.IFNA(INDEX('Systemmanager - Datenassistent'!$B$9:$BH$134,MATCH($A111,Input_Lieferant!$B$9:$B$134,0),MATCH(D$1,'Systemmanager - Datenassistent'!$B$8:$BH$8,0)), "") &amp; ""</f>
        <v/>
      </c>
    </row>
    <row r="112" spans="1:4" x14ac:dyDescent="0.2">
      <c r="A112" s="257" t="str">
        <f>IF(Input_Lieferant!B119="","",Input_Lieferant!B119)</f>
        <v/>
      </c>
      <c r="B112" t="str">
        <f>_xlfn.IFNA(INDEX('Systemmanager - Datenassistent'!$B$9:$BH$134,MATCH($A112,Input_Lieferant!$B$9:$B$134,0),MATCH(B$1,'Systemmanager - Datenassistent'!$B$8:$BH$8,0)), "") &amp; ""</f>
        <v/>
      </c>
      <c r="C112" t="str">
        <f>_xlfn.IFNA(INDEX('Systemmanager - Datenassistent'!$B$9:$BH$134,MATCH($A112,Input_Lieferant!$B$9:$B$134,0),MATCH(C$1,'Systemmanager - Datenassistent'!$B$8:$BH$8,0)), "") &amp; ""</f>
        <v/>
      </c>
      <c r="D112" t="str">
        <f>_xlfn.IFNA(INDEX('Systemmanager - Datenassistent'!$B$9:$BH$134,MATCH($A112,Input_Lieferant!$B$9:$B$134,0),MATCH(D$1,'Systemmanager - Datenassistent'!$B$8:$BH$8,0)), "") &amp; ""</f>
        <v/>
      </c>
    </row>
    <row r="113" spans="1:4" x14ac:dyDescent="0.2">
      <c r="A113" s="257" t="str">
        <f>IF(Input_Lieferant!B120="","",Input_Lieferant!B120)</f>
        <v/>
      </c>
      <c r="B113" t="str">
        <f>_xlfn.IFNA(INDEX('Systemmanager - Datenassistent'!$B$9:$BH$134,MATCH($A113,Input_Lieferant!$B$9:$B$134,0),MATCH(B$1,'Systemmanager - Datenassistent'!$B$8:$BH$8,0)), "") &amp; ""</f>
        <v/>
      </c>
      <c r="C113" t="str">
        <f>_xlfn.IFNA(INDEX('Systemmanager - Datenassistent'!$B$9:$BH$134,MATCH($A113,Input_Lieferant!$B$9:$B$134,0),MATCH(C$1,'Systemmanager - Datenassistent'!$B$8:$BH$8,0)), "") &amp; ""</f>
        <v/>
      </c>
      <c r="D113" t="str">
        <f>_xlfn.IFNA(INDEX('Systemmanager - Datenassistent'!$B$9:$BH$134,MATCH($A113,Input_Lieferant!$B$9:$B$134,0),MATCH(D$1,'Systemmanager - Datenassistent'!$B$8:$BH$8,0)), "") &amp; ""</f>
        <v/>
      </c>
    </row>
    <row r="114" spans="1:4" x14ac:dyDescent="0.2">
      <c r="A114" s="257" t="str">
        <f>IF(Input_Lieferant!B121="","",Input_Lieferant!B121)</f>
        <v/>
      </c>
      <c r="B114" t="str">
        <f>_xlfn.IFNA(INDEX('Systemmanager - Datenassistent'!$B$9:$BH$134,MATCH($A114,Input_Lieferant!$B$9:$B$134,0),MATCH(B$1,'Systemmanager - Datenassistent'!$B$8:$BH$8,0)), "") &amp; ""</f>
        <v/>
      </c>
      <c r="C114" t="str">
        <f>_xlfn.IFNA(INDEX('Systemmanager - Datenassistent'!$B$9:$BH$134,MATCH($A114,Input_Lieferant!$B$9:$B$134,0),MATCH(C$1,'Systemmanager - Datenassistent'!$B$8:$BH$8,0)), "") &amp; ""</f>
        <v/>
      </c>
      <c r="D114" t="str">
        <f>_xlfn.IFNA(INDEX('Systemmanager - Datenassistent'!$B$9:$BH$134,MATCH($A114,Input_Lieferant!$B$9:$B$134,0),MATCH(D$1,'Systemmanager - Datenassistent'!$B$8:$BH$8,0)), "") &amp; ""</f>
        <v/>
      </c>
    </row>
    <row r="115" spans="1:4" x14ac:dyDescent="0.2">
      <c r="A115" s="257" t="str">
        <f>IF(Input_Lieferant!B122="","",Input_Lieferant!B122)</f>
        <v/>
      </c>
      <c r="B115" t="str">
        <f>_xlfn.IFNA(INDEX('Systemmanager - Datenassistent'!$B$9:$BH$134,MATCH($A115,Input_Lieferant!$B$9:$B$134,0),MATCH(B$1,'Systemmanager - Datenassistent'!$B$8:$BH$8,0)), "") &amp; ""</f>
        <v/>
      </c>
      <c r="C115" t="str">
        <f>_xlfn.IFNA(INDEX('Systemmanager - Datenassistent'!$B$9:$BH$134,MATCH($A115,Input_Lieferant!$B$9:$B$134,0),MATCH(C$1,'Systemmanager - Datenassistent'!$B$8:$BH$8,0)), "") &amp; ""</f>
        <v/>
      </c>
      <c r="D115" t="str">
        <f>_xlfn.IFNA(INDEX('Systemmanager - Datenassistent'!$B$9:$BH$134,MATCH($A115,Input_Lieferant!$B$9:$B$134,0),MATCH(D$1,'Systemmanager - Datenassistent'!$B$8:$BH$8,0)), "") &amp; ""</f>
        <v/>
      </c>
    </row>
    <row r="116" spans="1:4" x14ac:dyDescent="0.2">
      <c r="A116" s="257" t="str">
        <f>IF(Input_Lieferant!B123="","",Input_Lieferant!B123)</f>
        <v/>
      </c>
      <c r="B116" t="str">
        <f>_xlfn.IFNA(INDEX('Systemmanager - Datenassistent'!$B$9:$BH$134,MATCH($A116,Input_Lieferant!$B$9:$B$134,0),MATCH(B$1,'Systemmanager - Datenassistent'!$B$8:$BH$8,0)), "") &amp; ""</f>
        <v/>
      </c>
      <c r="C116" t="str">
        <f>_xlfn.IFNA(INDEX('Systemmanager - Datenassistent'!$B$9:$BH$134,MATCH($A116,Input_Lieferant!$B$9:$B$134,0),MATCH(C$1,'Systemmanager - Datenassistent'!$B$8:$BH$8,0)), "") &amp; ""</f>
        <v/>
      </c>
      <c r="D116" t="str">
        <f>_xlfn.IFNA(INDEX('Systemmanager - Datenassistent'!$B$9:$BH$134,MATCH($A116,Input_Lieferant!$B$9:$B$134,0),MATCH(D$1,'Systemmanager - Datenassistent'!$B$8:$BH$8,0)), "") &amp; ""</f>
        <v/>
      </c>
    </row>
    <row r="117" spans="1:4" x14ac:dyDescent="0.2">
      <c r="A117" s="257" t="str">
        <f>IF(Input_Lieferant!B124="","",Input_Lieferant!B124)</f>
        <v/>
      </c>
      <c r="B117" t="str">
        <f>_xlfn.IFNA(INDEX('Systemmanager - Datenassistent'!$B$9:$BH$134,MATCH($A117,Input_Lieferant!$B$9:$B$134,0),MATCH(B$1,'Systemmanager - Datenassistent'!$B$8:$BH$8,0)), "") &amp; ""</f>
        <v/>
      </c>
      <c r="C117" t="str">
        <f>_xlfn.IFNA(INDEX('Systemmanager - Datenassistent'!$B$9:$BH$134,MATCH($A117,Input_Lieferant!$B$9:$B$134,0),MATCH(C$1,'Systemmanager - Datenassistent'!$B$8:$BH$8,0)), "") &amp; ""</f>
        <v/>
      </c>
      <c r="D117" t="str">
        <f>_xlfn.IFNA(INDEX('Systemmanager - Datenassistent'!$B$9:$BH$134,MATCH($A117,Input_Lieferant!$B$9:$B$134,0),MATCH(D$1,'Systemmanager - Datenassistent'!$B$8:$BH$8,0)), "") &amp; ""</f>
        <v/>
      </c>
    </row>
    <row r="118" spans="1:4" x14ac:dyDescent="0.2">
      <c r="A118" s="257" t="str">
        <f>IF(Input_Lieferant!B125="","",Input_Lieferant!B125)</f>
        <v/>
      </c>
      <c r="B118" t="str">
        <f>_xlfn.IFNA(INDEX('Systemmanager - Datenassistent'!$B$9:$BH$134,MATCH($A118,Input_Lieferant!$B$9:$B$134,0),MATCH(B$1,'Systemmanager - Datenassistent'!$B$8:$BH$8,0)), "") &amp; ""</f>
        <v/>
      </c>
      <c r="C118" t="str">
        <f>_xlfn.IFNA(INDEX('Systemmanager - Datenassistent'!$B$9:$BH$134,MATCH($A118,Input_Lieferant!$B$9:$B$134,0),MATCH(C$1,'Systemmanager - Datenassistent'!$B$8:$BH$8,0)), "") &amp; ""</f>
        <v/>
      </c>
      <c r="D118" t="str">
        <f>_xlfn.IFNA(INDEX('Systemmanager - Datenassistent'!$B$9:$BH$134,MATCH($A118,Input_Lieferant!$B$9:$B$134,0),MATCH(D$1,'Systemmanager - Datenassistent'!$B$8:$BH$8,0)), "") &amp; ""</f>
        <v/>
      </c>
    </row>
    <row r="119" spans="1:4" x14ac:dyDescent="0.2">
      <c r="A119" s="257" t="str">
        <f>IF(Input_Lieferant!B126="","",Input_Lieferant!B126)</f>
        <v/>
      </c>
      <c r="B119" t="str">
        <f>_xlfn.IFNA(INDEX('Systemmanager - Datenassistent'!$B$9:$BH$134,MATCH($A119,Input_Lieferant!$B$9:$B$134,0),MATCH(B$1,'Systemmanager - Datenassistent'!$B$8:$BH$8,0)), "") &amp; ""</f>
        <v/>
      </c>
      <c r="C119" t="str">
        <f>_xlfn.IFNA(INDEX('Systemmanager - Datenassistent'!$B$9:$BH$134,MATCH($A119,Input_Lieferant!$B$9:$B$134,0),MATCH(C$1,'Systemmanager - Datenassistent'!$B$8:$BH$8,0)), "") &amp; ""</f>
        <v/>
      </c>
      <c r="D119" t="str">
        <f>_xlfn.IFNA(INDEX('Systemmanager - Datenassistent'!$B$9:$BH$134,MATCH($A119,Input_Lieferant!$B$9:$B$134,0),MATCH(D$1,'Systemmanager - Datenassistent'!$B$8:$BH$8,0)), "") &amp; ""</f>
        <v/>
      </c>
    </row>
    <row r="120" spans="1:4" x14ac:dyDescent="0.2">
      <c r="A120" s="257" t="str">
        <f>IF(Input_Lieferant!B127="","",Input_Lieferant!B127)</f>
        <v/>
      </c>
      <c r="B120" t="str">
        <f>_xlfn.IFNA(INDEX('Systemmanager - Datenassistent'!$B$9:$BH$134,MATCH($A120,Input_Lieferant!$B$9:$B$134,0),MATCH(B$1,'Systemmanager - Datenassistent'!$B$8:$BH$8,0)), "") &amp; ""</f>
        <v/>
      </c>
      <c r="C120" t="str">
        <f>_xlfn.IFNA(INDEX('Systemmanager - Datenassistent'!$B$9:$BH$134,MATCH($A120,Input_Lieferant!$B$9:$B$134,0),MATCH(C$1,'Systemmanager - Datenassistent'!$B$8:$BH$8,0)), "") &amp; ""</f>
        <v/>
      </c>
      <c r="D120" t="str">
        <f>_xlfn.IFNA(INDEX('Systemmanager - Datenassistent'!$B$9:$BH$134,MATCH($A120,Input_Lieferant!$B$9:$B$134,0),MATCH(D$1,'Systemmanager - Datenassistent'!$B$8:$BH$8,0)), "") &amp; ""</f>
        <v/>
      </c>
    </row>
    <row r="121" spans="1:4" x14ac:dyDescent="0.2">
      <c r="A121" s="257" t="str">
        <f>IF(Input_Lieferant!B128="","",Input_Lieferant!B128)</f>
        <v/>
      </c>
      <c r="B121" t="str">
        <f>_xlfn.IFNA(INDEX('Systemmanager - Datenassistent'!$B$9:$BH$134,MATCH($A121,Input_Lieferant!$B$9:$B$134,0),MATCH(B$1,'Systemmanager - Datenassistent'!$B$8:$BH$8,0)), "") &amp; ""</f>
        <v/>
      </c>
      <c r="C121" t="str">
        <f>_xlfn.IFNA(INDEX('Systemmanager - Datenassistent'!$B$9:$BH$134,MATCH($A121,Input_Lieferant!$B$9:$B$134,0),MATCH(C$1,'Systemmanager - Datenassistent'!$B$8:$BH$8,0)), "") &amp; ""</f>
        <v/>
      </c>
      <c r="D121" t="str">
        <f>_xlfn.IFNA(INDEX('Systemmanager - Datenassistent'!$B$9:$BH$134,MATCH($A121,Input_Lieferant!$B$9:$B$134,0),MATCH(D$1,'Systemmanager - Datenassistent'!$B$8:$BH$8,0)), "") &amp; ""</f>
        <v/>
      </c>
    </row>
    <row r="122" spans="1:4" x14ac:dyDescent="0.2">
      <c r="A122" s="257" t="str">
        <f>IF(Input_Lieferant!B129="","",Input_Lieferant!B129)</f>
        <v/>
      </c>
      <c r="B122" t="str">
        <f>_xlfn.IFNA(INDEX('Systemmanager - Datenassistent'!$B$9:$BH$134,MATCH($A122,Input_Lieferant!$B$9:$B$134,0),MATCH(B$1,'Systemmanager - Datenassistent'!$B$8:$BH$8,0)), "") &amp; ""</f>
        <v/>
      </c>
      <c r="C122" t="str">
        <f>_xlfn.IFNA(INDEX('Systemmanager - Datenassistent'!$B$9:$BH$134,MATCH($A122,Input_Lieferant!$B$9:$B$134,0),MATCH(C$1,'Systemmanager - Datenassistent'!$B$8:$BH$8,0)), "") &amp; ""</f>
        <v/>
      </c>
      <c r="D122" t="str">
        <f>_xlfn.IFNA(INDEX('Systemmanager - Datenassistent'!$B$9:$BH$134,MATCH($A122,Input_Lieferant!$B$9:$B$134,0),MATCH(D$1,'Systemmanager - Datenassistent'!$B$8:$BH$8,0)), "") &amp; ""</f>
        <v/>
      </c>
    </row>
    <row r="123" spans="1:4" x14ac:dyDescent="0.2">
      <c r="A123" s="257" t="str">
        <f>IF(Input_Lieferant!B130="","",Input_Lieferant!B130)</f>
        <v/>
      </c>
      <c r="B123" t="str">
        <f>_xlfn.IFNA(INDEX('Systemmanager - Datenassistent'!$B$9:$BH$134,MATCH($A123,Input_Lieferant!$B$9:$B$134,0),MATCH(B$1,'Systemmanager - Datenassistent'!$B$8:$BH$8,0)), "") &amp; ""</f>
        <v/>
      </c>
      <c r="C123" t="str">
        <f>_xlfn.IFNA(INDEX('Systemmanager - Datenassistent'!$B$9:$BH$134,MATCH($A123,Input_Lieferant!$B$9:$B$134,0),MATCH(C$1,'Systemmanager - Datenassistent'!$B$8:$BH$8,0)), "") &amp; ""</f>
        <v/>
      </c>
      <c r="D123" t="str">
        <f>_xlfn.IFNA(INDEX('Systemmanager - Datenassistent'!$B$9:$BH$134,MATCH($A123,Input_Lieferant!$B$9:$B$134,0),MATCH(D$1,'Systemmanager - Datenassistent'!$B$8:$BH$8,0)), "") &amp; ""</f>
        <v/>
      </c>
    </row>
    <row r="124" spans="1:4" x14ac:dyDescent="0.2">
      <c r="A124" s="257" t="str">
        <f>IF(Input_Lieferant!B131="","",Input_Lieferant!B131)</f>
        <v/>
      </c>
      <c r="B124" t="str">
        <f>_xlfn.IFNA(INDEX('Systemmanager - Datenassistent'!$B$9:$BH$134,MATCH($A124,Input_Lieferant!$B$9:$B$134,0),MATCH(B$1,'Systemmanager - Datenassistent'!$B$8:$BH$8,0)), "") &amp; ""</f>
        <v/>
      </c>
      <c r="C124" t="str">
        <f>_xlfn.IFNA(INDEX('Systemmanager - Datenassistent'!$B$9:$BH$134,MATCH($A124,Input_Lieferant!$B$9:$B$134,0),MATCH(C$1,'Systemmanager - Datenassistent'!$B$8:$BH$8,0)), "") &amp; ""</f>
        <v/>
      </c>
      <c r="D124" t="str">
        <f>_xlfn.IFNA(INDEX('Systemmanager - Datenassistent'!$B$9:$BH$134,MATCH($A124,Input_Lieferant!$B$9:$B$134,0),MATCH(D$1,'Systemmanager - Datenassistent'!$B$8:$BH$8,0)), "") &amp; ""</f>
        <v/>
      </c>
    </row>
    <row r="125" spans="1:4" x14ac:dyDescent="0.2">
      <c r="A125" s="257" t="str">
        <f>IF(Input_Lieferant!B132="","",Input_Lieferant!B132)</f>
        <v/>
      </c>
      <c r="B125" t="str">
        <f>_xlfn.IFNA(INDEX('Systemmanager - Datenassistent'!$B$9:$BH$134,MATCH($A125,Input_Lieferant!$B$9:$B$134,0),MATCH(B$1,'Systemmanager - Datenassistent'!$B$8:$BH$8,0)), "") &amp; ""</f>
        <v/>
      </c>
      <c r="C125" t="str">
        <f>_xlfn.IFNA(INDEX('Systemmanager - Datenassistent'!$B$9:$BH$134,MATCH($A125,Input_Lieferant!$B$9:$B$134,0),MATCH(C$1,'Systemmanager - Datenassistent'!$B$8:$BH$8,0)), "") &amp; ""</f>
        <v/>
      </c>
      <c r="D125" t="str">
        <f>_xlfn.IFNA(INDEX('Systemmanager - Datenassistent'!$B$9:$BH$134,MATCH($A125,Input_Lieferant!$B$9:$B$134,0),MATCH(D$1,'Systemmanager - Datenassistent'!$B$8:$BH$8,0)), "") &amp; ""</f>
        <v/>
      </c>
    </row>
    <row r="126" spans="1:4" x14ac:dyDescent="0.2">
      <c r="A126" s="257" t="str">
        <f>IF(Input_Lieferant!B133="","",Input_Lieferant!B133)</f>
        <v/>
      </c>
      <c r="B126" t="str">
        <f>_xlfn.IFNA(INDEX('Systemmanager - Datenassistent'!$B$9:$BH$134,MATCH($A126,Input_Lieferant!$B$9:$B$134,0),MATCH(B$1,'Systemmanager - Datenassistent'!$B$8:$BH$8,0)), "") &amp; ""</f>
        <v/>
      </c>
      <c r="C126" t="str">
        <f>_xlfn.IFNA(INDEX('Systemmanager - Datenassistent'!$B$9:$BH$134,MATCH($A126,Input_Lieferant!$B$9:$B$134,0),MATCH(C$1,'Systemmanager - Datenassistent'!$B$8:$BH$8,0)), "") &amp; ""</f>
        <v/>
      </c>
      <c r="D126" t="str">
        <f>_xlfn.IFNA(INDEX('Systemmanager - Datenassistent'!$B$9:$BH$134,MATCH($A126,Input_Lieferant!$B$9:$B$134,0),MATCH(D$1,'Systemmanager - Datenassistent'!$B$8:$BH$8,0)), "") &amp; ""</f>
        <v/>
      </c>
    </row>
    <row r="127" spans="1:4" x14ac:dyDescent="0.2">
      <c r="A127" s="257" t="str">
        <f>IF(Input_Lieferant!B134="","",Input_Lieferant!B134)</f>
        <v/>
      </c>
      <c r="B127" t="str">
        <f>_xlfn.IFNA(INDEX('Systemmanager - Datenassistent'!$B$9:$BH$134,MATCH($A127,Input_Lieferant!$B$9:$B$134,0),MATCH(B$1,'Systemmanager - Datenassistent'!$B$8:$BH$8,0)), "") &amp; ""</f>
        <v/>
      </c>
      <c r="C127" t="str">
        <f>_xlfn.IFNA(INDEX('Systemmanager - Datenassistent'!$B$9:$BH$134,MATCH($A127,Input_Lieferant!$B$9:$B$134,0),MATCH(C$1,'Systemmanager - Datenassistent'!$B$8:$BH$8,0)), "") &amp; ""</f>
        <v/>
      </c>
      <c r="D127" t="str">
        <f>_xlfn.IFNA(INDEX('Systemmanager - Datenassistent'!$B$9:$BH$134,MATCH($A127,Input_Lieferant!$B$9:$B$134,0),MATCH(D$1,'Systemmanager - Datenassistent'!$B$8:$BH$8,0)), "") &amp; ""</f>
        <v/>
      </c>
    </row>
    <row r="128" spans="1:4" x14ac:dyDescent="0.2">
      <c r="A128" s="257" t="str">
        <f>IF(Input_Lieferant!B135="","",Input_Lieferant!B135)</f>
        <v/>
      </c>
      <c r="B128" t="str">
        <f>_xlfn.IFNA(INDEX('Systemmanager - Datenassistent'!$B$9:$BH$134,MATCH($A128,Input_Lieferant!$B$9:$B$134,0),MATCH(B$1,'Systemmanager - Datenassistent'!$B$8:$BH$8,0)), "") &amp; ""</f>
        <v/>
      </c>
      <c r="C128" t="str">
        <f>_xlfn.IFNA(INDEX('Systemmanager - Datenassistent'!$B$9:$BH$134,MATCH($A128,Input_Lieferant!$B$9:$B$134,0),MATCH(C$1,'Systemmanager - Datenassistent'!$B$8:$BH$8,0)), "") &amp; ""</f>
        <v/>
      </c>
      <c r="D128" t="str">
        <f>_xlfn.IFNA(INDEX('Systemmanager - Datenassistent'!$B$9:$BH$134,MATCH($A128,Input_Lieferant!$B$9:$B$134,0),MATCH(D$1,'Systemmanager - Datenassistent'!$B$8:$BH$8,0)), "") &amp; ""</f>
        <v/>
      </c>
    </row>
    <row r="129" spans="1:4" x14ac:dyDescent="0.2">
      <c r="A129" s="257" t="str">
        <f>IF(Input_Lieferant!B136="","",Input_Lieferant!B136)</f>
        <v/>
      </c>
      <c r="B129" t="str">
        <f>_xlfn.IFNA(INDEX('Systemmanager - Datenassistent'!$B$9:$BH$134,MATCH($A129,Input_Lieferant!$B$9:$B$134,0),MATCH(B$1,'Systemmanager - Datenassistent'!$B$8:$BH$8,0)), "") &amp; ""</f>
        <v/>
      </c>
      <c r="C129" t="str">
        <f>_xlfn.IFNA(INDEX('Systemmanager - Datenassistent'!$B$9:$BH$134,MATCH($A129,Input_Lieferant!$B$9:$B$134,0),MATCH(C$1,'Systemmanager - Datenassistent'!$B$8:$BH$8,0)), "") &amp; ""</f>
        <v/>
      </c>
      <c r="D129" t="str">
        <f>_xlfn.IFNA(INDEX('Systemmanager - Datenassistent'!$B$9:$BH$134,MATCH($A129,Input_Lieferant!$B$9:$B$134,0),MATCH(D$1,'Systemmanager - Datenassistent'!$B$8:$BH$8,0)), "") &amp; ""</f>
        <v/>
      </c>
    </row>
    <row r="130" spans="1:4" x14ac:dyDescent="0.2">
      <c r="A130" s="257" t="str">
        <f>IF(Input_Lieferant!B137="","",Input_Lieferant!B137)</f>
        <v/>
      </c>
      <c r="B130" t="str">
        <f>_xlfn.IFNA(INDEX('Systemmanager - Datenassistent'!$B$9:$BH$134,MATCH($A130,Input_Lieferant!$B$9:$B$134,0),MATCH(B$1,'Systemmanager - Datenassistent'!$B$8:$BH$8,0)), "") &amp; ""</f>
        <v/>
      </c>
      <c r="C130" t="str">
        <f>_xlfn.IFNA(INDEX('Systemmanager - Datenassistent'!$B$9:$BH$134,MATCH($A130,Input_Lieferant!$B$9:$B$134,0),MATCH(C$1,'Systemmanager - Datenassistent'!$B$8:$BH$8,0)), "") &amp; ""</f>
        <v/>
      </c>
      <c r="D130" t="str">
        <f>_xlfn.IFNA(INDEX('Systemmanager - Datenassistent'!$B$9:$BH$134,MATCH($A130,Input_Lieferant!$B$9:$B$134,0),MATCH(D$1,'Systemmanager - Datenassistent'!$B$8:$BH$8,0)), "") &amp; ""</f>
        <v/>
      </c>
    </row>
    <row r="131" spans="1:4" x14ac:dyDescent="0.2">
      <c r="A131" s="257" t="str">
        <f>IF(Input_Lieferant!B138="","",Input_Lieferant!B138)</f>
        <v/>
      </c>
      <c r="B131" t="str">
        <f>_xlfn.IFNA(INDEX('Systemmanager - Datenassistent'!$B$9:$BH$134,MATCH($A131,Input_Lieferant!$B$9:$B$134,0),MATCH(B$1,'Systemmanager - Datenassistent'!$B$8:$BH$8,0)), "") &amp; ""</f>
        <v/>
      </c>
      <c r="C131" t="str">
        <f>_xlfn.IFNA(INDEX('Systemmanager - Datenassistent'!$B$9:$BH$134,MATCH($A131,Input_Lieferant!$B$9:$B$134,0),MATCH(C$1,'Systemmanager - Datenassistent'!$B$8:$BH$8,0)), "") &amp; ""</f>
        <v/>
      </c>
      <c r="D131" t="str">
        <f>_xlfn.IFNA(INDEX('Systemmanager - Datenassistent'!$B$9:$BH$134,MATCH($A131,Input_Lieferant!$B$9:$B$134,0),MATCH(D$1,'Systemmanager - Datenassistent'!$B$8:$BH$8,0)), "") &amp; ""</f>
        <v/>
      </c>
    </row>
    <row r="132" spans="1:4" x14ac:dyDescent="0.2">
      <c r="A132" s="257" t="str">
        <f>IF(Input_Lieferant!B139="","",Input_Lieferant!B139)</f>
        <v/>
      </c>
      <c r="B132" t="str">
        <f>_xlfn.IFNA(INDEX('Systemmanager - Datenassistent'!$B$9:$BH$134,MATCH($A132,Input_Lieferant!$B$9:$B$134,0),MATCH(B$1,'Systemmanager - Datenassistent'!$B$8:$BH$8,0)), "") &amp; ""</f>
        <v/>
      </c>
      <c r="C132" t="str">
        <f>_xlfn.IFNA(INDEX('Systemmanager - Datenassistent'!$B$9:$BH$134,MATCH($A132,Input_Lieferant!$B$9:$B$134,0),MATCH(C$1,'Systemmanager - Datenassistent'!$B$8:$BH$8,0)), "") &amp; ""</f>
        <v/>
      </c>
      <c r="D132" t="str">
        <f>_xlfn.IFNA(INDEX('Systemmanager - Datenassistent'!$B$9:$BH$134,MATCH($A132,Input_Lieferant!$B$9:$B$134,0),MATCH(D$1,'Systemmanager - Datenassistent'!$B$8:$BH$8,0)), "") &amp; ""</f>
        <v/>
      </c>
    </row>
    <row r="133" spans="1:4" x14ac:dyDescent="0.2">
      <c r="A133" s="257" t="str">
        <f>IF(Input_Lieferant!B140="","",Input_Lieferant!B140)</f>
        <v/>
      </c>
      <c r="B133" t="str">
        <f>_xlfn.IFNA(INDEX('Systemmanager - Datenassistent'!$B$9:$BH$134,MATCH($A133,Input_Lieferant!$B$9:$B$134,0),MATCH(B$1,'Systemmanager - Datenassistent'!$B$8:$BH$8,0)), "") &amp; ""</f>
        <v/>
      </c>
      <c r="C133" t="str">
        <f>_xlfn.IFNA(INDEX('Systemmanager - Datenassistent'!$B$9:$BH$134,MATCH($A133,Input_Lieferant!$B$9:$B$134,0),MATCH(C$1,'Systemmanager - Datenassistent'!$B$8:$BH$8,0)), "") &amp; ""</f>
        <v/>
      </c>
      <c r="D133" t="str">
        <f>_xlfn.IFNA(INDEX('Systemmanager - Datenassistent'!$B$9:$BH$134,MATCH($A133,Input_Lieferant!$B$9:$B$134,0),MATCH(D$1,'Systemmanager - Datenassistent'!$B$8:$BH$8,0)), "") &amp; ""</f>
        <v/>
      </c>
    </row>
    <row r="134" spans="1:4" x14ac:dyDescent="0.2">
      <c r="A134" s="257" t="str">
        <f>IF(Input_Lieferant!B141="","",Input_Lieferant!B141)</f>
        <v/>
      </c>
      <c r="B134" t="str">
        <f>_xlfn.IFNA(INDEX('Systemmanager - Datenassistent'!$B$9:$BH$134,MATCH($A134,Input_Lieferant!$B$9:$B$134,0),MATCH(B$1,'Systemmanager - Datenassistent'!$B$8:$BH$8,0)), "") &amp; ""</f>
        <v/>
      </c>
      <c r="C134" t="str">
        <f>_xlfn.IFNA(INDEX('Systemmanager - Datenassistent'!$B$9:$BH$134,MATCH($A134,Input_Lieferant!$B$9:$B$134,0),MATCH(C$1,'Systemmanager - Datenassistent'!$B$8:$BH$8,0)), "") &amp; ""</f>
        <v/>
      </c>
      <c r="D134" t="str">
        <f>_xlfn.IFNA(INDEX('Systemmanager - Datenassistent'!$B$9:$BH$134,MATCH($A134,Input_Lieferant!$B$9:$B$134,0),MATCH(D$1,'Systemmanager - Datenassistent'!$B$8:$BH$8,0)), "") &amp; ""</f>
        <v/>
      </c>
    </row>
    <row r="135" spans="1:4" x14ac:dyDescent="0.2">
      <c r="A135" s="257" t="str">
        <f>IF(Input_Lieferant!B142="","",Input_Lieferant!B142)</f>
        <v/>
      </c>
      <c r="B135" t="str">
        <f>_xlfn.IFNA(INDEX('Systemmanager - Datenassistent'!$B$9:$BH$134,MATCH($A135,Input_Lieferant!$B$9:$B$134,0),MATCH(B$1,'Systemmanager - Datenassistent'!$B$8:$BH$8,0)), "") &amp; ""</f>
        <v/>
      </c>
      <c r="C135" t="str">
        <f>_xlfn.IFNA(INDEX('Systemmanager - Datenassistent'!$B$9:$BH$134,MATCH($A135,Input_Lieferant!$B$9:$B$134,0),MATCH(C$1,'Systemmanager - Datenassistent'!$B$8:$BH$8,0)), "") &amp; ""</f>
        <v/>
      </c>
      <c r="D135" t="str">
        <f>_xlfn.IFNA(INDEX('Systemmanager - Datenassistent'!$B$9:$BH$134,MATCH($A135,Input_Lieferant!$B$9:$B$134,0),MATCH(D$1,'Systemmanager - Datenassistent'!$B$8:$BH$8,0)), "") &amp; ""</f>
        <v/>
      </c>
    </row>
    <row r="136" spans="1:4" x14ac:dyDescent="0.2">
      <c r="A136" s="257" t="str">
        <f>IF(Input_Lieferant!B143="","",Input_Lieferant!B143)</f>
        <v/>
      </c>
      <c r="B136" t="str">
        <f>_xlfn.IFNA(INDEX('Systemmanager - Datenassistent'!$B$9:$BH$134,MATCH($A136,Input_Lieferant!$B$9:$B$134,0),MATCH(B$1,'Systemmanager - Datenassistent'!$B$8:$BH$8,0)), "") &amp; ""</f>
        <v/>
      </c>
      <c r="C136" t="str">
        <f>_xlfn.IFNA(INDEX('Systemmanager - Datenassistent'!$B$9:$BH$134,MATCH($A136,Input_Lieferant!$B$9:$B$134,0),MATCH(C$1,'Systemmanager - Datenassistent'!$B$8:$BH$8,0)), "") &amp; ""</f>
        <v/>
      </c>
      <c r="D136" t="str">
        <f>_xlfn.IFNA(INDEX('Systemmanager - Datenassistent'!$B$9:$BH$134,MATCH($A136,Input_Lieferant!$B$9:$B$134,0),MATCH(D$1,'Systemmanager - Datenassistent'!$B$8:$BH$8,0)), "") &amp; ""</f>
        <v/>
      </c>
    </row>
    <row r="137" spans="1:4" x14ac:dyDescent="0.2">
      <c r="A137" s="257" t="str">
        <f>IF(Input_Lieferant!B144="","",Input_Lieferant!B144)</f>
        <v/>
      </c>
      <c r="B137" t="str">
        <f>_xlfn.IFNA(INDEX('Systemmanager - Datenassistent'!$B$9:$BH$134,MATCH($A137,Input_Lieferant!$B$9:$B$134,0),MATCH(B$1,'Systemmanager - Datenassistent'!$B$8:$BH$8,0)), "") &amp; ""</f>
        <v/>
      </c>
      <c r="C137" t="str">
        <f>_xlfn.IFNA(INDEX('Systemmanager - Datenassistent'!$B$9:$BH$134,MATCH($A137,Input_Lieferant!$B$9:$B$134,0),MATCH(C$1,'Systemmanager - Datenassistent'!$B$8:$BH$8,0)), "") &amp; ""</f>
        <v/>
      </c>
      <c r="D137" t="str">
        <f>_xlfn.IFNA(INDEX('Systemmanager - Datenassistent'!$B$9:$BH$134,MATCH($A137,Input_Lieferant!$B$9:$B$134,0),MATCH(D$1,'Systemmanager - Datenassistent'!$B$8:$BH$8,0)), "") &amp; ""</f>
        <v/>
      </c>
    </row>
    <row r="138" spans="1:4" x14ac:dyDescent="0.2">
      <c r="A138" s="257" t="str">
        <f>IF(Input_Lieferant!B145="","",Input_Lieferant!B145)</f>
        <v/>
      </c>
      <c r="B138" t="str">
        <f>_xlfn.IFNA(INDEX('Systemmanager - Datenassistent'!$B$9:$BH$134,MATCH($A138,Input_Lieferant!$B$9:$B$134,0),MATCH(B$1,'Systemmanager - Datenassistent'!$B$8:$BH$8,0)), "") &amp; ""</f>
        <v/>
      </c>
      <c r="C138" t="str">
        <f>_xlfn.IFNA(INDEX('Systemmanager - Datenassistent'!$B$9:$BH$134,MATCH($A138,Input_Lieferant!$B$9:$B$134,0),MATCH(C$1,'Systemmanager - Datenassistent'!$B$8:$BH$8,0)), "") &amp; ""</f>
        <v/>
      </c>
      <c r="D138" t="str">
        <f>_xlfn.IFNA(INDEX('Systemmanager - Datenassistent'!$B$9:$BH$134,MATCH($A138,Input_Lieferant!$B$9:$B$134,0),MATCH(D$1,'Systemmanager - Datenassistent'!$B$8:$BH$8,0)), "") &amp; ""</f>
        <v/>
      </c>
    </row>
    <row r="139" spans="1:4" x14ac:dyDescent="0.2">
      <c r="A139" s="257" t="str">
        <f>IF(Input_Lieferant!B146="","",Input_Lieferant!B146)</f>
        <v/>
      </c>
      <c r="B139" t="str">
        <f>_xlfn.IFNA(INDEX('Systemmanager - Datenassistent'!$B$9:$BH$134,MATCH($A139,Input_Lieferant!$B$9:$B$134,0),MATCH(B$1,'Systemmanager - Datenassistent'!$B$8:$BH$8,0)), "") &amp; ""</f>
        <v/>
      </c>
      <c r="C139" t="str">
        <f>_xlfn.IFNA(INDEX('Systemmanager - Datenassistent'!$B$9:$BH$134,MATCH($A139,Input_Lieferant!$B$9:$B$134,0),MATCH(C$1,'Systemmanager - Datenassistent'!$B$8:$BH$8,0)), "") &amp; ""</f>
        <v/>
      </c>
      <c r="D139" t="str">
        <f>_xlfn.IFNA(INDEX('Systemmanager - Datenassistent'!$B$9:$BH$134,MATCH($A139,Input_Lieferant!$B$9:$B$134,0),MATCH(D$1,'Systemmanager - Datenassistent'!$B$8:$BH$8,0)), "") &amp; ""</f>
        <v/>
      </c>
    </row>
    <row r="140" spans="1:4" x14ac:dyDescent="0.2">
      <c r="A140" s="257" t="str">
        <f>IF(Input_Lieferant!B147="","",Input_Lieferant!B147)</f>
        <v/>
      </c>
      <c r="B140" t="str">
        <f>_xlfn.IFNA(INDEX('Systemmanager - Datenassistent'!$B$9:$BH$134,MATCH($A140,Input_Lieferant!$B$9:$B$134,0),MATCH(B$1,'Systemmanager - Datenassistent'!$B$8:$BH$8,0)), "") &amp; ""</f>
        <v/>
      </c>
      <c r="C140" t="str">
        <f>_xlfn.IFNA(INDEX('Systemmanager - Datenassistent'!$B$9:$BH$134,MATCH($A140,Input_Lieferant!$B$9:$B$134,0),MATCH(C$1,'Systemmanager - Datenassistent'!$B$8:$BH$8,0)), "") &amp; ""</f>
        <v/>
      </c>
      <c r="D140" t="str">
        <f>_xlfn.IFNA(INDEX('Systemmanager - Datenassistent'!$B$9:$BH$134,MATCH($A140,Input_Lieferant!$B$9:$B$134,0),MATCH(D$1,'Systemmanager - Datenassistent'!$B$8:$BH$8,0)), "") &amp; ""</f>
        <v/>
      </c>
    </row>
    <row r="141" spans="1:4" x14ac:dyDescent="0.2">
      <c r="A141" s="257" t="str">
        <f>IF(Input_Lieferant!B148="","",Input_Lieferant!B148)</f>
        <v/>
      </c>
      <c r="B141" t="str">
        <f>_xlfn.IFNA(INDEX('Systemmanager - Datenassistent'!$B$9:$BH$134,MATCH($A141,Input_Lieferant!$B$9:$B$134,0),MATCH(B$1,'Systemmanager - Datenassistent'!$B$8:$BH$8,0)), "") &amp; ""</f>
        <v/>
      </c>
      <c r="C141" t="str">
        <f>_xlfn.IFNA(INDEX('Systemmanager - Datenassistent'!$B$9:$BH$134,MATCH($A141,Input_Lieferant!$B$9:$B$134,0),MATCH(C$1,'Systemmanager - Datenassistent'!$B$8:$BH$8,0)), "") &amp; ""</f>
        <v/>
      </c>
      <c r="D141" t="str">
        <f>_xlfn.IFNA(INDEX('Systemmanager - Datenassistent'!$B$9:$BH$134,MATCH($A141,Input_Lieferant!$B$9:$B$134,0),MATCH(D$1,'Systemmanager - Datenassistent'!$B$8:$BH$8,0)), "") &amp; ""</f>
        <v/>
      </c>
    </row>
    <row r="142" spans="1:4" x14ac:dyDescent="0.2">
      <c r="A142" s="257" t="str">
        <f>IF(Input_Lieferant!B149="","",Input_Lieferant!B149)</f>
        <v/>
      </c>
      <c r="B142" t="str">
        <f>_xlfn.IFNA(INDEX('Systemmanager - Datenassistent'!$B$9:$BH$134,MATCH($A142,Input_Lieferant!$B$9:$B$134,0),MATCH(B$1,'Systemmanager - Datenassistent'!$B$8:$BH$8,0)), "") &amp; ""</f>
        <v/>
      </c>
      <c r="C142" t="str">
        <f>_xlfn.IFNA(INDEX('Systemmanager - Datenassistent'!$B$9:$BH$134,MATCH($A142,Input_Lieferant!$B$9:$B$134,0),MATCH(C$1,'Systemmanager - Datenassistent'!$B$8:$BH$8,0)), "") &amp; ""</f>
        <v/>
      </c>
      <c r="D142" t="str">
        <f>_xlfn.IFNA(INDEX('Systemmanager - Datenassistent'!$B$9:$BH$134,MATCH($A142,Input_Lieferant!$B$9:$B$134,0),MATCH(D$1,'Systemmanager - Datenassistent'!$B$8:$BH$8,0)), "") &amp; ""</f>
        <v/>
      </c>
    </row>
    <row r="143" spans="1:4" x14ac:dyDescent="0.2">
      <c r="A143" s="257" t="str">
        <f>IF(Input_Lieferant!B150="","",Input_Lieferant!B150)</f>
        <v/>
      </c>
      <c r="B143" t="str">
        <f>_xlfn.IFNA(INDEX('Systemmanager - Datenassistent'!$B$9:$BH$134,MATCH($A143,Input_Lieferant!$B$9:$B$134,0),MATCH(B$1,'Systemmanager - Datenassistent'!$B$8:$BH$8,0)), "") &amp; ""</f>
        <v/>
      </c>
      <c r="C143" t="str">
        <f>_xlfn.IFNA(INDEX('Systemmanager - Datenassistent'!$B$9:$BH$134,MATCH($A143,Input_Lieferant!$B$9:$B$134,0),MATCH(C$1,'Systemmanager - Datenassistent'!$B$8:$BH$8,0)), "") &amp; ""</f>
        <v/>
      </c>
      <c r="D143" t="str">
        <f>_xlfn.IFNA(INDEX('Systemmanager - Datenassistent'!$B$9:$BH$134,MATCH($A143,Input_Lieferant!$B$9:$B$134,0),MATCH(D$1,'Systemmanager - Datenassistent'!$B$8:$BH$8,0)), "") &amp; ""</f>
        <v/>
      </c>
    </row>
    <row r="144" spans="1:4" x14ac:dyDescent="0.2">
      <c r="A144" s="257" t="str">
        <f>IF(Input_Lieferant!B151="","",Input_Lieferant!B151)</f>
        <v/>
      </c>
      <c r="B144" t="str">
        <f>_xlfn.IFNA(INDEX('Systemmanager - Datenassistent'!$B$9:$BH$134,MATCH($A144,Input_Lieferant!$B$9:$B$134,0),MATCH(B$1,'Systemmanager - Datenassistent'!$B$8:$BH$8,0)), "") &amp; ""</f>
        <v/>
      </c>
      <c r="C144" t="str">
        <f>_xlfn.IFNA(INDEX('Systemmanager - Datenassistent'!$B$9:$BH$134,MATCH($A144,Input_Lieferant!$B$9:$B$134,0),MATCH(C$1,'Systemmanager - Datenassistent'!$B$8:$BH$8,0)), "") &amp; ""</f>
        <v/>
      </c>
      <c r="D144" t="str">
        <f>_xlfn.IFNA(INDEX('Systemmanager - Datenassistent'!$B$9:$BH$134,MATCH($A144,Input_Lieferant!$B$9:$B$134,0),MATCH(D$1,'Systemmanager - Datenassistent'!$B$8:$BH$8,0)), "") &amp; ""</f>
        <v/>
      </c>
    </row>
    <row r="145" spans="1:4" x14ac:dyDescent="0.2">
      <c r="A145" s="257" t="str">
        <f>IF(Input_Lieferant!B152="","",Input_Lieferant!B152)</f>
        <v/>
      </c>
      <c r="B145" t="str">
        <f>_xlfn.IFNA(INDEX('Systemmanager - Datenassistent'!$B$9:$BH$134,MATCH($A145,Input_Lieferant!$B$9:$B$134,0),MATCH(B$1,'Systemmanager - Datenassistent'!$B$8:$BH$8,0)), "") &amp; ""</f>
        <v/>
      </c>
      <c r="C145" t="str">
        <f>_xlfn.IFNA(INDEX('Systemmanager - Datenassistent'!$B$9:$BH$134,MATCH($A145,Input_Lieferant!$B$9:$B$134,0),MATCH(C$1,'Systemmanager - Datenassistent'!$B$8:$BH$8,0)), "") &amp; ""</f>
        <v/>
      </c>
      <c r="D145" t="str">
        <f>_xlfn.IFNA(INDEX('Systemmanager - Datenassistent'!$B$9:$BH$134,MATCH($A145,Input_Lieferant!$B$9:$B$134,0),MATCH(D$1,'Systemmanager - Datenassistent'!$B$8:$BH$8,0)), "") &amp; ""</f>
        <v/>
      </c>
    </row>
    <row r="146" spans="1:4" x14ac:dyDescent="0.2">
      <c r="A146" s="257" t="str">
        <f>IF(Input_Lieferant!B153="","",Input_Lieferant!B153)</f>
        <v/>
      </c>
      <c r="B146" t="str">
        <f>_xlfn.IFNA(INDEX('Systemmanager - Datenassistent'!$B$9:$BH$134,MATCH($A146,Input_Lieferant!$B$9:$B$134,0),MATCH(B$1,'Systemmanager - Datenassistent'!$B$8:$BH$8,0)), "") &amp; ""</f>
        <v/>
      </c>
      <c r="C146" t="str">
        <f>_xlfn.IFNA(INDEX('Systemmanager - Datenassistent'!$B$9:$BH$134,MATCH($A146,Input_Lieferant!$B$9:$B$134,0),MATCH(C$1,'Systemmanager - Datenassistent'!$B$8:$BH$8,0)), "") &amp; ""</f>
        <v/>
      </c>
      <c r="D146" t="str">
        <f>_xlfn.IFNA(INDEX('Systemmanager - Datenassistent'!$B$9:$BH$134,MATCH($A146,Input_Lieferant!$B$9:$B$134,0),MATCH(D$1,'Systemmanager - Datenassistent'!$B$8:$BH$8,0)), "") &amp; ""</f>
        <v/>
      </c>
    </row>
    <row r="147" spans="1:4" x14ac:dyDescent="0.2">
      <c r="A147" s="257" t="str">
        <f>IF(Input_Lieferant!B154="","",Input_Lieferant!B154)</f>
        <v/>
      </c>
      <c r="B147" t="str">
        <f>_xlfn.IFNA(INDEX('Systemmanager - Datenassistent'!$B$9:$BH$134,MATCH($A147,Input_Lieferant!$B$9:$B$134,0),MATCH(B$1,'Systemmanager - Datenassistent'!$B$8:$BH$8,0)), "") &amp; ""</f>
        <v/>
      </c>
      <c r="C147" t="str">
        <f>_xlfn.IFNA(INDEX('Systemmanager - Datenassistent'!$B$9:$BH$134,MATCH($A147,Input_Lieferant!$B$9:$B$134,0),MATCH(C$1,'Systemmanager - Datenassistent'!$B$8:$BH$8,0)), "") &amp; ""</f>
        <v/>
      </c>
      <c r="D147" t="str">
        <f>_xlfn.IFNA(INDEX('Systemmanager - Datenassistent'!$B$9:$BH$134,MATCH($A147,Input_Lieferant!$B$9:$B$134,0),MATCH(D$1,'Systemmanager - Datenassistent'!$B$8:$BH$8,0)), "") &amp; ""</f>
        <v/>
      </c>
    </row>
    <row r="148" spans="1:4" x14ac:dyDescent="0.2">
      <c r="A148" s="257" t="str">
        <f>IF(Input_Lieferant!B155="","",Input_Lieferant!B155)</f>
        <v/>
      </c>
      <c r="B148" t="str">
        <f>_xlfn.IFNA(INDEX('Systemmanager - Datenassistent'!$B$9:$BH$134,MATCH($A148,Input_Lieferant!$B$9:$B$134,0),MATCH(B$1,'Systemmanager - Datenassistent'!$B$8:$BH$8,0)), "") &amp; ""</f>
        <v/>
      </c>
      <c r="C148" t="str">
        <f>_xlfn.IFNA(INDEX('Systemmanager - Datenassistent'!$B$9:$BH$134,MATCH($A148,Input_Lieferant!$B$9:$B$134,0),MATCH(C$1,'Systemmanager - Datenassistent'!$B$8:$BH$8,0)), "") &amp; ""</f>
        <v/>
      </c>
      <c r="D148" t="str">
        <f>_xlfn.IFNA(INDEX('Systemmanager - Datenassistent'!$B$9:$BH$134,MATCH($A148,Input_Lieferant!$B$9:$B$134,0),MATCH(D$1,'Systemmanager - Datenassistent'!$B$8:$BH$8,0)), "") &amp; ""</f>
        <v/>
      </c>
    </row>
    <row r="149" spans="1:4" x14ac:dyDescent="0.2">
      <c r="A149" s="257" t="str">
        <f>IF(Input_Lieferant!B156="","",Input_Lieferant!B156)</f>
        <v/>
      </c>
      <c r="B149" t="str">
        <f>_xlfn.IFNA(INDEX('Systemmanager - Datenassistent'!$B$9:$BH$134,MATCH($A149,Input_Lieferant!$B$9:$B$134,0),MATCH(B$1,'Systemmanager - Datenassistent'!$B$8:$BH$8,0)), "") &amp; ""</f>
        <v/>
      </c>
      <c r="C149" t="str">
        <f>_xlfn.IFNA(INDEX('Systemmanager - Datenassistent'!$B$9:$BH$134,MATCH($A149,Input_Lieferant!$B$9:$B$134,0),MATCH(C$1,'Systemmanager - Datenassistent'!$B$8:$BH$8,0)), "") &amp; ""</f>
        <v/>
      </c>
      <c r="D149" t="str">
        <f>_xlfn.IFNA(INDEX('Systemmanager - Datenassistent'!$B$9:$BH$134,MATCH($A149,Input_Lieferant!$B$9:$B$134,0),MATCH(D$1,'Systemmanager - Datenassistent'!$B$8:$BH$8,0)), "") &amp; ""</f>
        <v/>
      </c>
    </row>
    <row r="150" spans="1:4" x14ac:dyDescent="0.2">
      <c r="A150" s="257" t="str">
        <f>IF(Input_Lieferant!B157="","",Input_Lieferant!B157)</f>
        <v/>
      </c>
      <c r="B150" t="str">
        <f>_xlfn.IFNA(INDEX('Systemmanager - Datenassistent'!$B$9:$BH$134,MATCH($A150,Input_Lieferant!$B$9:$B$134,0),MATCH(B$1,'Systemmanager - Datenassistent'!$B$8:$BH$8,0)), "") &amp; ""</f>
        <v/>
      </c>
      <c r="C150" t="str">
        <f>_xlfn.IFNA(INDEX('Systemmanager - Datenassistent'!$B$9:$BH$134,MATCH($A150,Input_Lieferant!$B$9:$B$134,0),MATCH(C$1,'Systemmanager - Datenassistent'!$B$8:$BH$8,0)), "") &amp; ""</f>
        <v/>
      </c>
      <c r="D150" t="str">
        <f>_xlfn.IFNA(INDEX('Systemmanager - Datenassistent'!$B$9:$BH$134,MATCH($A150,Input_Lieferant!$B$9:$B$134,0),MATCH(D$1,'Systemmanager - Datenassistent'!$B$8:$BH$8,0)), "") &amp; ""</f>
        <v/>
      </c>
    </row>
    <row r="151" spans="1:4" x14ac:dyDescent="0.2">
      <c r="A151" s="257" t="str">
        <f>IF(Input_Lieferant!B158="","",Input_Lieferant!B158)</f>
        <v/>
      </c>
      <c r="B151" t="str">
        <f>_xlfn.IFNA(INDEX('Systemmanager - Datenassistent'!$B$9:$BH$134,MATCH($A151,Input_Lieferant!$B$9:$B$134,0),MATCH(B$1,'Systemmanager - Datenassistent'!$B$8:$BH$8,0)), "") &amp; ""</f>
        <v/>
      </c>
      <c r="C151" t="str">
        <f>_xlfn.IFNA(INDEX('Systemmanager - Datenassistent'!$B$9:$BH$134,MATCH($A151,Input_Lieferant!$B$9:$B$134,0),MATCH(C$1,'Systemmanager - Datenassistent'!$B$8:$BH$8,0)), "") &amp; ""</f>
        <v/>
      </c>
      <c r="D151" t="str">
        <f>_xlfn.IFNA(INDEX('Systemmanager - Datenassistent'!$B$9:$BH$134,MATCH($A151,Input_Lieferant!$B$9:$B$134,0),MATCH(D$1,'Systemmanager - Datenassistent'!$B$8:$BH$8,0)), "") &amp; ""</f>
        <v/>
      </c>
    </row>
    <row r="152" spans="1:4" x14ac:dyDescent="0.2">
      <c r="A152" s="88"/>
      <c r="B152" s="88"/>
      <c r="C152" s="88"/>
      <c r="D152" s="88"/>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FEEB2-24B5-4AB2-8E75-F60F6E94CF5B}">
  <sheetPr codeName="Sheet11">
    <tabColor rgb="FF92D050"/>
  </sheetPr>
  <dimension ref="A1:DF155"/>
  <sheetViews>
    <sheetView zoomScale="85" zoomScaleNormal="85" workbookViewId="0">
      <pane ySplit="1" topLeftCell="A2" activePane="bottomLeft" state="frozen"/>
      <selection activeCell="F2" sqref="F2:F151"/>
      <selection pane="bottomLeft" activeCell="F2" sqref="F2:F151"/>
    </sheetView>
  </sheetViews>
  <sheetFormatPr baseColWidth="10" defaultColWidth="9.1640625" defaultRowHeight="15" x14ac:dyDescent="0.2"/>
  <cols>
    <col min="1" max="1" width="9.1640625" style="6"/>
    <col min="2" max="2" width="9.1640625" style="6" customWidth="1"/>
    <col min="3" max="7" width="9.1640625" style="6" hidden="1" customWidth="1"/>
    <col min="8" max="8" width="9.1640625" style="6" customWidth="1"/>
    <col min="9" max="11" width="9.1640625" style="6"/>
    <col min="12" max="110" width="9.1640625" style="6" hidden="1" customWidth="1"/>
    <col min="111" max="112" width="0" style="5" hidden="1" customWidth="1"/>
    <col min="113" max="16384" width="9.1640625" style="5"/>
  </cols>
  <sheetData>
    <row r="1" spans="1:110" x14ac:dyDescent="0.2">
      <c r="A1" s="1" t="s">
        <v>1</v>
      </c>
      <c r="B1" s="2" t="s">
        <v>33431</v>
      </c>
      <c r="C1" s="2" t="s">
        <v>33589</v>
      </c>
      <c r="D1" s="2" t="s">
        <v>33590</v>
      </c>
      <c r="E1" s="2" t="s">
        <v>33591</v>
      </c>
      <c r="F1" s="2" t="s">
        <v>33592</v>
      </c>
      <c r="G1" s="2" t="s">
        <v>33593</v>
      </c>
      <c r="H1" s="2" t="s">
        <v>38</v>
      </c>
      <c r="I1" s="2" t="s">
        <v>33432</v>
      </c>
      <c r="J1" s="2" t="s">
        <v>27</v>
      </c>
      <c r="K1" s="9" t="s">
        <v>32832</v>
      </c>
      <c r="L1" s="9" t="s">
        <v>33594</v>
      </c>
      <c r="M1" s="9" t="s">
        <v>33595</v>
      </c>
      <c r="N1" s="9" t="s">
        <v>33596</v>
      </c>
      <c r="O1" s="9" t="s">
        <v>33597</v>
      </c>
      <c r="P1" s="9" t="s">
        <v>33598</v>
      </c>
      <c r="Q1" s="9" t="s">
        <v>33599</v>
      </c>
      <c r="R1" s="9" t="s">
        <v>33600</v>
      </c>
      <c r="S1" s="9" t="s">
        <v>33601</v>
      </c>
      <c r="T1" s="9" t="s">
        <v>33602</v>
      </c>
      <c r="U1" s="9" t="s">
        <v>33603</v>
      </c>
      <c r="V1" s="9" t="s">
        <v>33604</v>
      </c>
      <c r="W1" s="9" t="s">
        <v>33605</v>
      </c>
      <c r="X1" s="9" t="s">
        <v>33606</v>
      </c>
      <c r="Y1" s="9" t="s">
        <v>33607</v>
      </c>
      <c r="Z1" s="9" t="s">
        <v>33608</v>
      </c>
      <c r="AA1" s="9" t="s">
        <v>33609</v>
      </c>
      <c r="AB1" s="9" t="s">
        <v>33610</v>
      </c>
      <c r="AC1" s="9" t="s">
        <v>33611</v>
      </c>
      <c r="AD1" s="9" t="s">
        <v>33612</v>
      </c>
      <c r="AE1" s="9" t="s">
        <v>33613</v>
      </c>
      <c r="AF1" s="9" t="s">
        <v>33614</v>
      </c>
      <c r="AG1" s="9" t="s">
        <v>33615</v>
      </c>
      <c r="AH1" s="9" t="s">
        <v>33616</v>
      </c>
      <c r="AI1" s="9" t="s">
        <v>33617</v>
      </c>
      <c r="AJ1" s="9" t="s">
        <v>33618</v>
      </c>
      <c r="AK1" s="9" t="s">
        <v>33619</v>
      </c>
      <c r="AL1" s="9" t="s">
        <v>33620</v>
      </c>
      <c r="AM1" s="9" t="s">
        <v>33621</v>
      </c>
      <c r="AN1" s="9" t="s">
        <v>33622</v>
      </c>
      <c r="AO1" s="9" t="s">
        <v>33623</v>
      </c>
      <c r="AP1" s="9" t="s">
        <v>33624</v>
      </c>
      <c r="AQ1" s="9" t="s">
        <v>33625</v>
      </c>
      <c r="AR1" s="9" t="s">
        <v>33626</v>
      </c>
      <c r="AS1" s="9" t="s">
        <v>33627</v>
      </c>
      <c r="AT1" s="9" t="s">
        <v>33628</v>
      </c>
      <c r="AU1" s="9" t="s">
        <v>33629</v>
      </c>
      <c r="AV1" s="9" t="s">
        <v>33630</v>
      </c>
      <c r="AW1" s="9" t="s">
        <v>33631</v>
      </c>
      <c r="AX1" s="9" t="s">
        <v>33632</v>
      </c>
      <c r="AY1" s="9" t="s">
        <v>33633</v>
      </c>
      <c r="AZ1" s="9" t="s">
        <v>33634</v>
      </c>
      <c r="BA1" s="9" t="s">
        <v>33635</v>
      </c>
      <c r="BB1" s="9" t="s">
        <v>33636</v>
      </c>
      <c r="BC1" s="9" t="s">
        <v>33637</v>
      </c>
      <c r="BD1" s="9" t="s">
        <v>33638</v>
      </c>
      <c r="BE1" s="9" t="s">
        <v>33639</v>
      </c>
      <c r="BF1" s="9" t="s">
        <v>33640</v>
      </c>
      <c r="BG1" s="9" t="s">
        <v>33641</v>
      </c>
      <c r="BH1" s="9" t="s">
        <v>33642</v>
      </c>
      <c r="BI1" s="9" t="s">
        <v>33643</v>
      </c>
      <c r="BJ1" s="9" t="s">
        <v>33644</v>
      </c>
      <c r="BK1" s="9" t="s">
        <v>33645</v>
      </c>
      <c r="BL1" s="9" t="s">
        <v>33646</v>
      </c>
      <c r="BM1" s="9" t="s">
        <v>33647</v>
      </c>
      <c r="BN1" s="9" t="s">
        <v>33648</v>
      </c>
      <c r="BO1" s="9" t="s">
        <v>33649</v>
      </c>
      <c r="BP1" s="9" t="s">
        <v>33650</v>
      </c>
      <c r="BQ1" s="9" t="s">
        <v>33651</v>
      </c>
      <c r="BR1" s="9" t="s">
        <v>33652</v>
      </c>
      <c r="BS1" s="9" t="s">
        <v>33653</v>
      </c>
      <c r="BT1" s="9" t="s">
        <v>33654</v>
      </c>
      <c r="BU1" s="9" t="s">
        <v>33655</v>
      </c>
      <c r="BV1" s="9" t="s">
        <v>33656</v>
      </c>
      <c r="BW1" s="9" t="s">
        <v>33657</v>
      </c>
      <c r="BX1" s="9" t="s">
        <v>33658</v>
      </c>
      <c r="BY1" s="9" t="s">
        <v>33659</v>
      </c>
      <c r="BZ1" s="9" t="s">
        <v>33660</v>
      </c>
      <c r="CA1" s="9" t="s">
        <v>33661</v>
      </c>
      <c r="CB1" s="9" t="s">
        <v>33662</v>
      </c>
      <c r="CC1" s="9" t="s">
        <v>33663</v>
      </c>
      <c r="CD1" s="9" t="s">
        <v>33664</v>
      </c>
      <c r="CE1" s="9" t="s">
        <v>33665</v>
      </c>
      <c r="CF1" s="9" t="s">
        <v>33666</v>
      </c>
      <c r="CG1" s="9" t="s">
        <v>33667</v>
      </c>
      <c r="CH1" s="9" t="s">
        <v>33668</v>
      </c>
      <c r="CI1" s="9" t="s">
        <v>33669</v>
      </c>
      <c r="CJ1" s="9" t="s">
        <v>33670</v>
      </c>
      <c r="CK1" s="9" t="s">
        <v>33671</v>
      </c>
      <c r="CL1" s="9" t="s">
        <v>33672</v>
      </c>
      <c r="CM1" s="9" t="s">
        <v>33673</v>
      </c>
      <c r="CN1" s="9" t="s">
        <v>33674</v>
      </c>
      <c r="CO1" s="9" t="s">
        <v>33675</v>
      </c>
      <c r="CP1" s="9" t="s">
        <v>33676</v>
      </c>
      <c r="CQ1" s="9" t="s">
        <v>33677</v>
      </c>
      <c r="CR1" s="9" t="s">
        <v>33678</v>
      </c>
      <c r="CS1" s="9" t="s">
        <v>33679</v>
      </c>
      <c r="CT1" s="9" t="s">
        <v>33680</v>
      </c>
      <c r="CU1" s="9" t="s">
        <v>33681</v>
      </c>
      <c r="CV1" s="9" t="s">
        <v>33682</v>
      </c>
      <c r="CW1" s="9" t="s">
        <v>33683</v>
      </c>
      <c r="CX1" s="9" t="s">
        <v>33684</v>
      </c>
      <c r="CY1" s="9" t="s">
        <v>33685</v>
      </c>
      <c r="CZ1" s="9" t="s">
        <v>33686</v>
      </c>
      <c r="DA1" s="9" t="s">
        <v>33687</v>
      </c>
      <c r="DB1" s="9" t="s">
        <v>33688</v>
      </c>
      <c r="DC1" s="9" t="s">
        <v>33689</v>
      </c>
      <c r="DD1" s="9" t="s">
        <v>33690</v>
      </c>
      <c r="DE1" s="9" t="s">
        <v>33691</v>
      </c>
      <c r="DF1" s="8" t="s">
        <v>53</v>
      </c>
    </row>
    <row r="2" spans="1:110" x14ac:dyDescent="0.2">
      <c r="A2" s="257">
        <f>IF(Input_Lieferant!B9="","",Input_Lieferant!B9)</f>
        <v>1</v>
      </c>
      <c r="B2" t="str">
        <f>_xlfn.IFNA(INDEX('Systemmanager - Datenassistent'!$B$9:$BH$134,MATCH($A2,Input_Lieferant!$B$9:$B$134,0),MATCH("WERKS_1",'Systemmanager - Datenassistent'!$B$8:$BH$8,0)), "") &amp; ""</f>
        <v>0420</v>
      </c>
      <c r="C2" s="29"/>
      <c r="D2" s="29"/>
      <c r="E2" s="29"/>
      <c r="F2" s="29"/>
      <c r="G2" s="29"/>
      <c r="H2">
        <f>_xlfn.IFNA(INDEX(Input_Lieferant!$C$9:$BE$158,MATCH($A2,Input_Lieferant!$B$9:$B$158,0),MATCH("V_BEWERTUNGSPREIS",Input_Lieferant!$C$8:$BE$8,0)), "")</f>
        <v>22</v>
      </c>
      <c r="I2">
        <f>H2</f>
        <v>22</v>
      </c>
      <c r="J2">
        <f>_xlfn.IFNA(INDEX(Input_Lieferant!$C$9:$BE$158,MATCH($A2,Input_Lieferant!$B$9:$B$158,0),MATCH("V_PREISEINHEIT",Input_Lieferant!$C$8:$BE$8,0)), "")</f>
        <v>50</v>
      </c>
      <c r="K2" t="str">
        <f>_xlfn.IFNA(INDEX('Systemmanager - Datenassistent'!$B$9:$BH$134,MATCH($A2,Input_Lieferant!$B$9:$B$134,0),MATCH(K$1,'Systemmanager - Datenassistent'!$B$8:$BH$8,0)), "") &amp; ""</f>
        <v>M230</v>
      </c>
      <c r="L2" s="6" t="s">
        <v>33692</v>
      </c>
      <c r="M2" s="6" t="s">
        <v>33693</v>
      </c>
      <c r="N2" s="6" t="s">
        <v>33692</v>
      </c>
      <c r="O2" s="6" t="s">
        <v>199</v>
      </c>
      <c r="P2" s="6" t="s">
        <v>33433</v>
      </c>
      <c r="Q2" s="6" t="s">
        <v>33435</v>
      </c>
      <c r="R2" s="6" t="s">
        <v>33434</v>
      </c>
      <c r="S2" s="6" t="s">
        <v>33422</v>
      </c>
      <c r="T2" s="6" t="s">
        <v>33692</v>
      </c>
      <c r="U2" s="6" t="s">
        <v>33693</v>
      </c>
      <c r="V2" s="6" t="s">
        <v>33692</v>
      </c>
      <c r="W2" s="6" t="s">
        <v>199</v>
      </c>
      <c r="X2" s="6" t="s">
        <v>33433</v>
      </c>
      <c r="Y2" s="6" t="s">
        <v>33435</v>
      </c>
      <c r="Z2" s="6" t="s">
        <v>33434</v>
      </c>
      <c r="AA2" s="6" t="s">
        <v>33422</v>
      </c>
      <c r="AB2" s="6" t="s">
        <v>33692</v>
      </c>
      <c r="AC2" s="6" t="s">
        <v>33694</v>
      </c>
      <c r="AD2" s="6" t="s">
        <v>33695</v>
      </c>
      <c r="AE2" s="6" t="s">
        <v>178</v>
      </c>
      <c r="AF2" s="6" t="s">
        <v>33692</v>
      </c>
      <c r="AG2" s="6" t="s">
        <v>33696</v>
      </c>
      <c r="AH2" s="6" t="s">
        <v>33692</v>
      </c>
      <c r="AI2" s="6" t="s">
        <v>33696</v>
      </c>
      <c r="AJ2" s="6" t="s">
        <v>266</v>
      </c>
      <c r="AK2" s="6" t="s">
        <v>33692</v>
      </c>
      <c r="AL2" s="6" t="s">
        <v>33692</v>
      </c>
      <c r="AM2" s="6" t="s">
        <v>33692</v>
      </c>
      <c r="AN2" s="6" t="s">
        <v>33433</v>
      </c>
      <c r="AO2" s="6" t="s">
        <v>33692</v>
      </c>
      <c r="AP2" s="6" t="s">
        <v>33693</v>
      </c>
      <c r="AQ2" s="6" t="s">
        <v>33693</v>
      </c>
      <c r="AR2" s="6" t="s">
        <v>33692</v>
      </c>
      <c r="AS2" s="6" t="s">
        <v>33692</v>
      </c>
      <c r="AT2" s="6" t="s">
        <v>33692</v>
      </c>
      <c r="AU2" s="6" t="s">
        <v>33692</v>
      </c>
      <c r="AV2" s="6" t="s">
        <v>33692</v>
      </c>
      <c r="AW2" s="6" t="s">
        <v>33696</v>
      </c>
      <c r="AX2" s="6" t="s">
        <v>33696</v>
      </c>
      <c r="AY2" s="6" t="s">
        <v>33696</v>
      </c>
      <c r="AZ2" s="6" t="s">
        <v>33697</v>
      </c>
      <c r="BA2" s="6" t="s">
        <v>33697</v>
      </c>
      <c r="BB2" s="6" t="s">
        <v>33697</v>
      </c>
      <c r="BC2" s="6" t="s">
        <v>178</v>
      </c>
      <c r="BD2" s="6" t="s">
        <v>178</v>
      </c>
      <c r="BE2" s="6" t="s">
        <v>178</v>
      </c>
      <c r="BF2" s="6" t="s">
        <v>178</v>
      </c>
      <c r="BG2" s="6" t="s">
        <v>178</v>
      </c>
      <c r="BH2" s="6" t="s">
        <v>178</v>
      </c>
      <c r="BI2" s="6" t="s">
        <v>33692</v>
      </c>
      <c r="BJ2" s="6" t="s">
        <v>33692</v>
      </c>
      <c r="BK2" s="6" t="s">
        <v>33436</v>
      </c>
      <c r="BL2" s="6" t="s">
        <v>223</v>
      </c>
      <c r="BM2" s="6">
        <v>2</v>
      </c>
      <c r="BN2" s="6">
        <v>1</v>
      </c>
      <c r="BO2" s="6" t="s">
        <v>178</v>
      </c>
      <c r="BP2" s="6" t="s">
        <v>178</v>
      </c>
      <c r="BQ2" s="6" t="s">
        <v>178</v>
      </c>
      <c r="BR2" s="6" t="s">
        <v>33436</v>
      </c>
      <c r="BS2" s="6" t="s">
        <v>33436</v>
      </c>
      <c r="BT2" s="6" t="s">
        <v>33436</v>
      </c>
      <c r="BU2" s="6" t="s">
        <v>178</v>
      </c>
      <c r="BV2" s="6" t="s">
        <v>178</v>
      </c>
      <c r="BW2" s="6" t="s">
        <v>33698</v>
      </c>
      <c r="BX2" s="6" t="s">
        <v>33698</v>
      </c>
      <c r="BY2" s="6" t="s">
        <v>33698</v>
      </c>
      <c r="BZ2" s="6" t="s">
        <v>33699</v>
      </c>
      <c r="CA2" s="6" t="s">
        <v>33699</v>
      </c>
      <c r="CB2" s="6" t="s">
        <v>33699</v>
      </c>
      <c r="CC2" s="6" t="s">
        <v>178</v>
      </c>
      <c r="CD2" s="6" t="s">
        <v>33692</v>
      </c>
      <c r="CE2" s="6" t="s">
        <v>200</v>
      </c>
      <c r="CF2" s="6" t="s">
        <v>33700</v>
      </c>
      <c r="CG2" s="6" t="s">
        <v>33692</v>
      </c>
      <c r="CH2" s="6" t="s">
        <v>33692</v>
      </c>
      <c r="CI2" s="6" t="s">
        <v>178</v>
      </c>
      <c r="CJ2" s="6" t="s">
        <v>178</v>
      </c>
      <c r="CK2" s="6" t="s">
        <v>178</v>
      </c>
      <c r="CL2" s="6" t="s">
        <v>33696</v>
      </c>
      <c r="CM2" s="6" t="s">
        <v>178</v>
      </c>
      <c r="CN2" s="6" t="s">
        <v>33692</v>
      </c>
      <c r="CO2" s="6" t="s">
        <v>33692</v>
      </c>
      <c r="CP2" s="6" t="s">
        <v>33692</v>
      </c>
      <c r="CQ2" s="6" t="s">
        <v>33692</v>
      </c>
      <c r="CR2" s="6" t="s">
        <v>178</v>
      </c>
      <c r="CS2" s="6" t="s">
        <v>178</v>
      </c>
      <c r="CT2" s="6" t="s">
        <v>178</v>
      </c>
      <c r="CU2" s="6" t="s">
        <v>178</v>
      </c>
      <c r="CV2" s="6" t="s">
        <v>178</v>
      </c>
      <c r="CW2" s="6" t="s">
        <v>178</v>
      </c>
      <c r="CX2" s="6" t="s">
        <v>178</v>
      </c>
      <c r="CY2" s="6" t="s">
        <v>178</v>
      </c>
      <c r="CZ2" s="6" t="s">
        <v>178</v>
      </c>
      <c r="DA2" s="6" t="s">
        <v>33434</v>
      </c>
      <c r="DB2" s="6" t="s">
        <v>178</v>
      </c>
      <c r="DC2" s="6" t="s">
        <v>178</v>
      </c>
      <c r="DD2" s="6" t="s">
        <v>178</v>
      </c>
      <c r="DE2" s="6" t="s">
        <v>178</v>
      </c>
      <c r="DF2" s="6" t="s">
        <v>266</v>
      </c>
    </row>
    <row r="3" spans="1:110" x14ac:dyDescent="0.2">
      <c r="A3" s="257">
        <f>IF(Input_Lieferant!B9="","",Input_Lieferant!B9)</f>
        <v>1</v>
      </c>
      <c r="B3" t="str">
        <f>_xlfn.IFNA(INDEX('Systemmanager - Datenassistent'!$B$9:$BH$134,MATCH($A2,Input_Lieferant!$B$9:$B$134,0),MATCH("WERKS_2",'Systemmanager - Datenassistent'!$B$8:$BH$8,0)), "") &amp; ""</f>
        <v>0430</v>
      </c>
      <c r="C3" s="29"/>
      <c r="D3" s="29"/>
      <c r="E3" s="29"/>
      <c r="F3" s="29"/>
      <c r="G3" s="29"/>
      <c r="H3">
        <f>_xlfn.IFNA(INDEX(Input_Lieferant!$C$9:$BE$158,MATCH($A2,Input_Lieferant!$B$9:$B$158,0),MATCH("V_BEWERTUNGSPREIS",Input_Lieferant!$C$8:$BE$8,0)), "")</f>
        <v>22</v>
      </c>
      <c r="I3">
        <f t="shared" ref="I3:I5" si="0">H3</f>
        <v>22</v>
      </c>
      <c r="J3">
        <f>_xlfn.IFNA(INDEX(Input_Lieferant!$C$9:$BE$158,MATCH($A2,Input_Lieferant!$B$9:$B$158,0),MATCH("V_PREISEINHEIT",Input_Lieferant!$C$8:$BE$8,0)), "")</f>
        <v>50</v>
      </c>
      <c r="K3" t="str">
        <f>_xlfn.IFNA(INDEX('Systemmanager - Datenassistent'!$B$9:$BH$134,MATCH($A3,Input_Lieferant!$B$9:$B$134,0),MATCH(K$1,'Systemmanager - Datenassistent'!$B$8:$BH$8,0)), "") &amp; ""</f>
        <v>M230</v>
      </c>
    </row>
    <row r="4" spans="1:110" x14ac:dyDescent="0.2">
      <c r="A4" s="257">
        <f>IF(Input_Lieferant!B9="","",Input_Lieferant!B9)</f>
        <v>1</v>
      </c>
      <c r="B4" t="str">
        <f>_xlfn.IFNA(INDEX('Systemmanager - Datenassistent'!$B$9:$BH$134,MATCH($A2,Input_Lieferant!$B$9:$B$134,0),MATCH("WERKS_3",'Systemmanager - Datenassistent'!$B$8:$BH$8,0)), "") &amp; ""</f>
        <v/>
      </c>
      <c r="C4" s="29"/>
      <c r="D4" s="29"/>
      <c r="E4" s="29"/>
      <c r="F4" s="29"/>
      <c r="G4" s="29"/>
      <c r="H4">
        <f>_xlfn.IFNA(INDEX(Input_Lieferant!$C$9:$BE$158,MATCH($A2,Input_Lieferant!$B$9:$B$158,0),MATCH("V_BEWERTUNGSPREIS",Input_Lieferant!$C$8:$BE$8,0)), "")</f>
        <v>22</v>
      </c>
      <c r="I4">
        <f t="shared" si="0"/>
        <v>22</v>
      </c>
      <c r="J4">
        <f>_xlfn.IFNA(INDEX(Input_Lieferant!$C$9:$BE$158,MATCH($A2,Input_Lieferant!$B$9:$B$158,0),MATCH("V_PREISEINHEIT",Input_Lieferant!$C$8:$BE$8,0)), "")</f>
        <v>50</v>
      </c>
      <c r="K4" t="str">
        <f>_xlfn.IFNA(INDEX('Systemmanager - Datenassistent'!$B$9:$BH$134,MATCH($A4,Input_Lieferant!$B$9:$B$134,0),MATCH(K$1,'Systemmanager - Datenassistent'!$B$8:$BH$8,0)), "") &amp; ""</f>
        <v>M230</v>
      </c>
    </row>
    <row r="5" spans="1:110" x14ac:dyDescent="0.2">
      <c r="A5" s="257">
        <f>IF(Input_Lieferant!B9="","",Input_Lieferant!B9)</f>
        <v>1</v>
      </c>
      <c r="B5" t="str">
        <f>_xlfn.IFNA(INDEX('Systemmanager - Datenassistent'!$B$9:$BH$134,MATCH($A2,Input_Lieferant!$B$9:$B$134,0),MATCH("WERKS_4",'Systemmanager - Datenassistent'!$B$8:$BH$8,0)), "") &amp; ""</f>
        <v/>
      </c>
      <c r="C5" s="29"/>
      <c r="D5" s="29"/>
      <c r="E5" s="29"/>
      <c r="F5" s="29"/>
      <c r="G5" s="29"/>
      <c r="H5">
        <f>_xlfn.IFNA(INDEX(Input_Lieferant!$C$9:$BE$158,MATCH($A2,Input_Lieferant!$B$9:$B$158,0),MATCH("V_BEWERTUNGSPREIS",Input_Lieferant!$C$8:$BE$8,0)), "")</f>
        <v>22</v>
      </c>
      <c r="I5">
        <f t="shared" si="0"/>
        <v>22</v>
      </c>
      <c r="J5">
        <f>_xlfn.IFNA(INDEX(Input_Lieferant!$C$9:$BE$158,MATCH($A2,Input_Lieferant!$B$9:$B$158,0),MATCH("V_PREISEINHEIT",Input_Lieferant!$C$8:$BE$8,0)), "")</f>
        <v>50</v>
      </c>
      <c r="K5" t="str">
        <f>_xlfn.IFNA(INDEX('Systemmanager - Datenassistent'!$B$9:$BH$134,MATCH($A5,Input_Lieferant!$B$9:$B$134,0),MATCH(K$1,'Systemmanager - Datenassistent'!$B$8:$BH$8,0)), "") &amp; ""</f>
        <v>M230</v>
      </c>
    </row>
    <row r="6" spans="1:110" x14ac:dyDescent="0.2">
      <c r="A6" s="257">
        <f>IFERROR(IF(AND(A2=A3,A3=A4,A4=A5),IF(A5+1&gt;MATCH(0,Input_Lieferant!$B$9:$B$158,-1),"",A5+1),A5),"")</f>
        <v>2</v>
      </c>
      <c r="B6" t="str">
        <f>_xlfn.IFNA(INDEX('Systemmanager - Datenassistent'!$B$9:$BH$134,MATCH($A6,Input_Lieferant!$B$9:$B$134,0),MATCH("WERKS_1",'Systemmanager - Datenassistent'!$B$8:$BH$8,0)), "") &amp; ""</f>
        <v>0420</v>
      </c>
      <c r="C6" s="29"/>
      <c r="D6" s="29"/>
      <c r="E6" s="29"/>
      <c r="F6" s="29"/>
      <c r="G6" s="29"/>
      <c r="H6">
        <f>_xlfn.IFNA(INDEX(Input_Lieferant!$C$9:$BE$158,MATCH($A6,Input_Lieferant!$B$9:$B$158,0),MATCH("V_BEWERTUNGSPREIS",Input_Lieferant!$C$8:$BE$8,0)), "")</f>
        <v>253</v>
      </c>
      <c r="I6">
        <f t="shared" ref="I6:I69" si="1">H6</f>
        <v>253</v>
      </c>
      <c r="J6">
        <f>_xlfn.IFNA(INDEX(Input_Lieferant!$C$9:$BE$158,MATCH($A6,Input_Lieferant!$B$9:$B$158,0),MATCH("V_PREISEINHEIT",Input_Lieferant!$C$8:$BE$8,0)), "")</f>
        <v>23</v>
      </c>
      <c r="K6" t="str">
        <f>_xlfn.IFNA(INDEX('Systemmanager - Datenassistent'!$B$9:$BH$134,MATCH($A6,Input_Lieferant!$B$9:$B$134,0),MATCH(K$1,'Systemmanager - Datenassistent'!$B$8:$BH$8,0)), "") &amp; ""</f>
        <v>M230</v>
      </c>
    </row>
    <row r="7" spans="1:110" x14ac:dyDescent="0.2">
      <c r="A7" s="257">
        <f>IFERROR(IF(AND(A3=A4,A4=A5,A5=A6),IF(A6+1&gt;MATCH(0,Input_Lieferant!$B$9:$B$158,-1),"",A6+1),A6),"")</f>
        <v>2</v>
      </c>
      <c r="B7" t="str">
        <f>_xlfn.IFNA(INDEX('Systemmanager - Datenassistent'!$B$9:$BH$134,MATCH($A6,Input_Lieferant!$B$9:$B$134,0),MATCH("WERKS_2",'Systemmanager - Datenassistent'!$B$8:$BH$8,0)), "") &amp; ""</f>
        <v>0430</v>
      </c>
      <c r="C7" s="29"/>
      <c r="D7" s="29"/>
      <c r="E7" s="29"/>
      <c r="F7" s="29"/>
      <c r="G7" s="29"/>
      <c r="H7">
        <f>_xlfn.IFNA(INDEX(Input_Lieferant!$C$9:$BE$158,MATCH($A7,Input_Lieferant!$B$9:$B$158,0),MATCH("V_BEWERTUNGSPREIS",Input_Lieferant!$C$8:$BE$8,0)), "")</f>
        <v>253</v>
      </c>
      <c r="I7">
        <f t="shared" si="1"/>
        <v>253</v>
      </c>
      <c r="J7">
        <f>_xlfn.IFNA(INDEX(Input_Lieferant!$C$9:$BE$158,MATCH($A7,Input_Lieferant!$B$9:$B$158,0),MATCH("V_PREISEINHEIT",Input_Lieferant!$C$8:$BE$8,0)), "")</f>
        <v>23</v>
      </c>
      <c r="K7" t="str">
        <f>_xlfn.IFNA(INDEX('Systemmanager - Datenassistent'!$B$9:$BH$134,MATCH($A7,Input_Lieferant!$B$9:$B$134,0),MATCH(K$1,'Systemmanager - Datenassistent'!$B$8:$BH$8,0)), "") &amp; ""</f>
        <v>M230</v>
      </c>
    </row>
    <row r="8" spans="1:110" x14ac:dyDescent="0.2">
      <c r="A8" s="257">
        <f>IFERROR(IF(AND(A4=A5,A5=A6,A6=A7),IF(A7+1&gt;MATCH(0,Input_Lieferant!$B$9:$B$158,-1),"",A7+1),A7),"")</f>
        <v>2</v>
      </c>
      <c r="B8" t="str">
        <f>_xlfn.IFNA(INDEX('Systemmanager - Datenassistent'!$B$9:$BH$134,MATCH($A6,Input_Lieferant!$B$9:$B$134,0),MATCH("WERKS_3",'Systemmanager - Datenassistent'!$B$8:$BH$8,0)), "") &amp; ""</f>
        <v/>
      </c>
      <c r="C8" s="29"/>
      <c r="D8" s="29"/>
      <c r="E8" s="29"/>
      <c r="F8" s="29"/>
      <c r="G8" s="29"/>
      <c r="H8">
        <f>_xlfn.IFNA(INDEX(Input_Lieferant!$C$9:$BE$158,MATCH($A8,Input_Lieferant!$B$9:$B$158,0),MATCH("V_BEWERTUNGSPREIS",Input_Lieferant!$C$8:$BE$8,0)), "")</f>
        <v>253</v>
      </c>
      <c r="I8">
        <f t="shared" si="1"/>
        <v>253</v>
      </c>
      <c r="J8">
        <f>_xlfn.IFNA(INDEX(Input_Lieferant!$C$9:$BE$158,MATCH($A8,Input_Lieferant!$B$9:$B$158,0),MATCH("V_PREISEINHEIT",Input_Lieferant!$C$8:$BE$8,0)), "")</f>
        <v>23</v>
      </c>
      <c r="K8" t="str">
        <f>_xlfn.IFNA(INDEX('Systemmanager - Datenassistent'!$B$9:$BH$134,MATCH($A8,Input_Lieferant!$B$9:$B$134,0),MATCH(K$1,'Systemmanager - Datenassistent'!$B$8:$BH$8,0)), "") &amp; ""</f>
        <v>M230</v>
      </c>
    </row>
    <row r="9" spans="1:110" x14ac:dyDescent="0.2">
      <c r="A9" s="257">
        <f>IFERROR(IF(AND(A5=A6,A6=A7,A7=A8),IF(A8+1&gt;MATCH(0,Input_Lieferant!$B$9:$B$158,-1),"",A8+1),A8),"")</f>
        <v>2</v>
      </c>
      <c r="B9" t="str">
        <f>_xlfn.IFNA(INDEX('Systemmanager - Datenassistent'!$B$9:$BH$134,MATCH($A6,Input_Lieferant!$B$9:$B$134,0),MATCH("WERKS_4",'Systemmanager - Datenassistent'!$B$8:$BH$8,0)), "") &amp; ""</f>
        <v/>
      </c>
      <c r="C9" s="29"/>
      <c r="D9" s="29"/>
      <c r="E9" s="29"/>
      <c r="F9" s="29"/>
      <c r="G9" s="29"/>
      <c r="H9">
        <f>_xlfn.IFNA(INDEX(Input_Lieferant!$C$9:$BE$158,MATCH($A9,Input_Lieferant!$B$9:$B$158,0),MATCH("V_BEWERTUNGSPREIS",Input_Lieferant!$C$8:$BE$8,0)), "")</f>
        <v>253</v>
      </c>
      <c r="I9">
        <f t="shared" si="1"/>
        <v>253</v>
      </c>
      <c r="J9">
        <f>_xlfn.IFNA(INDEX(Input_Lieferant!$C$9:$BE$158,MATCH($A9,Input_Lieferant!$B$9:$B$158,0),MATCH("V_PREISEINHEIT",Input_Lieferant!$C$8:$BE$8,0)), "")</f>
        <v>23</v>
      </c>
      <c r="K9" t="str">
        <f>_xlfn.IFNA(INDEX('Systemmanager - Datenassistent'!$B$9:$BH$134,MATCH($A9,Input_Lieferant!$B$9:$B$134,0),MATCH(K$1,'Systemmanager - Datenassistent'!$B$8:$BH$8,0)), "") &amp; ""</f>
        <v>M230</v>
      </c>
    </row>
    <row r="10" spans="1:110" x14ac:dyDescent="0.2">
      <c r="A10" s="257">
        <f>IFERROR(IF(AND(A6=A7,A7=A8,A8=A9),IF(A9+1&gt;MATCH(0,Input_Lieferant!$B$9:$B$158,-1),"",A9+1),A9),"")</f>
        <v>3</v>
      </c>
      <c r="B10" t="str">
        <f>_xlfn.IFNA(INDEX('Systemmanager - Datenassistent'!$B$9:$BH$134,MATCH($A10,Input_Lieferant!$B$9:$B$134,0),MATCH("WERKS_1",'Systemmanager - Datenassistent'!$B$8:$BH$8,0)), "") &amp; ""</f>
        <v>0420</v>
      </c>
      <c r="C10" s="29"/>
      <c r="D10" s="29"/>
      <c r="E10" s="29"/>
      <c r="F10" s="29"/>
      <c r="G10" s="29"/>
      <c r="H10">
        <f>_xlfn.IFNA(INDEX(Input_Lieferant!$C$9:$BE$158,MATCH($A10,Input_Lieferant!$B$9:$B$158,0),MATCH("V_BEWERTUNGSPREIS",Input_Lieferant!$C$8:$BE$8,0)), "")</f>
        <v>1000</v>
      </c>
      <c r="I10">
        <f t="shared" si="1"/>
        <v>1000</v>
      </c>
      <c r="J10">
        <f>_xlfn.IFNA(INDEX(Input_Lieferant!$C$9:$BE$158,MATCH($A10,Input_Lieferant!$B$9:$B$158,0),MATCH("V_PREISEINHEIT",Input_Lieferant!$C$8:$BE$8,0)), "")</f>
        <v>465</v>
      </c>
      <c r="K10" t="str">
        <f>_xlfn.IFNA(INDEX('Systemmanager - Datenassistent'!$B$9:$BH$134,MATCH($A10,Input_Lieferant!$B$9:$B$134,0),MATCH(K$1,'Systemmanager - Datenassistent'!$B$8:$BH$8,0)), "") &amp; ""</f>
        <v>M230</v>
      </c>
    </row>
    <row r="11" spans="1:110" x14ac:dyDescent="0.2">
      <c r="A11" s="257">
        <f>IFERROR(IF(AND(A7=A8,A8=A9,A9=A10),IF(A10+1&gt;MATCH(0,Input_Lieferant!$B$9:$B$158,-1),"",A10+1),A10),"")</f>
        <v>3</v>
      </c>
      <c r="B11" t="str">
        <f>_xlfn.IFNA(INDEX('Systemmanager - Datenassistent'!$B$9:$BH$134,MATCH($A10,Input_Lieferant!$B$9:$B$134,0),MATCH("WERKS_2",'Systemmanager - Datenassistent'!$B$8:$BH$8,0)), "") &amp; ""</f>
        <v>0440</v>
      </c>
      <c r="C11" s="29"/>
      <c r="D11" s="29"/>
      <c r="E11" s="29"/>
      <c r="F11" s="29"/>
      <c r="G11" s="29"/>
      <c r="H11">
        <f>_xlfn.IFNA(INDEX(Input_Lieferant!$C$9:$BE$158,MATCH($A11,Input_Lieferant!$B$9:$B$158,0),MATCH("V_BEWERTUNGSPREIS",Input_Lieferant!$C$8:$BE$8,0)), "")</f>
        <v>1000</v>
      </c>
      <c r="I11">
        <f t="shared" si="1"/>
        <v>1000</v>
      </c>
      <c r="J11">
        <f>_xlfn.IFNA(INDEX(Input_Lieferant!$C$9:$BE$158,MATCH($A11,Input_Lieferant!$B$9:$B$158,0),MATCH("V_PREISEINHEIT",Input_Lieferant!$C$8:$BE$8,0)), "")</f>
        <v>465</v>
      </c>
      <c r="K11" t="str">
        <f>_xlfn.IFNA(INDEX('Systemmanager - Datenassistent'!$B$9:$BH$134,MATCH($A11,Input_Lieferant!$B$9:$B$134,0),MATCH(K$1,'Systemmanager - Datenassistent'!$B$8:$BH$8,0)), "") &amp; ""</f>
        <v>M230</v>
      </c>
    </row>
    <row r="12" spans="1:110" x14ac:dyDescent="0.2">
      <c r="A12" s="257">
        <f>IFERROR(IF(AND(A8=A9,A9=A10,A10=A11),IF(A11+1&gt;MATCH(0,Input_Lieferant!$B$9:$B$158,-1),"",A11+1),A11),"")</f>
        <v>3</v>
      </c>
      <c r="B12" t="str">
        <f>_xlfn.IFNA(INDEX('Systemmanager - Datenassistent'!$B$9:$BH$134,MATCH($A10,Input_Lieferant!$B$9:$B$134,0),MATCH("WERKS_3",'Systemmanager - Datenassistent'!$B$8:$BH$8,0)), "") &amp; ""</f>
        <v>0800</v>
      </c>
      <c r="C12" s="29"/>
      <c r="D12" s="29"/>
      <c r="E12" s="29"/>
      <c r="F12" s="29"/>
      <c r="G12" s="29"/>
      <c r="H12">
        <f>_xlfn.IFNA(INDEX(Input_Lieferant!$C$9:$BE$158,MATCH($A12,Input_Lieferant!$B$9:$B$158,0),MATCH("V_BEWERTUNGSPREIS",Input_Lieferant!$C$8:$BE$8,0)), "")</f>
        <v>1000</v>
      </c>
      <c r="I12">
        <f t="shared" si="1"/>
        <v>1000</v>
      </c>
      <c r="J12">
        <f>_xlfn.IFNA(INDEX(Input_Lieferant!$C$9:$BE$158,MATCH($A12,Input_Lieferant!$B$9:$B$158,0),MATCH("V_PREISEINHEIT",Input_Lieferant!$C$8:$BE$8,0)), "")</f>
        <v>465</v>
      </c>
      <c r="K12" t="str">
        <f>_xlfn.IFNA(INDEX('Systemmanager - Datenassistent'!$B$9:$BH$134,MATCH($A12,Input_Lieferant!$B$9:$B$134,0),MATCH(K$1,'Systemmanager - Datenassistent'!$B$8:$BH$8,0)), "") &amp; ""</f>
        <v>M230</v>
      </c>
    </row>
    <row r="13" spans="1:110" x14ac:dyDescent="0.2">
      <c r="A13" s="257">
        <f>IFERROR(IF(AND(A9=A10,A10=A11,A11=A12),IF(A12+1&gt;MATCH(0,Input_Lieferant!$B$9:$B$158,-1),"",A12+1),A12),"")</f>
        <v>3</v>
      </c>
      <c r="B13" t="str">
        <f>_xlfn.IFNA(INDEX('Systemmanager - Datenassistent'!$B$9:$BH$134,MATCH($A10,Input_Lieferant!$B$9:$B$134,0),MATCH("WERKS_4",'Systemmanager - Datenassistent'!$B$8:$BH$8,0)), "") &amp; ""</f>
        <v/>
      </c>
      <c r="C13" s="29"/>
      <c r="D13" s="29"/>
      <c r="E13" s="29"/>
      <c r="F13" s="29"/>
      <c r="G13" s="29"/>
      <c r="H13">
        <f>_xlfn.IFNA(INDEX(Input_Lieferant!$C$9:$BE$158,MATCH($A13,Input_Lieferant!$B$9:$B$158,0),MATCH("V_BEWERTUNGSPREIS",Input_Lieferant!$C$8:$BE$8,0)), "")</f>
        <v>1000</v>
      </c>
      <c r="I13">
        <f t="shared" si="1"/>
        <v>1000</v>
      </c>
      <c r="J13">
        <f>_xlfn.IFNA(INDEX(Input_Lieferant!$C$9:$BE$158,MATCH($A13,Input_Lieferant!$B$9:$B$158,0),MATCH("V_PREISEINHEIT",Input_Lieferant!$C$8:$BE$8,0)), "")</f>
        <v>465</v>
      </c>
      <c r="K13" t="str">
        <f>_xlfn.IFNA(INDEX('Systemmanager - Datenassistent'!$B$9:$BH$134,MATCH($A13,Input_Lieferant!$B$9:$B$134,0),MATCH(K$1,'Systemmanager - Datenassistent'!$B$8:$BH$8,0)), "") &amp; ""</f>
        <v>M230</v>
      </c>
    </row>
    <row r="14" spans="1:110" x14ac:dyDescent="0.2">
      <c r="A14" s="257">
        <f>IFERROR(IF(AND(A10=A11,A11=A12,A12=A13),IF(A13+1&gt;MATCH(0,Input_Lieferant!$B$9:$B$158,-1),"",A13+1),A13),"")</f>
        <v>4</v>
      </c>
      <c r="B14" t="str">
        <f>_xlfn.IFNA(INDEX('Systemmanager - Datenassistent'!$B$9:$BH$134,MATCH($A14,Input_Lieferant!$B$9:$B$134,0),MATCH("WERKS_1",'Systemmanager - Datenassistent'!$B$8:$BH$8,0)), "") &amp; ""</f>
        <v>0420</v>
      </c>
      <c r="C14" s="29"/>
      <c r="D14" s="29"/>
      <c r="E14" s="29"/>
      <c r="F14" s="29"/>
      <c r="G14" s="29"/>
      <c r="H14">
        <f>_xlfn.IFNA(INDEX(Input_Lieferant!$C$9:$BE$158,MATCH($A14,Input_Lieferant!$B$9:$B$158,0),MATCH("V_BEWERTUNGSPREIS",Input_Lieferant!$C$8:$BE$8,0)), "")</f>
        <v>65</v>
      </c>
      <c r="I14">
        <f t="shared" si="1"/>
        <v>65</v>
      </c>
      <c r="J14">
        <f>_xlfn.IFNA(INDEX(Input_Lieferant!$C$9:$BE$158,MATCH($A14,Input_Lieferant!$B$9:$B$158,0),MATCH("V_PREISEINHEIT",Input_Lieferant!$C$8:$BE$8,0)), "")</f>
        <v>50</v>
      </c>
      <c r="K14" t="str">
        <f>_xlfn.IFNA(INDEX('Systemmanager - Datenassistent'!$B$9:$BH$134,MATCH($A14,Input_Lieferant!$B$9:$B$134,0),MATCH(K$1,'Systemmanager - Datenassistent'!$B$8:$BH$8,0)), "") &amp; ""</f>
        <v>M230</v>
      </c>
    </row>
    <row r="15" spans="1:110" x14ac:dyDescent="0.2">
      <c r="A15" s="257">
        <f>IFERROR(IF(AND(A11=A12,A12=A13,A13=A14),IF(A14+1&gt;MATCH(0,Input_Lieferant!$B$9:$B$158,-1),"",A14+1),A14),"")</f>
        <v>4</v>
      </c>
      <c r="B15" t="str">
        <f>_xlfn.IFNA(INDEX('Systemmanager - Datenassistent'!$B$9:$BH$134,MATCH($A14,Input_Lieferant!$B$9:$B$134,0),MATCH("WERKS_2",'Systemmanager - Datenassistent'!$B$8:$BH$8,0)), "") &amp; ""</f>
        <v>0800</v>
      </c>
      <c r="C15" s="29"/>
      <c r="D15" s="29"/>
      <c r="E15" s="29"/>
      <c r="F15" s="29"/>
      <c r="G15" s="29"/>
      <c r="H15">
        <f>_xlfn.IFNA(INDEX(Input_Lieferant!$C$9:$BE$158,MATCH($A15,Input_Lieferant!$B$9:$B$158,0),MATCH("V_BEWERTUNGSPREIS",Input_Lieferant!$C$8:$BE$8,0)), "")</f>
        <v>65</v>
      </c>
      <c r="I15">
        <f t="shared" si="1"/>
        <v>65</v>
      </c>
      <c r="J15">
        <f>_xlfn.IFNA(INDEX(Input_Lieferant!$C$9:$BE$158,MATCH($A15,Input_Lieferant!$B$9:$B$158,0),MATCH("V_PREISEINHEIT",Input_Lieferant!$C$8:$BE$8,0)), "")</f>
        <v>50</v>
      </c>
      <c r="K15" t="str">
        <f>_xlfn.IFNA(INDEX('Systemmanager - Datenassistent'!$B$9:$BH$134,MATCH($A15,Input_Lieferant!$B$9:$B$134,0),MATCH(K$1,'Systemmanager - Datenassistent'!$B$8:$BH$8,0)), "") &amp; ""</f>
        <v>M230</v>
      </c>
    </row>
    <row r="16" spans="1:110" x14ac:dyDescent="0.2">
      <c r="A16" s="257">
        <f>IFERROR(IF(AND(A12=A13,A13=A14,A14=A15),IF(A15+1&gt;MATCH(0,Input_Lieferant!$B$9:$B$158,-1),"",A15+1),A15),"")</f>
        <v>4</v>
      </c>
      <c r="B16" t="str">
        <f>_xlfn.IFNA(INDEX('Systemmanager - Datenassistent'!$B$9:$BH$134,MATCH($A14,Input_Lieferant!$B$9:$B$134,0),MATCH("WERKS_3",'Systemmanager - Datenassistent'!$B$8:$BH$8,0)), "") &amp; ""</f>
        <v/>
      </c>
      <c r="C16" s="29"/>
      <c r="D16" s="29"/>
      <c r="E16" s="29"/>
      <c r="F16" s="29"/>
      <c r="G16" s="29"/>
      <c r="H16">
        <f>_xlfn.IFNA(INDEX(Input_Lieferant!$C$9:$BE$158,MATCH($A16,Input_Lieferant!$B$9:$B$158,0),MATCH("V_BEWERTUNGSPREIS",Input_Lieferant!$C$8:$BE$8,0)), "")</f>
        <v>65</v>
      </c>
      <c r="I16">
        <f t="shared" si="1"/>
        <v>65</v>
      </c>
      <c r="J16">
        <f>_xlfn.IFNA(INDEX(Input_Lieferant!$C$9:$BE$158,MATCH($A16,Input_Lieferant!$B$9:$B$158,0),MATCH("V_PREISEINHEIT",Input_Lieferant!$C$8:$BE$8,0)), "")</f>
        <v>50</v>
      </c>
      <c r="K16" t="str">
        <f>_xlfn.IFNA(INDEX('Systemmanager - Datenassistent'!$B$9:$BH$134,MATCH($A16,Input_Lieferant!$B$9:$B$134,0),MATCH(K$1,'Systemmanager - Datenassistent'!$B$8:$BH$8,0)), "") &amp; ""</f>
        <v>M230</v>
      </c>
    </row>
    <row r="17" spans="1:11" x14ac:dyDescent="0.2">
      <c r="A17" s="257">
        <f>IFERROR(IF(AND(A13=A14,A14=A15,A15=A16),IF(A16+1&gt;MATCH(0,Input_Lieferant!$B$9:$B$158,-1),"",A16+1),A16),"")</f>
        <v>4</v>
      </c>
      <c r="B17" t="str">
        <f>_xlfn.IFNA(INDEX('Systemmanager - Datenassistent'!$B$9:$BH$134,MATCH($A14,Input_Lieferant!$B$9:$B$134,0),MATCH("WERKS_4",'Systemmanager - Datenassistent'!$B$8:$BH$8,0)), "") &amp; ""</f>
        <v/>
      </c>
      <c r="C17" s="29"/>
      <c r="D17" s="29"/>
      <c r="E17" s="29"/>
      <c r="F17" s="29"/>
      <c r="G17" s="29"/>
      <c r="H17">
        <f>_xlfn.IFNA(INDEX(Input_Lieferant!$C$9:$BE$158,MATCH($A17,Input_Lieferant!$B$9:$B$158,0),MATCH("V_BEWERTUNGSPREIS",Input_Lieferant!$C$8:$BE$8,0)), "")</f>
        <v>65</v>
      </c>
      <c r="I17">
        <f t="shared" si="1"/>
        <v>65</v>
      </c>
      <c r="J17">
        <f>_xlfn.IFNA(INDEX(Input_Lieferant!$C$9:$BE$158,MATCH($A17,Input_Lieferant!$B$9:$B$158,0),MATCH("V_PREISEINHEIT",Input_Lieferant!$C$8:$BE$8,0)), "")</f>
        <v>50</v>
      </c>
      <c r="K17" t="str">
        <f>_xlfn.IFNA(INDEX('Systemmanager - Datenassistent'!$B$9:$BH$134,MATCH($A17,Input_Lieferant!$B$9:$B$134,0),MATCH(K$1,'Systemmanager - Datenassistent'!$B$8:$BH$8,0)), "") &amp; ""</f>
        <v>M230</v>
      </c>
    </row>
    <row r="18" spans="1:11" x14ac:dyDescent="0.2">
      <c r="A18" s="257" t="str">
        <f>IFERROR(IF(AND(A14=A15,A15=A16,A16=A17),IF(A17+1&gt;MATCH(0,Input_Lieferant!$B$9:$B$158,-1),"",A17+1),A17),"")</f>
        <v/>
      </c>
      <c r="B18" t="str">
        <f>_xlfn.IFNA(INDEX('Systemmanager - Datenassistent'!$B$9:$BH$134,MATCH($A18,Input_Lieferant!$B$9:$B$134,0),MATCH("WERKS_1",'Systemmanager - Datenassistent'!$B$8:$BH$8,0)), "") &amp; ""</f>
        <v/>
      </c>
      <c r="C18" s="29"/>
      <c r="D18" s="29"/>
      <c r="E18" s="29"/>
      <c r="F18" s="29"/>
      <c r="G18" s="29"/>
      <c r="H18" t="str">
        <f>_xlfn.IFNA(INDEX(Input_Lieferant!$C$9:$BE$158,MATCH($A18,Input_Lieferant!$B$9:$B$158,0),MATCH("V_BEWERTUNGSPREIS",Input_Lieferant!$C$8:$BE$8,0)), "")</f>
        <v/>
      </c>
      <c r="I18" t="str">
        <f t="shared" si="1"/>
        <v/>
      </c>
      <c r="J18" t="str">
        <f>_xlfn.IFNA(INDEX(Input_Lieferant!$C$9:$BE$158,MATCH($A18,Input_Lieferant!$B$9:$B$158,0),MATCH("V_PREISEINHEIT",Input_Lieferant!$C$8:$BE$8,0)), "")</f>
        <v/>
      </c>
      <c r="K18" t="str">
        <f>_xlfn.IFNA(INDEX('Systemmanager - Datenassistent'!$B$9:$BH$134,MATCH($A18,Input_Lieferant!$B$9:$B$134,0),MATCH(K$1,'Systemmanager - Datenassistent'!$B$8:$BH$8,0)), "") &amp; ""</f>
        <v/>
      </c>
    </row>
    <row r="19" spans="1:11" x14ac:dyDescent="0.2">
      <c r="A19" s="257" t="str">
        <f>IFERROR(IF(AND(A15=A16,A16=A17,A17=A18),IF(A18+1&gt;MATCH(0,Input_Lieferant!$B$9:$B$158,-1),"",A18+1),A18),"")</f>
        <v/>
      </c>
      <c r="B19" t="str">
        <f>_xlfn.IFNA(INDEX('Systemmanager - Datenassistent'!$B$9:$BH$134,MATCH($A18,Input_Lieferant!$B$9:$B$134,0),MATCH("WERKS_2",'Systemmanager - Datenassistent'!$B$8:$BH$8,0)), "") &amp; ""</f>
        <v/>
      </c>
      <c r="C19" s="29"/>
      <c r="D19" s="29"/>
      <c r="E19" s="29"/>
      <c r="F19" s="29"/>
      <c r="G19" s="29"/>
      <c r="H19" t="str">
        <f>_xlfn.IFNA(INDEX(Input_Lieferant!$C$9:$BE$158,MATCH($A19,Input_Lieferant!$B$9:$B$158,0),MATCH("V_BEWERTUNGSPREIS",Input_Lieferant!$C$8:$BE$8,0)), "")</f>
        <v/>
      </c>
      <c r="I19" t="str">
        <f t="shared" si="1"/>
        <v/>
      </c>
      <c r="J19" t="str">
        <f>_xlfn.IFNA(INDEX(Input_Lieferant!$C$9:$BE$158,MATCH($A19,Input_Lieferant!$B$9:$B$158,0),MATCH("V_PREISEINHEIT",Input_Lieferant!$C$8:$BE$8,0)), "")</f>
        <v/>
      </c>
      <c r="K19" t="str">
        <f>_xlfn.IFNA(INDEX('Systemmanager - Datenassistent'!$B$9:$BH$134,MATCH($A19,Input_Lieferant!$B$9:$B$134,0),MATCH(K$1,'Systemmanager - Datenassistent'!$B$8:$BH$8,0)), "") &amp; ""</f>
        <v/>
      </c>
    </row>
    <row r="20" spans="1:11" x14ac:dyDescent="0.2">
      <c r="A20" s="257" t="str">
        <f>IFERROR(IF(AND(A16=A17,A17=A18,A18=A19),IF(A19+1&gt;MATCH(0,Input_Lieferant!$B$9:$B$158,-1),"",A19+1),A19),"")</f>
        <v/>
      </c>
      <c r="B20" t="str">
        <f>_xlfn.IFNA(INDEX('Systemmanager - Datenassistent'!$B$9:$BH$134,MATCH($A18,Input_Lieferant!$B$9:$B$134,0),MATCH("WERKS_3",'Systemmanager - Datenassistent'!$B$8:$BH$8,0)), "") &amp; ""</f>
        <v/>
      </c>
      <c r="C20" s="29"/>
      <c r="D20" s="29"/>
      <c r="E20" s="29"/>
      <c r="F20" s="29"/>
      <c r="G20" s="29"/>
      <c r="H20" t="str">
        <f>_xlfn.IFNA(INDEX(Input_Lieferant!$C$9:$BE$158,MATCH($A20,Input_Lieferant!$B$9:$B$158,0),MATCH("V_BEWERTUNGSPREIS",Input_Lieferant!$C$8:$BE$8,0)), "")</f>
        <v/>
      </c>
      <c r="I20" t="str">
        <f t="shared" si="1"/>
        <v/>
      </c>
      <c r="J20" t="str">
        <f>_xlfn.IFNA(INDEX(Input_Lieferant!$C$9:$BE$158,MATCH($A20,Input_Lieferant!$B$9:$B$158,0),MATCH("V_PREISEINHEIT",Input_Lieferant!$C$8:$BE$8,0)), "")</f>
        <v/>
      </c>
      <c r="K20" t="str">
        <f>_xlfn.IFNA(INDEX('Systemmanager - Datenassistent'!$B$9:$BH$134,MATCH($A20,Input_Lieferant!$B$9:$B$134,0),MATCH(K$1,'Systemmanager - Datenassistent'!$B$8:$BH$8,0)), "") &amp; ""</f>
        <v/>
      </c>
    </row>
    <row r="21" spans="1:11" x14ac:dyDescent="0.2">
      <c r="A21" s="257" t="str">
        <f>IFERROR(IF(AND(A17=A18,A18=A19,A19=A20),IF(A20+1&gt;MATCH(0,Input_Lieferant!$B$9:$B$158,-1),"",A20+1),A20),"")</f>
        <v/>
      </c>
      <c r="B21" t="str">
        <f>_xlfn.IFNA(INDEX('Systemmanager - Datenassistent'!$B$9:$BH$134,MATCH($A18,Input_Lieferant!$B$9:$B$134,0),MATCH("WERKS_4",'Systemmanager - Datenassistent'!$B$8:$BH$8,0)), "") &amp; ""</f>
        <v/>
      </c>
      <c r="C21" s="29"/>
      <c r="D21" s="29"/>
      <c r="E21" s="29"/>
      <c r="F21" s="29"/>
      <c r="G21" s="29"/>
      <c r="H21" t="str">
        <f>_xlfn.IFNA(INDEX(Input_Lieferant!$C$9:$BE$158,MATCH($A21,Input_Lieferant!$B$9:$B$158,0),MATCH("V_BEWERTUNGSPREIS",Input_Lieferant!$C$8:$BE$8,0)), "")</f>
        <v/>
      </c>
      <c r="I21" t="str">
        <f t="shared" si="1"/>
        <v/>
      </c>
      <c r="J21" t="str">
        <f>_xlfn.IFNA(INDEX(Input_Lieferant!$C$9:$BE$158,MATCH($A21,Input_Lieferant!$B$9:$B$158,0),MATCH("V_PREISEINHEIT",Input_Lieferant!$C$8:$BE$8,0)), "")</f>
        <v/>
      </c>
      <c r="K21" t="str">
        <f>_xlfn.IFNA(INDEX('Systemmanager - Datenassistent'!$B$9:$BH$134,MATCH($A21,Input_Lieferant!$B$9:$B$134,0),MATCH(K$1,'Systemmanager - Datenassistent'!$B$8:$BH$8,0)), "") &amp; ""</f>
        <v/>
      </c>
    </row>
    <row r="22" spans="1:11" x14ac:dyDescent="0.2">
      <c r="A22" s="257" t="str">
        <f>IFERROR(IF(AND(A18=A19,A19=A20,A20=A21),IF(A21+1&gt;MATCH(0,Input_Lieferant!$B$9:$B$158,-1),"",A21+1),A21),"")</f>
        <v/>
      </c>
      <c r="B22" t="str">
        <f>_xlfn.IFNA(INDEX('Systemmanager - Datenassistent'!$B$9:$BH$134,MATCH($A22,Input_Lieferant!$B$9:$B$134,0),MATCH("WERKS_1",'Systemmanager - Datenassistent'!$B$8:$BH$8,0)), "") &amp; ""</f>
        <v/>
      </c>
      <c r="C22" s="29"/>
      <c r="D22" s="29"/>
      <c r="E22" s="29"/>
      <c r="F22" s="29"/>
      <c r="G22" s="29"/>
      <c r="H22" t="str">
        <f>_xlfn.IFNA(INDEX(Input_Lieferant!$C$9:$BE$158,MATCH($A22,Input_Lieferant!$B$9:$B$158,0),MATCH("V_BEWERTUNGSPREIS",Input_Lieferant!$C$8:$BE$8,0)), "")</f>
        <v/>
      </c>
      <c r="I22" t="str">
        <f t="shared" si="1"/>
        <v/>
      </c>
      <c r="J22" t="str">
        <f>_xlfn.IFNA(INDEX(Input_Lieferant!$C$9:$BE$158,MATCH($A22,Input_Lieferant!$B$9:$B$158,0),MATCH("V_PREISEINHEIT",Input_Lieferant!$C$8:$BE$8,0)), "")</f>
        <v/>
      </c>
      <c r="K22" t="str">
        <f>_xlfn.IFNA(INDEX('Systemmanager - Datenassistent'!$B$9:$BH$134,MATCH($A22,Input_Lieferant!$B$9:$B$134,0),MATCH(K$1,'Systemmanager - Datenassistent'!$B$8:$BH$8,0)), "") &amp; ""</f>
        <v/>
      </c>
    </row>
    <row r="23" spans="1:11" x14ac:dyDescent="0.2">
      <c r="A23" s="257" t="str">
        <f>IFERROR(IF(AND(A19=A20,A20=A21,A21=A22),IF(A22+1&gt;MATCH(0,Input_Lieferant!$B$9:$B$158,-1),"",A22+1),A22),"")</f>
        <v/>
      </c>
      <c r="B23" t="str">
        <f>_xlfn.IFNA(INDEX('Systemmanager - Datenassistent'!$B$9:$BH$134,MATCH($A22,Input_Lieferant!$B$9:$B$134,0),MATCH("WERKS_2",'Systemmanager - Datenassistent'!$B$8:$BH$8,0)), "") &amp; ""</f>
        <v/>
      </c>
      <c r="C23" s="29"/>
      <c r="D23" s="29"/>
      <c r="E23" s="29"/>
      <c r="F23" s="29"/>
      <c r="G23" s="29"/>
      <c r="H23" t="str">
        <f>_xlfn.IFNA(INDEX(Input_Lieferant!$C$9:$BE$158,MATCH($A23,Input_Lieferant!$B$9:$B$158,0),MATCH("V_BEWERTUNGSPREIS",Input_Lieferant!$C$8:$BE$8,0)), "")</f>
        <v/>
      </c>
      <c r="I23" t="str">
        <f t="shared" si="1"/>
        <v/>
      </c>
      <c r="J23" t="str">
        <f>_xlfn.IFNA(INDEX(Input_Lieferant!$C$9:$BE$158,MATCH($A23,Input_Lieferant!$B$9:$B$158,0),MATCH("V_PREISEINHEIT",Input_Lieferant!$C$8:$BE$8,0)), "")</f>
        <v/>
      </c>
      <c r="K23" t="str">
        <f>_xlfn.IFNA(INDEX('Systemmanager - Datenassistent'!$B$9:$BH$134,MATCH($A23,Input_Lieferant!$B$9:$B$134,0),MATCH(K$1,'Systemmanager - Datenassistent'!$B$8:$BH$8,0)), "") &amp; ""</f>
        <v/>
      </c>
    </row>
    <row r="24" spans="1:11" x14ac:dyDescent="0.2">
      <c r="A24" s="257" t="str">
        <f>IFERROR(IF(AND(A20=A21,A21=A22,A22=A23),IF(A23+1&gt;MATCH(0,Input_Lieferant!$B$9:$B$158,-1),"",A23+1),A23),"")</f>
        <v/>
      </c>
      <c r="B24" t="str">
        <f>_xlfn.IFNA(INDEX('Systemmanager - Datenassistent'!$B$9:$BH$134,MATCH($A22,Input_Lieferant!$B$9:$B$134,0),MATCH("WERKS_3",'Systemmanager - Datenassistent'!$B$8:$BH$8,0)), "") &amp; ""</f>
        <v/>
      </c>
      <c r="C24" s="29"/>
      <c r="D24" s="29"/>
      <c r="E24" s="29"/>
      <c r="F24" s="29"/>
      <c r="G24" s="29"/>
      <c r="H24" t="str">
        <f>_xlfn.IFNA(INDEX(Input_Lieferant!$C$9:$BE$158,MATCH($A24,Input_Lieferant!$B$9:$B$158,0),MATCH("V_BEWERTUNGSPREIS",Input_Lieferant!$C$8:$BE$8,0)), "")</f>
        <v/>
      </c>
      <c r="I24" t="str">
        <f t="shared" si="1"/>
        <v/>
      </c>
      <c r="J24" t="str">
        <f>_xlfn.IFNA(INDEX(Input_Lieferant!$C$9:$BE$158,MATCH($A24,Input_Lieferant!$B$9:$B$158,0),MATCH("V_PREISEINHEIT",Input_Lieferant!$C$8:$BE$8,0)), "")</f>
        <v/>
      </c>
      <c r="K24" t="str">
        <f>_xlfn.IFNA(INDEX('Systemmanager - Datenassistent'!$B$9:$BH$134,MATCH($A24,Input_Lieferant!$B$9:$B$134,0),MATCH(K$1,'Systemmanager - Datenassistent'!$B$8:$BH$8,0)), "") &amp; ""</f>
        <v/>
      </c>
    </row>
    <row r="25" spans="1:11" x14ac:dyDescent="0.2">
      <c r="A25" s="257" t="str">
        <f>IFERROR(IF(AND(A21=A22,A22=A23,A23=A24),IF(A24+1&gt;MATCH(0,Input_Lieferant!$B$9:$B$158,-1),"",A24+1),A24),"")</f>
        <v/>
      </c>
      <c r="B25" t="str">
        <f>_xlfn.IFNA(INDEX('Systemmanager - Datenassistent'!$B$9:$BH$134,MATCH($A22,Input_Lieferant!$B$9:$B$134,0),MATCH("WERKS_4",'Systemmanager - Datenassistent'!$B$8:$BH$8,0)), "") &amp; ""</f>
        <v/>
      </c>
      <c r="C25" s="29"/>
      <c r="D25" s="29"/>
      <c r="E25" s="29"/>
      <c r="F25" s="29"/>
      <c r="G25" s="29"/>
      <c r="H25" t="str">
        <f>_xlfn.IFNA(INDEX(Input_Lieferant!$C$9:$BE$158,MATCH($A25,Input_Lieferant!$B$9:$B$158,0),MATCH("V_BEWERTUNGSPREIS",Input_Lieferant!$C$8:$BE$8,0)), "")</f>
        <v/>
      </c>
      <c r="I25" t="str">
        <f t="shared" si="1"/>
        <v/>
      </c>
      <c r="J25" t="str">
        <f>_xlfn.IFNA(INDEX(Input_Lieferant!$C$9:$BE$158,MATCH($A25,Input_Lieferant!$B$9:$B$158,0),MATCH("V_PREISEINHEIT",Input_Lieferant!$C$8:$BE$8,0)), "")</f>
        <v/>
      </c>
      <c r="K25" t="str">
        <f>_xlfn.IFNA(INDEX('Systemmanager - Datenassistent'!$B$9:$BH$134,MATCH($A25,Input_Lieferant!$B$9:$B$134,0),MATCH(K$1,'Systemmanager - Datenassistent'!$B$8:$BH$8,0)), "") &amp; ""</f>
        <v/>
      </c>
    </row>
    <row r="26" spans="1:11" x14ac:dyDescent="0.2">
      <c r="A26" s="257" t="str">
        <f>IFERROR(IF(AND(A22=A23,A23=A24,A24=A25),IF(A25+1&gt;MATCH(0,Input_Lieferant!$B$9:$B$158,-1),"",A25+1),A25),"")</f>
        <v/>
      </c>
      <c r="B26" t="str">
        <f>_xlfn.IFNA(INDEX('Systemmanager - Datenassistent'!$B$9:$BH$134,MATCH($A26,Input_Lieferant!$B$9:$B$134,0),MATCH("WERKS_1",'Systemmanager - Datenassistent'!$B$8:$BH$8,0)), "") &amp; ""</f>
        <v/>
      </c>
      <c r="C26" s="29"/>
      <c r="D26" s="29"/>
      <c r="E26" s="29"/>
      <c r="F26" s="29"/>
      <c r="G26" s="29"/>
      <c r="H26" t="str">
        <f>_xlfn.IFNA(INDEX(Input_Lieferant!$C$9:$BE$158,MATCH($A26,Input_Lieferant!$B$9:$B$158,0),MATCH("V_BEWERTUNGSPREIS",Input_Lieferant!$C$8:$BE$8,0)), "")</f>
        <v/>
      </c>
      <c r="I26" t="str">
        <f t="shared" si="1"/>
        <v/>
      </c>
      <c r="J26" t="str">
        <f>_xlfn.IFNA(INDEX(Input_Lieferant!$C$9:$BE$158,MATCH($A26,Input_Lieferant!$B$9:$B$158,0),MATCH("V_PREISEINHEIT",Input_Lieferant!$C$8:$BE$8,0)), "")</f>
        <v/>
      </c>
      <c r="K26" t="str">
        <f>_xlfn.IFNA(INDEX('Systemmanager - Datenassistent'!$B$9:$BH$134,MATCH($A26,Input_Lieferant!$B$9:$B$134,0),MATCH(K$1,'Systemmanager - Datenassistent'!$B$8:$BH$8,0)), "") &amp; ""</f>
        <v/>
      </c>
    </row>
    <row r="27" spans="1:11" x14ac:dyDescent="0.2">
      <c r="A27" s="257" t="str">
        <f>IFERROR(IF(AND(A23=A24,A24=A25,A25=A26),IF(A26+1&gt;MATCH(0,Input_Lieferant!$B$9:$B$158,-1),"",A26+1),A26),"")</f>
        <v/>
      </c>
      <c r="B27" t="str">
        <f>_xlfn.IFNA(INDEX('Systemmanager - Datenassistent'!$B$9:$BH$134,MATCH($A26,Input_Lieferant!$B$9:$B$134,0),MATCH("WERKS_2",'Systemmanager - Datenassistent'!$B$8:$BH$8,0)), "") &amp; ""</f>
        <v/>
      </c>
      <c r="C27" s="29"/>
      <c r="D27" s="29"/>
      <c r="E27" s="29"/>
      <c r="F27" s="29"/>
      <c r="G27" s="29"/>
      <c r="H27" t="str">
        <f>_xlfn.IFNA(INDEX(Input_Lieferant!$C$9:$BE$158,MATCH($A27,Input_Lieferant!$B$9:$B$158,0),MATCH("V_BEWERTUNGSPREIS",Input_Lieferant!$C$8:$BE$8,0)), "")</f>
        <v/>
      </c>
      <c r="I27" t="str">
        <f t="shared" si="1"/>
        <v/>
      </c>
      <c r="J27" t="str">
        <f>_xlfn.IFNA(INDEX(Input_Lieferant!$C$9:$BE$158,MATCH($A27,Input_Lieferant!$B$9:$B$158,0),MATCH("V_PREISEINHEIT",Input_Lieferant!$C$8:$BE$8,0)), "")</f>
        <v/>
      </c>
      <c r="K27" t="str">
        <f>_xlfn.IFNA(INDEX('Systemmanager - Datenassistent'!$B$9:$BH$134,MATCH($A27,Input_Lieferant!$B$9:$B$134,0),MATCH(K$1,'Systemmanager - Datenassistent'!$B$8:$BH$8,0)), "") &amp; ""</f>
        <v/>
      </c>
    </row>
    <row r="28" spans="1:11" x14ac:dyDescent="0.2">
      <c r="A28" s="257" t="str">
        <f>IFERROR(IF(AND(A24=A25,A25=A26,A26=A27),IF(A27+1&gt;MATCH(0,Input_Lieferant!$B$9:$B$158,-1),"",A27+1),A27),"")</f>
        <v/>
      </c>
      <c r="B28" t="str">
        <f>_xlfn.IFNA(INDEX('Systemmanager - Datenassistent'!$B$9:$BH$134,MATCH($A26,Input_Lieferant!$B$9:$B$134,0),MATCH("WERKS_3",'Systemmanager - Datenassistent'!$B$8:$BH$8,0)), "") &amp; ""</f>
        <v/>
      </c>
      <c r="C28" s="29"/>
      <c r="D28" s="29"/>
      <c r="E28" s="29"/>
      <c r="F28" s="29"/>
      <c r="G28" s="29"/>
      <c r="H28" t="str">
        <f>_xlfn.IFNA(INDEX(Input_Lieferant!$C$9:$BE$158,MATCH($A28,Input_Lieferant!$B$9:$B$158,0),MATCH("V_BEWERTUNGSPREIS",Input_Lieferant!$C$8:$BE$8,0)), "")</f>
        <v/>
      </c>
      <c r="I28" t="str">
        <f t="shared" si="1"/>
        <v/>
      </c>
      <c r="J28" t="str">
        <f>_xlfn.IFNA(INDEX(Input_Lieferant!$C$9:$BE$158,MATCH($A28,Input_Lieferant!$B$9:$B$158,0),MATCH("V_PREISEINHEIT",Input_Lieferant!$C$8:$BE$8,0)), "")</f>
        <v/>
      </c>
      <c r="K28" t="str">
        <f>_xlfn.IFNA(INDEX('Systemmanager - Datenassistent'!$B$9:$BH$134,MATCH($A28,Input_Lieferant!$B$9:$B$134,0),MATCH(K$1,'Systemmanager - Datenassistent'!$B$8:$BH$8,0)), "") &amp; ""</f>
        <v/>
      </c>
    </row>
    <row r="29" spans="1:11" x14ac:dyDescent="0.2">
      <c r="A29" s="257" t="str">
        <f>IFERROR(IF(AND(A25=A26,A26=A27,A27=A28),IF(A28+1&gt;MATCH(0,Input_Lieferant!$B$9:$B$158,-1),"",A28+1),A28),"")</f>
        <v/>
      </c>
      <c r="B29" t="str">
        <f>_xlfn.IFNA(INDEX('Systemmanager - Datenassistent'!$B$9:$BH$134,MATCH($A26,Input_Lieferant!$B$9:$B$134,0),MATCH("WERKS_4",'Systemmanager - Datenassistent'!$B$8:$BH$8,0)), "") &amp; ""</f>
        <v/>
      </c>
      <c r="C29" s="29"/>
      <c r="D29" s="29"/>
      <c r="E29" s="29"/>
      <c r="F29" s="29"/>
      <c r="G29" s="29"/>
      <c r="H29" t="str">
        <f>_xlfn.IFNA(INDEX(Input_Lieferant!$C$9:$BE$158,MATCH($A29,Input_Lieferant!$B$9:$B$158,0),MATCH("V_BEWERTUNGSPREIS",Input_Lieferant!$C$8:$BE$8,0)), "")</f>
        <v/>
      </c>
      <c r="I29" t="str">
        <f t="shared" si="1"/>
        <v/>
      </c>
      <c r="J29" t="str">
        <f>_xlfn.IFNA(INDEX(Input_Lieferant!$C$9:$BE$158,MATCH($A29,Input_Lieferant!$B$9:$B$158,0),MATCH("V_PREISEINHEIT",Input_Lieferant!$C$8:$BE$8,0)), "")</f>
        <v/>
      </c>
      <c r="K29" t="str">
        <f>_xlfn.IFNA(INDEX('Systemmanager - Datenassistent'!$B$9:$BH$134,MATCH($A29,Input_Lieferant!$B$9:$B$134,0),MATCH(K$1,'Systemmanager - Datenassistent'!$B$8:$BH$8,0)), "") &amp; ""</f>
        <v/>
      </c>
    </row>
    <row r="30" spans="1:11" x14ac:dyDescent="0.2">
      <c r="A30" s="257" t="str">
        <f>IFERROR(IF(AND(A26=A27,A27=A28,A28=A29),IF(A29+1&gt;MATCH(0,Input_Lieferant!$B$9:$B$158,-1),"",A29+1),A29),"")</f>
        <v/>
      </c>
      <c r="B30" t="str">
        <f>_xlfn.IFNA(INDEX('Systemmanager - Datenassistent'!$B$9:$BH$134,MATCH($A30,Input_Lieferant!$B$9:$B$134,0),MATCH("WERKS_1",'Systemmanager - Datenassistent'!$B$8:$BH$8,0)), "") &amp; ""</f>
        <v/>
      </c>
      <c r="C30" s="29"/>
      <c r="D30" s="29"/>
      <c r="E30" s="29"/>
      <c r="F30" s="29"/>
      <c r="G30" s="29"/>
      <c r="H30" t="str">
        <f>_xlfn.IFNA(INDEX(Input_Lieferant!$C$9:$BE$158,MATCH($A30,Input_Lieferant!$B$9:$B$158,0),MATCH("V_BEWERTUNGSPREIS",Input_Lieferant!$C$8:$BE$8,0)), "")</f>
        <v/>
      </c>
      <c r="I30" t="str">
        <f t="shared" si="1"/>
        <v/>
      </c>
      <c r="J30" t="str">
        <f>_xlfn.IFNA(INDEX(Input_Lieferant!$C$9:$BE$158,MATCH($A30,Input_Lieferant!$B$9:$B$158,0),MATCH("V_PREISEINHEIT",Input_Lieferant!$C$8:$BE$8,0)), "")</f>
        <v/>
      </c>
      <c r="K30" t="str">
        <f>_xlfn.IFNA(INDEX('Systemmanager - Datenassistent'!$B$9:$BH$134,MATCH($A30,Input_Lieferant!$B$9:$B$134,0),MATCH(K$1,'Systemmanager - Datenassistent'!$B$8:$BH$8,0)), "") &amp; ""</f>
        <v/>
      </c>
    </row>
    <row r="31" spans="1:11" x14ac:dyDescent="0.2">
      <c r="A31" s="257" t="str">
        <f>IFERROR(IF(AND(A27=A28,A28=A29,A29=A30),IF(A30+1&gt;MATCH(0,Input_Lieferant!$B$9:$B$158,-1),"",A30+1),A30),"")</f>
        <v/>
      </c>
      <c r="B31" t="str">
        <f>_xlfn.IFNA(INDEX('Systemmanager - Datenassistent'!$B$9:$BH$134,MATCH($A30,Input_Lieferant!$B$9:$B$134,0),MATCH("WERKS_2",'Systemmanager - Datenassistent'!$B$8:$BH$8,0)), "") &amp; ""</f>
        <v/>
      </c>
      <c r="C31" s="29"/>
      <c r="D31" s="29"/>
      <c r="E31" s="29"/>
      <c r="F31" s="29"/>
      <c r="G31" s="29"/>
      <c r="H31" t="str">
        <f>_xlfn.IFNA(INDEX(Input_Lieferant!$C$9:$BE$158,MATCH($A31,Input_Lieferant!$B$9:$B$158,0),MATCH("V_BEWERTUNGSPREIS",Input_Lieferant!$C$8:$BE$8,0)), "")</f>
        <v/>
      </c>
      <c r="I31" t="str">
        <f t="shared" si="1"/>
        <v/>
      </c>
      <c r="J31" t="str">
        <f>_xlfn.IFNA(INDEX(Input_Lieferant!$C$9:$BE$158,MATCH($A31,Input_Lieferant!$B$9:$B$158,0),MATCH("V_PREISEINHEIT",Input_Lieferant!$C$8:$BE$8,0)), "")</f>
        <v/>
      </c>
      <c r="K31" t="str">
        <f>_xlfn.IFNA(INDEX('Systemmanager - Datenassistent'!$B$9:$BH$134,MATCH($A31,Input_Lieferant!$B$9:$B$134,0),MATCH(K$1,'Systemmanager - Datenassistent'!$B$8:$BH$8,0)), "") &amp; ""</f>
        <v/>
      </c>
    </row>
    <row r="32" spans="1:11" x14ac:dyDescent="0.2">
      <c r="A32" s="257" t="str">
        <f>IFERROR(IF(AND(A28=A29,A29=A30,A30=A31),IF(A31+1&gt;MATCH(0,Input_Lieferant!$B$9:$B$158,-1),"",A31+1),A31),"")</f>
        <v/>
      </c>
      <c r="B32" t="str">
        <f>_xlfn.IFNA(INDEX('Systemmanager - Datenassistent'!$B$9:$BH$134,MATCH($A30,Input_Lieferant!$B$9:$B$134,0),MATCH("WERKS_3",'Systemmanager - Datenassistent'!$B$8:$BH$8,0)), "") &amp; ""</f>
        <v/>
      </c>
      <c r="C32" s="29"/>
      <c r="D32" s="29"/>
      <c r="E32" s="29"/>
      <c r="F32" s="29"/>
      <c r="G32" s="29"/>
      <c r="H32" t="str">
        <f>_xlfn.IFNA(INDEX(Input_Lieferant!$C$9:$BE$158,MATCH($A32,Input_Lieferant!$B$9:$B$158,0),MATCH("V_BEWERTUNGSPREIS",Input_Lieferant!$C$8:$BE$8,0)), "")</f>
        <v/>
      </c>
      <c r="I32" t="str">
        <f t="shared" si="1"/>
        <v/>
      </c>
      <c r="J32" t="str">
        <f>_xlfn.IFNA(INDEX(Input_Lieferant!$C$9:$BE$158,MATCH($A32,Input_Lieferant!$B$9:$B$158,0),MATCH("V_PREISEINHEIT",Input_Lieferant!$C$8:$BE$8,0)), "")</f>
        <v/>
      </c>
      <c r="K32" t="str">
        <f>_xlfn.IFNA(INDEX('Systemmanager - Datenassistent'!$B$9:$BH$134,MATCH($A32,Input_Lieferant!$B$9:$B$134,0),MATCH(K$1,'Systemmanager - Datenassistent'!$B$8:$BH$8,0)), "") &amp; ""</f>
        <v/>
      </c>
    </row>
    <row r="33" spans="1:11" x14ac:dyDescent="0.2">
      <c r="A33" s="257" t="str">
        <f>IFERROR(IF(AND(A29=A30,A30=A31,A31=A32),IF(A32+1&gt;MATCH(0,Input_Lieferant!$B$9:$B$158,-1),"",A32+1),A32),"")</f>
        <v/>
      </c>
      <c r="B33" t="str">
        <f>_xlfn.IFNA(INDEX('Systemmanager - Datenassistent'!$B$9:$BH$134,MATCH($A30,Input_Lieferant!$B$9:$B$134,0),MATCH("WERKS_4",'Systemmanager - Datenassistent'!$B$8:$BH$8,0)), "") &amp; ""</f>
        <v/>
      </c>
      <c r="C33" s="29"/>
      <c r="D33" s="29"/>
      <c r="E33" s="29"/>
      <c r="F33" s="29"/>
      <c r="G33" s="29"/>
      <c r="H33" t="str">
        <f>_xlfn.IFNA(INDEX(Input_Lieferant!$C$9:$BE$158,MATCH($A33,Input_Lieferant!$B$9:$B$158,0),MATCH("V_BEWERTUNGSPREIS",Input_Lieferant!$C$8:$BE$8,0)), "")</f>
        <v/>
      </c>
      <c r="I33" t="str">
        <f t="shared" si="1"/>
        <v/>
      </c>
      <c r="J33" t="str">
        <f>_xlfn.IFNA(INDEX(Input_Lieferant!$C$9:$BE$158,MATCH($A33,Input_Lieferant!$B$9:$B$158,0),MATCH("V_PREISEINHEIT",Input_Lieferant!$C$8:$BE$8,0)), "")</f>
        <v/>
      </c>
      <c r="K33" t="str">
        <f>_xlfn.IFNA(INDEX('Systemmanager - Datenassistent'!$B$9:$BH$134,MATCH($A33,Input_Lieferant!$B$9:$B$134,0),MATCH(K$1,'Systemmanager - Datenassistent'!$B$8:$BH$8,0)), "") &amp; ""</f>
        <v/>
      </c>
    </row>
    <row r="34" spans="1:11" x14ac:dyDescent="0.2">
      <c r="A34" s="257" t="str">
        <f>IFERROR(IF(AND(A30=A31,A31=A32,A32=A33),IF(A33+1&gt;MATCH(0,Input_Lieferant!$B$9:$B$158,-1),"",A33+1),A33),"")</f>
        <v/>
      </c>
      <c r="B34" t="str">
        <f>_xlfn.IFNA(INDEX('Systemmanager - Datenassistent'!$B$9:$BH$134,MATCH($A34,Input_Lieferant!$B$9:$B$134,0),MATCH("WERKS_1",'Systemmanager - Datenassistent'!$B$8:$BH$8,0)), "") &amp; ""</f>
        <v/>
      </c>
      <c r="C34" s="29"/>
      <c r="D34" s="29"/>
      <c r="E34" s="29"/>
      <c r="F34" s="29"/>
      <c r="G34" s="29"/>
      <c r="H34" t="str">
        <f>_xlfn.IFNA(INDEX(Input_Lieferant!$C$9:$BE$158,MATCH($A34,Input_Lieferant!$B$9:$B$158,0),MATCH("V_BEWERTUNGSPREIS",Input_Lieferant!$C$8:$BE$8,0)), "")</f>
        <v/>
      </c>
      <c r="I34" t="str">
        <f t="shared" si="1"/>
        <v/>
      </c>
      <c r="J34" t="str">
        <f>_xlfn.IFNA(INDEX(Input_Lieferant!$C$9:$BE$158,MATCH($A34,Input_Lieferant!$B$9:$B$158,0),MATCH("V_PREISEINHEIT",Input_Lieferant!$C$8:$BE$8,0)), "")</f>
        <v/>
      </c>
      <c r="K34" t="str">
        <f>_xlfn.IFNA(INDEX('Systemmanager - Datenassistent'!$B$9:$BH$134,MATCH($A34,Input_Lieferant!$B$9:$B$134,0),MATCH(K$1,'Systemmanager - Datenassistent'!$B$8:$BH$8,0)), "") &amp; ""</f>
        <v/>
      </c>
    </row>
    <row r="35" spans="1:11" x14ac:dyDescent="0.2">
      <c r="A35" s="257" t="str">
        <f>IFERROR(IF(AND(A31=A32,A32=A33,A33=A34),IF(A34+1&gt;MATCH(0,Input_Lieferant!$B$9:$B$158,-1),"",A34+1),A34),"")</f>
        <v/>
      </c>
      <c r="B35" t="str">
        <f>_xlfn.IFNA(INDEX('Systemmanager - Datenassistent'!$B$9:$BH$134,MATCH($A34,Input_Lieferant!$B$9:$B$134,0),MATCH("WERKS_2",'Systemmanager - Datenassistent'!$B$8:$BH$8,0)), "") &amp; ""</f>
        <v/>
      </c>
      <c r="C35" s="29"/>
      <c r="D35" s="29"/>
      <c r="E35" s="29"/>
      <c r="F35" s="29"/>
      <c r="G35" s="29"/>
      <c r="H35" t="str">
        <f>_xlfn.IFNA(INDEX(Input_Lieferant!$C$9:$BE$158,MATCH($A35,Input_Lieferant!$B$9:$B$158,0),MATCH("V_BEWERTUNGSPREIS",Input_Lieferant!$C$8:$BE$8,0)), "")</f>
        <v/>
      </c>
      <c r="I35" t="str">
        <f t="shared" si="1"/>
        <v/>
      </c>
      <c r="J35" t="str">
        <f>_xlfn.IFNA(INDEX(Input_Lieferant!$C$9:$BE$158,MATCH($A35,Input_Lieferant!$B$9:$B$158,0),MATCH("V_PREISEINHEIT",Input_Lieferant!$C$8:$BE$8,0)), "")</f>
        <v/>
      </c>
      <c r="K35" t="str">
        <f>_xlfn.IFNA(INDEX('Systemmanager - Datenassistent'!$B$9:$BH$134,MATCH($A35,Input_Lieferant!$B$9:$B$134,0),MATCH(K$1,'Systemmanager - Datenassistent'!$B$8:$BH$8,0)), "") &amp; ""</f>
        <v/>
      </c>
    </row>
    <row r="36" spans="1:11" x14ac:dyDescent="0.2">
      <c r="A36" s="257" t="str">
        <f>IFERROR(IF(AND(A32=A33,A33=A34,A34=A35),IF(A35+1&gt;MATCH(0,Input_Lieferant!$B$9:$B$158,-1),"",A35+1),A35),"")</f>
        <v/>
      </c>
      <c r="B36" t="str">
        <f>_xlfn.IFNA(INDEX('Systemmanager - Datenassistent'!$B$9:$BH$134,MATCH($A34,Input_Lieferant!$B$9:$B$134,0),MATCH("WERKS_3",'Systemmanager - Datenassistent'!$B$8:$BH$8,0)), "") &amp; ""</f>
        <v/>
      </c>
      <c r="C36" s="29"/>
      <c r="D36" s="29"/>
      <c r="E36" s="29"/>
      <c r="F36" s="29"/>
      <c r="G36" s="29"/>
      <c r="H36" t="str">
        <f>_xlfn.IFNA(INDEX(Input_Lieferant!$C$9:$BE$158,MATCH($A36,Input_Lieferant!$B$9:$B$158,0),MATCH("V_BEWERTUNGSPREIS",Input_Lieferant!$C$8:$BE$8,0)), "")</f>
        <v/>
      </c>
      <c r="I36" t="str">
        <f t="shared" si="1"/>
        <v/>
      </c>
      <c r="J36" t="str">
        <f>_xlfn.IFNA(INDEX(Input_Lieferant!$C$9:$BE$158,MATCH($A36,Input_Lieferant!$B$9:$B$158,0),MATCH("V_PREISEINHEIT",Input_Lieferant!$C$8:$BE$8,0)), "")</f>
        <v/>
      </c>
      <c r="K36" t="str">
        <f>_xlfn.IFNA(INDEX('Systemmanager - Datenassistent'!$B$9:$BH$134,MATCH($A36,Input_Lieferant!$B$9:$B$134,0),MATCH(K$1,'Systemmanager - Datenassistent'!$B$8:$BH$8,0)), "") &amp; ""</f>
        <v/>
      </c>
    </row>
    <row r="37" spans="1:11" x14ac:dyDescent="0.2">
      <c r="A37" s="257" t="str">
        <f>IFERROR(IF(AND(A33=A34,A34=A35,A35=A36),IF(A36+1&gt;MATCH(0,Input_Lieferant!$B$9:$B$158,-1),"",A36+1),A36),"")</f>
        <v/>
      </c>
      <c r="B37" t="str">
        <f>_xlfn.IFNA(INDEX('Systemmanager - Datenassistent'!$B$9:$BH$134,MATCH($A34,Input_Lieferant!$B$9:$B$134,0),MATCH("WERKS_4",'Systemmanager - Datenassistent'!$B$8:$BH$8,0)), "") &amp; ""</f>
        <v/>
      </c>
      <c r="C37" s="29"/>
      <c r="D37" s="29"/>
      <c r="E37" s="29"/>
      <c r="F37" s="29"/>
      <c r="G37" s="29"/>
      <c r="H37" t="str">
        <f>_xlfn.IFNA(INDEX(Input_Lieferant!$C$9:$BE$158,MATCH($A37,Input_Lieferant!$B$9:$B$158,0),MATCH("V_BEWERTUNGSPREIS",Input_Lieferant!$C$8:$BE$8,0)), "")</f>
        <v/>
      </c>
      <c r="I37" t="str">
        <f t="shared" si="1"/>
        <v/>
      </c>
      <c r="J37" t="str">
        <f>_xlfn.IFNA(INDEX(Input_Lieferant!$C$9:$BE$158,MATCH($A37,Input_Lieferant!$B$9:$B$158,0),MATCH("V_PREISEINHEIT",Input_Lieferant!$C$8:$BE$8,0)), "")</f>
        <v/>
      </c>
      <c r="K37" t="str">
        <f>_xlfn.IFNA(INDEX('Systemmanager - Datenassistent'!$B$9:$BH$134,MATCH($A37,Input_Lieferant!$B$9:$B$134,0),MATCH(K$1,'Systemmanager - Datenassistent'!$B$8:$BH$8,0)), "") &amp; ""</f>
        <v/>
      </c>
    </row>
    <row r="38" spans="1:11" x14ac:dyDescent="0.2">
      <c r="A38" s="257" t="str">
        <f>IFERROR(IF(AND(A34=A35,A35=A36,A36=A37),IF(A37+1&gt;MATCH(0,Input_Lieferant!$B$9:$B$158,-1),"",A37+1),A37),"")</f>
        <v/>
      </c>
      <c r="B38" t="str">
        <f>_xlfn.IFNA(INDEX('Systemmanager - Datenassistent'!$B$9:$BH$134,MATCH($A38,Input_Lieferant!$B$9:$B$134,0),MATCH("WERKS_1",'Systemmanager - Datenassistent'!$B$8:$BH$8,0)), "") &amp; ""</f>
        <v/>
      </c>
      <c r="C38" s="29"/>
      <c r="D38" s="29"/>
      <c r="E38" s="29"/>
      <c r="F38" s="29"/>
      <c r="G38" s="29"/>
      <c r="H38" t="str">
        <f>_xlfn.IFNA(INDEX(Input_Lieferant!$C$9:$BE$158,MATCH($A38,Input_Lieferant!$B$9:$B$158,0),MATCH("V_BEWERTUNGSPREIS",Input_Lieferant!$C$8:$BE$8,0)), "")</f>
        <v/>
      </c>
      <c r="I38" t="str">
        <f t="shared" si="1"/>
        <v/>
      </c>
      <c r="J38" t="str">
        <f>_xlfn.IFNA(INDEX(Input_Lieferant!$C$9:$BE$158,MATCH($A38,Input_Lieferant!$B$9:$B$158,0),MATCH("V_PREISEINHEIT",Input_Lieferant!$C$8:$BE$8,0)), "")</f>
        <v/>
      </c>
      <c r="K38" t="str">
        <f>_xlfn.IFNA(INDEX('Systemmanager - Datenassistent'!$B$9:$BH$134,MATCH($A38,Input_Lieferant!$B$9:$B$134,0),MATCH(K$1,'Systemmanager - Datenassistent'!$B$8:$BH$8,0)), "") &amp; ""</f>
        <v/>
      </c>
    </row>
    <row r="39" spans="1:11" x14ac:dyDescent="0.2">
      <c r="A39" s="257" t="str">
        <f>IFERROR(IF(AND(A35=A36,A36=A37,A37=A38),IF(A38+1&gt;MATCH(0,Input_Lieferant!$B$9:$B$158,-1),"",A38+1),A38),"")</f>
        <v/>
      </c>
      <c r="B39" t="str">
        <f>_xlfn.IFNA(INDEX('Systemmanager - Datenassistent'!$B$9:$BH$134,MATCH($A38,Input_Lieferant!$B$9:$B$134,0),MATCH("WERKS_2",'Systemmanager - Datenassistent'!$B$8:$BH$8,0)), "") &amp; ""</f>
        <v/>
      </c>
      <c r="C39" s="29"/>
      <c r="D39" s="29"/>
      <c r="E39" s="29"/>
      <c r="F39" s="29"/>
      <c r="G39" s="29"/>
      <c r="H39" t="str">
        <f>_xlfn.IFNA(INDEX(Input_Lieferant!$C$9:$BE$158,MATCH($A39,Input_Lieferant!$B$9:$B$158,0),MATCH("V_BEWERTUNGSPREIS",Input_Lieferant!$C$8:$BE$8,0)), "")</f>
        <v/>
      </c>
      <c r="I39" t="str">
        <f t="shared" si="1"/>
        <v/>
      </c>
      <c r="J39" t="str">
        <f>_xlfn.IFNA(INDEX(Input_Lieferant!$C$9:$BE$158,MATCH($A39,Input_Lieferant!$B$9:$B$158,0),MATCH("V_PREISEINHEIT",Input_Lieferant!$C$8:$BE$8,0)), "")</f>
        <v/>
      </c>
      <c r="K39" t="str">
        <f>_xlfn.IFNA(INDEX('Systemmanager - Datenassistent'!$B$9:$BH$134,MATCH($A39,Input_Lieferant!$B$9:$B$134,0),MATCH(K$1,'Systemmanager - Datenassistent'!$B$8:$BH$8,0)), "") &amp; ""</f>
        <v/>
      </c>
    </row>
    <row r="40" spans="1:11" x14ac:dyDescent="0.2">
      <c r="A40" s="257" t="str">
        <f>IFERROR(IF(AND(A36=A37,A37=A38,A38=A39),IF(A39+1&gt;MATCH(0,Input_Lieferant!$B$9:$B$158,-1),"",A39+1),A39),"")</f>
        <v/>
      </c>
      <c r="B40" t="str">
        <f>_xlfn.IFNA(INDEX('Systemmanager - Datenassistent'!$B$9:$BH$134,MATCH($A38,Input_Lieferant!$B$9:$B$134,0),MATCH("WERKS_3",'Systemmanager - Datenassistent'!$B$8:$BH$8,0)), "") &amp; ""</f>
        <v/>
      </c>
      <c r="C40" s="29"/>
      <c r="D40" s="29"/>
      <c r="E40" s="29"/>
      <c r="F40" s="29"/>
      <c r="G40" s="29"/>
      <c r="H40" t="str">
        <f>_xlfn.IFNA(INDEX(Input_Lieferant!$C$9:$BE$158,MATCH($A40,Input_Lieferant!$B$9:$B$158,0),MATCH("V_BEWERTUNGSPREIS",Input_Lieferant!$C$8:$BE$8,0)), "")</f>
        <v/>
      </c>
      <c r="I40" t="str">
        <f t="shared" si="1"/>
        <v/>
      </c>
      <c r="J40" t="str">
        <f>_xlfn.IFNA(INDEX(Input_Lieferant!$C$9:$BE$158,MATCH($A40,Input_Lieferant!$B$9:$B$158,0),MATCH("V_PREISEINHEIT",Input_Lieferant!$C$8:$BE$8,0)), "")</f>
        <v/>
      </c>
      <c r="K40" t="str">
        <f>_xlfn.IFNA(INDEX('Systemmanager - Datenassistent'!$B$9:$BH$134,MATCH($A40,Input_Lieferant!$B$9:$B$134,0),MATCH(K$1,'Systemmanager - Datenassistent'!$B$8:$BH$8,0)), "") &amp; ""</f>
        <v/>
      </c>
    </row>
    <row r="41" spans="1:11" x14ac:dyDescent="0.2">
      <c r="A41" s="257" t="str">
        <f>IFERROR(IF(AND(A37=A38,A38=A39,A39=A40),IF(A40+1&gt;MATCH(0,Input_Lieferant!$B$9:$B$158,-1),"",A40+1),A40),"")</f>
        <v/>
      </c>
      <c r="B41" t="str">
        <f>_xlfn.IFNA(INDEX('Systemmanager - Datenassistent'!$B$9:$BH$134,MATCH($A38,Input_Lieferant!$B$9:$B$134,0),MATCH("WERKS_4",'Systemmanager - Datenassistent'!$B$8:$BH$8,0)), "") &amp; ""</f>
        <v/>
      </c>
      <c r="C41" s="29"/>
      <c r="D41" s="29"/>
      <c r="E41" s="29"/>
      <c r="F41" s="29"/>
      <c r="G41" s="29"/>
      <c r="H41" t="str">
        <f>_xlfn.IFNA(INDEX(Input_Lieferant!$C$9:$BE$158,MATCH($A41,Input_Lieferant!$B$9:$B$158,0),MATCH("V_BEWERTUNGSPREIS",Input_Lieferant!$C$8:$BE$8,0)), "")</f>
        <v/>
      </c>
      <c r="I41" t="str">
        <f t="shared" si="1"/>
        <v/>
      </c>
      <c r="J41" t="str">
        <f>_xlfn.IFNA(INDEX(Input_Lieferant!$C$9:$BE$158,MATCH($A41,Input_Lieferant!$B$9:$B$158,0),MATCH("V_PREISEINHEIT",Input_Lieferant!$C$8:$BE$8,0)), "")</f>
        <v/>
      </c>
      <c r="K41" t="str">
        <f>_xlfn.IFNA(INDEX('Systemmanager - Datenassistent'!$B$9:$BH$134,MATCH($A41,Input_Lieferant!$B$9:$B$134,0),MATCH(K$1,'Systemmanager - Datenassistent'!$B$8:$BH$8,0)), "") &amp; ""</f>
        <v/>
      </c>
    </row>
    <row r="42" spans="1:11" x14ac:dyDescent="0.2">
      <c r="A42" s="257" t="str">
        <f>IFERROR(IF(AND(A38=A39,A39=A40,A40=A41),IF(A41+1&gt;MATCH(0,Input_Lieferant!$B$9:$B$158,-1),"",A41+1),A41),"")</f>
        <v/>
      </c>
      <c r="B42" t="str">
        <f>_xlfn.IFNA(INDEX('Systemmanager - Datenassistent'!$B$9:$BH$134,MATCH($A42,Input_Lieferant!$B$9:$B$134,0),MATCH("WERKS_1",'Systemmanager - Datenassistent'!$B$8:$BH$8,0)), "") &amp; ""</f>
        <v/>
      </c>
      <c r="C42" s="29"/>
      <c r="D42" s="29"/>
      <c r="E42" s="29"/>
      <c r="F42" s="29"/>
      <c r="G42" s="29"/>
      <c r="H42" t="str">
        <f>_xlfn.IFNA(INDEX(Input_Lieferant!$C$9:$BE$158,MATCH($A42,Input_Lieferant!$B$9:$B$158,0),MATCH("V_BEWERTUNGSPREIS",Input_Lieferant!$C$8:$BE$8,0)), "")</f>
        <v/>
      </c>
      <c r="I42" t="str">
        <f t="shared" si="1"/>
        <v/>
      </c>
      <c r="J42" t="str">
        <f>_xlfn.IFNA(INDEX(Input_Lieferant!$C$9:$BE$158,MATCH($A42,Input_Lieferant!$B$9:$B$158,0),MATCH("V_PREISEINHEIT",Input_Lieferant!$C$8:$BE$8,0)), "")</f>
        <v/>
      </c>
      <c r="K42" t="str">
        <f>_xlfn.IFNA(INDEX('Systemmanager - Datenassistent'!$B$9:$BH$134,MATCH($A42,Input_Lieferant!$B$9:$B$134,0),MATCH(K$1,'Systemmanager - Datenassistent'!$B$8:$BH$8,0)), "") &amp; ""</f>
        <v/>
      </c>
    </row>
    <row r="43" spans="1:11" x14ac:dyDescent="0.2">
      <c r="A43" s="257" t="str">
        <f>IFERROR(IF(AND(A39=A40,A40=A41,A41=A42),IF(A42+1&gt;MATCH(0,Input_Lieferant!$B$9:$B$158,-1),"",A42+1),A42),"")</f>
        <v/>
      </c>
      <c r="B43" t="str">
        <f>_xlfn.IFNA(INDEX('Systemmanager - Datenassistent'!$B$9:$BH$134,MATCH($A42,Input_Lieferant!$B$9:$B$134,0),MATCH("WERKS_2",'Systemmanager - Datenassistent'!$B$8:$BH$8,0)), "") &amp; ""</f>
        <v/>
      </c>
      <c r="C43" s="29"/>
      <c r="D43" s="29"/>
      <c r="E43" s="29"/>
      <c r="F43" s="29"/>
      <c r="G43" s="29"/>
      <c r="H43" t="str">
        <f>_xlfn.IFNA(INDEX(Input_Lieferant!$C$9:$BE$158,MATCH($A43,Input_Lieferant!$B$9:$B$158,0),MATCH("V_BEWERTUNGSPREIS",Input_Lieferant!$C$8:$BE$8,0)), "")</f>
        <v/>
      </c>
      <c r="I43" t="str">
        <f t="shared" si="1"/>
        <v/>
      </c>
      <c r="J43" t="str">
        <f>_xlfn.IFNA(INDEX(Input_Lieferant!$C$9:$BE$158,MATCH($A43,Input_Lieferant!$B$9:$B$158,0),MATCH("V_PREISEINHEIT",Input_Lieferant!$C$8:$BE$8,0)), "")</f>
        <v/>
      </c>
      <c r="K43" t="str">
        <f>_xlfn.IFNA(INDEX('Systemmanager - Datenassistent'!$B$9:$BH$134,MATCH($A43,Input_Lieferant!$B$9:$B$134,0),MATCH(K$1,'Systemmanager - Datenassistent'!$B$8:$BH$8,0)), "") &amp; ""</f>
        <v/>
      </c>
    </row>
    <row r="44" spans="1:11" x14ac:dyDescent="0.2">
      <c r="A44" s="257" t="str">
        <f>IFERROR(IF(AND(A40=A41,A41=A42,A42=A43),IF(A43+1&gt;MATCH(0,Input_Lieferant!$B$9:$B$158,-1),"",A43+1),A43),"")</f>
        <v/>
      </c>
      <c r="B44" t="str">
        <f>_xlfn.IFNA(INDEX('Systemmanager - Datenassistent'!$B$9:$BH$134,MATCH($A42,Input_Lieferant!$B$9:$B$134,0),MATCH("WERKS_3",'Systemmanager - Datenassistent'!$B$8:$BH$8,0)), "") &amp; ""</f>
        <v/>
      </c>
      <c r="C44" s="29"/>
      <c r="D44" s="29"/>
      <c r="E44" s="29"/>
      <c r="F44" s="29"/>
      <c r="G44" s="29"/>
      <c r="H44" t="str">
        <f>_xlfn.IFNA(INDEX(Input_Lieferant!$C$9:$BE$158,MATCH($A44,Input_Lieferant!$B$9:$B$158,0),MATCH("V_BEWERTUNGSPREIS",Input_Lieferant!$C$8:$BE$8,0)), "")</f>
        <v/>
      </c>
      <c r="I44" t="str">
        <f t="shared" si="1"/>
        <v/>
      </c>
      <c r="J44" t="str">
        <f>_xlfn.IFNA(INDEX(Input_Lieferant!$C$9:$BE$158,MATCH($A44,Input_Lieferant!$B$9:$B$158,0),MATCH("V_PREISEINHEIT",Input_Lieferant!$C$8:$BE$8,0)), "")</f>
        <v/>
      </c>
      <c r="K44" t="str">
        <f>_xlfn.IFNA(INDEX('Systemmanager - Datenassistent'!$B$9:$BH$134,MATCH($A44,Input_Lieferant!$B$9:$B$134,0),MATCH(K$1,'Systemmanager - Datenassistent'!$B$8:$BH$8,0)), "") &amp; ""</f>
        <v/>
      </c>
    </row>
    <row r="45" spans="1:11" x14ac:dyDescent="0.2">
      <c r="A45" s="257" t="str">
        <f>IFERROR(IF(AND(A41=A42,A42=A43,A43=A44),IF(A44+1&gt;MATCH(0,Input_Lieferant!$B$9:$B$158,-1),"",A44+1),A44),"")</f>
        <v/>
      </c>
      <c r="B45" t="str">
        <f>_xlfn.IFNA(INDEX('Systemmanager - Datenassistent'!$B$9:$BH$134,MATCH($A42,Input_Lieferant!$B$9:$B$134,0),MATCH("WERKS_4",'Systemmanager - Datenassistent'!$B$8:$BH$8,0)), "") &amp; ""</f>
        <v/>
      </c>
      <c r="C45" s="29"/>
      <c r="D45" s="29"/>
      <c r="E45" s="29"/>
      <c r="F45" s="29"/>
      <c r="G45" s="29"/>
      <c r="H45" t="str">
        <f>_xlfn.IFNA(INDEX(Input_Lieferant!$C$9:$BE$158,MATCH($A45,Input_Lieferant!$B$9:$B$158,0),MATCH("V_BEWERTUNGSPREIS",Input_Lieferant!$C$8:$BE$8,0)), "")</f>
        <v/>
      </c>
      <c r="I45" t="str">
        <f t="shared" si="1"/>
        <v/>
      </c>
      <c r="J45" t="str">
        <f>_xlfn.IFNA(INDEX(Input_Lieferant!$C$9:$BE$158,MATCH($A45,Input_Lieferant!$B$9:$B$158,0),MATCH("V_PREISEINHEIT",Input_Lieferant!$C$8:$BE$8,0)), "")</f>
        <v/>
      </c>
      <c r="K45" t="str">
        <f>_xlfn.IFNA(INDEX('Systemmanager - Datenassistent'!$B$9:$BH$134,MATCH($A45,Input_Lieferant!$B$9:$B$134,0),MATCH(K$1,'Systemmanager - Datenassistent'!$B$8:$BH$8,0)), "") &amp; ""</f>
        <v/>
      </c>
    </row>
    <row r="46" spans="1:11" x14ac:dyDescent="0.2">
      <c r="A46" s="257" t="str">
        <f>IFERROR(IF(AND(A42=A43,A43=A44,A44=A45),IF(A45+1&gt;MATCH(0,Input_Lieferant!$B$9:$B$158,-1),"",A45+1),A45),"")</f>
        <v/>
      </c>
      <c r="B46" t="str">
        <f>_xlfn.IFNA(INDEX('Systemmanager - Datenassistent'!$B$9:$BH$134,MATCH($A46,Input_Lieferant!$B$9:$B$134,0),MATCH("WERKS_1",'Systemmanager - Datenassistent'!$B$8:$BH$8,0)), "") &amp; ""</f>
        <v/>
      </c>
      <c r="C46" s="29"/>
      <c r="D46" s="29"/>
      <c r="E46" s="29"/>
      <c r="F46" s="29"/>
      <c r="G46" s="29"/>
      <c r="H46" t="str">
        <f>_xlfn.IFNA(INDEX(Input_Lieferant!$C$9:$BE$158,MATCH($A46,Input_Lieferant!$B$9:$B$158,0),MATCH("V_BEWERTUNGSPREIS",Input_Lieferant!$C$8:$BE$8,0)), "")</f>
        <v/>
      </c>
      <c r="I46" t="str">
        <f t="shared" si="1"/>
        <v/>
      </c>
      <c r="J46" t="str">
        <f>_xlfn.IFNA(INDEX(Input_Lieferant!$C$9:$BE$158,MATCH($A46,Input_Lieferant!$B$9:$B$158,0),MATCH("V_PREISEINHEIT",Input_Lieferant!$C$8:$BE$8,0)), "")</f>
        <v/>
      </c>
      <c r="K46" t="str">
        <f>_xlfn.IFNA(INDEX('Systemmanager - Datenassistent'!$B$9:$BH$134,MATCH($A46,Input_Lieferant!$B$9:$B$134,0),MATCH(K$1,'Systemmanager - Datenassistent'!$B$8:$BH$8,0)), "") &amp; ""</f>
        <v/>
      </c>
    </row>
    <row r="47" spans="1:11" x14ac:dyDescent="0.2">
      <c r="A47" s="257" t="str">
        <f>IFERROR(IF(AND(A43=A44,A44=A45,A45=A46),IF(A46+1&gt;MATCH(0,Input_Lieferant!$B$9:$B$158,-1),"",A46+1),A46),"")</f>
        <v/>
      </c>
      <c r="B47" t="str">
        <f>_xlfn.IFNA(INDEX('Systemmanager - Datenassistent'!$B$9:$BH$134,MATCH($A46,Input_Lieferant!$B$9:$B$134,0),MATCH("WERKS_2",'Systemmanager - Datenassistent'!$B$8:$BH$8,0)), "") &amp; ""</f>
        <v/>
      </c>
      <c r="C47" s="29"/>
      <c r="D47" s="29"/>
      <c r="E47" s="29"/>
      <c r="F47" s="29"/>
      <c r="G47" s="29"/>
      <c r="H47" t="str">
        <f>_xlfn.IFNA(INDEX(Input_Lieferant!$C$9:$BE$158,MATCH($A47,Input_Lieferant!$B$9:$B$158,0),MATCH("V_BEWERTUNGSPREIS",Input_Lieferant!$C$8:$BE$8,0)), "")</f>
        <v/>
      </c>
      <c r="I47" t="str">
        <f t="shared" si="1"/>
        <v/>
      </c>
      <c r="J47" t="str">
        <f>_xlfn.IFNA(INDEX(Input_Lieferant!$C$9:$BE$158,MATCH($A47,Input_Lieferant!$B$9:$B$158,0),MATCH("V_PREISEINHEIT",Input_Lieferant!$C$8:$BE$8,0)), "")</f>
        <v/>
      </c>
      <c r="K47" t="str">
        <f>_xlfn.IFNA(INDEX('Systemmanager - Datenassistent'!$B$9:$BH$134,MATCH($A47,Input_Lieferant!$B$9:$B$134,0),MATCH(K$1,'Systemmanager - Datenassistent'!$B$8:$BH$8,0)), "") &amp; ""</f>
        <v/>
      </c>
    </row>
    <row r="48" spans="1:11" x14ac:dyDescent="0.2">
      <c r="A48" s="257" t="str">
        <f>IFERROR(IF(AND(A44=A45,A45=A46,A46=A47),IF(A47+1&gt;MATCH(0,Input_Lieferant!$B$9:$B$158,-1),"",A47+1),A47),"")</f>
        <v/>
      </c>
      <c r="B48" t="str">
        <f>_xlfn.IFNA(INDEX('Systemmanager - Datenassistent'!$B$9:$BH$134,MATCH($A46,Input_Lieferant!$B$9:$B$134,0),MATCH("WERKS_3",'Systemmanager - Datenassistent'!$B$8:$BH$8,0)), "") &amp; ""</f>
        <v/>
      </c>
      <c r="C48" s="29"/>
      <c r="D48" s="29"/>
      <c r="E48" s="29"/>
      <c r="F48" s="29"/>
      <c r="G48" s="29"/>
      <c r="H48" t="str">
        <f>_xlfn.IFNA(INDEX(Input_Lieferant!$C$9:$BE$158,MATCH($A48,Input_Lieferant!$B$9:$B$158,0),MATCH("V_BEWERTUNGSPREIS",Input_Lieferant!$C$8:$BE$8,0)), "")</f>
        <v/>
      </c>
      <c r="I48" t="str">
        <f t="shared" si="1"/>
        <v/>
      </c>
      <c r="J48" t="str">
        <f>_xlfn.IFNA(INDEX(Input_Lieferant!$C$9:$BE$158,MATCH($A48,Input_Lieferant!$B$9:$B$158,0),MATCH("V_PREISEINHEIT",Input_Lieferant!$C$8:$BE$8,0)), "")</f>
        <v/>
      </c>
      <c r="K48" t="str">
        <f>_xlfn.IFNA(INDEX('Systemmanager - Datenassistent'!$B$9:$BH$134,MATCH($A48,Input_Lieferant!$B$9:$B$134,0),MATCH(K$1,'Systemmanager - Datenassistent'!$B$8:$BH$8,0)), "") &amp; ""</f>
        <v/>
      </c>
    </row>
    <row r="49" spans="1:11" x14ac:dyDescent="0.2">
      <c r="A49" s="257" t="str">
        <f>IFERROR(IF(AND(A45=A46,A46=A47,A47=A48),IF(A48+1&gt;MATCH(0,Input_Lieferant!$B$9:$B$158,-1),"",A48+1),A48),"")</f>
        <v/>
      </c>
      <c r="B49" t="str">
        <f>_xlfn.IFNA(INDEX('Systemmanager - Datenassistent'!$B$9:$BH$134,MATCH($A46,Input_Lieferant!$B$9:$B$134,0),MATCH("WERKS_4",'Systemmanager - Datenassistent'!$B$8:$BH$8,0)), "") &amp; ""</f>
        <v/>
      </c>
      <c r="C49" s="29"/>
      <c r="D49" s="29"/>
      <c r="E49" s="29"/>
      <c r="F49" s="29"/>
      <c r="G49" s="29"/>
      <c r="H49" t="str">
        <f>_xlfn.IFNA(INDEX(Input_Lieferant!$C$9:$BE$158,MATCH($A49,Input_Lieferant!$B$9:$B$158,0),MATCH("V_BEWERTUNGSPREIS",Input_Lieferant!$C$8:$BE$8,0)), "")</f>
        <v/>
      </c>
      <c r="I49" t="str">
        <f t="shared" si="1"/>
        <v/>
      </c>
      <c r="J49" t="str">
        <f>_xlfn.IFNA(INDEX(Input_Lieferant!$C$9:$BE$158,MATCH($A49,Input_Lieferant!$B$9:$B$158,0),MATCH("V_PREISEINHEIT",Input_Lieferant!$C$8:$BE$8,0)), "")</f>
        <v/>
      </c>
      <c r="K49" t="str">
        <f>_xlfn.IFNA(INDEX('Systemmanager - Datenassistent'!$B$9:$BH$134,MATCH($A49,Input_Lieferant!$B$9:$B$134,0),MATCH(K$1,'Systemmanager - Datenassistent'!$B$8:$BH$8,0)), "") &amp; ""</f>
        <v/>
      </c>
    </row>
    <row r="50" spans="1:11" x14ac:dyDescent="0.2">
      <c r="A50" s="257" t="str">
        <f>IFERROR(IF(AND(A46=A47,A47=A48,A48=A49),IF(A49+1&gt;MATCH(0,Input_Lieferant!$B$9:$B$158,-1),"",A49+1),A49),"")</f>
        <v/>
      </c>
      <c r="B50" t="str">
        <f>_xlfn.IFNA(INDEX('Systemmanager - Datenassistent'!$B$9:$BH$134,MATCH($A50,Input_Lieferant!$B$9:$B$134,0),MATCH("WERKS_1",'Systemmanager - Datenassistent'!$B$8:$BH$8,0)), "") &amp; ""</f>
        <v/>
      </c>
      <c r="C50" s="29"/>
      <c r="D50" s="29"/>
      <c r="E50" s="29"/>
      <c r="F50" s="29"/>
      <c r="G50" s="29"/>
      <c r="H50" t="str">
        <f>_xlfn.IFNA(INDEX(Input_Lieferant!$C$9:$BE$158,MATCH($A50,Input_Lieferant!$B$9:$B$158,0),MATCH("V_BEWERTUNGSPREIS",Input_Lieferant!$C$8:$BE$8,0)), "")</f>
        <v/>
      </c>
      <c r="I50" t="str">
        <f t="shared" si="1"/>
        <v/>
      </c>
      <c r="J50" t="str">
        <f>_xlfn.IFNA(INDEX(Input_Lieferant!$C$9:$BE$158,MATCH($A50,Input_Lieferant!$B$9:$B$158,0),MATCH("V_PREISEINHEIT",Input_Lieferant!$C$8:$BE$8,0)), "")</f>
        <v/>
      </c>
      <c r="K50" t="str">
        <f>_xlfn.IFNA(INDEX('Systemmanager - Datenassistent'!$B$9:$BH$134,MATCH($A50,Input_Lieferant!$B$9:$B$134,0),MATCH(K$1,'Systemmanager - Datenassistent'!$B$8:$BH$8,0)), "") &amp; ""</f>
        <v/>
      </c>
    </row>
    <row r="51" spans="1:11" x14ac:dyDescent="0.2">
      <c r="A51" s="257" t="str">
        <f>IFERROR(IF(AND(A47=A48,A48=A49,A49=A50),IF(A50+1&gt;MATCH(0,Input_Lieferant!$B$9:$B$158,-1),"",A50+1),A50),"")</f>
        <v/>
      </c>
      <c r="B51" t="str">
        <f>_xlfn.IFNA(INDEX('Systemmanager - Datenassistent'!$B$9:$BH$134,MATCH($A50,Input_Lieferant!$B$9:$B$134,0),MATCH("WERKS_2",'Systemmanager - Datenassistent'!$B$8:$BH$8,0)), "") &amp; ""</f>
        <v/>
      </c>
      <c r="C51" s="29"/>
      <c r="D51" s="29"/>
      <c r="E51" s="29"/>
      <c r="F51" s="29"/>
      <c r="G51" s="29"/>
      <c r="H51" t="str">
        <f>_xlfn.IFNA(INDEX(Input_Lieferant!$C$9:$BE$158,MATCH($A51,Input_Lieferant!$B$9:$B$158,0),MATCH("V_BEWERTUNGSPREIS",Input_Lieferant!$C$8:$BE$8,0)), "")</f>
        <v/>
      </c>
      <c r="I51" t="str">
        <f t="shared" si="1"/>
        <v/>
      </c>
      <c r="J51" t="str">
        <f>_xlfn.IFNA(INDEX(Input_Lieferant!$C$9:$BE$158,MATCH($A51,Input_Lieferant!$B$9:$B$158,0),MATCH("V_PREISEINHEIT",Input_Lieferant!$C$8:$BE$8,0)), "")</f>
        <v/>
      </c>
      <c r="K51" t="str">
        <f>_xlfn.IFNA(INDEX('Systemmanager - Datenassistent'!$B$9:$BH$134,MATCH($A51,Input_Lieferant!$B$9:$B$134,0),MATCH(K$1,'Systemmanager - Datenassistent'!$B$8:$BH$8,0)), "") &amp; ""</f>
        <v/>
      </c>
    </row>
    <row r="52" spans="1:11" x14ac:dyDescent="0.2">
      <c r="A52" s="257" t="str">
        <f>IFERROR(IF(AND(A48=A49,A49=A50,A50=A51),IF(A51+1&gt;MATCH(0,Input_Lieferant!$B$9:$B$158,-1),"",A51+1),A51),"")</f>
        <v/>
      </c>
      <c r="B52" t="str">
        <f>_xlfn.IFNA(INDEX('Systemmanager - Datenassistent'!$B$9:$BH$134,MATCH($A50,Input_Lieferant!$B$9:$B$134,0),MATCH("WERKS_3",'Systemmanager - Datenassistent'!$B$8:$BH$8,0)), "") &amp; ""</f>
        <v/>
      </c>
      <c r="C52" s="29"/>
      <c r="D52" s="29"/>
      <c r="E52" s="29"/>
      <c r="F52" s="29"/>
      <c r="G52" s="29"/>
      <c r="H52" t="str">
        <f>_xlfn.IFNA(INDEX(Input_Lieferant!$C$9:$BE$158,MATCH($A52,Input_Lieferant!$B$9:$B$158,0),MATCH("V_BEWERTUNGSPREIS",Input_Lieferant!$C$8:$BE$8,0)), "")</f>
        <v/>
      </c>
      <c r="I52" t="str">
        <f t="shared" si="1"/>
        <v/>
      </c>
      <c r="J52" t="str">
        <f>_xlfn.IFNA(INDEX(Input_Lieferant!$C$9:$BE$158,MATCH($A52,Input_Lieferant!$B$9:$B$158,0),MATCH("V_PREISEINHEIT",Input_Lieferant!$C$8:$BE$8,0)), "")</f>
        <v/>
      </c>
      <c r="K52" t="str">
        <f>_xlfn.IFNA(INDEX('Systemmanager - Datenassistent'!$B$9:$BH$134,MATCH($A52,Input_Lieferant!$B$9:$B$134,0),MATCH(K$1,'Systemmanager - Datenassistent'!$B$8:$BH$8,0)), "") &amp; ""</f>
        <v/>
      </c>
    </row>
    <row r="53" spans="1:11" x14ac:dyDescent="0.2">
      <c r="A53" s="257" t="str">
        <f>IFERROR(IF(AND(A49=A50,A50=A51,A51=A52),IF(A52+1&gt;MATCH(0,Input_Lieferant!$B$9:$B$158,-1),"",A52+1),A52),"")</f>
        <v/>
      </c>
      <c r="B53" t="str">
        <f>_xlfn.IFNA(INDEX('Systemmanager - Datenassistent'!$B$9:$BH$134,MATCH($A50,Input_Lieferant!$B$9:$B$134,0),MATCH("WERKS_4",'Systemmanager - Datenassistent'!$B$8:$BH$8,0)), "") &amp; ""</f>
        <v/>
      </c>
      <c r="C53" s="29"/>
      <c r="D53" s="29"/>
      <c r="E53" s="29"/>
      <c r="F53" s="29"/>
      <c r="G53" s="29"/>
      <c r="H53" t="str">
        <f>_xlfn.IFNA(INDEX(Input_Lieferant!$C$9:$BE$158,MATCH($A53,Input_Lieferant!$B$9:$B$158,0),MATCH("V_BEWERTUNGSPREIS",Input_Lieferant!$C$8:$BE$8,0)), "")</f>
        <v/>
      </c>
      <c r="I53" t="str">
        <f t="shared" si="1"/>
        <v/>
      </c>
      <c r="J53" t="str">
        <f>_xlfn.IFNA(INDEX(Input_Lieferant!$C$9:$BE$158,MATCH($A53,Input_Lieferant!$B$9:$B$158,0),MATCH("V_PREISEINHEIT",Input_Lieferant!$C$8:$BE$8,0)), "")</f>
        <v/>
      </c>
      <c r="K53" t="str">
        <f>_xlfn.IFNA(INDEX('Systemmanager - Datenassistent'!$B$9:$BH$134,MATCH($A53,Input_Lieferant!$B$9:$B$134,0),MATCH(K$1,'Systemmanager - Datenassistent'!$B$8:$BH$8,0)), "") &amp; ""</f>
        <v/>
      </c>
    </row>
    <row r="54" spans="1:11" x14ac:dyDescent="0.2">
      <c r="A54" s="257" t="str">
        <f>IFERROR(IF(AND(A50=A51,A51=A52,A52=A53),IF(A53+1&gt;MATCH(0,Input_Lieferant!$B$9:$B$158,-1),"",A53+1),A53),"")</f>
        <v/>
      </c>
      <c r="B54" t="str">
        <f>_xlfn.IFNA(INDEX('Systemmanager - Datenassistent'!$B$9:$BH$134,MATCH($A54,Input_Lieferant!$B$9:$B$134,0),MATCH("WERKS_1",'Systemmanager - Datenassistent'!$B$8:$BH$8,0)), "") &amp; ""</f>
        <v/>
      </c>
      <c r="C54" s="29"/>
      <c r="D54" s="29"/>
      <c r="E54" s="29"/>
      <c r="F54" s="29"/>
      <c r="G54" s="29"/>
      <c r="H54" t="str">
        <f>_xlfn.IFNA(INDEX(Input_Lieferant!$C$9:$BE$158,MATCH($A54,Input_Lieferant!$B$9:$B$158,0),MATCH("V_BEWERTUNGSPREIS",Input_Lieferant!$C$8:$BE$8,0)), "")</f>
        <v/>
      </c>
      <c r="I54" t="str">
        <f t="shared" si="1"/>
        <v/>
      </c>
      <c r="J54" t="str">
        <f>_xlfn.IFNA(INDEX(Input_Lieferant!$C$9:$BE$158,MATCH($A54,Input_Lieferant!$B$9:$B$158,0),MATCH("V_PREISEINHEIT",Input_Lieferant!$C$8:$BE$8,0)), "")</f>
        <v/>
      </c>
      <c r="K54" t="str">
        <f>_xlfn.IFNA(INDEX('Systemmanager - Datenassistent'!$B$9:$BH$134,MATCH($A54,Input_Lieferant!$B$9:$B$134,0),MATCH(K$1,'Systemmanager - Datenassistent'!$B$8:$BH$8,0)), "") &amp; ""</f>
        <v/>
      </c>
    </row>
    <row r="55" spans="1:11" x14ac:dyDescent="0.2">
      <c r="A55" s="257" t="str">
        <f>IFERROR(IF(AND(A51=A52,A52=A53,A53=A54),IF(A54+1&gt;MATCH(0,Input_Lieferant!$B$9:$B$158,-1),"",A54+1),A54),"")</f>
        <v/>
      </c>
      <c r="B55" t="str">
        <f>_xlfn.IFNA(INDEX('Systemmanager - Datenassistent'!$B$9:$BH$134,MATCH($A54,Input_Lieferant!$B$9:$B$134,0),MATCH("WERKS_2",'Systemmanager - Datenassistent'!$B$8:$BH$8,0)), "") &amp; ""</f>
        <v/>
      </c>
      <c r="C55" s="29"/>
      <c r="D55" s="29"/>
      <c r="E55" s="29"/>
      <c r="F55" s="29"/>
      <c r="G55" s="29"/>
      <c r="H55" t="str">
        <f>_xlfn.IFNA(INDEX(Input_Lieferant!$C$9:$BE$158,MATCH($A55,Input_Lieferant!$B$9:$B$158,0),MATCH("V_BEWERTUNGSPREIS",Input_Lieferant!$C$8:$BE$8,0)), "")</f>
        <v/>
      </c>
      <c r="I55" t="str">
        <f t="shared" si="1"/>
        <v/>
      </c>
      <c r="J55" t="str">
        <f>_xlfn.IFNA(INDEX(Input_Lieferant!$C$9:$BE$158,MATCH($A55,Input_Lieferant!$B$9:$B$158,0),MATCH("V_PREISEINHEIT",Input_Lieferant!$C$8:$BE$8,0)), "")</f>
        <v/>
      </c>
      <c r="K55" t="str">
        <f>_xlfn.IFNA(INDEX('Systemmanager - Datenassistent'!$B$9:$BH$134,MATCH($A55,Input_Lieferant!$B$9:$B$134,0),MATCH(K$1,'Systemmanager - Datenassistent'!$B$8:$BH$8,0)), "") &amp; ""</f>
        <v/>
      </c>
    </row>
    <row r="56" spans="1:11" x14ac:dyDescent="0.2">
      <c r="A56" s="257" t="str">
        <f>IFERROR(IF(AND(A52=A53,A53=A54,A54=A55),IF(A55+1&gt;MATCH(0,Input_Lieferant!$B$9:$B$158,-1),"",A55+1),A55),"")</f>
        <v/>
      </c>
      <c r="B56" t="str">
        <f>_xlfn.IFNA(INDEX('Systemmanager - Datenassistent'!$B$9:$BH$134,MATCH($A54,Input_Lieferant!$B$9:$B$134,0),MATCH("WERKS_3",'Systemmanager - Datenassistent'!$B$8:$BH$8,0)), "") &amp; ""</f>
        <v/>
      </c>
      <c r="C56" s="29"/>
      <c r="D56" s="29"/>
      <c r="E56" s="29"/>
      <c r="F56" s="29"/>
      <c r="G56" s="29"/>
      <c r="H56" t="str">
        <f>_xlfn.IFNA(INDEX(Input_Lieferant!$C$9:$BE$158,MATCH($A56,Input_Lieferant!$B$9:$B$158,0),MATCH("V_BEWERTUNGSPREIS",Input_Lieferant!$C$8:$BE$8,0)), "")</f>
        <v/>
      </c>
      <c r="I56" t="str">
        <f t="shared" si="1"/>
        <v/>
      </c>
      <c r="J56" t="str">
        <f>_xlfn.IFNA(INDEX(Input_Lieferant!$C$9:$BE$158,MATCH($A56,Input_Lieferant!$B$9:$B$158,0),MATCH("V_PREISEINHEIT",Input_Lieferant!$C$8:$BE$8,0)), "")</f>
        <v/>
      </c>
      <c r="K56" t="str">
        <f>_xlfn.IFNA(INDEX('Systemmanager - Datenassistent'!$B$9:$BH$134,MATCH($A56,Input_Lieferant!$B$9:$B$134,0),MATCH(K$1,'Systemmanager - Datenassistent'!$B$8:$BH$8,0)), "") &amp; ""</f>
        <v/>
      </c>
    </row>
    <row r="57" spans="1:11" x14ac:dyDescent="0.2">
      <c r="A57" s="257" t="str">
        <f>IFERROR(IF(AND(A53=A54,A54=A55,A55=A56),IF(A56+1&gt;MATCH(0,Input_Lieferant!$B$9:$B$158,-1),"",A56+1),A56),"")</f>
        <v/>
      </c>
      <c r="B57" t="str">
        <f>_xlfn.IFNA(INDEX('Systemmanager - Datenassistent'!$B$9:$BH$134,MATCH($A54,Input_Lieferant!$B$9:$B$134,0),MATCH("WERKS_4",'Systemmanager - Datenassistent'!$B$8:$BH$8,0)), "") &amp; ""</f>
        <v/>
      </c>
      <c r="C57" s="29"/>
      <c r="D57" s="29"/>
      <c r="E57" s="29"/>
      <c r="F57" s="29"/>
      <c r="G57" s="29"/>
      <c r="H57" t="str">
        <f>_xlfn.IFNA(INDEX(Input_Lieferant!$C$9:$BE$158,MATCH($A57,Input_Lieferant!$B$9:$B$158,0),MATCH("V_BEWERTUNGSPREIS",Input_Lieferant!$C$8:$BE$8,0)), "")</f>
        <v/>
      </c>
      <c r="I57" t="str">
        <f t="shared" si="1"/>
        <v/>
      </c>
      <c r="J57" t="str">
        <f>_xlfn.IFNA(INDEX(Input_Lieferant!$C$9:$BE$158,MATCH($A57,Input_Lieferant!$B$9:$B$158,0),MATCH("V_PREISEINHEIT",Input_Lieferant!$C$8:$BE$8,0)), "")</f>
        <v/>
      </c>
      <c r="K57" t="str">
        <f>_xlfn.IFNA(INDEX('Systemmanager - Datenassistent'!$B$9:$BH$134,MATCH($A57,Input_Lieferant!$B$9:$B$134,0),MATCH(K$1,'Systemmanager - Datenassistent'!$B$8:$BH$8,0)), "") &amp; ""</f>
        <v/>
      </c>
    </row>
    <row r="58" spans="1:11" x14ac:dyDescent="0.2">
      <c r="A58" s="257" t="str">
        <f>IFERROR(IF(AND(A54=A55,A55=A56,A56=A57),IF(A57+1&gt;MATCH(0,Input_Lieferant!$B$9:$B$158,-1),"",A57+1),A57),"")</f>
        <v/>
      </c>
      <c r="B58" t="str">
        <f>_xlfn.IFNA(INDEX('Systemmanager - Datenassistent'!$B$9:$BH$134,MATCH($A58,Input_Lieferant!$B$9:$B$134,0),MATCH("WERKS_1",'Systemmanager - Datenassistent'!$B$8:$BH$8,0)), "") &amp; ""</f>
        <v/>
      </c>
      <c r="C58" s="29"/>
      <c r="D58" s="29"/>
      <c r="E58" s="29"/>
      <c r="F58" s="29"/>
      <c r="G58" s="29"/>
      <c r="H58" t="str">
        <f>_xlfn.IFNA(INDEX(Input_Lieferant!$C$9:$BE$158,MATCH($A58,Input_Lieferant!$B$9:$B$158,0),MATCH("V_BEWERTUNGSPREIS",Input_Lieferant!$C$8:$BE$8,0)), "")</f>
        <v/>
      </c>
      <c r="I58" t="str">
        <f t="shared" si="1"/>
        <v/>
      </c>
      <c r="J58" t="str">
        <f>_xlfn.IFNA(INDEX(Input_Lieferant!$C$9:$BE$158,MATCH($A58,Input_Lieferant!$B$9:$B$158,0),MATCH("V_PREISEINHEIT",Input_Lieferant!$C$8:$BE$8,0)), "")</f>
        <v/>
      </c>
      <c r="K58" t="str">
        <f>_xlfn.IFNA(INDEX('Systemmanager - Datenassistent'!$B$9:$BH$134,MATCH($A58,Input_Lieferant!$B$9:$B$134,0),MATCH(K$1,'Systemmanager - Datenassistent'!$B$8:$BH$8,0)), "") &amp; ""</f>
        <v/>
      </c>
    </row>
    <row r="59" spans="1:11" x14ac:dyDescent="0.2">
      <c r="A59" s="257" t="str">
        <f>IFERROR(IF(AND(A55=A56,A56=A57,A57=A58),IF(A58+1&gt;MATCH(0,Input_Lieferant!$B$9:$B$158,-1),"",A58+1),A58),"")</f>
        <v/>
      </c>
      <c r="B59" t="str">
        <f>_xlfn.IFNA(INDEX('Systemmanager - Datenassistent'!$B$9:$BH$134,MATCH($A58,Input_Lieferant!$B$9:$B$134,0),MATCH("WERKS_2",'Systemmanager - Datenassistent'!$B$8:$BH$8,0)), "") &amp; ""</f>
        <v/>
      </c>
      <c r="C59" s="29"/>
      <c r="D59" s="29"/>
      <c r="E59" s="29"/>
      <c r="F59" s="29"/>
      <c r="G59" s="29"/>
      <c r="H59" t="str">
        <f>_xlfn.IFNA(INDEX(Input_Lieferant!$C$9:$BE$158,MATCH($A59,Input_Lieferant!$B$9:$B$158,0),MATCH("V_BEWERTUNGSPREIS",Input_Lieferant!$C$8:$BE$8,0)), "")</f>
        <v/>
      </c>
      <c r="I59" t="str">
        <f t="shared" si="1"/>
        <v/>
      </c>
      <c r="J59" t="str">
        <f>_xlfn.IFNA(INDEX(Input_Lieferant!$C$9:$BE$158,MATCH($A59,Input_Lieferant!$B$9:$B$158,0),MATCH("V_PREISEINHEIT",Input_Lieferant!$C$8:$BE$8,0)), "")</f>
        <v/>
      </c>
      <c r="K59" t="str">
        <f>_xlfn.IFNA(INDEX('Systemmanager - Datenassistent'!$B$9:$BH$134,MATCH($A59,Input_Lieferant!$B$9:$B$134,0),MATCH(K$1,'Systemmanager - Datenassistent'!$B$8:$BH$8,0)), "") &amp; ""</f>
        <v/>
      </c>
    </row>
    <row r="60" spans="1:11" x14ac:dyDescent="0.2">
      <c r="A60" s="257" t="str">
        <f>IFERROR(IF(AND(A56=A57,A57=A58,A58=A59),IF(A59+1&gt;MATCH(0,Input_Lieferant!$B$9:$B$158,-1),"",A59+1),A59),"")</f>
        <v/>
      </c>
      <c r="B60" t="str">
        <f>_xlfn.IFNA(INDEX('Systemmanager - Datenassistent'!$B$9:$BH$134,MATCH($A58,Input_Lieferant!$B$9:$B$134,0),MATCH("WERKS_3",'Systemmanager - Datenassistent'!$B$8:$BH$8,0)), "") &amp; ""</f>
        <v/>
      </c>
      <c r="C60" s="29"/>
      <c r="D60" s="29"/>
      <c r="E60" s="29"/>
      <c r="F60" s="29"/>
      <c r="G60" s="29"/>
      <c r="H60" t="str">
        <f>_xlfn.IFNA(INDEX(Input_Lieferant!$C$9:$BE$158,MATCH($A60,Input_Lieferant!$B$9:$B$158,0),MATCH("V_BEWERTUNGSPREIS",Input_Lieferant!$C$8:$BE$8,0)), "")</f>
        <v/>
      </c>
      <c r="I60" t="str">
        <f t="shared" si="1"/>
        <v/>
      </c>
      <c r="J60" t="str">
        <f>_xlfn.IFNA(INDEX(Input_Lieferant!$C$9:$BE$158,MATCH($A60,Input_Lieferant!$B$9:$B$158,0),MATCH("V_PREISEINHEIT",Input_Lieferant!$C$8:$BE$8,0)), "")</f>
        <v/>
      </c>
      <c r="K60" t="str">
        <f>_xlfn.IFNA(INDEX('Systemmanager - Datenassistent'!$B$9:$BH$134,MATCH($A60,Input_Lieferant!$B$9:$B$134,0),MATCH(K$1,'Systemmanager - Datenassistent'!$B$8:$BH$8,0)), "") &amp; ""</f>
        <v/>
      </c>
    </row>
    <row r="61" spans="1:11" x14ac:dyDescent="0.2">
      <c r="A61" s="257" t="str">
        <f>IFERROR(IF(AND(A57=A58,A58=A59,A59=A60),IF(A60+1&gt;MATCH(0,Input_Lieferant!$B$9:$B$158,-1),"",A60+1),A60),"")</f>
        <v/>
      </c>
      <c r="B61" t="str">
        <f>_xlfn.IFNA(INDEX('Systemmanager - Datenassistent'!$B$9:$BH$134,MATCH($A58,Input_Lieferant!$B$9:$B$134,0),MATCH("WERKS_4",'Systemmanager - Datenassistent'!$B$8:$BH$8,0)), "") &amp; ""</f>
        <v/>
      </c>
      <c r="C61" s="29"/>
      <c r="D61" s="29"/>
      <c r="E61" s="29"/>
      <c r="F61" s="29"/>
      <c r="G61" s="29"/>
      <c r="H61" t="str">
        <f>_xlfn.IFNA(INDEX(Input_Lieferant!$C$9:$BE$158,MATCH($A61,Input_Lieferant!$B$9:$B$158,0),MATCH("V_BEWERTUNGSPREIS",Input_Lieferant!$C$8:$BE$8,0)), "")</f>
        <v/>
      </c>
      <c r="I61" t="str">
        <f t="shared" si="1"/>
        <v/>
      </c>
      <c r="J61" t="str">
        <f>_xlfn.IFNA(INDEX(Input_Lieferant!$C$9:$BE$158,MATCH($A61,Input_Lieferant!$B$9:$B$158,0),MATCH("V_PREISEINHEIT",Input_Lieferant!$C$8:$BE$8,0)), "")</f>
        <v/>
      </c>
      <c r="K61" t="str">
        <f>_xlfn.IFNA(INDEX('Systemmanager - Datenassistent'!$B$9:$BH$134,MATCH($A61,Input_Lieferant!$B$9:$B$134,0),MATCH(K$1,'Systemmanager - Datenassistent'!$B$8:$BH$8,0)), "") &amp; ""</f>
        <v/>
      </c>
    </row>
    <row r="62" spans="1:11" x14ac:dyDescent="0.2">
      <c r="A62" s="257" t="str">
        <f>IFERROR(IF(AND(A58=A59,A59=A60,A60=A61),IF(A61+1&gt;MATCH(0,Input_Lieferant!$B$9:$B$158,-1),"",A61+1),A61),"")</f>
        <v/>
      </c>
      <c r="B62" t="str">
        <f>_xlfn.IFNA(INDEX('Systemmanager - Datenassistent'!$B$9:$BH$134,MATCH($A62,Input_Lieferant!$B$9:$B$134,0),MATCH("WERKS_1",'Systemmanager - Datenassistent'!$B$8:$BH$8,0)), "") &amp; ""</f>
        <v/>
      </c>
      <c r="C62" s="29"/>
      <c r="D62" s="29"/>
      <c r="E62" s="29"/>
      <c r="F62" s="29"/>
      <c r="G62" s="29"/>
      <c r="H62" t="str">
        <f>_xlfn.IFNA(INDEX(Input_Lieferant!$C$9:$BE$158,MATCH($A62,Input_Lieferant!$B$9:$B$158,0),MATCH("V_BEWERTUNGSPREIS",Input_Lieferant!$C$8:$BE$8,0)), "")</f>
        <v/>
      </c>
      <c r="I62" t="str">
        <f t="shared" si="1"/>
        <v/>
      </c>
      <c r="J62" t="str">
        <f>_xlfn.IFNA(INDEX(Input_Lieferant!$C$9:$BE$158,MATCH($A62,Input_Lieferant!$B$9:$B$158,0),MATCH("V_PREISEINHEIT",Input_Lieferant!$C$8:$BE$8,0)), "")</f>
        <v/>
      </c>
      <c r="K62" t="str">
        <f>_xlfn.IFNA(INDEX('Systemmanager - Datenassistent'!$B$9:$BH$134,MATCH($A62,Input_Lieferant!$B$9:$B$134,0),MATCH(K$1,'Systemmanager - Datenassistent'!$B$8:$BH$8,0)), "") &amp; ""</f>
        <v/>
      </c>
    </row>
    <row r="63" spans="1:11" x14ac:dyDescent="0.2">
      <c r="A63" s="257" t="str">
        <f>IFERROR(IF(AND(A59=A60,A60=A61,A61=A62),IF(A62+1&gt;MATCH(0,Input_Lieferant!$B$9:$B$158,-1),"",A62+1),A62),"")</f>
        <v/>
      </c>
      <c r="B63" t="str">
        <f>_xlfn.IFNA(INDEX('Systemmanager - Datenassistent'!$B$9:$BH$134,MATCH($A62,Input_Lieferant!$B$9:$B$134,0),MATCH("WERKS_2",'Systemmanager - Datenassistent'!$B$8:$BH$8,0)), "") &amp; ""</f>
        <v/>
      </c>
      <c r="C63" s="29"/>
      <c r="D63" s="29"/>
      <c r="E63" s="29"/>
      <c r="F63" s="29"/>
      <c r="G63" s="29"/>
      <c r="H63" t="str">
        <f>_xlfn.IFNA(INDEX(Input_Lieferant!$C$9:$BE$158,MATCH($A63,Input_Lieferant!$B$9:$B$158,0),MATCH("V_BEWERTUNGSPREIS",Input_Lieferant!$C$8:$BE$8,0)), "")</f>
        <v/>
      </c>
      <c r="I63" t="str">
        <f t="shared" si="1"/>
        <v/>
      </c>
      <c r="J63" t="str">
        <f>_xlfn.IFNA(INDEX(Input_Lieferant!$C$9:$BE$158,MATCH($A63,Input_Lieferant!$B$9:$B$158,0),MATCH("V_PREISEINHEIT",Input_Lieferant!$C$8:$BE$8,0)), "")</f>
        <v/>
      </c>
      <c r="K63" t="str">
        <f>_xlfn.IFNA(INDEX('Systemmanager - Datenassistent'!$B$9:$BH$134,MATCH($A63,Input_Lieferant!$B$9:$B$134,0),MATCH(K$1,'Systemmanager - Datenassistent'!$B$8:$BH$8,0)), "") &amp; ""</f>
        <v/>
      </c>
    </row>
    <row r="64" spans="1:11" x14ac:dyDescent="0.2">
      <c r="A64" s="257" t="str">
        <f>IFERROR(IF(AND(A60=A61,A61=A62,A62=A63),IF(A63+1&gt;MATCH(0,Input_Lieferant!$B$9:$B$158,-1),"",A63+1),A63),"")</f>
        <v/>
      </c>
      <c r="B64" t="str">
        <f>_xlfn.IFNA(INDEX('Systemmanager - Datenassistent'!$B$9:$BH$134,MATCH($A62,Input_Lieferant!$B$9:$B$134,0),MATCH("WERKS_3",'Systemmanager - Datenassistent'!$B$8:$BH$8,0)), "") &amp; ""</f>
        <v/>
      </c>
      <c r="C64" s="29"/>
      <c r="D64" s="29"/>
      <c r="E64" s="29"/>
      <c r="F64" s="29"/>
      <c r="G64" s="29"/>
      <c r="H64" t="str">
        <f>_xlfn.IFNA(INDEX(Input_Lieferant!$C$9:$BE$158,MATCH($A64,Input_Lieferant!$B$9:$B$158,0),MATCH("V_BEWERTUNGSPREIS",Input_Lieferant!$C$8:$BE$8,0)), "")</f>
        <v/>
      </c>
      <c r="I64" t="str">
        <f t="shared" si="1"/>
        <v/>
      </c>
      <c r="J64" t="str">
        <f>_xlfn.IFNA(INDEX(Input_Lieferant!$C$9:$BE$158,MATCH($A64,Input_Lieferant!$B$9:$B$158,0),MATCH("V_PREISEINHEIT",Input_Lieferant!$C$8:$BE$8,0)), "")</f>
        <v/>
      </c>
      <c r="K64" t="str">
        <f>_xlfn.IFNA(INDEX('Systemmanager - Datenassistent'!$B$9:$BH$134,MATCH($A64,Input_Lieferant!$B$9:$B$134,0),MATCH(K$1,'Systemmanager - Datenassistent'!$B$8:$BH$8,0)), "") &amp; ""</f>
        <v/>
      </c>
    </row>
    <row r="65" spans="1:11" x14ac:dyDescent="0.2">
      <c r="A65" s="257" t="str">
        <f>IFERROR(IF(AND(A61=A62,A62=A63,A63=A64),IF(A64+1&gt;MATCH(0,Input_Lieferant!$B$9:$B$158,-1),"",A64+1),A64),"")</f>
        <v/>
      </c>
      <c r="B65" t="str">
        <f>_xlfn.IFNA(INDEX('Systemmanager - Datenassistent'!$B$9:$BH$134,MATCH($A62,Input_Lieferant!$B$9:$B$134,0),MATCH("WERKS_4",'Systemmanager - Datenassistent'!$B$8:$BH$8,0)), "") &amp; ""</f>
        <v/>
      </c>
      <c r="C65" s="29"/>
      <c r="D65" s="29"/>
      <c r="E65" s="29"/>
      <c r="F65" s="29"/>
      <c r="G65" s="29"/>
      <c r="H65" t="str">
        <f>_xlfn.IFNA(INDEX(Input_Lieferant!$C$9:$BE$158,MATCH($A65,Input_Lieferant!$B$9:$B$158,0),MATCH("V_BEWERTUNGSPREIS",Input_Lieferant!$C$8:$BE$8,0)), "")</f>
        <v/>
      </c>
      <c r="I65" t="str">
        <f t="shared" si="1"/>
        <v/>
      </c>
      <c r="J65" t="str">
        <f>_xlfn.IFNA(INDEX(Input_Lieferant!$C$9:$BE$158,MATCH($A65,Input_Lieferant!$B$9:$B$158,0),MATCH("V_PREISEINHEIT",Input_Lieferant!$C$8:$BE$8,0)), "")</f>
        <v/>
      </c>
      <c r="K65" t="str">
        <f>_xlfn.IFNA(INDEX('Systemmanager - Datenassistent'!$B$9:$BH$134,MATCH($A65,Input_Lieferant!$B$9:$B$134,0),MATCH(K$1,'Systemmanager - Datenassistent'!$B$8:$BH$8,0)), "") &amp; ""</f>
        <v/>
      </c>
    </row>
    <row r="66" spans="1:11" x14ac:dyDescent="0.2">
      <c r="A66" s="257" t="str">
        <f>IFERROR(IF(AND(A62=A63,A63=A64,A64=A65),IF(A65+1&gt;MATCH(0,Input_Lieferant!$B$9:$B$158,-1),"",A65+1),A65),"")</f>
        <v/>
      </c>
      <c r="B66" t="str">
        <f>_xlfn.IFNA(INDEX('Systemmanager - Datenassistent'!$B$9:$BH$134,MATCH($A66,Input_Lieferant!$B$9:$B$134,0),MATCH("WERKS_1",'Systemmanager - Datenassistent'!$B$8:$BH$8,0)), "") &amp; ""</f>
        <v/>
      </c>
      <c r="C66" s="29"/>
      <c r="D66" s="29"/>
      <c r="E66" s="29"/>
      <c r="F66" s="29"/>
      <c r="G66" s="29"/>
      <c r="H66" t="str">
        <f>_xlfn.IFNA(INDEX(Input_Lieferant!$C$9:$BE$158,MATCH($A66,Input_Lieferant!$B$9:$B$158,0),MATCH("V_BEWERTUNGSPREIS",Input_Lieferant!$C$8:$BE$8,0)), "")</f>
        <v/>
      </c>
      <c r="I66" t="str">
        <f t="shared" si="1"/>
        <v/>
      </c>
      <c r="J66" t="str">
        <f>_xlfn.IFNA(INDEX(Input_Lieferant!$C$9:$BE$158,MATCH($A66,Input_Lieferant!$B$9:$B$158,0),MATCH("V_PREISEINHEIT",Input_Lieferant!$C$8:$BE$8,0)), "")</f>
        <v/>
      </c>
      <c r="K66" t="str">
        <f>_xlfn.IFNA(INDEX('Systemmanager - Datenassistent'!$B$9:$BH$134,MATCH($A66,Input_Lieferant!$B$9:$B$134,0),MATCH(K$1,'Systemmanager - Datenassistent'!$B$8:$BH$8,0)), "") &amp; ""</f>
        <v/>
      </c>
    </row>
    <row r="67" spans="1:11" x14ac:dyDescent="0.2">
      <c r="A67" s="257" t="str">
        <f>IFERROR(IF(AND(A63=A64,A64=A65,A65=A66),IF(A66+1&gt;MATCH(0,Input_Lieferant!$B$9:$B$158,-1),"",A66+1),A66),"")</f>
        <v/>
      </c>
      <c r="B67" t="str">
        <f>_xlfn.IFNA(INDEX('Systemmanager - Datenassistent'!$B$9:$BH$134,MATCH($A66,Input_Lieferant!$B$9:$B$134,0),MATCH("WERKS_2",'Systemmanager - Datenassistent'!$B$8:$BH$8,0)), "") &amp; ""</f>
        <v/>
      </c>
      <c r="C67" s="29"/>
      <c r="D67" s="29"/>
      <c r="E67" s="29"/>
      <c r="F67" s="29"/>
      <c r="G67" s="29"/>
      <c r="H67" t="str">
        <f>_xlfn.IFNA(INDEX(Input_Lieferant!$C$9:$BE$158,MATCH($A67,Input_Lieferant!$B$9:$B$158,0),MATCH("V_BEWERTUNGSPREIS",Input_Lieferant!$C$8:$BE$8,0)), "")</f>
        <v/>
      </c>
      <c r="I67" t="str">
        <f t="shared" si="1"/>
        <v/>
      </c>
      <c r="J67" t="str">
        <f>_xlfn.IFNA(INDEX(Input_Lieferant!$C$9:$BE$158,MATCH($A67,Input_Lieferant!$B$9:$B$158,0),MATCH("V_PREISEINHEIT",Input_Lieferant!$C$8:$BE$8,0)), "")</f>
        <v/>
      </c>
      <c r="K67" t="str">
        <f>_xlfn.IFNA(INDEX('Systemmanager - Datenassistent'!$B$9:$BH$134,MATCH($A67,Input_Lieferant!$B$9:$B$134,0),MATCH(K$1,'Systemmanager - Datenassistent'!$B$8:$BH$8,0)), "") &amp; ""</f>
        <v/>
      </c>
    </row>
    <row r="68" spans="1:11" x14ac:dyDescent="0.2">
      <c r="A68" s="257" t="str">
        <f>IFERROR(IF(AND(A64=A65,A65=A66,A66=A67),IF(A67+1&gt;MATCH(0,Input_Lieferant!$B$9:$B$158,-1),"",A67+1),A67),"")</f>
        <v/>
      </c>
      <c r="B68" t="str">
        <f>_xlfn.IFNA(INDEX('Systemmanager - Datenassistent'!$B$9:$BH$134,MATCH($A66,Input_Lieferant!$B$9:$B$134,0),MATCH("WERKS_3",'Systemmanager - Datenassistent'!$B$8:$BH$8,0)), "") &amp; ""</f>
        <v/>
      </c>
      <c r="C68" s="29"/>
      <c r="D68" s="29"/>
      <c r="E68" s="29"/>
      <c r="F68" s="29"/>
      <c r="G68" s="29"/>
      <c r="H68" t="str">
        <f>_xlfn.IFNA(INDEX(Input_Lieferant!$C$9:$BE$158,MATCH($A68,Input_Lieferant!$B$9:$B$158,0),MATCH("V_BEWERTUNGSPREIS",Input_Lieferant!$C$8:$BE$8,0)), "")</f>
        <v/>
      </c>
      <c r="I68" t="str">
        <f t="shared" si="1"/>
        <v/>
      </c>
      <c r="J68" t="str">
        <f>_xlfn.IFNA(INDEX(Input_Lieferant!$C$9:$BE$158,MATCH($A68,Input_Lieferant!$B$9:$B$158,0),MATCH("V_PREISEINHEIT",Input_Lieferant!$C$8:$BE$8,0)), "")</f>
        <v/>
      </c>
      <c r="K68" t="str">
        <f>_xlfn.IFNA(INDEX('Systemmanager - Datenassistent'!$B$9:$BH$134,MATCH($A68,Input_Lieferant!$B$9:$B$134,0),MATCH(K$1,'Systemmanager - Datenassistent'!$B$8:$BH$8,0)), "") &amp; ""</f>
        <v/>
      </c>
    </row>
    <row r="69" spans="1:11" x14ac:dyDescent="0.2">
      <c r="A69" s="257" t="str">
        <f>IFERROR(IF(AND(A65=A66,A66=A67,A67=A68),IF(A68+1&gt;MATCH(0,Input_Lieferant!$B$9:$B$158,-1),"",A68+1),A68),"")</f>
        <v/>
      </c>
      <c r="B69" t="str">
        <f>_xlfn.IFNA(INDEX('Systemmanager - Datenassistent'!$B$9:$BH$134,MATCH($A66,Input_Lieferant!$B$9:$B$134,0),MATCH("WERKS_4",'Systemmanager - Datenassistent'!$B$8:$BH$8,0)), "") &amp; ""</f>
        <v/>
      </c>
      <c r="C69" s="29"/>
      <c r="D69" s="29"/>
      <c r="E69" s="29"/>
      <c r="F69" s="29"/>
      <c r="G69" s="29"/>
      <c r="H69" t="str">
        <f>_xlfn.IFNA(INDEX(Input_Lieferant!$C$9:$BE$158,MATCH($A69,Input_Lieferant!$B$9:$B$158,0),MATCH("V_BEWERTUNGSPREIS",Input_Lieferant!$C$8:$BE$8,0)), "")</f>
        <v/>
      </c>
      <c r="I69" t="str">
        <f t="shared" si="1"/>
        <v/>
      </c>
      <c r="J69" t="str">
        <f>_xlfn.IFNA(INDEX(Input_Lieferant!$C$9:$BE$158,MATCH($A69,Input_Lieferant!$B$9:$B$158,0),MATCH("V_PREISEINHEIT",Input_Lieferant!$C$8:$BE$8,0)), "")</f>
        <v/>
      </c>
      <c r="K69" t="str">
        <f>_xlfn.IFNA(INDEX('Systemmanager - Datenassistent'!$B$9:$BH$134,MATCH($A69,Input_Lieferant!$B$9:$B$134,0),MATCH(K$1,'Systemmanager - Datenassistent'!$B$8:$BH$8,0)), "") &amp; ""</f>
        <v/>
      </c>
    </row>
    <row r="70" spans="1:11" x14ac:dyDescent="0.2">
      <c r="A70" s="257" t="str">
        <f>IFERROR(IF(AND(A66=A67,A67=A68,A68=A69),IF(A69+1&gt;MATCH(0,Input_Lieferant!$B$9:$B$158,-1),"",A69+1),A69),"")</f>
        <v/>
      </c>
      <c r="B70" t="str">
        <f>_xlfn.IFNA(INDEX('Systemmanager - Datenassistent'!$B$9:$BH$134,MATCH($A70,Input_Lieferant!$B$9:$B$134,0),MATCH("WERKS_1",'Systemmanager - Datenassistent'!$B$8:$BH$8,0)), "") &amp; ""</f>
        <v/>
      </c>
      <c r="C70" s="29"/>
      <c r="D70" s="29"/>
      <c r="E70" s="29"/>
      <c r="F70" s="29"/>
      <c r="G70" s="29"/>
      <c r="H70" t="str">
        <f>_xlfn.IFNA(INDEX(Input_Lieferant!$C$9:$BE$158,MATCH($A70,Input_Lieferant!$B$9:$B$158,0),MATCH("V_BEWERTUNGSPREIS",Input_Lieferant!$C$8:$BE$8,0)), "")</f>
        <v/>
      </c>
      <c r="I70" t="str">
        <f t="shared" ref="I70:I133" si="2">H70</f>
        <v/>
      </c>
      <c r="J70" t="str">
        <f>_xlfn.IFNA(INDEX(Input_Lieferant!$C$9:$BE$158,MATCH($A70,Input_Lieferant!$B$9:$B$158,0),MATCH("V_PREISEINHEIT",Input_Lieferant!$C$8:$BE$8,0)), "")</f>
        <v/>
      </c>
      <c r="K70" t="str">
        <f>_xlfn.IFNA(INDEX('Systemmanager - Datenassistent'!$B$9:$BH$134,MATCH($A70,Input_Lieferant!$B$9:$B$134,0),MATCH(K$1,'Systemmanager - Datenassistent'!$B$8:$BH$8,0)), "") &amp; ""</f>
        <v/>
      </c>
    </row>
    <row r="71" spans="1:11" x14ac:dyDescent="0.2">
      <c r="A71" s="257" t="str">
        <f>IFERROR(IF(AND(A67=A68,A68=A69,A69=A70),IF(A70+1&gt;MATCH(0,Input_Lieferant!$B$9:$B$158,-1),"",A70+1),A70),"")</f>
        <v/>
      </c>
      <c r="B71" t="str">
        <f>_xlfn.IFNA(INDEX('Systemmanager - Datenassistent'!$B$9:$BH$134,MATCH($A70,Input_Lieferant!$B$9:$B$134,0),MATCH("WERKS_2",'Systemmanager - Datenassistent'!$B$8:$BH$8,0)), "") &amp; ""</f>
        <v/>
      </c>
      <c r="C71" s="29"/>
      <c r="D71" s="29"/>
      <c r="E71" s="29"/>
      <c r="F71" s="29"/>
      <c r="G71" s="29"/>
      <c r="H71" t="str">
        <f>_xlfn.IFNA(INDEX(Input_Lieferant!$C$9:$BE$158,MATCH($A71,Input_Lieferant!$B$9:$B$158,0),MATCH("V_BEWERTUNGSPREIS",Input_Lieferant!$C$8:$BE$8,0)), "")</f>
        <v/>
      </c>
      <c r="I71" t="str">
        <f t="shared" si="2"/>
        <v/>
      </c>
      <c r="J71" t="str">
        <f>_xlfn.IFNA(INDEX(Input_Lieferant!$C$9:$BE$158,MATCH($A71,Input_Lieferant!$B$9:$B$158,0),MATCH("V_PREISEINHEIT",Input_Lieferant!$C$8:$BE$8,0)), "")</f>
        <v/>
      </c>
      <c r="K71" t="str">
        <f>_xlfn.IFNA(INDEX('Systemmanager - Datenassistent'!$B$9:$BH$134,MATCH($A71,Input_Lieferant!$B$9:$B$134,0),MATCH(K$1,'Systemmanager - Datenassistent'!$B$8:$BH$8,0)), "") &amp; ""</f>
        <v/>
      </c>
    </row>
    <row r="72" spans="1:11" x14ac:dyDescent="0.2">
      <c r="A72" s="257" t="str">
        <f>IFERROR(IF(AND(A68=A69,A69=A70,A70=A71),IF(A71+1&gt;MATCH(0,Input_Lieferant!$B$9:$B$158,-1),"",A71+1),A71),"")</f>
        <v/>
      </c>
      <c r="B72" t="str">
        <f>_xlfn.IFNA(INDEX('Systemmanager - Datenassistent'!$B$9:$BH$134,MATCH($A70,Input_Lieferant!$B$9:$B$134,0),MATCH("WERKS_3",'Systemmanager - Datenassistent'!$B$8:$BH$8,0)), "") &amp; ""</f>
        <v/>
      </c>
      <c r="C72" s="29"/>
      <c r="D72" s="29"/>
      <c r="E72" s="29"/>
      <c r="F72" s="29"/>
      <c r="G72" s="29"/>
      <c r="H72" t="str">
        <f>_xlfn.IFNA(INDEX(Input_Lieferant!$C$9:$BE$158,MATCH($A72,Input_Lieferant!$B$9:$B$158,0),MATCH("V_BEWERTUNGSPREIS",Input_Lieferant!$C$8:$BE$8,0)), "")</f>
        <v/>
      </c>
      <c r="I72" t="str">
        <f t="shared" si="2"/>
        <v/>
      </c>
      <c r="J72" t="str">
        <f>_xlfn.IFNA(INDEX(Input_Lieferant!$C$9:$BE$158,MATCH($A72,Input_Lieferant!$B$9:$B$158,0),MATCH("V_PREISEINHEIT",Input_Lieferant!$C$8:$BE$8,0)), "")</f>
        <v/>
      </c>
      <c r="K72" t="str">
        <f>_xlfn.IFNA(INDEX('Systemmanager - Datenassistent'!$B$9:$BH$134,MATCH($A72,Input_Lieferant!$B$9:$B$134,0),MATCH(K$1,'Systemmanager - Datenassistent'!$B$8:$BH$8,0)), "") &amp; ""</f>
        <v/>
      </c>
    </row>
    <row r="73" spans="1:11" x14ac:dyDescent="0.2">
      <c r="A73" s="257" t="str">
        <f>IFERROR(IF(AND(A69=A70,A70=A71,A71=A72),IF(A72+1&gt;MATCH(0,Input_Lieferant!$B$9:$B$158,-1),"",A72+1),A72),"")</f>
        <v/>
      </c>
      <c r="B73" t="str">
        <f>_xlfn.IFNA(INDEX('Systemmanager - Datenassistent'!$B$9:$BH$134,MATCH($A70,Input_Lieferant!$B$9:$B$134,0),MATCH("WERKS_4",'Systemmanager - Datenassistent'!$B$8:$BH$8,0)), "") &amp; ""</f>
        <v/>
      </c>
      <c r="C73" s="29"/>
      <c r="D73" s="29"/>
      <c r="E73" s="29"/>
      <c r="F73" s="29"/>
      <c r="G73" s="29"/>
      <c r="H73" t="str">
        <f>_xlfn.IFNA(INDEX(Input_Lieferant!$C$9:$BE$158,MATCH($A73,Input_Lieferant!$B$9:$B$158,0),MATCH("V_BEWERTUNGSPREIS",Input_Lieferant!$C$8:$BE$8,0)), "")</f>
        <v/>
      </c>
      <c r="I73" t="str">
        <f t="shared" si="2"/>
        <v/>
      </c>
      <c r="J73" t="str">
        <f>_xlfn.IFNA(INDEX(Input_Lieferant!$C$9:$BE$158,MATCH($A73,Input_Lieferant!$B$9:$B$158,0),MATCH("V_PREISEINHEIT",Input_Lieferant!$C$8:$BE$8,0)), "")</f>
        <v/>
      </c>
      <c r="K73" t="str">
        <f>_xlfn.IFNA(INDEX('Systemmanager - Datenassistent'!$B$9:$BH$134,MATCH($A73,Input_Lieferant!$B$9:$B$134,0),MATCH(K$1,'Systemmanager - Datenassistent'!$B$8:$BH$8,0)), "") &amp; ""</f>
        <v/>
      </c>
    </row>
    <row r="74" spans="1:11" x14ac:dyDescent="0.2">
      <c r="A74" s="257" t="str">
        <f>IFERROR(IF(AND(A70=A71,A71=A72,A72=A73),IF(A73+1&gt;MATCH(0,Input_Lieferant!$B$9:$B$158,-1),"",A73+1),A73),"")</f>
        <v/>
      </c>
      <c r="B74" t="str">
        <f>_xlfn.IFNA(INDEX('Systemmanager - Datenassistent'!$B$9:$BH$134,MATCH($A74,Input_Lieferant!$B$9:$B$134,0),MATCH("WERKS_1",'Systemmanager - Datenassistent'!$B$8:$BH$8,0)), "") &amp; ""</f>
        <v/>
      </c>
      <c r="C74" s="29"/>
      <c r="D74" s="29"/>
      <c r="E74" s="29"/>
      <c r="F74" s="29"/>
      <c r="G74" s="29"/>
      <c r="H74" t="str">
        <f>_xlfn.IFNA(INDEX(Input_Lieferant!$C$9:$BE$158,MATCH($A74,Input_Lieferant!$B$9:$B$158,0),MATCH("V_BEWERTUNGSPREIS",Input_Lieferant!$C$8:$BE$8,0)), "")</f>
        <v/>
      </c>
      <c r="I74" t="str">
        <f t="shared" si="2"/>
        <v/>
      </c>
      <c r="J74" t="str">
        <f>_xlfn.IFNA(INDEX(Input_Lieferant!$C$9:$BE$158,MATCH($A74,Input_Lieferant!$B$9:$B$158,0),MATCH("V_PREISEINHEIT",Input_Lieferant!$C$8:$BE$8,0)), "")</f>
        <v/>
      </c>
      <c r="K74" t="str">
        <f>_xlfn.IFNA(INDEX('Systemmanager - Datenassistent'!$B$9:$BH$134,MATCH($A74,Input_Lieferant!$B$9:$B$134,0),MATCH(K$1,'Systemmanager - Datenassistent'!$B$8:$BH$8,0)), "") &amp; ""</f>
        <v/>
      </c>
    </row>
    <row r="75" spans="1:11" x14ac:dyDescent="0.2">
      <c r="A75" s="257" t="str">
        <f>IFERROR(IF(AND(A71=A72,A72=A73,A73=A74),IF(A74+1&gt;MATCH(0,Input_Lieferant!$B$9:$B$158,-1),"",A74+1),A74),"")</f>
        <v/>
      </c>
      <c r="B75" t="str">
        <f>_xlfn.IFNA(INDEX('Systemmanager - Datenassistent'!$B$9:$BH$134,MATCH($A74,Input_Lieferant!$B$9:$B$134,0),MATCH("WERKS_2",'Systemmanager - Datenassistent'!$B$8:$BH$8,0)), "") &amp; ""</f>
        <v/>
      </c>
      <c r="C75" s="29"/>
      <c r="D75" s="29"/>
      <c r="E75" s="29"/>
      <c r="F75" s="29"/>
      <c r="G75" s="29"/>
      <c r="H75" t="str">
        <f>_xlfn.IFNA(INDEX(Input_Lieferant!$C$9:$BE$158,MATCH($A75,Input_Lieferant!$B$9:$B$158,0),MATCH("V_BEWERTUNGSPREIS",Input_Lieferant!$C$8:$BE$8,0)), "")</f>
        <v/>
      </c>
      <c r="I75" t="str">
        <f t="shared" si="2"/>
        <v/>
      </c>
      <c r="J75" t="str">
        <f>_xlfn.IFNA(INDEX(Input_Lieferant!$C$9:$BE$158,MATCH($A75,Input_Lieferant!$B$9:$B$158,0),MATCH("V_PREISEINHEIT",Input_Lieferant!$C$8:$BE$8,0)), "")</f>
        <v/>
      </c>
      <c r="K75" t="str">
        <f>_xlfn.IFNA(INDEX('Systemmanager - Datenassistent'!$B$9:$BH$134,MATCH($A75,Input_Lieferant!$B$9:$B$134,0),MATCH(K$1,'Systemmanager - Datenassistent'!$B$8:$BH$8,0)), "") &amp; ""</f>
        <v/>
      </c>
    </row>
    <row r="76" spans="1:11" x14ac:dyDescent="0.2">
      <c r="A76" s="257" t="str">
        <f>IFERROR(IF(AND(A72=A73,A73=A74,A74=A75),IF(A75+1&gt;MATCH(0,Input_Lieferant!$B$9:$B$158,-1),"",A75+1),A75),"")</f>
        <v/>
      </c>
      <c r="B76" t="str">
        <f>_xlfn.IFNA(INDEX('Systemmanager - Datenassistent'!$B$9:$BH$134,MATCH($A74,Input_Lieferant!$B$9:$B$134,0),MATCH("WERKS_3",'Systemmanager - Datenassistent'!$B$8:$BH$8,0)), "") &amp; ""</f>
        <v/>
      </c>
      <c r="C76" s="29"/>
      <c r="D76" s="29"/>
      <c r="E76" s="29"/>
      <c r="F76" s="29"/>
      <c r="G76" s="29"/>
      <c r="H76" t="str">
        <f>_xlfn.IFNA(INDEX(Input_Lieferant!$C$9:$BE$158,MATCH($A76,Input_Lieferant!$B$9:$B$158,0),MATCH("V_BEWERTUNGSPREIS",Input_Lieferant!$C$8:$BE$8,0)), "")</f>
        <v/>
      </c>
      <c r="I76" t="str">
        <f t="shared" si="2"/>
        <v/>
      </c>
      <c r="J76" t="str">
        <f>_xlfn.IFNA(INDEX(Input_Lieferant!$C$9:$BE$158,MATCH($A76,Input_Lieferant!$B$9:$B$158,0),MATCH("V_PREISEINHEIT",Input_Lieferant!$C$8:$BE$8,0)), "")</f>
        <v/>
      </c>
      <c r="K76" t="str">
        <f>_xlfn.IFNA(INDEX('Systemmanager - Datenassistent'!$B$9:$BH$134,MATCH($A76,Input_Lieferant!$B$9:$B$134,0),MATCH(K$1,'Systemmanager - Datenassistent'!$B$8:$BH$8,0)), "") &amp; ""</f>
        <v/>
      </c>
    </row>
    <row r="77" spans="1:11" x14ac:dyDescent="0.2">
      <c r="A77" s="257" t="str">
        <f>IFERROR(IF(AND(A73=A74,A74=A75,A75=A76),IF(A76+1&gt;MATCH(0,Input_Lieferant!$B$9:$B$158,-1),"",A76+1),A76),"")</f>
        <v/>
      </c>
      <c r="B77" t="str">
        <f>_xlfn.IFNA(INDEX('Systemmanager - Datenassistent'!$B$9:$BH$134,MATCH($A74,Input_Lieferant!$B$9:$B$134,0),MATCH("WERKS_4",'Systemmanager - Datenassistent'!$B$8:$BH$8,0)), "") &amp; ""</f>
        <v/>
      </c>
      <c r="C77" s="29"/>
      <c r="D77" s="29"/>
      <c r="E77" s="29"/>
      <c r="F77" s="29"/>
      <c r="G77" s="29"/>
      <c r="H77" t="str">
        <f>_xlfn.IFNA(INDEX(Input_Lieferant!$C$9:$BE$158,MATCH($A77,Input_Lieferant!$B$9:$B$158,0),MATCH("V_BEWERTUNGSPREIS",Input_Lieferant!$C$8:$BE$8,0)), "")</f>
        <v/>
      </c>
      <c r="I77" t="str">
        <f t="shared" si="2"/>
        <v/>
      </c>
      <c r="J77" t="str">
        <f>_xlfn.IFNA(INDEX(Input_Lieferant!$C$9:$BE$158,MATCH($A77,Input_Lieferant!$B$9:$B$158,0),MATCH("V_PREISEINHEIT",Input_Lieferant!$C$8:$BE$8,0)), "")</f>
        <v/>
      </c>
      <c r="K77" t="str">
        <f>_xlfn.IFNA(INDEX('Systemmanager - Datenassistent'!$B$9:$BH$134,MATCH($A77,Input_Lieferant!$B$9:$B$134,0),MATCH(K$1,'Systemmanager - Datenassistent'!$B$8:$BH$8,0)), "") &amp; ""</f>
        <v/>
      </c>
    </row>
    <row r="78" spans="1:11" x14ac:dyDescent="0.2">
      <c r="A78" s="257" t="str">
        <f>IFERROR(IF(AND(A74=A75,A75=A76,A76=A77),IF(A77+1&gt;MATCH(0,Input_Lieferant!$B$9:$B$158,-1),"",A77+1),A77),"")</f>
        <v/>
      </c>
      <c r="B78" t="str">
        <f>_xlfn.IFNA(INDEX('Systemmanager - Datenassistent'!$B$9:$BH$134,MATCH($A78,Input_Lieferant!$B$9:$B$134,0),MATCH("WERKS_1",'Systemmanager - Datenassistent'!$B$8:$BH$8,0)), "") &amp; ""</f>
        <v/>
      </c>
      <c r="C78" s="29"/>
      <c r="D78" s="29"/>
      <c r="E78" s="29"/>
      <c r="F78" s="29"/>
      <c r="G78" s="29"/>
      <c r="H78" t="str">
        <f>_xlfn.IFNA(INDEX(Input_Lieferant!$C$9:$BE$158,MATCH($A78,Input_Lieferant!$B$9:$B$158,0),MATCH("V_BEWERTUNGSPREIS",Input_Lieferant!$C$8:$BE$8,0)), "")</f>
        <v/>
      </c>
      <c r="I78" t="str">
        <f t="shared" si="2"/>
        <v/>
      </c>
      <c r="J78" t="str">
        <f>_xlfn.IFNA(INDEX(Input_Lieferant!$C$9:$BE$158,MATCH($A78,Input_Lieferant!$B$9:$B$158,0),MATCH("V_PREISEINHEIT",Input_Lieferant!$C$8:$BE$8,0)), "")</f>
        <v/>
      </c>
      <c r="K78" t="str">
        <f>_xlfn.IFNA(INDEX('Systemmanager - Datenassistent'!$B$9:$BH$134,MATCH($A78,Input_Lieferant!$B$9:$B$134,0),MATCH(K$1,'Systemmanager - Datenassistent'!$B$8:$BH$8,0)), "") &amp; ""</f>
        <v/>
      </c>
    </row>
    <row r="79" spans="1:11" x14ac:dyDescent="0.2">
      <c r="A79" s="257" t="str">
        <f>IFERROR(IF(AND(A75=A76,A76=A77,A77=A78),IF(A78+1&gt;MATCH(0,Input_Lieferant!$B$9:$B$158,-1),"",A78+1),A78),"")</f>
        <v/>
      </c>
      <c r="B79" t="str">
        <f>_xlfn.IFNA(INDEX('Systemmanager - Datenassistent'!$B$9:$BH$134,MATCH($A78,Input_Lieferant!$B$9:$B$134,0),MATCH("WERKS_2",'Systemmanager - Datenassistent'!$B$8:$BH$8,0)), "") &amp; ""</f>
        <v/>
      </c>
      <c r="C79" s="29"/>
      <c r="D79" s="29"/>
      <c r="E79" s="29"/>
      <c r="F79" s="29"/>
      <c r="G79" s="29"/>
      <c r="H79" t="str">
        <f>_xlfn.IFNA(INDEX(Input_Lieferant!$C$9:$BE$158,MATCH($A79,Input_Lieferant!$B$9:$B$158,0),MATCH("V_BEWERTUNGSPREIS",Input_Lieferant!$C$8:$BE$8,0)), "")</f>
        <v/>
      </c>
      <c r="I79" t="str">
        <f t="shared" si="2"/>
        <v/>
      </c>
      <c r="J79" t="str">
        <f>_xlfn.IFNA(INDEX(Input_Lieferant!$C$9:$BE$158,MATCH($A79,Input_Lieferant!$B$9:$B$158,0),MATCH("V_PREISEINHEIT",Input_Lieferant!$C$8:$BE$8,0)), "")</f>
        <v/>
      </c>
      <c r="K79" t="str">
        <f>_xlfn.IFNA(INDEX('Systemmanager - Datenassistent'!$B$9:$BH$134,MATCH($A79,Input_Lieferant!$B$9:$B$134,0),MATCH(K$1,'Systemmanager - Datenassistent'!$B$8:$BH$8,0)), "") &amp; ""</f>
        <v/>
      </c>
    </row>
    <row r="80" spans="1:11" x14ac:dyDescent="0.2">
      <c r="A80" s="257" t="str">
        <f>IFERROR(IF(AND(A76=A77,A77=A78,A78=A79),IF(A79+1&gt;MATCH(0,Input_Lieferant!$B$9:$B$158,-1),"",A79+1),A79),"")</f>
        <v/>
      </c>
      <c r="B80" t="str">
        <f>_xlfn.IFNA(INDEX('Systemmanager - Datenassistent'!$B$9:$BH$134,MATCH($A78,Input_Lieferant!$B$9:$B$134,0),MATCH("WERKS_3",'Systemmanager - Datenassistent'!$B$8:$BH$8,0)), "") &amp; ""</f>
        <v/>
      </c>
      <c r="C80" s="29"/>
      <c r="D80" s="29"/>
      <c r="E80" s="29"/>
      <c r="F80" s="29"/>
      <c r="G80" s="29"/>
      <c r="H80" t="str">
        <f>_xlfn.IFNA(INDEX(Input_Lieferant!$C$9:$BE$158,MATCH($A80,Input_Lieferant!$B$9:$B$158,0),MATCH("V_BEWERTUNGSPREIS",Input_Lieferant!$C$8:$BE$8,0)), "")</f>
        <v/>
      </c>
      <c r="I80" t="str">
        <f t="shared" si="2"/>
        <v/>
      </c>
      <c r="J80" t="str">
        <f>_xlfn.IFNA(INDEX(Input_Lieferant!$C$9:$BE$158,MATCH($A80,Input_Lieferant!$B$9:$B$158,0),MATCH("V_PREISEINHEIT",Input_Lieferant!$C$8:$BE$8,0)), "")</f>
        <v/>
      </c>
      <c r="K80" t="str">
        <f>_xlfn.IFNA(INDEX('Systemmanager - Datenassistent'!$B$9:$BH$134,MATCH($A80,Input_Lieferant!$B$9:$B$134,0),MATCH(K$1,'Systemmanager - Datenassistent'!$B$8:$BH$8,0)), "") &amp; ""</f>
        <v/>
      </c>
    </row>
    <row r="81" spans="1:11" x14ac:dyDescent="0.2">
      <c r="A81" s="257" t="str">
        <f>IFERROR(IF(AND(A77=A78,A78=A79,A79=A80),IF(A80+1&gt;MATCH(0,Input_Lieferant!$B$9:$B$158,-1),"",A80+1),A80),"")</f>
        <v/>
      </c>
      <c r="B81" t="str">
        <f>_xlfn.IFNA(INDEX('Systemmanager - Datenassistent'!$B$9:$BH$134,MATCH($A78,Input_Lieferant!$B$9:$B$134,0),MATCH("WERKS_4",'Systemmanager - Datenassistent'!$B$8:$BH$8,0)), "") &amp; ""</f>
        <v/>
      </c>
      <c r="C81" s="29"/>
      <c r="D81" s="29"/>
      <c r="E81" s="29"/>
      <c r="F81" s="29"/>
      <c r="G81" s="29"/>
      <c r="H81" t="str">
        <f>_xlfn.IFNA(INDEX(Input_Lieferant!$C$9:$BE$158,MATCH($A81,Input_Lieferant!$B$9:$B$158,0),MATCH("V_BEWERTUNGSPREIS",Input_Lieferant!$C$8:$BE$8,0)), "")</f>
        <v/>
      </c>
      <c r="I81" t="str">
        <f t="shared" si="2"/>
        <v/>
      </c>
      <c r="J81" t="str">
        <f>_xlfn.IFNA(INDEX(Input_Lieferant!$C$9:$BE$158,MATCH($A81,Input_Lieferant!$B$9:$B$158,0),MATCH("V_PREISEINHEIT",Input_Lieferant!$C$8:$BE$8,0)), "")</f>
        <v/>
      </c>
      <c r="K81" t="str">
        <f>_xlfn.IFNA(INDEX('Systemmanager - Datenassistent'!$B$9:$BH$134,MATCH($A81,Input_Lieferant!$B$9:$B$134,0),MATCH(K$1,'Systemmanager - Datenassistent'!$B$8:$BH$8,0)), "") &amp; ""</f>
        <v/>
      </c>
    </row>
    <row r="82" spans="1:11" x14ac:dyDescent="0.2">
      <c r="A82" s="257" t="str">
        <f>IFERROR(IF(AND(A78=A79,A79=A80,A80=A81),IF(A81+1&gt;MATCH(0,Input_Lieferant!$B$9:$B$158,-1),"",A81+1),A81),"")</f>
        <v/>
      </c>
      <c r="B82" t="str">
        <f>_xlfn.IFNA(INDEX('Systemmanager - Datenassistent'!$B$9:$BH$134,MATCH($A82,Input_Lieferant!$B$9:$B$134,0),MATCH("WERKS_1",'Systemmanager - Datenassistent'!$B$8:$BH$8,0)), "") &amp; ""</f>
        <v/>
      </c>
      <c r="C82" s="29"/>
      <c r="D82" s="29"/>
      <c r="E82" s="29"/>
      <c r="F82" s="29"/>
      <c r="G82" s="29"/>
      <c r="H82" t="str">
        <f>_xlfn.IFNA(INDEX(Input_Lieferant!$C$9:$BE$158,MATCH($A82,Input_Lieferant!$B$9:$B$158,0),MATCH("V_BEWERTUNGSPREIS",Input_Lieferant!$C$8:$BE$8,0)), "")</f>
        <v/>
      </c>
      <c r="I82" t="str">
        <f t="shared" si="2"/>
        <v/>
      </c>
      <c r="J82" t="str">
        <f>_xlfn.IFNA(INDEX(Input_Lieferant!$C$9:$BE$158,MATCH($A82,Input_Lieferant!$B$9:$B$158,0),MATCH("V_PREISEINHEIT",Input_Lieferant!$C$8:$BE$8,0)), "")</f>
        <v/>
      </c>
      <c r="K82" t="str">
        <f>_xlfn.IFNA(INDEX('Systemmanager - Datenassistent'!$B$9:$BH$134,MATCH($A82,Input_Lieferant!$B$9:$B$134,0),MATCH(K$1,'Systemmanager - Datenassistent'!$B$8:$BH$8,0)), "") &amp; ""</f>
        <v/>
      </c>
    </row>
    <row r="83" spans="1:11" x14ac:dyDescent="0.2">
      <c r="A83" s="257" t="str">
        <f>IFERROR(IF(AND(A79=A80,A80=A81,A81=A82),IF(A82+1&gt;MATCH(0,Input_Lieferant!$B$9:$B$158,-1),"",A82+1),A82),"")</f>
        <v/>
      </c>
      <c r="B83" t="str">
        <f>_xlfn.IFNA(INDEX('Systemmanager - Datenassistent'!$B$9:$BH$134,MATCH($A82,Input_Lieferant!$B$9:$B$134,0),MATCH("WERKS_2",'Systemmanager - Datenassistent'!$B$8:$BH$8,0)), "") &amp; ""</f>
        <v/>
      </c>
      <c r="C83" s="29"/>
      <c r="D83" s="29"/>
      <c r="E83" s="29"/>
      <c r="F83" s="29"/>
      <c r="G83" s="29"/>
      <c r="H83" t="str">
        <f>_xlfn.IFNA(INDEX(Input_Lieferant!$C$9:$BE$158,MATCH($A83,Input_Lieferant!$B$9:$B$158,0),MATCH("V_BEWERTUNGSPREIS",Input_Lieferant!$C$8:$BE$8,0)), "")</f>
        <v/>
      </c>
      <c r="I83" t="str">
        <f t="shared" si="2"/>
        <v/>
      </c>
      <c r="J83" t="str">
        <f>_xlfn.IFNA(INDEX(Input_Lieferant!$C$9:$BE$158,MATCH($A83,Input_Lieferant!$B$9:$B$158,0),MATCH("V_PREISEINHEIT",Input_Lieferant!$C$8:$BE$8,0)), "")</f>
        <v/>
      </c>
      <c r="K83" t="str">
        <f>_xlfn.IFNA(INDEX('Systemmanager - Datenassistent'!$B$9:$BH$134,MATCH($A83,Input_Lieferant!$B$9:$B$134,0),MATCH(K$1,'Systemmanager - Datenassistent'!$B$8:$BH$8,0)), "") &amp; ""</f>
        <v/>
      </c>
    </row>
    <row r="84" spans="1:11" x14ac:dyDescent="0.2">
      <c r="A84" s="257" t="str">
        <f>IFERROR(IF(AND(A80=A81,A81=A82,A82=A83),IF(A83+1&gt;MATCH(0,Input_Lieferant!$B$9:$B$158,-1),"",A83+1),A83),"")</f>
        <v/>
      </c>
      <c r="B84" t="str">
        <f>_xlfn.IFNA(INDEX('Systemmanager - Datenassistent'!$B$9:$BH$134,MATCH($A82,Input_Lieferant!$B$9:$B$134,0),MATCH("WERKS_3",'Systemmanager - Datenassistent'!$B$8:$BH$8,0)), "") &amp; ""</f>
        <v/>
      </c>
      <c r="C84" s="29"/>
      <c r="D84" s="29"/>
      <c r="E84" s="29"/>
      <c r="F84" s="29"/>
      <c r="G84" s="29"/>
      <c r="H84" t="str">
        <f>_xlfn.IFNA(INDEX(Input_Lieferant!$C$9:$BE$158,MATCH($A84,Input_Lieferant!$B$9:$B$158,0),MATCH("V_BEWERTUNGSPREIS",Input_Lieferant!$C$8:$BE$8,0)), "")</f>
        <v/>
      </c>
      <c r="I84" t="str">
        <f t="shared" si="2"/>
        <v/>
      </c>
      <c r="J84" t="str">
        <f>_xlfn.IFNA(INDEX(Input_Lieferant!$C$9:$BE$158,MATCH($A84,Input_Lieferant!$B$9:$B$158,0),MATCH("V_PREISEINHEIT",Input_Lieferant!$C$8:$BE$8,0)), "")</f>
        <v/>
      </c>
      <c r="K84" t="str">
        <f>_xlfn.IFNA(INDEX('Systemmanager - Datenassistent'!$B$9:$BH$134,MATCH($A84,Input_Lieferant!$B$9:$B$134,0),MATCH(K$1,'Systemmanager - Datenassistent'!$B$8:$BH$8,0)), "") &amp; ""</f>
        <v/>
      </c>
    </row>
    <row r="85" spans="1:11" x14ac:dyDescent="0.2">
      <c r="A85" s="257" t="str">
        <f>IFERROR(IF(AND(A81=A82,A82=A83,A83=A84),IF(A84+1&gt;MATCH(0,Input_Lieferant!$B$9:$B$158,-1),"",A84+1),A84),"")</f>
        <v/>
      </c>
      <c r="B85" t="str">
        <f>_xlfn.IFNA(INDEX('Systemmanager - Datenassistent'!$B$9:$BH$134,MATCH($A82,Input_Lieferant!$B$9:$B$134,0),MATCH("WERKS_4",'Systemmanager - Datenassistent'!$B$8:$BH$8,0)), "") &amp; ""</f>
        <v/>
      </c>
      <c r="C85" s="29"/>
      <c r="D85" s="29"/>
      <c r="E85" s="29"/>
      <c r="F85" s="29"/>
      <c r="G85" s="29"/>
      <c r="H85" t="str">
        <f>_xlfn.IFNA(INDEX(Input_Lieferant!$C$9:$BE$158,MATCH($A85,Input_Lieferant!$B$9:$B$158,0),MATCH("V_BEWERTUNGSPREIS",Input_Lieferant!$C$8:$BE$8,0)), "")</f>
        <v/>
      </c>
      <c r="I85" t="str">
        <f t="shared" si="2"/>
        <v/>
      </c>
      <c r="J85" t="str">
        <f>_xlfn.IFNA(INDEX(Input_Lieferant!$C$9:$BE$158,MATCH($A85,Input_Lieferant!$B$9:$B$158,0),MATCH("V_PREISEINHEIT",Input_Lieferant!$C$8:$BE$8,0)), "")</f>
        <v/>
      </c>
      <c r="K85" t="str">
        <f>_xlfn.IFNA(INDEX('Systemmanager - Datenassistent'!$B$9:$BH$134,MATCH($A85,Input_Lieferant!$B$9:$B$134,0),MATCH(K$1,'Systemmanager - Datenassistent'!$B$8:$BH$8,0)), "") &amp; ""</f>
        <v/>
      </c>
    </row>
    <row r="86" spans="1:11" x14ac:dyDescent="0.2">
      <c r="A86" s="257" t="str">
        <f>IFERROR(IF(AND(A82=A83,A83=A84,A84=A85),IF(A85+1&gt;MATCH(0,Input_Lieferant!$B$9:$B$158,-1),"",A85+1),A85),"")</f>
        <v/>
      </c>
      <c r="B86" t="str">
        <f>_xlfn.IFNA(INDEX('Systemmanager - Datenassistent'!$B$9:$BH$134,MATCH($A86,Input_Lieferant!$B$9:$B$134,0),MATCH("WERKS_1",'Systemmanager - Datenassistent'!$B$8:$BH$8,0)), "") &amp; ""</f>
        <v/>
      </c>
      <c r="C86" s="29"/>
      <c r="D86" s="29"/>
      <c r="E86" s="29"/>
      <c r="F86" s="29"/>
      <c r="G86" s="29"/>
      <c r="H86" t="str">
        <f>_xlfn.IFNA(INDEX(Input_Lieferant!$C$9:$BE$158,MATCH($A86,Input_Lieferant!$B$9:$B$158,0),MATCH("V_BEWERTUNGSPREIS",Input_Lieferant!$C$8:$BE$8,0)), "")</f>
        <v/>
      </c>
      <c r="I86" t="str">
        <f t="shared" si="2"/>
        <v/>
      </c>
      <c r="J86" t="str">
        <f>_xlfn.IFNA(INDEX(Input_Lieferant!$C$9:$BE$158,MATCH($A86,Input_Lieferant!$B$9:$B$158,0),MATCH("V_PREISEINHEIT",Input_Lieferant!$C$8:$BE$8,0)), "")</f>
        <v/>
      </c>
      <c r="K86" t="str">
        <f>_xlfn.IFNA(INDEX('Systemmanager - Datenassistent'!$B$9:$BH$134,MATCH($A86,Input_Lieferant!$B$9:$B$134,0),MATCH(K$1,'Systemmanager - Datenassistent'!$B$8:$BH$8,0)), "") &amp; ""</f>
        <v/>
      </c>
    </row>
    <row r="87" spans="1:11" x14ac:dyDescent="0.2">
      <c r="A87" s="257" t="str">
        <f>IFERROR(IF(AND(A83=A84,A84=A85,A85=A86),IF(A86+1&gt;MATCH(0,Input_Lieferant!$B$9:$B$158,-1),"",A86+1),A86),"")</f>
        <v/>
      </c>
      <c r="B87" t="str">
        <f>_xlfn.IFNA(INDEX('Systemmanager - Datenassistent'!$B$9:$BH$134,MATCH($A86,Input_Lieferant!$B$9:$B$134,0),MATCH("WERKS_2",'Systemmanager - Datenassistent'!$B$8:$BH$8,0)), "") &amp; ""</f>
        <v/>
      </c>
      <c r="C87" s="29"/>
      <c r="D87" s="29"/>
      <c r="E87" s="29"/>
      <c r="F87" s="29"/>
      <c r="G87" s="29"/>
      <c r="H87" t="str">
        <f>_xlfn.IFNA(INDEX(Input_Lieferant!$C$9:$BE$158,MATCH($A87,Input_Lieferant!$B$9:$B$158,0),MATCH("V_BEWERTUNGSPREIS",Input_Lieferant!$C$8:$BE$8,0)), "")</f>
        <v/>
      </c>
      <c r="I87" t="str">
        <f t="shared" si="2"/>
        <v/>
      </c>
      <c r="J87" t="str">
        <f>_xlfn.IFNA(INDEX(Input_Lieferant!$C$9:$BE$158,MATCH($A87,Input_Lieferant!$B$9:$B$158,0),MATCH("V_PREISEINHEIT",Input_Lieferant!$C$8:$BE$8,0)), "")</f>
        <v/>
      </c>
      <c r="K87" t="str">
        <f>_xlfn.IFNA(INDEX('Systemmanager - Datenassistent'!$B$9:$BH$134,MATCH($A87,Input_Lieferant!$B$9:$B$134,0),MATCH(K$1,'Systemmanager - Datenassistent'!$B$8:$BH$8,0)), "") &amp; ""</f>
        <v/>
      </c>
    </row>
    <row r="88" spans="1:11" x14ac:dyDescent="0.2">
      <c r="A88" s="257" t="str">
        <f>IFERROR(IF(AND(A84=A85,A85=A86,A86=A87),IF(A87+1&gt;MATCH(0,Input_Lieferant!$B$9:$B$158,-1),"",A87+1),A87),"")</f>
        <v/>
      </c>
      <c r="B88" t="str">
        <f>_xlfn.IFNA(INDEX('Systemmanager - Datenassistent'!$B$9:$BH$134,MATCH($A86,Input_Lieferant!$B$9:$B$134,0),MATCH("WERKS_3",'Systemmanager - Datenassistent'!$B$8:$BH$8,0)), "") &amp; ""</f>
        <v/>
      </c>
      <c r="C88" s="29"/>
      <c r="D88" s="29"/>
      <c r="E88" s="29"/>
      <c r="F88" s="29"/>
      <c r="G88" s="29"/>
      <c r="H88" t="str">
        <f>_xlfn.IFNA(INDEX(Input_Lieferant!$C$9:$BE$158,MATCH($A88,Input_Lieferant!$B$9:$B$158,0),MATCH("V_BEWERTUNGSPREIS",Input_Lieferant!$C$8:$BE$8,0)), "")</f>
        <v/>
      </c>
      <c r="I88" t="str">
        <f t="shared" si="2"/>
        <v/>
      </c>
      <c r="J88" t="str">
        <f>_xlfn.IFNA(INDEX(Input_Lieferant!$C$9:$BE$158,MATCH($A88,Input_Lieferant!$B$9:$B$158,0),MATCH("V_PREISEINHEIT",Input_Lieferant!$C$8:$BE$8,0)), "")</f>
        <v/>
      </c>
      <c r="K88" t="str">
        <f>_xlfn.IFNA(INDEX('Systemmanager - Datenassistent'!$B$9:$BH$134,MATCH($A88,Input_Lieferant!$B$9:$B$134,0),MATCH(K$1,'Systemmanager - Datenassistent'!$B$8:$BH$8,0)), "") &amp; ""</f>
        <v/>
      </c>
    </row>
    <row r="89" spans="1:11" x14ac:dyDescent="0.2">
      <c r="A89" s="257" t="str">
        <f>IFERROR(IF(AND(A85=A86,A86=A87,A87=A88),IF(A88+1&gt;MATCH(0,Input_Lieferant!$B$9:$B$158,-1),"",A88+1),A88),"")</f>
        <v/>
      </c>
      <c r="B89" t="str">
        <f>_xlfn.IFNA(INDEX('Systemmanager - Datenassistent'!$B$9:$BH$134,MATCH($A86,Input_Lieferant!$B$9:$B$134,0),MATCH("WERKS_4",'Systemmanager - Datenassistent'!$B$8:$BH$8,0)), "") &amp; ""</f>
        <v/>
      </c>
      <c r="C89" s="29"/>
      <c r="D89" s="29"/>
      <c r="E89" s="29"/>
      <c r="F89" s="29"/>
      <c r="G89" s="29"/>
      <c r="H89" t="str">
        <f>_xlfn.IFNA(INDEX(Input_Lieferant!$C$9:$BE$158,MATCH($A89,Input_Lieferant!$B$9:$B$158,0),MATCH("V_BEWERTUNGSPREIS",Input_Lieferant!$C$8:$BE$8,0)), "")</f>
        <v/>
      </c>
      <c r="I89" t="str">
        <f t="shared" si="2"/>
        <v/>
      </c>
      <c r="J89" t="str">
        <f>_xlfn.IFNA(INDEX(Input_Lieferant!$C$9:$BE$158,MATCH($A89,Input_Lieferant!$B$9:$B$158,0),MATCH("V_PREISEINHEIT",Input_Lieferant!$C$8:$BE$8,0)), "")</f>
        <v/>
      </c>
      <c r="K89" t="str">
        <f>_xlfn.IFNA(INDEX('Systemmanager - Datenassistent'!$B$9:$BH$134,MATCH($A89,Input_Lieferant!$B$9:$B$134,0),MATCH(K$1,'Systemmanager - Datenassistent'!$B$8:$BH$8,0)), "") &amp; ""</f>
        <v/>
      </c>
    </row>
    <row r="90" spans="1:11" x14ac:dyDescent="0.2">
      <c r="A90" s="257" t="str">
        <f>IFERROR(IF(AND(A86=A87,A87=A88,A88=A89),IF(A89+1&gt;MATCH(0,Input_Lieferant!$B$9:$B$158,-1),"",A89+1),A89),"")</f>
        <v/>
      </c>
      <c r="B90" t="str">
        <f>_xlfn.IFNA(INDEX('Systemmanager - Datenassistent'!$B$9:$BH$134,MATCH($A90,Input_Lieferant!$B$9:$B$134,0),MATCH("WERKS_1",'Systemmanager - Datenassistent'!$B$8:$BH$8,0)), "") &amp; ""</f>
        <v/>
      </c>
      <c r="C90" s="29"/>
      <c r="D90" s="29"/>
      <c r="E90" s="29"/>
      <c r="F90" s="29"/>
      <c r="G90" s="29"/>
      <c r="H90" t="str">
        <f>_xlfn.IFNA(INDEX(Input_Lieferant!$C$9:$BE$158,MATCH($A90,Input_Lieferant!$B$9:$B$158,0),MATCH("V_BEWERTUNGSPREIS",Input_Lieferant!$C$8:$BE$8,0)), "")</f>
        <v/>
      </c>
      <c r="I90" t="str">
        <f t="shared" si="2"/>
        <v/>
      </c>
      <c r="J90" t="str">
        <f>_xlfn.IFNA(INDEX(Input_Lieferant!$C$9:$BE$158,MATCH($A90,Input_Lieferant!$B$9:$B$158,0),MATCH("V_PREISEINHEIT",Input_Lieferant!$C$8:$BE$8,0)), "")</f>
        <v/>
      </c>
      <c r="K90" t="str">
        <f>_xlfn.IFNA(INDEX('Systemmanager - Datenassistent'!$B$9:$BH$134,MATCH($A90,Input_Lieferant!$B$9:$B$134,0),MATCH(K$1,'Systemmanager - Datenassistent'!$B$8:$BH$8,0)), "") &amp; ""</f>
        <v/>
      </c>
    </row>
    <row r="91" spans="1:11" x14ac:dyDescent="0.2">
      <c r="A91" s="257" t="str">
        <f>IFERROR(IF(AND(A87=A88,A88=A89,A89=A90),IF(A90+1&gt;MATCH(0,Input_Lieferant!$B$9:$B$158,-1),"",A90+1),A90),"")</f>
        <v/>
      </c>
      <c r="B91" t="str">
        <f>_xlfn.IFNA(INDEX('Systemmanager - Datenassistent'!$B$9:$BH$134,MATCH($A90,Input_Lieferant!$B$9:$B$134,0),MATCH("WERKS_2",'Systemmanager - Datenassistent'!$B$8:$BH$8,0)), "") &amp; ""</f>
        <v/>
      </c>
      <c r="C91" s="29"/>
      <c r="D91" s="29"/>
      <c r="E91" s="29"/>
      <c r="F91" s="29"/>
      <c r="G91" s="29"/>
      <c r="H91" t="str">
        <f>_xlfn.IFNA(INDEX(Input_Lieferant!$C$9:$BE$158,MATCH($A91,Input_Lieferant!$B$9:$B$158,0),MATCH("V_BEWERTUNGSPREIS",Input_Lieferant!$C$8:$BE$8,0)), "")</f>
        <v/>
      </c>
      <c r="I91" t="str">
        <f t="shared" si="2"/>
        <v/>
      </c>
      <c r="J91" t="str">
        <f>_xlfn.IFNA(INDEX(Input_Lieferant!$C$9:$BE$158,MATCH($A91,Input_Lieferant!$B$9:$B$158,0),MATCH("V_PREISEINHEIT",Input_Lieferant!$C$8:$BE$8,0)), "")</f>
        <v/>
      </c>
      <c r="K91" t="str">
        <f>_xlfn.IFNA(INDEX('Systemmanager - Datenassistent'!$B$9:$BH$134,MATCH($A91,Input_Lieferant!$B$9:$B$134,0),MATCH(K$1,'Systemmanager - Datenassistent'!$B$8:$BH$8,0)), "") &amp; ""</f>
        <v/>
      </c>
    </row>
    <row r="92" spans="1:11" x14ac:dyDescent="0.2">
      <c r="A92" s="257" t="str">
        <f>IFERROR(IF(AND(A88=A89,A89=A90,A90=A91),IF(A91+1&gt;MATCH(0,Input_Lieferant!$B$9:$B$158,-1),"",A91+1),A91),"")</f>
        <v/>
      </c>
      <c r="B92" t="str">
        <f>_xlfn.IFNA(INDEX('Systemmanager - Datenassistent'!$B$9:$BH$134,MATCH($A90,Input_Lieferant!$B$9:$B$134,0),MATCH("WERKS_3",'Systemmanager - Datenassistent'!$B$8:$BH$8,0)), "") &amp; ""</f>
        <v/>
      </c>
      <c r="C92" s="29"/>
      <c r="D92" s="29"/>
      <c r="E92" s="29"/>
      <c r="F92" s="29"/>
      <c r="G92" s="29"/>
      <c r="H92" t="str">
        <f>_xlfn.IFNA(INDEX(Input_Lieferant!$C$9:$BE$158,MATCH($A92,Input_Lieferant!$B$9:$B$158,0),MATCH("V_BEWERTUNGSPREIS",Input_Lieferant!$C$8:$BE$8,0)), "")</f>
        <v/>
      </c>
      <c r="I92" t="str">
        <f t="shared" si="2"/>
        <v/>
      </c>
      <c r="J92" t="str">
        <f>_xlfn.IFNA(INDEX(Input_Lieferant!$C$9:$BE$158,MATCH($A92,Input_Lieferant!$B$9:$B$158,0),MATCH("V_PREISEINHEIT",Input_Lieferant!$C$8:$BE$8,0)), "")</f>
        <v/>
      </c>
      <c r="K92" t="str">
        <f>_xlfn.IFNA(INDEX('Systemmanager - Datenassistent'!$B$9:$BH$134,MATCH($A92,Input_Lieferant!$B$9:$B$134,0),MATCH(K$1,'Systemmanager - Datenassistent'!$B$8:$BH$8,0)), "") &amp; ""</f>
        <v/>
      </c>
    </row>
    <row r="93" spans="1:11" x14ac:dyDescent="0.2">
      <c r="A93" s="257" t="str">
        <f>IFERROR(IF(AND(A89=A90,A90=A91,A91=A92),IF(A92+1&gt;MATCH(0,Input_Lieferant!$B$9:$B$158,-1),"",A92+1),A92),"")</f>
        <v/>
      </c>
      <c r="B93" t="str">
        <f>_xlfn.IFNA(INDEX('Systemmanager - Datenassistent'!$B$9:$BH$134,MATCH($A90,Input_Lieferant!$B$9:$B$134,0),MATCH("WERKS_4",'Systemmanager - Datenassistent'!$B$8:$BH$8,0)), "") &amp; ""</f>
        <v/>
      </c>
      <c r="C93" s="29"/>
      <c r="D93" s="29"/>
      <c r="E93" s="29"/>
      <c r="F93" s="29"/>
      <c r="G93" s="29"/>
      <c r="H93" t="str">
        <f>_xlfn.IFNA(INDEX(Input_Lieferant!$C$9:$BE$158,MATCH($A93,Input_Lieferant!$B$9:$B$158,0),MATCH("V_BEWERTUNGSPREIS",Input_Lieferant!$C$8:$BE$8,0)), "")</f>
        <v/>
      </c>
      <c r="I93" t="str">
        <f t="shared" si="2"/>
        <v/>
      </c>
      <c r="J93" t="str">
        <f>_xlfn.IFNA(INDEX(Input_Lieferant!$C$9:$BE$158,MATCH($A93,Input_Lieferant!$B$9:$B$158,0),MATCH("V_PREISEINHEIT",Input_Lieferant!$C$8:$BE$8,0)), "")</f>
        <v/>
      </c>
      <c r="K93" t="str">
        <f>_xlfn.IFNA(INDEX('Systemmanager - Datenassistent'!$B$9:$BH$134,MATCH($A93,Input_Lieferant!$B$9:$B$134,0),MATCH(K$1,'Systemmanager - Datenassistent'!$B$8:$BH$8,0)), "") &amp; ""</f>
        <v/>
      </c>
    </row>
    <row r="94" spans="1:11" x14ac:dyDescent="0.2">
      <c r="A94" s="257" t="str">
        <f>IFERROR(IF(AND(A90=A91,A91=A92,A92=A93),IF(A93+1&gt;MATCH(0,Input_Lieferant!$B$9:$B$158,-1),"",A93+1),A93),"")</f>
        <v/>
      </c>
      <c r="B94" t="str">
        <f>_xlfn.IFNA(INDEX('Systemmanager - Datenassistent'!$B$9:$BH$134,MATCH($A94,Input_Lieferant!$B$9:$B$134,0),MATCH("WERKS_1",'Systemmanager - Datenassistent'!$B$8:$BH$8,0)), "") &amp; ""</f>
        <v/>
      </c>
      <c r="C94" s="29"/>
      <c r="D94" s="29"/>
      <c r="E94" s="29"/>
      <c r="F94" s="29"/>
      <c r="G94" s="29"/>
      <c r="H94" t="str">
        <f>_xlfn.IFNA(INDEX(Input_Lieferant!$C$9:$BE$158,MATCH($A94,Input_Lieferant!$B$9:$B$158,0),MATCH("V_BEWERTUNGSPREIS",Input_Lieferant!$C$8:$BE$8,0)), "")</f>
        <v/>
      </c>
      <c r="I94" t="str">
        <f t="shared" si="2"/>
        <v/>
      </c>
      <c r="J94" t="str">
        <f>_xlfn.IFNA(INDEX(Input_Lieferant!$C$9:$BE$158,MATCH($A94,Input_Lieferant!$B$9:$B$158,0),MATCH("V_PREISEINHEIT",Input_Lieferant!$C$8:$BE$8,0)), "")</f>
        <v/>
      </c>
      <c r="K94" t="str">
        <f>_xlfn.IFNA(INDEX('Systemmanager - Datenassistent'!$B$9:$BH$134,MATCH($A94,Input_Lieferant!$B$9:$B$134,0),MATCH(K$1,'Systemmanager - Datenassistent'!$B$8:$BH$8,0)), "") &amp; ""</f>
        <v/>
      </c>
    </row>
    <row r="95" spans="1:11" x14ac:dyDescent="0.2">
      <c r="A95" s="257" t="str">
        <f>IFERROR(IF(AND(A91=A92,A92=A93,A93=A94),IF(A94+1&gt;MATCH(0,Input_Lieferant!$B$9:$B$158,-1),"",A94+1),A94),"")</f>
        <v/>
      </c>
      <c r="B95" t="str">
        <f>_xlfn.IFNA(INDEX('Systemmanager - Datenassistent'!$B$9:$BH$134,MATCH($A94,Input_Lieferant!$B$9:$B$134,0),MATCH("WERKS_2",'Systemmanager - Datenassistent'!$B$8:$BH$8,0)), "") &amp; ""</f>
        <v/>
      </c>
      <c r="C95" s="29"/>
      <c r="D95" s="29"/>
      <c r="E95" s="29"/>
      <c r="F95" s="29"/>
      <c r="G95" s="29"/>
      <c r="H95" t="str">
        <f>_xlfn.IFNA(INDEX(Input_Lieferant!$C$9:$BE$158,MATCH($A95,Input_Lieferant!$B$9:$B$158,0),MATCH("V_BEWERTUNGSPREIS",Input_Lieferant!$C$8:$BE$8,0)), "")</f>
        <v/>
      </c>
      <c r="I95" t="str">
        <f t="shared" si="2"/>
        <v/>
      </c>
      <c r="J95" t="str">
        <f>_xlfn.IFNA(INDEX(Input_Lieferant!$C$9:$BE$158,MATCH($A95,Input_Lieferant!$B$9:$B$158,0),MATCH("V_PREISEINHEIT",Input_Lieferant!$C$8:$BE$8,0)), "")</f>
        <v/>
      </c>
      <c r="K95" t="str">
        <f>_xlfn.IFNA(INDEX('Systemmanager - Datenassistent'!$B$9:$BH$134,MATCH($A95,Input_Lieferant!$B$9:$B$134,0),MATCH(K$1,'Systemmanager - Datenassistent'!$B$8:$BH$8,0)), "") &amp; ""</f>
        <v/>
      </c>
    </row>
    <row r="96" spans="1:11" x14ac:dyDescent="0.2">
      <c r="A96" s="257" t="str">
        <f>IFERROR(IF(AND(A92=A93,A93=A94,A94=A95),IF(A95+1&gt;MATCH(0,Input_Lieferant!$B$9:$B$158,-1),"",A95+1),A95),"")</f>
        <v/>
      </c>
      <c r="B96" t="str">
        <f>_xlfn.IFNA(INDEX('Systemmanager - Datenassistent'!$B$9:$BH$134,MATCH($A94,Input_Lieferant!$B$9:$B$134,0),MATCH("WERKS_3",'Systemmanager - Datenassistent'!$B$8:$BH$8,0)), "") &amp; ""</f>
        <v/>
      </c>
      <c r="C96" s="29"/>
      <c r="D96" s="29"/>
      <c r="E96" s="29"/>
      <c r="F96" s="29"/>
      <c r="G96" s="29"/>
      <c r="H96" t="str">
        <f>_xlfn.IFNA(INDEX(Input_Lieferant!$C$9:$BE$158,MATCH($A96,Input_Lieferant!$B$9:$B$158,0),MATCH("V_BEWERTUNGSPREIS",Input_Lieferant!$C$8:$BE$8,0)), "")</f>
        <v/>
      </c>
      <c r="I96" t="str">
        <f t="shared" si="2"/>
        <v/>
      </c>
      <c r="J96" t="str">
        <f>_xlfn.IFNA(INDEX(Input_Lieferant!$C$9:$BE$158,MATCH($A96,Input_Lieferant!$B$9:$B$158,0),MATCH("V_PREISEINHEIT",Input_Lieferant!$C$8:$BE$8,0)), "")</f>
        <v/>
      </c>
      <c r="K96" t="str">
        <f>_xlfn.IFNA(INDEX('Systemmanager - Datenassistent'!$B$9:$BH$134,MATCH($A96,Input_Lieferant!$B$9:$B$134,0),MATCH(K$1,'Systemmanager - Datenassistent'!$B$8:$BH$8,0)), "") &amp; ""</f>
        <v/>
      </c>
    </row>
    <row r="97" spans="1:11" x14ac:dyDescent="0.2">
      <c r="A97" s="257" t="str">
        <f>IFERROR(IF(AND(A93=A94,A94=A95,A95=A96),IF(A96+1&gt;MATCH(0,Input_Lieferant!$B$9:$B$158,-1),"",A96+1),A96),"")</f>
        <v/>
      </c>
      <c r="B97" t="str">
        <f>_xlfn.IFNA(INDEX('Systemmanager - Datenassistent'!$B$9:$BH$134,MATCH($A94,Input_Lieferant!$B$9:$B$134,0),MATCH("WERKS_4",'Systemmanager - Datenassistent'!$B$8:$BH$8,0)), "") &amp; ""</f>
        <v/>
      </c>
      <c r="C97" s="29"/>
      <c r="D97" s="29"/>
      <c r="E97" s="29"/>
      <c r="F97" s="29"/>
      <c r="G97" s="29"/>
      <c r="H97" t="str">
        <f>_xlfn.IFNA(INDEX(Input_Lieferant!$C$9:$BE$158,MATCH($A97,Input_Lieferant!$B$9:$B$158,0),MATCH("V_BEWERTUNGSPREIS",Input_Lieferant!$C$8:$BE$8,0)), "")</f>
        <v/>
      </c>
      <c r="I97" t="str">
        <f t="shared" si="2"/>
        <v/>
      </c>
      <c r="J97" t="str">
        <f>_xlfn.IFNA(INDEX(Input_Lieferant!$C$9:$BE$158,MATCH($A97,Input_Lieferant!$B$9:$B$158,0),MATCH("V_PREISEINHEIT",Input_Lieferant!$C$8:$BE$8,0)), "")</f>
        <v/>
      </c>
      <c r="K97" t="str">
        <f>_xlfn.IFNA(INDEX('Systemmanager - Datenassistent'!$B$9:$BH$134,MATCH($A97,Input_Lieferant!$B$9:$B$134,0),MATCH(K$1,'Systemmanager - Datenassistent'!$B$8:$BH$8,0)), "") &amp; ""</f>
        <v/>
      </c>
    </row>
    <row r="98" spans="1:11" x14ac:dyDescent="0.2">
      <c r="A98" s="257" t="str">
        <f>IFERROR(IF(AND(A94=A95,A95=A96,A96=A97),IF(A97+1&gt;MATCH(0,Input_Lieferant!$B$9:$B$158,-1),"",A97+1),A97),"")</f>
        <v/>
      </c>
      <c r="B98" t="str">
        <f>_xlfn.IFNA(INDEX('Systemmanager - Datenassistent'!$B$9:$BH$134,MATCH($A98,Input_Lieferant!$B$9:$B$134,0),MATCH("WERKS_1",'Systemmanager - Datenassistent'!$B$8:$BH$8,0)), "") &amp; ""</f>
        <v/>
      </c>
      <c r="C98" s="29"/>
      <c r="D98" s="29"/>
      <c r="E98" s="29"/>
      <c r="F98" s="29"/>
      <c r="G98" s="29"/>
      <c r="H98" t="str">
        <f>_xlfn.IFNA(INDEX(Input_Lieferant!$C$9:$BE$158,MATCH($A98,Input_Lieferant!$B$9:$B$158,0),MATCH("V_BEWERTUNGSPREIS",Input_Lieferant!$C$8:$BE$8,0)), "")</f>
        <v/>
      </c>
      <c r="I98" t="str">
        <f t="shared" si="2"/>
        <v/>
      </c>
      <c r="J98" t="str">
        <f>_xlfn.IFNA(INDEX(Input_Lieferant!$C$9:$BE$158,MATCH($A98,Input_Lieferant!$B$9:$B$158,0),MATCH("V_PREISEINHEIT",Input_Lieferant!$C$8:$BE$8,0)), "")</f>
        <v/>
      </c>
      <c r="K98" t="str">
        <f>_xlfn.IFNA(INDEX('Systemmanager - Datenassistent'!$B$9:$BH$134,MATCH($A98,Input_Lieferant!$B$9:$B$134,0),MATCH(K$1,'Systemmanager - Datenassistent'!$B$8:$BH$8,0)), "") &amp; ""</f>
        <v/>
      </c>
    </row>
    <row r="99" spans="1:11" x14ac:dyDescent="0.2">
      <c r="A99" s="257" t="str">
        <f>IFERROR(IF(AND(A95=A96,A96=A97,A97=A98),IF(A98+1&gt;MATCH(0,Input_Lieferant!$B$9:$B$158,-1),"",A98+1),A98),"")</f>
        <v/>
      </c>
      <c r="B99" t="str">
        <f>_xlfn.IFNA(INDEX('Systemmanager - Datenassistent'!$B$9:$BH$134,MATCH($A98,Input_Lieferant!$B$9:$B$134,0),MATCH("WERKS_2",'Systemmanager - Datenassistent'!$B$8:$BH$8,0)), "") &amp; ""</f>
        <v/>
      </c>
      <c r="C99" s="29"/>
      <c r="D99" s="29"/>
      <c r="E99" s="29"/>
      <c r="F99" s="29"/>
      <c r="G99" s="29"/>
      <c r="H99" t="str">
        <f>_xlfn.IFNA(INDEX(Input_Lieferant!$C$9:$BE$158,MATCH($A99,Input_Lieferant!$B$9:$B$158,0),MATCH("V_BEWERTUNGSPREIS",Input_Lieferant!$C$8:$BE$8,0)), "")</f>
        <v/>
      </c>
      <c r="I99" t="str">
        <f t="shared" si="2"/>
        <v/>
      </c>
      <c r="J99" t="str">
        <f>_xlfn.IFNA(INDEX(Input_Lieferant!$C$9:$BE$158,MATCH($A99,Input_Lieferant!$B$9:$B$158,0),MATCH("V_PREISEINHEIT",Input_Lieferant!$C$8:$BE$8,0)), "")</f>
        <v/>
      </c>
      <c r="K99" t="str">
        <f>_xlfn.IFNA(INDEX('Systemmanager - Datenassistent'!$B$9:$BH$134,MATCH($A99,Input_Lieferant!$B$9:$B$134,0),MATCH(K$1,'Systemmanager - Datenassistent'!$B$8:$BH$8,0)), "") &amp; ""</f>
        <v/>
      </c>
    </row>
    <row r="100" spans="1:11" x14ac:dyDescent="0.2">
      <c r="A100" s="257" t="str">
        <f>IFERROR(IF(AND(A96=A97,A97=A98,A98=A99),IF(A99+1&gt;MATCH(0,Input_Lieferant!$B$9:$B$158,-1),"",A99+1),A99),"")</f>
        <v/>
      </c>
      <c r="B100" t="str">
        <f>_xlfn.IFNA(INDEX('Systemmanager - Datenassistent'!$B$9:$BH$134,MATCH($A98,Input_Lieferant!$B$9:$B$134,0),MATCH("WERKS_3",'Systemmanager - Datenassistent'!$B$8:$BH$8,0)), "") &amp; ""</f>
        <v/>
      </c>
      <c r="C100" s="29"/>
      <c r="D100" s="29"/>
      <c r="E100" s="29"/>
      <c r="F100" s="29"/>
      <c r="G100" s="29"/>
      <c r="H100" t="str">
        <f>_xlfn.IFNA(INDEX(Input_Lieferant!$C$9:$BE$158,MATCH($A100,Input_Lieferant!$B$9:$B$158,0),MATCH("V_BEWERTUNGSPREIS",Input_Lieferant!$C$8:$BE$8,0)), "")</f>
        <v/>
      </c>
      <c r="I100" t="str">
        <f t="shared" si="2"/>
        <v/>
      </c>
      <c r="J100" t="str">
        <f>_xlfn.IFNA(INDEX(Input_Lieferant!$C$9:$BE$158,MATCH($A100,Input_Lieferant!$B$9:$B$158,0),MATCH("V_PREISEINHEIT",Input_Lieferant!$C$8:$BE$8,0)), "")</f>
        <v/>
      </c>
      <c r="K100" t="str">
        <f>_xlfn.IFNA(INDEX('Systemmanager - Datenassistent'!$B$9:$BH$134,MATCH($A100,Input_Lieferant!$B$9:$B$134,0),MATCH(K$1,'Systemmanager - Datenassistent'!$B$8:$BH$8,0)), "") &amp; ""</f>
        <v/>
      </c>
    </row>
    <row r="101" spans="1:11" x14ac:dyDescent="0.2">
      <c r="A101" s="257" t="str">
        <f>IFERROR(IF(AND(A97=A98,A98=A99,A99=A100),IF(A100+1&gt;MATCH(0,Input_Lieferant!$B$9:$B$158,-1),"",A100+1),A100),"")</f>
        <v/>
      </c>
      <c r="B101" t="str">
        <f>_xlfn.IFNA(INDEX('Systemmanager - Datenassistent'!$B$9:$BH$134,MATCH($A98,Input_Lieferant!$B$9:$B$134,0),MATCH("WERKS_4",'Systemmanager - Datenassistent'!$B$8:$BH$8,0)), "") &amp; ""</f>
        <v/>
      </c>
      <c r="C101" s="29"/>
      <c r="D101" s="29"/>
      <c r="E101" s="29"/>
      <c r="F101" s="29"/>
      <c r="G101" s="29"/>
      <c r="H101" t="str">
        <f>_xlfn.IFNA(INDEX(Input_Lieferant!$C$9:$BE$158,MATCH($A101,Input_Lieferant!$B$9:$B$158,0),MATCH("V_BEWERTUNGSPREIS",Input_Lieferant!$C$8:$BE$8,0)), "")</f>
        <v/>
      </c>
      <c r="I101" t="str">
        <f t="shared" si="2"/>
        <v/>
      </c>
      <c r="J101" t="str">
        <f>_xlfn.IFNA(INDEX(Input_Lieferant!$C$9:$BE$158,MATCH($A101,Input_Lieferant!$B$9:$B$158,0),MATCH("V_PREISEINHEIT",Input_Lieferant!$C$8:$BE$8,0)), "")</f>
        <v/>
      </c>
      <c r="K101" t="str">
        <f>_xlfn.IFNA(INDEX('Systemmanager - Datenassistent'!$B$9:$BH$134,MATCH($A101,Input_Lieferant!$B$9:$B$134,0),MATCH(K$1,'Systemmanager - Datenassistent'!$B$8:$BH$8,0)), "") &amp; ""</f>
        <v/>
      </c>
    </row>
    <row r="102" spans="1:11" x14ac:dyDescent="0.2">
      <c r="A102" s="257" t="str">
        <f>IFERROR(IF(AND(A98=A99,A99=A100,A100=A101),IF(A101+1&gt;MATCH(0,Input_Lieferant!$B$9:$B$158,-1),"",A101+1),A101),"")</f>
        <v/>
      </c>
      <c r="B102" t="str">
        <f>_xlfn.IFNA(INDEX('Systemmanager - Datenassistent'!$B$9:$BH$134,MATCH($A102,Input_Lieferant!$B$9:$B$134,0),MATCH("WERKS_1",'Systemmanager - Datenassistent'!$B$8:$BH$8,0)), "") &amp; ""</f>
        <v/>
      </c>
      <c r="C102" s="29"/>
      <c r="D102" s="29"/>
      <c r="E102" s="29"/>
      <c r="F102" s="29"/>
      <c r="G102" s="29"/>
      <c r="H102" t="str">
        <f>_xlfn.IFNA(INDEX(Input_Lieferant!$C$9:$BE$158,MATCH($A102,Input_Lieferant!$B$9:$B$158,0),MATCH("V_BEWERTUNGSPREIS",Input_Lieferant!$C$8:$BE$8,0)), "")</f>
        <v/>
      </c>
      <c r="I102" t="str">
        <f t="shared" si="2"/>
        <v/>
      </c>
      <c r="J102" t="str">
        <f>_xlfn.IFNA(INDEX(Input_Lieferant!$C$9:$BE$158,MATCH($A102,Input_Lieferant!$B$9:$B$158,0),MATCH("V_PREISEINHEIT",Input_Lieferant!$C$8:$BE$8,0)), "")</f>
        <v/>
      </c>
      <c r="K102" t="str">
        <f>_xlfn.IFNA(INDEX('Systemmanager - Datenassistent'!$B$9:$BH$134,MATCH($A102,Input_Lieferant!$B$9:$B$134,0),MATCH(K$1,'Systemmanager - Datenassistent'!$B$8:$BH$8,0)), "") &amp; ""</f>
        <v/>
      </c>
    </row>
    <row r="103" spans="1:11" x14ac:dyDescent="0.2">
      <c r="A103" s="257" t="str">
        <f>IFERROR(IF(AND(A99=A100,A100=A101,A101=A102),IF(A102+1&gt;MATCH(0,Input_Lieferant!$B$9:$B$158,-1),"",A102+1),A102),"")</f>
        <v/>
      </c>
      <c r="B103" t="str">
        <f>_xlfn.IFNA(INDEX('Systemmanager - Datenassistent'!$B$9:$BH$134,MATCH($A102,Input_Lieferant!$B$9:$B$134,0),MATCH("WERKS_2",'Systemmanager - Datenassistent'!$B$8:$BH$8,0)), "") &amp; ""</f>
        <v/>
      </c>
      <c r="C103" s="29"/>
      <c r="D103" s="29"/>
      <c r="E103" s="29"/>
      <c r="F103" s="29"/>
      <c r="G103" s="29"/>
      <c r="H103" t="str">
        <f>_xlfn.IFNA(INDEX(Input_Lieferant!$C$9:$BE$158,MATCH($A103,Input_Lieferant!$B$9:$B$158,0),MATCH("V_BEWERTUNGSPREIS",Input_Lieferant!$C$8:$BE$8,0)), "")</f>
        <v/>
      </c>
      <c r="I103" t="str">
        <f t="shared" si="2"/>
        <v/>
      </c>
      <c r="J103" t="str">
        <f>_xlfn.IFNA(INDEX(Input_Lieferant!$C$9:$BE$158,MATCH($A103,Input_Lieferant!$B$9:$B$158,0),MATCH("V_PREISEINHEIT",Input_Lieferant!$C$8:$BE$8,0)), "")</f>
        <v/>
      </c>
      <c r="K103" t="str">
        <f>_xlfn.IFNA(INDEX('Systemmanager - Datenassistent'!$B$9:$BH$134,MATCH($A103,Input_Lieferant!$B$9:$B$134,0),MATCH(K$1,'Systemmanager - Datenassistent'!$B$8:$BH$8,0)), "") &amp; ""</f>
        <v/>
      </c>
    </row>
    <row r="104" spans="1:11" x14ac:dyDescent="0.2">
      <c r="A104" s="257" t="str">
        <f>IFERROR(IF(AND(A100=A101,A101=A102,A102=A103),IF(A103+1&gt;MATCH(0,Input_Lieferant!$B$9:$B$158,-1),"",A103+1),A103),"")</f>
        <v/>
      </c>
      <c r="B104" t="str">
        <f>_xlfn.IFNA(INDEX('Systemmanager - Datenassistent'!$B$9:$BH$134,MATCH($A102,Input_Lieferant!$B$9:$B$134,0),MATCH("WERKS_3",'Systemmanager - Datenassistent'!$B$8:$BH$8,0)), "") &amp; ""</f>
        <v/>
      </c>
      <c r="C104" s="29"/>
      <c r="D104" s="29"/>
      <c r="E104" s="29"/>
      <c r="F104" s="29"/>
      <c r="G104" s="29"/>
      <c r="H104" t="str">
        <f>_xlfn.IFNA(INDEX(Input_Lieferant!$C$9:$BE$158,MATCH($A104,Input_Lieferant!$B$9:$B$158,0),MATCH("V_BEWERTUNGSPREIS",Input_Lieferant!$C$8:$BE$8,0)), "")</f>
        <v/>
      </c>
      <c r="I104" t="str">
        <f t="shared" si="2"/>
        <v/>
      </c>
      <c r="J104" t="str">
        <f>_xlfn.IFNA(INDEX(Input_Lieferant!$C$9:$BE$158,MATCH($A104,Input_Lieferant!$B$9:$B$158,0),MATCH("V_PREISEINHEIT",Input_Lieferant!$C$8:$BE$8,0)), "")</f>
        <v/>
      </c>
      <c r="K104" t="str">
        <f>_xlfn.IFNA(INDEX('Systemmanager - Datenassistent'!$B$9:$BH$134,MATCH($A104,Input_Lieferant!$B$9:$B$134,0),MATCH(K$1,'Systemmanager - Datenassistent'!$B$8:$BH$8,0)), "") &amp; ""</f>
        <v/>
      </c>
    </row>
    <row r="105" spans="1:11" x14ac:dyDescent="0.2">
      <c r="A105" s="257" t="str">
        <f>IFERROR(IF(AND(A101=A102,A102=A103,A103=A104),IF(A104+1&gt;MATCH(0,Input_Lieferant!$B$9:$B$158,-1),"",A104+1),A104),"")</f>
        <v/>
      </c>
      <c r="B105" t="str">
        <f>_xlfn.IFNA(INDEX('Systemmanager - Datenassistent'!$B$9:$BH$134,MATCH($A102,Input_Lieferant!$B$9:$B$134,0),MATCH("WERKS_4",'Systemmanager - Datenassistent'!$B$8:$BH$8,0)), "") &amp; ""</f>
        <v/>
      </c>
      <c r="C105" s="29"/>
      <c r="D105" s="29"/>
      <c r="E105" s="29"/>
      <c r="F105" s="29"/>
      <c r="G105" s="29"/>
      <c r="H105" t="str">
        <f>_xlfn.IFNA(INDEX(Input_Lieferant!$C$9:$BE$158,MATCH($A105,Input_Lieferant!$B$9:$B$158,0),MATCH("V_BEWERTUNGSPREIS",Input_Lieferant!$C$8:$BE$8,0)), "")</f>
        <v/>
      </c>
      <c r="I105" t="str">
        <f t="shared" si="2"/>
        <v/>
      </c>
      <c r="J105" t="str">
        <f>_xlfn.IFNA(INDEX(Input_Lieferant!$C$9:$BE$158,MATCH($A105,Input_Lieferant!$B$9:$B$158,0),MATCH("V_PREISEINHEIT",Input_Lieferant!$C$8:$BE$8,0)), "")</f>
        <v/>
      </c>
      <c r="K105" t="str">
        <f>_xlfn.IFNA(INDEX('Systemmanager - Datenassistent'!$B$9:$BH$134,MATCH($A105,Input_Lieferant!$B$9:$B$134,0),MATCH(K$1,'Systemmanager - Datenassistent'!$B$8:$BH$8,0)), "") &amp; ""</f>
        <v/>
      </c>
    </row>
    <row r="106" spans="1:11" x14ac:dyDescent="0.2">
      <c r="A106" s="257" t="str">
        <f>IFERROR(IF(AND(A102=A103,A103=A104,A104=A105),IF(A105+1&gt;MATCH(0,Input_Lieferant!$B$9:$B$158,-1),"",A105+1),A105),"")</f>
        <v/>
      </c>
      <c r="B106" t="str">
        <f>_xlfn.IFNA(INDEX('Systemmanager - Datenassistent'!$B$9:$BH$134,MATCH($A106,Input_Lieferant!$B$9:$B$134,0),MATCH("WERKS_1",'Systemmanager - Datenassistent'!$B$8:$BH$8,0)), "") &amp; ""</f>
        <v/>
      </c>
      <c r="C106" s="29"/>
      <c r="D106" s="29"/>
      <c r="E106" s="29"/>
      <c r="F106" s="29"/>
      <c r="G106" s="29"/>
      <c r="H106" t="str">
        <f>_xlfn.IFNA(INDEX(Input_Lieferant!$C$9:$BE$158,MATCH($A106,Input_Lieferant!$B$9:$B$158,0),MATCH("V_BEWERTUNGSPREIS",Input_Lieferant!$C$8:$BE$8,0)), "")</f>
        <v/>
      </c>
      <c r="I106" t="str">
        <f t="shared" si="2"/>
        <v/>
      </c>
      <c r="J106" t="str">
        <f>_xlfn.IFNA(INDEX(Input_Lieferant!$C$9:$BE$158,MATCH($A106,Input_Lieferant!$B$9:$B$158,0),MATCH("V_PREISEINHEIT",Input_Lieferant!$C$8:$BE$8,0)), "")</f>
        <v/>
      </c>
      <c r="K106" t="str">
        <f>_xlfn.IFNA(INDEX('Systemmanager - Datenassistent'!$B$9:$BH$134,MATCH($A106,Input_Lieferant!$B$9:$B$134,0),MATCH(K$1,'Systemmanager - Datenassistent'!$B$8:$BH$8,0)), "") &amp; ""</f>
        <v/>
      </c>
    </row>
    <row r="107" spans="1:11" x14ac:dyDescent="0.2">
      <c r="A107" s="257" t="str">
        <f>IFERROR(IF(AND(A103=A104,A104=A105,A105=A106),IF(A106+1&gt;MATCH(0,Input_Lieferant!$B$9:$B$158,-1),"",A106+1),A106),"")</f>
        <v/>
      </c>
      <c r="B107" t="str">
        <f>_xlfn.IFNA(INDEX('Systemmanager - Datenassistent'!$B$9:$BH$134,MATCH($A106,Input_Lieferant!$B$9:$B$134,0),MATCH("WERKS_2",'Systemmanager - Datenassistent'!$B$8:$BH$8,0)), "") &amp; ""</f>
        <v/>
      </c>
      <c r="C107" s="29"/>
      <c r="D107" s="29"/>
      <c r="E107" s="29"/>
      <c r="F107" s="29"/>
      <c r="G107" s="29"/>
      <c r="H107" t="str">
        <f>_xlfn.IFNA(INDEX(Input_Lieferant!$C$9:$BE$158,MATCH($A107,Input_Lieferant!$B$9:$B$158,0),MATCH("V_BEWERTUNGSPREIS",Input_Lieferant!$C$8:$BE$8,0)), "")</f>
        <v/>
      </c>
      <c r="I107" t="str">
        <f t="shared" si="2"/>
        <v/>
      </c>
      <c r="J107" t="str">
        <f>_xlfn.IFNA(INDEX(Input_Lieferant!$C$9:$BE$158,MATCH($A107,Input_Lieferant!$B$9:$B$158,0),MATCH("V_PREISEINHEIT",Input_Lieferant!$C$8:$BE$8,0)), "")</f>
        <v/>
      </c>
      <c r="K107" t="str">
        <f>_xlfn.IFNA(INDEX('Systemmanager - Datenassistent'!$B$9:$BH$134,MATCH($A107,Input_Lieferant!$B$9:$B$134,0),MATCH(K$1,'Systemmanager - Datenassistent'!$B$8:$BH$8,0)), "") &amp; ""</f>
        <v/>
      </c>
    </row>
    <row r="108" spans="1:11" x14ac:dyDescent="0.2">
      <c r="A108" s="257" t="str">
        <f>IFERROR(IF(AND(A104=A105,A105=A106,A106=A107),IF(A107+1&gt;MATCH(0,Input_Lieferant!$B$9:$B$158,-1),"",A107+1),A107),"")</f>
        <v/>
      </c>
      <c r="B108" t="str">
        <f>_xlfn.IFNA(INDEX('Systemmanager - Datenassistent'!$B$9:$BH$134,MATCH($A106,Input_Lieferant!$B$9:$B$134,0),MATCH("WERKS_3",'Systemmanager - Datenassistent'!$B$8:$BH$8,0)), "") &amp; ""</f>
        <v/>
      </c>
      <c r="C108" s="29"/>
      <c r="D108" s="29"/>
      <c r="E108" s="29"/>
      <c r="F108" s="29"/>
      <c r="G108" s="29"/>
      <c r="H108" t="str">
        <f>_xlfn.IFNA(INDEX(Input_Lieferant!$C$9:$BE$158,MATCH($A108,Input_Lieferant!$B$9:$B$158,0),MATCH("V_BEWERTUNGSPREIS",Input_Lieferant!$C$8:$BE$8,0)), "")</f>
        <v/>
      </c>
      <c r="I108" t="str">
        <f t="shared" si="2"/>
        <v/>
      </c>
      <c r="J108" t="str">
        <f>_xlfn.IFNA(INDEX(Input_Lieferant!$C$9:$BE$158,MATCH($A108,Input_Lieferant!$B$9:$B$158,0),MATCH("V_PREISEINHEIT",Input_Lieferant!$C$8:$BE$8,0)), "")</f>
        <v/>
      </c>
      <c r="K108" t="str">
        <f>_xlfn.IFNA(INDEX('Systemmanager - Datenassistent'!$B$9:$BH$134,MATCH($A108,Input_Lieferant!$B$9:$B$134,0),MATCH(K$1,'Systemmanager - Datenassistent'!$B$8:$BH$8,0)), "") &amp; ""</f>
        <v/>
      </c>
    </row>
    <row r="109" spans="1:11" x14ac:dyDescent="0.2">
      <c r="A109" s="257" t="str">
        <f>IFERROR(IF(AND(A105=A106,A106=A107,A107=A108),IF(A108+1&gt;MATCH(0,Input_Lieferant!$B$9:$B$158,-1),"",A108+1),A108),"")</f>
        <v/>
      </c>
      <c r="B109" t="str">
        <f>_xlfn.IFNA(INDEX('Systemmanager - Datenassistent'!$B$9:$BH$134,MATCH($A106,Input_Lieferant!$B$9:$B$134,0),MATCH("WERKS_4",'Systemmanager - Datenassistent'!$B$8:$BH$8,0)), "") &amp; ""</f>
        <v/>
      </c>
      <c r="C109" s="29"/>
      <c r="D109" s="29"/>
      <c r="E109" s="29"/>
      <c r="F109" s="29"/>
      <c r="G109" s="29"/>
      <c r="H109" t="str">
        <f>_xlfn.IFNA(INDEX(Input_Lieferant!$C$9:$BE$158,MATCH($A109,Input_Lieferant!$B$9:$B$158,0),MATCH("V_BEWERTUNGSPREIS",Input_Lieferant!$C$8:$BE$8,0)), "")</f>
        <v/>
      </c>
      <c r="I109" t="str">
        <f t="shared" si="2"/>
        <v/>
      </c>
      <c r="J109" t="str">
        <f>_xlfn.IFNA(INDEX(Input_Lieferant!$C$9:$BE$158,MATCH($A109,Input_Lieferant!$B$9:$B$158,0),MATCH("V_PREISEINHEIT",Input_Lieferant!$C$8:$BE$8,0)), "")</f>
        <v/>
      </c>
      <c r="K109" t="str">
        <f>_xlfn.IFNA(INDEX('Systemmanager - Datenassistent'!$B$9:$BH$134,MATCH($A109,Input_Lieferant!$B$9:$B$134,0),MATCH(K$1,'Systemmanager - Datenassistent'!$B$8:$BH$8,0)), "") &amp; ""</f>
        <v/>
      </c>
    </row>
    <row r="110" spans="1:11" x14ac:dyDescent="0.2">
      <c r="A110" s="257" t="str">
        <f>IFERROR(IF(AND(A106=A107,A107=A108,A108=A109),IF(A109+1&gt;MATCH(0,Input_Lieferant!$B$9:$B$158,-1),"",A109+1),A109),"")</f>
        <v/>
      </c>
      <c r="B110" t="str">
        <f>_xlfn.IFNA(INDEX('Systemmanager - Datenassistent'!$B$9:$BH$134,MATCH($A110,Input_Lieferant!$B$9:$B$134,0),MATCH("WERKS_1",'Systemmanager - Datenassistent'!$B$8:$BH$8,0)), "") &amp; ""</f>
        <v/>
      </c>
      <c r="C110" s="29"/>
      <c r="D110" s="29"/>
      <c r="E110" s="29"/>
      <c r="F110" s="29"/>
      <c r="G110" s="29"/>
      <c r="H110" t="str">
        <f>_xlfn.IFNA(INDEX(Input_Lieferant!$C$9:$BE$158,MATCH($A110,Input_Lieferant!$B$9:$B$158,0),MATCH("V_BEWERTUNGSPREIS",Input_Lieferant!$C$8:$BE$8,0)), "")</f>
        <v/>
      </c>
      <c r="I110" t="str">
        <f t="shared" si="2"/>
        <v/>
      </c>
      <c r="J110" t="str">
        <f>_xlfn.IFNA(INDEX(Input_Lieferant!$C$9:$BE$158,MATCH($A110,Input_Lieferant!$B$9:$B$158,0),MATCH("V_PREISEINHEIT",Input_Lieferant!$C$8:$BE$8,0)), "")</f>
        <v/>
      </c>
      <c r="K110" t="str">
        <f>_xlfn.IFNA(INDEX('Systemmanager - Datenassistent'!$B$9:$BH$134,MATCH($A110,Input_Lieferant!$B$9:$B$134,0),MATCH(K$1,'Systemmanager - Datenassistent'!$B$8:$BH$8,0)), "") &amp; ""</f>
        <v/>
      </c>
    </row>
    <row r="111" spans="1:11" x14ac:dyDescent="0.2">
      <c r="A111" s="257" t="str">
        <f>IFERROR(IF(AND(A107=A108,A108=A109,A109=A110),IF(A110+1&gt;MATCH(0,Input_Lieferant!$B$9:$B$158,-1),"",A110+1),A110),"")</f>
        <v/>
      </c>
      <c r="B111" t="str">
        <f>_xlfn.IFNA(INDEX('Systemmanager - Datenassistent'!$B$9:$BH$134,MATCH($A110,Input_Lieferant!$B$9:$B$134,0),MATCH("WERKS_2",'Systemmanager - Datenassistent'!$B$8:$BH$8,0)), "") &amp; ""</f>
        <v/>
      </c>
      <c r="C111" s="29"/>
      <c r="D111" s="29"/>
      <c r="E111" s="29"/>
      <c r="F111" s="29"/>
      <c r="G111" s="29"/>
      <c r="H111" t="str">
        <f>_xlfn.IFNA(INDEX(Input_Lieferant!$C$9:$BE$158,MATCH($A111,Input_Lieferant!$B$9:$B$158,0),MATCH("V_BEWERTUNGSPREIS",Input_Lieferant!$C$8:$BE$8,0)), "")</f>
        <v/>
      </c>
      <c r="I111" t="str">
        <f t="shared" si="2"/>
        <v/>
      </c>
      <c r="J111" t="str">
        <f>_xlfn.IFNA(INDEX(Input_Lieferant!$C$9:$BE$158,MATCH($A111,Input_Lieferant!$B$9:$B$158,0),MATCH("V_PREISEINHEIT",Input_Lieferant!$C$8:$BE$8,0)), "")</f>
        <v/>
      </c>
      <c r="K111" t="str">
        <f>_xlfn.IFNA(INDEX('Systemmanager - Datenassistent'!$B$9:$BH$134,MATCH($A111,Input_Lieferant!$B$9:$B$134,0),MATCH(K$1,'Systemmanager - Datenassistent'!$B$8:$BH$8,0)), "") &amp; ""</f>
        <v/>
      </c>
    </row>
    <row r="112" spans="1:11" x14ac:dyDescent="0.2">
      <c r="A112" s="257" t="str">
        <f>IFERROR(IF(AND(A108=A109,A109=A110,A110=A111),IF(A111+1&gt;MATCH(0,Input_Lieferant!$B$9:$B$158,-1),"",A111+1),A111),"")</f>
        <v/>
      </c>
      <c r="B112" t="str">
        <f>_xlfn.IFNA(INDEX('Systemmanager - Datenassistent'!$B$9:$BH$134,MATCH($A110,Input_Lieferant!$B$9:$B$134,0),MATCH("WERKS_3",'Systemmanager - Datenassistent'!$B$8:$BH$8,0)), "") &amp; ""</f>
        <v/>
      </c>
      <c r="C112" s="29"/>
      <c r="D112" s="29"/>
      <c r="E112" s="29"/>
      <c r="F112" s="29"/>
      <c r="G112" s="29"/>
      <c r="H112" t="str">
        <f>_xlfn.IFNA(INDEX(Input_Lieferant!$C$9:$BE$158,MATCH($A112,Input_Lieferant!$B$9:$B$158,0),MATCH("V_BEWERTUNGSPREIS",Input_Lieferant!$C$8:$BE$8,0)), "")</f>
        <v/>
      </c>
      <c r="I112" t="str">
        <f t="shared" si="2"/>
        <v/>
      </c>
      <c r="J112" t="str">
        <f>_xlfn.IFNA(INDEX(Input_Lieferant!$C$9:$BE$158,MATCH($A112,Input_Lieferant!$B$9:$B$158,0),MATCH("V_PREISEINHEIT",Input_Lieferant!$C$8:$BE$8,0)), "")</f>
        <v/>
      </c>
      <c r="K112" t="str">
        <f>_xlfn.IFNA(INDEX('Systemmanager - Datenassistent'!$B$9:$BH$134,MATCH($A112,Input_Lieferant!$B$9:$B$134,0),MATCH(K$1,'Systemmanager - Datenassistent'!$B$8:$BH$8,0)), "") &amp; ""</f>
        <v/>
      </c>
    </row>
    <row r="113" spans="1:11" x14ac:dyDescent="0.2">
      <c r="A113" s="257" t="str">
        <f>IFERROR(IF(AND(A109=A110,A110=A111,A111=A112),IF(A112+1&gt;MATCH(0,Input_Lieferant!$B$9:$B$158,-1),"",A112+1),A112),"")</f>
        <v/>
      </c>
      <c r="B113" t="str">
        <f>_xlfn.IFNA(INDEX('Systemmanager - Datenassistent'!$B$9:$BH$134,MATCH($A110,Input_Lieferant!$B$9:$B$134,0),MATCH("WERKS_4",'Systemmanager - Datenassistent'!$B$8:$BH$8,0)), "") &amp; ""</f>
        <v/>
      </c>
      <c r="C113" s="29"/>
      <c r="D113" s="29"/>
      <c r="E113" s="29"/>
      <c r="F113" s="29"/>
      <c r="G113" s="29"/>
      <c r="H113" t="str">
        <f>_xlfn.IFNA(INDEX(Input_Lieferant!$C$9:$BE$158,MATCH($A113,Input_Lieferant!$B$9:$B$158,0),MATCH("V_BEWERTUNGSPREIS",Input_Lieferant!$C$8:$BE$8,0)), "")</f>
        <v/>
      </c>
      <c r="I113" t="str">
        <f t="shared" si="2"/>
        <v/>
      </c>
      <c r="J113" t="str">
        <f>_xlfn.IFNA(INDEX(Input_Lieferant!$C$9:$BE$158,MATCH($A113,Input_Lieferant!$B$9:$B$158,0),MATCH("V_PREISEINHEIT",Input_Lieferant!$C$8:$BE$8,0)), "")</f>
        <v/>
      </c>
      <c r="K113" t="str">
        <f>_xlfn.IFNA(INDEX('Systemmanager - Datenassistent'!$B$9:$BH$134,MATCH($A113,Input_Lieferant!$B$9:$B$134,0),MATCH(K$1,'Systemmanager - Datenassistent'!$B$8:$BH$8,0)), "") &amp; ""</f>
        <v/>
      </c>
    </row>
    <row r="114" spans="1:11" x14ac:dyDescent="0.2">
      <c r="A114" s="257" t="str">
        <f>IFERROR(IF(AND(A110=A111,A111=A112,A112=A113),IF(A113+1&gt;MATCH(0,Input_Lieferant!$B$9:$B$158,-1),"",A113+1),A113),"")</f>
        <v/>
      </c>
      <c r="B114" t="str">
        <f>_xlfn.IFNA(INDEX('Systemmanager - Datenassistent'!$B$9:$BH$134,MATCH($A114,Input_Lieferant!$B$9:$B$134,0),MATCH("WERKS_1",'Systemmanager - Datenassistent'!$B$8:$BH$8,0)), "") &amp; ""</f>
        <v/>
      </c>
      <c r="C114" s="29"/>
      <c r="D114" s="29"/>
      <c r="E114" s="29"/>
      <c r="F114" s="29"/>
      <c r="G114" s="29"/>
      <c r="H114" t="str">
        <f>_xlfn.IFNA(INDEX(Input_Lieferant!$C$9:$BE$158,MATCH($A114,Input_Lieferant!$B$9:$B$158,0),MATCH("V_BEWERTUNGSPREIS",Input_Lieferant!$C$8:$BE$8,0)), "")</f>
        <v/>
      </c>
      <c r="I114" t="str">
        <f t="shared" si="2"/>
        <v/>
      </c>
      <c r="J114" t="str">
        <f>_xlfn.IFNA(INDEX(Input_Lieferant!$C$9:$BE$158,MATCH($A114,Input_Lieferant!$B$9:$B$158,0),MATCH("V_PREISEINHEIT",Input_Lieferant!$C$8:$BE$8,0)), "")</f>
        <v/>
      </c>
      <c r="K114" t="str">
        <f>_xlfn.IFNA(INDEX('Systemmanager - Datenassistent'!$B$9:$BH$134,MATCH($A114,Input_Lieferant!$B$9:$B$134,0),MATCH(K$1,'Systemmanager - Datenassistent'!$B$8:$BH$8,0)), "") &amp; ""</f>
        <v/>
      </c>
    </row>
    <row r="115" spans="1:11" x14ac:dyDescent="0.2">
      <c r="A115" s="257" t="str">
        <f>IFERROR(IF(AND(A111=A112,A112=A113,A113=A114),IF(A114+1&gt;MATCH(0,Input_Lieferant!$B$9:$B$158,-1),"",A114+1),A114),"")</f>
        <v/>
      </c>
      <c r="B115" t="str">
        <f>_xlfn.IFNA(INDEX('Systemmanager - Datenassistent'!$B$9:$BH$134,MATCH($A114,Input_Lieferant!$B$9:$B$134,0),MATCH("WERKS_2",'Systemmanager - Datenassistent'!$B$8:$BH$8,0)), "") &amp; ""</f>
        <v/>
      </c>
      <c r="C115" s="29"/>
      <c r="D115" s="29"/>
      <c r="E115" s="29"/>
      <c r="F115" s="29"/>
      <c r="G115" s="29"/>
      <c r="H115" t="str">
        <f>_xlfn.IFNA(INDEX(Input_Lieferant!$C$9:$BE$158,MATCH($A115,Input_Lieferant!$B$9:$B$158,0),MATCH("V_BEWERTUNGSPREIS",Input_Lieferant!$C$8:$BE$8,0)), "")</f>
        <v/>
      </c>
      <c r="I115" t="str">
        <f t="shared" si="2"/>
        <v/>
      </c>
      <c r="J115" t="str">
        <f>_xlfn.IFNA(INDEX(Input_Lieferant!$C$9:$BE$158,MATCH($A115,Input_Lieferant!$B$9:$B$158,0),MATCH("V_PREISEINHEIT",Input_Lieferant!$C$8:$BE$8,0)), "")</f>
        <v/>
      </c>
      <c r="K115" t="str">
        <f>_xlfn.IFNA(INDEX('Systemmanager - Datenassistent'!$B$9:$BH$134,MATCH($A115,Input_Lieferant!$B$9:$B$134,0),MATCH(K$1,'Systemmanager - Datenassistent'!$B$8:$BH$8,0)), "") &amp; ""</f>
        <v/>
      </c>
    </row>
    <row r="116" spans="1:11" x14ac:dyDescent="0.2">
      <c r="A116" s="257" t="str">
        <f>IFERROR(IF(AND(A112=A113,A113=A114,A114=A115),IF(A115+1&gt;MATCH(0,Input_Lieferant!$B$9:$B$158,-1),"",A115+1),A115),"")</f>
        <v/>
      </c>
      <c r="B116" t="str">
        <f>_xlfn.IFNA(INDEX('Systemmanager - Datenassistent'!$B$9:$BH$134,MATCH($A114,Input_Lieferant!$B$9:$B$134,0),MATCH("WERKS_3",'Systemmanager - Datenassistent'!$B$8:$BH$8,0)), "") &amp; ""</f>
        <v/>
      </c>
      <c r="C116" s="29"/>
      <c r="D116" s="29"/>
      <c r="E116" s="29"/>
      <c r="F116" s="29"/>
      <c r="G116" s="29"/>
      <c r="H116" t="str">
        <f>_xlfn.IFNA(INDEX(Input_Lieferant!$C$9:$BE$158,MATCH($A116,Input_Lieferant!$B$9:$B$158,0),MATCH("V_BEWERTUNGSPREIS",Input_Lieferant!$C$8:$BE$8,0)), "")</f>
        <v/>
      </c>
      <c r="I116" t="str">
        <f t="shared" si="2"/>
        <v/>
      </c>
      <c r="J116" t="str">
        <f>_xlfn.IFNA(INDEX(Input_Lieferant!$C$9:$BE$158,MATCH($A116,Input_Lieferant!$B$9:$B$158,0),MATCH("V_PREISEINHEIT",Input_Lieferant!$C$8:$BE$8,0)), "")</f>
        <v/>
      </c>
      <c r="K116" t="str">
        <f>_xlfn.IFNA(INDEX('Systemmanager - Datenassistent'!$B$9:$BH$134,MATCH($A116,Input_Lieferant!$B$9:$B$134,0),MATCH(K$1,'Systemmanager - Datenassistent'!$B$8:$BH$8,0)), "") &amp; ""</f>
        <v/>
      </c>
    </row>
    <row r="117" spans="1:11" x14ac:dyDescent="0.2">
      <c r="A117" s="257" t="str">
        <f>IFERROR(IF(AND(A113=A114,A114=A115,A115=A116),IF(A116+1&gt;MATCH(0,Input_Lieferant!$B$9:$B$158,-1),"",A116+1),A116),"")</f>
        <v/>
      </c>
      <c r="B117" t="str">
        <f>_xlfn.IFNA(INDEX('Systemmanager - Datenassistent'!$B$9:$BH$134,MATCH($A114,Input_Lieferant!$B$9:$B$134,0),MATCH("WERKS_4",'Systemmanager - Datenassistent'!$B$8:$BH$8,0)), "") &amp; ""</f>
        <v/>
      </c>
      <c r="C117" s="29"/>
      <c r="D117" s="29"/>
      <c r="E117" s="29"/>
      <c r="F117" s="29"/>
      <c r="G117" s="29"/>
      <c r="H117" t="str">
        <f>_xlfn.IFNA(INDEX(Input_Lieferant!$C$9:$BE$158,MATCH($A117,Input_Lieferant!$B$9:$B$158,0),MATCH("V_BEWERTUNGSPREIS",Input_Lieferant!$C$8:$BE$8,0)), "")</f>
        <v/>
      </c>
      <c r="I117" t="str">
        <f t="shared" si="2"/>
        <v/>
      </c>
      <c r="J117" t="str">
        <f>_xlfn.IFNA(INDEX(Input_Lieferant!$C$9:$BE$158,MATCH($A117,Input_Lieferant!$B$9:$B$158,0),MATCH("V_PREISEINHEIT",Input_Lieferant!$C$8:$BE$8,0)), "")</f>
        <v/>
      </c>
      <c r="K117" t="str">
        <f>_xlfn.IFNA(INDEX('Systemmanager - Datenassistent'!$B$9:$BH$134,MATCH($A117,Input_Lieferant!$B$9:$B$134,0),MATCH(K$1,'Systemmanager - Datenassistent'!$B$8:$BH$8,0)), "") &amp; ""</f>
        <v/>
      </c>
    </row>
    <row r="118" spans="1:11" x14ac:dyDescent="0.2">
      <c r="A118" s="257" t="str">
        <f>IFERROR(IF(AND(A114=A115,A115=A116,A116=A117),IF(A117+1&gt;MATCH(0,Input_Lieferant!$B$9:$B$158,-1),"",A117+1),A117),"")</f>
        <v/>
      </c>
      <c r="B118" t="str">
        <f>_xlfn.IFNA(INDEX('Systemmanager - Datenassistent'!$B$9:$BH$134,MATCH($A118,Input_Lieferant!$B$9:$B$134,0),MATCH("WERKS_1",'Systemmanager - Datenassistent'!$B$8:$BH$8,0)), "") &amp; ""</f>
        <v/>
      </c>
      <c r="C118" s="29"/>
      <c r="D118" s="29"/>
      <c r="E118" s="29"/>
      <c r="F118" s="29"/>
      <c r="G118" s="29"/>
      <c r="H118" t="str">
        <f>_xlfn.IFNA(INDEX(Input_Lieferant!$C$9:$BE$158,MATCH($A118,Input_Lieferant!$B$9:$B$158,0),MATCH("V_BEWERTUNGSPREIS",Input_Lieferant!$C$8:$BE$8,0)), "")</f>
        <v/>
      </c>
      <c r="I118" t="str">
        <f t="shared" si="2"/>
        <v/>
      </c>
      <c r="J118" t="str">
        <f>_xlfn.IFNA(INDEX(Input_Lieferant!$C$9:$BE$158,MATCH($A118,Input_Lieferant!$B$9:$B$158,0),MATCH("V_PREISEINHEIT",Input_Lieferant!$C$8:$BE$8,0)), "")</f>
        <v/>
      </c>
      <c r="K118" t="str">
        <f>_xlfn.IFNA(INDEX('Systemmanager - Datenassistent'!$B$9:$BH$134,MATCH($A118,Input_Lieferant!$B$9:$B$134,0),MATCH(K$1,'Systemmanager - Datenassistent'!$B$8:$BH$8,0)), "") &amp; ""</f>
        <v/>
      </c>
    </row>
    <row r="119" spans="1:11" x14ac:dyDescent="0.2">
      <c r="A119" s="257" t="str">
        <f>IFERROR(IF(AND(A115=A116,A116=A117,A117=A118),IF(A118+1&gt;MATCH(0,Input_Lieferant!$B$9:$B$158,-1),"",A118+1),A118),"")</f>
        <v/>
      </c>
      <c r="B119" t="str">
        <f>_xlfn.IFNA(INDEX('Systemmanager - Datenassistent'!$B$9:$BH$134,MATCH($A118,Input_Lieferant!$B$9:$B$134,0),MATCH("WERKS_2",'Systemmanager - Datenassistent'!$B$8:$BH$8,0)), "") &amp; ""</f>
        <v/>
      </c>
      <c r="C119" s="29"/>
      <c r="D119" s="29"/>
      <c r="E119" s="29"/>
      <c r="F119" s="29"/>
      <c r="G119" s="29"/>
      <c r="H119" t="str">
        <f>_xlfn.IFNA(INDEX(Input_Lieferant!$C$9:$BE$158,MATCH($A119,Input_Lieferant!$B$9:$B$158,0),MATCH("V_BEWERTUNGSPREIS",Input_Lieferant!$C$8:$BE$8,0)), "")</f>
        <v/>
      </c>
      <c r="I119" t="str">
        <f t="shared" si="2"/>
        <v/>
      </c>
      <c r="J119" t="str">
        <f>_xlfn.IFNA(INDEX(Input_Lieferant!$C$9:$BE$158,MATCH($A119,Input_Lieferant!$B$9:$B$158,0),MATCH("V_PREISEINHEIT",Input_Lieferant!$C$8:$BE$8,0)), "")</f>
        <v/>
      </c>
      <c r="K119" t="str">
        <f>_xlfn.IFNA(INDEX('Systemmanager - Datenassistent'!$B$9:$BH$134,MATCH($A119,Input_Lieferant!$B$9:$B$134,0),MATCH(K$1,'Systemmanager - Datenassistent'!$B$8:$BH$8,0)), "") &amp; ""</f>
        <v/>
      </c>
    </row>
    <row r="120" spans="1:11" x14ac:dyDescent="0.2">
      <c r="A120" s="257" t="str">
        <f>IFERROR(IF(AND(A116=A117,A117=A118,A118=A119),IF(A119+1&gt;MATCH(0,Input_Lieferant!$B$9:$B$158,-1),"",A119+1),A119),"")</f>
        <v/>
      </c>
      <c r="B120" t="str">
        <f>_xlfn.IFNA(INDEX('Systemmanager - Datenassistent'!$B$9:$BH$134,MATCH($A118,Input_Lieferant!$B$9:$B$134,0),MATCH("WERKS_3",'Systemmanager - Datenassistent'!$B$8:$BH$8,0)), "") &amp; ""</f>
        <v/>
      </c>
      <c r="C120" s="29"/>
      <c r="D120" s="29"/>
      <c r="E120" s="29"/>
      <c r="F120" s="29"/>
      <c r="G120" s="29"/>
      <c r="H120" t="str">
        <f>_xlfn.IFNA(INDEX(Input_Lieferant!$C$9:$BE$158,MATCH($A120,Input_Lieferant!$B$9:$B$158,0),MATCH("V_BEWERTUNGSPREIS",Input_Lieferant!$C$8:$BE$8,0)), "")</f>
        <v/>
      </c>
      <c r="I120" t="str">
        <f t="shared" si="2"/>
        <v/>
      </c>
      <c r="J120" t="str">
        <f>_xlfn.IFNA(INDEX(Input_Lieferant!$C$9:$BE$158,MATCH($A120,Input_Lieferant!$B$9:$B$158,0),MATCH("V_PREISEINHEIT",Input_Lieferant!$C$8:$BE$8,0)), "")</f>
        <v/>
      </c>
      <c r="K120" t="str">
        <f>_xlfn.IFNA(INDEX('Systemmanager - Datenassistent'!$B$9:$BH$134,MATCH($A120,Input_Lieferant!$B$9:$B$134,0),MATCH(K$1,'Systemmanager - Datenassistent'!$B$8:$BH$8,0)), "") &amp; ""</f>
        <v/>
      </c>
    </row>
    <row r="121" spans="1:11" x14ac:dyDescent="0.2">
      <c r="A121" s="257" t="str">
        <f>IFERROR(IF(AND(A117=A118,A118=A119,A119=A120),IF(A120+1&gt;MATCH(0,Input_Lieferant!$B$9:$B$158,-1),"",A120+1),A120),"")</f>
        <v/>
      </c>
      <c r="B121" t="str">
        <f>_xlfn.IFNA(INDEX('Systemmanager - Datenassistent'!$B$9:$BH$134,MATCH($A118,Input_Lieferant!$B$9:$B$134,0),MATCH("WERKS_4",'Systemmanager - Datenassistent'!$B$8:$BH$8,0)), "") &amp; ""</f>
        <v/>
      </c>
      <c r="C121" s="29"/>
      <c r="D121" s="29"/>
      <c r="E121" s="29"/>
      <c r="F121" s="29"/>
      <c r="G121" s="29"/>
      <c r="H121" t="str">
        <f>_xlfn.IFNA(INDEX(Input_Lieferant!$C$9:$BE$158,MATCH($A121,Input_Lieferant!$B$9:$B$158,0),MATCH("V_BEWERTUNGSPREIS",Input_Lieferant!$C$8:$BE$8,0)), "")</f>
        <v/>
      </c>
      <c r="I121" t="str">
        <f t="shared" si="2"/>
        <v/>
      </c>
      <c r="J121" t="str">
        <f>_xlfn.IFNA(INDEX(Input_Lieferant!$C$9:$BE$158,MATCH($A121,Input_Lieferant!$B$9:$B$158,0),MATCH("V_PREISEINHEIT",Input_Lieferant!$C$8:$BE$8,0)), "")</f>
        <v/>
      </c>
      <c r="K121" t="str">
        <f>_xlfn.IFNA(INDEX('Systemmanager - Datenassistent'!$B$9:$BH$134,MATCH($A121,Input_Lieferant!$B$9:$B$134,0),MATCH(K$1,'Systemmanager - Datenassistent'!$B$8:$BH$8,0)), "") &amp; ""</f>
        <v/>
      </c>
    </row>
    <row r="122" spans="1:11" x14ac:dyDescent="0.2">
      <c r="A122" s="257" t="str">
        <f>IFERROR(IF(AND(A118=A119,A119=A120,A120=A121),IF(A121+1&gt;MATCH(0,Input_Lieferant!$B$9:$B$158,-1),"",A121+1),A121),"")</f>
        <v/>
      </c>
      <c r="B122" t="str">
        <f>_xlfn.IFNA(INDEX('Systemmanager - Datenassistent'!$B$9:$BH$134,MATCH($A122,Input_Lieferant!$B$9:$B$134,0),MATCH("WERKS_1",'Systemmanager - Datenassistent'!$B$8:$BH$8,0)), "") &amp; ""</f>
        <v/>
      </c>
      <c r="C122" s="29"/>
      <c r="D122" s="29"/>
      <c r="E122" s="29"/>
      <c r="F122" s="29"/>
      <c r="G122" s="29"/>
      <c r="H122" t="str">
        <f>_xlfn.IFNA(INDEX(Input_Lieferant!$C$9:$BE$158,MATCH($A122,Input_Lieferant!$B$9:$B$158,0),MATCH("V_BEWERTUNGSPREIS",Input_Lieferant!$C$8:$BE$8,0)), "")</f>
        <v/>
      </c>
      <c r="I122" t="str">
        <f t="shared" si="2"/>
        <v/>
      </c>
      <c r="J122" t="str">
        <f>_xlfn.IFNA(INDEX(Input_Lieferant!$C$9:$BE$158,MATCH($A122,Input_Lieferant!$B$9:$B$158,0),MATCH("V_PREISEINHEIT",Input_Lieferant!$C$8:$BE$8,0)), "")</f>
        <v/>
      </c>
      <c r="K122" t="str">
        <f>_xlfn.IFNA(INDEX('Systemmanager - Datenassistent'!$B$9:$BH$134,MATCH($A122,Input_Lieferant!$B$9:$B$134,0),MATCH(K$1,'Systemmanager - Datenassistent'!$B$8:$BH$8,0)), "") &amp; ""</f>
        <v/>
      </c>
    </row>
    <row r="123" spans="1:11" x14ac:dyDescent="0.2">
      <c r="A123" s="257" t="str">
        <f>IFERROR(IF(AND(A119=A120,A120=A121,A121=A122),IF(A122+1&gt;MATCH(0,Input_Lieferant!$B$9:$B$158,-1),"",A122+1),A122),"")</f>
        <v/>
      </c>
      <c r="B123" t="str">
        <f>_xlfn.IFNA(INDEX('Systemmanager - Datenassistent'!$B$9:$BH$134,MATCH($A122,Input_Lieferant!$B$9:$B$134,0),MATCH("WERKS_2",'Systemmanager - Datenassistent'!$B$8:$BH$8,0)), "") &amp; ""</f>
        <v/>
      </c>
      <c r="C123" s="29"/>
      <c r="D123" s="29"/>
      <c r="E123" s="29"/>
      <c r="F123" s="29"/>
      <c r="G123" s="29"/>
      <c r="H123" t="str">
        <f>_xlfn.IFNA(INDEX(Input_Lieferant!$C$9:$BE$158,MATCH($A123,Input_Lieferant!$B$9:$B$158,0),MATCH("V_BEWERTUNGSPREIS",Input_Lieferant!$C$8:$BE$8,0)), "")</f>
        <v/>
      </c>
      <c r="I123" t="str">
        <f t="shared" si="2"/>
        <v/>
      </c>
      <c r="J123" t="str">
        <f>_xlfn.IFNA(INDEX(Input_Lieferant!$C$9:$BE$158,MATCH($A123,Input_Lieferant!$B$9:$B$158,0),MATCH("V_PREISEINHEIT",Input_Lieferant!$C$8:$BE$8,0)), "")</f>
        <v/>
      </c>
      <c r="K123" t="str">
        <f>_xlfn.IFNA(INDEX('Systemmanager - Datenassistent'!$B$9:$BH$134,MATCH($A123,Input_Lieferant!$B$9:$B$134,0),MATCH(K$1,'Systemmanager - Datenassistent'!$B$8:$BH$8,0)), "") &amp; ""</f>
        <v/>
      </c>
    </row>
    <row r="124" spans="1:11" x14ac:dyDescent="0.2">
      <c r="A124" s="257" t="str">
        <f>IFERROR(IF(AND(A120=A121,A121=A122,A122=A123),IF(A123+1&gt;MATCH(0,Input_Lieferant!$B$9:$B$158,-1),"",A123+1),A123),"")</f>
        <v/>
      </c>
      <c r="B124" t="str">
        <f>_xlfn.IFNA(INDEX('Systemmanager - Datenassistent'!$B$9:$BH$134,MATCH($A122,Input_Lieferant!$B$9:$B$134,0),MATCH("WERKS_3",'Systemmanager - Datenassistent'!$B$8:$BH$8,0)), "") &amp; ""</f>
        <v/>
      </c>
      <c r="C124" s="29"/>
      <c r="D124" s="29"/>
      <c r="E124" s="29"/>
      <c r="F124" s="29"/>
      <c r="G124" s="29"/>
      <c r="H124" t="str">
        <f>_xlfn.IFNA(INDEX(Input_Lieferant!$C$9:$BE$158,MATCH($A124,Input_Lieferant!$B$9:$B$158,0),MATCH("V_BEWERTUNGSPREIS",Input_Lieferant!$C$8:$BE$8,0)), "")</f>
        <v/>
      </c>
      <c r="I124" t="str">
        <f t="shared" si="2"/>
        <v/>
      </c>
      <c r="J124" t="str">
        <f>_xlfn.IFNA(INDEX(Input_Lieferant!$C$9:$BE$158,MATCH($A124,Input_Lieferant!$B$9:$B$158,0),MATCH("V_PREISEINHEIT",Input_Lieferant!$C$8:$BE$8,0)), "")</f>
        <v/>
      </c>
      <c r="K124" t="str">
        <f>_xlfn.IFNA(INDEX('Systemmanager - Datenassistent'!$B$9:$BH$134,MATCH($A124,Input_Lieferant!$B$9:$B$134,0),MATCH(K$1,'Systemmanager - Datenassistent'!$B$8:$BH$8,0)), "") &amp; ""</f>
        <v/>
      </c>
    </row>
    <row r="125" spans="1:11" x14ac:dyDescent="0.2">
      <c r="A125" s="257" t="str">
        <f>IFERROR(IF(AND(A121=A122,A122=A123,A123=A124),IF(A124+1&gt;MATCH(0,Input_Lieferant!$B$9:$B$158,-1),"",A124+1),A124),"")</f>
        <v/>
      </c>
      <c r="B125" t="str">
        <f>_xlfn.IFNA(INDEX('Systemmanager - Datenassistent'!$B$9:$BH$134,MATCH($A122,Input_Lieferant!$B$9:$B$134,0),MATCH("WERKS_4",'Systemmanager - Datenassistent'!$B$8:$BH$8,0)), "") &amp; ""</f>
        <v/>
      </c>
      <c r="C125" s="29"/>
      <c r="D125" s="29"/>
      <c r="E125" s="29"/>
      <c r="F125" s="29"/>
      <c r="G125" s="29"/>
      <c r="H125" t="str">
        <f>_xlfn.IFNA(INDEX(Input_Lieferant!$C$9:$BE$158,MATCH($A125,Input_Lieferant!$B$9:$B$158,0),MATCH("V_BEWERTUNGSPREIS",Input_Lieferant!$C$8:$BE$8,0)), "")</f>
        <v/>
      </c>
      <c r="I125" t="str">
        <f t="shared" si="2"/>
        <v/>
      </c>
      <c r="J125" t="str">
        <f>_xlfn.IFNA(INDEX(Input_Lieferant!$C$9:$BE$158,MATCH($A125,Input_Lieferant!$B$9:$B$158,0),MATCH("V_PREISEINHEIT",Input_Lieferant!$C$8:$BE$8,0)), "")</f>
        <v/>
      </c>
      <c r="K125" t="str">
        <f>_xlfn.IFNA(INDEX('Systemmanager - Datenassistent'!$B$9:$BH$134,MATCH($A125,Input_Lieferant!$B$9:$B$134,0),MATCH(K$1,'Systemmanager - Datenassistent'!$B$8:$BH$8,0)), "") &amp; ""</f>
        <v/>
      </c>
    </row>
    <row r="126" spans="1:11" x14ac:dyDescent="0.2">
      <c r="A126" s="257" t="str">
        <f>IFERROR(IF(AND(A122=A123,A123=A124,A124=A125),IF(A125+1&gt;MATCH(0,Input_Lieferant!$B$9:$B$158,-1),"",A125+1),A125),"")</f>
        <v/>
      </c>
      <c r="B126" t="str">
        <f>_xlfn.IFNA(INDEX('Systemmanager - Datenassistent'!$B$9:$BH$134,MATCH($A126,Input_Lieferant!$B$9:$B$134,0),MATCH("WERKS_1",'Systemmanager - Datenassistent'!$B$8:$BH$8,0)), "") &amp; ""</f>
        <v/>
      </c>
      <c r="C126" s="29"/>
      <c r="D126" s="29"/>
      <c r="E126" s="29"/>
      <c r="F126" s="29"/>
      <c r="G126" s="29"/>
      <c r="H126" t="str">
        <f>_xlfn.IFNA(INDEX(Input_Lieferant!$C$9:$BE$158,MATCH($A126,Input_Lieferant!$B$9:$B$158,0),MATCH("V_BEWERTUNGSPREIS",Input_Lieferant!$C$8:$BE$8,0)), "")</f>
        <v/>
      </c>
      <c r="I126" t="str">
        <f t="shared" si="2"/>
        <v/>
      </c>
      <c r="J126" t="str">
        <f>_xlfn.IFNA(INDEX(Input_Lieferant!$C$9:$BE$158,MATCH($A126,Input_Lieferant!$B$9:$B$158,0),MATCH("V_PREISEINHEIT",Input_Lieferant!$C$8:$BE$8,0)), "")</f>
        <v/>
      </c>
      <c r="K126" t="str">
        <f>_xlfn.IFNA(INDEX('Systemmanager - Datenassistent'!$B$9:$BH$134,MATCH($A126,Input_Lieferant!$B$9:$B$134,0),MATCH(K$1,'Systemmanager - Datenassistent'!$B$8:$BH$8,0)), "") &amp; ""</f>
        <v/>
      </c>
    </row>
    <row r="127" spans="1:11" x14ac:dyDescent="0.2">
      <c r="A127" s="257" t="str">
        <f>IFERROR(IF(AND(A123=A124,A124=A125,A125=A126),IF(A126+1&gt;MATCH(0,Input_Lieferant!$B$9:$B$158,-1),"",A126+1),A126),"")</f>
        <v/>
      </c>
      <c r="B127" t="str">
        <f>_xlfn.IFNA(INDEX('Systemmanager - Datenassistent'!$B$9:$BH$134,MATCH($A126,Input_Lieferant!$B$9:$B$134,0),MATCH("WERKS_2",'Systemmanager - Datenassistent'!$B$8:$BH$8,0)), "") &amp; ""</f>
        <v/>
      </c>
      <c r="C127" s="29"/>
      <c r="D127" s="29"/>
      <c r="E127" s="29"/>
      <c r="F127" s="29"/>
      <c r="G127" s="29"/>
      <c r="H127" t="str">
        <f>_xlfn.IFNA(INDEX(Input_Lieferant!$C$9:$BE$158,MATCH($A127,Input_Lieferant!$B$9:$B$158,0),MATCH("V_BEWERTUNGSPREIS",Input_Lieferant!$C$8:$BE$8,0)), "")</f>
        <v/>
      </c>
      <c r="I127" t="str">
        <f t="shared" si="2"/>
        <v/>
      </c>
      <c r="J127" t="str">
        <f>_xlfn.IFNA(INDEX(Input_Lieferant!$C$9:$BE$158,MATCH($A127,Input_Lieferant!$B$9:$B$158,0),MATCH("V_PREISEINHEIT",Input_Lieferant!$C$8:$BE$8,0)), "")</f>
        <v/>
      </c>
      <c r="K127" t="str">
        <f>_xlfn.IFNA(INDEX('Systemmanager - Datenassistent'!$B$9:$BH$134,MATCH($A127,Input_Lieferant!$B$9:$B$134,0),MATCH(K$1,'Systemmanager - Datenassistent'!$B$8:$BH$8,0)), "") &amp; ""</f>
        <v/>
      </c>
    </row>
    <row r="128" spans="1:11" x14ac:dyDescent="0.2">
      <c r="A128" s="257" t="str">
        <f>IFERROR(IF(AND(A124=A125,A125=A126,A126=A127),IF(A127+1&gt;MATCH(0,Input_Lieferant!$B$9:$B$158,-1),"",A127+1),A127),"")</f>
        <v/>
      </c>
      <c r="B128" t="str">
        <f>_xlfn.IFNA(INDEX('Systemmanager - Datenassistent'!$B$9:$BH$134,MATCH($A126,Input_Lieferant!$B$9:$B$134,0),MATCH("WERKS_3",'Systemmanager - Datenassistent'!$B$8:$BH$8,0)), "") &amp; ""</f>
        <v/>
      </c>
      <c r="C128" s="29"/>
      <c r="D128" s="29"/>
      <c r="E128" s="29"/>
      <c r="F128" s="29"/>
      <c r="G128" s="29"/>
      <c r="H128" t="str">
        <f>_xlfn.IFNA(INDEX(Input_Lieferant!$C$9:$BE$158,MATCH($A128,Input_Lieferant!$B$9:$B$158,0),MATCH("V_BEWERTUNGSPREIS",Input_Lieferant!$C$8:$BE$8,0)), "")</f>
        <v/>
      </c>
      <c r="I128" t="str">
        <f t="shared" si="2"/>
        <v/>
      </c>
      <c r="J128" t="str">
        <f>_xlfn.IFNA(INDEX(Input_Lieferant!$C$9:$BE$158,MATCH($A128,Input_Lieferant!$B$9:$B$158,0),MATCH("V_PREISEINHEIT",Input_Lieferant!$C$8:$BE$8,0)), "")</f>
        <v/>
      </c>
      <c r="K128" t="str">
        <f>_xlfn.IFNA(INDEX('Systemmanager - Datenassistent'!$B$9:$BH$134,MATCH($A128,Input_Lieferant!$B$9:$B$134,0),MATCH(K$1,'Systemmanager - Datenassistent'!$B$8:$BH$8,0)), "") &amp; ""</f>
        <v/>
      </c>
    </row>
    <row r="129" spans="1:11" x14ac:dyDescent="0.2">
      <c r="A129" s="257" t="str">
        <f>IFERROR(IF(AND(A125=A126,A126=A127,A127=A128),IF(A128+1&gt;MATCH(0,Input_Lieferant!$B$9:$B$158,-1),"",A128+1),A128),"")</f>
        <v/>
      </c>
      <c r="B129" t="str">
        <f>_xlfn.IFNA(INDEX('Systemmanager - Datenassistent'!$B$9:$BH$134,MATCH($A126,Input_Lieferant!$B$9:$B$134,0),MATCH("WERKS_4",'Systemmanager - Datenassistent'!$B$8:$BH$8,0)), "") &amp; ""</f>
        <v/>
      </c>
      <c r="C129" s="29"/>
      <c r="D129" s="29"/>
      <c r="E129" s="29"/>
      <c r="F129" s="29"/>
      <c r="G129" s="29"/>
      <c r="H129" t="str">
        <f>_xlfn.IFNA(INDEX(Input_Lieferant!$C$9:$BE$158,MATCH($A129,Input_Lieferant!$B$9:$B$158,0),MATCH("V_BEWERTUNGSPREIS",Input_Lieferant!$C$8:$BE$8,0)), "")</f>
        <v/>
      </c>
      <c r="I129" t="str">
        <f t="shared" si="2"/>
        <v/>
      </c>
      <c r="J129" t="str">
        <f>_xlfn.IFNA(INDEX(Input_Lieferant!$C$9:$BE$158,MATCH($A129,Input_Lieferant!$B$9:$B$158,0),MATCH("V_PREISEINHEIT",Input_Lieferant!$C$8:$BE$8,0)), "")</f>
        <v/>
      </c>
      <c r="K129" t="str">
        <f>_xlfn.IFNA(INDEX('Systemmanager - Datenassistent'!$B$9:$BH$134,MATCH($A129,Input_Lieferant!$B$9:$B$134,0),MATCH(K$1,'Systemmanager - Datenassistent'!$B$8:$BH$8,0)), "") &amp; ""</f>
        <v/>
      </c>
    </row>
    <row r="130" spans="1:11" x14ac:dyDescent="0.2">
      <c r="A130" s="257" t="str">
        <f>IFERROR(IF(AND(A126=A127,A127=A128,A128=A129),IF(A129+1&gt;MATCH(0,Input_Lieferant!$B$9:$B$158,-1),"",A129+1),A129),"")</f>
        <v/>
      </c>
      <c r="B130" t="str">
        <f>_xlfn.IFNA(INDEX('Systemmanager - Datenassistent'!$B$9:$BH$134,MATCH($A130,Input_Lieferant!$B$9:$B$134,0),MATCH("WERKS_1",'Systemmanager - Datenassistent'!$B$8:$BH$8,0)), "") &amp; ""</f>
        <v/>
      </c>
      <c r="C130" s="29"/>
      <c r="D130" s="29"/>
      <c r="E130" s="29"/>
      <c r="F130" s="29"/>
      <c r="G130" s="29"/>
      <c r="H130" t="str">
        <f>_xlfn.IFNA(INDEX(Input_Lieferant!$C$9:$BE$158,MATCH($A130,Input_Lieferant!$B$9:$B$158,0),MATCH("V_BEWERTUNGSPREIS",Input_Lieferant!$C$8:$BE$8,0)), "")</f>
        <v/>
      </c>
      <c r="I130" t="str">
        <f t="shared" si="2"/>
        <v/>
      </c>
      <c r="J130" t="str">
        <f>_xlfn.IFNA(INDEX(Input_Lieferant!$C$9:$BE$158,MATCH($A130,Input_Lieferant!$B$9:$B$158,0),MATCH("V_PREISEINHEIT",Input_Lieferant!$C$8:$BE$8,0)), "")</f>
        <v/>
      </c>
      <c r="K130" t="str">
        <f>_xlfn.IFNA(INDEX('Systemmanager - Datenassistent'!$B$9:$BH$134,MATCH($A130,Input_Lieferant!$B$9:$B$134,0),MATCH(K$1,'Systemmanager - Datenassistent'!$B$8:$BH$8,0)), "") &amp; ""</f>
        <v/>
      </c>
    </row>
    <row r="131" spans="1:11" x14ac:dyDescent="0.2">
      <c r="A131" s="257" t="str">
        <f>IFERROR(IF(AND(A127=A128,A128=A129,A129=A130),IF(A130+1&gt;MATCH(0,Input_Lieferant!$B$9:$B$158,-1),"",A130+1),A130),"")</f>
        <v/>
      </c>
      <c r="B131" t="str">
        <f>_xlfn.IFNA(INDEX('Systemmanager - Datenassistent'!$B$9:$BH$134,MATCH($A130,Input_Lieferant!$B$9:$B$134,0),MATCH("WERKS_2",'Systemmanager - Datenassistent'!$B$8:$BH$8,0)), "") &amp; ""</f>
        <v/>
      </c>
      <c r="C131" s="29"/>
      <c r="D131" s="29"/>
      <c r="E131" s="29"/>
      <c r="F131" s="29"/>
      <c r="G131" s="29"/>
      <c r="H131" t="str">
        <f>_xlfn.IFNA(INDEX(Input_Lieferant!$C$9:$BE$158,MATCH($A131,Input_Lieferant!$B$9:$B$158,0),MATCH("V_BEWERTUNGSPREIS",Input_Lieferant!$C$8:$BE$8,0)), "")</f>
        <v/>
      </c>
      <c r="I131" t="str">
        <f t="shared" si="2"/>
        <v/>
      </c>
      <c r="J131" t="str">
        <f>_xlfn.IFNA(INDEX(Input_Lieferant!$C$9:$BE$158,MATCH($A131,Input_Lieferant!$B$9:$B$158,0),MATCH("V_PREISEINHEIT",Input_Lieferant!$C$8:$BE$8,0)), "")</f>
        <v/>
      </c>
      <c r="K131" t="str">
        <f>_xlfn.IFNA(INDEX('Systemmanager - Datenassistent'!$B$9:$BH$134,MATCH($A131,Input_Lieferant!$B$9:$B$134,0),MATCH(K$1,'Systemmanager - Datenassistent'!$B$8:$BH$8,0)), "") &amp; ""</f>
        <v/>
      </c>
    </row>
    <row r="132" spans="1:11" x14ac:dyDescent="0.2">
      <c r="A132" s="257" t="str">
        <f>IFERROR(IF(AND(A128=A129,A129=A130,A130=A131),IF(A131+1&gt;MATCH(0,Input_Lieferant!$B$9:$B$158,-1),"",A131+1),A131),"")</f>
        <v/>
      </c>
      <c r="B132" t="str">
        <f>_xlfn.IFNA(INDEX('Systemmanager - Datenassistent'!$B$9:$BH$134,MATCH($A130,Input_Lieferant!$B$9:$B$134,0),MATCH("WERKS_3",'Systemmanager - Datenassistent'!$B$8:$BH$8,0)), "") &amp; ""</f>
        <v/>
      </c>
      <c r="C132" s="29"/>
      <c r="D132" s="29"/>
      <c r="E132" s="29"/>
      <c r="F132" s="29"/>
      <c r="G132" s="29"/>
      <c r="H132" t="str">
        <f>_xlfn.IFNA(INDEX(Input_Lieferant!$C$9:$BE$158,MATCH($A132,Input_Lieferant!$B$9:$B$158,0),MATCH("V_BEWERTUNGSPREIS",Input_Lieferant!$C$8:$BE$8,0)), "")</f>
        <v/>
      </c>
      <c r="I132" t="str">
        <f t="shared" si="2"/>
        <v/>
      </c>
      <c r="J132" t="str">
        <f>_xlfn.IFNA(INDEX(Input_Lieferant!$C$9:$BE$158,MATCH($A132,Input_Lieferant!$B$9:$B$158,0),MATCH("V_PREISEINHEIT",Input_Lieferant!$C$8:$BE$8,0)), "")</f>
        <v/>
      </c>
      <c r="K132" t="str">
        <f>_xlfn.IFNA(INDEX('Systemmanager - Datenassistent'!$B$9:$BH$134,MATCH($A132,Input_Lieferant!$B$9:$B$134,0),MATCH(K$1,'Systemmanager - Datenassistent'!$B$8:$BH$8,0)), "") &amp; ""</f>
        <v/>
      </c>
    </row>
    <row r="133" spans="1:11" x14ac:dyDescent="0.2">
      <c r="A133" s="257" t="str">
        <f>IFERROR(IF(AND(A129=A130,A130=A131,A131=A132),IF(A132+1&gt;MATCH(0,Input_Lieferant!$B$9:$B$158,-1),"",A132+1),A132),"")</f>
        <v/>
      </c>
      <c r="B133" t="str">
        <f>_xlfn.IFNA(INDEX('Systemmanager - Datenassistent'!$B$9:$BH$134,MATCH($A130,Input_Lieferant!$B$9:$B$134,0),MATCH("WERKS_4",'Systemmanager - Datenassistent'!$B$8:$BH$8,0)), "") &amp; ""</f>
        <v/>
      </c>
      <c r="C133" s="29"/>
      <c r="D133" s="29"/>
      <c r="E133" s="29"/>
      <c r="F133" s="29"/>
      <c r="G133" s="29"/>
      <c r="H133" t="str">
        <f>_xlfn.IFNA(INDEX(Input_Lieferant!$C$9:$BE$158,MATCH($A133,Input_Lieferant!$B$9:$B$158,0),MATCH("V_BEWERTUNGSPREIS",Input_Lieferant!$C$8:$BE$8,0)), "")</f>
        <v/>
      </c>
      <c r="I133" t="str">
        <f t="shared" si="2"/>
        <v/>
      </c>
      <c r="J133" t="str">
        <f>_xlfn.IFNA(INDEX(Input_Lieferant!$C$9:$BE$158,MATCH($A133,Input_Lieferant!$B$9:$B$158,0),MATCH("V_PREISEINHEIT",Input_Lieferant!$C$8:$BE$8,0)), "")</f>
        <v/>
      </c>
      <c r="K133" t="str">
        <f>_xlfn.IFNA(INDEX('Systemmanager - Datenassistent'!$B$9:$BH$134,MATCH($A133,Input_Lieferant!$B$9:$B$134,0),MATCH(K$1,'Systemmanager - Datenassistent'!$B$8:$BH$8,0)), "") &amp; ""</f>
        <v/>
      </c>
    </row>
    <row r="134" spans="1:11" x14ac:dyDescent="0.2">
      <c r="A134" s="257" t="str">
        <f>IFERROR(IF(AND(A130=A131,A131=A132,A132=A133),IF(A133+1&gt;MATCH(0,Input_Lieferant!$B$9:$B$158,-1),"",A133+1),A133),"")</f>
        <v/>
      </c>
      <c r="B134" t="str">
        <f>_xlfn.IFNA(INDEX('Systemmanager - Datenassistent'!$B$9:$BH$134,MATCH($A134,Input_Lieferant!$B$9:$B$134,0),MATCH("WERKS_1",'Systemmanager - Datenassistent'!$B$8:$BH$8,0)), "") &amp; ""</f>
        <v/>
      </c>
      <c r="C134" s="29"/>
      <c r="D134" s="29"/>
      <c r="E134" s="29"/>
      <c r="F134" s="29"/>
      <c r="G134" s="29"/>
      <c r="H134" t="str">
        <f>_xlfn.IFNA(INDEX(Input_Lieferant!$C$9:$BE$158,MATCH($A134,Input_Lieferant!$B$9:$B$158,0),MATCH("V_BEWERTUNGSPREIS",Input_Lieferant!$C$8:$BE$8,0)), "")</f>
        <v/>
      </c>
      <c r="I134" t="str">
        <f t="shared" ref="I134:I154" si="3">H134</f>
        <v/>
      </c>
      <c r="J134" t="str">
        <f>_xlfn.IFNA(INDEX(Input_Lieferant!$C$9:$BE$158,MATCH($A134,Input_Lieferant!$B$9:$B$158,0),MATCH("V_PREISEINHEIT",Input_Lieferant!$C$8:$BE$8,0)), "")</f>
        <v/>
      </c>
      <c r="K134" t="str">
        <f>_xlfn.IFNA(INDEX('Systemmanager - Datenassistent'!$B$9:$BH$134,MATCH($A134,Input_Lieferant!$B$9:$B$134,0),MATCH(K$1,'Systemmanager - Datenassistent'!$B$8:$BH$8,0)), "") &amp; ""</f>
        <v/>
      </c>
    </row>
    <row r="135" spans="1:11" x14ac:dyDescent="0.2">
      <c r="A135" s="257" t="str">
        <f>IFERROR(IF(AND(A131=A132,A132=A133,A133=A134),IF(A134+1&gt;MATCH(0,Input_Lieferant!$B$9:$B$158,-1),"",A134+1),A134),"")</f>
        <v/>
      </c>
      <c r="B135" t="str">
        <f>_xlfn.IFNA(INDEX('Systemmanager - Datenassistent'!$B$9:$BH$134,MATCH($A134,Input_Lieferant!$B$9:$B$134,0),MATCH("WERKS_2",'Systemmanager - Datenassistent'!$B$8:$BH$8,0)), "") &amp; ""</f>
        <v/>
      </c>
      <c r="C135" s="29"/>
      <c r="D135" s="29"/>
      <c r="E135" s="29"/>
      <c r="F135" s="29"/>
      <c r="G135" s="29"/>
      <c r="H135" t="str">
        <f>_xlfn.IFNA(INDEX(Input_Lieferant!$C$9:$BE$158,MATCH($A135,Input_Lieferant!$B$9:$B$158,0),MATCH("V_BEWERTUNGSPREIS",Input_Lieferant!$C$8:$BE$8,0)), "")</f>
        <v/>
      </c>
      <c r="I135" t="str">
        <f t="shared" si="3"/>
        <v/>
      </c>
      <c r="J135" t="str">
        <f>_xlfn.IFNA(INDEX(Input_Lieferant!$C$9:$BE$158,MATCH($A135,Input_Lieferant!$B$9:$B$158,0),MATCH("V_PREISEINHEIT",Input_Lieferant!$C$8:$BE$8,0)), "")</f>
        <v/>
      </c>
      <c r="K135" t="str">
        <f>_xlfn.IFNA(INDEX('Systemmanager - Datenassistent'!$B$9:$BH$134,MATCH($A135,Input_Lieferant!$B$9:$B$134,0),MATCH(K$1,'Systemmanager - Datenassistent'!$B$8:$BH$8,0)), "") &amp; ""</f>
        <v/>
      </c>
    </row>
    <row r="136" spans="1:11" x14ac:dyDescent="0.2">
      <c r="A136" s="257" t="str">
        <f>IFERROR(IF(AND(A132=A133,A133=A134,A134=A135),IF(A135+1&gt;MATCH(0,Input_Lieferant!$B$9:$B$158,-1),"",A135+1),A135),"")</f>
        <v/>
      </c>
      <c r="B136" t="str">
        <f>_xlfn.IFNA(INDEX('Systemmanager - Datenassistent'!$B$9:$BH$134,MATCH($A134,Input_Lieferant!$B$9:$B$134,0),MATCH("WERKS_3",'Systemmanager - Datenassistent'!$B$8:$BH$8,0)), "") &amp; ""</f>
        <v/>
      </c>
      <c r="C136" s="29"/>
      <c r="D136" s="29"/>
      <c r="E136" s="29"/>
      <c r="F136" s="29"/>
      <c r="G136" s="29"/>
      <c r="H136" t="str">
        <f>_xlfn.IFNA(INDEX(Input_Lieferant!$C$9:$BE$158,MATCH($A136,Input_Lieferant!$B$9:$B$158,0),MATCH("V_BEWERTUNGSPREIS",Input_Lieferant!$C$8:$BE$8,0)), "")</f>
        <v/>
      </c>
      <c r="I136" t="str">
        <f t="shared" si="3"/>
        <v/>
      </c>
      <c r="J136" t="str">
        <f>_xlfn.IFNA(INDEX(Input_Lieferant!$C$9:$BE$158,MATCH($A136,Input_Lieferant!$B$9:$B$158,0),MATCH("V_PREISEINHEIT",Input_Lieferant!$C$8:$BE$8,0)), "")</f>
        <v/>
      </c>
      <c r="K136" t="str">
        <f>_xlfn.IFNA(INDEX('Systemmanager - Datenassistent'!$B$9:$BH$134,MATCH($A136,Input_Lieferant!$B$9:$B$134,0),MATCH(K$1,'Systemmanager - Datenassistent'!$B$8:$BH$8,0)), "") &amp; ""</f>
        <v/>
      </c>
    </row>
    <row r="137" spans="1:11" x14ac:dyDescent="0.2">
      <c r="A137" s="257" t="str">
        <f>IFERROR(IF(AND(A133=A134,A134=A135,A135=A136),IF(A136+1&gt;MATCH(0,Input_Lieferant!$B$9:$B$158,-1),"",A136+1),A136),"")</f>
        <v/>
      </c>
      <c r="B137" t="str">
        <f>_xlfn.IFNA(INDEX('Systemmanager - Datenassistent'!$B$9:$BH$134,MATCH($A134,Input_Lieferant!$B$9:$B$134,0),MATCH("WERKS_4",'Systemmanager - Datenassistent'!$B$8:$BH$8,0)), "") &amp; ""</f>
        <v/>
      </c>
      <c r="C137" s="29"/>
      <c r="D137" s="29"/>
      <c r="E137" s="29"/>
      <c r="F137" s="29"/>
      <c r="G137" s="29"/>
      <c r="H137" t="str">
        <f>_xlfn.IFNA(INDEX(Input_Lieferant!$C$9:$BE$158,MATCH($A137,Input_Lieferant!$B$9:$B$158,0),MATCH("V_BEWERTUNGSPREIS",Input_Lieferant!$C$8:$BE$8,0)), "")</f>
        <v/>
      </c>
      <c r="I137" t="str">
        <f t="shared" si="3"/>
        <v/>
      </c>
      <c r="J137" t="str">
        <f>_xlfn.IFNA(INDEX(Input_Lieferant!$C$9:$BE$158,MATCH($A137,Input_Lieferant!$B$9:$B$158,0),MATCH("V_PREISEINHEIT",Input_Lieferant!$C$8:$BE$8,0)), "")</f>
        <v/>
      </c>
      <c r="K137" t="str">
        <f>_xlfn.IFNA(INDEX('Systemmanager - Datenassistent'!$B$9:$BH$134,MATCH($A137,Input_Lieferant!$B$9:$B$134,0),MATCH(K$1,'Systemmanager - Datenassistent'!$B$8:$BH$8,0)), "") &amp; ""</f>
        <v/>
      </c>
    </row>
    <row r="138" spans="1:11" x14ac:dyDescent="0.2">
      <c r="A138" s="257" t="str">
        <f>IFERROR(IF(AND(A134=A135,A135=A136,A136=A137),IF(A137+1&gt;MATCH(0,Input_Lieferant!$B$9:$B$158,-1),"",A137+1),A137),"")</f>
        <v/>
      </c>
      <c r="B138" t="str">
        <f>_xlfn.IFNA(INDEX('Systemmanager - Datenassistent'!$B$9:$BH$134,MATCH($A138,Input_Lieferant!$B$9:$B$134,0),MATCH("WERKS_1",'Systemmanager - Datenassistent'!$B$8:$BH$8,0)), "") &amp; ""</f>
        <v/>
      </c>
      <c r="C138" s="29"/>
      <c r="D138" s="29"/>
      <c r="E138" s="29"/>
      <c r="F138" s="29"/>
      <c r="G138" s="29"/>
      <c r="H138" t="str">
        <f>_xlfn.IFNA(INDEX(Input_Lieferant!$C$9:$BE$158,MATCH($A138,Input_Lieferant!$B$9:$B$158,0),MATCH("V_BEWERTUNGSPREIS",Input_Lieferant!$C$8:$BE$8,0)), "")</f>
        <v/>
      </c>
      <c r="I138" t="str">
        <f t="shared" si="3"/>
        <v/>
      </c>
      <c r="J138" t="str">
        <f>_xlfn.IFNA(INDEX(Input_Lieferant!$C$9:$BE$158,MATCH($A138,Input_Lieferant!$B$9:$B$158,0),MATCH("V_PREISEINHEIT",Input_Lieferant!$C$8:$BE$8,0)), "")</f>
        <v/>
      </c>
      <c r="K138" t="str">
        <f>_xlfn.IFNA(INDEX('Systemmanager - Datenassistent'!$B$9:$BH$134,MATCH($A138,Input_Lieferant!$B$9:$B$134,0),MATCH(K$1,'Systemmanager - Datenassistent'!$B$8:$BH$8,0)), "") &amp; ""</f>
        <v/>
      </c>
    </row>
    <row r="139" spans="1:11" x14ac:dyDescent="0.2">
      <c r="A139" s="257" t="str">
        <f>IFERROR(IF(AND(A135=A136,A136=A137,A137=A138),IF(A138+1&gt;MATCH(0,Input_Lieferant!$B$9:$B$158,-1),"",A138+1),A138),"")</f>
        <v/>
      </c>
      <c r="B139" t="str">
        <f>_xlfn.IFNA(INDEX('Systemmanager - Datenassistent'!$B$9:$BH$134,MATCH($A138,Input_Lieferant!$B$9:$B$134,0),MATCH("WERKS_2",'Systemmanager - Datenassistent'!$B$8:$BH$8,0)), "") &amp; ""</f>
        <v/>
      </c>
      <c r="C139" s="29"/>
      <c r="D139" s="29"/>
      <c r="E139" s="29"/>
      <c r="F139" s="29"/>
      <c r="G139" s="29"/>
      <c r="H139" t="str">
        <f>_xlfn.IFNA(INDEX(Input_Lieferant!$C$9:$BE$158,MATCH($A139,Input_Lieferant!$B$9:$B$158,0),MATCH("V_BEWERTUNGSPREIS",Input_Lieferant!$C$8:$BE$8,0)), "")</f>
        <v/>
      </c>
      <c r="I139" t="str">
        <f t="shared" si="3"/>
        <v/>
      </c>
      <c r="J139" t="str">
        <f>_xlfn.IFNA(INDEX(Input_Lieferant!$C$9:$BE$158,MATCH($A139,Input_Lieferant!$B$9:$B$158,0),MATCH("V_PREISEINHEIT",Input_Lieferant!$C$8:$BE$8,0)), "")</f>
        <v/>
      </c>
      <c r="K139" t="str">
        <f>_xlfn.IFNA(INDEX('Systemmanager - Datenassistent'!$B$9:$BH$134,MATCH($A139,Input_Lieferant!$B$9:$B$134,0),MATCH(K$1,'Systemmanager - Datenassistent'!$B$8:$BH$8,0)), "") &amp; ""</f>
        <v/>
      </c>
    </row>
    <row r="140" spans="1:11" x14ac:dyDescent="0.2">
      <c r="A140" s="257" t="str">
        <f>IFERROR(IF(AND(A136=A137,A137=A138,A138=A139),IF(A139+1&gt;MATCH(0,Input_Lieferant!$B$9:$B$158,-1),"",A139+1),A139),"")</f>
        <v/>
      </c>
      <c r="B140" t="str">
        <f>_xlfn.IFNA(INDEX('Systemmanager - Datenassistent'!$B$9:$BH$134,MATCH($A138,Input_Lieferant!$B$9:$B$134,0),MATCH("WERKS_3",'Systemmanager - Datenassistent'!$B$8:$BH$8,0)), "") &amp; ""</f>
        <v/>
      </c>
      <c r="C140" s="29"/>
      <c r="D140" s="29"/>
      <c r="E140" s="29"/>
      <c r="F140" s="29"/>
      <c r="G140" s="29"/>
      <c r="H140" t="str">
        <f>_xlfn.IFNA(INDEX(Input_Lieferant!$C$9:$BE$158,MATCH($A140,Input_Lieferant!$B$9:$B$158,0),MATCH("V_BEWERTUNGSPREIS",Input_Lieferant!$C$8:$BE$8,0)), "")</f>
        <v/>
      </c>
      <c r="I140" t="str">
        <f t="shared" si="3"/>
        <v/>
      </c>
      <c r="J140" t="str">
        <f>_xlfn.IFNA(INDEX(Input_Lieferant!$C$9:$BE$158,MATCH($A140,Input_Lieferant!$B$9:$B$158,0),MATCH("V_PREISEINHEIT",Input_Lieferant!$C$8:$BE$8,0)), "")</f>
        <v/>
      </c>
      <c r="K140" t="str">
        <f>_xlfn.IFNA(INDEX('Systemmanager - Datenassistent'!$B$9:$BH$134,MATCH($A140,Input_Lieferant!$B$9:$B$134,0),MATCH(K$1,'Systemmanager - Datenassistent'!$B$8:$BH$8,0)), "") &amp; ""</f>
        <v/>
      </c>
    </row>
    <row r="141" spans="1:11" x14ac:dyDescent="0.2">
      <c r="A141" s="257" t="str">
        <f>IFERROR(IF(AND(A137=A138,A138=A139,A139=A140),IF(A140+1&gt;MATCH(0,Input_Lieferant!$B$9:$B$158,-1),"",A140+1),A140),"")</f>
        <v/>
      </c>
      <c r="B141" t="str">
        <f>_xlfn.IFNA(INDEX('Systemmanager - Datenassistent'!$B$9:$BH$134,MATCH($A138,Input_Lieferant!$B$9:$B$134,0),MATCH("WERKS_4",'Systemmanager - Datenassistent'!$B$8:$BH$8,0)), "") &amp; ""</f>
        <v/>
      </c>
      <c r="C141" s="29"/>
      <c r="D141" s="29"/>
      <c r="E141" s="29"/>
      <c r="F141" s="29"/>
      <c r="G141" s="29"/>
      <c r="H141" t="str">
        <f>_xlfn.IFNA(INDEX(Input_Lieferant!$C$9:$BE$158,MATCH($A141,Input_Lieferant!$B$9:$B$158,0),MATCH("V_BEWERTUNGSPREIS",Input_Lieferant!$C$8:$BE$8,0)), "")</f>
        <v/>
      </c>
      <c r="I141" t="str">
        <f t="shared" si="3"/>
        <v/>
      </c>
      <c r="J141" t="str">
        <f>_xlfn.IFNA(INDEX(Input_Lieferant!$C$9:$BE$158,MATCH($A141,Input_Lieferant!$B$9:$B$158,0),MATCH("V_PREISEINHEIT",Input_Lieferant!$C$8:$BE$8,0)), "")</f>
        <v/>
      </c>
      <c r="K141" t="str">
        <f>_xlfn.IFNA(INDEX('Systemmanager - Datenassistent'!$B$9:$BH$134,MATCH($A141,Input_Lieferant!$B$9:$B$134,0),MATCH(K$1,'Systemmanager - Datenassistent'!$B$8:$BH$8,0)), "") &amp; ""</f>
        <v/>
      </c>
    </row>
    <row r="142" spans="1:11" x14ac:dyDescent="0.2">
      <c r="A142" s="257" t="str">
        <f>IFERROR(IF(AND(A138=A139,A139=A140,A140=A141),IF(A141+1&gt;MATCH(0,Input_Lieferant!$B$9:$B$158,-1),"",A141+1),A141),"")</f>
        <v/>
      </c>
      <c r="B142" t="str">
        <f>_xlfn.IFNA(INDEX('Systemmanager - Datenassistent'!$B$9:$BH$134,MATCH($A142,Input_Lieferant!$B$9:$B$134,0),MATCH("WERKS_1",'Systemmanager - Datenassistent'!$B$8:$BH$8,0)), "") &amp; ""</f>
        <v/>
      </c>
      <c r="C142" s="29"/>
      <c r="D142" s="29"/>
      <c r="E142" s="29"/>
      <c r="F142" s="29"/>
      <c r="G142" s="29"/>
      <c r="H142" t="str">
        <f>_xlfn.IFNA(INDEX(Input_Lieferant!$C$9:$BE$158,MATCH($A142,Input_Lieferant!$B$9:$B$158,0),MATCH("V_BEWERTUNGSPREIS",Input_Lieferant!$C$8:$BE$8,0)), "")</f>
        <v/>
      </c>
      <c r="I142" t="str">
        <f t="shared" si="3"/>
        <v/>
      </c>
      <c r="J142" t="str">
        <f>_xlfn.IFNA(INDEX(Input_Lieferant!$C$9:$BE$158,MATCH($A142,Input_Lieferant!$B$9:$B$158,0),MATCH("V_PREISEINHEIT",Input_Lieferant!$C$8:$BE$8,0)), "")</f>
        <v/>
      </c>
      <c r="K142" t="str">
        <f>_xlfn.IFNA(INDEX('Systemmanager - Datenassistent'!$B$9:$BH$134,MATCH($A142,Input_Lieferant!$B$9:$B$134,0),MATCH(K$1,'Systemmanager - Datenassistent'!$B$8:$BH$8,0)), "") &amp; ""</f>
        <v/>
      </c>
    </row>
    <row r="143" spans="1:11" x14ac:dyDescent="0.2">
      <c r="A143" s="257" t="str">
        <f>IFERROR(IF(AND(A139=A140,A140=A141,A141=A142),IF(A142+1&gt;MATCH(0,Input_Lieferant!$B$9:$B$158,-1),"",A142+1),A142),"")</f>
        <v/>
      </c>
      <c r="B143" t="str">
        <f>_xlfn.IFNA(INDEX('Systemmanager - Datenassistent'!$B$9:$BH$134,MATCH($A142,Input_Lieferant!$B$9:$B$134,0),MATCH("WERKS_2",'Systemmanager - Datenassistent'!$B$8:$BH$8,0)), "") &amp; ""</f>
        <v/>
      </c>
      <c r="C143" s="29"/>
      <c r="D143" s="29"/>
      <c r="E143" s="29"/>
      <c r="F143" s="29"/>
      <c r="G143" s="29"/>
      <c r="H143" t="str">
        <f>_xlfn.IFNA(INDEX(Input_Lieferant!$C$9:$BE$158,MATCH($A143,Input_Lieferant!$B$9:$B$158,0),MATCH("V_BEWERTUNGSPREIS",Input_Lieferant!$C$8:$BE$8,0)), "")</f>
        <v/>
      </c>
      <c r="I143" t="str">
        <f t="shared" si="3"/>
        <v/>
      </c>
      <c r="J143" t="str">
        <f>_xlfn.IFNA(INDEX(Input_Lieferant!$C$9:$BE$158,MATCH($A143,Input_Lieferant!$B$9:$B$158,0),MATCH("V_PREISEINHEIT",Input_Lieferant!$C$8:$BE$8,0)), "")</f>
        <v/>
      </c>
      <c r="K143" t="str">
        <f>_xlfn.IFNA(INDEX('Systemmanager - Datenassistent'!$B$9:$BH$134,MATCH($A143,Input_Lieferant!$B$9:$B$134,0),MATCH(K$1,'Systemmanager - Datenassistent'!$B$8:$BH$8,0)), "") &amp; ""</f>
        <v/>
      </c>
    </row>
    <row r="144" spans="1:11" x14ac:dyDescent="0.2">
      <c r="A144" s="257" t="str">
        <f>IFERROR(IF(AND(A140=A141,A141=A142,A142=A143),IF(A143+1&gt;MATCH(0,Input_Lieferant!$B$9:$B$158,-1),"",A143+1),A143),"")</f>
        <v/>
      </c>
      <c r="B144" t="str">
        <f>_xlfn.IFNA(INDEX('Systemmanager - Datenassistent'!$B$9:$BH$134,MATCH($A142,Input_Lieferant!$B$9:$B$134,0),MATCH("WERKS_3",'Systemmanager - Datenassistent'!$B$8:$BH$8,0)), "") &amp; ""</f>
        <v/>
      </c>
      <c r="C144" s="29"/>
      <c r="D144" s="29"/>
      <c r="E144" s="29"/>
      <c r="F144" s="29"/>
      <c r="G144" s="29"/>
      <c r="H144" t="str">
        <f>_xlfn.IFNA(INDEX(Input_Lieferant!$C$9:$BE$158,MATCH($A144,Input_Lieferant!$B$9:$B$158,0),MATCH("V_BEWERTUNGSPREIS",Input_Lieferant!$C$8:$BE$8,0)), "")</f>
        <v/>
      </c>
      <c r="I144" t="str">
        <f t="shared" si="3"/>
        <v/>
      </c>
      <c r="J144" t="str">
        <f>_xlfn.IFNA(INDEX(Input_Lieferant!$C$9:$BE$158,MATCH($A144,Input_Lieferant!$B$9:$B$158,0),MATCH("V_PREISEINHEIT",Input_Lieferant!$C$8:$BE$8,0)), "")</f>
        <v/>
      </c>
      <c r="K144" t="str">
        <f>_xlfn.IFNA(INDEX('Systemmanager - Datenassistent'!$B$9:$BH$134,MATCH($A144,Input_Lieferant!$B$9:$B$134,0),MATCH(K$1,'Systemmanager - Datenassistent'!$B$8:$BH$8,0)), "") &amp; ""</f>
        <v/>
      </c>
    </row>
    <row r="145" spans="1:11" x14ac:dyDescent="0.2">
      <c r="A145" s="257" t="str">
        <f>IFERROR(IF(AND(A141=A142,A142=A143,A143=A144),IF(A144+1&gt;MATCH(0,Input_Lieferant!$B$9:$B$158,-1),"",A144+1),A144),"")</f>
        <v/>
      </c>
      <c r="B145" t="str">
        <f>_xlfn.IFNA(INDEX('Systemmanager - Datenassistent'!$B$9:$BH$134,MATCH($A142,Input_Lieferant!$B$9:$B$134,0),MATCH("WERKS_4",'Systemmanager - Datenassistent'!$B$8:$BH$8,0)), "") &amp; ""</f>
        <v/>
      </c>
      <c r="C145" s="29"/>
      <c r="D145" s="29"/>
      <c r="E145" s="29"/>
      <c r="F145" s="29"/>
      <c r="G145" s="29"/>
      <c r="H145" t="str">
        <f>_xlfn.IFNA(INDEX(Input_Lieferant!$C$9:$BE$158,MATCH($A145,Input_Lieferant!$B$9:$B$158,0),MATCH("V_BEWERTUNGSPREIS",Input_Lieferant!$C$8:$BE$8,0)), "")</f>
        <v/>
      </c>
      <c r="I145" t="str">
        <f t="shared" si="3"/>
        <v/>
      </c>
      <c r="J145" t="str">
        <f>_xlfn.IFNA(INDEX(Input_Lieferant!$C$9:$BE$158,MATCH($A145,Input_Lieferant!$B$9:$B$158,0),MATCH("V_PREISEINHEIT",Input_Lieferant!$C$8:$BE$8,0)), "")</f>
        <v/>
      </c>
      <c r="K145" t="str">
        <f>_xlfn.IFNA(INDEX('Systemmanager - Datenassistent'!$B$9:$BH$134,MATCH($A145,Input_Lieferant!$B$9:$B$134,0),MATCH(K$1,'Systemmanager - Datenassistent'!$B$8:$BH$8,0)), "") &amp; ""</f>
        <v/>
      </c>
    </row>
    <row r="146" spans="1:11" x14ac:dyDescent="0.2">
      <c r="A146" s="257" t="str">
        <f>IFERROR(IF(AND(A142=A143,A143=A144,A144=A145),IF(A145+1&gt;MATCH(0,Input_Lieferant!$B$9:$B$158,-1),"",A145+1),A145),"")</f>
        <v/>
      </c>
      <c r="B146" t="str">
        <f>_xlfn.IFNA(INDEX('Systemmanager - Datenassistent'!$B$9:$BH$134,MATCH($A146,Input_Lieferant!$B$9:$B$134,0),MATCH("WERKS_1",'Systemmanager - Datenassistent'!$B$8:$BH$8,0)), "") &amp; ""</f>
        <v/>
      </c>
      <c r="C146" s="29"/>
      <c r="D146" s="29"/>
      <c r="E146" s="29"/>
      <c r="F146" s="29"/>
      <c r="G146" s="29"/>
      <c r="H146" t="str">
        <f>_xlfn.IFNA(INDEX(Input_Lieferant!$C$9:$BE$158,MATCH($A146,Input_Lieferant!$B$9:$B$158,0),MATCH("V_BEWERTUNGSPREIS",Input_Lieferant!$C$8:$BE$8,0)), "")</f>
        <v/>
      </c>
      <c r="I146" t="str">
        <f t="shared" si="3"/>
        <v/>
      </c>
      <c r="J146" t="str">
        <f>_xlfn.IFNA(INDEX(Input_Lieferant!$C$9:$BE$158,MATCH($A146,Input_Lieferant!$B$9:$B$158,0),MATCH("V_PREISEINHEIT",Input_Lieferant!$C$8:$BE$8,0)), "")</f>
        <v/>
      </c>
      <c r="K146" t="str">
        <f>_xlfn.IFNA(INDEX('Systemmanager - Datenassistent'!$B$9:$BH$134,MATCH($A146,Input_Lieferant!$B$9:$B$134,0),MATCH(K$1,'Systemmanager - Datenassistent'!$B$8:$BH$8,0)), "") &amp; ""</f>
        <v/>
      </c>
    </row>
    <row r="147" spans="1:11" x14ac:dyDescent="0.2">
      <c r="A147" s="257" t="str">
        <f>IFERROR(IF(AND(A143=A144,A144=A145,A145=A146),IF(A146+1&gt;MATCH(0,Input_Lieferant!$B$9:$B$158,-1),"",A146+1),A146),"")</f>
        <v/>
      </c>
      <c r="B147" t="str">
        <f>_xlfn.IFNA(INDEX('Systemmanager - Datenassistent'!$B$9:$BH$134,MATCH($A146,Input_Lieferant!$B$9:$B$134,0),MATCH("WERKS_2",'Systemmanager - Datenassistent'!$B$8:$BH$8,0)), "") &amp; ""</f>
        <v/>
      </c>
      <c r="C147" s="29"/>
      <c r="D147" s="29"/>
      <c r="E147" s="29"/>
      <c r="F147" s="29"/>
      <c r="G147" s="29"/>
      <c r="H147" t="str">
        <f>_xlfn.IFNA(INDEX(Input_Lieferant!$C$9:$BE$158,MATCH($A147,Input_Lieferant!$B$9:$B$158,0),MATCH("V_BEWERTUNGSPREIS",Input_Lieferant!$C$8:$BE$8,0)), "")</f>
        <v/>
      </c>
      <c r="I147" t="str">
        <f t="shared" si="3"/>
        <v/>
      </c>
      <c r="J147" t="str">
        <f>_xlfn.IFNA(INDEX(Input_Lieferant!$C$9:$BE$158,MATCH($A147,Input_Lieferant!$B$9:$B$158,0),MATCH("V_PREISEINHEIT",Input_Lieferant!$C$8:$BE$8,0)), "")</f>
        <v/>
      </c>
      <c r="K147" t="str">
        <f>_xlfn.IFNA(INDEX('Systemmanager - Datenassistent'!$B$9:$BH$134,MATCH($A147,Input_Lieferant!$B$9:$B$134,0),MATCH(K$1,'Systemmanager - Datenassistent'!$B$8:$BH$8,0)), "") &amp; ""</f>
        <v/>
      </c>
    </row>
    <row r="148" spans="1:11" x14ac:dyDescent="0.2">
      <c r="A148" s="257" t="str">
        <f>IFERROR(IF(AND(A144=A145,A145=A146,A146=A147),IF(A147+1&gt;MATCH(0,Input_Lieferant!$B$9:$B$158,-1),"",A147+1),A147),"")</f>
        <v/>
      </c>
      <c r="B148" t="str">
        <f>_xlfn.IFNA(INDEX('Systemmanager - Datenassistent'!$B$9:$BH$134,MATCH($A146,Input_Lieferant!$B$9:$B$134,0),MATCH("WERKS_3",'Systemmanager - Datenassistent'!$B$8:$BH$8,0)), "") &amp; ""</f>
        <v/>
      </c>
      <c r="C148" s="29"/>
      <c r="D148" s="29"/>
      <c r="E148" s="29"/>
      <c r="F148" s="29"/>
      <c r="G148" s="29"/>
      <c r="H148" t="str">
        <f>_xlfn.IFNA(INDEX(Input_Lieferant!$C$9:$BE$158,MATCH($A148,Input_Lieferant!$B$9:$B$158,0),MATCH("V_BEWERTUNGSPREIS",Input_Lieferant!$C$8:$BE$8,0)), "")</f>
        <v/>
      </c>
      <c r="I148" t="str">
        <f t="shared" si="3"/>
        <v/>
      </c>
      <c r="J148" t="str">
        <f>_xlfn.IFNA(INDEX(Input_Lieferant!$C$9:$BE$158,MATCH($A148,Input_Lieferant!$B$9:$B$158,0),MATCH("V_PREISEINHEIT",Input_Lieferant!$C$8:$BE$8,0)), "")</f>
        <v/>
      </c>
      <c r="K148" t="str">
        <f>_xlfn.IFNA(INDEX('Systemmanager - Datenassistent'!$B$9:$BH$134,MATCH($A148,Input_Lieferant!$B$9:$B$134,0),MATCH(K$1,'Systemmanager - Datenassistent'!$B$8:$BH$8,0)), "") &amp; ""</f>
        <v/>
      </c>
    </row>
    <row r="149" spans="1:11" x14ac:dyDescent="0.2">
      <c r="A149" s="257" t="str">
        <f>IFERROR(IF(AND(A145=A146,A146=A147,A147=A148),IF(A148+1&gt;MATCH(0,Input_Lieferant!$B$9:$B$158,-1),"",A148+1),A148),"")</f>
        <v/>
      </c>
      <c r="B149" t="str">
        <f>_xlfn.IFNA(INDEX('Systemmanager - Datenassistent'!$B$9:$BH$134,MATCH($A146,Input_Lieferant!$B$9:$B$134,0),MATCH("WERKS_4",'Systemmanager - Datenassistent'!$B$8:$BH$8,0)), "") &amp; ""</f>
        <v/>
      </c>
      <c r="C149" s="29"/>
      <c r="D149" s="29"/>
      <c r="E149" s="29"/>
      <c r="F149" s="29"/>
      <c r="G149" s="29"/>
      <c r="H149" t="str">
        <f>_xlfn.IFNA(INDEX(Input_Lieferant!$C$9:$BE$158,MATCH($A149,Input_Lieferant!$B$9:$B$158,0),MATCH("V_BEWERTUNGSPREIS",Input_Lieferant!$C$8:$BE$8,0)), "")</f>
        <v/>
      </c>
      <c r="I149" t="str">
        <f t="shared" si="3"/>
        <v/>
      </c>
      <c r="J149" t="str">
        <f>_xlfn.IFNA(INDEX(Input_Lieferant!$C$9:$BE$158,MATCH($A149,Input_Lieferant!$B$9:$B$158,0),MATCH("V_PREISEINHEIT",Input_Lieferant!$C$8:$BE$8,0)), "")</f>
        <v/>
      </c>
      <c r="K149" t="str">
        <f>_xlfn.IFNA(INDEX('Systemmanager - Datenassistent'!$B$9:$BH$134,MATCH($A149,Input_Lieferant!$B$9:$B$134,0),MATCH(K$1,'Systemmanager - Datenassistent'!$B$8:$BH$8,0)), "") &amp; ""</f>
        <v/>
      </c>
    </row>
    <row r="150" spans="1:11" x14ac:dyDescent="0.2">
      <c r="A150" s="257" t="str">
        <f>IFERROR(IF(AND(A146=A147,A147=A148,A148=A149),IF(A149+1&gt;MATCH(0,Input_Lieferant!$B$9:$B$158,-1),"",A149+1),A149),"")</f>
        <v/>
      </c>
      <c r="B150" t="str">
        <f>_xlfn.IFNA(INDEX('Systemmanager - Datenassistent'!$B$9:$BH$134,MATCH($A150,Input_Lieferant!$B$9:$B$134,0),MATCH("WERKS_1",'Systemmanager - Datenassistent'!$B$8:$BH$8,0)), "") &amp; ""</f>
        <v/>
      </c>
      <c r="C150" s="29"/>
      <c r="D150" s="29"/>
      <c r="E150" s="29"/>
      <c r="F150" s="29"/>
      <c r="G150" s="29"/>
      <c r="H150" t="str">
        <f>_xlfn.IFNA(INDEX(Input_Lieferant!$C$9:$BE$158,MATCH($A150,Input_Lieferant!$B$9:$B$158,0),MATCH("V_BEWERTUNGSPREIS",Input_Lieferant!$C$8:$BE$8,0)), "")</f>
        <v/>
      </c>
      <c r="I150" t="str">
        <f t="shared" si="3"/>
        <v/>
      </c>
      <c r="J150" t="str">
        <f>_xlfn.IFNA(INDEX(Input_Lieferant!$C$9:$BE$158,MATCH($A150,Input_Lieferant!$B$9:$B$158,0),MATCH("V_PREISEINHEIT",Input_Lieferant!$C$8:$BE$8,0)), "")</f>
        <v/>
      </c>
      <c r="K150" t="str">
        <f>_xlfn.IFNA(INDEX('Systemmanager - Datenassistent'!$B$9:$BH$134,MATCH($A150,Input_Lieferant!$B$9:$B$134,0),MATCH(K$1,'Systemmanager - Datenassistent'!$B$8:$BH$8,0)), "") &amp; ""</f>
        <v/>
      </c>
    </row>
    <row r="151" spans="1:11" x14ac:dyDescent="0.2">
      <c r="A151" s="257" t="str">
        <f>IFERROR(IF(AND(A147=A148,A148=A149,A149=A150),IF(A150+1&gt;MATCH(0,Input_Lieferant!$B$9:$B$158,-1),"",A150+1),A150),"")</f>
        <v/>
      </c>
      <c r="B151" t="str">
        <f>_xlfn.IFNA(INDEX('Systemmanager - Datenassistent'!$B$9:$BH$134,MATCH($A150,Input_Lieferant!$B$9:$B$134,0),MATCH("WERKS_2",'Systemmanager - Datenassistent'!$B$8:$BH$8,0)), "") &amp; ""</f>
        <v/>
      </c>
      <c r="C151" s="29"/>
      <c r="D151" s="29"/>
      <c r="E151" s="29"/>
      <c r="F151" s="29"/>
      <c r="G151" s="29"/>
      <c r="H151" t="str">
        <f>_xlfn.IFNA(INDEX(Input_Lieferant!$C$9:$BE$158,MATCH($A151,Input_Lieferant!$B$9:$B$158,0),MATCH("V_BEWERTUNGSPREIS",Input_Lieferant!$C$8:$BE$8,0)), "")</f>
        <v/>
      </c>
      <c r="I151" t="str">
        <f t="shared" si="3"/>
        <v/>
      </c>
      <c r="J151" t="str">
        <f>_xlfn.IFNA(INDEX(Input_Lieferant!$C$9:$BE$158,MATCH($A151,Input_Lieferant!$B$9:$B$158,0),MATCH("V_PREISEINHEIT",Input_Lieferant!$C$8:$BE$8,0)), "")</f>
        <v/>
      </c>
      <c r="K151" t="str">
        <f>_xlfn.IFNA(INDEX('Systemmanager - Datenassistent'!$B$9:$BH$134,MATCH($A151,Input_Lieferant!$B$9:$B$134,0),MATCH(K$1,'Systemmanager - Datenassistent'!$B$8:$BH$8,0)), "") &amp; ""</f>
        <v/>
      </c>
    </row>
    <row r="152" spans="1:11" x14ac:dyDescent="0.2">
      <c r="A152" s="257" t="str">
        <f>IFERROR(IF(AND(A148=A149,A149=A150,A150=A151),IF(A151+1&gt;MATCH(0,Input_Lieferant!$B$9:$B$158,-1),"",A151+1),A151),"")</f>
        <v/>
      </c>
      <c r="B152" t="str">
        <f>_xlfn.IFNA(INDEX('Systemmanager - Datenassistent'!$B$9:$BH$134,MATCH($A150,Input_Lieferant!$B$9:$B$134,0),MATCH("WERKS_3",'Systemmanager - Datenassistent'!$B$8:$BH$8,0)), "") &amp; ""</f>
        <v/>
      </c>
      <c r="C152" s="29"/>
      <c r="D152" s="29"/>
      <c r="E152" s="29"/>
      <c r="F152" s="29"/>
      <c r="G152" s="29"/>
      <c r="H152" t="str">
        <f>_xlfn.IFNA(INDEX(Input_Lieferant!$C$9:$BE$158,MATCH($A152,Input_Lieferant!$B$9:$B$158,0),MATCH("V_BEWERTUNGSPREIS",Input_Lieferant!$C$8:$BE$8,0)), "")</f>
        <v/>
      </c>
      <c r="I152" t="str">
        <f t="shared" si="3"/>
        <v/>
      </c>
      <c r="J152" t="str">
        <f>_xlfn.IFNA(INDEX(Input_Lieferant!$C$9:$BE$158,MATCH($A152,Input_Lieferant!$B$9:$B$158,0),MATCH("V_PREISEINHEIT",Input_Lieferant!$C$8:$BE$8,0)), "")</f>
        <v/>
      </c>
      <c r="K152" t="str">
        <f>_xlfn.IFNA(INDEX('Systemmanager - Datenassistent'!$B$9:$BH$134,MATCH($A152,Input_Lieferant!$B$9:$B$134,0),MATCH(K$1,'Systemmanager - Datenassistent'!$B$8:$BH$8,0)), "") &amp; ""</f>
        <v/>
      </c>
    </row>
    <row r="153" spans="1:11" x14ac:dyDescent="0.2">
      <c r="A153" s="257" t="str">
        <f>IFERROR(IF(AND(A149=A150,A150=A151,A151=A152),IF(A152+1&gt;MATCH(0,Input_Lieferant!$B$9:$B$158,-1),"",A152+1),A152),"")</f>
        <v/>
      </c>
      <c r="B153" t="str">
        <f>_xlfn.IFNA(INDEX('Systemmanager - Datenassistent'!$B$9:$BH$134,MATCH($A150,Input_Lieferant!$B$9:$B$134,0),MATCH("WERKS_4",'Systemmanager - Datenassistent'!$B$8:$BH$8,0)), "") &amp; ""</f>
        <v/>
      </c>
      <c r="C153" s="29"/>
      <c r="D153" s="29"/>
      <c r="E153" s="29"/>
      <c r="F153" s="29"/>
      <c r="G153" s="29"/>
      <c r="H153" t="str">
        <f>_xlfn.IFNA(INDEX(Input_Lieferant!$C$9:$BE$158,MATCH($A153,Input_Lieferant!$B$9:$B$158,0),MATCH("V_BEWERTUNGSPREIS",Input_Lieferant!$C$8:$BE$8,0)), "")</f>
        <v/>
      </c>
      <c r="I153" t="str">
        <f t="shared" si="3"/>
        <v/>
      </c>
      <c r="J153" t="str">
        <f>_xlfn.IFNA(INDEX(Input_Lieferant!$C$9:$BE$158,MATCH($A153,Input_Lieferant!$B$9:$B$158,0),MATCH("V_PREISEINHEIT",Input_Lieferant!$C$8:$BE$8,0)), "")</f>
        <v/>
      </c>
      <c r="K153" t="str">
        <f>_xlfn.IFNA(INDEX('Systemmanager - Datenassistent'!$B$9:$BH$134,MATCH($A153,Input_Lieferant!$B$9:$B$134,0),MATCH(K$1,'Systemmanager - Datenassistent'!$B$8:$BH$8,0)), "") &amp; ""</f>
        <v/>
      </c>
    </row>
    <row r="154" spans="1:11" x14ac:dyDescent="0.2">
      <c r="A154" s="257" t="str">
        <f>IFERROR(IF(AND(A150=A151,A151=A152,A152=A153),IF(A153+1&gt;MATCH(0,Input_Lieferant!$B$9:$B$158,-1),"",A153+1),A153),"")</f>
        <v/>
      </c>
      <c r="B154" t="str">
        <f>_xlfn.IFNA(INDEX('Systemmanager - Datenassistent'!$B$9:$BH$134,MATCH($A154,Input_Lieferant!$B$9:$B$134,0),MATCH("WERKS_1",'Systemmanager - Datenassistent'!$B$8:$BH$8,0)), "") &amp; ""</f>
        <v/>
      </c>
      <c r="C154" s="29"/>
      <c r="D154" s="29"/>
      <c r="E154" s="29"/>
      <c r="F154" s="29"/>
      <c r="G154" s="29"/>
      <c r="H154" t="str">
        <f>_xlfn.IFNA(INDEX(Input_Lieferant!$C$9:$BE$158,MATCH($A154,Input_Lieferant!$B$9:$B$158,0),MATCH("V_BEWERTUNGSPREIS",Input_Lieferant!$C$8:$BE$8,0)), "")</f>
        <v/>
      </c>
      <c r="I154" t="str">
        <f t="shared" si="3"/>
        <v/>
      </c>
      <c r="J154" t="str">
        <f>_xlfn.IFNA(INDEX(Input_Lieferant!$C$9:$BE$158,MATCH($A154,Input_Lieferant!$B$9:$B$158,0),MATCH("V_PREISEINHEIT",Input_Lieferant!$C$8:$BE$8,0)), "")</f>
        <v/>
      </c>
      <c r="K154" t="str">
        <f>_xlfn.IFNA(INDEX('Systemmanager - Datenassistent'!$B$9:$BH$134,MATCH($A154,Input_Lieferant!$B$9:$B$134,0),MATCH(K$1,'Systemmanager - Datenassistent'!$B$8:$BH$8,0)), "") &amp; ""</f>
        <v/>
      </c>
    </row>
    <row r="155" spans="1:11" x14ac:dyDescent="0.2">
      <c r="A155" s="88"/>
      <c r="B155" s="88"/>
      <c r="C155" s="88"/>
      <c r="D155" s="88"/>
      <c r="E155" s="88"/>
      <c r="F155" s="88"/>
      <c r="G155" s="88"/>
      <c r="H155" s="88"/>
      <c r="I155" s="88"/>
      <c r="J155" s="88"/>
      <c r="K155" s="88"/>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37">
    <tabColor rgb="FF92D050"/>
  </sheetPr>
  <dimension ref="A1:AM1651"/>
  <sheetViews>
    <sheetView zoomScale="85" zoomScaleNormal="85" workbookViewId="0">
      <pane ySplit="1" topLeftCell="A2" activePane="bottomLeft" state="frozen"/>
      <selection activeCell="F2" sqref="F2:F151"/>
      <selection pane="bottomLeft" activeCell="F2" sqref="F2:F151"/>
    </sheetView>
  </sheetViews>
  <sheetFormatPr baseColWidth="10" defaultColWidth="8.5" defaultRowHeight="15" x14ac:dyDescent="0.2"/>
  <cols>
    <col min="1" max="1" width="11.83203125" style="6" customWidth="1"/>
    <col min="2" max="2" width="6.33203125" style="6" hidden="1" customWidth="1"/>
    <col min="3" max="3" width="7.5" style="6" hidden="1" customWidth="1"/>
    <col min="4" max="4" width="6.83203125" style="6" customWidth="1"/>
    <col min="5" max="5" width="6.5" style="6" hidden="1" customWidth="1"/>
    <col min="6" max="6" width="14.83203125" style="6" hidden="1" customWidth="1"/>
    <col min="7" max="7" width="16.5" style="6" customWidth="1"/>
    <col min="8" max="8" width="6.33203125" style="6" hidden="1" customWidth="1"/>
    <col min="9" max="9" width="7.5" style="6" hidden="1" customWidth="1"/>
    <col min="10" max="10" width="6.33203125" style="6" hidden="1" customWidth="1"/>
    <col min="11" max="11" width="7.5" style="6" hidden="1" customWidth="1"/>
    <col min="12" max="12" width="7.1640625" style="6" hidden="1" customWidth="1"/>
    <col min="13" max="14" width="6.33203125" style="6" hidden="1" customWidth="1"/>
    <col min="15" max="15" width="6.5" style="6" hidden="1" customWidth="1"/>
    <col min="16" max="16" width="6.33203125" style="6" hidden="1" customWidth="1"/>
    <col min="17" max="17" width="7" style="6" hidden="1" customWidth="1"/>
    <col min="18" max="18" width="7.83203125" style="6" hidden="1" customWidth="1"/>
    <col min="19" max="19" width="7.33203125" style="6" hidden="1" customWidth="1"/>
    <col min="20" max="20" width="7" style="6" hidden="1" customWidth="1"/>
    <col min="21" max="21" width="6.83203125" style="6" hidden="1" customWidth="1"/>
    <col min="22" max="22" width="5.83203125" style="6" hidden="1" customWidth="1"/>
    <col min="23" max="23" width="6.33203125" style="6" hidden="1" customWidth="1"/>
    <col min="24" max="24" width="10.33203125" style="6" hidden="1" customWidth="1"/>
    <col min="25" max="25" width="7.1640625" style="6" hidden="1" customWidth="1"/>
    <col min="26" max="26" width="34.83203125" style="29" customWidth="1"/>
    <col min="27" max="27" width="6.5" style="6" hidden="1" customWidth="1"/>
    <col min="28" max="28" width="17.83203125" style="6" hidden="1" customWidth="1"/>
    <col min="29" max="29" width="14.5" style="6" hidden="1" customWidth="1"/>
    <col min="30" max="30" width="19.33203125" style="6" hidden="1" customWidth="1"/>
    <col min="31" max="31" width="16.33203125" style="6" hidden="1" customWidth="1"/>
    <col min="32" max="32" width="10.5" style="6" hidden="1" customWidth="1"/>
    <col min="33" max="33" width="12" style="6" hidden="1" customWidth="1"/>
    <col min="34" max="34" width="9" style="6" hidden="1" customWidth="1"/>
    <col min="35" max="35" width="11.83203125" style="6" hidden="1" customWidth="1"/>
    <col min="36" max="36" width="8.83203125" style="6" hidden="1" customWidth="1"/>
    <col min="37" max="37" width="17.83203125" style="6" hidden="1" customWidth="1"/>
    <col min="38" max="38" width="8.5" style="5"/>
    <col min="39" max="39" width="19.33203125" style="5" bestFit="1" customWidth="1"/>
    <col min="40" max="16384" width="8.5" style="5"/>
  </cols>
  <sheetData>
    <row r="1" spans="1:39" x14ac:dyDescent="0.2">
      <c r="A1" s="10" t="s">
        <v>1</v>
      </c>
      <c r="B1" s="10" t="s">
        <v>43</v>
      </c>
      <c r="C1" s="7" t="s">
        <v>91</v>
      </c>
      <c r="D1" s="10" t="s">
        <v>40</v>
      </c>
      <c r="E1" s="10" t="s">
        <v>90</v>
      </c>
      <c r="F1" s="10" t="s">
        <v>89</v>
      </c>
      <c r="G1" s="9" t="s">
        <v>44</v>
      </c>
      <c r="H1" s="9" t="s">
        <v>45</v>
      </c>
      <c r="I1" s="9" t="s">
        <v>46</v>
      </c>
      <c r="J1" s="9" t="s">
        <v>47</v>
      </c>
      <c r="K1" s="9" t="s">
        <v>48</v>
      </c>
      <c r="L1" s="9" t="s">
        <v>49</v>
      </c>
      <c r="M1" s="9" t="s">
        <v>88</v>
      </c>
      <c r="N1" s="9" t="s">
        <v>87</v>
      </c>
      <c r="O1" s="9" t="s">
        <v>86</v>
      </c>
      <c r="P1" s="9" t="s">
        <v>85</v>
      </c>
      <c r="Q1" s="9" t="s">
        <v>50</v>
      </c>
      <c r="R1" s="7" t="s">
        <v>28</v>
      </c>
      <c r="S1" s="9" t="s">
        <v>84</v>
      </c>
      <c r="T1" s="7" t="s">
        <v>83</v>
      </c>
      <c r="U1" s="9" t="s">
        <v>82</v>
      </c>
      <c r="V1" s="9" t="s">
        <v>81</v>
      </c>
      <c r="W1" s="9" t="s">
        <v>51</v>
      </c>
      <c r="X1" s="9" t="s">
        <v>80</v>
      </c>
      <c r="Y1" s="9" t="s">
        <v>79</v>
      </c>
      <c r="Z1" s="255" t="s">
        <v>52</v>
      </c>
      <c r="AA1" s="9" t="s">
        <v>26</v>
      </c>
      <c r="AB1" s="9" t="s">
        <v>78</v>
      </c>
      <c r="AC1" s="9" t="s">
        <v>77</v>
      </c>
      <c r="AD1" s="9" t="s">
        <v>76</v>
      </c>
      <c r="AE1" s="9" t="s">
        <v>75</v>
      </c>
      <c r="AF1" s="9" t="s">
        <v>74</v>
      </c>
      <c r="AG1" s="9" t="s">
        <v>73</v>
      </c>
      <c r="AH1" s="9" t="s">
        <v>72</v>
      </c>
      <c r="AI1" s="9" t="s">
        <v>71</v>
      </c>
      <c r="AJ1" s="9" t="s">
        <v>70</v>
      </c>
      <c r="AK1" s="8" t="s">
        <v>53</v>
      </c>
    </row>
    <row r="2" spans="1:39" x14ac:dyDescent="0.2">
      <c r="A2">
        <f>IF(Input_Lieferant!B9="","",Input_Lieferant!B9)</f>
        <v>1</v>
      </c>
      <c r="B2" s="29"/>
      <c r="C2" s="29"/>
      <c r="D2" s="29" t="str">
        <f t="shared" ref="D2:D23" si="0">IF(A2="","","001")</f>
        <v>001</v>
      </c>
      <c r="E2" s="29"/>
      <c r="F2" s="29"/>
      <c r="G2" t="str">
        <f>IF(A2&lt;&gt;"", _xlfn.IFNA(INDEX(Grunddaten!$A$9:$R$134,MATCH(A2,Input_Lieferant!$B$9:$B$134,0),MATCH(Z2,Grunddaten!$A$8:$R$8,0)),""), "")&amp;""</f>
        <v/>
      </c>
      <c r="H2" s="29"/>
      <c r="I2" s="29"/>
      <c r="J2" s="29"/>
      <c r="K2" s="29"/>
      <c r="L2" s="29"/>
      <c r="M2" s="29"/>
      <c r="N2" s="29"/>
      <c r="O2" s="29"/>
      <c r="P2" s="29"/>
      <c r="Q2" s="29"/>
      <c r="R2" s="29"/>
      <c r="S2" s="29"/>
      <c r="T2" s="29"/>
      <c r="U2" s="29"/>
      <c r="V2" s="29"/>
      <c r="W2" s="29"/>
      <c r="X2" s="29"/>
      <c r="Y2" s="29"/>
      <c r="Z2" s="29" t="s">
        <v>269</v>
      </c>
      <c r="AM2" s="6"/>
    </row>
    <row r="3" spans="1:39" x14ac:dyDescent="0.2">
      <c r="A3">
        <f>IF(Input_Lieferant!B9="","",Input_Lieferant!B9)</f>
        <v>1</v>
      </c>
      <c r="B3" s="29"/>
      <c r="C3" s="29"/>
      <c r="D3" s="29" t="str">
        <f t="shared" si="0"/>
        <v>001</v>
      </c>
      <c r="E3" s="29"/>
      <c r="F3" s="29"/>
      <c r="G3" t="str">
        <f>IF(A3&lt;&gt;"", _xlfn.IFNA(INDEX(Grunddaten!$A$9:$R$134,MATCH(A3,Input_Lieferant!$B$9:$B$134,0),MATCH(Z3,Grunddaten!$A$8:$R$8,0)),""), "")&amp;""</f>
        <v>1.111</v>
      </c>
      <c r="H3" s="29"/>
      <c r="I3" s="29"/>
      <c r="J3" s="29"/>
      <c r="K3" s="29"/>
      <c r="L3" s="29"/>
      <c r="M3" s="29"/>
      <c r="N3" s="29"/>
      <c r="O3" s="29"/>
      <c r="P3" s="29"/>
      <c r="Q3" s="29"/>
      <c r="R3" s="29"/>
      <c r="S3" s="29"/>
      <c r="T3" s="29"/>
      <c r="U3" s="29"/>
      <c r="V3" s="29"/>
      <c r="W3" s="29"/>
      <c r="X3" s="29"/>
      <c r="Y3" s="29"/>
      <c r="Z3" s="29" t="s">
        <v>215</v>
      </c>
      <c r="AM3" s="6"/>
    </row>
    <row r="4" spans="1:39" x14ac:dyDescent="0.2">
      <c r="A4">
        <f>IF(Input_Lieferant!B9="","",Input_Lieferant!B9)</f>
        <v>1</v>
      </c>
      <c r="B4" s="29"/>
      <c r="C4" s="29"/>
      <c r="D4" s="29" t="str">
        <f t="shared" si="0"/>
        <v>001</v>
      </c>
      <c r="E4" s="29"/>
      <c r="F4" s="29"/>
      <c r="G4" t="str">
        <f>IF(A4&lt;&gt;"", _xlfn.IFNA(INDEX(Grunddaten!$A$9:$R$134,MATCH(A4,Input_Lieferant!$B$9:$B$134,0),MATCH(Z4,Grunddaten!$A$8:$R$8,0)),""), "")&amp;""</f>
        <v/>
      </c>
      <c r="H4" s="29"/>
      <c r="I4" s="29"/>
      <c r="J4" s="29"/>
      <c r="K4" s="29"/>
      <c r="L4" s="29"/>
      <c r="M4" s="29"/>
      <c r="N4" s="29"/>
      <c r="O4" s="29"/>
      <c r="P4" s="29"/>
      <c r="Q4" s="29"/>
      <c r="R4" s="29"/>
      <c r="S4" s="29"/>
      <c r="T4" s="29"/>
      <c r="U4" s="29"/>
      <c r="V4" s="29"/>
      <c r="W4" s="29"/>
      <c r="X4" s="29"/>
      <c r="Y4" s="29"/>
      <c r="Z4" s="29" t="s">
        <v>33586</v>
      </c>
      <c r="AM4" s="6"/>
    </row>
    <row r="5" spans="1:39" x14ac:dyDescent="0.2">
      <c r="A5">
        <f>IF(Input_Lieferant!B9="","",Input_Lieferant!B9)</f>
        <v>1</v>
      </c>
      <c r="B5" s="29"/>
      <c r="C5" s="29"/>
      <c r="D5" s="29" t="str">
        <f t="shared" si="0"/>
        <v>001</v>
      </c>
      <c r="E5" s="29"/>
      <c r="F5" s="29"/>
      <c r="G5" t="str">
        <f>IF(A5&lt;&gt;"", _xlfn.IFNA(INDEX('Systemmanager - Datenassistent'!$A$9:$Y$134,MATCH(A5,Input_Lieferant!$B$9:$B$134,0),MATCH(Z5,'Systemmanager - Datenassistent'!$A$8:$Y$8,0)),""), "")&amp;""</f>
        <v>SYSTEMM</v>
      </c>
      <c r="H5" s="29"/>
      <c r="I5" s="29"/>
      <c r="J5" s="29"/>
      <c r="K5" s="29"/>
      <c r="L5" s="29"/>
      <c r="M5" s="29"/>
      <c r="N5" s="29"/>
      <c r="O5" s="29"/>
      <c r="P5" s="29"/>
      <c r="Q5" s="29"/>
      <c r="R5" s="29"/>
      <c r="S5" s="29"/>
      <c r="T5" s="29"/>
      <c r="U5" s="29"/>
      <c r="V5" s="29"/>
      <c r="W5" s="29"/>
      <c r="X5" s="29"/>
      <c r="Y5" s="29"/>
      <c r="Z5" s="29" t="s">
        <v>33587</v>
      </c>
      <c r="AM5" s="6"/>
    </row>
    <row r="6" spans="1:39" x14ac:dyDescent="0.2">
      <c r="A6">
        <f>IF(Input_Lieferant!B9="","",Input_Lieferant!B9)</f>
        <v>1</v>
      </c>
      <c r="B6" s="29"/>
      <c r="C6" s="29"/>
      <c r="D6" s="29" t="str">
        <f t="shared" si="0"/>
        <v>001</v>
      </c>
      <c r="E6" s="29"/>
      <c r="F6" s="29"/>
      <c r="G6" t="str">
        <f>IF(A6&lt;&gt;"", _xlfn.IFNA(INDEX(Grunddaten!$A$9:$R$134,MATCH(A6,Input_Lieferant!$B$9:$B$134,0),MATCH(Z6,Grunddaten!$A$8:$R$8,0)),""), "")&amp;""</f>
        <v>P</v>
      </c>
      <c r="H6" s="29"/>
      <c r="I6" s="29"/>
      <c r="J6" s="29"/>
      <c r="K6" s="29"/>
      <c r="L6" s="29"/>
      <c r="M6" s="29"/>
      <c r="N6" s="29"/>
      <c r="O6" s="29"/>
      <c r="P6" s="29"/>
      <c r="Q6" s="29"/>
      <c r="R6" s="29"/>
      <c r="S6" s="29"/>
      <c r="T6" s="29"/>
      <c r="U6" s="29"/>
      <c r="V6" s="29"/>
      <c r="W6" s="29"/>
      <c r="X6" s="29"/>
      <c r="Y6" s="29"/>
      <c r="Z6" s="29" t="s">
        <v>272</v>
      </c>
      <c r="AM6" s="6"/>
    </row>
    <row r="7" spans="1:39" x14ac:dyDescent="0.2">
      <c r="A7">
        <f>IF(Input_Lieferant!B9="","",Input_Lieferant!B9)</f>
        <v>1</v>
      </c>
      <c r="B7" s="29"/>
      <c r="C7" s="29"/>
      <c r="D7" s="29" t="str">
        <f t="shared" si="0"/>
        <v>001</v>
      </c>
      <c r="E7" s="29"/>
      <c r="F7" s="29"/>
      <c r="G7" t="str">
        <f>IF(A7&lt;&gt;"", _xlfn.IFNA(INDEX('Systemmanager - Datenassistent'!$A$9:$Y$134,MATCH(A7,Input_Lieferant!$B$9:$B$134,0),MATCH(Z7,'Systemmanager - Datenassistent'!$A$8:$Y$8,0)),""), "")&amp;""</f>
        <v>55G</v>
      </c>
      <c r="H7" s="29"/>
      <c r="I7" s="29"/>
      <c r="J7" s="29"/>
      <c r="K7" s="29"/>
      <c r="L7" s="29"/>
      <c r="M7" s="29"/>
      <c r="N7" s="29"/>
      <c r="O7" s="29"/>
      <c r="P7" s="29"/>
      <c r="Q7" s="29"/>
      <c r="R7" s="29"/>
      <c r="S7" s="29"/>
      <c r="T7" s="29"/>
      <c r="U7" s="29"/>
      <c r="V7" s="29"/>
      <c r="W7" s="29"/>
      <c r="X7" s="29"/>
      <c r="Y7" s="29"/>
      <c r="Z7" s="29" t="s">
        <v>33418</v>
      </c>
      <c r="AM7" s="6"/>
    </row>
    <row r="8" spans="1:39" x14ac:dyDescent="0.2">
      <c r="A8">
        <f>IF(Input_Lieferant!B9="","",Input_Lieferant!B9)</f>
        <v>1</v>
      </c>
      <c r="B8" s="29"/>
      <c r="C8" s="29"/>
      <c r="D8" s="29" t="str">
        <f t="shared" si="0"/>
        <v>001</v>
      </c>
      <c r="E8" s="29"/>
      <c r="F8" s="29"/>
      <c r="G8" t="str">
        <f>IF(A8&lt;&gt;"", _xlfn.IFNA(INDEX('Systemmanager - Datenassistent'!$A$9:$Y$134,MATCH(A8,Input_Lieferant!$B$9:$B$134,0),MATCH(Z8,'Systemmanager - Datenassistent'!$A$8:$Y$8,0)),""), "")&amp;""</f>
        <v>NEXTHIGHER</v>
      </c>
      <c r="H8" s="29"/>
      <c r="I8" s="29"/>
      <c r="J8" s="29"/>
      <c r="K8" s="29"/>
      <c r="L8" s="29"/>
      <c r="M8" s="29"/>
      <c r="N8" s="29"/>
      <c r="O8" s="29"/>
      <c r="P8" s="29"/>
      <c r="Q8" s="29"/>
      <c r="R8" s="29"/>
      <c r="S8" s="29"/>
      <c r="T8" s="29"/>
      <c r="U8" s="29"/>
      <c r="V8" s="29"/>
      <c r="W8" s="29"/>
      <c r="X8" s="29"/>
      <c r="Y8" s="29"/>
      <c r="Z8" s="29" t="s">
        <v>33420</v>
      </c>
      <c r="AM8" s="6"/>
    </row>
    <row r="9" spans="1:39" x14ac:dyDescent="0.2">
      <c r="A9">
        <f>IF(Input_Lieferant!B9="","",Input_Lieferant!B9)</f>
        <v>1</v>
      </c>
      <c r="B9" s="29"/>
      <c r="C9" s="29"/>
      <c r="D9" s="29" t="str">
        <f t="shared" si="0"/>
        <v>001</v>
      </c>
      <c r="E9" s="29"/>
      <c r="F9" s="29"/>
      <c r="G9" t="str">
        <f>IF(A9&lt;&gt;"", _xlfn.IFNA(INDEX(Grunddaten!$A$9:$R$134,MATCH(A9,Input_Lieferant!$B$9:$B$134,0),MATCH(Z9,Grunddaten!$A$8:$R$8,0)),""), "")&amp;""</f>
        <v>J</v>
      </c>
      <c r="H9" s="29"/>
      <c r="I9" s="29"/>
      <c r="J9" s="29"/>
      <c r="K9" s="29"/>
      <c r="L9" s="29"/>
      <c r="M9" s="29"/>
      <c r="N9" s="29"/>
      <c r="O9" s="29"/>
      <c r="P9" s="29"/>
      <c r="Q9" s="29"/>
      <c r="R9" s="29"/>
      <c r="S9" s="29"/>
      <c r="T9" s="29"/>
      <c r="U9" s="29"/>
      <c r="V9" s="29"/>
      <c r="W9" s="29"/>
      <c r="X9" s="29"/>
      <c r="Y9" s="29"/>
      <c r="Z9" s="29" t="s">
        <v>214</v>
      </c>
      <c r="AM9" s="6"/>
    </row>
    <row r="10" spans="1:39" x14ac:dyDescent="0.2">
      <c r="A10">
        <f>IF(Input_Lieferant!B9="","",Input_Lieferant!B9)</f>
        <v>1</v>
      </c>
      <c r="B10" s="29"/>
      <c r="C10" s="29"/>
      <c r="D10" s="29" t="str">
        <f t="shared" si="0"/>
        <v>001</v>
      </c>
      <c r="E10" s="29"/>
      <c r="F10" s="29"/>
      <c r="G10" t="str">
        <f>IF(A10&lt;&gt;"", _xlfn.IFNA(INDEX('Systemmanager - Datenassistent'!$A$9:$Y$134,MATCH(A10,Input_Lieferant!$B$9:$B$134,0),MATCH(Z10,'Systemmanager - Datenassistent'!$A$8:$Y$8,0)),""), "")&amp;""</f>
        <v>X</v>
      </c>
      <c r="H10" s="29"/>
      <c r="I10" s="29"/>
      <c r="J10" s="29"/>
      <c r="K10" s="29"/>
      <c r="L10" s="29"/>
      <c r="M10" s="29"/>
      <c r="N10" s="29"/>
      <c r="O10" s="29"/>
      <c r="P10" s="29"/>
      <c r="Q10" s="29"/>
      <c r="R10" s="29"/>
      <c r="S10" s="29"/>
      <c r="T10" s="29"/>
      <c r="U10" s="29"/>
      <c r="V10" s="29"/>
      <c r="W10" s="29"/>
      <c r="X10" s="29"/>
      <c r="Y10" s="29"/>
      <c r="Z10" s="29" t="s">
        <v>211</v>
      </c>
      <c r="AM10" s="6"/>
    </row>
    <row r="11" spans="1:39" x14ac:dyDescent="0.2">
      <c r="A11">
        <f>IF(Input_Lieferant!B9="","",Input_Lieferant!B9)</f>
        <v>1</v>
      </c>
      <c r="B11" s="29"/>
      <c r="C11" s="29"/>
      <c r="D11" s="29" t="str">
        <f t="shared" si="0"/>
        <v>001</v>
      </c>
      <c r="E11" s="29"/>
      <c r="F11" s="29"/>
      <c r="G11" t="str">
        <f>IF(A11&lt;&gt;"", _xlfn.IFNA(INDEX('Systemmanager - Datenassistent'!$A$9:$Y$134,MATCH(A11,Input_Lieferant!$B$9:$B$134,0),MATCH(Z11,'Systemmanager - Datenassistent'!$A$8:$Y$8,0)),""), "")&amp;""</f>
        <v>X</v>
      </c>
      <c r="H11" s="29"/>
      <c r="I11" s="29"/>
      <c r="J11" s="29"/>
      <c r="K11" s="29"/>
      <c r="L11" s="29"/>
      <c r="M11" s="29"/>
      <c r="N11" s="29"/>
      <c r="O11" s="29"/>
      <c r="P11" s="29"/>
      <c r="Q11" s="29"/>
      <c r="R11" s="29"/>
      <c r="S11" s="29"/>
      <c r="T11" s="29"/>
      <c r="U11" s="29"/>
      <c r="V11" s="29"/>
      <c r="W11" s="29"/>
      <c r="X11" s="29"/>
      <c r="Y11" s="29"/>
      <c r="Z11" s="29" t="s">
        <v>213</v>
      </c>
      <c r="AM11" s="6"/>
    </row>
    <row r="12" spans="1:39" x14ac:dyDescent="0.2">
      <c r="A12" s="54">
        <f>IF(Input_Lieferant!B9="","",Input_Lieferant!B9)</f>
        <v>1</v>
      </c>
      <c r="B12" s="30"/>
      <c r="C12" s="30"/>
      <c r="D12" s="30" t="str">
        <f t="shared" si="0"/>
        <v>001</v>
      </c>
      <c r="E12" s="30"/>
      <c r="F12" s="30"/>
      <c r="G12" s="54" t="str">
        <f>IF(A12&lt;&gt;"", _xlfn.IFNA(INDEX('Systemmanager - Datenassistent'!$A$9:$Y$134,MATCH(A12,Input_Lieferant!$B$9:$B$134,0),MATCH(Z12,'Systemmanager - Datenassistent'!$A$8:$Y$8,0)),""), "")&amp;""</f>
        <v>X</v>
      </c>
      <c r="H12" s="30"/>
      <c r="I12" s="30"/>
      <c r="J12" s="30"/>
      <c r="K12" s="30"/>
      <c r="L12" s="30"/>
      <c r="M12" s="30"/>
      <c r="N12" s="30"/>
      <c r="O12" s="30"/>
      <c r="P12" s="30"/>
      <c r="Q12" s="30"/>
      <c r="R12" s="30"/>
      <c r="S12" s="30"/>
      <c r="T12" s="30"/>
      <c r="U12" s="30"/>
      <c r="V12" s="30"/>
      <c r="W12" s="30"/>
      <c r="X12" s="30"/>
      <c r="Y12" s="30"/>
      <c r="Z12" s="89" t="s">
        <v>212</v>
      </c>
      <c r="AM12" s="6"/>
    </row>
    <row r="13" spans="1:39" x14ac:dyDescent="0.2">
      <c r="A13">
        <f>IFERROR(IF(AND(A2=A3,A3=A4,A4=A5,A5=A6,A6=A7,A7=A8,A8=A9,A9=A10,A10=A11,A11=A12),IF(A12+1&gt;MATCH(0,Input_Lieferant!$B$9:$B$158,-1),"",A12+1),A12),"")</f>
        <v>2</v>
      </c>
      <c r="B13" s="29"/>
      <c r="C13" s="29"/>
      <c r="D13" s="29" t="str">
        <f t="shared" si="0"/>
        <v>001</v>
      </c>
      <c r="E13" s="29"/>
      <c r="F13" s="29"/>
      <c r="G13" t="str">
        <f>IF(A13&lt;&gt;"", _xlfn.IFNA(INDEX(Grunddaten!$A$9:$R$134,MATCH(A13,Input_Lieferant!$B$9:$B$134,0),MATCH(Z13,Grunddaten!$A$8:$R$8,0)),""), "")&amp;""</f>
        <v/>
      </c>
      <c r="H13" s="29"/>
      <c r="I13" s="29"/>
      <c r="J13" s="29"/>
      <c r="K13" s="29"/>
      <c r="L13" s="29"/>
      <c r="M13" s="29"/>
      <c r="N13" s="29"/>
      <c r="O13" s="29"/>
      <c r="P13" s="29"/>
      <c r="Q13" s="29"/>
      <c r="R13" s="29"/>
      <c r="S13" s="29"/>
      <c r="T13" s="29"/>
      <c r="U13" s="29"/>
      <c r="V13" s="29"/>
      <c r="W13" s="29"/>
      <c r="X13" s="29"/>
      <c r="Y13" s="29"/>
      <c r="Z13" s="29" t="str">
        <f>IF(A13&lt;&gt;"", Z2&amp;"","")</f>
        <v>V_A_NUMMER</v>
      </c>
      <c r="AM13" s="6"/>
    </row>
    <row r="14" spans="1:39" x14ac:dyDescent="0.2">
      <c r="A14">
        <f>IFERROR(IF(AND(A3=A4,A4=A5,A5=A6,A6=A7,A7=A8,A8=A9,A9=A10,A10=A11,A11=A12,A12=A13),IF(A13+1&gt;MATCH(0,Input_Lieferant!$B$9:$B$158,-1),"",A13+1),A13),"")</f>
        <v>2</v>
      </c>
      <c r="B14" s="29"/>
      <c r="C14" s="29"/>
      <c r="D14" s="29" t="str">
        <f t="shared" si="0"/>
        <v>001</v>
      </c>
      <c r="E14" s="29"/>
      <c r="F14" s="29"/>
      <c r="G14" t="str">
        <f>IF(A14&lt;&gt;"", _xlfn.IFNA(INDEX(Grunddaten!$A$9:$R$134,MATCH(A14,Input_Lieferant!$B$9:$B$134,0),MATCH(Z14,Grunddaten!$A$8:$R$8,0)),""), "")&amp;""</f>
        <v>2.222</v>
      </c>
      <c r="H14" s="29"/>
      <c r="I14" s="29"/>
      <c r="J14" s="29"/>
      <c r="K14" s="29"/>
      <c r="L14" s="29"/>
      <c r="M14" s="29"/>
      <c r="N14" s="29"/>
      <c r="O14" s="29"/>
      <c r="P14" s="29"/>
      <c r="Q14" s="29"/>
      <c r="R14" s="29"/>
      <c r="S14" s="29"/>
      <c r="T14" s="29"/>
      <c r="U14" s="29"/>
      <c r="V14" s="29"/>
      <c r="W14" s="29"/>
      <c r="X14" s="29"/>
      <c r="Y14" s="29"/>
      <c r="Z14" s="29" t="str">
        <f t="shared" ref="Z14:Z77" si="1">IF(A14&lt;&gt;"", Z3&amp;"","")</f>
        <v>V_REVFREMD</v>
      </c>
      <c r="AM14" s="6"/>
    </row>
    <row r="15" spans="1:39" x14ac:dyDescent="0.2">
      <c r="A15">
        <f>IFERROR(IF(AND(A4=A5,A5=A6,A6=A7,A7=A8,A8=A9,A9=A10,A10=A11,A11=A12,A12=A13,A13=A14),IF(A14+1&gt;MATCH(0,Input_Lieferant!$B$9:$B$158,-1),"",A14+1),A14),"")</f>
        <v>2</v>
      </c>
      <c r="B15" s="29"/>
      <c r="C15" s="29"/>
      <c r="D15" s="29" t="str">
        <f t="shared" si="0"/>
        <v>001</v>
      </c>
      <c r="E15" s="29"/>
      <c r="F15" s="29"/>
      <c r="G15" t="str">
        <f>IF(A15&lt;&gt;"", _xlfn.IFNA(INDEX(Grunddaten!$A$9:$R$134,MATCH(A15,Input_Lieferant!$B$9:$B$134,0),MATCH(Z15,Grunddaten!$A$8:$R$8,0)),""), "")&amp;""</f>
        <v>0.99</v>
      </c>
      <c r="H15" s="29"/>
      <c r="I15" s="29"/>
      <c r="J15" s="29"/>
      <c r="K15" s="29"/>
      <c r="L15" s="29"/>
      <c r="M15" s="29"/>
      <c r="N15" s="29"/>
      <c r="O15" s="29"/>
      <c r="P15" s="29"/>
      <c r="Q15" s="29"/>
      <c r="R15" s="29"/>
      <c r="S15" s="29"/>
      <c r="T15" s="29"/>
      <c r="U15" s="29"/>
      <c r="V15" s="29"/>
      <c r="W15" s="29"/>
      <c r="X15" s="29"/>
      <c r="Y15" s="29"/>
      <c r="Z15" s="29" t="str">
        <f t="shared" si="1"/>
        <v>V_REVEIGEN</v>
      </c>
      <c r="AM15" s="6"/>
    </row>
    <row r="16" spans="1:39" x14ac:dyDescent="0.2">
      <c r="A16">
        <f>IFERROR(IF(AND(A5=A6,A6=A7,A7=A8,A8=A9,A9=A10,A10=A11,A11=A12,A12=A13,A13=A14,A14=A15),IF(A15+1&gt;MATCH(0,Input_Lieferant!$B$9:$B$158,-1),"",A15+1),A15),"")</f>
        <v>2</v>
      </c>
      <c r="B16" s="29"/>
      <c r="C16" s="29"/>
      <c r="D16" s="29" t="str">
        <f t="shared" si="0"/>
        <v>001</v>
      </c>
      <c r="E16" s="29"/>
      <c r="F16" s="29"/>
      <c r="G16" t="str">
        <f>IF(A16&lt;&gt;"", _xlfn.IFNA(INDEX(Grunddaten!$A$9:$R$134,MATCH(A16,Input_Lieferant!$B$9:$B$134,0),MATCH(Z16,Grunddaten!$A$8:$R$8,0)),""), "")&amp;""</f>
        <v/>
      </c>
      <c r="H16" s="29"/>
      <c r="I16" s="29"/>
      <c r="J16" s="29"/>
      <c r="K16" s="29"/>
      <c r="L16" s="29"/>
      <c r="M16" s="29"/>
      <c r="N16" s="29"/>
      <c r="O16" s="29"/>
      <c r="P16" s="29"/>
      <c r="Q16" s="29"/>
      <c r="R16" s="29"/>
      <c r="S16" s="29"/>
      <c r="T16" s="29"/>
      <c r="U16" s="29"/>
      <c r="V16" s="29"/>
      <c r="W16" s="29"/>
      <c r="X16" s="29"/>
      <c r="Y16" s="29"/>
      <c r="Z16" s="29" t="str">
        <f t="shared" si="1"/>
        <v>V_SYSTEMMANAGER</v>
      </c>
      <c r="AM16" s="6"/>
    </row>
    <row r="17" spans="1:39" x14ac:dyDescent="0.2">
      <c r="A17">
        <f>IFERROR(IF(AND(A6=A7,A7=A8,A8=A9,A9=A10,A10=A11,A11=A12,A12=A13,A13=A14,A14=A15,A15=A16),IF(A16+1&gt;MATCH(0,Input_Lieferant!$B$9:$B$158,-1),"",A16+1),A16),"")</f>
        <v>2</v>
      </c>
      <c r="B17" s="29"/>
      <c r="C17" s="29"/>
      <c r="D17" s="29" t="str">
        <f t="shared" si="0"/>
        <v>001</v>
      </c>
      <c r="E17" s="29"/>
      <c r="F17" s="29"/>
      <c r="G17" t="str">
        <f>IF(A17&lt;&gt;"", _xlfn.IFNA(INDEX(Grunddaten!$A$9:$R$134,MATCH(A17,Input_Lieferant!$B$9:$B$134,0),MATCH(Z17,Grunddaten!$A$8:$R$8,0)),""), "")&amp;""</f>
        <v>U</v>
      </c>
      <c r="H17" s="29"/>
      <c r="I17" s="29"/>
      <c r="J17" s="29"/>
      <c r="K17" s="29"/>
      <c r="L17" s="29"/>
      <c r="M17" s="29"/>
      <c r="N17" s="29"/>
      <c r="O17" s="29"/>
      <c r="P17" s="29"/>
      <c r="Q17" s="29"/>
      <c r="R17" s="29"/>
      <c r="S17" s="29"/>
      <c r="T17" s="29"/>
      <c r="U17" s="29"/>
      <c r="V17" s="29"/>
      <c r="W17" s="29"/>
      <c r="X17" s="29"/>
      <c r="Y17" s="29"/>
      <c r="Z17" s="29" t="str">
        <f t="shared" si="1"/>
        <v>V_UEBERSETZUNG</v>
      </c>
      <c r="AM17" s="6"/>
    </row>
    <row r="18" spans="1:39" x14ac:dyDescent="0.2">
      <c r="A18">
        <f>IFERROR(IF(AND(A7=A8,A8=A9,A9=A10,A10=A11,A11=A12,A12=A13,A13=A14,A14=A15,A15=A16,A16=A17),IF(A17+1&gt;MATCH(0,Input_Lieferant!$B$9:$B$158,-1),"",A17+1),A17),"")</f>
        <v>2</v>
      </c>
      <c r="B18" s="29"/>
      <c r="C18" s="29"/>
      <c r="D18" s="29" t="str">
        <f t="shared" si="0"/>
        <v>001</v>
      </c>
      <c r="E18" s="29"/>
      <c r="F18" s="29"/>
      <c r="G18" t="str">
        <f>IF(A18&lt;&gt;"", _xlfn.IFNA(INDEX(Grunddaten!$A$9:$R$134,MATCH(A18,Input_Lieferant!$B$9:$B$134,0),MATCH(Z18,Grunddaten!$A$8:$R$8,0)),""), "")&amp;""</f>
        <v/>
      </c>
      <c r="H18" s="29"/>
      <c r="I18" s="29"/>
      <c r="J18" s="29"/>
      <c r="K18" s="29"/>
      <c r="L18" s="29"/>
      <c r="M18" s="29"/>
      <c r="N18" s="29"/>
      <c r="O18" s="29"/>
      <c r="P18" s="29"/>
      <c r="Q18" s="29"/>
      <c r="R18" s="29"/>
      <c r="S18" s="29"/>
      <c r="T18" s="29"/>
      <c r="U18" s="29"/>
      <c r="V18" s="29"/>
      <c r="W18" s="29"/>
      <c r="X18" s="29"/>
      <c r="Y18" s="29"/>
      <c r="Z18" s="29" t="str">
        <f t="shared" si="1"/>
        <v>V_KENNZIFFER</v>
      </c>
      <c r="AM18" s="6"/>
    </row>
    <row r="19" spans="1:39" x14ac:dyDescent="0.2">
      <c r="A19">
        <f>IFERROR(IF(AND(A8=A9,A9=A10,A10=A11,A11=A12,A12=A13,A13=A14,A14=A15,A15=A16,A16=A17,A17=A18),IF(A18+1&gt;MATCH(0,Input_Lieferant!$B$9:$B$158,-1),"",A18+1),A18),"")</f>
        <v>2</v>
      </c>
      <c r="B19" s="29"/>
      <c r="C19" s="29"/>
      <c r="D19" s="29" t="str">
        <f t="shared" si="0"/>
        <v>001</v>
      </c>
      <c r="E19" s="29"/>
      <c r="F19" s="29"/>
      <c r="G19" t="str">
        <f>IF(A19&lt;&gt;"", _xlfn.IFNA(INDEX(Grunddaten!$A$9:$R$134,MATCH(A19,Input_Lieferant!$B$9:$B$134,0),MATCH(Z19,Grunddaten!$A$8:$R$8,0)),""), "")&amp;""</f>
        <v/>
      </c>
      <c r="H19" s="29"/>
      <c r="I19" s="29"/>
      <c r="J19" s="29"/>
      <c r="K19" s="29"/>
      <c r="L19" s="29"/>
      <c r="M19" s="29"/>
      <c r="N19" s="29"/>
      <c r="O19" s="29"/>
      <c r="P19" s="29"/>
      <c r="Q19" s="29"/>
      <c r="R19" s="29"/>
      <c r="S19" s="29"/>
      <c r="T19" s="29"/>
      <c r="U19" s="29"/>
      <c r="V19" s="29"/>
      <c r="W19" s="29"/>
      <c r="X19" s="29"/>
      <c r="Y19" s="29"/>
      <c r="Z19" s="29" t="str">
        <f t="shared" si="1"/>
        <v>V_NEXT_HIGHER</v>
      </c>
      <c r="AM19" s="6"/>
    </row>
    <row r="20" spans="1:39" x14ac:dyDescent="0.2">
      <c r="A20">
        <f>IFERROR(IF(AND(A9=A10,A10=A11,A11=A12,A12=A13,A13=A14,A14=A15,A15=A16,A16=A17,A17=A18,A18=A19),IF(A19+1&gt;MATCH(0,Input_Lieferant!$B$9:$B$158,-1),"",A19+1),A19),"")</f>
        <v>2</v>
      </c>
      <c r="B20" s="29"/>
      <c r="C20" s="29"/>
      <c r="D20" s="29" t="str">
        <f t="shared" si="0"/>
        <v>001</v>
      </c>
      <c r="E20" s="29"/>
      <c r="F20" s="29"/>
      <c r="G20" t="str">
        <f>IF(A20&lt;&gt;"", _xlfn.IFNA(INDEX(Grunddaten!$A$9:$R$134,MATCH(A20,Input_Lieferant!$B$9:$B$134,0),MATCH(Z20,Grunddaten!$A$8:$R$8,0)),""), "")&amp;""</f>
        <v/>
      </c>
      <c r="H20" s="29"/>
      <c r="I20" s="29"/>
      <c r="J20" s="29"/>
      <c r="K20" s="29"/>
      <c r="L20" s="29"/>
      <c r="M20" s="29"/>
      <c r="N20" s="29"/>
      <c r="O20" s="29"/>
      <c r="P20" s="29"/>
      <c r="Q20" s="29"/>
      <c r="R20" s="29"/>
      <c r="S20" s="29"/>
      <c r="T20" s="29"/>
      <c r="U20" s="29"/>
      <c r="V20" s="29"/>
      <c r="W20" s="29"/>
      <c r="X20" s="29"/>
      <c r="Y20" s="29"/>
      <c r="Z20" s="29" t="str">
        <f t="shared" si="1"/>
        <v>V_ZERTFLUG</v>
      </c>
      <c r="AM20" s="6"/>
    </row>
    <row r="21" spans="1:39" x14ac:dyDescent="0.2">
      <c r="A21">
        <f>IFERROR(IF(AND(A10=A11,A11=A12,A12=A13,A13=A14,A14=A15,A15=A16,A16=A17,A17=A18,A18=A19,A19=A20),IF(A20+1&gt;MATCH(0,Input_Lieferant!$B$9:$B$158,-1),"",A20+1),A20),"")</f>
        <v>2</v>
      </c>
      <c r="B21" s="29"/>
      <c r="C21" s="29"/>
      <c r="D21" s="29" t="str">
        <f t="shared" si="0"/>
        <v>001</v>
      </c>
      <c r="E21" s="29"/>
      <c r="F21" s="29"/>
      <c r="G21" t="str">
        <f>IF(A21&lt;&gt;"", _xlfn.IFNA(INDEX(Grunddaten!$A$9:$R$134,MATCH(A21,Input_Lieferant!$B$9:$B$134,0),MATCH(Z21,Grunddaten!$A$8:$R$8,0)),""), "")&amp;""</f>
        <v/>
      </c>
      <c r="H21" s="29"/>
      <c r="I21" s="29"/>
      <c r="J21" s="29"/>
      <c r="K21" s="29"/>
      <c r="L21" s="29"/>
      <c r="M21" s="29"/>
      <c r="N21" s="29"/>
      <c r="O21" s="29"/>
      <c r="P21" s="29"/>
      <c r="Q21" s="29"/>
      <c r="R21" s="29"/>
      <c r="S21" s="29"/>
      <c r="T21" s="29"/>
      <c r="U21" s="29"/>
      <c r="V21" s="29"/>
      <c r="W21" s="29"/>
      <c r="X21" s="29"/>
      <c r="Y21" s="29"/>
      <c r="Z21" s="29" t="str">
        <f t="shared" si="1"/>
        <v>V_APM</v>
      </c>
      <c r="AM21" s="6"/>
    </row>
    <row r="22" spans="1:39" x14ac:dyDescent="0.2">
      <c r="A22">
        <f>IFERROR(IF(AND(A11=A12,A12=A13,A13=A14,A14=A15,A15=A16,A16=A17,A17=A18,A18=A19,A19=A20,A20=A21),IF(A21+1&gt;MATCH(0,Input_Lieferant!$B$9:$B$158,-1),"",A21+1),A21),"")</f>
        <v>2</v>
      </c>
      <c r="B22" s="29"/>
      <c r="C22" s="29"/>
      <c r="D22" s="29" t="str">
        <f t="shared" si="0"/>
        <v>001</v>
      </c>
      <c r="E22" s="29"/>
      <c r="F22" s="29"/>
      <c r="G22" t="str">
        <f>IF(A22&lt;&gt;"", _xlfn.IFNA(INDEX(Grunddaten!$A$9:$R$134,MATCH(A22,Input_Lieferant!$B$9:$B$134,0),MATCH(Z22,Grunddaten!$A$8:$R$8,0)),""), "")&amp;""</f>
        <v/>
      </c>
      <c r="H22" s="29"/>
      <c r="I22" s="29"/>
      <c r="J22" s="29"/>
      <c r="K22" s="29"/>
      <c r="L22" s="29"/>
      <c r="M22" s="29"/>
      <c r="N22" s="29"/>
      <c r="O22" s="29"/>
      <c r="P22" s="29"/>
      <c r="Q22" s="29"/>
      <c r="R22" s="29"/>
      <c r="S22" s="29"/>
      <c r="T22" s="29"/>
      <c r="U22" s="29"/>
      <c r="V22" s="29"/>
      <c r="W22" s="29"/>
      <c r="X22" s="29"/>
      <c r="Y22" s="29"/>
      <c r="Z22" s="29" t="str">
        <f t="shared" si="1"/>
        <v>V_CHEOPS</v>
      </c>
      <c r="AM22" s="6"/>
    </row>
    <row r="23" spans="1:39" x14ac:dyDescent="0.2">
      <c r="A23" s="54">
        <f>IFERROR(IF(AND(A12=A13,A13=A14,A14=A15,A15=A16,A16=A17,A17=A18,A18=A19,A19=A20,A20=A21,A21=A22),IF(A22+1&gt;MATCH(0,Input_Lieferant!$B$9:$B$158,-1),"",A22+1),A22),"")</f>
        <v>2</v>
      </c>
      <c r="B23" s="30"/>
      <c r="C23" s="30"/>
      <c r="D23" s="30" t="str">
        <f t="shared" si="0"/>
        <v>001</v>
      </c>
      <c r="E23" s="30"/>
      <c r="F23" s="30"/>
      <c r="G23" s="54" t="str">
        <f>IF(A23&lt;&gt;"", _xlfn.IFNA(INDEX(Grunddaten!$A$9:$R$134,MATCH(A23,Input_Lieferant!$B$9:$B$134,0),MATCH(Z23,Grunddaten!$A$8:$R$8,0)),""), "")&amp;""</f>
        <v/>
      </c>
      <c r="H23" s="30"/>
      <c r="I23" s="30"/>
      <c r="J23" s="30"/>
      <c r="K23" s="30"/>
      <c r="L23" s="30"/>
      <c r="M23" s="30"/>
      <c r="N23" s="30"/>
      <c r="O23" s="30"/>
      <c r="P23" s="30"/>
      <c r="Q23" s="30"/>
      <c r="R23" s="30"/>
      <c r="S23" s="30"/>
      <c r="T23" s="30"/>
      <c r="U23" s="30"/>
      <c r="V23" s="30"/>
      <c r="W23" s="30"/>
      <c r="X23" s="30"/>
      <c r="Y23" s="30"/>
      <c r="Z23" s="89" t="str">
        <f t="shared" si="1"/>
        <v>V_SVSAA</v>
      </c>
      <c r="AM23" s="6"/>
    </row>
    <row r="24" spans="1:39" x14ac:dyDescent="0.2">
      <c r="A24">
        <f>IFERROR(IF(AND(A13=A14,A14=A15,A15=A16,A16=A17,A17=A18,A18=A19,A19=A20,A20=A21,A21=A22,A22=A23),IF(A23+1&gt;MATCH(0,Input_Lieferant!$B$9:$B$158,-1),"",A23+1),A23),"")</f>
        <v>3</v>
      </c>
      <c r="B24" s="29"/>
      <c r="C24" s="29"/>
      <c r="D24" s="29" t="str">
        <f t="shared" ref="D24:D37" si="2">IF(A24="","","001")</f>
        <v>001</v>
      </c>
      <c r="E24" s="29"/>
      <c r="F24" s="29"/>
      <c r="G24" t="str">
        <f>IF(A24&lt;&gt;"", _xlfn.IFNA(INDEX(Grunddaten!$A$9:$R$134,MATCH(A24,Input_Lieferant!$B$9:$B$134,0),MATCH(Z24,Grunddaten!$A$8:$R$8,0)),""), "")&amp;""</f>
        <v/>
      </c>
      <c r="H24" s="29"/>
      <c r="I24" s="29"/>
      <c r="J24" s="29"/>
      <c r="K24" s="29"/>
      <c r="L24" s="29"/>
      <c r="M24" s="29"/>
      <c r="N24" s="29"/>
      <c r="O24" s="29"/>
      <c r="P24" s="29"/>
      <c r="Q24" s="29"/>
      <c r="R24" s="29"/>
      <c r="S24" s="29"/>
      <c r="T24" s="29"/>
      <c r="U24" s="29"/>
      <c r="V24" s="29"/>
      <c r="W24" s="29"/>
      <c r="X24" s="29"/>
      <c r="Y24" s="29"/>
      <c r="Z24" s="29" t="str">
        <f t="shared" si="1"/>
        <v>V_A_NUMMER</v>
      </c>
      <c r="AM24" s="6"/>
    </row>
    <row r="25" spans="1:39" x14ac:dyDescent="0.2">
      <c r="A25">
        <f>IFERROR(IF(AND(A14=A15,A15=A16,A16=A17,A17=A18,A18=A19,A19=A20,A20=A21,A21=A22,A22=A23,A23=A24),IF(A24+1&gt;MATCH(0,Input_Lieferant!$B$9:$B$158,-1),"",A24+1),A24),"")</f>
        <v>3</v>
      </c>
      <c r="B25" s="29"/>
      <c r="C25" s="29"/>
      <c r="D25" s="29" t="str">
        <f t="shared" si="2"/>
        <v>001</v>
      </c>
      <c r="E25" s="29"/>
      <c r="F25" s="29"/>
      <c r="G25" t="str">
        <f>IF(A25&lt;&gt;"", _xlfn.IFNA(INDEX(Grunddaten!$A$9:$R$134,MATCH(A25,Input_Lieferant!$B$9:$B$134,0),MATCH(Z25,Grunddaten!$A$8:$R$8,0)),""), "")&amp;""</f>
        <v/>
      </c>
      <c r="H25" s="29"/>
      <c r="I25" s="29"/>
      <c r="J25" s="29"/>
      <c r="K25" s="29"/>
      <c r="L25" s="29"/>
      <c r="M25" s="29"/>
      <c r="N25" s="29"/>
      <c r="O25" s="29"/>
      <c r="P25" s="29"/>
      <c r="Q25" s="29"/>
      <c r="R25" s="29"/>
      <c r="S25" s="29"/>
      <c r="T25" s="29"/>
      <c r="U25" s="29"/>
      <c r="V25" s="29"/>
      <c r="W25" s="29"/>
      <c r="X25" s="29"/>
      <c r="Y25" s="29"/>
      <c r="Z25" s="29" t="str">
        <f t="shared" si="1"/>
        <v>V_REVFREMD</v>
      </c>
      <c r="AM25" s="6"/>
    </row>
    <row r="26" spans="1:39" x14ac:dyDescent="0.2">
      <c r="A26">
        <f>IFERROR(IF(AND(A15=A16,A16=A17,A17=A18,A18=A19,A19=A20,A20=A21,A21=A22,A22=A23,A23=A24,A24=A25),IF(A25+1&gt;MATCH(0,Input_Lieferant!$B$9:$B$158,-1),"",A25+1),A25),"")</f>
        <v>3</v>
      </c>
      <c r="B26" s="29"/>
      <c r="C26" s="29"/>
      <c r="D26" s="29" t="str">
        <f t="shared" si="2"/>
        <v>001</v>
      </c>
      <c r="E26" s="29"/>
      <c r="F26" s="29"/>
      <c r="G26" t="str">
        <f>IF(A26&lt;&gt;"", _xlfn.IFNA(INDEX(Grunddaten!$A$9:$R$134,MATCH(A26,Input_Lieferant!$B$9:$B$134,0),MATCH(Z26,Grunddaten!$A$8:$R$8,0)),""), "")&amp;""</f>
        <v>1.01</v>
      </c>
      <c r="H26" s="29"/>
      <c r="I26" s="29"/>
      <c r="J26" s="29"/>
      <c r="K26" s="29"/>
      <c r="L26" s="29"/>
      <c r="M26" s="29"/>
      <c r="N26" s="29"/>
      <c r="O26" s="29"/>
      <c r="P26" s="29"/>
      <c r="Q26" s="29"/>
      <c r="R26" s="29"/>
      <c r="S26" s="29"/>
      <c r="T26" s="29"/>
      <c r="U26" s="29"/>
      <c r="V26" s="29"/>
      <c r="W26" s="29"/>
      <c r="X26" s="29"/>
      <c r="Y26" s="29"/>
      <c r="Z26" s="29" t="str">
        <f t="shared" si="1"/>
        <v>V_REVEIGEN</v>
      </c>
      <c r="AM26" s="6"/>
    </row>
    <row r="27" spans="1:39" x14ac:dyDescent="0.2">
      <c r="A27">
        <f>IFERROR(IF(AND(A16=A17,A17=A18,A18=A19,A19=A20,A20=A21,A21=A22,A22=A23,A23=A24,A24=A25,A25=A26),IF(A26+1&gt;MATCH(0,Input_Lieferant!$B$9:$B$158,-1),"",A26+1),A26),"")</f>
        <v>3</v>
      </c>
      <c r="B27" s="29"/>
      <c r="C27" s="29"/>
      <c r="D27" s="29" t="str">
        <f t="shared" si="2"/>
        <v>001</v>
      </c>
      <c r="E27" s="29"/>
      <c r="F27" s="29"/>
      <c r="G27" t="str">
        <f>IF(A27&lt;&gt;"", _xlfn.IFNA(INDEX(Grunddaten!$A$9:$R$134,MATCH(A27,Input_Lieferant!$B$9:$B$134,0),MATCH(Z27,Grunddaten!$A$8:$R$8,0)),""), "")&amp;""</f>
        <v/>
      </c>
      <c r="H27" s="29"/>
      <c r="I27" s="29"/>
      <c r="J27" s="29"/>
      <c r="K27" s="29"/>
      <c r="L27" s="29"/>
      <c r="M27" s="29"/>
      <c r="N27" s="29"/>
      <c r="O27" s="29"/>
      <c r="P27" s="29"/>
      <c r="Q27" s="29"/>
      <c r="R27" s="29"/>
      <c r="S27" s="29"/>
      <c r="T27" s="29"/>
      <c r="U27" s="29"/>
      <c r="V27" s="29"/>
      <c r="W27" s="29"/>
      <c r="X27" s="29"/>
      <c r="Y27" s="29"/>
      <c r="Z27" s="29" t="str">
        <f t="shared" si="1"/>
        <v>V_SYSTEMMANAGER</v>
      </c>
      <c r="AM27" s="6"/>
    </row>
    <row r="28" spans="1:39" x14ac:dyDescent="0.2">
      <c r="A28">
        <f>IFERROR(IF(AND(A17=A18,A18=A19,A19=A20,A20=A21,A21=A22,A22=A23,A23=A24,A24=A25,A25=A26,A26=A27),IF(A27+1&gt;MATCH(0,Input_Lieferant!$B$9:$B$158,-1),"",A27+1),A27),"")</f>
        <v>3</v>
      </c>
      <c r="B28" s="29"/>
      <c r="C28" s="29"/>
      <c r="D28" s="29" t="str">
        <f t="shared" si="2"/>
        <v>001</v>
      </c>
      <c r="E28" s="29"/>
      <c r="F28" s="29"/>
      <c r="G28" t="str">
        <f>IF(A28&lt;&gt;"", _xlfn.IFNA(INDEX(Grunddaten!$A$9:$R$134,MATCH(A28,Input_Lieferant!$B$9:$B$134,0),MATCH(Z28,Grunddaten!$A$8:$R$8,0)),""), "")&amp;""</f>
        <v>N</v>
      </c>
      <c r="H28" s="29"/>
      <c r="I28" s="29"/>
      <c r="J28" s="29"/>
      <c r="K28" s="29"/>
      <c r="L28" s="29"/>
      <c r="M28" s="29"/>
      <c r="N28" s="29"/>
      <c r="O28" s="29"/>
      <c r="P28" s="29"/>
      <c r="Q28" s="29"/>
      <c r="R28" s="29"/>
      <c r="S28" s="29"/>
      <c r="T28" s="29"/>
      <c r="U28" s="29"/>
      <c r="V28" s="29"/>
      <c r="W28" s="29"/>
      <c r="X28" s="29"/>
      <c r="Y28" s="29"/>
      <c r="Z28" s="29" t="str">
        <f t="shared" si="1"/>
        <v>V_UEBERSETZUNG</v>
      </c>
      <c r="AM28" s="6"/>
    </row>
    <row r="29" spans="1:39" x14ac:dyDescent="0.2">
      <c r="A29">
        <f>IFERROR(IF(AND(A18=A19,A19=A20,A20=A21,A21=A22,A22=A23,A23=A24,A24=A25,A25=A26,A26=A27,A27=A28),IF(A28+1&gt;MATCH(0,Input_Lieferant!$B$9:$B$158,-1),"",A28+1),A28),"")</f>
        <v>3</v>
      </c>
      <c r="B29" s="29"/>
      <c r="C29" s="29"/>
      <c r="D29" s="29" t="str">
        <f t="shared" si="2"/>
        <v>001</v>
      </c>
      <c r="E29" s="29" t="s">
        <v>178</v>
      </c>
      <c r="F29" s="29" t="s">
        <v>178</v>
      </c>
      <c r="G29" t="str">
        <f>IF(A29&lt;&gt;"", _xlfn.IFNA(INDEX(Grunddaten!$A$9:$R$134,MATCH(A29,Input_Lieferant!$B$9:$B$134,0),MATCH(Z29,Grunddaten!$A$8:$R$8,0)),""), "")&amp;""</f>
        <v/>
      </c>
      <c r="H29" s="29"/>
      <c r="I29" s="29"/>
      <c r="J29" s="29"/>
      <c r="K29" s="29"/>
      <c r="L29" s="29"/>
      <c r="M29" s="29"/>
      <c r="N29" s="29"/>
      <c r="O29" s="29"/>
      <c r="P29" s="29"/>
      <c r="Q29" s="29"/>
      <c r="R29" s="29"/>
      <c r="S29" s="29"/>
      <c r="T29" s="29"/>
      <c r="U29" s="29"/>
      <c r="V29" s="29"/>
      <c r="W29" s="29"/>
      <c r="X29" s="29"/>
      <c r="Y29" s="29"/>
      <c r="Z29" s="29" t="str">
        <f t="shared" si="1"/>
        <v>V_KENNZIFFER</v>
      </c>
      <c r="AM29" s="6"/>
    </row>
    <row r="30" spans="1:39" x14ac:dyDescent="0.2">
      <c r="A30">
        <f>IFERROR(IF(AND(A19=A20,A20=A21,A21=A22,A22=A23,A23=A24,A24=A25,A25=A26,A26=A27,A27=A28,A28=A29),IF(A29+1&gt;MATCH(0,Input_Lieferant!$B$9:$B$158,-1),"",A29+1),A29),"")</f>
        <v>3</v>
      </c>
      <c r="B30" s="29"/>
      <c r="C30" s="29"/>
      <c r="D30" s="29" t="str">
        <f t="shared" si="2"/>
        <v>001</v>
      </c>
      <c r="E30" s="29"/>
      <c r="F30" s="29"/>
      <c r="G30" t="str">
        <f>IF(A30&lt;&gt;"", _xlfn.IFNA(INDEX(Grunddaten!$A$9:$R$134,MATCH(A30,Input_Lieferant!$B$9:$B$134,0),MATCH(Z30,Grunddaten!$A$8:$R$8,0)),""), "")&amp;""</f>
        <v/>
      </c>
      <c r="H30" s="29"/>
      <c r="I30" s="29"/>
      <c r="J30" s="29"/>
      <c r="K30" s="29"/>
      <c r="L30" s="29"/>
      <c r="M30" s="29"/>
      <c r="N30" s="29"/>
      <c r="O30" s="29"/>
      <c r="P30" s="29"/>
      <c r="Q30" s="29"/>
      <c r="R30" s="29"/>
      <c r="S30" s="29"/>
      <c r="T30" s="29"/>
      <c r="U30" s="29"/>
      <c r="V30" s="29"/>
      <c r="W30" s="29"/>
      <c r="X30" s="29"/>
      <c r="Y30" s="29"/>
      <c r="Z30" s="29" t="str">
        <f t="shared" si="1"/>
        <v>V_NEXT_HIGHER</v>
      </c>
      <c r="AM30" s="6"/>
    </row>
    <row r="31" spans="1:39" x14ac:dyDescent="0.2">
      <c r="A31">
        <f>IFERROR(IF(AND(A20=A21,A21=A22,A22=A23,A23=A24,A24=A25,A25=A26,A26=A27,A27=A28,A28=A29,A29=A30),IF(A30+1&gt;MATCH(0,Input_Lieferant!$B$9:$B$158,-1),"",A30+1),A30),"")</f>
        <v>3</v>
      </c>
      <c r="B31" s="29"/>
      <c r="C31" s="29"/>
      <c r="D31" s="29" t="str">
        <f t="shared" si="2"/>
        <v>001</v>
      </c>
      <c r="E31" s="29"/>
      <c r="F31" s="29"/>
      <c r="G31" t="str">
        <f>IF(A31&lt;&gt;"", _xlfn.IFNA(INDEX(Grunddaten!$A$9:$R$134,MATCH(A31,Input_Lieferant!$B$9:$B$134,0),MATCH(Z31,Grunddaten!$A$8:$R$8,0)),""), "")&amp;""</f>
        <v>J</v>
      </c>
      <c r="H31" s="29"/>
      <c r="I31" s="29"/>
      <c r="J31" s="29"/>
      <c r="K31" s="29"/>
      <c r="L31" s="29"/>
      <c r="M31" s="29"/>
      <c r="N31" s="29"/>
      <c r="O31" s="29"/>
      <c r="P31" s="29"/>
      <c r="Q31" s="29"/>
      <c r="R31" s="29"/>
      <c r="S31" s="29"/>
      <c r="T31" s="29"/>
      <c r="U31" s="29"/>
      <c r="V31" s="29"/>
      <c r="W31" s="29"/>
      <c r="X31" s="29"/>
      <c r="Y31" s="29"/>
      <c r="Z31" s="29" t="str">
        <f t="shared" si="1"/>
        <v>V_ZERTFLUG</v>
      </c>
      <c r="AM31" s="6"/>
    </row>
    <row r="32" spans="1:39" x14ac:dyDescent="0.2">
      <c r="A32">
        <f>IFERROR(IF(AND(A21=A22,A22=A23,A23=A24,A24=A25,A25=A26,A26=A27,A27=A28,A28=A29,A29=A30,A30=A31),IF(A31+1&gt;MATCH(0,Input_Lieferant!$B$9:$B$158,-1),"",A31+1),A31),"")</f>
        <v>3</v>
      </c>
      <c r="B32" s="29"/>
      <c r="C32" s="29"/>
      <c r="D32" s="29" t="str">
        <f t="shared" si="2"/>
        <v>001</v>
      </c>
      <c r="E32" s="29"/>
      <c r="F32" s="29"/>
      <c r="G32" t="str">
        <f>IF(A32&lt;&gt;"", _xlfn.IFNA(INDEX(Grunddaten!$A$9:$R$134,MATCH(A32,Input_Lieferant!$B$9:$B$134,0),MATCH(Z32,Grunddaten!$A$8:$R$8,0)),""), "")&amp;""</f>
        <v/>
      </c>
      <c r="H32" s="29"/>
      <c r="I32" s="29"/>
      <c r="J32" s="29"/>
      <c r="K32" s="29"/>
      <c r="L32" s="29"/>
      <c r="M32" s="29"/>
      <c r="N32" s="29"/>
      <c r="O32" s="29"/>
      <c r="P32" s="29"/>
      <c r="Q32" s="29"/>
      <c r="R32" s="29"/>
      <c r="S32" s="29"/>
      <c r="T32" s="29"/>
      <c r="U32" s="29"/>
      <c r="V32" s="29"/>
      <c r="W32" s="29"/>
      <c r="X32" s="29"/>
      <c r="Y32" s="29"/>
      <c r="Z32" s="29" t="str">
        <f t="shared" si="1"/>
        <v>V_APM</v>
      </c>
      <c r="AM32" s="6"/>
    </row>
    <row r="33" spans="1:39" x14ac:dyDescent="0.2">
      <c r="A33">
        <f>IFERROR(IF(AND(A22=A23,A23=A24,A24=A25,A25=A26,A26=A27,A27=A28,A28=A29,A29=A30,A30=A31,A31=A32),IF(A32+1&gt;MATCH(0,Input_Lieferant!$B$9:$B$158,-1),"",A32+1),A32),"")</f>
        <v>3</v>
      </c>
      <c r="B33" s="29"/>
      <c r="C33" s="29"/>
      <c r="D33" s="29" t="str">
        <f t="shared" si="2"/>
        <v>001</v>
      </c>
      <c r="E33" s="29"/>
      <c r="F33" s="29"/>
      <c r="G33" t="str">
        <f>IF(A33&lt;&gt;"", _xlfn.IFNA(INDEX(Grunddaten!$A$9:$R$134,MATCH(A33,Input_Lieferant!$B$9:$B$134,0),MATCH(Z33,Grunddaten!$A$8:$R$8,0)),""), "")&amp;""</f>
        <v/>
      </c>
      <c r="H33" s="29"/>
      <c r="I33" s="29"/>
      <c r="J33" s="29"/>
      <c r="K33" s="29"/>
      <c r="L33" s="29"/>
      <c r="M33" s="29"/>
      <c r="N33" s="29"/>
      <c r="O33" s="29"/>
      <c r="P33" s="29"/>
      <c r="Q33" s="29"/>
      <c r="R33" s="29"/>
      <c r="S33" s="29"/>
      <c r="T33" s="29"/>
      <c r="U33" s="29"/>
      <c r="V33" s="29"/>
      <c r="W33" s="29"/>
      <c r="X33" s="29"/>
      <c r="Y33" s="29"/>
      <c r="Z33" s="29" t="str">
        <f t="shared" si="1"/>
        <v>V_CHEOPS</v>
      </c>
      <c r="AM33" s="6"/>
    </row>
    <row r="34" spans="1:39" x14ac:dyDescent="0.2">
      <c r="A34" s="54">
        <f>IFERROR(IF(AND(A23=A24,A24=A25,A25=A26,A26=A27,A27=A28,A28=A29,A29=A30,A30=A31,A31=A32,A32=A33),IF(A33+1&gt;MATCH(0,Input_Lieferant!$B$9:$B$158,-1),"",A33+1),A33),"")</f>
        <v>3</v>
      </c>
      <c r="B34" s="30"/>
      <c r="C34" s="30"/>
      <c r="D34" s="30" t="str">
        <f t="shared" si="2"/>
        <v>001</v>
      </c>
      <c r="E34" s="30"/>
      <c r="F34" s="30"/>
      <c r="G34" s="54" t="str">
        <f>IF(A34&lt;&gt;"", _xlfn.IFNA(INDEX(Grunddaten!$A$9:$R$134,MATCH(A34,Input_Lieferant!$B$9:$B$134,0),MATCH(Z34,Grunddaten!$A$8:$R$8,0)),""), "")&amp;""</f>
        <v/>
      </c>
      <c r="H34" s="30"/>
      <c r="I34" s="30"/>
      <c r="J34" s="30"/>
      <c r="K34" s="30"/>
      <c r="L34" s="30"/>
      <c r="M34" s="30"/>
      <c r="N34" s="30"/>
      <c r="O34" s="30"/>
      <c r="P34" s="30"/>
      <c r="Q34" s="30"/>
      <c r="R34" s="30"/>
      <c r="S34" s="30"/>
      <c r="T34" s="30"/>
      <c r="U34" s="30"/>
      <c r="V34" s="30"/>
      <c r="W34" s="30"/>
      <c r="X34" s="30"/>
      <c r="Y34" s="30"/>
      <c r="Z34" s="89" t="str">
        <f t="shared" si="1"/>
        <v>V_SVSAA</v>
      </c>
      <c r="AM34" s="6"/>
    </row>
    <row r="35" spans="1:39" x14ac:dyDescent="0.2">
      <c r="A35">
        <f>IFERROR(IF(AND(A24=A25,A25=A26,A26=A27,A27=A28,A28=A29,A29=A30,A30=A31,A31=A32,A32=A33,A33=A34),IF(A34+1&gt;MATCH(0,Input_Lieferant!$B$9:$B$158,-1),"",A34+1),A34),"")</f>
        <v>4</v>
      </c>
      <c r="B35" s="29"/>
      <c r="C35" s="29"/>
      <c r="D35" s="29" t="str">
        <f t="shared" si="2"/>
        <v>001</v>
      </c>
      <c r="E35" s="29"/>
      <c r="F35" s="29"/>
      <c r="G35" t="str">
        <f>IF(A35&lt;&gt;"", _xlfn.IFNA(INDEX(Grunddaten!$A$9:$R$134,MATCH(A35,Input_Lieferant!$B$9:$B$134,0),MATCH(Z35,Grunddaten!$A$8:$R$8,0)),""), "")&amp;""</f>
        <v/>
      </c>
      <c r="H35" s="29"/>
      <c r="I35" s="29"/>
      <c r="J35" s="29"/>
      <c r="K35" s="29"/>
      <c r="L35" s="29"/>
      <c r="M35" s="29"/>
      <c r="N35" s="29"/>
      <c r="O35" s="29"/>
      <c r="P35" s="29"/>
      <c r="Q35" s="29"/>
      <c r="R35" s="29"/>
      <c r="S35" s="29"/>
      <c r="T35" s="29"/>
      <c r="U35" s="29"/>
      <c r="V35" s="29"/>
      <c r="W35" s="29"/>
      <c r="X35" s="29"/>
      <c r="Y35" s="29"/>
      <c r="Z35" s="29" t="str">
        <f t="shared" si="1"/>
        <v>V_A_NUMMER</v>
      </c>
      <c r="AM35" s="6"/>
    </row>
    <row r="36" spans="1:39" x14ac:dyDescent="0.2">
      <c r="A36">
        <f>IFERROR(IF(AND(A25=A26,A26=A27,A27=A28,A28=A29,A29=A30,A30=A31,A31=A32,A32=A33,A33=A34,A34=A35),IF(A35+1&gt;MATCH(0,Input_Lieferant!$B$9:$B$158,-1),"",A35+1),A35),"")</f>
        <v>4</v>
      </c>
      <c r="B36" s="29"/>
      <c r="C36" s="29"/>
      <c r="D36" s="29" t="str">
        <f t="shared" si="2"/>
        <v>001</v>
      </c>
      <c r="E36" s="29"/>
      <c r="F36" s="29"/>
      <c r="G36" t="str">
        <f>IF(A36&lt;&gt;"", _xlfn.IFNA(INDEX(Grunddaten!$A$9:$R$134,MATCH(A36,Input_Lieferant!$B$9:$B$134,0),MATCH(Z36,Grunddaten!$A$8:$R$8,0)),""), "")&amp;""</f>
        <v>4.444</v>
      </c>
      <c r="H36" s="29"/>
      <c r="I36" s="29"/>
      <c r="J36" s="29"/>
      <c r="K36" s="29"/>
      <c r="L36" s="29"/>
      <c r="M36" s="29"/>
      <c r="N36" s="29"/>
      <c r="O36" s="29"/>
      <c r="P36" s="29"/>
      <c r="Q36" s="29"/>
      <c r="R36" s="29"/>
      <c r="S36" s="29"/>
      <c r="T36" s="29"/>
      <c r="U36" s="29"/>
      <c r="V36" s="29"/>
      <c r="W36" s="29"/>
      <c r="X36" s="29"/>
      <c r="Y36" s="29"/>
      <c r="Z36" s="29" t="str">
        <f t="shared" si="1"/>
        <v>V_REVFREMD</v>
      </c>
      <c r="AM36" s="6"/>
    </row>
    <row r="37" spans="1:39" x14ac:dyDescent="0.2">
      <c r="A37">
        <f>IFERROR(IF(AND(A26=A27,A27=A28,A28=A29,A29=A30,A30=A31,A31=A32,A32=A33,A33=A34,A34=A35,A35=A36),IF(A36+1&gt;MATCH(0,Input_Lieferant!$B$9:$B$158,-1),"",A36+1),A36),"")</f>
        <v>4</v>
      </c>
      <c r="B37" s="29"/>
      <c r="C37" s="29"/>
      <c r="D37" s="29" t="str">
        <f t="shared" si="2"/>
        <v>001</v>
      </c>
      <c r="E37" s="29"/>
      <c r="F37" s="29"/>
      <c r="G37" t="str">
        <f>IF(A37&lt;&gt;"", _xlfn.IFNA(INDEX(Grunddaten!$A$9:$R$134,MATCH(A37,Input_Lieferant!$B$9:$B$134,0),MATCH(Z37,Grunddaten!$A$8:$R$8,0)),""), "")&amp;""</f>
        <v/>
      </c>
      <c r="H37" s="29"/>
      <c r="I37" s="29"/>
      <c r="J37" s="29"/>
      <c r="K37" s="29"/>
      <c r="L37" s="29"/>
      <c r="M37" s="29"/>
      <c r="N37" s="29"/>
      <c r="O37" s="29"/>
      <c r="P37" s="29"/>
      <c r="Q37" s="29"/>
      <c r="R37" s="29"/>
      <c r="S37" s="29"/>
      <c r="T37" s="29"/>
      <c r="U37" s="29"/>
      <c r="V37" s="29"/>
      <c r="W37" s="29"/>
      <c r="X37" s="29"/>
      <c r="Y37" s="29"/>
      <c r="Z37" s="29" t="str">
        <f t="shared" si="1"/>
        <v>V_REVEIGEN</v>
      </c>
      <c r="AM37" s="6"/>
    </row>
    <row r="38" spans="1:39" x14ac:dyDescent="0.2">
      <c r="A38">
        <f>IFERROR(IF(AND(A27=A28,A28=A29,A29=A30,A30=A31,A31=A32,A32=A33,A33=A34,A34=A35,A35=A36,A36=A37),IF(A37+1&gt;MATCH(0,Input_Lieferant!$B$9:$B$158,-1),"",A37+1),A37),"")</f>
        <v>4</v>
      </c>
      <c r="B38" s="29"/>
      <c r="C38" s="29"/>
      <c r="D38" s="29" t="str">
        <f t="shared" ref="D38:D51" si="3">IF(A38="","","001")</f>
        <v>001</v>
      </c>
      <c r="E38" s="29"/>
      <c r="F38" s="29"/>
      <c r="G38" t="str">
        <f>IF(A38&lt;&gt;"", _xlfn.IFNA(INDEX(Grunddaten!$A$9:$R$134,MATCH(A38,Input_Lieferant!$B$9:$B$134,0),MATCH(Z38,Grunddaten!$A$8:$R$8,0)),""), "")&amp;""</f>
        <v/>
      </c>
      <c r="H38" s="29"/>
      <c r="I38" s="29"/>
      <c r="J38" s="29"/>
      <c r="K38" s="29"/>
      <c r="L38" s="29"/>
      <c r="M38" s="29"/>
      <c r="N38" s="29"/>
      <c r="O38" s="29"/>
      <c r="P38" s="29"/>
      <c r="Q38" s="29"/>
      <c r="R38" s="29"/>
      <c r="S38" s="29"/>
      <c r="T38" s="29"/>
      <c r="U38" s="29"/>
      <c r="V38" s="29"/>
      <c r="W38" s="29"/>
      <c r="X38" s="29"/>
      <c r="Y38" s="29"/>
      <c r="Z38" s="29" t="str">
        <f t="shared" si="1"/>
        <v>V_SYSTEMMANAGER</v>
      </c>
      <c r="AM38" s="6"/>
    </row>
    <row r="39" spans="1:39" x14ac:dyDescent="0.2">
      <c r="A39">
        <f>IFERROR(IF(AND(A28=A29,A29=A30,A30=A31,A31=A32,A32=A33,A33=A34,A34=A35,A35=A36,A36=A37,A37=A38),IF(A38+1&gt;MATCH(0,Input_Lieferant!$B$9:$B$158,-1),"",A38+1),A38),"")</f>
        <v>4</v>
      </c>
      <c r="B39" s="29"/>
      <c r="C39" s="29"/>
      <c r="D39" s="29" t="str">
        <f t="shared" si="3"/>
        <v>001</v>
      </c>
      <c r="E39" s="29"/>
      <c r="F39" s="29"/>
      <c r="G39" t="str">
        <f>IF(A39&lt;&gt;"", _xlfn.IFNA(INDEX(Grunddaten!$A$9:$R$134,MATCH(A39,Input_Lieferant!$B$9:$B$134,0),MATCH(Z39,Grunddaten!$A$8:$R$8,0)),""), "")&amp;""</f>
        <v>P</v>
      </c>
      <c r="H39" s="29"/>
      <c r="I39" s="29"/>
      <c r="J39" s="29"/>
      <c r="K39" s="29"/>
      <c r="L39" s="29"/>
      <c r="M39" s="29"/>
      <c r="N39" s="29"/>
      <c r="O39" s="29"/>
      <c r="P39" s="29"/>
      <c r="Q39" s="29"/>
      <c r="R39" s="29"/>
      <c r="S39" s="29"/>
      <c r="T39" s="29"/>
      <c r="U39" s="29"/>
      <c r="V39" s="29"/>
      <c r="W39" s="29"/>
      <c r="X39" s="29"/>
      <c r="Y39" s="29"/>
      <c r="Z39" s="29" t="str">
        <f t="shared" si="1"/>
        <v>V_UEBERSETZUNG</v>
      </c>
      <c r="AM39" s="6"/>
    </row>
    <row r="40" spans="1:39" x14ac:dyDescent="0.2">
      <c r="A40">
        <f>IFERROR(IF(AND(A29=A30,A30=A31,A31=A32,A32=A33,A33=A34,A34=A35,A35=A36,A36=A37,A37=A38,A38=A39),IF(A39+1&gt;MATCH(0,Input_Lieferant!$B$9:$B$158,-1),"",A39+1),A39),"")</f>
        <v>4</v>
      </c>
      <c r="B40" s="29"/>
      <c r="C40" s="29"/>
      <c r="D40" s="29" t="str">
        <f t="shared" si="3"/>
        <v>001</v>
      </c>
      <c r="E40" s="29"/>
      <c r="F40" s="29"/>
      <c r="G40" t="str">
        <f>IF(A40&lt;&gt;"", _xlfn.IFNA(INDEX(Grunddaten!$A$9:$R$134,MATCH(A40,Input_Lieferant!$B$9:$B$134,0),MATCH(Z40,Grunddaten!$A$8:$R$8,0)),""), "")&amp;""</f>
        <v/>
      </c>
      <c r="H40" s="29"/>
      <c r="I40" s="29"/>
      <c r="J40" s="29"/>
      <c r="K40" s="29"/>
      <c r="L40" s="29"/>
      <c r="M40" s="29"/>
      <c r="N40" s="29"/>
      <c r="O40" s="29"/>
      <c r="P40" s="29"/>
      <c r="Q40" s="29"/>
      <c r="R40" s="29"/>
      <c r="S40" s="29"/>
      <c r="T40" s="29"/>
      <c r="U40" s="29"/>
      <c r="V40" s="29"/>
      <c r="W40" s="29"/>
      <c r="X40" s="29"/>
      <c r="Y40" s="29"/>
      <c r="Z40" s="29" t="str">
        <f t="shared" si="1"/>
        <v>V_KENNZIFFER</v>
      </c>
      <c r="AM40" s="6"/>
    </row>
    <row r="41" spans="1:39" x14ac:dyDescent="0.2">
      <c r="A41">
        <f>IFERROR(IF(AND(A30=A31,A31=A32,A32=A33,A33=A34,A34=A35,A35=A36,A36=A37,A37=A38,A38=A39,A39=A40),IF(A40+1&gt;MATCH(0,Input_Lieferant!$B$9:$B$158,-1),"",A40+1),A40),"")</f>
        <v>4</v>
      </c>
      <c r="B41" s="29"/>
      <c r="C41" s="29"/>
      <c r="D41" s="29" t="str">
        <f t="shared" si="3"/>
        <v>001</v>
      </c>
      <c r="E41" s="29"/>
      <c r="F41" s="29"/>
      <c r="G41" t="str">
        <f>IF(A41&lt;&gt;"", _xlfn.IFNA(INDEX(Grunddaten!$A$9:$R$134,MATCH(A41,Input_Lieferant!$B$9:$B$134,0),MATCH(Z41,Grunddaten!$A$8:$R$8,0)),""), "")&amp;""</f>
        <v/>
      </c>
      <c r="H41" s="29"/>
      <c r="I41" s="29"/>
      <c r="J41" s="29"/>
      <c r="K41" s="29"/>
      <c r="L41" s="29"/>
      <c r="M41" s="29"/>
      <c r="N41" s="29"/>
      <c r="O41" s="29"/>
      <c r="P41" s="29"/>
      <c r="Q41" s="29"/>
      <c r="R41" s="29"/>
      <c r="S41" s="29"/>
      <c r="T41" s="29"/>
      <c r="U41" s="29"/>
      <c r="V41" s="29"/>
      <c r="W41" s="29"/>
      <c r="X41" s="29"/>
      <c r="Y41" s="29"/>
      <c r="Z41" s="29" t="str">
        <f t="shared" si="1"/>
        <v>V_NEXT_HIGHER</v>
      </c>
      <c r="AM41" s="6"/>
    </row>
    <row r="42" spans="1:39" x14ac:dyDescent="0.2">
      <c r="A42">
        <f>IFERROR(IF(AND(A31=A32,A32=A33,A33=A34,A34=A35,A35=A36,A36=A37,A37=A38,A38=A39,A39=A40,A40=A41),IF(A41+1&gt;MATCH(0,Input_Lieferant!$B$9:$B$158,-1),"",A41+1),A41),"")</f>
        <v>4</v>
      </c>
      <c r="B42" s="29"/>
      <c r="C42" s="29"/>
      <c r="D42" s="29" t="str">
        <f t="shared" si="3"/>
        <v>001</v>
      </c>
      <c r="E42" s="29"/>
      <c r="F42" s="29"/>
      <c r="G42" t="str">
        <f>IF(A42&lt;&gt;"", _xlfn.IFNA(INDEX(Grunddaten!$A$9:$R$134,MATCH(A42,Input_Lieferant!$B$9:$B$134,0),MATCH(Z42,Grunddaten!$A$8:$R$8,0)),""), "")&amp;""</f>
        <v/>
      </c>
      <c r="H42" s="29"/>
      <c r="I42" s="29"/>
      <c r="J42" s="29"/>
      <c r="K42" s="29"/>
      <c r="L42" s="29"/>
      <c r="M42" s="29"/>
      <c r="N42" s="29"/>
      <c r="O42" s="29"/>
      <c r="P42" s="29"/>
      <c r="Q42" s="29"/>
      <c r="R42" s="29"/>
      <c r="S42" s="29"/>
      <c r="T42" s="29"/>
      <c r="U42" s="29"/>
      <c r="V42" s="29"/>
      <c r="W42" s="29"/>
      <c r="X42" s="29"/>
      <c r="Y42" s="29"/>
      <c r="Z42" s="29" t="str">
        <f t="shared" si="1"/>
        <v>V_ZERTFLUG</v>
      </c>
      <c r="AM42" s="6"/>
    </row>
    <row r="43" spans="1:39" x14ac:dyDescent="0.2">
      <c r="A43">
        <f>IFERROR(IF(AND(A32=A33,A33=A34,A34=A35,A35=A36,A36=A37,A37=A38,A38=A39,A39=A40,A40=A41,A41=A42),IF(A42+1&gt;MATCH(0,Input_Lieferant!$B$9:$B$158,-1),"",A42+1),A42),"")</f>
        <v>4</v>
      </c>
      <c r="B43" s="29"/>
      <c r="C43" s="29"/>
      <c r="D43" s="29" t="str">
        <f t="shared" si="3"/>
        <v>001</v>
      </c>
      <c r="E43" s="29" t="s">
        <v>178</v>
      </c>
      <c r="F43" s="29" t="s">
        <v>178</v>
      </c>
      <c r="G43" t="str">
        <f>IF(A43&lt;&gt;"", _xlfn.IFNA(INDEX(Grunddaten!$A$9:$R$134,MATCH(A43,Input_Lieferant!$B$9:$B$134,0),MATCH(Z43,Grunddaten!$A$8:$R$8,0)),""), "")&amp;""</f>
        <v/>
      </c>
      <c r="H43" s="29"/>
      <c r="I43" s="29"/>
      <c r="J43" s="29"/>
      <c r="K43" s="29"/>
      <c r="L43" s="29"/>
      <c r="M43" s="29"/>
      <c r="N43" s="29"/>
      <c r="O43" s="29"/>
      <c r="P43" s="29"/>
      <c r="Q43" s="29"/>
      <c r="R43" s="29"/>
      <c r="S43" s="29"/>
      <c r="T43" s="29"/>
      <c r="U43" s="29"/>
      <c r="V43" s="29"/>
      <c r="W43" s="29"/>
      <c r="X43" s="29"/>
      <c r="Y43" s="29"/>
      <c r="Z43" s="29" t="str">
        <f t="shared" si="1"/>
        <v>V_APM</v>
      </c>
      <c r="AM43" s="6"/>
    </row>
    <row r="44" spans="1:39" x14ac:dyDescent="0.2">
      <c r="A44">
        <f>IFERROR(IF(AND(A33=A34,A34=A35,A35=A36,A36=A37,A37=A38,A38=A39,A39=A40,A40=A41,A41=A42,A42=A43),IF(A43+1&gt;MATCH(0,Input_Lieferant!$B$9:$B$158,-1),"",A43+1),A43),"")</f>
        <v>4</v>
      </c>
      <c r="B44" s="29"/>
      <c r="C44" s="29"/>
      <c r="D44" s="29" t="str">
        <f t="shared" si="3"/>
        <v>001</v>
      </c>
      <c r="E44" s="29"/>
      <c r="F44" s="29"/>
      <c r="G44" t="str">
        <f>IF(A44&lt;&gt;"", _xlfn.IFNA(INDEX(Grunddaten!$A$9:$R$134,MATCH(A44,Input_Lieferant!$B$9:$B$134,0),MATCH(Z44,Grunddaten!$A$8:$R$8,0)),""), "")&amp;""</f>
        <v/>
      </c>
      <c r="H44" s="29"/>
      <c r="I44" s="29"/>
      <c r="J44" s="29"/>
      <c r="K44" s="29"/>
      <c r="L44" s="29"/>
      <c r="M44" s="29"/>
      <c r="N44" s="29"/>
      <c r="O44" s="29"/>
      <c r="P44" s="29"/>
      <c r="Q44" s="29"/>
      <c r="R44" s="29"/>
      <c r="S44" s="29"/>
      <c r="T44" s="29"/>
      <c r="U44" s="29"/>
      <c r="V44" s="29"/>
      <c r="W44" s="29"/>
      <c r="X44" s="29"/>
      <c r="Y44" s="29"/>
      <c r="Z44" s="29" t="str">
        <f t="shared" si="1"/>
        <v>V_CHEOPS</v>
      </c>
      <c r="AM44" s="6"/>
    </row>
    <row r="45" spans="1:39" x14ac:dyDescent="0.2">
      <c r="A45" s="54">
        <f>IFERROR(IF(AND(A34=A35,A35=A36,A36=A37,A37=A38,A38=A39,A39=A40,A40=A41,A41=A42,A42=A43,A43=A44),IF(A44+1&gt;MATCH(0,Input_Lieferant!$B$9:$B$158,-1),"",A44+1),A44),"")</f>
        <v>4</v>
      </c>
      <c r="B45" s="30"/>
      <c r="C45" s="30"/>
      <c r="D45" s="30" t="str">
        <f t="shared" si="3"/>
        <v>001</v>
      </c>
      <c r="E45" s="30"/>
      <c r="F45" s="30"/>
      <c r="G45" s="54" t="str">
        <f>IF(A45&lt;&gt;"", _xlfn.IFNA(INDEX(Grunddaten!$A$9:$R$134,MATCH(A45,Input_Lieferant!$B$9:$B$134,0),MATCH(Z45,Grunddaten!$A$8:$R$8,0)),""), "")&amp;""</f>
        <v/>
      </c>
      <c r="H45" s="30"/>
      <c r="I45" s="30"/>
      <c r="J45" s="30"/>
      <c r="K45" s="30"/>
      <c r="L45" s="30"/>
      <c r="M45" s="30"/>
      <c r="N45" s="30"/>
      <c r="O45" s="30"/>
      <c r="P45" s="30"/>
      <c r="Q45" s="30"/>
      <c r="R45" s="30"/>
      <c r="S45" s="30"/>
      <c r="T45" s="30"/>
      <c r="U45" s="30"/>
      <c r="V45" s="30"/>
      <c r="W45" s="30"/>
      <c r="X45" s="30"/>
      <c r="Y45" s="30"/>
      <c r="Z45" s="89" t="str">
        <f t="shared" si="1"/>
        <v>V_SVSAA</v>
      </c>
      <c r="AM45" s="6"/>
    </row>
    <row r="46" spans="1:39" x14ac:dyDescent="0.2">
      <c r="A46" t="str">
        <f>IFERROR(IF(AND(A35=A36,A36=A37,A37=A38,A38=A39,A39=A40,A40=A41,A41=A42,A42=A43,A43=A44,A44=A45),IF(A45+1&gt;MATCH(0,Input_Lieferant!$B$9:$B$158,-1),"",A45+1),A45),"")</f>
        <v/>
      </c>
      <c r="B46" s="29"/>
      <c r="C46" s="29"/>
      <c r="D46" s="29" t="str">
        <f t="shared" si="3"/>
        <v/>
      </c>
      <c r="E46" s="29"/>
      <c r="F46" s="29"/>
      <c r="G46" t="str">
        <f>IF(A46&lt;&gt;"", _xlfn.IFNA(INDEX(Grunddaten!$A$9:$R$134,MATCH(A46,Input_Lieferant!$B$9:$B$134,0),MATCH(Z46,Grunddaten!$A$8:$R$8,0)),""), "")&amp;""</f>
        <v/>
      </c>
      <c r="H46" s="29"/>
      <c r="I46" s="29"/>
      <c r="J46" s="29"/>
      <c r="K46" s="29"/>
      <c r="L46" s="29"/>
      <c r="M46" s="29"/>
      <c r="N46" s="29"/>
      <c r="O46" s="29"/>
      <c r="P46" s="29"/>
      <c r="Q46" s="29"/>
      <c r="R46" s="29"/>
      <c r="S46" s="29"/>
      <c r="T46" s="29"/>
      <c r="U46" s="29"/>
      <c r="V46" s="29"/>
      <c r="W46" s="29"/>
      <c r="X46" s="29"/>
      <c r="Y46" s="29"/>
      <c r="Z46" s="29" t="str">
        <f t="shared" si="1"/>
        <v/>
      </c>
      <c r="AM46" s="6"/>
    </row>
    <row r="47" spans="1:39" x14ac:dyDescent="0.2">
      <c r="A47" t="str">
        <f>IFERROR(IF(AND(A36=A37,A37=A38,A38=A39,A39=A40,A40=A41,A41=A42,A42=A43,A43=A44,A44=A45,A45=A46),IF(A46+1&gt;MATCH(0,Input_Lieferant!$B$9:$B$158,-1),"",A46+1),A46),"")</f>
        <v/>
      </c>
      <c r="B47" s="29"/>
      <c r="C47" s="29"/>
      <c r="D47" s="29" t="str">
        <f t="shared" si="3"/>
        <v/>
      </c>
      <c r="E47" s="29"/>
      <c r="F47" s="29"/>
      <c r="G47" t="str">
        <f>IF(A47&lt;&gt;"", _xlfn.IFNA(INDEX(Grunddaten!$A$9:$R$134,MATCH(A47,Input_Lieferant!$B$9:$B$134,0),MATCH(Z47,Grunddaten!$A$8:$R$8,0)),""), "")&amp;""</f>
        <v/>
      </c>
      <c r="H47" s="29"/>
      <c r="I47" s="29"/>
      <c r="J47" s="29"/>
      <c r="K47" s="29"/>
      <c r="L47" s="29"/>
      <c r="M47" s="29"/>
      <c r="N47" s="29"/>
      <c r="O47" s="29"/>
      <c r="P47" s="29"/>
      <c r="Q47" s="29"/>
      <c r="R47" s="29"/>
      <c r="S47" s="29"/>
      <c r="T47" s="29"/>
      <c r="U47" s="29"/>
      <c r="V47" s="29"/>
      <c r="W47" s="29"/>
      <c r="X47" s="29"/>
      <c r="Y47" s="29"/>
      <c r="Z47" s="29" t="str">
        <f t="shared" si="1"/>
        <v/>
      </c>
      <c r="AM47" s="6"/>
    </row>
    <row r="48" spans="1:39" x14ac:dyDescent="0.2">
      <c r="A48" t="str">
        <f>IFERROR(IF(AND(A37=A38,A38=A39,A39=A40,A40=A41,A41=A42,A42=A43,A43=A44,A44=A45,A45=A46,A46=A47),IF(A47+1&gt;MATCH(0,Input_Lieferant!$B$9:$B$158,-1),"",A47+1),A47),"")</f>
        <v/>
      </c>
      <c r="B48" s="29"/>
      <c r="C48" s="29"/>
      <c r="D48" s="29" t="str">
        <f t="shared" si="3"/>
        <v/>
      </c>
      <c r="E48" s="29"/>
      <c r="F48" s="29"/>
      <c r="G48" t="str">
        <f>IF(A48&lt;&gt;"", _xlfn.IFNA(INDEX(Grunddaten!$A$9:$R$134,MATCH(A48,Input_Lieferant!$B$9:$B$134,0),MATCH(Z48,Grunddaten!$A$8:$R$8,0)),""), "")&amp;""</f>
        <v/>
      </c>
      <c r="H48" s="29"/>
      <c r="I48" s="29"/>
      <c r="J48" s="29"/>
      <c r="K48" s="29"/>
      <c r="L48" s="29"/>
      <c r="M48" s="29"/>
      <c r="N48" s="29"/>
      <c r="O48" s="29"/>
      <c r="P48" s="29"/>
      <c r="Q48" s="29"/>
      <c r="R48" s="29"/>
      <c r="S48" s="29"/>
      <c r="T48" s="29"/>
      <c r="U48" s="29"/>
      <c r="V48" s="29"/>
      <c r="W48" s="29"/>
      <c r="X48" s="29"/>
      <c r="Y48" s="29"/>
      <c r="Z48" s="29" t="str">
        <f t="shared" si="1"/>
        <v/>
      </c>
      <c r="AM48" s="6"/>
    </row>
    <row r="49" spans="1:39" x14ac:dyDescent="0.2">
      <c r="A49" t="str">
        <f>IFERROR(IF(AND(A38=A39,A39=A40,A40=A41,A41=A42,A42=A43,A43=A44,A44=A45,A45=A46,A46=A47,A47=A48),IF(A48+1&gt;MATCH(0,Input_Lieferant!$B$9:$B$158,-1),"",A48+1),A48),"")</f>
        <v/>
      </c>
      <c r="B49" s="29"/>
      <c r="C49" s="29"/>
      <c r="D49" s="29" t="str">
        <f t="shared" si="3"/>
        <v/>
      </c>
      <c r="E49" s="29"/>
      <c r="F49" s="29"/>
      <c r="G49" t="str">
        <f>IF(A49&lt;&gt;"", _xlfn.IFNA(INDEX(Grunddaten!$A$9:$R$134,MATCH(A49,Input_Lieferant!$B$9:$B$134,0),MATCH(Z49,Grunddaten!$A$8:$R$8,0)),""), "")&amp;""</f>
        <v/>
      </c>
      <c r="H49" s="29"/>
      <c r="I49" s="29"/>
      <c r="J49" s="29"/>
      <c r="K49" s="29"/>
      <c r="L49" s="29"/>
      <c r="M49" s="29"/>
      <c r="N49" s="29"/>
      <c r="O49" s="29"/>
      <c r="P49" s="29"/>
      <c r="Q49" s="29"/>
      <c r="R49" s="29"/>
      <c r="S49" s="29"/>
      <c r="T49" s="29"/>
      <c r="U49" s="29"/>
      <c r="V49" s="29"/>
      <c r="W49" s="29"/>
      <c r="X49" s="29"/>
      <c r="Y49" s="29"/>
      <c r="Z49" s="29" t="str">
        <f t="shared" si="1"/>
        <v/>
      </c>
      <c r="AM49" s="6"/>
    </row>
    <row r="50" spans="1:39" x14ac:dyDescent="0.2">
      <c r="A50" t="str">
        <f>IFERROR(IF(AND(A39=A40,A40=A41,A41=A42,A42=A43,A43=A44,A44=A45,A45=A46,A46=A47,A47=A48,A48=A49),IF(A49+1&gt;MATCH(0,Input_Lieferant!$B$9:$B$158,-1),"",A49+1),A49),"")</f>
        <v/>
      </c>
      <c r="B50" s="29"/>
      <c r="C50" s="29"/>
      <c r="D50" s="29" t="str">
        <f t="shared" si="3"/>
        <v/>
      </c>
      <c r="E50" s="29"/>
      <c r="F50" s="29"/>
      <c r="G50" t="str">
        <f>IF(A50&lt;&gt;"", _xlfn.IFNA(INDEX(Grunddaten!$A$9:$R$134,MATCH(A50,Input_Lieferant!$B$9:$B$134,0),MATCH(Z50,Grunddaten!$A$8:$R$8,0)),""), "")&amp;""</f>
        <v/>
      </c>
      <c r="H50" s="29"/>
      <c r="I50" s="29"/>
      <c r="J50" s="29"/>
      <c r="K50" s="29"/>
      <c r="L50" s="29"/>
      <c r="M50" s="29"/>
      <c r="N50" s="29"/>
      <c r="O50" s="29"/>
      <c r="P50" s="29"/>
      <c r="Q50" s="29"/>
      <c r="R50" s="29"/>
      <c r="S50" s="29"/>
      <c r="T50" s="29"/>
      <c r="U50" s="29"/>
      <c r="V50" s="29"/>
      <c r="W50" s="29"/>
      <c r="X50" s="29"/>
      <c r="Y50" s="29"/>
      <c r="Z50" s="29" t="str">
        <f t="shared" si="1"/>
        <v/>
      </c>
      <c r="AM50" s="6"/>
    </row>
    <row r="51" spans="1:39" x14ac:dyDescent="0.2">
      <c r="A51" t="str">
        <f>IFERROR(IF(AND(A40=A41,A41=A42,A42=A43,A43=A44,A44=A45,A45=A46,A46=A47,A47=A48,A48=A49,A49=A50),IF(A50+1&gt;MATCH(0,Input_Lieferant!$B$9:$B$158,-1),"",A50+1),A50),"")</f>
        <v/>
      </c>
      <c r="B51" s="29"/>
      <c r="C51" s="29"/>
      <c r="D51" s="29" t="str">
        <f t="shared" si="3"/>
        <v/>
      </c>
      <c r="E51" s="29"/>
      <c r="F51" s="29"/>
      <c r="G51" t="str">
        <f>IF(A51&lt;&gt;"", _xlfn.IFNA(INDEX(Grunddaten!$A$9:$R$134,MATCH(A51,Input_Lieferant!$B$9:$B$134,0),MATCH(Z51,Grunddaten!$A$8:$R$8,0)),""), "")&amp;""</f>
        <v/>
      </c>
      <c r="H51" s="29"/>
      <c r="I51" s="29"/>
      <c r="J51" s="29"/>
      <c r="K51" s="29"/>
      <c r="L51" s="29"/>
      <c r="M51" s="29"/>
      <c r="N51" s="29"/>
      <c r="O51" s="29"/>
      <c r="P51" s="29"/>
      <c r="Q51" s="29"/>
      <c r="R51" s="29"/>
      <c r="S51" s="29"/>
      <c r="T51" s="29"/>
      <c r="U51" s="29"/>
      <c r="V51" s="29"/>
      <c r="W51" s="29"/>
      <c r="X51" s="29"/>
      <c r="Y51" s="29"/>
      <c r="Z51" s="29" t="str">
        <f t="shared" si="1"/>
        <v/>
      </c>
      <c r="AM51" s="6"/>
    </row>
    <row r="52" spans="1:39" x14ac:dyDescent="0.2">
      <c r="A52" t="str">
        <f>IFERROR(IF(AND(A41=A42,A42=A43,A43=A44,A44=A45,A45=A46,A46=A47,A47=A48,A48=A49,A49=A50,A50=A51),IF(A51+1&gt;MATCH(0,Input_Lieferant!$B$9:$B$158,-1),"",A51+1),A51),"")</f>
        <v/>
      </c>
      <c r="B52" s="29"/>
      <c r="C52" s="29"/>
      <c r="D52" s="29" t="str">
        <f t="shared" ref="D52:D65" si="4">IF(A52="","","001")</f>
        <v/>
      </c>
      <c r="E52" s="29"/>
      <c r="F52" s="29"/>
      <c r="G52" t="str">
        <f>IF(A52&lt;&gt;"", _xlfn.IFNA(INDEX(Grunddaten!$A$9:$R$134,MATCH(A52,Input_Lieferant!$B$9:$B$134,0),MATCH(Z52,Grunddaten!$A$8:$R$8,0)),""), "")&amp;""</f>
        <v/>
      </c>
      <c r="H52" s="29"/>
      <c r="I52" s="29"/>
      <c r="J52" s="29"/>
      <c r="K52" s="29"/>
      <c r="L52" s="29"/>
      <c r="M52" s="29"/>
      <c r="N52" s="29"/>
      <c r="O52" s="29"/>
      <c r="P52" s="29"/>
      <c r="Q52" s="29"/>
      <c r="R52" s="29"/>
      <c r="S52" s="29"/>
      <c r="T52" s="29"/>
      <c r="U52" s="29"/>
      <c r="V52" s="29"/>
      <c r="W52" s="29"/>
      <c r="X52" s="29"/>
      <c r="Y52" s="29"/>
      <c r="Z52" s="29" t="str">
        <f t="shared" si="1"/>
        <v/>
      </c>
      <c r="AM52" s="6"/>
    </row>
    <row r="53" spans="1:39" x14ac:dyDescent="0.2">
      <c r="A53" t="str">
        <f>IFERROR(IF(AND(A42=A43,A43=A44,A44=A45,A45=A46,A46=A47,A47=A48,A48=A49,A49=A50,A50=A51,A51=A52),IF(A52+1&gt;MATCH(0,Input_Lieferant!$B$9:$B$158,-1),"",A52+1),A52),"")</f>
        <v/>
      </c>
      <c r="B53" s="29"/>
      <c r="C53" s="29"/>
      <c r="D53" s="29" t="str">
        <f t="shared" si="4"/>
        <v/>
      </c>
      <c r="E53" s="29"/>
      <c r="F53" s="29"/>
      <c r="G53" t="str">
        <f>IF(A53&lt;&gt;"", _xlfn.IFNA(INDEX(Grunddaten!$A$9:$R$134,MATCH(A53,Input_Lieferant!$B$9:$B$134,0),MATCH(Z53,Grunddaten!$A$8:$R$8,0)),""), "")&amp;""</f>
        <v/>
      </c>
      <c r="H53" s="29"/>
      <c r="I53" s="29"/>
      <c r="J53" s="29"/>
      <c r="K53" s="29"/>
      <c r="L53" s="29"/>
      <c r="M53" s="29"/>
      <c r="N53" s="29"/>
      <c r="O53" s="29"/>
      <c r="P53" s="29"/>
      <c r="Q53" s="29"/>
      <c r="R53" s="29"/>
      <c r="S53" s="29"/>
      <c r="T53" s="29"/>
      <c r="U53" s="29"/>
      <c r="V53" s="29"/>
      <c r="W53" s="29"/>
      <c r="X53" s="29"/>
      <c r="Y53" s="29"/>
      <c r="Z53" s="29" t="str">
        <f t="shared" si="1"/>
        <v/>
      </c>
      <c r="AM53" s="6"/>
    </row>
    <row r="54" spans="1:39" x14ac:dyDescent="0.2">
      <c r="A54" t="str">
        <f>IFERROR(IF(AND(A43=A44,A44=A45,A45=A46,A46=A47,A47=A48,A48=A49,A49=A50,A50=A51,A51=A52,A52=A53),IF(A53+1&gt;MATCH(0,Input_Lieferant!$B$9:$B$158,-1),"",A53+1),A53),"")</f>
        <v/>
      </c>
      <c r="B54" s="29"/>
      <c r="C54" s="29"/>
      <c r="D54" s="29" t="str">
        <f t="shared" si="4"/>
        <v/>
      </c>
      <c r="E54" s="29"/>
      <c r="F54" s="29"/>
      <c r="G54" t="str">
        <f>IF(A54&lt;&gt;"", _xlfn.IFNA(INDEX(Grunddaten!$A$9:$R$134,MATCH(A54,Input_Lieferant!$B$9:$B$134,0),MATCH(Z54,Grunddaten!$A$8:$R$8,0)),""), "")&amp;""</f>
        <v/>
      </c>
      <c r="H54" s="29"/>
      <c r="I54" s="29"/>
      <c r="J54" s="29"/>
      <c r="K54" s="29"/>
      <c r="L54" s="29"/>
      <c r="M54" s="29"/>
      <c r="N54" s="29"/>
      <c r="O54" s="29"/>
      <c r="P54" s="29"/>
      <c r="Q54" s="29"/>
      <c r="R54" s="29"/>
      <c r="S54" s="29"/>
      <c r="T54" s="29"/>
      <c r="U54" s="29"/>
      <c r="V54" s="29"/>
      <c r="W54" s="29"/>
      <c r="X54" s="29"/>
      <c r="Y54" s="29"/>
      <c r="Z54" s="29" t="str">
        <f t="shared" si="1"/>
        <v/>
      </c>
      <c r="AM54" s="6"/>
    </row>
    <row r="55" spans="1:39" x14ac:dyDescent="0.2">
      <c r="A55" t="str">
        <f>IFERROR(IF(AND(A44=A45,A45=A46,A46=A47,A47=A48,A48=A49,A49=A50,A50=A51,A51=A52,A52=A53,A53=A54),IF(A54+1&gt;MATCH(0,Input_Lieferant!$B$9:$B$158,-1),"",A54+1),A54),"")</f>
        <v/>
      </c>
      <c r="B55" s="29"/>
      <c r="C55" s="29"/>
      <c r="D55" s="29" t="str">
        <f t="shared" si="4"/>
        <v/>
      </c>
      <c r="E55" s="29"/>
      <c r="F55" s="29"/>
      <c r="G55" t="str">
        <f>IF(A55&lt;&gt;"", _xlfn.IFNA(INDEX(Grunddaten!$A$9:$R$134,MATCH(A55,Input_Lieferant!$B$9:$B$134,0),MATCH(Z55,Grunddaten!$A$8:$R$8,0)),""), "")&amp;""</f>
        <v/>
      </c>
      <c r="H55" s="29"/>
      <c r="I55" s="29"/>
      <c r="J55" s="29"/>
      <c r="K55" s="29"/>
      <c r="L55" s="29"/>
      <c r="M55" s="29"/>
      <c r="N55" s="29"/>
      <c r="O55" s="29"/>
      <c r="P55" s="29"/>
      <c r="Q55" s="29"/>
      <c r="R55" s="29"/>
      <c r="S55" s="29"/>
      <c r="T55" s="29"/>
      <c r="U55" s="29"/>
      <c r="V55" s="29"/>
      <c r="W55" s="29"/>
      <c r="X55" s="29"/>
      <c r="Y55" s="29"/>
      <c r="Z55" s="29" t="str">
        <f t="shared" si="1"/>
        <v/>
      </c>
      <c r="AM55" s="6"/>
    </row>
    <row r="56" spans="1:39" x14ac:dyDescent="0.2">
      <c r="A56" s="54" t="str">
        <f>IFERROR(IF(AND(A45=A46,A46=A47,A47=A48,A48=A49,A49=A50,A50=A51,A51=A52,A52=A53,A53=A54,A54=A55),IF(A55+1&gt;MATCH(0,Input_Lieferant!$B$9:$B$158,-1),"",A55+1),A55),"")</f>
        <v/>
      </c>
      <c r="B56" s="30"/>
      <c r="C56" s="30"/>
      <c r="D56" s="30" t="str">
        <f t="shared" si="4"/>
        <v/>
      </c>
      <c r="E56" s="30"/>
      <c r="F56" s="30"/>
      <c r="G56" s="54" t="str">
        <f>IF(A56&lt;&gt;"", _xlfn.IFNA(INDEX(Grunddaten!$A$9:$R$134,MATCH(A56,Input_Lieferant!$B$9:$B$134,0),MATCH(Z56,Grunddaten!$A$8:$R$8,0)),""), "")&amp;""</f>
        <v/>
      </c>
      <c r="H56" s="30"/>
      <c r="I56" s="30"/>
      <c r="J56" s="30"/>
      <c r="K56" s="30"/>
      <c r="L56" s="30"/>
      <c r="M56" s="30"/>
      <c r="N56" s="30"/>
      <c r="O56" s="30"/>
      <c r="P56" s="30"/>
      <c r="Q56" s="30"/>
      <c r="R56" s="30"/>
      <c r="S56" s="30"/>
      <c r="T56" s="30"/>
      <c r="U56" s="30"/>
      <c r="V56" s="30"/>
      <c r="W56" s="30"/>
      <c r="X56" s="30"/>
      <c r="Y56" s="30"/>
      <c r="Z56" s="89" t="str">
        <f t="shared" si="1"/>
        <v/>
      </c>
      <c r="AM56" s="6"/>
    </row>
    <row r="57" spans="1:39" x14ac:dyDescent="0.2">
      <c r="A57" t="str">
        <f>IFERROR(IF(AND(A46=A47,A47=A48,A48=A49,A49=A50,A50=A51,A51=A52,A52=A53,A53=A54,A54=A55,A55=A56),IF(A56+1&gt;MATCH(0,Input_Lieferant!$B$9:$B$158,-1),"",A56+1),A56),"")</f>
        <v/>
      </c>
      <c r="B57" s="29"/>
      <c r="C57" s="29"/>
      <c r="D57" s="29" t="str">
        <f t="shared" si="4"/>
        <v/>
      </c>
      <c r="E57" s="29" t="s">
        <v>178</v>
      </c>
      <c r="F57" s="29" t="s">
        <v>178</v>
      </c>
      <c r="G57" t="str">
        <f>IF(A57&lt;&gt;"", _xlfn.IFNA(INDEX(Grunddaten!$A$9:$R$134,MATCH(A57,Input_Lieferant!$B$9:$B$134,0),MATCH(Z57,Grunddaten!$A$8:$R$8,0)),""), "")&amp;""</f>
        <v/>
      </c>
      <c r="H57" s="29"/>
      <c r="I57" s="29"/>
      <c r="J57" s="29"/>
      <c r="K57" s="29"/>
      <c r="L57" s="29"/>
      <c r="M57" s="29"/>
      <c r="N57" s="29"/>
      <c r="O57" s="29"/>
      <c r="P57" s="29"/>
      <c r="Q57" s="29"/>
      <c r="R57" s="29"/>
      <c r="S57" s="29"/>
      <c r="T57" s="29"/>
      <c r="U57" s="29"/>
      <c r="V57" s="29"/>
      <c r="W57" s="29"/>
      <c r="X57" s="29"/>
      <c r="Y57" s="29"/>
      <c r="Z57" s="29" t="str">
        <f t="shared" si="1"/>
        <v/>
      </c>
      <c r="AM57" s="6"/>
    </row>
    <row r="58" spans="1:39" x14ac:dyDescent="0.2">
      <c r="A58" t="str">
        <f>IFERROR(IF(AND(A47=A48,A48=A49,A49=A50,A50=A51,A51=A52,A52=A53,A53=A54,A54=A55,A55=A56,A56=A57),IF(A57+1&gt;MATCH(0,Input_Lieferant!$B$9:$B$158,-1),"",A57+1),A57),"")</f>
        <v/>
      </c>
      <c r="B58" s="29"/>
      <c r="C58" s="29"/>
      <c r="D58" s="29" t="str">
        <f t="shared" si="4"/>
        <v/>
      </c>
      <c r="E58" s="29"/>
      <c r="F58" s="29"/>
      <c r="G58" t="str">
        <f>IF(A58&lt;&gt;"", _xlfn.IFNA(INDEX(Grunddaten!$A$9:$R$134,MATCH(A58,Input_Lieferant!$B$9:$B$134,0),MATCH(Z58,Grunddaten!$A$8:$R$8,0)),""), "")&amp;""</f>
        <v/>
      </c>
      <c r="H58" s="29"/>
      <c r="I58" s="29"/>
      <c r="J58" s="29"/>
      <c r="K58" s="29"/>
      <c r="L58" s="29"/>
      <c r="M58" s="29"/>
      <c r="N58" s="29"/>
      <c r="O58" s="29"/>
      <c r="P58" s="29"/>
      <c r="Q58" s="29"/>
      <c r="R58" s="29"/>
      <c r="S58" s="29"/>
      <c r="T58" s="29"/>
      <c r="U58" s="29"/>
      <c r="V58" s="29"/>
      <c r="W58" s="29"/>
      <c r="X58" s="29"/>
      <c r="Y58" s="29"/>
      <c r="Z58" s="29" t="str">
        <f t="shared" si="1"/>
        <v/>
      </c>
      <c r="AM58" s="6"/>
    </row>
    <row r="59" spans="1:39" x14ac:dyDescent="0.2">
      <c r="A59" t="str">
        <f>IFERROR(IF(AND(A48=A49,A49=A50,A50=A51,A51=A52,A52=A53,A53=A54,A54=A55,A55=A56,A56=A57,A57=A58),IF(A58+1&gt;MATCH(0,Input_Lieferant!$B$9:$B$158,-1),"",A58+1),A58),"")</f>
        <v/>
      </c>
      <c r="B59" s="29"/>
      <c r="C59" s="29"/>
      <c r="D59" s="29" t="str">
        <f t="shared" si="4"/>
        <v/>
      </c>
      <c r="E59" s="29"/>
      <c r="F59" s="29"/>
      <c r="G59" t="str">
        <f>IF(A59&lt;&gt;"", _xlfn.IFNA(INDEX(Grunddaten!$A$9:$R$134,MATCH(A59,Input_Lieferant!$B$9:$B$134,0),MATCH(Z59,Grunddaten!$A$8:$R$8,0)),""), "")&amp;""</f>
        <v/>
      </c>
      <c r="H59" s="29"/>
      <c r="I59" s="29"/>
      <c r="J59" s="29"/>
      <c r="K59" s="29"/>
      <c r="L59" s="29"/>
      <c r="M59" s="29"/>
      <c r="N59" s="29"/>
      <c r="O59" s="29"/>
      <c r="P59" s="29"/>
      <c r="Q59" s="29"/>
      <c r="R59" s="29"/>
      <c r="S59" s="29"/>
      <c r="T59" s="29"/>
      <c r="U59" s="29"/>
      <c r="V59" s="29"/>
      <c r="W59" s="29"/>
      <c r="X59" s="29"/>
      <c r="Y59" s="29"/>
      <c r="Z59" s="29" t="str">
        <f t="shared" si="1"/>
        <v/>
      </c>
      <c r="AM59" s="6"/>
    </row>
    <row r="60" spans="1:39" x14ac:dyDescent="0.2">
      <c r="A60" t="str">
        <f>IFERROR(IF(AND(A49=A50,A50=A51,A51=A52,A52=A53,A53=A54,A54=A55,A55=A56,A56=A57,A57=A58,A58=A59),IF(A59+1&gt;MATCH(0,Input_Lieferant!$B$9:$B$158,-1),"",A59+1),A59),"")</f>
        <v/>
      </c>
      <c r="B60" s="29"/>
      <c r="C60" s="29"/>
      <c r="D60" s="29" t="str">
        <f t="shared" si="4"/>
        <v/>
      </c>
      <c r="E60" s="29"/>
      <c r="F60" s="29"/>
      <c r="G60" t="str">
        <f>IF(A60&lt;&gt;"", _xlfn.IFNA(INDEX(Grunddaten!$A$9:$R$134,MATCH(A60,Input_Lieferant!$B$9:$B$134,0),MATCH(Z60,Grunddaten!$A$8:$R$8,0)),""), "")&amp;""</f>
        <v/>
      </c>
      <c r="H60" s="29"/>
      <c r="I60" s="29"/>
      <c r="J60" s="29"/>
      <c r="K60" s="29"/>
      <c r="L60" s="29"/>
      <c r="M60" s="29"/>
      <c r="N60" s="29"/>
      <c r="O60" s="29"/>
      <c r="P60" s="29"/>
      <c r="Q60" s="29"/>
      <c r="R60" s="29"/>
      <c r="S60" s="29"/>
      <c r="T60" s="29"/>
      <c r="U60" s="29"/>
      <c r="V60" s="29"/>
      <c r="W60" s="29"/>
      <c r="X60" s="29"/>
      <c r="Y60" s="29"/>
      <c r="Z60" s="29" t="str">
        <f t="shared" si="1"/>
        <v/>
      </c>
      <c r="AM60" s="6"/>
    </row>
    <row r="61" spans="1:39" x14ac:dyDescent="0.2">
      <c r="A61" t="str">
        <f>IFERROR(IF(AND(A50=A51,A51=A52,A52=A53,A53=A54,A54=A55,A55=A56,A56=A57,A57=A58,A58=A59,A59=A60),IF(A60+1&gt;MATCH(0,Input_Lieferant!$B$9:$B$158,-1),"",A60+1),A60),"")</f>
        <v/>
      </c>
      <c r="B61" s="29"/>
      <c r="C61" s="29"/>
      <c r="D61" s="29" t="str">
        <f t="shared" si="4"/>
        <v/>
      </c>
      <c r="E61" s="29"/>
      <c r="F61" s="29"/>
      <c r="G61" t="str">
        <f>IF(A61&lt;&gt;"", _xlfn.IFNA(INDEX(Grunddaten!$A$9:$R$134,MATCH(A61,Input_Lieferant!$B$9:$B$134,0),MATCH(Z61,Grunddaten!$A$8:$R$8,0)),""), "")&amp;""</f>
        <v/>
      </c>
      <c r="H61" s="29"/>
      <c r="I61" s="29"/>
      <c r="J61" s="29"/>
      <c r="K61" s="29"/>
      <c r="L61" s="29"/>
      <c r="M61" s="29"/>
      <c r="N61" s="29"/>
      <c r="O61" s="29"/>
      <c r="P61" s="29"/>
      <c r="Q61" s="29"/>
      <c r="R61" s="29"/>
      <c r="S61" s="29"/>
      <c r="T61" s="29"/>
      <c r="U61" s="29"/>
      <c r="V61" s="29"/>
      <c r="W61" s="29"/>
      <c r="X61" s="29"/>
      <c r="Y61" s="29"/>
      <c r="Z61" s="29" t="str">
        <f t="shared" si="1"/>
        <v/>
      </c>
      <c r="AM61" s="6"/>
    </row>
    <row r="62" spans="1:39" x14ac:dyDescent="0.2">
      <c r="A62" t="str">
        <f>IFERROR(IF(AND(A51=A52,A52=A53,A53=A54,A54=A55,A55=A56,A56=A57,A57=A58,A58=A59,A59=A60,A60=A61),IF(A61+1&gt;MATCH(0,Input_Lieferant!$B$9:$B$158,-1),"",A61+1),A61),"")</f>
        <v/>
      </c>
      <c r="B62" s="29"/>
      <c r="C62" s="29"/>
      <c r="D62" s="29" t="str">
        <f t="shared" si="4"/>
        <v/>
      </c>
      <c r="E62" s="29"/>
      <c r="F62" s="29"/>
      <c r="G62" t="str">
        <f>IF(A62&lt;&gt;"", _xlfn.IFNA(INDEX(Grunddaten!$A$9:$R$134,MATCH(A62,Input_Lieferant!$B$9:$B$134,0),MATCH(Z62,Grunddaten!$A$8:$R$8,0)),""), "")&amp;""</f>
        <v/>
      </c>
      <c r="H62" s="29"/>
      <c r="I62" s="29"/>
      <c r="J62" s="29"/>
      <c r="K62" s="29"/>
      <c r="L62" s="29"/>
      <c r="M62" s="29"/>
      <c r="N62" s="29"/>
      <c r="O62" s="29"/>
      <c r="P62" s="29"/>
      <c r="Q62" s="29"/>
      <c r="R62" s="29"/>
      <c r="S62" s="29"/>
      <c r="T62" s="29"/>
      <c r="U62" s="29"/>
      <c r="V62" s="29"/>
      <c r="W62" s="29"/>
      <c r="X62" s="29"/>
      <c r="Y62" s="29"/>
      <c r="Z62" s="29" t="str">
        <f t="shared" si="1"/>
        <v/>
      </c>
      <c r="AM62" s="6"/>
    </row>
    <row r="63" spans="1:39" x14ac:dyDescent="0.2">
      <c r="A63" t="str">
        <f>IFERROR(IF(AND(A52=A53,A53=A54,A54=A55,A55=A56,A56=A57,A57=A58,A58=A59,A59=A60,A60=A61,A61=A62),IF(A62+1&gt;MATCH(0,Input_Lieferant!$B$9:$B$158,-1),"",A62+1),A62),"")</f>
        <v/>
      </c>
      <c r="B63" s="29"/>
      <c r="C63" s="29"/>
      <c r="D63" s="29" t="str">
        <f t="shared" si="4"/>
        <v/>
      </c>
      <c r="E63" s="29"/>
      <c r="F63" s="29"/>
      <c r="G63" t="str">
        <f>IF(A63&lt;&gt;"", _xlfn.IFNA(INDEX(Grunddaten!$A$9:$R$134,MATCH(A63,Input_Lieferant!$B$9:$B$134,0),MATCH(Z63,Grunddaten!$A$8:$R$8,0)),""), "")&amp;""</f>
        <v/>
      </c>
      <c r="H63" s="29"/>
      <c r="I63" s="29"/>
      <c r="J63" s="29"/>
      <c r="K63" s="29"/>
      <c r="L63" s="29"/>
      <c r="M63" s="29"/>
      <c r="N63" s="29"/>
      <c r="O63" s="29"/>
      <c r="P63" s="29"/>
      <c r="Q63" s="29"/>
      <c r="R63" s="29"/>
      <c r="S63" s="29"/>
      <c r="T63" s="29"/>
      <c r="U63" s="29"/>
      <c r="V63" s="29"/>
      <c r="W63" s="29"/>
      <c r="X63" s="29"/>
      <c r="Y63" s="29"/>
      <c r="Z63" s="29" t="str">
        <f t="shared" si="1"/>
        <v/>
      </c>
      <c r="AM63" s="6"/>
    </row>
    <row r="64" spans="1:39" x14ac:dyDescent="0.2">
      <c r="A64" t="str">
        <f>IFERROR(IF(AND(A53=A54,A54=A55,A55=A56,A56=A57,A57=A58,A58=A59,A59=A60,A60=A61,A61=A62,A62=A63),IF(A63+1&gt;MATCH(0,Input_Lieferant!$B$9:$B$158,-1),"",A63+1),A63),"")</f>
        <v/>
      </c>
      <c r="B64" s="29"/>
      <c r="C64" s="29"/>
      <c r="D64" s="29" t="str">
        <f t="shared" si="4"/>
        <v/>
      </c>
      <c r="E64" s="29"/>
      <c r="F64" s="29"/>
      <c r="G64" t="str">
        <f>IF(A64&lt;&gt;"", _xlfn.IFNA(INDEX(Grunddaten!$A$9:$R$134,MATCH(A64,Input_Lieferant!$B$9:$B$134,0),MATCH(Z64,Grunddaten!$A$8:$R$8,0)),""), "")&amp;""</f>
        <v/>
      </c>
      <c r="H64" s="29"/>
      <c r="I64" s="29"/>
      <c r="J64" s="29"/>
      <c r="K64" s="29"/>
      <c r="L64" s="29"/>
      <c r="M64" s="29"/>
      <c r="N64" s="29"/>
      <c r="O64" s="29"/>
      <c r="P64" s="29"/>
      <c r="Q64" s="29"/>
      <c r="R64" s="29"/>
      <c r="S64" s="29"/>
      <c r="T64" s="29"/>
      <c r="U64" s="29"/>
      <c r="V64" s="29"/>
      <c r="W64" s="29"/>
      <c r="X64" s="29"/>
      <c r="Y64" s="29"/>
      <c r="Z64" s="29" t="str">
        <f t="shared" si="1"/>
        <v/>
      </c>
      <c r="AM64" s="6"/>
    </row>
    <row r="65" spans="1:39" x14ac:dyDescent="0.2">
      <c r="A65" t="str">
        <f>IFERROR(IF(AND(A54=A55,A55=A56,A56=A57,A57=A58,A58=A59,A59=A60,A60=A61,A61=A62,A62=A63,A63=A64),IF(A64+1&gt;MATCH(0,Input_Lieferant!$B$9:$B$158,-1),"",A64+1),A64),"")</f>
        <v/>
      </c>
      <c r="B65" s="29"/>
      <c r="C65" s="29"/>
      <c r="D65" s="29" t="str">
        <f t="shared" si="4"/>
        <v/>
      </c>
      <c r="E65" s="29"/>
      <c r="F65" s="29"/>
      <c r="G65" t="str">
        <f>IF(A65&lt;&gt;"", _xlfn.IFNA(INDEX(Grunddaten!$A$9:$R$134,MATCH(A65,Input_Lieferant!$B$9:$B$134,0),MATCH(Z65,Grunddaten!$A$8:$R$8,0)),""), "")&amp;""</f>
        <v/>
      </c>
      <c r="H65" s="29"/>
      <c r="I65" s="29"/>
      <c r="J65" s="29"/>
      <c r="K65" s="29"/>
      <c r="L65" s="29"/>
      <c r="M65" s="29"/>
      <c r="N65" s="29"/>
      <c r="O65" s="29"/>
      <c r="P65" s="29"/>
      <c r="Q65" s="29"/>
      <c r="R65" s="29"/>
      <c r="S65" s="29"/>
      <c r="T65" s="29"/>
      <c r="U65" s="29"/>
      <c r="V65" s="29"/>
      <c r="W65" s="29"/>
      <c r="X65" s="29"/>
      <c r="Y65" s="29"/>
      <c r="Z65" s="29" t="str">
        <f t="shared" si="1"/>
        <v/>
      </c>
      <c r="AM65" s="6"/>
    </row>
    <row r="66" spans="1:39" x14ac:dyDescent="0.2">
      <c r="A66" t="str">
        <f>IFERROR(IF(AND(A55=A56,A56=A57,A57=A58,A58=A59,A59=A60,A60=A61,A61=A62,A62=A63,A63=A64,A64=A65),IF(A65+1&gt;MATCH(0,Input_Lieferant!$B$9:$B$158,-1),"",A65+1),A65),"")</f>
        <v/>
      </c>
      <c r="B66" s="29"/>
      <c r="C66" s="29"/>
      <c r="D66" s="29" t="str">
        <f t="shared" ref="D66:D79" si="5">IF(A66="","","001")</f>
        <v/>
      </c>
      <c r="E66" s="29"/>
      <c r="F66" s="29"/>
      <c r="G66" t="str">
        <f>IF(A66&lt;&gt;"", _xlfn.IFNA(INDEX(Grunddaten!$A$9:$R$134,MATCH(A66,Input_Lieferant!$B$9:$B$134,0),MATCH(Z66,Grunddaten!$A$8:$R$8,0)),""), "")&amp;""</f>
        <v/>
      </c>
      <c r="H66" s="29"/>
      <c r="I66" s="29"/>
      <c r="J66" s="29"/>
      <c r="K66" s="29"/>
      <c r="L66" s="29"/>
      <c r="M66" s="29"/>
      <c r="N66" s="29"/>
      <c r="O66" s="29"/>
      <c r="P66" s="29"/>
      <c r="Q66" s="29"/>
      <c r="R66" s="29"/>
      <c r="S66" s="29"/>
      <c r="T66" s="29"/>
      <c r="U66" s="29"/>
      <c r="V66" s="29"/>
      <c r="W66" s="29"/>
      <c r="X66" s="29"/>
      <c r="Y66" s="29"/>
      <c r="Z66" s="29" t="str">
        <f t="shared" si="1"/>
        <v/>
      </c>
      <c r="AM66" s="6"/>
    </row>
    <row r="67" spans="1:39" x14ac:dyDescent="0.2">
      <c r="A67" s="54" t="str">
        <f>IFERROR(IF(AND(A56=A57,A57=A58,A58=A59,A59=A60,A60=A61,A61=A62,A62=A63,A63=A64,A64=A65,A65=A66),IF(A66+1&gt;MATCH(0,Input_Lieferant!$B$9:$B$158,-1),"",A66+1),A66),"")</f>
        <v/>
      </c>
      <c r="B67" s="30"/>
      <c r="C67" s="30"/>
      <c r="D67" s="30" t="str">
        <f t="shared" si="5"/>
        <v/>
      </c>
      <c r="E67" s="30"/>
      <c r="F67" s="30"/>
      <c r="G67" s="54" t="str">
        <f>IF(A67&lt;&gt;"", _xlfn.IFNA(INDEX(Grunddaten!$A$9:$R$134,MATCH(A67,Input_Lieferant!$B$9:$B$134,0),MATCH(Z67,Grunddaten!$A$8:$R$8,0)),""), "")&amp;""</f>
        <v/>
      </c>
      <c r="H67" s="30"/>
      <c r="I67" s="30"/>
      <c r="J67" s="30"/>
      <c r="K67" s="30"/>
      <c r="L67" s="30"/>
      <c r="M67" s="30"/>
      <c r="N67" s="30"/>
      <c r="O67" s="30"/>
      <c r="P67" s="30"/>
      <c r="Q67" s="30"/>
      <c r="R67" s="30"/>
      <c r="S67" s="30"/>
      <c r="T67" s="30"/>
      <c r="U67" s="30"/>
      <c r="V67" s="30"/>
      <c r="W67" s="30"/>
      <c r="X67" s="30"/>
      <c r="Y67" s="30"/>
      <c r="Z67" s="89" t="str">
        <f t="shared" si="1"/>
        <v/>
      </c>
      <c r="AM67" s="6"/>
    </row>
    <row r="68" spans="1:39" x14ac:dyDescent="0.2">
      <c r="A68" t="str">
        <f>IFERROR(IF(AND(A57=A58,A58=A59,A59=A60,A60=A61,A61=A62,A62=A63,A63=A64,A64=A65,A65=A66,A66=A67),IF(A67+1&gt;MATCH(0,Input_Lieferant!$B$9:$B$158,-1),"",A67+1),A67),"")</f>
        <v/>
      </c>
      <c r="B68" s="29"/>
      <c r="C68" s="29"/>
      <c r="D68" s="29" t="str">
        <f t="shared" si="5"/>
        <v/>
      </c>
      <c r="E68" s="29"/>
      <c r="F68" s="29"/>
      <c r="G68" t="str">
        <f>IF(A68&lt;&gt;"", _xlfn.IFNA(INDEX(Grunddaten!$A$9:$R$134,MATCH(A68,Input_Lieferant!$B$9:$B$134,0),MATCH(Z68,Grunddaten!$A$8:$R$8,0)),""), "")&amp;""</f>
        <v/>
      </c>
      <c r="H68" s="29"/>
      <c r="I68" s="29"/>
      <c r="J68" s="29"/>
      <c r="K68" s="29"/>
      <c r="L68" s="29"/>
      <c r="M68" s="29"/>
      <c r="N68" s="29"/>
      <c r="O68" s="29"/>
      <c r="P68" s="29"/>
      <c r="Q68" s="29"/>
      <c r="R68" s="29"/>
      <c r="S68" s="29"/>
      <c r="T68" s="29"/>
      <c r="U68" s="29"/>
      <c r="V68" s="29"/>
      <c r="W68" s="29"/>
      <c r="X68" s="29"/>
      <c r="Y68" s="29"/>
      <c r="Z68" s="29" t="str">
        <f t="shared" si="1"/>
        <v/>
      </c>
      <c r="AM68" s="6"/>
    </row>
    <row r="69" spans="1:39" x14ac:dyDescent="0.2">
      <c r="A69" t="str">
        <f>IFERROR(IF(AND(A58=A59,A59=A60,A60=A61,A61=A62,A62=A63,A63=A64,A64=A65,A65=A66,A66=A67,A67=A68),IF(A68+1&gt;MATCH(0,Input_Lieferant!$B$9:$B$158,-1),"",A68+1),A68),"")</f>
        <v/>
      </c>
      <c r="B69" s="29"/>
      <c r="C69" s="29"/>
      <c r="D69" s="29" t="str">
        <f t="shared" si="5"/>
        <v/>
      </c>
      <c r="E69" s="29"/>
      <c r="F69" s="29"/>
      <c r="G69" t="str">
        <f>IF(A69&lt;&gt;"", _xlfn.IFNA(INDEX(Grunddaten!$A$9:$R$134,MATCH(A69,Input_Lieferant!$B$9:$B$134,0),MATCH(Z69,Grunddaten!$A$8:$R$8,0)),""), "")&amp;""</f>
        <v/>
      </c>
      <c r="H69" s="29"/>
      <c r="I69" s="29"/>
      <c r="J69" s="29"/>
      <c r="K69" s="29"/>
      <c r="L69" s="29"/>
      <c r="M69" s="29"/>
      <c r="N69" s="29"/>
      <c r="O69" s="29"/>
      <c r="P69" s="29"/>
      <c r="Q69" s="29"/>
      <c r="R69" s="29"/>
      <c r="S69" s="29"/>
      <c r="T69" s="29"/>
      <c r="U69" s="29"/>
      <c r="V69" s="29"/>
      <c r="W69" s="29"/>
      <c r="X69" s="29"/>
      <c r="Y69" s="29"/>
      <c r="Z69" s="29" t="str">
        <f t="shared" si="1"/>
        <v/>
      </c>
      <c r="AM69" s="6"/>
    </row>
    <row r="70" spans="1:39" x14ac:dyDescent="0.2">
      <c r="A70" t="str">
        <f>IFERROR(IF(AND(A59=A60,A60=A61,A61=A62,A62=A63,A63=A64,A64=A65,A65=A66,A66=A67,A67=A68,A68=A69),IF(A69+1&gt;MATCH(0,Input_Lieferant!$B$9:$B$158,-1),"",A69+1),A69),"")</f>
        <v/>
      </c>
      <c r="B70" s="29"/>
      <c r="C70" s="29"/>
      <c r="D70" s="29" t="str">
        <f t="shared" si="5"/>
        <v/>
      </c>
      <c r="E70" s="29"/>
      <c r="F70" s="29"/>
      <c r="G70" t="str">
        <f>IF(A70&lt;&gt;"", _xlfn.IFNA(INDEX(Grunddaten!$A$9:$R$134,MATCH(A70,Input_Lieferant!$B$9:$B$134,0),MATCH(Z70,Grunddaten!$A$8:$R$8,0)),""), "")&amp;""</f>
        <v/>
      </c>
      <c r="H70" s="29"/>
      <c r="I70" s="29"/>
      <c r="J70" s="29"/>
      <c r="K70" s="29"/>
      <c r="L70" s="29"/>
      <c r="M70" s="29"/>
      <c r="N70" s="29"/>
      <c r="O70" s="29"/>
      <c r="P70" s="29"/>
      <c r="Q70" s="29"/>
      <c r="R70" s="29"/>
      <c r="S70" s="29"/>
      <c r="T70" s="29"/>
      <c r="U70" s="29"/>
      <c r="V70" s="29"/>
      <c r="W70" s="29"/>
      <c r="X70" s="29"/>
      <c r="Y70" s="29"/>
      <c r="Z70" s="29" t="str">
        <f t="shared" si="1"/>
        <v/>
      </c>
      <c r="AM70" s="6"/>
    </row>
    <row r="71" spans="1:39" x14ac:dyDescent="0.2">
      <c r="A71" t="str">
        <f>IFERROR(IF(AND(A60=A61,A61=A62,A62=A63,A63=A64,A64=A65,A65=A66,A66=A67,A67=A68,A68=A69,A69=A70),IF(A70+1&gt;MATCH(0,Input_Lieferant!$B$9:$B$158,-1),"",A70+1),A70),"")</f>
        <v/>
      </c>
      <c r="B71" s="29"/>
      <c r="C71" s="29"/>
      <c r="D71" s="29" t="str">
        <f t="shared" si="5"/>
        <v/>
      </c>
      <c r="E71" s="29" t="s">
        <v>178</v>
      </c>
      <c r="F71" s="29" t="s">
        <v>178</v>
      </c>
      <c r="G71" t="str">
        <f>IF(A71&lt;&gt;"", _xlfn.IFNA(INDEX(Grunddaten!$A$9:$R$134,MATCH(A71,Input_Lieferant!$B$9:$B$134,0),MATCH(Z71,Grunddaten!$A$8:$R$8,0)),""), "")&amp;""</f>
        <v/>
      </c>
      <c r="H71" s="29"/>
      <c r="I71" s="29"/>
      <c r="J71" s="29"/>
      <c r="K71" s="29"/>
      <c r="L71" s="29"/>
      <c r="M71" s="29"/>
      <c r="N71" s="29"/>
      <c r="O71" s="29"/>
      <c r="P71" s="29"/>
      <c r="Q71" s="29"/>
      <c r="R71" s="29"/>
      <c r="S71" s="29"/>
      <c r="T71" s="29"/>
      <c r="U71" s="29"/>
      <c r="V71" s="29"/>
      <c r="W71" s="29"/>
      <c r="X71" s="29"/>
      <c r="Y71" s="29"/>
      <c r="Z71" s="29" t="str">
        <f t="shared" si="1"/>
        <v/>
      </c>
      <c r="AM71" s="6"/>
    </row>
    <row r="72" spans="1:39" x14ac:dyDescent="0.2">
      <c r="A72" t="str">
        <f>IFERROR(IF(AND(A61=A62,A62=A63,A63=A64,A64=A65,A65=A66,A66=A67,A67=A68,A68=A69,A69=A70,A70=A71),IF(A71+1&gt;MATCH(0,Input_Lieferant!$B$9:$B$158,-1),"",A71+1),A71),"")</f>
        <v/>
      </c>
      <c r="B72" s="29"/>
      <c r="C72" s="29"/>
      <c r="D72" s="29" t="str">
        <f t="shared" si="5"/>
        <v/>
      </c>
      <c r="E72" s="29"/>
      <c r="F72" s="29"/>
      <c r="G72" t="str">
        <f>IF(A72&lt;&gt;"", _xlfn.IFNA(INDEX(Grunddaten!$A$9:$R$134,MATCH(A72,Input_Lieferant!$B$9:$B$134,0),MATCH(Z72,Grunddaten!$A$8:$R$8,0)),""), "")&amp;""</f>
        <v/>
      </c>
      <c r="H72" s="29"/>
      <c r="I72" s="29"/>
      <c r="J72" s="29"/>
      <c r="K72" s="29"/>
      <c r="L72" s="29"/>
      <c r="M72" s="29"/>
      <c r="N72" s="29"/>
      <c r="O72" s="29"/>
      <c r="P72" s="29"/>
      <c r="Q72" s="29"/>
      <c r="R72" s="29"/>
      <c r="S72" s="29"/>
      <c r="T72" s="29"/>
      <c r="U72" s="29"/>
      <c r="V72" s="29"/>
      <c r="W72" s="29"/>
      <c r="X72" s="29"/>
      <c r="Y72" s="29"/>
      <c r="Z72" s="29" t="str">
        <f t="shared" si="1"/>
        <v/>
      </c>
      <c r="AM72" s="6"/>
    </row>
    <row r="73" spans="1:39" x14ac:dyDescent="0.2">
      <c r="A73" t="str">
        <f>IFERROR(IF(AND(A62=A63,A63=A64,A64=A65,A65=A66,A66=A67,A67=A68,A68=A69,A69=A70,A70=A71,A71=A72),IF(A72+1&gt;MATCH(0,Input_Lieferant!$B$9:$B$158,-1),"",A72+1),A72),"")</f>
        <v/>
      </c>
      <c r="B73" s="29"/>
      <c r="C73" s="29"/>
      <c r="D73" s="29" t="str">
        <f t="shared" si="5"/>
        <v/>
      </c>
      <c r="E73" s="29"/>
      <c r="F73" s="29"/>
      <c r="G73" t="str">
        <f>IF(A73&lt;&gt;"", _xlfn.IFNA(INDEX(Grunddaten!$A$9:$R$134,MATCH(A73,Input_Lieferant!$B$9:$B$134,0),MATCH(Z73,Grunddaten!$A$8:$R$8,0)),""), "")&amp;""</f>
        <v/>
      </c>
      <c r="H73" s="29"/>
      <c r="I73" s="29"/>
      <c r="J73" s="29"/>
      <c r="K73" s="29"/>
      <c r="L73" s="29"/>
      <c r="M73" s="29"/>
      <c r="N73" s="29"/>
      <c r="O73" s="29"/>
      <c r="P73" s="29"/>
      <c r="Q73" s="29"/>
      <c r="R73" s="29"/>
      <c r="S73" s="29"/>
      <c r="T73" s="29"/>
      <c r="U73" s="29"/>
      <c r="V73" s="29"/>
      <c r="W73" s="29"/>
      <c r="X73" s="29"/>
      <c r="Y73" s="29"/>
      <c r="Z73" s="29" t="str">
        <f t="shared" si="1"/>
        <v/>
      </c>
      <c r="AM73" s="6"/>
    </row>
    <row r="74" spans="1:39" x14ac:dyDescent="0.2">
      <c r="A74" t="str">
        <f>IFERROR(IF(AND(A63=A64,A64=A65,A65=A66,A66=A67,A67=A68,A68=A69,A69=A70,A70=A71,A71=A72,A72=A73),IF(A73+1&gt;MATCH(0,Input_Lieferant!$B$9:$B$158,-1),"",A73+1),A73),"")</f>
        <v/>
      </c>
      <c r="B74" s="29"/>
      <c r="C74" s="29"/>
      <c r="D74" s="29" t="str">
        <f t="shared" si="5"/>
        <v/>
      </c>
      <c r="E74" s="29"/>
      <c r="F74" s="29"/>
      <c r="G74" t="str">
        <f>IF(A74&lt;&gt;"", _xlfn.IFNA(INDEX(Grunddaten!$A$9:$R$134,MATCH(A74,Input_Lieferant!$B$9:$B$134,0),MATCH(Z74,Grunddaten!$A$8:$R$8,0)),""), "")&amp;""</f>
        <v/>
      </c>
      <c r="H74" s="29"/>
      <c r="I74" s="29"/>
      <c r="J74" s="29"/>
      <c r="K74" s="29"/>
      <c r="L74" s="29"/>
      <c r="M74" s="29"/>
      <c r="N74" s="29"/>
      <c r="O74" s="29"/>
      <c r="P74" s="29"/>
      <c r="Q74" s="29"/>
      <c r="R74" s="29"/>
      <c r="S74" s="29"/>
      <c r="T74" s="29"/>
      <c r="U74" s="29"/>
      <c r="V74" s="29"/>
      <c r="W74" s="29"/>
      <c r="X74" s="29"/>
      <c r="Y74" s="29"/>
      <c r="Z74" s="29" t="str">
        <f t="shared" si="1"/>
        <v/>
      </c>
      <c r="AM74" s="6"/>
    </row>
    <row r="75" spans="1:39" x14ac:dyDescent="0.2">
      <c r="A75" t="str">
        <f>IFERROR(IF(AND(A64=A65,A65=A66,A66=A67,A67=A68,A68=A69,A69=A70,A70=A71,A71=A72,A72=A73,A73=A74),IF(A74+1&gt;MATCH(0,Input_Lieferant!$B$9:$B$158,-1),"",A74+1),A74),"")</f>
        <v/>
      </c>
      <c r="B75" s="29"/>
      <c r="C75" s="29"/>
      <c r="D75" s="29" t="str">
        <f t="shared" si="5"/>
        <v/>
      </c>
      <c r="E75" s="29"/>
      <c r="F75" s="29"/>
      <c r="G75" t="str">
        <f>IF(A75&lt;&gt;"", _xlfn.IFNA(INDEX(Grunddaten!$A$9:$R$134,MATCH(A75,Input_Lieferant!$B$9:$B$134,0),MATCH(Z75,Grunddaten!$A$8:$R$8,0)),""), "")&amp;""</f>
        <v/>
      </c>
      <c r="H75" s="29"/>
      <c r="I75" s="29"/>
      <c r="J75" s="29"/>
      <c r="K75" s="29"/>
      <c r="L75" s="29"/>
      <c r="M75" s="29"/>
      <c r="N75" s="29"/>
      <c r="O75" s="29"/>
      <c r="P75" s="29"/>
      <c r="Q75" s="29"/>
      <c r="R75" s="29"/>
      <c r="S75" s="29"/>
      <c r="T75" s="29"/>
      <c r="U75" s="29"/>
      <c r="V75" s="29"/>
      <c r="W75" s="29"/>
      <c r="X75" s="29"/>
      <c r="Y75" s="29"/>
      <c r="Z75" s="29" t="str">
        <f t="shared" si="1"/>
        <v/>
      </c>
      <c r="AM75" s="6"/>
    </row>
    <row r="76" spans="1:39" x14ac:dyDescent="0.2">
      <c r="A76" t="str">
        <f>IFERROR(IF(AND(A65=A66,A66=A67,A67=A68,A68=A69,A69=A70,A70=A71,A71=A72,A72=A73,A73=A74,A74=A75),IF(A75+1&gt;MATCH(0,Input_Lieferant!$B$9:$B$158,-1),"",A75+1),A75),"")</f>
        <v/>
      </c>
      <c r="B76" s="29"/>
      <c r="C76" s="29"/>
      <c r="D76" s="29" t="str">
        <f t="shared" si="5"/>
        <v/>
      </c>
      <c r="E76" s="29"/>
      <c r="F76" s="29"/>
      <c r="G76" t="str">
        <f>IF(A76&lt;&gt;"", _xlfn.IFNA(INDEX(Grunddaten!$A$9:$R$134,MATCH(A76,Input_Lieferant!$B$9:$B$134,0),MATCH(Z76,Grunddaten!$A$8:$R$8,0)),""), "")&amp;""</f>
        <v/>
      </c>
      <c r="H76" s="29"/>
      <c r="I76" s="29"/>
      <c r="J76" s="29"/>
      <c r="K76" s="29"/>
      <c r="L76" s="29"/>
      <c r="M76" s="29"/>
      <c r="N76" s="29"/>
      <c r="O76" s="29"/>
      <c r="P76" s="29"/>
      <c r="Q76" s="29"/>
      <c r="R76" s="29"/>
      <c r="S76" s="29"/>
      <c r="T76" s="29"/>
      <c r="U76" s="29"/>
      <c r="V76" s="29"/>
      <c r="W76" s="29"/>
      <c r="X76" s="29"/>
      <c r="Y76" s="29"/>
      <c r="Z76" s="29" t="str">
        <f t="shared" si="1"/>
        <v/>
      </c>
      <c r="AM76" s="6"/>
    </row>
    <row r="77" spans="1:39" x14ac:dyDescent="0.2">
      <c r="A77" t="str">
        <f>IFERROR(IF(AND(A66=A67,A67=A68,A68=A69,A69=A70,A70=A71,A71=A72,A72=A73,A73=A74,A74=A75,A75=A76),IF(A76+1&gt;MATCH(0,Input_Lieferant!$B$9:$B$158,-1),"",A76+1),A76),"")</f>
        <v/>
      </c>
      <c r="B77" s="29"/>
      <c r="C77" s="29"/>
      <c r="D77" s="29" t="str">
        <f t="shared" si="5"/>
        <v/>
      </c>
      <c r="E77" s="29"/>
      <c r="F77" s="29"/>
      <c r="G77" t="str">
        <f>IF(A77&lt;&gt;"", _xlfn.IFNA(INDEX(Grunddaten!$A$9:$R$134,MATCH(A77,Input_Lieferant!$B$9:$B$134,0),MATCH(Z77,Grunddaten!$A$8:$R$8,0)),""), "")&amp;""</f>
        <v/>
      </c>
      <c r="H77" s="29"/>
      <c r="I77" s="29"/>
      <c r="J77" s="29"/>
      <c r="K77" s="29"/>
      <c r="L77" s="29"/>
      <c r="M77" s="29"/>
      <c r="N77" s="29"/>
      <c r="O77" s="29"/>
      <c r="P77" s="29"/>
      <c r="Q77" s="29"/>
      <c r="R77" s="29"/>
      <c r="S77" s="29"/>
      <c r="T77" s="29"/>
      <c r="U77" s="29"/>
      <c r="V77" s="29"/>
      <c r="W77" s="29"/>
      <c r="X77" s="29"/>
      <c r="Y77" s="29"/>
      <c r="Z77" s="29" t="str">
        <f t="shared" si="1"/>
        <v/>
      </c>
      <c r="AM77" s="6"/>
    </row>
    <row r="78" spans="1:39" x14ac:dyDescent="0.2">
      <c r="A78" s="54" t="str">
        <f>IFERROR(IF(AND(A67=A68,A68=A69,A69=A70,A70=A71,A71=A72,A72=A73,A73=A74,A74=A75,A75=A76,A76=A77),IF(A77+1&gt;MATCH(0,Input_Lieferant!$B$9:$B$158,-1),"",A77+1),A77),"")</f>
        <v/>
      </c>
      <c r="B78" s="30"/>
      <c r="C78" s="30"/>
      <c r="D78" s="30" t="str">
        <f t="shared" si="5"/>
        <v/>
      </c>
      <c r="E78" s="30"/>
      <c r="F78" s="30"/>
      <c r="G78" s="54" t="str">
        <f>IF(A78&lt;&gt;"", _xlfn.IFNA(INDEX(Grunddaten!$A$9:$R$134,MATCH(A78,Input_Lieferant!$B$9:$B$134,0),MATCH(Z78,Grunddaten!$A$8:$R$8,0)),""), "")&amp;""</f>
        <v/>
      </c>
      <c r="H78" s="30"/>
      <c r="I78" s="30"/>
      <c r="J78" s="30"/>
      <c r="K78" s="30"/>
      <c r="L78" s="30"/>
      <c r="M78" s="30"/>
      <c r="N78" s="30"/>
      <c r="O78" s="30"/>
      <c r="P78" s="30"/>
      <c r="Q78" s="30"/>
      <c r="R78" s="30"/>
      <c r="S78" s="30"/>
      <c r="T78" s="30"/>
      <c r="U78" s="30"/>
      <c r="V78" s="30"/>
      <c r="W78" s="30"/>
      <c r="X78" s="30"/>
      <c r="Y78" s="30"/>
      <c r="Z78" s="89" t="str">
        <f t="shared" ref="Z78:Z141" si="6">IF(A78&lt;&gt;"", Z67&amp;"","")</f>
        <v/>
      </c>
      <c r="AM78" s="6"/>
    </row>
    <row r="79" spans="1:39" x14ac:dyDescent="0.2">
      <c r="A79" t="str">
        <f>IFERROR(IF(AND(A68=A69,A69=A70,A70=A71,A71=A72,A72=A73,A73=A74,A74=A75,A75=A76,A76=A77,A77=A78),IF(A78+1&gt;MATCH(0,Input_Lieferant!$B$9:$B$158,-1),"",A78+1),A78),"")</f>
        <v/>
      </c>
      <c r="B79" s="29"/>
      <c r="C79" s="29"/>
      <c r="D79" s="29" t="str">
        <f t="shared" si="5"/>
        <v/>
      </c>
      <c r="E79" s="29"/>
      <c r="F79" s="29"/>
      <c r="G79" t="str">
        <f>IF(A79&lt;&gt;"", _xlfn.IFNA(INDEX(Grunddaten!$A$9:$R$134,MATCH(A79,Input_Lieferant!$B$9:$B$134,0),MATCH(Z79,Grunddaten!$A$8:$R$8,0)),""), "")&amp;""</f>
        <v/>
      </c>
      <c r="H79" s="29"/>
      <c r="I79" s="29"/>
      <c r="J79" s="29"/>
      <c r="K79" s="29"/>
      <c r="L79" s="29"/>
      <c r="M79" s="29"/>
      <c r="N79" s="29"/>
      <c r="O79" s="29"/>
      <c r="P79" s="29"/>
      <c r="Q79" s="29"/>
      <c r="R79" s="29"/>
      <c r="S79" s="29"/>
      <c r="T79" s="29"/>
      <c r="U79" s="29"/>
      <c r="V79" s="29"/>
      <c r="W79" s="29"/>
      <c r="X79" s="29"/>
      <c r="Y79" s="29"/>
      <c r="Z79" s="29" t="str">
        <f t="shared" si="6"/>
        <v/>
      </c>
      <c r="AM79" s="6"/>
    </row>
    <row r="80" spans="1:39" x14ac:dyDescent="0.2">
      <c r="A80" t="str">
        <f>IFERROR(IF(AND(A69=A70,A70=A71,A71=A72,A72=A73,A73=A74,A74=A75,A75=A76,A76=A77,A77=A78,A78=A79),IF(A79+1&gt;MATCH(0,Input_Lieferant!$B$9:$B$158,-1),"",A79+1),A79),"")</f>
        <v/>
      </c>
      <c r="B80" s="29"/>
      <c r="C80" s="29"/>
      <c r="D80" s="29" t="str">
        <f t="shared" ref="D80:D93" si="7">IF(A80="","","001")</f>
        <v/>
      </c>
      <c r="E80" s="29"/>
      <c r="F80" s="29"/>
      <c r="G80" t="str">
        <f>IF(A80&lt;&gt;"", _xlfn.IFNA(INDEX(Grunddaten!$A$9:$R$134,MATCH(A80,Input_Lieferant!$B$9:$B$134,0),MATCH(Z80,Grunddaten!$A$8:$R$8,0)),""), "")&amp;""</f>
        <v/>
      </c>
      <c r="H80" s="29"/>
      <c r="I80" s="29"/>
      <c r="J80" s="29"/>
      <c r="K80" s="29"/>
      <c r="L80" s="29"/>
      <c r="M80" s="29"/>
      <c r="N80" s="29"/>
      <c r="O80" s="29"/>
      <c r="P80" s="29"/>
      <c r="Q80" s="29"/>
      <c r="R80" s="29"/>
      <c r="S80" s="29"/>
      <c r="T80" s="29"/>
      <c r="U80" s="29"/>
      <c r="V80" s="29"/>
      <c r="W80" s="29"/>
      <c r="X80" s="29"/>
      <c r="Y80" s="29"/>
      <c r="Z80" s="29" t="str">
        <f t="shared" si="6"/>
        <v/>
      </c>
      <c r="AM80" s="6"/>
    </row>
    <row r="81" spans="1:39" x14ac:dyDescent="0.2">
      <c r="A81" t="str">
        <f>IFERROR(IF(AND(A70=A71,A71=A72,A72=A73,A73=A74,A74=A75,A75=A76,A76=A77,A77=A78,A78=A79,A79=A80),IF(A80+1&gt;MATCH(0,Input_Lieferant!$B$9:$B$158,-1),"",A80+1),A80),"")</f>
        <v/>
      </c>
      <c r="B81" s="29"/>
      <c r="C81" s="29"/>
      <c r="D81" s="29" t="str">
        <f t="shared" si="7"/>
        <v/>
      </c>
      <c r="E81" s="29"/>
      <c r="F81" s="29"/>
      <c r="G81" t="str">
        <f>IF(A81&lt;&gt;"", _xlfn.IFNA(INDEX(Grunddaten!$A$9:$R$134,MATCH(A81,Input_Lieferant!$B$9:$B$134,0),MATCH(Z81,Grunddaten!$A$8:$R$8,0)),""), "")&amp;""</f>
        <v/>
      </c>
      <c r="H81" s="29"/>
      <c r="I81" s="29"/>
      <c r="J81" s="29"/>
      <c r="K81" s="29"/>
      <c r="L81" s="29"/>
      <c r="M81" s="29"/>
      <c r="N81" s="29"/>
      <c r="O81" s="29"/>
      <c r="P81" s="29"/>
      <c r="Q81" s="29"/>
      <c r="R81" s="29"/>
      <c r="S81" s="29"/>
      <c r="T81" s="29"/>
      <c r="U81" s="29"/>
      <c r="V81" s="29"/>
      <c r="W81" s="29"/>
      <c r="X81" s="29"/>
      <c r="Y81" s="29"/>
      <c r="Z81" s="29" t="str">
        <f t="shared" si="6"/>
        <v/>
      </c>
      <c r="AM81" s="6"/>
    </row>
    <row r="82" spans="1:39" x14ac:dyDescent="0.2">
      <c r="A82" t="str">
        <f>IFERROR(IF(AND(A71=A72,A72=A73,A73=A74,A74=A75,A75=A76,A76=A77,A77=A78,A78=A79,A79=A80,A80=A81),IF(A81+1&gt;MATCH(0,Input_Lieferant!$B$9:$B$158,-1),"",A81+1),A81),"")</f>
        <v/>
      </c>
      <c r="B82" s="29"/>
      <c r="C82" s="29"/>
      <c r="D82" s="29" t="str">
        <f t="shared" si="7"/>
        <v/>
      </c>
      <c r="E82" s="29"/>
      <c r="F82" s="29"/>
      <c r="G82" t="str">
        <f>IF(A82&lt;&gt;"", _xlfn.IFNA(INDEX(Grunddaten!$A$9:$R$134,MATCH(A82,Input_Lieferant!$B$9:$B$134,0),MATCH(Z82,Grunddaten!$A$8:$R$8,0)),""), "")&amp;""</f>
        <v/>
      </c>
      <c r="H82" s="29"/>
      <c r="I82" s="29"/>
      <c r="J82" s="29"/>
      <c r="K82" s="29"/>
      <c r="L82" s="29"/>
      <c r="M82" s="29"/>
      <c r="N82" s="29"/>
      <c r="O82" s="29"/>
      <c r="P82" s="29"/>
      <c r="Q82" s="29"/>
      <c r="R82" s="29"/>
      <c r="S82" s="29"/>
      <c r="T82" s="29"/>
      <c r="U82" s="29"/>
      <c r="V82" s="29"/>
      <c r="W82" s="29"/>
      <c r="X82" s="29"/>
      <c r="Y82" s="29"/>
      <c r="Z82" s="29" t="str">
        <f t="shared" si="6"/>
        <v/>
      </c>
      <c r="AM82" s="6"/>
    </row>
    <row r="83" spans="1:39" x14ac:dyDescent="0.2">
      <c r="A83" t="str">
        <f>IFERROR(IF(AND(A72=A73,A73=A74,A74=A75,A75=A76,A76=A77,A77=A78,A78=A79,A79=A80,A80=A81,A81=A82),IF(A82+1&gt;MATCH(0,Input_Lieferant!$B$9:$B$158,-1),"",A82+1),A82),"")</f>
        <v/>
      </c>
      <c r="B83" s="29"/>
      <c r="C83" s="29"/>
      <c r="D83" s="29" t="str">
        <f t="shared" si="7"/>
        <v/>
      </c>
      <c r="E83" s="29"/>
      <c r="F83" s="29"/>
      <c r="G83" t="str">
        <f>IF(A83&lt;&gt;"", _xlfn.IFNA(INDEX(Grunddaten!$A$9:$R$134,MATCH(A83,Input_Lieferant!$B$9:$B$134,0),MATCH(Z83,Grunddaten!$A$8:$R$8,0)),""), "")&amp;""</f>
        <v/>
      </c>
      <c r="H83" s="29"/>
      <c r="I83" s="29"/>
      <c r="J83" s="29"/>
      <c r="K83" s="29"/>
      <c r="L83" s="29"/>
      <c r="M83" s="29"/>
      <c r="N83" s="29"/>
      <c r="O83" s="29"/>
      <c r="P83" s="29"/>
      <c r="Q83" s="29"/>
      <c r="R83" s="29"/>
      <c r="S83" s="29"/>
      <c r="T83" s="29"/>
      <c r="U83" s="29"/>
      <c r="V83" s="29"/>
      <c r="W83" s="29"/>
      <c r="X83" s="29"/>
      <c r="Y83" s="29"/>
      <c r="Z83" s="29" t="str">
        <f t="shared" si="6"/>
        <v/>
      </c>
      <c r="AM83" s="6"/>
    </row>
    <row r="84" spans="1:39" x14ac:dyDescent="0.2">
      <c r="A84" t="str">
        <f>IFERROR(IF(AND(A73=A74,A74=A75,A75=A76,A76=A77,A77=A78,A78=A79,A79=A80,A80=A81,A81=A82,A82=A83),IF(A83+1&gt;MATCH(0,Input_Lieferant!$B$9:$B$158,-1),"",A83+1),A83),"")</f>
        <v/>
      </c>
      <c r="B84" s="29"/>
      <c r="C84" s="29"/>
      <c r="D84" s="29" t="str">
        <f t="shared" si="7"/>
        <v/>
      </c>
      <c r="E84" s="29"/>
      <c r="F84" s="29"/>
      <c r="G84" t="str">
        <f>IF(A84&lt;&gt;"", _xlfn.IFNA(INDEX(Grunddaten!$A$9:$R$134,MATCH(A84,Input_Lieferant!$B$9:$B$134,0),MATCH(Z84,Grunddaten!$A$8:$R$8,0)),""), "")&amp;""</f>
        <v/>
      </c>
      <c r="H84" s="29"/>
      <c r="I84" s="29"/>
      <c r="J84" s="29"/>
      <c r="K84" s="29"/>
      <c r="L84" s="29"/>
      <c r="M84" s="29"/>
      <c r="N84" s="29"/>
      <c r="O84" s="29"/>
      <c r="P84" s="29"/>
      <c r="Q84" s="29"/>
      <c r="R84" s="29"/>
      <c r="S84" s="29"/>
      <c r="T84" s="29"/>
      <c r="U84" s="29"/>
      <c r="V84" s="29"/>
      <c r="W84" s="29"/>
      <c r="X84" s="29"/>
      <c r="Y84" s="29"/>
      <c r="Z84" s="29" t="str">
        <f t="shared" si="6"/>
        <v/>
      </c>
      <c r="AM84" s="6"/>
    </row>
    <row r="85" spans="1:39" x14ac:dyDescent="0.2">
      <c r="A85" t="str">
        <f>IFERROR(IF(AND(A74=A75,A75=A76,A76=A77,A77=A78,A78=A79,A79=A80,A80=A81,A81=A82,A82=A83,A83=A84),IF(A84+1&gt;MATCH(0,Input_Lieferant!$B$9:$B$158,-1),"",A84+1),A84),"")</f>
        <v/>
      </c>
      <c r="B85" s="29"/>
      <c r="C85" s="29"/>
      <c r="D85" s="29" t="str">
        <f t="shared" si="7"/>
        <v/>
      </c>
      <c r="E85" s="29" t="s">
        <v>178</v>
      </c>
      <c r="F85" s="29" t="s">
        <v>178</v>
      </c>
      <c r="G85" t="str">
        <f>IF(A85&lt;&gt;"", _xlfn.IFNA(INDEX(Grunddaten!$A$9:$R$134,MATCH(A85,Input_Lieferant!$B$9:$B$134,0),MATCH(Z85,Grunddaten!$A$8:$R$8,0)),""), "")&amp;""</f>
        <v/>
      </c>
      <c r="H85" s="29"/>
      <c r="I85" s="29"/>
      <c r="J85" s="29"/>
      <c r="K85" s="29"/>
      <c r="L85" s="29"/>
      <c r="M85" s="29"/>
      <c r="N85" s="29"/>
      <c r="O85" s="29"/>
      <c r="P85" s="29"/>
      <c r="Q85" s="29"/>
      <c r="R85" s="29"/>
      <c r="S85" s="29"/>
      <c r="T85" s="29"/>
      <c r="U85" s="29"/>
      <c r="V85" s="29"/>
      <c r="W85" s="29"/>
      <c r="X85" s="29"/>
      <c r="Y85" s="29"/>
      <c r="Z85" s="29" t="str">
        <f t="shared" si="6"/>
        <v/>
      </c>
      <c r="AM85" s="6"/>
    </row>
    <row r="86" spans="1:39" x14ac:dyDescent="0.2">
      <c r="A86" t="str">
        <f>IFERROR(IF(AND(A75=A76,A76=A77,A77=A78,A78=A79,A79=A80,A80=A81,A81=A82,A82=A83,A83=A84,A84=A85),IF(A85+1&gt;MATCH(0,Input_Lieferant!$B$9:$B$158,-1),"",A85+1),A85),"")</f>
        <v/>
      </c>
      <c r="B86" s="29"/>
      <c r="C86" s="29"/>
      <c r="D86" s="29" t="str">
        <f t="shared" si="7"/>
        <v/>
      </c>
      <c r="E86" s="29"/>
      <c r="F86" s="29"/>
      <c r="G86" t="str">
        <f>IF(A86&lt;&gt;"", _xlfn.IFNA(INDEX(Grunddaten!$A$9:$R$134,MATCH(A86,Input_Lieferant!$B$9:$B$134,0),MATCH(Z86,Grunddaten!$A$8:$R$8,0)),""), "")&amp;""</f>
        <v/>
      </c>
      <c r="H86" s="29"/>
      <c r="I86" s="29"/>
      <c r="J86" s="29"/>
      <c r="K86" s="29"/>
      <c r="L86" s="29"/>
      <c r="M86" s="29"/>
      <c r="N86" s="29"/>
      <c r="O86" s="29"/>
      <c r="P86" s="29"/>
      <c r="Q86" s="29"/>
      <c r="R86" s="29"/>
      <c r="S86" s="29"/>
      <c r="T86" s="29"/>
      <c r="U86" s="29"/>
      <c r="V86" s="29"/>
      <c r="W86" s="29"/>
      <c r="X86" s="29"/>
      <c r="Y86" s="29"/>
      <c r="Z86" s="29" t="str">
        <f t="shared" si="6"/>
        <v/>
      </c>
      <c r="AM86" s="6"/>
    </row>
    <row r="87" spans="1:39" x14ac:dyDescent="0.2">
      <c r="A87" t="str">
        <f>IFERROR(IF(AND(A76=A77,A77=A78,A78=A79,A79=A80,A80=A81,A81=A82,A82=A83,A83=A84,A84=A85,A85=A86),IF(A86+1&gt;MATCH(0,Input_Lieferant!$B$9:$B$158,-1),"",A86+1),A86),"")</f>
        <v/>
      </c>
      <c r="B87" s="29"/>
      <c r="C87" s="29"/>
      <c r="D87" s="29" t="str">
        <f t="shared" si="7"/>
        <v/>
      </c>
      <c r="E87" s="29"/>
      <c r="F87" s="29"/>
      <c r="G87" t="str">
        <f>IF(A87&lt;&gt;"", _xlfn.IFNA(INDEX(Grunddaten!$A$9:$R$134,MATCH(A87,Input_Lieferant!$B$9:$B$134,0),MATCH(Z87,Grunddaten!$A$8:$R$8,0)),""), "")&amp;""</f>
        <v/>
      </c>
      <c r="H87" s="29"/>
      <c r="I87" s="29"/>
      <c r="J87" s="29"/>
      <c r="K87" s="29"/>
      <c r="L87" s="29"/>
      <c r="M87" s="29"/>
      <c r="N87" s="29"/>
      <c r="O87" s="29"/>
      <c r="P87" s="29"/>
      <c r="Q87" s="29"/>
      <c r="R87" s="29"/>
      <c r="S87" s="29"/>
      <c r="T87" s="29"/>
      <c r="U87" s="29"/>
      <c r="V87" s="29"/>
      <c r="W87" s="29"/>
      <c r="X87" s="29"/>
      <c r="Y87" s="29"/>
      <c r="Z87" s="29" t="str">
        <f t="shared" si="6"/>
        <v/>
      </c>
      <c r="AM87" s="6"/>
    </row>
    <row r="88" spans="1:39" x14ac:dyDescent="0.2">
      <c r="A88" t="str">
        <f>IFERROR(IF(AND(A77=A78,A78=A79,A79=A80,A80=A81,A81=A82,A82=A83,A83=A84,A84=A85,A85=A86,A86=A87),IF(A87+1&gt;MATCH(0,Input_Lieferant!$B$9:$B$158,-1),"",A87+1),A87),"")</f>
        <v/>
      </c>
      <c r="B88" s="29"/>
      <c r="C88" s="29"/>
      <c r="D88" s="29" t="str">
        <f t="shared" si="7"/>
        <v/>
      </c>
      <c r="E88" s="29"/>
      <c r="F88" s="29"/>
      <c r="G88" t="str">
        <f>IF(A88&lt;&gt;"", _xlfn.IFNA(INDEX(Grunddaten!$A$9:$R$134,MATCH(A88,Input_Lieferant!$B$9:$B$134,0),MATCH(Z88,Grunddaten!$A$8:$R$8,0)),""), "")&amp;""</f>
        <v/>
      </c>
      <c r="H88" s="29"/>
      <c r="I88" s="29"/>
      <c r="J88" s="29"/>
      <c r="K88" s="29"/>
      <c r="L88" s="29"/>
      <c r="M88" s="29"/>
      <c r="N88" s="29"/>
      <c r="O88" s="29"/>
      <c r="P88" s="29"/>
      <c r="Q88" s="29"/>
      <c r="R88" s="29"/>
      <c r="S88" s="29"/>
      <c r="T88" s="29"/>
      <c r="U88" s="29"/>
      <c r="V88" s="29"/>
      <c r="W88" s="29"/>
      <c r="X88" s="29"/>
      <c r="Y88" s="29"/>
      <c r="Z88" s="29" t="str">
        <f t="shared" si="6"/>
        <v/>
      </c>
      <c r="AM88" s="6"/>
    </row>
    <row r="89" spans="1:39" x14ac:dyDescent="0.2">
      <c r="A89" s="54" t="str">
        <f>IFERROR(IF(AND(A78=A79,A79=A80,A80=A81,A81=A82,A82=A83,A83=A84,A84=A85,A85=A86,A86=A87,A87=A88),IF(A88+1&gt;MATCH(0,Input_Lieferant!$B$9:$B$158,-1),"",A88+1),A88),"")</f>
        <v/>
      </c>
      <c r="B89" s="30"/>
      <c r="C89" s="30"/>
      <c r="D89" s="30" t="str">
        <f t="shared" si="7"/>
        <v/>
      </c>
      <c r="E89" s="30"/>
      <c r="F89" s="30"/>
      <c r="G89" s="54" t="str">
        <f>IF(A89&lt;&gt;"", _xlfn.IFNA(INDEX(Grunddaten!$A$9:$R$134,MATCH(A89,Input_Lieferant!$B$9:$B$134,0),MATCH(Z89,Grunddaten!$A$8:$R$8,0)),""), "")&amp;""</f>
        <v/>
      </c>
      <c r="H89" s="30"/>
      <c r="I89" s="30"/>
      <c r="J89" s="30"/>
      <c r="K89" s="30"/>
      <c r="L89" s="30"/>
      <c r="M89" s="30"/>
      <c r="N89" s="30"/>
      <c r="O89" s="30"/>
      <c r="P89" s="30"/>
      <c r="Q89" s="30"/>
      <c r="R89" s="30"/>
      <c r="S89" s="30"/>
      <c r="T89" s="30"/>
      <c r="U89" s="30"/>
      <c r="V89" s="30"/>
      <c r="W89" s="30"/>
      <c r="X89" s="30"/>
      <c r="Y89" s="30"/>
      <c r="Z89" s="89" t="str">
        <f t="shared" si="6"/>
        <v/>
      </c>
      <c r="AM89" s="6"/>
    </row>
    <row r="90" spans="1:39" x14ac:dyDescent="0.2">
      <c r="A90" t="str">
        <f>IFERROR(IF(AND(A79=A80,A80=A81,A81=A82,A82=A83,A83=A84,A84=A85,A85=A86,A86=A87,A87=A88,A88=A89),IF(A89+1&gt;MATCH(0,Input_Lieferant!$B$9:$B$158,-1),"",A89+1),A89),"")</f>
        <v/>
      </c>
      <c r="B90" s="29"/>
      <c r="C90" s="29"/>
      <c r="D90" s="29" t="str">
        <f t="shared" si="7"/>
        <v/>
      </c>
      <c r="E90" s="29"/>
      <c r="F90" s="29"/>
      <c r="G90" t="str">
        <f>IF(A90&lt;&gt;"", _xlfn.IFNA(INDEX(Grunddaten!$A$9:$R$134,MATCH(A90,Input_Lieferant!$B$9:$B$134,0),MATCH(Z90,Grunddaten!$A$8:$R$8,0)),""), "")&amp;""</f>
        <v/>
      </c>
      <c r="H90" s="29"/>
      <c r="I90" s="29"/>
      <c r="J90" s="29"/>
      <c r="K90" s="29"/>
      <c r="L90" s="29"/>
      <c r="M90" s="29"/>
      <c r="N90" s="29"/>
      <c r="O90" s="29"/>
      <c r="P90" s="29"/>
      <c r="Q90" s="29"/>
      <c r="R90" s="29"/>
      <c r="S90" s="29"/>
      <c r="T90" s="29"/>
      <c r="U90" s="29"/>
      <c r="V90" s="29"/>
      <c r="W90" s="29"/>
      <c r="X90" s="29"/>
      <c r="Y90" s="29"/>
      <c r="Z90" s="29" t="str">
        <f t="shared" si="6"/>
        <v/>
      </c>
      <c r="AM90" s="6"/>
    </row>
    <row r="91" spans="1:39" x14ac:dyDescent="0.2">
      <c r="A91" t="str">
        <f>IFERROR(IF(AND(A80=A81,A81=A82,A82=A83,A83=A84,A84=A85,A85=A86,A86=A87,A87=A88,A88=A89,A89=A90),IF(A90+1&gt;MATCH(0,Input_Lieferant!$B$9:$B$158,-1),"",A90+1),A90),"")</f>
        <v/>
      </c>
      <c r="B91" s="29"/>
      <c r="C91" s="29"/>
      <c r="D91" s="29" t="str">
        <f t="shared" si="7"/>
        <v/>
      </c>
      <c r="E91" s="29"/>
      <c r="F91" s="29"/>
      <c r="G91" t="str">
        <f>IF(A91&lt;&gt;"", _xlfn.IFNA(INDEX(Grunddaten!$A$9:$R$134,MATCH(A91,Input_Lieferant!$B$9:$B$134,0),MATCH(Z91,Grunddaten!$A$8:$R$8,0)),""), "")&amp;""</f>
        <v/>
      </c>
      <c r="H91" s="29"/>
      <c r="I91" s="29"/>
      <c r="J91" s="29"/>
      <c r="K91" s="29"/>
      <c r="L91" s="29"/>
      <c r="M91" s="29"/>
      <c r="N91" s="29"/>
      <c r="O91" s="29"/>
      <c r="P91" s="29"/>
      <c r="Q91" s="29"/>
      <c r="R91" s="29"/>
      <c r="S91" s="29"/>
      <c r="T91" s="29"/>
      <c r="U91" s="29"/>
      <c r="V91" s="29"/>
      <c r="W91" s="29"/>
      <c r="X91" s="29"/>
      <c r="Y91" s="29"/>
      <c r="Z91" s="29" t="str">
        <f t="shared" si="6"/>
        <v/>
      </c>
      <c r="AM91" s="6"/>
    </row>
    <row r="92" spans="1:39" x14ac:dyDescent="0.2">
      <c r="A92" t="str">
        <f>IFERROR(IF(AND(A81=A82,A82=A83,A83=A84,A84=A85,A85=A86,A86=A87,A87=A88,A88=A89,A89=A90,A90=A91),IF(A91+1&gt;MATCH(0,Input_Lieferant!$B$9:$B$158,-1),"",A91+1),A91),"")</f>
        <v/>
      </c>
      <c r="B92" s="29"/>
      <c r="C92" s="29"/>
      <c r="D92" s="29" t="str">
        <f t="shared" si="7"/>
        <v/>
      </c>
      <c r="E92" s="29"/>
      <c r="F92" s="29"/>
      <c r="G92" t="str">
        <f>IF(A92&lt;&gt;"", _xlfn.IFNA(INDEX(Grunddaten!$A$9:$R$134,MATCH(A92,Input_Lieferant!$B$9:$B$134,0),MATCH(Z92,Grunddaten!$A$8:$R$8,0)),""), "")&amp;""</f>
        <v/>
      </c>
      <c r="H92" s="29"/>
      <c r="I92" s="29"/>
      <c r="J92" s="29"/>
      <c r="K92" s="29"/>
      <c r="L92" s="29"/>
      <c r="M92" s="29"/>
      <c r="N92" s="29"/>
      <c r="O92" s="29"/>
      <c r="P92" s="29"/>
      <c r="Q92" s="29"/>
      <c r="R92" s="29"/>
      <c r="S92" s="29"/>
      <c r="T92" s="29"/>
      <c r="U92" s="29"/>
      <c r="V92" s="29"/>
      <c r="W92" s="29"/>
      <c r="X92" s="29"/>
      <c r="Y92" s="29"/>
      <c r="Z92" s="29" t="str">
        <f t="shared" si="6"/>
        <v/>
      </c>
      <c r="AM92" s="6"/>
    </row>
    <row r="93" spans="1:39" x14ac:dyDescent="0.2">
      <c r="A93" t="str">
        <f>IFERROR(IF(AND(A82=A83,A83=A84,A84=A85,A85=A86,A86=A87,A87=A88,A88=A89,A89=A90,A90=A91,A91=A92),IF(A92+1&gt;MATCH(0,Input_Lieferant!$B$9:$B$158,-1),"",A92+1),A92),"")</f>
        <v/>
      </c>
      <c r="B93" s="29"/>
      <c r="C93" s="29"/>
      <c r="D93" s="29" t="str">
        <f t="shared" si="7"/>
        <v/>
      </c>
      <c r="E93" s="29"/>
      <c r="F93" s="29"/>
      <c r="G93" t="str">
        <f>IF(A93&lt;&gt;"", _xlfn.IFNA(INDEX(Grunddaten!$A$9:$R$134,MATCH(A93,Input_Lieferant!$B$9:$B$134,0),MATCH(Z93,Grunddaten!$A$8:$R$8,0)),""), "")&amp;""</f>
        <v/>
      </c>
      <c r="H93" s="29"/>
      <c r="I93" s="29"/>
      <c r="J93" s="29"/>
      <c r="K93" s="29"/>
      <c r="L93" s="29"/>
      <c r="M93" s="29"/>
      <c r="N93" s="29"/>
      <c r="O93" s="29"/>
      <c r="P93" s="29"/>
      <c r="Q93" s="29"/>
      <c r="R93" s="29"/>
      <c r="S93" s="29"/>
      <c r="T93" s="29"/>
      <c r="U93" s="29"/>
      <c r="V93" s="29"/>
      <c r="W93" s="29"/>
      <c r="X93" s="29"/>
      <c r="Y93" s="29"/>
      <c r="Z93" s="29" t="str">
        <f t="shared" si="6"/>
        <v/>
      </c>
      <c r="AM93" s="6"/>
    </row>
    <row r="94" spans="1:39" x14ac:dyDescent="0.2">
      <c r="A94" t="str">
        <f>IFERROR(IF(AND(A83=A84,A84=A85,A85=A86,A86=A87,A87=A88,A88=A89,A89=A90,A90=A91,A91=A92,A92=A93),IF(A93+1&gt;MATCH(0,Input_Lieferant!$B$9:$B$158,-1),"",A93+1),A93),"")</f>
        <v/>
      </c>
      <c r="B94" s="29"/>
      <c r="C94" s="29"/>
      <c r="D94" s="29" t="str">
        <f t="shared" ref="D94:D107" si="8">IF(A94="","","001")</f>
        <v/>
      </c>
      <c r="E94" s="29"/>
      <c r="F94" s="29"/>
      <c r="G94" t="str">
        <f>IF(A94&lt;&gt;"", _xlfn.IFNA(INDEX(Grunddaten!$A$9:$R$134,MATCH(A94,Input_Lieferant!$B$9:$B$134,0),MATCH(Z94,Grunddaten!$A$8:$R$8,0)),""), "")&amp;""</f>
        <v/>
      </c>
      <c r="H94" s="29"/>
      <c r="I94" s="29"/>
      <c r="J94" s="29"/>
      <c r="K94" s="29"/>
      <c r="L94" s="29"/>
      <c r="M94" s="29"/>
      <c r="N94" s="29"/>
      <c r="O94" s="29"/>
      <c r="P94" s="29"/>
      <c r="Q94" s="29"/>
      <c r="R94" s="29"/>
      <c r="S94" s="29"/>
      <c r="T94" s="29"/>
      <c r="U94" s="29"/>
      <c r="V94" s="29"/>
      <c r="W94" s="29"/>
      <c r="X94" s="29"/>
      <c r="Y94" s="29"/>
      <c r="Z94" s="29" t="str">
        <f t="shared" si="6"/>
        <v/>
      </c>
      <c r="AM94" s="6"/>
    </row>
    <row r="95" spans="1:39" x14ac:dyDescent="0.2">
      <c r="A95" t="str">
        <f>IFERROR(IF(AND(A84=A85,A85=A86,A86=A87,A87=A88,A88=A89,A89=A90,A90=A91,A91=A92,A92=A93,A93=A94),IF(A94+1&gt;MATCH(0,Input_Lieferant!$B$9:$B$158,-1),"",A94+1),A94),"")</f>
        <v/>
      </c>
      <c r="B95" s="29"/>
      <c r="C95" s="29"/>
      <c r="D95" s="29" t="str">
        <f t="shared" si="8"/>
        <v/>
      </c>
      <c r="E95" s="29"/>
      <c r="F95" s="29"/>
      <c r="G95" t="str">
        <f>IF(A95&lt;&gt;"", _xlfn.IFNA(INDEX(Grunddaten!$A$9:$R$134,MATCH(A95,Input_Lieferant!$B$9:$B$134,0),MATCH(Z95,Grunddaten!$A$8:$R$8,0)),""), "")&amp;""</f>
        <v/>
      </c>
      <c r="H95" s="29"/>
      <c r="I95" s="29"/>
      <c r="J95" s="29"/>
      <c r="K95" s="29"/>
      <c r="L95" s="29"/>
      <c r="M95" s="29"/>
      <c r="N95" s="29"/>
      <c r="O95" s="29"/>
      <c r="P95" s="29"/>
      <c r="Q95" s="29"/>
      <c r="R95" s="29"/>
      <c r="S95" s="29"/>
      <c r="T95" s="29"/>
      <c r="U95" s="29"/>
      <c r="V95" s="29"/>
      <c r="W95" s="29"/>
      <c r="X95" s="29"/>
      <c r="Y95" s="29"/>
      <c r="Z95" s="29" t="str">
        <f t="shared" si="6"/>
        <v/>
      </c>
      <c r="AM95" s="6"/>
    </row>
    <row r="96" spans="1:39" x14ac:dyDescent="0.2">
      <c r="A96" t="str">
        <f>IFERROR(IF(AND(A85=A86,A86=A87,A87=A88,A88=A89,A89=A90,A90=A91,A91=A92,A92=A93,A93=A94,A94=A95),IF(A95+1&gt;MATCH(0,Input_Lieferant!$B$9:$B$158,-1),"",A95+1),A95),"")</f>
        <v/>
      </c>
      <c r="B96" s="29"/>
      <c r="C96" s="29"/>
      <c r="D96" s="29" t="str">
        <f t="shared" si="8"/>
        <v/>
      </c>
      <c r="E96" s="29"/>
      <c r="F96" s="29"/>
      <c r="G96" t="str">
        <f>IF(A96&lt;&gt;"", _xlfn.IFNA(INDEX(Grunddaten!$A$9:$R$134,MATCH(A96,Input_Lieferant!$B$9:$B$134,0),MATCH(Z96,Grunddaten!$A$8:$R$8,0)),""), "")&amp;""</f>
        <v/>
      </c>
      <c r="H96" s="29"/>
      <c r="I96" s="29"/>
      <c r="J96" s="29"/>
      <c r="K96" s="29"/>
      <c r="L96" s="29"/>
      <c r="M96" s="29"/>
      <c r="N96" s="29"/>
      <c r="O96" s="29"/>
      <c r="P96" s="29"/>
      <c r="Q96" s="29"/>
      <c r="R96" s="29"/>
      <c r="S96" s="29"/>
      <c r="T96" s="29"/>
      <c r="U96" s="29"/>
      <c r="V96" s="29"/>
      <c r="W96" s="29"/>
      <c r="X96" s="29"/>
      <c r="Y96" s="29"/>
      <c r="Z96" s="29" t="str">
        <f t="shared" si="6"/>
        <v/>
      </c>
      <c r="AM96" s="6"/>
    </row>
    <row r="97" spans="1:39" x14ac:dyDescent="0.2">
      <c r="A97" t="str">
        <f>IFERROR(IF(AND(A86=A87,A87=A88,A88=A89,A89=A90,A90=A91,A91=A92,A92=A93,A93=A94,A94=A95,A95=A96),IF(A96+1&gt;MATCH(0,Input_Lieferant!$B$9:$B$158,-1),"",A96+1),A96),"")</f>
        <v/>
      </c>
      <c r="B97" s="29"/>
      <c r="C97" s="29"/>
      <c r="D97" s="29" t="str">
        <f t="shared" si="8"/>
        <v/>
      </c>
      <c r="E97" s="29"/>
      <c r="F97" s="29"/>
      <c r="G97" t="str">
        <f>IF(A97&lt;&gt;"", _xlfn.IFNA(INDEX(Grunddaten!$A$9:$R$134,MATCH(A97,Input_Lieferant!$B$9:$B$134,0),MATCH(Z97,Grunddaten!$A$8:$R$8,0)),""), "")&amp;""</f>
        <v/>
      </c>
      <c r="H97" s="29"/>
      <c r="I97" s="29"/>
      <c r="J97" s="29"/>
      <c r="K97" s="29"/>
      <c r="L97" s="29"/>
      <c r="M97" s="29"/>
      <c r="N97" s="29"/>
      <c r="O97" s="29"/>
      <c r="P97" s="29"/>
      <c r="Q97" s="29"/>
      <c r="R97" s="29"/>
      <c r="S97" s="29"/>
      <c r="T97" s="29"/>
      <c r="U97" s="29"/>
      <c r="V97" s="29"/>
      <c r="W97" s="29"/>
      <c r="X97" s="29"/>
      <c r="Y97" s="29"/>
      <c r="Z97" s="29" t="str">
        <f t="shared" si="6"/>
        <v/>
      </c>
      <c r="AM97" s="6"/>
    </row>
    <row r="98" spans="1:39" x14ac:dyDescent="0.2">
      <c r="A98" t="str">
        <f>IFERROR(IF(AND(A87=A88,A88=A89,A89=A90,A90=A91,A91=A92,A92=A93,A93=A94,A94=A95,A95=A96,A96=A97),IF(A97+1&gt;MATCH(0,Input_Lieferant!$B$9:$B$158,-1),"",A97+1),A97),"")</f>
        <v/>
      </c>
      <c r="B98" s="29"/>
      <c r="C98" s="29"/>
      <c r="D98" s="29" t="str">
        <f t="shared" si="8"/>
        <v/>
      </c>
      <c r="E98" s="29"/>
      <c r="F98" s="29"/>
      <c r="G98" t="str">
        <f>IF(A98&lt;&gt;"", _xlfn.IFNA(INDEX(Grunddaten!$A$9:$R$134,MATCH(A98,Input_Lieferant!$B$9:$B$134,0),MATCH(Z98,Grunddaten!$A$8:$R$8,0)),""), "")&amp;""</f>
        <v/>
      </c>
      <c r="H98" s="29"/>
      <c r="I98" s="29"/>
      <c r="J98" s="29"/>
      <c r="K98" s="29"/>
      <c r="L98" s="29"/>
      <c r="M98" s="29"/>
      <c r="N98" s="29"/>
      <c r="O98" s="29"/>
      <c r="P98" s="29"/>
      <c r="Q98" s="29"/>
      <c r="R98" s="29"/>
      <c r="S98" s="29"/>
      <c r="T98" s="29"/>
      <c r="U98" s="29"/>
      <c r="V98" s="29"/>
      <c r="W98" s="29"/>
      <c r="X98" s="29"/>
      <c r="Y98" s="29"/>
      <c r="Z98" s="29" t="str">
        <f t="shared" si="6"/>
        <v/>
      </c>
      <c r="AM98" s="6"/>
    </row>
    <row r="99" spans="1:39" x14ac:dyDescent="0.2">
      <c r="A99" t="str">
        <f>IFERROR(IF(AND(A88=A89,A89=A90,A90=A91,A91=A92,A92=A93,A93=A94,A94=A95,A95=A96,A96=A97,A97=A98),IF(A98+1&gt;MATCH(0,Input_Lieferant!$B$9:$B$158,-1),"",A98+1),A98),"")</f>
        <v/>
      </c>
      <c r="B99" s="29"/>
      <c r="C99" s="29"/>
      <c r="D99" s="29" t="str">
        <f t="shared" si="8"/>
        <v/>
      </c>
      <c r="E99" s="29" t="s">
        <v>178</v>
      </c>
      <c r="F99" s="29" t="s">
        <v>178</v>
      </c>
      <c r="G99" t="str">
        <f>IF(A99&lt;&gt;"", _xlfn.IFNA(INDEX(Grunddaten!$A$9:$R$134,MATCH(A99,Input_Lieferant!$B$9:$B$134,0),MATCH(Z99,Grunddaten!$A$8:$R$8,0)),""), "")&amp;""</f>
        <v/>
      </c>
      <c r="H99" s="29"/>
      <c r="I99" s="29"/>
      <c r="J99" s="29"/>
      <c r="K99" s="29"/>
      <c r="L99" s="29"/>
      <c r="M99" s="29"/>
      <c r="N99" s="29"/>
      <c r="O99" s="29"/>
      <c r="P99" s="29"/>
      <c r="Q99" s="29"/>
      <c r="R99" s="29"/>
      <c r="S99" s="29"/>
      <c r="T99" s="29"/>
      <c r="U99" s="29"/>
      <c r="V99" s="29"/>
      <c r="W99" s="29"/>
      <c r="X99" s="29"/>
      <c r="Y99" s="29"/>
      <c r="Z99" s="29" t="str">
        <f t="shared" si="6"/>
        <v/>
      </c>
      <c r="AM99" s="6"/>
    </row>
    <row r="100" spans="1:39" x14ac:dyDescent="0.2">
      <c r="A100" s="54" t="str">
        <f>IFERROR(IF(AND(A89=A90,A90=A91,A91=A92,A92=A93,A93=A94,A94=A95,A95=A96,A96=A97,A97=A98,A98=A99),IF(A99+1&gt;MATCH(0,Input_Lieferant!$B$9:$B$158,-1),"",A99+1),A99),"")</f>
        <v/>
      </c>
      <c r="B100" s="30"/>
      <c r="C100" s="30"/>
      <c r="D100" s="30" t="str">
        <f t="shared" si="8"/>
        <v/>
      </c>
      <c r="E100" s="30"/>
      <c r="F100" s="30"/>
      <c r="G100" s="54" t="str">
        <f>IF(A100&lt;&gt;"", _xlfn.IFNA(INDEX(Grunddaten!$A$9:$R$134,MATCH(A100,Input_Lieferant!$B$9:$B$134,0),MATCH(Z100,Grunddaten!$A$8:$R$8,0)),""), "")&amp;""</f>
        <v/>
      </c>
      <c r="H100" s="30"/>
      <c r="I100" s="30"/>
      <c r="J100" s="30"/>
      <c r="K100" s="30"/>
      <c r="L100" s="30"/>
      <c r="M100" s="30"/>
      <c r="N100" s="30"/>
      <c r="O100" s="30"/>
      <c r="P100" s="30"/>
      <c r="Q100" s="30"/>
      <c r="R100" s="30"/>
      <c r="S100" s="30"/>
      <c r="T100" s="30"/>
      <c r="U100" s="30"/>
      <c r="V100" s="30"/>
      <c r="W100" s="30"/>
      <c r="X100" s="30"/>
      <c r="Y100" s="30"/>
      <c r="Z100" s="89" t="str">
        <f t="shared" si="6"/>
        <v/>
      </c>
      <c r="AM100" s="6"/>
    </row>
    <row r="101" spans="1:39" x14ac:dyDescent="0.2">
      <c r="A101" t="str">
        <f>IFERROR(IF(AND(A90=A91,A91=A92,A92=A93,A93=A94,A94=A95,A95=A96,A96=A97,A97=A98,A98=A99,A99=A100),IF(A100+1&gt;MATCH(0,Input_Lieferant!$B$9:$B$158,-1),"",A100+1),A100),"")</f>
        <v/>
      </c>
      <c r="B101" s="29"/>
      <c r="C101" s="29"/>
      <c r="D101" s="29" t="str">
        <f t="shared" si="8"/>
        <v/>
      </c>
      <c r="E101" s="29"/>
      <c r="F101" s="29"/>
      <c r="G101" t="str">
        <f>IF(A101&lt;&gt;"", _xlfn.IFNA(INDEX(Grunddaten!$A$9:$R$134,MATCH(A101,Input_Lieferant!$B$9:$B$134,0),MATCH(Z101,Grunddaten!$A$8:$R$8,0)),""), "")&amp;""</f>
        <v/>
      </c>
      <c r="H101" s="29"/>
      <c r="I101" s="29"/>
      <c r="J101" s="29"/>
      <c r="K101" s="29"/>
      <c r="L101" s="29"/>
      <c r="M101" s="29"/>
      <c r="N101" s="29"/>
      <c r="O101" s="29"/>
      <c r="P101" s="29"/>
      <c r="Q101" s="29"/>
      <c r="R101" s="29"/>
      <c r="S101" s="29"/>
      <c r="T101" s="29"/>
      <c r="U101" s="29"/>
      <c r="V101" s="29"/>
      <c r="W101" s="29"/>
      <c r="X101" s="29"/>
      <c r="Y101" s="29"/>
      <c r="Z101" s="29" t="str">
        <f t="shared" si="6"/>
        <v/>
      </c>
      <c r="AM101" s="6"/>
    </row>
    <row r="102" spans="1:39" x14ac:dyDescent="0.2">
      <c r="A102" t="str">
        <f>IFERROR(IF(AND(A91=A92,A92=A93,A93=A94,A94=A95,A95=A96,A96=A97,A97=A98,A98=A99,A99=A100,A100=A101),IF(A101+1&gt;MATCH(0,Input_Lieferant!$B$9:$B$158,-1),"",A101+1),A101),"")</f>
        <v/>
      </c>
      <c r="B102" s="29"/>
      <c r="C102" s="29"/>
      <c r="D102" s="29" t="str">
        <f t="shared" si="8"/>
        <v/>
      </c>
      <c r="E102" s="29"/>
      <c r="F102" s="29"/>
      <c r="G102" t="str">
        <f>IF(A102&lt;&gt;"", _xlfn.IFNA(INDEX(Grunddaten!$A$9:$R$134,MATCH(A102,Input_Lieferant!$B$9:$B$134,0),MATCH(Z102,Grunddaten!$A$8:$R$8,0)),""), "")&amp;""</f>
        <v/>
      </c>
      <c r="H102" s="29"/>
      <c r="I102" s="29"/>
      <c r="J102" s="29"/>
      <c r="K102" s="29"/>
      <c r="L102" s="29"/>
      <c r="M102" s="29"/>
      <c r="N102" s="29"/>
      <c r="O102" s="29"/>
      <c r="P102" s="29"/>
      <c r="Q102" s="29"/>
      <c r="R102" s="29"/>
      <c r="S102" s="29"/>
      <c r="T102" s="29"/>
      <c r="U102" s="29"/>
      <c r="V102" s="29"/>
      <c r="W102" s="29"/>
      <c r="X102" s="29"/>
      <c r="Y102" s="29"/>
      <c r="Z102" s="29" t="str">
        <f t="shared" si="6"/>
        <v/>
      </c>
      <c r="AM102" s="6"/>
    </row>
    <row r="103" spans="1:39" x14ac:dyDescent="0.2">
      <c r="A103" t="str">
        <f>IFERROR(IF(AND(A92=A93,A93=A94,A94=A95,A95=A96,A96=A97,A97=A98,A98=A99,A99=A100,A100=A101,A101=A102),IF(A102+1&gt;MATCH(0,Input_Lieferant!$B$9:$B$158,-1),"",A102+1),A102),"")</f>
        <v/>
      </c>
      <c r="B103" s="29"/>
      <c r="C103" s="29"/>
      <c r="D103" s="29" t="str">
        <f t="shared" si="8"/>
        <v/>
      </c>
      <c r="E103" s="29"/>
      <c r="F103" s="29"/>
      <c r="G103" t="str">
        <f>IF(A103&lt;&gt;"", _xlfn.IFNA(INDEX(Grunddaten!$A$9:$R$134,MATCH(A103,Input_Lieferant!$B$9:$B$134,0),MATCH(Z103,Grunddaten!$A$8:$R$8,0)),""), "")&amp;""</f>
        <v/>
      </c>
      <c r="H103" s="29"/>
      <c r="I103" s="29"/>
      <c r="J103" s="29"/>
      <c r="K103" s="29"/>
      <c r="L103" s="29"/>
      <c r="M103" s="29"/>
      <c r="N103" s="29"/>
      <c r="O103" s="29"/>
      <c r="P103" s="29"/>
      <c r="Q103" s="29"/>
      <c r="R103" s="29"/>
      <c r="S103" s="29"/>
      <c r="T103" s="29"/>
      <c r="U103" s="29"/>
      <c r="V103" s="29"/>
      <c r="W103" s="29"/>
      <c r="X103" s="29"/>
      <c r="Y103" s="29"/>
      <c r="Z103" s="29" t="str">
        <f t="shared" si="6"/>
        <v/>
      </c>
      <c r="AM103" s="6"/>
    </row>
    <row r="104" spans="1:39" x14ac:dyDescent="0.2">
      <c r="A104" t="str">
        <f>IFERROR(IF(AND(A93=A94,A94=A95,A95=A96,A96=A97,A97=A98,A98=A99,A99=A100,A100=A101,A101=A102,A102=A103),IF(A103+1&gt;MATCH(0,Input_Lieferant!$B$9:$B$158,-1),"",A103+1),A103),"")</f>
        <v/>
      </c>
      <c r="B104" s="29"/>
      <c r="C104" s="29"/>
      <c r="D104" s="29" t="str">
        <f t="shared" si="8"/>
        <v/>
      </c>
      <c r="E104" s="29"/>
      <c r="F104" s="29"/>
      <c r="G104" t="str">
        <f>IF(A104&lt;&gt;"", _xlfn.IFNA(INDEX(Grunddaten!$A$9:$R$134,MATCH(A104,Input_Lieferant!$B$9:$B$134,0),MATCH(Z104,Grunddaten!$A$8:$R$8,0)),""), "")&amp;""</f>
        <v/>
      </c>
      <c r="H104" s="29"/>
      <c r="I104" s="29"/>
      <c r="J104" s="29"/>
      <c r="K104" s="29"/>
      <c r="L104" s="29"/>
      <c r="M104" s="29"/>
      <c r="N104" s="29"/>
      <c r="O104" s="29"/>
      <c r="P104" s="29"/>
      <c r="Q104" s="29"/>
      <c r="R104" s="29"/>
      <c r="S104" s="29"/>
      <c r="T104" s="29"/>
      <c r="U104" s="29"/>
      <c r="V104" s="29"/>
      <c r="W104" s="29"/>
      <c r="X104" s="29"/>
      <c r="Y104" s="29"/>
      <c r="Z104" s="29" t="str">
        <f t="shared" si="6"/>
        <v/>
      </c>
      <c r="AM104" s="6"/>
    </row>
    <row r="105" spans="1:39" x14ac:dyDescent="0.2">
      <c r="A105" t="str">
        <f>IFERROR(IF(AND(A94=A95,A95=A96,A96=A97,A97=A98,A98=A99,A99=A100,A100=A101,A101=A102,A102=A103,A103=A104),IF(A104+1&gt;MATCH(0,Input_Lieferant!$B$9:$B$158,-1),"",A104+1),A104),"")</f>
        <v/>
      </c>
      <c r="B105" s="29"/>
      <c r="C105" s="29"/>
      <c r="D105" s="29" t="str">
        <f t="shared" si="8"/>
        <v/>
      </c>
      <c r="E105" s="29"/>
      <c r="F105" s="29"/>
      <c r="G105" t="str">
        <f>IF(A105&lt;&gt;"", _xlfn.IFNA(INDEX(Grunddaten!$A$9:$R$134,MATCH(A105,Input_Lieferant!$B$9:$B$134,0),MATCH(Z105,Grunddaten!$A$8:$R$8,0)),""), "")&amp;""</f>
        <v/>
      </c>
      <c r="H105" s="29"/>
      <c r="I105" s="29"/>
      <c r="J105" s="29"/>
      <c r="K105" s="29"/>
      <c r="L105" s="29"/>
      <c r="M105" s="29"/>
      <c r="N105" s="29"/>
      <c r="O105" s="29"/>
      <c r="P105" s="29"/>
      <c r="Q105" s="29"/>
      <c r="R105" s="29"/>
      <c r="S105" s="29"/>
      <c r="T105" s="29"/>
      <c r="U105" s="29"/>
      <c r="V105" s="29"/>
      <c r="W105" s="29"/>
      <c r="X105" s="29"/>
      <c r="Y105" s="29"/>
      <c r="Z105" s="29" t="str">
        <f t="shared" si="6"/>
        <v/>
      </c>
      <c r="AM105" s="6"/>
    </row>
    <row r="106" spans="1:39" x14ac:dyDescent="0.2">
      <c r="A106" t="str">
        <f>IFERROR(IF(AND(A95=A96,A96=A97,A97=A98,A98=A99,A99=A100,A100=A101,A101=A102,A102=A103,A103=A104,A104=A105),IF(A105+1&gt;MATCH(0,Input_Lieferant!$B$9:$B$158,-1),"",A105+1),A105),"")</f>
        <v/>
      </c>
      <c r="B106" s="29"/>
      <c r="C106" s="29"/>
      <c r="D106" s="29" t="str">
        <f t="shared" si="8"/>
        <v/>
      </c>
      <c r="E106" s="29"/>
      <c r="F106" s="29"/>
      <c r="G106" t="str">
        <f>IF(A106&lt;&gt;"", _xlfn.IFNA(INDEX(Grunddaten!$A$9:$R$134,MATCH(A106,Input_Lieferant!$B$9:$B$134,0),MATCH(Z106,Grunddaten!$A$8:$R$8,0)),""), "")&amp;""</f>
        <v/>
      </c>
      <c r="H106" s="29"/>
      <c r="I106" s="29"/>
      <c r="J106" s="29"/>
      <c r="K106" s="29"/>
      <c r="L106" s="29"/>
      <c r="M106" s="29"/>
      <c r="N106" s="29"/>
      <c r="O106" s="29"/>
      <c r="P106" s="29"/>
      <c r="Q106" s="29"/>
      <c r="R106" s="29"/>
      <c r="S106" s="29"/>
      <c r="T106" s="29"/>
      <c r="U106" s="29"/>
      <c r="V106" s="29"/>
      <c r="W106" s="29"/>
      <c r="X106" s="29"/>
      <c r="Y106" s="29"/>
      <c r="Z106" s="29" t="str">
        <f t="shared" si="6"/>
        <v/>
      </c>
      <c r="AM106" s="6"/>
    </row>
    <row r="107" spans="1:39" x14ac:dyDescent="0.2">
      <c r="A107" t="str">
        <f>IFERROR(IF(AND(A96=A97,A97=A98,A98=A99,A99=A100,A100=A101,A101=A102,A102=A103,A103=A104,A104=A105,A105=A106),IF(A106+1&gt;MATCH(0,Input_Lieferant!$B$9:$B$158,-1),"",A106+1),A106),"")</f>
        <v/>
      </c>
      <c r="B107" s="29"/>
      <c r="C107" s="29"/>
      <c r="D107" s="29" t="str">
        <f t="shared" si="8"/>
        <v/>
      </c>
      <c r="E107" s="29"/>
      <c r="F107" s="29"/>
      <c r="G107" t="str">
        <f>IF(A107&lt;&gt;"", _xlfn.IFNA(INDEX(Grunddaten!$A$9:$R$134,MATCH(A107,Input_Lieferant!$B$9:$B$134,0),MATCH(Z107,Grunddaten!$A$8:$R$8,0)),""), "")&amp;""</f>
        <v/>
      </c>
      <c r="H107" s="29"/>
      <c r="I107" s="29"/>
      <c r="J107" s="29"/>
      <c r="K107" s="29"/>
      <c r="L107" s="29"/>
      <c r="M107" s="29"/>
      <c r="N107" s="29"/>
      <c r="O107" s="29"/>
      <c r="P107" s="29"/>
      <c r="Q107" s="29"/>
      <c r="R107" s="29"/>
      <c r="S107" s="29"/>
      <c r="T107" s="29"/>
      <c r="U107" s="29"/>
      <c r="V107" s="29"/>
      <c r="W107" s="29"/>
      <c r="X107" s="29"/>
      <c r="Y107" s="29"/>
      <c r="Z107" s="29" t="str">
        <f t="shared" si="6"/>
        <v/>
      </c>
      <c r="AM107" s="6"/>
    </row>
    <row r="108" spans="1:39" x14ac:dyDescent="0.2">
      <c r="A108" t="str">
        <f>IFERROR(IF(AND(A97=A98,A98=A99,A99=A100,A100=A101,A101=A102,A102=A103,A103=A104,A104=A105,A105=A106,A106=A107),IF(A107+1&gt;MATCH(0,Input_Lieferant!$B$9:$B$158,-1),"",A107+1),A107),"")</f>
        <v/>
      </c>
      <c r="B108" s="29"/>
      <c r="C108" s="29"/>
      <c r="D108" s="29" t="str">
        <f t="shared" ref="D108:D121" si="9">IF(A108="","","001")</f>
        <v/>
      </c>
      <c r="E108" s="29"/>
      <c r="F108" s="29"/>
      <c r="G108" t="str">
        <f>IF(A108&lt;&gt;"", _xlfn.IFNA(INDEX(Grunddaten!$A$9:$R$134,MATCH(A108,Input_Lieferant!$B$9:$B$134,0),MATCH(Z108,Grunddaten!$A$8:$R$8,0)),""), "")&amp;""</f>
        <v/>
      </c>
      <c r="H108" s="29"/>
      <c r="I108" s="29"/>
      <c r="J108" s="29"/>
      <c r="K108" s="29"/>
      <c r="L108" s="29"/>
      <c r="M108" s="29"/>
      <c r="N108" s="29"/>
      <c r="O108" s="29"/>
      <c r="P108" s="29"/>
      <c r="Q108" s="29"/>
      <c r="R108" s="29"/>
      <c r="S108" s="29"/>
      <c r="T108" s="29"/>
      <c r="U108" s="29"/>
      <c r="V108" s="29"/>
      <c r="W108" s="29"/>
      <c r="X108" s="29"/>
      <c r="Y108" s="29"/>
      <c r="Z108" s="29" t="str">
        <f t="shared" si="6"/>
        <v/>
      </c>
      <c r="AM108" s="6"/>
    </row>
    <row r="109" spans="1:39" x14ac:dyDescent="0.2">
      <c r="A109" t="str">
        <f>IFERROR(IF(AND(A98=A99,A99=A100,A100=A101,A101=A102,A102=A103,A103=A104,A104=A105,A105=A106,A106=A107,A107=A108),IF(A108+1&gt;MATCH(0,Input_Lieferant!$B$9:$B$158,-1),"",A108+1),A108),"")</f>
        <v/>
      </c>
      <c r="B109" s="29"/>
      <c r="C109" s="29"/>
      <c r="D109" s="29" t="str">
        <f t="shared" si="9"/>
        <v/>
      </c>
      <c r="E109" s="29"/>
      <c r="F109" s="29"/>
      <c r="G109" t="str">
        <f>IF(A109&lt;&gt;"", _xlfn.IFNA(INDEX(Grunddaten!$A$9:$R$134,MATCH(A109,Input_Lieferant!$B$9:$B$134,0),MATCH(Z109,Grunddaten!$A$8:$R$8,0)),""), "")&amp;""</f>
        <v/>
      </c>
      <c r="H109" s="29"/>
      <c r="I109" s="29"/>
      <c r="J109" s="29"/>
      <c r="K109" s="29"/>
      <c r="L109" s="29"/>
      <c r="M109" s="29"/>
      <c r="N109" s="29"/>
      <c r="O109" s="29"/>
      <c r="P109" s="29"/>
      <c r="Q109" s="29"/>
      <c r="R109" s="29"/>
      <c r="S109" s="29"/>
      <c r="T109" s="29"/>
      <c r="U109" s="29"/>
      <c r="V109" s="29"/>
      <c r="W109" s="29"/>
      <c r="X109" s="29"/>
      <c r="Y109" s="29"/>
      <c r="Z109" s="29" t="str">
        <f t="shared" si="6"/>
        <v/>
      </c>
      <c r="AM109" s="6"/>
    </row>
    <row r="110" spans="1:39" x14ac:dyDescent="0.2">
      <c r="A110" t="str">
        <f>IFERROR(IF(AND(A99=A100,A100=A101,A101=A102,A102=A103,A103=A104,A104=A105,A105=A106,A106=A107,A107=A108,A108=A109),IF(A109+1&gt;MATCH(0,Input_Lieferant!$B$9:$B$158,-1),"",A109+1),A109),"")</f>
        <v/>
      </c>
      <c r="B110" s="29"/>
      <c r="C110" s="29"/>
      <c r="D110" s="29" t="str">
        <f t="shared" si="9"/>
        <v/>
      </c>
      <c r="E110" s="29"/>
      <c r="F110" s="29"/>
      <c r="G110" t="str">
        <f>IF(A110&lt;&gt;"", _xlfn.IFNA(INDEX(Grunddaten!$A$9:$R$134,MATCH(A110,Input_Lieferant!$B$9:$B$134,0),MATCH(Z110,Grunddaten!$A$8:$R$8,0)),""), "")&amp;""</f>
        <v/>
      </c>
      <c r="H110" s="29"/>
      <c r="I110" s="29"/>
      <c r="J110" s="29"/>
      <c r="K110" s="29"/>
      <c r="L110" s="29"/>
      <c r="M110" s="29"/>
      <c r="N110" s="29"/>
      <c r="O110" s="29"/>
      <c r="P110" s="29"/>
      <c r="Q110" s="29"/>
      <c r="R110" s="29"/>
      <c r="S110" s="29"/>
      <c r="T110" s="29"/>
      <c r="U110" s="29"/>
      <c r="V110" s="29"/>
      <c r="W110" s="29"/>
      <c r="X110" s="29"/>
      <c r="Y110" s="29"/>
      <c r="Z110" s="29" t="str">
        <f t="shared" si="6"/>
        <v/>
      </c>
      <c r="AM110" s="6"/>
    </row>
    <row r="111" spans="1:39" x14ac:dyDescent="0.2">
      <c r="A111" s="54" t="str">
        <f>IFERROR(IF(AND(A100=A101,A101=A102,A102=A103,A103=A104,A104=A105,A105=A106,A106=A107,A107=A108,A108=A109,A109=A110),IF(A110+1&gt;MATCH(0,Input_Lieferant!$B$9:$B$158,-1),"",A110+1),A110),"")</f>
        <v/>
      </c>
      <c r="B111" s="30"/>
      <c r="C111" s="30"/>
      <c r="D111" s="30" t="str">
        <f t="shared" si="9"/>
        <v/>
      </c>
      <c r="E111" s="30"/>
      <c r="F111" s="30"/>
      <c r="G111" s="54" t="str">
        <f>IF(A111&lt;&gt;"", _xlfn.IFNA(INDEX(Grunddaten!$A$9:$R$134,MATCH(A111,Input_Lieferant!$B$9:$B$134,0),MATCH(Z111,Grunddaten!$A$8:$R$8,0)),""), "")&amp;""</f>
        <v/>
      </c>
      <c r="H111" s="30"/>
      <c r="I111" s="30"/>
      <c r="J111" s="30"/>
      <c r="K111" s="30"/>
      <c r="L111" s="30"/>
      <c r="M111" s="30"/>
      <c r="N111" s="30"/>
      <c r="O111" s="30"/>
      <c r="P111" s="30"/>
      <c r="Q111" s="30"/>
      <c r="R111" s="30"/>
      <c r="S111" s="30"/>
      <c r="T111" s="30"/>
      <c r="U111" s="30"/>
      <c r="V111" s="30"/>
      <c r="W111" s="30"/>
      <c r="X111" s="30"/>
      <c r="Y111" s="30"/>
      <c r="Z111" s="89" t="str">
        <f t="shared" si="6"/>
        <v/>
      </c>
      <c r="AM111" s="6"/>
    </row>
    <row r="112" spans="1:39" x14ac:dyDescent="0.2">
      <c r="A112" t="str">
        <f>IFERROR(IF(AND(A101=A102,A102=A103,A103=A104,A104=A105,A105=A106,A106=A107,A107=A108,A108=A109,A109=A110,A110=A111),IF(A111+1&gt;MATCH(0,Input_Lieferant!$B$9:$B$158,-1),"",A111+1),A111),"")</f>
        <v/>
      </c>
      <c r="B112" s="29"/>
      <c r="C112" s="29"/>
      <c r="D112" s="29" t="str">
        <f t="shared" si="9"/>
        <v/>
      </c>
      <c r="E112" s="29"/>
      <c r="F112" s="29"/>
      <c r="G112" t="str">
        <f>IF(A112&lt;&gt;"", _xlfn.IFNA(INDEX(Grunddaten!$A$9:$R$134,MATCH(A112,Input_Lieferant!$B$9:$B$134,0),MATCH(Z112,Grunddaten!$A$8:$R$8,0)),""), "")&amp;""</f>
        <v/>
      </c>
      <c r="H112" s="29"/>
      <c r="I112" s="29"/>
      <c r="J112" s="29"/>
      <c r="K112" s="29"/>
      <c r="L112" s="29"/>
      <c r="M112" s="29"/>
      <c r="N112" s="29"/>
      <c r="O112" s="29"/>
      <c r="P112" s="29"/>
      <c r="Q112" s="29"/>
      <c r="R112" s="29"/>
      <c r="S112" s="29"/>
      <c r="T112" s="29"/>
      <c r="U112" s="29"/>
      <c r="V112" s="29"/>
      <c r="W112" s="29"/>
      <c r="X112" s="29"/>
      <c r="Y112" s="29"/>
      <c r="Z112" s="29" t="str">
        <f t="shared" si="6"/>
        <v/>
      </c>
      <c r="AM112" s="6"/>
    </row>
    <row r="113" spans="1:39" x14ac:dyDescent="0.2">
      <c r="A113" t="str">
        <f>IFERROR(IF(AND(A102=A103,A103=A104,A104=A105,A105=A106,A106=A107,A107=A108,A108=A109,A109=A110,A110=A111,A111=A112),IF(A112+1&gt;MATCH(0,Input_Lieferant!$B$9:$B$158,-1),"",A112+1),A112),"")</f>
        <v/>
      </c>
      <c r="B113" s="29"/>
      <c r="C113" s="29"/>
      <c r="D113" s="29" t="str">
        <f t="shared" si="9"/>
        <v/>
      </c>
      <c r="E113" s="29" t="s">
        <v>178</v>
      </c>
      <c r="F113" s="29" t="s">
        <v>178</v>
      </c>
      <c r="G113" t="str">
        <f>IF(A113&lt;&gt;"", _xlfn.IFNA(INDEX(Grunddaten!$A$9:$R$134,MATCH(A113,Input_Lieferant!$B$9:$B$134,0),MATCH(Z113,Grunddaten!$A$8:$R$8,0)),""), "")&amp;""</f>
        <v/>
      </c>
      <c r="H113" s="29"/>
      <c r="I113" s="29"/>
      <c r="J113" s="29"/>
      <c r="K113" s="29"/>
      <c r="L113" s="29"/>
      <c r="M113" s="29"/>
      <c r="N113" s="29"/>
      <c r="O113" s="29"/>
      <c r="P113" s="29"/>
      <c r="Q113" s="29"/>
      <c r="R113" s="29"/>
      <c r="S113" s="29"/>
      <c r="T113" s="29"/>
      <c r="U113" s="29"/>
      <c r="V113" s="29"/>
      <c r="W113" s="29"/>
      <c r="X113" s="29"/>
      <c r="Y113" s="29"/>
      <c r="Z113" s="29" t="str">
        <f t="shared" si="6"/>
        <v/>
      </c>
      <c r="AM113" s="6"/>
    </row>
    <row r="114" spans="1:39" x14ac:dyDescent="0.2">
      <c r="A114" t="str">
        <f>IFERROR(IF(AND(A103=A104,A104=A105,A105=A106,A106=A107,A107=A108,A108=A109,A109=A110,A110=A111,A111=A112,A112=A113),IF(A113+1&gt;MATCH(0,Input_Lieferant!$B$9:$B$158,-1),"",A113+1),A113),"")</f>
        <v/>
      </c>
      <c r="B114" s="29"/>
      <c r="C114" s="29"/>
      <c r="D114" s="29" t="str">
        <f t="shared" si="9"/>
        <v/>
      </c>
      <c r="E114" s="29"/>
      <c r="F114" s="29"/>
      <c r="G114" t="str">
        <f>IF(A114&lt;&gt;"", _xlfn.IFNA(INDEX(Grunddaten!$A$9:$R$134,MATCH(A114,Input_Lieferant!$B$9:$B$134,0),MATCH(Z114,Grunddaten!$A$8:$R$8,0)),""), "")&amp;""</f>
        <v/>
      </c>
      <c r="H114" s="29"/>
      <c r="I114" s="29"/>
      <c r="J114" s="29"/>
      <c r="K114" s="29"/>
      <c r="L114" s="29"/>
      <c r="M114" s="29"/>
      <c r="N114" s="29"/>
      <c r="O114" s="29"/>
      <c r="P114" s="29"/>
      <c r="Q114" s="29"/>
      <c r="R114" s="29"/>
      <c r="S114" s="29"/>
      <c r="T114" s="29"/>
      <c r="U114" s="29"/>
      <c r="V114" s="29"/>
      <c r="W114" s="29"/>
      <c r="X114" s="29"/>
      <c r="Y114" s="29"/>
      <c r="Z114" s="29" t="str">
        <f t="shared" si="6"/>
        <v/>
      </c>
      <c r="AM114" s="6"/>
    </row>
    <row r="115" spans="1:39" x14ac:dyDescent="0.2">
      <c r="A115" t="str">
        <f>IFERROR(IF(AND(A104=A105,A105=A106,A106=A107,A107=A108,A108=A109,A109=A110,A110=A111,A111=A112,A112=A113,A113=A114),IF(A114+1&gt;MATCH(0,Input_Lieferant!$B$9:$B$158,-1),"",A114+1),A114),"")</f>
        <v/>
      </c>
      <c r="B115" s="29"/>
      <c r="C115" s="29"/>
      <c r="D115" s="29" t="str">
        <f t="shared" si="9"/>
        <v/>
      </c>
      <c r="E115" s="29"/>
      <c r="F115" s="29"/>
      <c r="G115" t="str">
        <f>IF(A115&lt;&gt;"", _xlfn.IFNA(INDEX(Grunddaten!$A$9:$R$134,MATCH(A115,Input_Lieferant!$B$9:$B$134,0),MATCH(Z115,Grunddaten!$A$8:$R$8,0)),""), "")&amp;""</f>
        <v/>
      </c>
      <c r="H115" s="29"/>
      <c r="I115" s="29"/>
      <c r="J115" s="29"/>
      <c r="K115" s="29"/>
      <c r="L115" s="29"/>
      <c r="M115" s="29"/>
      <c r="N115" s="29"/>
      <c r="O115" s="29"/>
      <c r="P115" s="29"/>
      <c r="Q115" s="29"/>
      <c r="R115" s="29"/>
      <c r="S115" s="29"/>
      <c r="T115" s="29"/>
      <c r="U115" s="29"/>
      <c r="V115" s="29"/>
      <c r="W115" s="29"/>
      <c r="X115" s="29"/>
      <c r="Y115" s="29"/>
      <c r="Z115" s="29" t="str">
        <f t="shared" si="6"/>
        <v/>
      </c>
      <c r="AM115" s="6"/>
    </row>
    <row r="116" spans="1:39" x14ac:dyDescent="0.2">
      <c r="A116" t="str">
        <f>IFERROR(IF(AND(A105=A106,A106=A107,A107=A108,A108=A109,A109=A110,A110=A111,A111=A112,A112=A113,A113=A114,A114=A115),IF(A115+1&gt;MATCH(0,Input_Lieferant!$B$9:$B$158,-1),"",A115+1),A115),"")</f>
        <v/>
      </c>
      <c r="B116" s="29"/>
      <c r="C116" s="29"/>
      <c r="D116" s="29" t="str">
        <f t="shared" si="9"/>
        <v/>
      </c>
      <c r="E116" s="29"/>
      <c r="F116" s="29"/>
      <c r="G116" t="str">
        <f>IF(A116&lt;&gt;"", _xlfn.IFNA(INDEX(Grunddaten!$A$9:$R$134,MATCH(A116,Input_Lieferant!$B$9:$B$134,0),MATCH(Z116,Grunddaten!$A$8:$R$8,0)),""), "")&amp;""</f>
        <v/>
      </c>
      <c r="H116" s="29"/>
      <c r="I116" s="29"/>
      <c r="J116" s="29"/>
      <c r="K116" s="29"/>
      <c r="L116" s="29"/>
      <c r="M116" s="29"/>
      <c r="N116" s="29"/>
      <c r="O116" s="29"/>
      <c r="P116" s="29"/>
      <c r="Q116" s="29"/>
      <c r="R116" s="29"/>
      <c r="S116" s="29"/>
      <c r="T116" s="29"/>
      <c r="U116" s="29"/>
      <c r="V116" s="29"/>
      <c r="W116" s="29"/>
      <c r="X116" s="29"/>
      <c r="Y116" s="29"/>
      <c r="Z116" s="29" t="str">
        <f t="shared" si="6"/>
        <v/>
      </c>
      <c r="AM116" s="6"/>
    </row>
    <row r="117" spans="1:39" x14ac:dyDescent="0.2">
      <c r="A117" t="str">
        <f>IFERROR(IF(AND(A106=A107,A107=A108,A108=A109,A109=A110,A110=A111,A111=A112,A112=A113,A113=A114,A114=A115,A115=A116),IF(A116+1&gt;MATCH(0,Input_Lieferant!$B$9:$B$158,-1),"",A116+1),A116),"")</f>
        <v/>
      </c>
      <c r="B117" s="29"/>
      <c r="C117" s="29"/>
      <c r="D117" s="29" t="str">
        <f t="shared" si="9"/>
        <v/>
      </c>
      <c r="E117" s="29"/>
      <c r="F117" s="29"/>
      <c r="G117" t="str">
        <f>IF(A117&lt;&gt;"", _xlfn.IFNA(INDEX(Grunddaten!$A$9:$R$134,MATCH(A117,Input_Lieferant!$B$9:$B$134,0),MATCH(Z117,Grunddaten!$A$8:$R$8,0)),""), "")&amp;""</f>
        <v/>
      </c>
      <c r="H117" s="29"/>
      <c r="I117" s="29"/>
      <c r="J117" s="29"/>
      <c r="K117" s="29"/>
      <c r="L117" s="29"/>
      <c r="M117" s="29"/>
      <c r="N117" s="29"/>
      <c r="O117" s="29"/>
      <c r="P117" s="29"/>
      <c r="Q117" s="29"/>
      <c r="R117" s="29"/>
      <c r="S117" s="29"/>
      <c r="T117" s="29"/>
      <c r="U117" s="29"/>
      <c r="V117" s="29"/>
      <c r="W117" s="29"/>
      <c r="X117" s="29"/>
      <c r="Y117" s="29"/>
      <c r="Z117" s="29" t="str">
        <f t="shared" si="6"/>
        <v/>
      </c>
      <c r="AM117" s="6"/>
    </row>
    <row r="118" spans="1:39" x14ac:dyDescent="0.2">
      <c r="A118" t="str">
        <f>IFERROR(IF(AND(A107=A108,A108=A109,A109=A110,A110=A111,A111=A112,A112=A113,A113=A114,A114=A115,A115=A116,A116=A117),IF(A117+1&gt;MATCH(0,Input_Lieferant!$B$9:$B$158,-1),"",A117+1),A117),"")</f>
        <v/>
      </c>
      <c r="B118" s="29"/>
      <c r="C118" s="29"/>
      <c r="D118" s="29" t="str">
        <f t="shared" si="9"/>
        <v/>
      </c>
      <c r="E118" s="29"/>
      <c r="F118" s="29"/>
      <c r="G118" t="str">
        <f>IF(A118&lt;&gt;"", _xlfn.IFNA(INDEX(Grunddaten!$A$9:$R$134,MATCH(A118,Input_Lieferant!$B$9:$B$134,0),MATCH(Z118,Grunddaten!$A$8:$R$8,0)),""), "")&amp;""</f>
        <v/>
      </c>
      <c r="H118" s="29"/>
      <c r="I118" s="29"/>
      <c r="J118" s="29"/>
      <c r="K118" s="29"/>
      <c r="L118" s="29"/>
      <c r="M118" s="29"/>
      <c r="N118" s="29"/>
      <c r="O118" s="29"/>
      <c r="P118" s="29"/>
      <c r="Q118" s="29"/>
      <c r="R118" s="29"/>
      <c r="S118" s="29"/>
      <c r="T118" s="29"/>
      <c r="U118" s="29"/>
      <c r="V118" s="29"/>
      <c r="W118" s="29"/>
      <c r="X118" s="29"/>
      <c r="Y118" s="29"/>
      <c r="Z118" s="29" t="str">
        <f t="shared" si="6"/>
        <v/>
      </c>
      <c r="AM118" s="6"/>
    </row>
    <row r="119" spans="1:39" x14ac:dyDescent="0.2">
      <c r="A119" t="str">
        <f>IFERROR(IF(AND(A108=A109,A109=A110,A110=A111,A111=A112,A112=A113,A113=A114,A114=A115,A115=A116,A116=A117,A117=A118),IF(A118+1&gt;MATCH(0,Input_Lieferant!$B$9:$B$158,-1),"",A118+1),A118),"")</f>
        <v/>
      </c>
      <c r="B119" s="29"/>
      <c r="C119" s="29"/>
      <c r="D119" s="29" t="str">
        <f t="shared" si="9"/>
        <v/>
      </c>
      <c r="E119" s="29"/>
      <c r="F119" s="29"/>
      <c r="G119" t="str">
        <f>IF(A119&lt;&gt;"", _xlfn.IFNA(INDEX(Grunddaten!$A$9:$R$134,MATCH(A119,Input_Lieferant!$B$9:$B$134,0),MATCH(Z119,Grunddaten!$A$8:$R$8,0)),""), "")&amp;""</f>
        <v/>
      </c>
      <c r="H119" s="29"/>
      <c r="I119" s="29"/>
      <c r="J119" s="29"/>
      <c r="K119" s="29"/>
      <c r="L119" s="29"/>
      <c r="M119" s="29"/>
      <c r="N119" s="29"/>
      <c r="O119" s="29"/>
      <c r="P119" s="29"/>
      <c r="Q119" s="29"/>
      <c r="R119" s="29"/>
      <c r="S119" s="29"/>
      <c r="T119" s="29"/>
      <c r="U119" s="29"/>
      <c r="V119" s="29"/>
      <c r="W119" s="29"/>
      <c r="X119" s="29"/>
      <c r="Y119" s="29"/>
      <c r="Z119" s="29" t="str">
        <f t="shared" si="6"/>
        <v/>
      </c>
      <c r="AM119" s="6"/>
    </row>
    <row r="120" spans="1:39" x14ac:dyDescent="0.2">
      <c r="A120" t="str">
        <f>IFERROR(IF(AND(A109=A110,A110=A111,A111=A112,A112=A113,A113=A114,A114=A115,A115=A116,A116=A117,A117=A118,A118=A119),IF(A119+1&gt;MATCH(0,Input_Lieferant!$B$9:$B$158,-1),"",A119+1),A119),"")</f>
        <v/>
      </c>
      <c r="B120" s="29"/>
      <c r="C120" s="29"/>
      <c r="D120" s="29" t="str">
        <f t="shared" si="9"/>
        <v/>
      </c>
      <c r="E120" s="29"/>
      <c r="F120" s="29"/>
      <c r="G120" t="str">
        <f>IF(A120&lt;&gt;"", _xlfn.IFNA(INDEX(Grunddaten!$A$9:$R$134,MATCH(A120,Input_Lieferant!$B$9:$B$134,0),MATCH(Z120,Grunddaten!$A$8:$R$8,0)),""), "")&amp;""</f>
        <v/>
      </c>
      <c r="H120" s="29"/>
      <c r="I120" s="29"/>
      <c r="J120" s="29"/>
      <c r="K120" s="29"/>
      <c r="L120" s="29"/>
      <c r="M120" s="29"/>
      <c r="N120" s="29"/>
      <c r="O120" s="29"/>
      <c r="P120" s="29"/>
      <c r="Q120" s="29"/>
      <c r="R120" s="29"/>
      <c r="S120" s="29"/>
      <c r="T120" s="29"/>
      <c r="U120" s="29"/>
      <c r="V120" s="29"/>
      <c r="W120" s="29"/>
      <c r="X120" s="29"/>
      <c r="Y120" s="29"/>
      <c r="Z120" s="29" t="str">
        <f t="shared" si="6"/>
        <v/>
      </c>
      <c r="AM120" s="6"/>
    </row>
    <row r="121" spans="1:39" x14ac:dyDescent="0.2">
      <c r="A121" t="str">
        <f>IFERROR(IF(AND(A110=A111,A111=A112,A112=A113,A113=A114,A114=A115,A115=A116,A116=A117,A117=A118,A118=A119,A119=A120),IF(A120+1&gt;MATCH(0,Input_Lieferant!$B$9:$B$158,-1),"",A120+1),A120),"")</f>
        <v/>
      </c>
      <c r="B121" s="29"/>
      <c r="C121" s="29"/>
      <c r="D121" s="29" t="str">
        <f t="shared" si="9"/>
        <v/>
      </c>
      <c r="E121" s="29"/>
      <c r="F121" s="29"/>
      <c r="G121" t="str">
        <f>IF(A121&lt;&gt;"", _xlfn.IFNA(INDEX(Grunddaten!$A$9:$R$134,MATCH(A121,Input_Lieferant!$B$9:$B$134,0),MATCH(Z121,Grunddaten!$A$8:$R$8,0)),""), "")&amp;""</f>
        <v/>
      </c>
      <c r="H121" s="29"/>
      <c r="I121" s="29"/>
      <c r="J121" s="29"/>
      <c r="K121" s="29"/>
      <c r="L121" s="29"/>
      <c r="M121" s="29"/>
      <c r="N121" s="29"/>
      <c r="O121" s="29"/>
      <c r="P121" s="29"/>
      <c r="Q121" s="29"/>
      <c r="R121" s="29"/>
      <c r="S121" s="29"/>
      <c r="T121" s="29"/>
      <c r="U121" s="29"/>
      <c r="V121" s="29"/>
      <c r="W121" s="29"/>
      <c r="X121" s="29"/>
      <c r="Y121" s="29"/>
      <c r="Z121" s="29" t="str">
        <f t="shared" si="6"/>
        <v/>
      </c>
      <c r="AM121" s="6"/>
    </row>
    <row r="122" spans="1:39" x14ac:dyDescent="0.2">
      <c r="A122" s="54" t="str">
        <f>IFERROR(IF(AND(A111=A112,A112=A113,A113=A114,A114=A115,A115=A116,A116=A117,A117=A118,A118=A119,A119=A120,A120=A121),IF(A121+1&gt;MATCH(0,Input_Lieferant!$B$9:$B$158,-1),"",A121+1),A121),"")</f>
        <v/>
      </c>
      <c r="B122" s="30"/>
      <c r="C122" s="30"/>
      <c r="D122" s="30" t="str">
        <f t="shared" ref="D122:D135" si="10">IF(A122="","","001")</f>
        <v/>
      </c>
      <c r="E122" s="30"/>
      <c r="F122" s="30"/>
      <c r="G122" s="54" t="str">
        <f>IF(A122&lt;&gt;"", _xlfn.IFNA(INDEX(Grunddaten!$A$9:$R$134,MATCH(A122,Input_Lieferant!$B$9:$B$134,0),MATCH(Z122,Grunddaten!$A$8:$R$8,0)),""), "")&amp;""</f>
        <v/>
      </c>
      <c r="H122" s="30"/>
      <c r="I122" s="30"/>
      <c r="J122" s="30"/>
      <c r="K122" s="30"/>
      <c r="L122" s="30"/>
      <c r="M122" s="30"/>
      <c r="N122" s="30"/>
      <c r="O122" s="30"/>
      <c r="P122" s="30"/>
      <c r="Q122" s="30"/>
      <c r="R122" s="30"/>
      <c r="S122" s="30"/>
      <c r="T122" s="30"/>
      <c r="U122" s="30"/>
      <c r="V122" s="30"/>
      <c r="W122" s="30"/>
      <c r="X122" s="30"/>
      <c r="Y122" s="30"/>
      <c r="Z122" s="89" t="str">
        <f t="shared" si="6"/>
        <v/>
      </c>
      <c r="AM122" s="6"/>
    </row>
    <row r="123" spans="1:39" x14ac:dyDescent="0.2">
      <c r="A123" t="str">
        <f>IFERROR(IF(AND(A112=A113,A113=A114,A114=A115,A115=A116,A116=A117,A117=A118,A118=A119,A119=A120,A120=A121,A121=A122),IF(A122+1&gt;MATCH(0,Input_Lieferant!$B$9:$B$158,-1),"",A122+1),A122),"")</f>
        <v/>
      </c>
      <c r="B123" s="29"/>
      <c r="C123" s="29"/>
      <c r="D123" s="29" t="str">
        <f t="shared" si="10"/>
        <v/>
      </c>
      <c r="E123" s="29"/>
      <c r="F123" s="29"/>
      <c r="G123" t="str">
        <f>IF(A123&lt;&gt;"", _xlfn.IFNA(INDEX(Grunddaten!$A$9:$R$134,MATCH(A123,Input_Lieferant!$B$9:$B$134,0),MATCH(Z123,Grunddaten!$A$8:$R$8,0)),""), "")&amp;""</f>
        <v/>
      </c>
      <c r="H123" s="29"/>
      <c r="I123" s="29"/>
      <c r="J123" s="29"/>
      <c r="K123" s="29"/>
      <c r="L123" s="29"/>
      <c r="M123" s="29"/>
      <c r="N123" s="29"/>
      <c r="O123" s="29"/>
      <c r="P123" s="29"/>
      <c r="Q123" s="29"/>
      <c r="R123" s="29"/>
      <c r="S123" s="29"/>
      <c r="T123" s="29"/>
      <c r="U123" s="29"/>
      <c r="V123" s="29"/>
      <c r="W123" s="29"/>
      <c r="X123" s="29"/>
      <c r="Y123" s="29"/>
      <c r="Z123" s="29" t="str">
        <f t="shared" si="6"/>
        <v/>
      </c>
      <c r="AM123" s="6"/>
    </row>
    <row r="124" spans="1:39" x14ac:dyDescent="0.2">
      <c r="A124" t="str">
        <f>IFERROR(IF(AND(A113=A114,A114=A115,A115=A116,A116=A117,A117=A118,A118=A119,A119=A120,A120=A121,A121=A122,A122=A123),IF(A123+1&gt;MATCH(0,Input_Lieferant!$B$9:$B$158,-1),"",A123+1),A123),"")</f>
        <v/>
      </c>
      <c r="B124" s="29"/>
      <c r="C124" s="29"/>
      <c r="D124" s="29" t="str">
        <f t="shared" si="10"/>
        <v/>
      </c>
      <c r="E124" s="29"/>
      <c r="F124" s="29"/>
      <c r="G124" t="str">
        <f>IF(A124&lt;&gt;"", _xlfn.IFNA(INDEX(Grunddaten!$A$9:$R$134,MATCH(A124,Input_Lieferant!$B$9:$B$134,0),MATCH(Z124,Grunddaten!$A$8:$R$8,0)),""), "")&amp;""</f>
        <v/>
      </c>
      <c r="H124" s="29"/>
      <c r="I124" s="29"/>
      <c r="J124" s="29"/>
      <c r="K124" s="29"/>
      <c r="L124" s="29"/>
      <c r="M124" s="29"/>
      <c r="N124" s="29"/>
      <c r="O124" s="29"/>
      <c r="P124" s="29"/>
      <c r="Q124" s="29"/>
      <c r="R124" s="29"/>
      <c r="S124" s="29"/>
      <c r="T124" s="29"/>
      <c r="U124" s="29"/>
      <c r="V124" s="29"/>
      <c r="W124" s="29"/>
      <c r="X124" s="29"/>
      <c r="Y124" s="29"/>
      <c r="Z124" s="29" t="str">
        <f t="shared" si="6"/>
        <v/>
      </c>
      <c r="AM124" s="6"/>
    </row>
    <row r="125" spans="1:39" x14ac:dyDescent="0.2">
      <c r="A125" t="str">
        <f>IFERROR(IF(AND(A114=A115,A115=A116,A116=A117,A117=A118,A118=A119,A119=A120,A120=A121,A121=A122,A122=A123,A123=A124),IF(A124+1&gt;MATCH(0,Input_Lieferant!$B$9:$B$158,-1),"",A124+1),A124),"")</f>
        <v/>
      </c>
      <c r="B125" s="29"/>
      <c r="C125" s="29"/>
      <c r="D125" s="29" t="str">
        <f t="shared" si="10"/>
        <v/>
      </c>
      <c r="E125" s="29"/>
      <c r="F125" s="29"/>
      <c r="G125" t="str">
        <f>IF(A125&lt;&gt;"", _xlfn.IFNA(INDEX(Grunddaten!$A$9:$R$134,MATCH(A125,Input_Lieferant!$B$9:$B$134,0),MATCH(Z125,Grunddaten!$A$8:$R$8,0)),""), "")&amp;""</f>
        <v/>
      </c>
      <c r="H125" s="29"/>
      <c r="I125" s="29"/>
      <c r="J125" s="29"/>
      <c r="K125" s="29"/>
      <c r="L125" s="29"/>
      <c r="M125" s="29"/>
      <c r="N125" s="29"/>
      <c r="O125" s="29"/>
      <c r="P125" s="29"/>
      <c r="Q125" s="29"/>
      <c r="R125" s="29"/>
      <c r="S125" s="29"/>
      <c r="T125" s="29"/>
      <c r="U125" s="29"/>
      <c r="V125" s="29"/>
      <c r="W125" s="29"/>
      <c r="X125" s="29"/>
      <c r="Y125" s="29"/>
      <c r="Z125" s="29" t="str">
        <f t="shared" si="6"/>
        <v/>
      </c>
      <c r="AM125" s="6"/>
    </row>
    <row r="126" spans="1:39" x14ac:dyDescent="0.2">
      <c r="A126" t="str">
        <f>IFERROR(IF(AND(A115=A116,A116=A117,A117=A118,A118=A119,A119=A120,A120=A121,A121=A122,A122=A123,A123=A124,A124=A125),IF(A125+1&gt;MATCH(0,Input_Lieferant!$B$9:$B$158,-1),"",A125+1),A125),"")</f>
        <v/>
      </c>
      <c r="B126" s="29"/>
      <c r="C126" s="29"/>
      <c r="D126" s="29" t="str">
        <f t="shared" si="10"/>
        <v/>
      </c>
      <c r="E126" s="29"/>
      <c r="F126" s="29"/>
      <c r="G126" t="str">
        <f>IF(A126&lt;&gt;"", _xlfn.IFNA(INDEX(Grunddaten!$A$9:$R$134,MATCH(A126,Input_Lieferant!$B$9:$B$134,0),MATCH(Z126,Grunddaten!$A$8:$R$8,0)),""), "")&amp;""</f>
        <v/>
      </c>
      <c r="H126" s="29"/>
      <c r="I126" s="29"/>
      <c r="J126" s="29"/>
      <c r="K126" s="29"/>
      <c r="L126" s="29"/>
      <c r="M126" s="29"/>
      <c r="N126" s="29"/>
      <c r="O126" s="29"/>
      <c r="P126" s="29"/>
      <c r="Q126" s="29"/>
      <c r="R126" s="29"/>
      <c r="S126" s="29"/>
      <c r="T126" s="29"/>
      <c r="U126" s="29"/>
      <c r="V126" s="29"/>
      <c r="W126" s="29"/>
      <c r="X126" s="29"/>
      <c r="Y126" s="29"/>
      <c r="Z126" s="29" t="str">
        <f t="shared" si="6"/>
        <v/>
      </c>
      <c r="AM126" s="6"/>
    </row>
    <row r="127" spans="1:39" x14ac:dyDescent="0.2">
      <c r="A127" t="str">
        <f>IFERROR(IF(AND(A116=A117,A117=A118,A118=A119,A119=A120,A120=A121,A121=A122,A122=A123,A123=A124,A124=A125,A125=A126),IF(A126+1&gt;MATCH(0,Input_Lieferant!$B$9:$B$158,-1),"",A126+1),A126),"")</f>
        <v/>
      </c>
      <c r="B127" s="29"/>
      <c r="C127" s="29"/>
      <c r="D127" s="29" t="str">
        <f t="shared" si="10"/>
        <v/>
      </c>
      <c r="E127" s="29" t="s">
        <v>178</v>
      </c>
      <c r="F127" s="29" t="s">
        <v>178</v>
      </c>
      <c r="G127" t="str">
        <f>IF(A127&lt;&gt;"", _xlfn.IFNA(INDEX(Grunddaten!$A$9:$R$134,MATCH(A127,Input_Lieferant!$B$9:$B$134,0),MATCH(Z127,Grunddaten!$A$8:$R$8,0)),""), "")&amp;""</f>
        <v/>
      </c>
      <c r="H127" s="29"/>
      <c r="I127" s="29"/>
      <c r="J127" s="29"/>
      <c r="K127" s="29"/>
      <c r="L127" s="29"/>
      <c r="M127" s="29"/>
      <c r="N127" s="29"/>
      <c r="O127" s="29"/>
      <c r="P127" s="29"/>
      <c r="Q127" s="29"/>
      <c r="R127" s="29"/>
      <c r="S127" s="29"/>
      <c r="T127" s="29"/>
      <c r="U127" s="29"/>
      <c r="V127" s="29"/>
      <c r="W127" s="29"/>
      <c r="X127" s="29"/>
      <c r="Y127" s="29"/>
      <c r="Z127" s="29" t="str">
        <f t="shared" si="6"/>
        <v/>
      </c>
      <c r="AM127" s="6"/>
    </row>
    <row r="128" spans="1:39" x14ac:dyDescent="0.2">
      <c r="A128" t="str">
        <f>IFERROR(IF(AND(A117=A118,A118=A119,A119=A120,A120=A121,A121=A122,A122=A123,A123=A124,A124=A125,A125=A126,A126=A127),IF(A127+1&gt;MATCH(0,Input_Lieferant!$B$9:$B$158,-1),"",A127+1),A127),"")</f>
        <v/>
      </c>
      <c r="B128" s="29"/>
      <c r="C128" s="29"/>
      <c r="D128" s="29" t="str">
        <f t="shared" si="10"/>
        <v/>
      </c>
      <c r="E128" s="29"/>
      <c r="F128" s="29"/>
      <c r="G128" t="str">
        <f>IF(A128&lt;&gt;"", _xlfn.IFNA(INDEX(Grunddaten!$A$9:$R$134,MATCH(A128,Input_Lieferant!$B$9:$B$134,0),MATCH(Z128,Grunddaten!$A$8:$R$8,0)),""), "")&amp;""</f>
        <v/>
      </c>
      <c r="H128" s="29"/>
      <c r="I128" s="29"/>
      <c r="J128" s="29"/>
      <c r="K128" s="29"/>
      <c r="L128" s="29"/>
      <c r="M128" s="29"/>
      <c r="N128" s="29"/>
      <c r="O128" s="29"/>
      <c r="P128" s="29"/>
      <c r="Q128" s="29"/>
      <c r="R128" s="29"/>
      <c r="S128" s="29"/>
      <c r="T128" s="29"/>
      <c r="U128" s="29"/>
      <c r="V128" s="29"/>
      <c r="W128" s="29"/>
      <c r="X128" s="29"/>
      <c r="Y128" s="29"/>
      <c r="Z128" s="29" t="str">
        <f t="shared" si="6"/>
        <v/>
      </c>
      <c r="AM128" s="6"/>
    </row>
    <row r="129" spans="1:39" x14ac:dyDescent="0.2">
      <c r="A129" t="str">
        <f>IFERROR(IF(AND(A118=A119,A119=A120,A120=A121,A121=A122,A122=A123,A123=A124,A124=A125,A125=A126,A126=A127,A127=A128),IF(A128+1&gt;MATCH(0,Input_Lieferant!$B$9:$B$158,-1),"",A128+1),A128),"")</f>
        <v/>
      </c>
      <c r="B129" s="29"/>
      <c r="C129" s="29"/>
      <c r="D129" s="29" t="str">
        <f t="shared" si="10"/>
        <v/>
      </c>
      <c r="E129" s="29"/>
      <c r="F129" s="29"/>
      <c r="G129" t="str">
        <f>IF(A129&lt;&gt;"", _xlfn.IFNA(INDEX(Grunddaten!$A$9:$R$134,MATCH(A129,Input_Lieferant!$B$9:$B$134,0),MATCH(Z129,Grunddaten!$A$8:$R$8,0)),""), "")&amp;""</f>
        <v/>
      </c>
      <c r="H129" s="29"/>
      <c r="I129" s="29"/>
      <c r="J129" s="29"/>
      <c r="K129" s="29"/>
      <c r="L129" s="29"/>
      <c r="M129" s="29"/>
      <c r="N129" s="29"/>
      <c r="O129" s="29"/>
      <c r="P129" s="29"/>
      <c r="Q129" s="29"/>
      <c r="R129" s="29"/>
      <c r="S129" s="29"/>
      <c r="T129" s="29"/>
      <c r="U129" s="29"/>
      <c r="V129" s="29"/>
      <c r="W129" s="29"/>
      <c r="X129" s="29"/>
      <c r="Y129" s="29"/>
      <c r="Z129" s="29" t="str">
        <f t="shared" si="6"/>
        <v/>
      </c>
      <c r="AM129" s="6"/>
    </row>
    <row r="130" spans="1:39" x14ac:dyDescent="0.2">
      <c r="A130" t="str">
        <f>IFERROR(IF(AND(A119=A120,A120=A121,A121=A122,A122=A123,A123=A124,A124=A125,A125=A126,A126=A127,A127=A128,A128=A129),IF(A129+1&gt;MATCH(0,Input_Lieferant!$B$9:$B$158,-1),"",A129+1),A129),"")</f>
        <v/>
      </c>
      <c r="B130" s="29"/>
      <c r="C130" s="29"/>
      <c r="D130" s="29" t="str">
        <f t="shared" si="10"/>
        <v/>
      </c>
      <c r="E130" s="29"/>
      <c r="F130" s="29"/>
      <c r="G130" t="str">
        <f>IF(A130&lt;&gt;"", _xlfn.IFNA(INDEX(Grunddaten!$A$9:$R$134,MATCH(A130,Input_Lieferant!$B$9:$B$134,0),MATCH(Z130,Grunddaten!$A$8:$R$8,0)),""), "")&amp;""</f>
        <v/>
      </c>
      <c r="H130" s="29"/>
      <c r="I130" s="29"/>
      <c r="J130" s="29"/>
      <c r="K130" s="29"/>
      <c r="L130" s="29"/>
      <c r="M130" s="29"/>
      <c r="N130" s="29"/>
      <c r="O130" s="29"/>
      <c r="P130" s="29"/>
      <c r="Q130" s="29"/>
      <c r="R130" s="29"/>
      <c r="S130" s="29"/>
      <c r="T130" s="29"/>
      <c r="U130" s="29"/>
      <c r="V130" s="29"/>
      <c r="W130" s="29"/>
      <c r="X130" s="29"/>
      <c r="Y130" s="29"/>
      <c r="Z130" s="29" t="str">
        <f t="shared" si="6"/>
        <v/>
      </c>
      <c r="AM130" s="6"/>
    </row>
    <row r="131" spans="1:39" x14ac:dyDescent="0.2">
      <c r="A131" t="str">
        <f>IFERROR(IF(AND(A120=A121,A121=A122,A122=A123,A123=A124,A124=A125,A125=A126,A126=A127,A127=A128,A128=A129,A129=A130),IF(A130+1&gt;MATCH(0,Input_Lieferant!$B$9:$B$158,-1),"",A130+1),A130),"")</f>
        <v/>
      </c>
      <c r="B131" s="29"/>
      <c r="C131" s="29"/>
      <c r="D131" s="29" t="str">
        <f t="shared" si="10"/>
        <v/>
      </c>
      <c r="E131" s="29"/>
      <c r="F131" s="29"/>
      <c r="G131" t="str">
        <f>IF(A131&lt;&gt;"", _xlfn.IFNA(INDEX(Grunddaten!$A$9:$R$134,MATCH(A131,Input_Lieferant!$B$9:$B$134,0),MATCH(Z131,Grunddaten!$A$8:$R$8,0)),""), "")&amp;""</f>
        <v/>
      </c>
      <c r="H131" s="29"/>
      <c r="I131" s="29"/>
      <c r="J131" s="29"/>
      <c r="K131" s="29"/>
      <c r="L131" s="29"/>
      <c r="M131" s="29"/>
      <c r="N131" s="29"/>
      <c r="O131" s="29"/>
      <c r="P131" s="29"/>
      <c r="Q131" s="29"/>
      <c r="R131" s="29"/>
      <c r="S131" s="29"/>
      <c r="T131" s="29"/>
      <c r="U131" s="29"/>
      <c r="V131" s="29"/>
      <c r="W131" s="29"/>
      <c r="X131" s="29"/>
      <c r="Y131" s="29"/>
      <c r="Z131" s="29" t="str">
        <f t="shared" si="6"/>
        <v/>
      </c>
      <c r="AM131" s="6"/>
    </row>
    <row r="132" spans="1:39" x14ac:dyDescent="0.2">
      <c r="A132" t="str">
        <f>IFERROR(IF(AND(A121=A122,A122=A123,A123=A124,A124=A125,A125=A126,A126=A127,A127=A128,A128=A129,A129=A130,A130=A131),IF(A131+1&gt;MATCH(0,Input_Lieferant!$B$9:$B$158,-1),"",A131+1),A131),"")</f>
        <v/>
      </c>
      <c r="B132" s="29"/>
      <c r="C132" s="29"/>
      <c r="D132" s="29" t="str">
        <f t="shared" si="10"/>
        <v/>
      </c>
      <c r="E132" s="29"/>
      <c r="F132" s="29"/>
      <c r="G132" t="str">
        <f>IF(A132&lt;&gt;"", _xlfn.IFNA(INDEX(Grunddaten!$A$9:$R$134,MATCH(A132,Input_Lieferant!$B$9:$B$134,0),MATCH(Z132,Grunddaten!$A$8:$R$8,0)),""), "")&amp;""</f>
        <v/>
      </c>
      <c r="H132" s="29"/>
      <c r="I132" s="29"/>
      <c r="J132" s="29"/>
      <c r="K132" s="29"/>
      <c r="L132" s="29"/>
      <c r="M132" s="29"/>
      <c r="N132" s="29"/>
      <c r="O132" s="29"/>
      <c r="P132" s="29"/>
      <c r="Q132" s="29"/>
      <c r="R132" s="29"/>
      <c r="S132" s="29"/>
      <c r="T132" s="29"/>
      <c r="U132" s="29"/>
      <c r="V132" s="29"/>
      <c r="W132" s="29"/>
      <c r="X132" s="29"/>
      <c r="Y132" s="29"/>
      <c r="Z132" s="29" t="str">
        <f t="shared" si="6"/>
        <v/>
      </c>
      <c r="AM132" s="6"/>
    </row>
    <row r="133" spans="1:39" x14ac:dyDescent="0.2">
      <c r="A133" s="54" t="str">
        <f>IFERROR(IF(AND(A122=A123,A123=A124,A124=A125,A125=A126,A126=A127,A127=A128,A128=A129,A129=A130,A130=A131,A131=A132),IF(A132+1&gt;MATCH(0,Input_Lieferant!$B$9:$B$158,-1),"",A132+1),A132),"")</f>
        <v/>
      </c>
      <c r="B133" s="30"/>
      <c r="C133" s="30"/>
      <c r="D133" s="30" t="str">
        <f t="shared" si="10"/>
        <v/>
      </c>
      <c r="E133" s="30"/>
      <c r="F133" s="30"/>
      <c r="G133" s="54" t="str">
        <f>IF(A133&lt;&gt;"", _xlfn.IFNA(INDEX(Grunddaten!$A$9:$R$134,MATCH(A133,Input_Lieferant!$B$9:$B$134,0),MATCH(Z133,Grunddaten!$A$8:$R$8,0)),""), "")&amp;""</f>
        <v/>
      </c>
      <c r="H133" s="30"/>
      <c r="I133" s="30"/>
      <c r="J133" s="30"/>
      <c r="K133" s="30"/>
      <c r="L133" s="30"/>
      <c r="M133" s="30"/>
      <c r="N133" s="30"/>
      <c r="O133" s="30"/>
      <c r="P133" s="30"/>
      <c r="Q133" s="30"/>
      <c r="R133" s="30"/>
      <c r="S133" s="30"/>
      <c r="T133" s="30"/>
      <c r="U133" s="30"/>
      <c r="V133" s="30"/>
      <c r="W133" s="30"/>
      <c r="X133" s="30"/>
      <c r="Y133" s="30"/>
      <c r="Z133" s="89" t="str">
        <f t="shared" si="6"/>
        <v/>
      </c>
      <c r="AM133" s="6"/>
    </row>
    <row r="134" spans="1:39" x14ac:dyDescent="0.2">
      <c r="A134" t="str">
        <f>IFERROR(IF(AND(A123=A124,A124=A125,A125=A126,A126=A127,A127=A128,A128=A129,A129=A130,A130=A131,A131=A132,A132=A133),IF(A133+1&gt;MATCH(0,Input_Lieferant!$B$9:$B$158,-1),"",A133+1),A133),"")</f>
        <v/>
      </c>
      <c r="B134" s="29"/>
      <c r="C134" s="29"/>
      <c r="D134" s="29" t="str">
        <f t="shared" si="10"/>
        <v/>
      </c>
      <c r="E134" s="29"/>
      <c r="F134" s="29"/>
      <c r="G134" t="str">
        <f>IF(A134&lt;&gt;"", _xlfn.IFNA(INDEX(Grunddaten!$A$9:$R$134,MATCH(A134,Input_Lieferant!$B$9:$B$134,0),MATCH(Z134,Grunddaten!$A$8:$R$8,0)),""), "")&amp;""</f>
        <v/>
      </c>
      <c r="H134" s="29"/>
      <c r="I134" s="29"/>
      <c r="J134" s="29"/>
      <c r="K134" s="29"/>
      <c r="L134" s="29"/>
      <c r="M134" s="29"/>
      <c r="N134" s="29"/>
      <c r="O134" s="29"/>
      <c r="P134" s="29"/>
      <c r="Q134" s="29"/>
      <c r="R134" s="29"/>
      <c r="S134" s="29"/>
      <c r="T134" s="29"/>
      <c r="U134" s="29"/>
      <c r="V134" s="29"/>
      <c r="W134" s="29"/>
      <c r="X134" s="29"/>
      <c r="Y134" s="29"/>
      <c r="Z134" s="29" t="str">
        <f t="shared" si="6"/>
        <v/>
      </c>
      <c r="AM134" s="6"/>
    </row>
    <row r="135" spans="1:39" x14ac:dyDescent="0.2">
      <c r="A135" t="str">
        <f>IFERROR(IF(AND(A124=A125,A125=A126,A126=A127,A127=A128,A128=A129,A129=A130,A130=A131,A131=A132,A132=A133,A133=A134),IF(A134+1&gt;MATCH(0,Input_Lieferant!$B$9:$B$158,-1),"",A134+1),A134),"")</f>
        <v/>
      </c>
      <c r="B135" s="29"/>
      <c r="C135" s="29"/>
      <c r="D135" s="29" t="str">
        <f t="shared" si="10"/>
        <v/>
      </c>
      <c r="E135" s="29"/>
      <c r="F135" s="29"/>
      <c r="G135" t="str">
        <f>IF(A135&lt;&gt;"", _xlfn.IFNA(INDEX(Grunddaten!$A$9:$R$134,MATCH(A135,Input_Lieferant!$B$9:$B$134,0),MATCH(Z135,Grunddaten!$A$8:$R$8,0)),""), "")&amp;""</f>
        <v/>
      </c>
      <c r="H135" s="29"/>
      <c r="I135" s="29"/>
      <c r="J135" s="29"/>
      <c r="K135" s="29"/>
      <c r="L135" s="29"/>
      <c r="M135" s="29"/>
      <c r="N135" s="29"/>
      <c r="O135" s="29"/>
      <c r="P135" s="29"/>
      <c r="Q135" s="29"/>
      <c r="R135" s="29"/>
      <c r="S135" s="29"/>
      <c r="T135" s="29"/>
      <c r="U135" s="29"/>
      <c r="V135" s="29"/>
      <c r="W135" s="29"/>
      <c r="X135" s="29"/>
      <c r="Y135" s="29"/>
      <c r="Z135" s="29" t="str">
        <f t="shared" si="6"/>
        <v/>
      </c>
      <c r="AM135" s="6"/>
    </row>
    <row r="136" spans="1:39" x14ac:dyDescent="0.2">
      <c r="A136" t="str">
        <f>IFERROR(IF(AND(A125=A126,A126=A127,A127=A128,A128=A129,A129=A130,A130=A131,A131=A132,A132=A133,A133=A134,A134=A135),IF(A135+1&gt;MATCH(0,Input_Lieferant!$B$9:$B$158,-1),"",A135+1),A135),"")</f>
        <v/>
      </c>
      <c r="B136" s="29"/>
      <c r="C136" s="29"/>
      <c r="D136" s="29" t="str">
        <f t="shared" ref="D136:D149" si="11">IF(A136="","","001")</f>
        <v/>
      </c>
      <c r="E136" s="29"/>
      <c r="F136" s="29"/>
      <c r="G136" t="str">
        <f>IF(A136&lt;&gt;"", _xlfn.IFNA(INDEX(Grunddaten!$A$9:$R$134,MATCH(A136,Input_Lieferant!$B$9:$B$134,0),MATCH(Z136,Grunddaten!$A$8:$R$8,0)),""), "")&amp;""</f>
        <v/>
      </c>
      <c r="H136" s="29"/>
      <c r="I136" s="29"/>
      <c r="J136" s="29"/>
      <c r="K136" s="29"/>
      <c r="L136" s="29"/>
      <c r="M136" s="29"/>
      <c r="N136" s="29"/>
      <c r="O136" s="29"/>
      <c r="P136" s="29"/>
      <c r="Q136" s="29"/>
      <c r="R136" s="29"/>
      <c r="S136" s="29"/>
      <c r="T136" s="29"/>
      <c r="U136" s="29"/>
      <c r="V136" s="29"/>
      <c r="W136" s="29"/>
      <c r="X136" s="29"/>
      <c r="Y136" s="29"/>
      <c r="Z136" s="29" t="str">
        <f t="shared" si="6"/>
        <v/>
      </c>
      <c r="AM136" s="6"/>
    </row>
    <row r="137" spans="1:39" x14ac:dyDescent="0.2">
      <c r="A137" t="str">
        <f>IFERROR(IF(AND(A126=A127,A127=A128,A128=A129,A129=A130,A130=A131,A131=A132,A132=A133,A133=A134,A134=A135,A135=A136),IF(A136+1&gt;MATCH(0,Input_Lieferant!$B$9:$B$158,-1),"",A136+1),A136),"")</f>
        <v/>
      </c>
      <c r="B137" s="29"/>
      <c r="C137" s="29"/>
      <c r="D137" s="29" t="str">
        <f t="shared" si="11"/>
        <v/>
      </c>
      <c r="E137" s="29"/>
      <c r="F137" s="29"/>
      <c r="G137" t="str">
        <f>IF(A137&lt;&gt;"", _xlfn.IFNA(INDEX(Grunddaten!$A$9:$R$134,MATCH(A137,Input_Lieferant!$B$9:$B$134,0),MATCH(Z137,Grunddaten!$A$8:$R$8,0)),""), "")&amp;""</f>
        <v/>
      </c>
      <c r="H137" s="29"/>
      <c r="I137" s="29"/>
      <c r="J137" s="29"/>
      <c r="K137" s="29"/>
      <c r="L137" s="29"/>
      <c r="M137" s="29"/>
      <c r="N137" s="29"/>
      <c r="O137" s="29"/>
      <c r="P137" s="29"/>
      <c r="Q137" s="29"/>
      <c r="R137" s="29"/>
      <c r="S137" s="29"/>
      <c r="T137" s="29"/>
      <c r="U137" s="29"/>
      <c r="V137" s="29"/>
      <c r="W137" s="29"/>
      <c r="X137" s="29"/>
      <c r="Y137" s="29"/>
      <c r="Z137" s="29" t="str">
        <f t="shared" si="6"/>
        <v/>
      </c>
      <c r="AM137" s="6"/>
    </row>
    <row r="138" spans="1:39" x14ac:dyDescent="0.2">
      <c r="A138" t="str">
        <f>IFERROR(IF(AND(A127=A128,A128=A129,A129=A130,A130=A131,A131=A132,A132=A133,A133=A134,A134=A135,A135=A136,A136=A137),IF(A137+1&gt;MATCH(0,Input_Lieferant!$B$9:$B$158,-1),"",A137+1),A137),"")</f>
        <v/>
      </c>
      <c r="B138" s="29"/>
      <c r="C138" s="29"/>
      <c r="D138" s="29" t="str">
        <f t="shared" si="11"/>
        <v/>
      </c>
      <c r="E138" s="29"/>
      <c r="F138" s="29"/>
      <c r="G138" t="str">
        <f>IF(A138&lt;&gt;"", _xlfn.IFNA(INDEX(Grunddaten!$A$9:$R$134,MATCH(A138,Input_Lieferant!$B$9:$B$134,0),MATCH(Z138,Grunddaten!$A$8:$R$8,0)),""), "")&amp;""</f>
        <v/>
      </c>
      <c r="H138" s="29"/>
      <c r="I138" s="29"/>
      <c r="J138" s="29"/>
      <c r="K138" s="29"/>
      <c r="L138" s="29"/>
      <c r="M138" s="29"/>
      <c r="N138" s="29"/>
      <c r="O138" s="29"/>
      <c r="P138" s="29"/>
      <c r="Q138" s="29"/>
      <c r="R138" s="29"/>
      <c r="S138" s="29"/>
      <c r="T138" s="29"/>
      <c r="U138" s="29"/>
      <c r="V138" s="29"/>
      <c r="W138" s="29"/>
      <c r="X138" s="29"/>
      <c r="Y138" s="29"/>
      <c r="Z138" s="29" t="str">
        <f t="shared" si="6"/>
        <v/>
      </c>
      <c r="AM138" s="6"/>
    </row>
    <row r="139" spans="1:39" x14ac:dyDescent="0.2">
      <c r="A139" t="str">
        <f>IFERROR(IF(AND(A128=A129,A129=A130,A130=A131,A131=A132,A132=A133,A133=A134,A134=A135,A135=A136,A136=A137,A137=A138),IF(A138+1&gt;MATCH(0,Input_Lieferant!$B$9:$B$158,-1),"",A138+1),A138),"")</f>
        <v/>
      </c>
      <c r="B139" s="29"/>
      <c r="C139" s="29"/>
      <c r="D139" s="29" t="str">
        <f t="shared" si="11"/>
        <v/>
      </c>
      <c r="E139" s="29"/>
      <c r="F139" s="29"/>
      <c r="G139" t="str">
        <f>IF(A139&lt;&gt;"", _xlfn.IFNA(INDEX(Grunddaten!$A$9:$R$134,MATCH(A139,Input_Lieferant!$B$9:$B$134,0),MATCH(Z139,Grunddaten!$A$8:$R$8,0)),""), "")&amp;""</f>
        <v/>
      </c>
      <c r="H139" s="29"/>
      <c r="I139" s="29"/>
      <c r="J139" s="29"/>
      <c r="K139" s="29"/>
      <c r="L139" s="29"/>
      <c r="M139" s="29"/>
      <c r="N139" s="29"/>
      <c r="O139" s="29"/>
      <c r="P139" s="29"/>
      <c r="Q139" s="29"/>
      <c r="R139" s="29"/>
      <c r="S139" s="29"/>
      <c r="T139" s="29"/>
      <c r="U139" s="29"/>
      <c r="V139" s="29"/>
      <c r="W139" s="29"/>
      <c r="X139" s="29"/>
      <c r="Y139" s="29"/>
      <c r="Z139" s="29" t="str">
        <f t="shared" si="6"/>
        <v/>
      </c>
      <c r="AM139" s="6"/>
    </row>
    <row r="140" spans="1:39" x14ac:dyDescent="0.2">
      <c r="A140" t="str">
        <f>IFERROR(IF(AND(A129=A130,A130=A131,A131=A132,A132=A133,A133=A134,A134=A135,A135=A136,A136=A137,A137=A138,A138=A139),IF(A139+1&gt;MATCH(0,Input_Lieferant!$B$9:$B$158,-1),"",A139+1),A139),"")</f>
        <v/>
      </c>
      <c r="B140" s="29"/>
      <c r="C140" s="29"/>
      <c r="D140" s="29" t="str">
        <f t="shared" si="11"/>
        <v/>
      </c>
      <c r="E140" s="29"/>
      <c r="F140" s="29"/>
      <c r="G140" t="str">
        <f>IF(A140&lt;&gt;"", _xlfn.IFNA(INDEX(Grunddaten!$A$9:$R$134,MATCH(A140,Input_Lieferant!$B$9:$B$134,0),MATCH(Z140,Grunddaten!$A$8:$R$8,0)),""), "")&amp;""</f>
        <v/>
      </c>
      <c r="H140" s="29"/>
      <c r="I140" s="29"/>
      <c r="J140" s="29"/>
      <c r="K140" s="29"/>
      <c r="L140" s="29"/>
      <c r="M140" s="29"/>
      <c r="N140" s="29"/>
      <c r="O140" s="29"/>
      <c r="P140" s="29"/>
      <c r="Q140" s="29"/>
      <c r="R140" s="29"/>
      <c r="S140" s="29"/>
      <c r="T140" s="29"/>
      <c r="U140" s="29"/>
      <c r="V140" s="29"/>
      <c r="W140" s="29"/>
      <c r="X140" s="29"/>
      <c r="Y140" s="29"/>
      <c r="Z140" s="29" t="str">
        <f t="shared" si="6"/>
        <v/>
      </c>
      <c r="AM140" s="6"/>
    </row>
    <row r="141" spans="1:39" x14ac:dyDescent="0.2">
      <c r="A141" t="str">
        <f>IFERROR(IF(AND(A130=A131,A131=A132,A132=A133,A133=A134,A134=A135,A135=A136,A136=A137,A137=A138,A138=A139,A139=A140),IF(A140+1&gt;MATCH(0,Input_Lieferant!$B$9:$B$158,-1),"",A140+1),A140),"")</f>
        <v/>
      </c>
      <c r="B141" s="29"/>
      <c r="C141" s="29"/>
      <c r="D141" s="29" t="str">
        <f t="shared" si="11"/>
        <v/>
      </c>
      <c r="E141" s="29" t="s">
        <v>178</v>
      </c>
      <c r="F141" s="29" t="s">
        <v>178</v>
      </c>
      <c r="G141" t="str">
        <f>IF(A141&lt;&gt;"", _xlfn.IFNA(INDEX(Grunddaten!$A$9:$R$134,MATCH(A141,Input_Lieferant!$B$9:$B$134,0),MATCH(Z141,Grunddaten!$A$8:$R$8,0)),""), "")&amp;""</f>
        <v/>
      </c>
      <c r="H141" s="29"/>
      <c r="I141" s="29"/>
      <c r="J141" s="29"/>
      <c r="K141" s="29"/>
      <c r="L141" s="29"/>
      <c r="M141" s="29"/>
      <c r="N141" s="29"/>
      <c r="O141" s="29"/>
      <c r="P141" s="29"/>
      <c r="Q141" s="29"/>
      <c r="R141" s="29"/>
      <c r="S141" s="29"/>
      <c r="T141" s="29"/>
      <c r="U141" s="29"/>
      <c r="V141" s="29"/>
      <c r="W141" s="29"/>
      <c r="X141" s="29"/>
      <c r="Y141" s="29"/>
      <c r="Z141" s="29" t="str">
        <f t="shared" si="6"/>
        <v/>
      </c>
      <c r="AM141" s="6"/>
    </row>
    <row r="142" spans="1:39" x14ac:dyDescent="0.2">
      <c r="A142" t="str">
        <f>IFERROR(IF(AND(A131=A132,A132=A133,A133=A134,A134=A135,A135=A136,A136=A137,A137=A138,A138=A139,A139=A140,A140=A141),IF(A141+1&gt;MATCH(0,Input_Lieferant!$B$9:$B$158,-1),"",A141+1),A141),"")</f>
        <v/>
      </c>
      <c r="B142" s="29"/>
      <c r="C142" s="29"/>
      <c r="D142" s="29" t="str">
        <f t="shared" si="11"/>
        <v/>
      </c>
      <c r="E142" s="29"/>
      <c r="F142" s="29"/>
      <c r="G142" t="str">
        <f>IF(A142&lt;&gt;"", _xlfn.IFNA(INDEX(Grunddaten!$A$9:$R$134,MATCH(A142,Input_Lieferant!$B$9:$B$134,0),MATCH(Z142,Grunddaten!$A$8:$R$8,0)),""), "")&amp;""</f>
        <v/>
      </c>
      <c r="H142" s="29"/>
      <c r="I142" s="29"/>
      <c r="J142" s="29"/>
      <c r="K142" s="29"/>
      <c r="L142" s="29"/>
      <c r="M142" s="29"/>
      <c r="N142" s="29"/>
      <c r="O142" s="29"/>
      <c r="P142" s="29"/>
      <c r="Q142" s="29"/>
      <c r="R142" s="29"/>
      <c r="S142" s="29"/>
      <c r="T142" s="29"/>
      <c r="U142" s="29"/>
      <c r="V142" s="29"/>
      <c r="W142" s="29"/>
      <c r="X142" s="29"/>
      <c r="Y142" s="29"/>
      <c r="Z142" s="29" t="str">
        <f t="shared" ref="Z142:Z205" si="12">IF(A142&lt;&gt;"", Z131&amp;"","")</f>
        <v/>
      </c>
      <c r="AM142" s="6"/>
    </row>
    <row r="143" spans="1:39" x14ac:dyDescent="0.2">
      <c r="A143" t="str">
        <f>IFERROR(IF(AND(A132=A133,A133=A134,A134=A135,A135=A136,A136=A137,A137=A138,A138=A139,A139=A140,A140=A141,A141=A142),IF(A142+1&gt;MATCH(0,Input_Lieferant!$B$9:$B$158,-1),"",A142+1),A142),"")</f>
        <v/>
      </c>
      <c r="B143" s="29"/>
      <c r="C143" s="29"/>
      <c r="D143" s="29" t="str">
        <f t="shared" si="11"/>
        <v/>
      </c>
      <c r="E143" s="29"/>
      <c r="F143" s="29"/>
      <c r="G143" t="str">
        <f>IF(A143&lt;&gt;"", _xlfn.IFNA(INDEX(Grunddaten!$A$9:$R$134,MATCH(A143,Input_Lieferant!$B$9:$B$134,0),MATCH(Z143,Grunddaten!$A$8:$R$8,0)),""), "")&amp;""</f>
        <v/>
      </c>
      <c r="H143" s="29"/>
      <c r="I143" s="29"/>
      <c r="J143" s="29"/>
      <c r="K143" s="29"/>
      <c r="L143" s="29"/>
      <c r="M143" s="29"/>
      <c r="N143" s="29"/>
      <c r="O143" s="29"/>
      <c r="P143" s="29"/>
      <c r="Q143" s="29"/>
      <c r="R143" s="29"/>
      <c r="S143" s="29"/>
      <c r="T143" s="29"/>
      <c r="U143" s="29"/>
      <c r="V143" s="29"/>
      <c r="W143" s="29"/>
      <c r="X143" s="29"/>
      <c r="Y143" s="29"/>
      <c r="Z143" s="29" t="str">
        <f t="shared" si="12"/>
        <v/>
      </c>
      <c r="AM143" s="6"/>
    </row>
    <row r="144" spans="1:39" x14ac:dyDescent="0.2">
      <c r="A144" s="54" t="str">
        <f>IFERROR(IF(AND(A133=A134,A134=A135,A135=A136,A136=A137,A137=A138,A138=A139,A139=A140,A140=A141,A141=A142,A142=A143),IF(A143+1&gt;MATCH(0,Input_Lieferant!$B$9:$B$158,-1),"",A143+1),A143),"")</f>
        <v/>
      </c>
      <c r="B144" s="30"/>
      <c r="C144" s="30"/>
      <c r="D144" s="30" t="str">
        <f t="shared" si="11"/>
        <v/>
      </c>
      <c r="E144" s="30"/>
      <c r="F144" s="30"/>
      <c r="G144" s="54" t="str">
        <f>IF(A144&lt;&gt;"", _xlfn.IFNA(INDEX(Grunddaten!$A$9:$R$134,MATCH(A144,Input_Lieferant!$B$9:$B$134,0),MATCH(Z144,Grunddaten!$A$8:$R$8,0)),""), "")&amp;""</f>
        <v/>
      </c>
      <c r="H144" s="30"/>
      <c r="I144" s="30"/>
      <c r="J144" s="30"/>
      <c r="K144" s="30"/>
      <c r="L144" s="30"/>
      <c r="M144" s="30"/>
      <c r="N144" s="30"/>
      <c r="O144" s="30"/>
      <c r="P144" s="30"/>
      <c r="Q144" s="30"/>
      <c r="R144" s="30"/>
      <c r="S144" s="30"/>
      <c r="T144" s="30"/>
      <c r="U144" s="30"/>
      <c r="V144" s="30"/>
      <c r="W144" s="30"/>
      <c r="X144" s="30"/>
      <c r="Y144" s="30"/>
      <c r="Z144" s="89" t="str">
        <f t="shared" si="12"/>
        <v/>
      </c>
      <c r="AM144" s="6"/>
    </row>
    <row r="145" spans="1:39" x14ac:dyDescent="0.2">
      <c r="A145" t="str">
        <f>IFERROR(IF(AND(A134=A135,A135=A136,A136=A137,A137=A138,A138=A139,A139=A140,A140=A141,A141=A142,A142=A143,A143=A144),IF(A144+1&gt;MATCH(0,Input_Lieferant!$B$9:$B$158,-1),"",A144+1),A144),"")</f>
        <v/>
      </c>
      <c r="B145" s="29"/>
      <c r="C145" s="29"/>
      <c r="D145" s="29" t="str">
        <f t="shared" si="11"/>
        <v/>
      </c>
      <c r="E145" s="29"/>
      <c r="F145" s="29"/>
      <c r="G145" t="str">
        <f>IF(A145&lt;&gt;"", _xlfn.IFNA(INDEX(Grunddaten!$A$9:$R$134,MATCH(A145,Input_Lieferant!$B$9:$B$134,0),MATCH(Z145,Grunddaten!$A$8:$R$8,0)),""), "")&amp;""</f>
        <v/>
      </c>
      <c r="H145" s="29"/>
      <c r="I145" s="29"/>
      <c r="J145" s="29"/>
      <c r="K145" s="29"/>
      <c r="L145" s="29"/>
      <c r="M145" s="29"/>
      <c r="N145" s="29"/>
      <c r="O145" s="29"/>
      <c r="P145" s="29"/>
      <c r="Q145" s="29"/>
      <c r="R145" s="29"/>
      <c r="S145" s="29"/>
      <c r="T145" s="29"/>
      <c r="U145" s="29"/>
      <c r="V145" s="29"/>
      <c r="W145" s="29"/>
      <c r="X145" s="29"/>
      <c r="Y145" s="29"/>
      <c r="Z145" s="29" t="str">
        <f t="shared" si="12"/>
        <v/>
      </c>
      <c r="AM145" s="6"/>
    </row>
    <row r="146" spans="1:39" x14ac:dyDescent="0.2">
      <c r="A146" t="str">
        <f>IFERROR(IF(AND(A135=A136,A136=A137,A137=A138,A138=A139,A139=A140,A140=A141,A141=A142,A142=A143,A143=A144,A144=A145),IF(A145+1&gt;MATCH(0,Input_Lieferant!$B$9:$B$158,-1),"",A145+1),A145),"")</f>
        <v/>
      </c>
      <c r="B146" s="29"/>
      <c r="C146" s="29"/>
      <c r="D146" s="29" t="str">
        <f t="shared" si="11"/>
        <v/>
      </c>
      <c r="E146" s="29"/>
      <c r="F146" s="29"/>
      <c r="G146" t="str">
        <f>IF(A146&lt;&gt;"", _xlfn.IFNA(INDEX(Grunddaten!$A$9:$R$134,MATCH(A146,Input_Lieferant!$B$9:$B$134,0),MATCH(Z146,Grunddaten!$A$8:$R$8,0)),""), "")&amp;""</f>
        <v/>
      </c>
      <c r="H146" s="29"/>
      <c r="I146" s="29"/>
      <c r="J146" s="29"/>
      <c r="K146" s="29"/>
      <c r="L146" s="29"/>
      <c r="M146" s="29"/>
      <c r="N146" s="29"/>
      <c r="O146" s="29"/>
      <c r="P146" s="29"/>
      <c r="Q146" s="29"/>
      <c r="R146" s="29"/>
      <c r="S146" s="29"/>
      <c r="T146" s="29"/>
      <c r="U146" s="29"/>
      <c r="V146" s="29"/>
      <c r="W146" s="29"/>
      <c r="X146" s="29"/>
      <c r="Y146" s="29"/>
      <c r="Z146" s="29" t="str">
        <f t="shared" si="12"/>
        <v/>
      </c>
      <c r="AM146" s="6"/>
    </row>
    <row r="147" spans="1:39" x14ac:dyDescent="0.2">
      <c r="A147" t="str">
        <f>IFERROR(IF(AND(A136=A137,A137=A138,A138=A139,A139=A140,A140=A141,A141=A142,A142=A143,A143=A144,A144=A145,A145=A146),IF(A146+1&gt;MATCH(0,Input_Lieferant!$B$9:$B$158,-1),"",A146+1),A146),"")</f>
        <v/>
      </c>
      <c r="B147" s="29"/>
      <c r="C147" s="29"/>
      <c r="D147" s="29" t="str">
        <f t="shared" si="11"/>
        <v/>
      </c>
      <c r="E147" s="29"/>
      <c r="F147" s="29"/>
      <c r="G147" t="str">
        <f>IF(A147&lt;&gt;"", _xlfn.IFNA(INDEX(Grunddaten!$A$9:$R$134,MATCH(A147,Input_Lieferant!$B$9:$B$134,0),MATCH(Z147,Grunddaten!$A$8:$R$8,0)),""), "")&amp;""</f>
        <v/>
      </c>
      <c r="H147" s="29"/>
      <c r="I147" s="29"/>
      <c r="J147" s="29"/>
      <c r="K147" s="29"/>
      <c r="L147" s="29"/>
      <c r="M147" s="29"/>
      <c r="N147" s="29"/>
      <c r="O147" s="29"/>
      <c r="P147" s="29"/>
      <c r="Q147" s="29"/>
      <c r="R147" s="29"/>
      <c r="S147" s="29"/>
      <c r="T147" s="29"/>
      <c r="U147" s="29"/>
      <c r="V147" s="29"/>
      <c r="W147" s="29"/>
      <c r="X147" s="29"/>
      <c r="Y147" s="29"/>
      <c r="Z147" s="29" t="str">
        <f t="shared" si="12"/>
        <v/>
      </c>
      <c r="AM147" s="6"/>
    </row>
    <row r="148" spans="1:39" x14ac:dyDescent="0.2">
      <c r="A148" t="str">
        <f>IFERROR(IF(AND(A137=A138,A138=A139,A139=A140,A140=A141,A141=A142,A142=A143,A143=A144,A144=A145,A145=A146,A146=A147),IF(A147+1&gt;MATCH(0,Input_Lieferant!$B$9:$B$158,-1),"",A147+1),A147),"")</f>
        <v/>
      </c>
      <c r="B148" s="29"/>
      <c r="C148" s="29"/>
      <c r="D148" s="29" t="str">
        <f t="shared" si="11"/>
        <v/>
      </c>
      <c r="E148" s="29"/>
      <c r="F148" s="29"/>
      <c r="G148" t="str">
        <f>IF(A148&lt;&gt;"", _xlfn.IFNA(INDEX(Grunddaten!$A$9:$R$134,MATCH(A148,Input_Lieferant!$B$9:$B$134,0),MATCH(Z148,Grunddaten!$A$8:$R$8,0)),""), "")&amp;""</f>
        <v/>
      </c>
      <c r="H148" s="29"/>
      <c r="I148" s="29"/>
      <c r="J148" s="29"/>
      <c r="K148" s="29"/>
      <c r="L148" s="29"/>
      <c r="M148" s="29"/>
      <c r="N148" s="29"/>
      <c r="O148" s="29"/>
      <c r="P148" s="29"/>
      <c r="Q148" s="29"/>
      <c r="R148" s="29"/>
      <c r="S148" s="29"/>
      <c r="T148" s="29"/>
      <c r="U148" s="29"/>
      <c r="V148" s="29"/>
      <c r="W148" s="29"/>
      <c r="X148" s="29"/>
      <c r="Y148" s="29"/>
      <c r="Z148" s="29" t="str">
        <f t="shared" si="12"/>
        <v/>
      </c>
      <c r="AM148" s="6"/>
    </row>
    <row r="149" spans="1:39" x14ac:dyDescent="0.2">
      <c r="A149" t="str">
        <f>IFERROR(IF(AND(A138=A139,A139=A140,A140=A141,A141=A142,A142=A143,A143=A144,A144=A145,A145=A146,A146=A147,A147=A148),IF(A148+1&gt;MATCH(0,Input_Lieferant!$B$9:$B$158,-1),"",A148+1),A148),"")</f>
        <v/>
      </c>
      <c r="B149" s="29"/>
      <c r="C149" s="29"/>
      <c r="D149" s="29" t="str">
        <f t="shared" si="11"/>
        <v/>
      </c>
      <c r="E149" s="29"/>
      <c r="F149" s="29"/>
      <c r="G149" t="str">
        <f>IF(A149&lt;&gt;"", _xlfn.IFNA(INDEX(Grunddaten!$A$9:$R$134,MATCH(A149,Input_Lieferant!$B$9:$B$134,0),MATCH(Z149,Grunddaten!$A$8:$R$8,0)),""), "")&amp;""</f>
        <v/>
      </c>
      <c r="H149" s="29"/>
      <c r="I149" s="29"/>
      <c r="J149" s="29"/>
      <c r="K149" s="29"/>
      <c r="L149" s="29"/>
      <c r="M149" s="29"/>
      <c r="N149" s="29"/>
      <c r="O149" s="29"/>
      <c r="P149" s="29"/>
      <c r="Q149" s="29"/>
      <c r="R149" s="29"/>
      <c r="S149" s="29"/>
      <c r="T149" s="29"/>
      <c r="U149" s="29"/>
      <c r="V149" s="29"/>
      <c r="W149" s="29"/>
      <c r="X149" s="29"/>
      <c r="Y149" s="29"/>
      <c r="Z149" s="29" t="str">
        <f t="shared" si="12"/>
        <v/>
      </c>
      <c r="AM149" s="6"/>
    </row>
    <row r="150" spans="1:39" x14ac:dyDescent="0.2">
      <c r="A150" t="str">
        <f>IFERROR(IF(AND(A139=A140,A140=A141,A141=A142,A142=A143,A143=A144,A144=A145,A145=A146,A146=A147,A147=A148,A148=A149),IF(A149+1&gt;MATCH(0,Input_Lieferant!$B$9:$B$158,-1),"",A149+1),A149),"")</f>
        <v/>
      </c>
      <c r="B150" s="29"/>
      <c r="C150" s="29"/>
      <c r="D150" s="29" t="str">
        <f t="shared" ref="D150:D163" si="13">IF(A150="","","001")</f>
        <v/>
      </c>
      <c r="E150" s="29"/>
      <c r="F150" s="29"/>
      <c r="G150" t="str">
        <f>IF(A150&lt;&gt;"", _xlfn.IFNA(INDEX(Grunddaten!$A$9:$R$134,MATCH(A150,Input_Lieferant!$B$9:$B$134,0),MATCH(Z150,Grunddaten!$A$8:$R$8,0)),""), "")&amp;""</f>
        <v/>
      </c>
      <c r="H150" s="29"/>
      <c r="I150" s="29"/>
      <c r="J150" s="29"/>
      <c r="K150" s="29"/>
      <c r="L150" s="29"/>
      <c r="M150" s="29"/>
      <c r="N150" s="29"/>
      <c r="O150" s="29"/>
      <c r="P150" s="29"/>
      <c r="Q150" s="29"/>
      <c r="R150" s="29"/>
      <c r="S150" s="29"/>
      <c r="T150" s="29"/>
      <c r="U150" s="29"/>
      <c r="V150" s="29"/>
      <c r="W150" s="29"/>
      <c r="X150" s="29"/>
      <c r="Y150" s="29"/>
      <c r="Z150" s="29" t="str">
        <f t="shared" si="12"/>
        <v/>
      </c>
      <c r="AM150" s="6"/>
    </row>
    <row r="151" spans="1:39" x14ac:dyDescent="0.2">
      <c r="A151" t="str">
        <f>IFERROR(IF(AND(A140=A141,A141=A142,A142=A143,A143=A144,A144=A145,A145=A146,A146=A147,A147=A148,A148=A149,A149=A150),IF(A150+1&gt;MATCH(0,Input_Lieferant!$B$9:$B$158,-1),"",A150+1),A150),"")</f>
        <v/>
      </c>
      <c r="B151" s="29"/>
      <c r="C151" s="29"/>
      <c r="D151" s="29" t="str">
        <f t="shared" si="13"/>
        <v/>
      </c>
      <c r="E151" s="29"/>
      <c r="F151" s="29"/>
      <c r="G151" t="str">
        <f>IF(A151&lt;&gt;"", _xlfn.IFNA(INDEX(Grunddaten!$A$9:$R$134,MATCH(A151,Input_Lieferant!$B$9:$B$134,0),MATCH(Z151,Grunddaten!$A$8:$R$8,0)),""), "")&amp;""</f>
        <v/>
      </c>
      <c r="H151" s="29"/>
      <c r="I151" s="29"/>
      <c r="J151" s="29"/>
      <c r="K151" s="29"/>
      <c r="L151" s="29"/>
      <c r="M151" s="29"/>
      <c r="N151" s="29"/>
      <c r="O151" s="29"/>
      <c r="P151" s="29"/>
      <c r="Q151" s="29"/>
      <c r="R151" s="29"/>
      <c r="S151" s="29"/>
      <c r="T151" s="29"/>
      <c r="U151" s="29"/>
      <c r="V151" s="29"/>
      <c r="W151" s="29"/>
      <c r="X151" s="29"/>
      <c r="Y151" s="29"/>
      <c r="Z151" s="29" t="str">
        <f t="shared" si="12"/>
        <v/>
      </c>
      <c r="AM151" s="6"/>
    </row>
    <row r="152" spans="1:39" x14ac:dyDescent="0.2">
      <c r="A152" t="str">
        <f>IFERROR(IF(AND(A141=A142,A142=A143,A143=A144,A144=A145,A145=A146,A146=A147,A147=A148,A148=A149,A149=A150,A150=A151),IF(A151+1&gt;MATCH(0,Input_Lieferant!$B$9:$B$158,-1),"",A151+1),A151),"")</f>
        <v/>
      </c>
      <c r="B152" s="29"/>
      <c r="C152" s="29"/>
      <c r="D152" s="29" t="str">
        <f t="shared" si="13"/>
        <v/>
      </c>
      <c r="E152" s="29"/>
      <c r="F152" s="29"/>
      <c r="G152" t="str">
        <f>IF(A152&lt;&gt;"", _xlfn.IFNA(INDEX(Grunddaten!$A$9:$R$134,MATCH(A152,Input_Lieferant!$B$9:$B$134,0),MATCH(Z152,Grunddaten!$A$8:$R$8,0)),""), "")&amp;""</f>
        <v/>
      </c>
      <c r="H152" s="29"/>
      <c r="I152" s="29"/>
      <c r="J152" s="29"/>
      <c r="K152" s="29"/>
      <c r="L152" s="29"/>
      <c r="M152" s="29"/>
      <c r="N152" s="29"/>
      <c r="O152" s="29"/>
      <c r="P152" s="29"/>
      <c r="Q152" s="29"/>
      <c r="R152" s="29"/>
      <c r="S152" s="29"/>
      <c r="T152" s="29"/>
      <c r="U152" s="29"/>
      <c r="V152" s="29"/>
      <c r="W152" s="29"/>
      <c r="X152" s="29"/>
      <c r="Y152" s="29"/>
      <c r="Z152" s="29" t="str">
        <f t="shared" si="12"/>
        <v/>
      </c>
      <c r="AM152" s="6"/>
    </row>
    <row r="153" spans="1:39" x14ac:dyDescent="0.2">
      <c r="A153" t="str">
        <f>IFERROR(IF(AND(A142=A143,A143=A144,A144=A145,A145=A146,A146=A147,A147=A148,A148=A149,A149=A150,A150=A151,A151=A152),IF(A152+1&gt;MATCH(0,Input_Lieferant!$B$9:$B$158,-1),"",A152+1),A152),"")</f>
        <v/>
      </c>
      <c r="B153" s="29"/>
      <c r="C153" s="29"/>
      <c r="D153" s="29" t="str">
        <f t="shared" si="13"/>
        <v/>
      </c>
      <c r="E153" s="29"/>
      <c r="F153" s="29"/>
      <c r="G153" t="str">
        <f>IF(A153&lt;&gt;"", _xlfn.IFNA(INDEX(Grunddaten!$A$9:$R$134,MATCH(A153,Input_Lieferant!$B$9:$B$134,0),MATCH(Z153,Grunddaten!$A$8:$R$8,0)),""), "")&amp;""</f>
        <v/>
      </c>
      <c r="H153" s="29"/>
      <c r="I153" s="29"/>
      <c r="J153" s="29"/>
      <c r="K153" s="29"/>
      <c r="L153" s="29"/>
      <c r="M153" s="29"/>
      <c r="N153" s="29"/>
      <c r="O153" s="29"/>
      <c r="P153" s="29"/>
      <c r="Q153" s="29"/>
      <c r="R153" s="29"/>
      <c r="S153" s="29"/>
      <c r="T153" s="29"/>
      <c r="U153" s="29"/>
      <c r="V153" s="29"/>
      <c r="W153" s="29"/>
      <c r="X153" s="29"/>
      <c r="Y153" s="29"/>
      <c r="Z153" s="29" t="str">
        <f t="shared" si="12"/>
        <v/>
      </c>
      <c r="AM153" s="6"/>
    </row>
    <row r="154" spans="1:39" x14ac:dyDescent="0.2">
      <c r="A154" t="str">
        <f>IFERROR(IF(AND(A143=A144,A144=A145,A145=A146,A146=A147,A147=A148,A148=A149,A149=A150,A150=A151,A151=A152,A152=A153),IF(A153+1&gt;MATCH(0,Input_Lieferant!$B$9:$B$158,-1),"",A153+1),A153),"")</f>
        <v/>
      </c>
      <c r="B154" s="29"/>
      <c r="C154" s="29"/>
      <c r="D154" s="29" t="str">
        <f t="shared" si="13"/>
        <v/>
      </c>
      <c r="E154" s="29"/>
      <c r="F154" s="29"/>
      <c r="G154" t="str">
        <f>IF(A154&lt;&gt;"", _xlfn.IFNA(INDEX(Grunddaten!$A$9:$R$134,MATCH(A154,Input_Lieferant!$B$9:$B$134,0),MATCH(Z154,Grunddaten!$A$8:$R$8,0)),""), "")&amp;""</f>
        <v/>
      </c>
      <c r="H154" s="29"/>
      <c r="I154" s="29"/>
      <c r="J154" s="29"/>
      <c r="K154" s="29"/>
      <c r="L154" s="29"/>
      <c r="M154" s="29"/>
      <c r="N154" s="29"/>
      <c r="O154" s="29"/>
      <c r="P154" s="29"/>
      <c r="Q154" s="29"/>
      <c r="R154" s="29"/>
      <c r="S154" s="29"/>
      <c r="T154" s="29"/>
      <c r="U154" s="29"/>
      <c r="V154" s="29"/>
      <c r="W154" s="29"/>
      <c r="X154" s="29"/>
      <c r="Y154" s="29"/>
      <c r="Z154" s="29" t="str">
        <f t="shared" si="12"/>
        <v/>
      </c>
      <c r="AM154" s="6"/>
    </row>
    <row r="155" spans="1:39" x14ac:dyDescent="0.2">
      <c r="A155" s="54" t="str">
        <f>IFERROR(IF(AND(A144=A145,A145=A146,A146=A147,A147=A148,A148=A149,A149=A150,A150=A151,A151=A152,A152=A153,A153=A154),IF(A154+1&gt;MATCH(0,Input_Lieferant!$B$9:$B$158,-1),"",A154+1),A154),"")</f>
        <v/>
      </c>
      <c r="B155" s="30"/>
      <c r="C155" s="30"/>
      <c r="D155" s="30" t="str">
        <f t="shared" si="13"/>
        <v/>
      </c>
      <c r="E155" s="30" t="s">
        <v>178</v>
      </c>
      <c r="F155" s="30" t="s">
        <v>178</v>
      </c>
      <c r="G155" s="54" t="str">
        <f>IF(A155&lt;&gt;"", _xlfn.IFNA(INDEX(Grunddaten!$A$9:$R$134,MATCH(A155,Input_Lieferant!$B$9:$B$134,0),MATCH(Z155,Grunddaten!$A$8:$R$8,0)),""), "")&amp;""</f>
        <v/>
      </c>
      <c r="H155" s="30"/>
      <c r="I155" s="30"/>
      <c r="J155" s="30"/>
      <c r="K155" s="30"/>
      <c r="L155" s="30"/>
      <c r="M155" s="30"/>
      <c r="N155" s="30"/>
      <c r="O155" s="30"/>
      <c r="P155" s="30"/>
      <c r="Q155" s="30"/>
      <c r="R155" s="30"/>
      <c r="S155" s="30"/>
      <c r="T155" s="30"/>
      <c r="U155" s="30"/>
      <c r="V155" s="30"/>
      <c r="W155" s="30"/>
      <c r="X155" s="30"/>
      <c r="Y155" s="30"/>
      <c r="Z155" s="89" t="str">
        <f t="shared" si="12"/>
        <v/>
      </c>
      <c r="AM155" s="6"/>
    </row>
    <row r="156" spans="1:39" x14ac:dyDescent="0.2">
      <c r="A156" t="str">
        <f>IFERROR(IF(AND(A145=A146,A146=A147,A147=A148,A148=A149,A149=A150,A150=A151,A151=A152,A152=A153,A153=A154,A154=A155),IF(A155+1&gt;MATCH(0,Input_Lieferant!$B$9:$B$158,-1),"",A155+1),A155),"")</f>
        <v/>
      </c>
      <c r="B156" s="29"/>
      <c r="C156" s="29"/>
      <c r="D156" s="29" t="str">
        <f t="shared" si="13"/>
        <v/>
      </c>
      <c r="E156" s="29"/>
      <c r="F156" s="29"/>
      <c r="G156" t="str">
        <f>IF(A156&lt;&gt;"", _xlfn.IFNA(INDEX(Grunddaten!$A$9:$R$134,MATCH(A156,Input_Lieferant!$B$9:$B$134,0),MATCH(Z156,Grunddaten!$A$8:$R$8,0)),""), "")&amp;""</f>
        <v/>
      </c>
      <c r="H156" s="29"/>
      <c r="I156" s="29"/>
      <c r="J156" s="29"/>
      <c r="K156" s="29"/>
      <c r="L156" s="29"/>
      <c r="M156" s="29"/>
      <c r="N156" s="29"/>
      <c r="O156" s="29"/>
      <c r="P156" s="29"/>
      <c r="Q156" s="29"/>
      <c r="R156" s="29"/>
      <c r="S156" s="29"/>
      <c r="T156" s="29"/>
      <c r="U156" s="29"/>
      <c r="V156" s="29"/>
      <c r="W156" s="29"/>
      <c r="X156" s="29"/>
      <c r="Y156" s="29"/>
      <c r="Z156" s="29" t="str">
        <f t="shared" si="12"/>
        <v/>
      </c>
      <c r="AM156" s="6"/>
    </row>
    <row r="157" spans="1:39" x14ac:dyDescent="0.2">
      <c r="A157" t="str">
        <f>IFERROR(IF(AND(A146=A147,A147=A148,A148=A149,A149=A150,A150=A151,A151=A152,A152=A153,A153=A154,A154=A155,A155=A156),IF(A156+1&gt;MATCH(0,Input_Lieferant!$B$9:$B$158,-1),"",A156+1),A156),"")</f>
        <v/>
      </c>
      <c r="B157" s="29"/>
      <c r="C157" s="29"/>
      <c r="D157" s="29" t="str">
        <f t="shared" si="13"/>
        <v/>
      </c>
      <c r="E157" s="29"/>
      <c r="F157" s="29"/>
      <c r="G157" t="str">
        <f>IF(A157&lt;&gt;"", _xlfn.IFNA(INDEX(Grunddaten!$A$9:$R$134,MATCH(A157,Input_Lieferant!$B$9:$B$134,0),MATCH(Z157,Grunddaten!$A$8:$R$8,0)),""), "")&amp;""</f>
        <v/>
      </c>
      <c r="H157" s="29"/>
      <c r="I157" s="29"/>
      <c r="J157" s="29"/>
      <c r="K157" s="29"/>
      <c r="L157" s="29"/>
      <c r="M157" s="29"/>
      <c r="N157" s="29"/>
      <c r="O157" s="29"/>
      <c r="P157" s="29"/>
      <c r="Q157" s="29"/>
      <c r="R157" s="29"/>
      <c r="S157" s="29"/>
      <c r="T157" s="29"/>
      <c r="U157" s="29"/>
      <c r="V157" s="29"/>
      <c r="W157" s="29"/>
      <c r="X157" s="29"/>
      <c r="Y157" s="29"/>
      <c r="Z157" s="29" t="str">
        <f t="shared" si="12"/>
        <v/>
      </c>
      <c r="AM157" s="6"/>
    </row>
    <row r="158" spans="1:39" x14ac:dyDescent="0.2">
      <c r="A158" t="str">
        <f>IFERROR(IF(AND(A147=A148,A148=A149,A149=A150,A150=A151,A151=A152,A152=A153,A153=A154,A154=A155,A155=A156,A156=A157),IF(A157+1&gt;MATCH(0,Input_Lieferant!$B$9:$B$158,-1),"",A157+1),A157),"")</f>
        <v/>
      </c>
      <c r="B158" s="29"/>
      <c r="C158" s="29"/>
      <c r="D158" s="29" t="str">
        <f t="shared" si="13"/>
        <v/>
      </c>
      <c r="E158" s="29"/>
      <c r="F158" s="29"/>
      <c r="G158" t="str">
        <f>IF(A158&lt;&gt;"", _xlfn.IFNA(INDEX(Grunddaten!$A$9:$R$134,MATCH(A158,Input_Lieferant!$B$9:$B$134,0),MATCH(Z158,Grunddaten!$A$8:$R$8,0)),""), "")&amp;""</f>
        <v/>
      </c>
      <c r="H158" s="29"/>
      <c r="I158" s="29"/>
      <c r="J158" s="29"/>
      <c r="K158" s="29"/>
      <c r="L158" s="29"/>
      <c r="M158" s="29"/>
      <c r="N158" s="29"/>
      <c r="O158" s="29"/>
      <c r="P158" s="29"/>
      <c r="Q158" s="29"/>
      <c r="R158" s="29"/>
      <c r="S158" s="29"/>
      <c r="T158" s="29"/>
      <c r="U158" s="29"/>
      <c r="V158" s="29"/>
      <c r="W158" s="29"/>
      <c r="X158" s="29"/>
      <c r="Y158" s="29"/>
      <c r="Z158" s="29" t="str">
        <f t="shared" si="12"/>
        <v/>
      </c>
      <c r="AM158" s="6"/>
    </row>
    <row r="159" spans="1:39" x14ac:dyDescent="0.2">
      <c r="A159" t="str">
        <f>IFERROR(IF(AND(A148=A149,A149=A150,A150=A151,A151=A152,A152=A153,A153=A154,A154=A155,A155=A156,A156=A157,A157=A158),IF(A158+1&gt;MATCH(0,Input_Lieferant!$B$9:$B$158,-1),"",A158+1),A158),"")</f>
        <v/>
      </c>
      <c r="B159" s="29"/>
      <c r="C159" s="29"/>
      <c r="D159" s="29" t="str">
        <f t="shared" si="13"/>
        <v/>
      </c>
      <c r="E159" s="29"/>
      <c r="F159" s="29"/>
      <c r="G159" t="str">
        <f>IF(A159&lt;&gt;"", _xlfn.IFNA(INDEX(Grunddaten!$A$9:$R$134,MATCH(A159,Input_Lieferant!$B$9:$B$134,0),MATCH(Z159,Grunddaten!$A$8:$R$8,0)),""), "")&amp;""</f>
        <v/>
      </c>
      <c r="H159" s="29"/>
      <c r="I159" s="29"/>
      <c r="J159" s="29"/>
      <c r="K159" s="29"/>
      <c r="L159" s="29"/>
      <c r="M159" s="29"/>
      <c r="N159" s="29"/>
      <c r="O159" s="29"/>
      <c r="P159" s="29"/>
      <c r="Q159" s="29"/>
      <c r="R159" s="29"/>
      <c r="S159" s="29"/>
      <c r="T159" s="29"/>
      <c r="U159" s="29"/>
      <c r="V159" s="29"/>
      <c r="W159" s="29"/>
      <c r="X159" s="29"/>
      <c r="Y159" s="29"/>
      <c r="Z159" s="29" t="str">
        <f t="shared" si="12"/>
        <v/>
      </c>
      <c r="AM159" s="6"/>
    </row>
    <row r="160" spans="1:39" x14ac:dyDescent="0.2">
      <c r="A160" t="str">
        <f>IFERROR(IF(AND(A149=A150,A150=A151,A151=A152,A152=A153,A153=A154,A154=A155,A155=A156,A156=A157,A157=A158,A158=A159),IF(A159+1&gt;MATCH(0,Input_Lieferant!$B$9:$B$158,-1),"",A159+1),A159),"")</f>
        <v/>
      </c>
      <c r="B160" s="29"/>
      <c r="C160" s="29"/>
      <c r="D160" s="29" t="str">
        <f t="shared" si="13"/>
        <v/>
      </c>
      <c r="E160" s="29"/>
      <c r="F160" s="29"/>
      <c r="G160" t="str">
        <f>IF(A160&lt;&gt;"", _xlfn.IFNA(INDEX(Grunddaten!$A$9:$R$134,MATCH(A160,Input_Lieferant!$B$9:$B$134,0),MATCH(Z160,Grunddaten!$A$8:$R$8,0)),""), "")&amp;""</f>
        <v/>
      </c>
      <c r="H160" s="29"/>
      <c r="I160" s="29"/>
      <c r="J160" s="29"/>
      <c r="K160" s="29"/>
      <c r="L160" s="29"/>
      <c r="M160" s="29"/>
      <c r="N160" s="29"/>
      <c r="O160" s="29"/>
      <c r="P160" s="29"/>
      <c r="Q160" s="29"/>
      <c r="R160" s="29"/>
      <c r="S160" s="29"/>
      <c r="T160" s="29"/>
      <c r="U160" s="29"/>
      <c r="V160" s="29"/>
      <c r="W160" s="29"/>
      <c r="X160" s="29"/>
      <c r="Y160" s="29"/>
      <c r="Z160" s="29" t="str">
        <f t="shared" si="12"/>
        <v/>
      </c>
      <c r="AM160" s="6"/>
    </row>
    <row r="161" spans="1:39" x14ac:dyDescent="0.2">
      <c r="A161" t="str">
        <f>IFERROR(IF(AND(A150=A151,A151=A152,A152=A153,A153=A154,A154=A155,A155=A156,A156=A157,A157=A158,A158=A159,A159=A160),IF(A160+1&gt;MATCH(0,Input_Lieferant!$B$9:$B$158,-1),"",A160+1),A160),"")</f>
        <v/>
      </c>
      <c r="B161" s="29"/>
      <c r="C161" s="29"/>
      <c r="D161" s="29" t="str">
        <f t="shared" si="13"/>
        <v/>
      </c>
      <c r="E161" s="29"/>
      <c r="F161" s="29"/>
      <c r="G161" t="str">
        <f>IF(A161&lt;&gt;"", _xlfn.IFNA(INDEX(Grunddaten!$A$9:$R$134,MATCH(A161,Input_Lieferant!$B$9:$B$134,0),MATCH(Z161,Grunddaten!$A$8:$R$8,0)),""), "")&amp;""</f>
        <v/>
      </c>
      <c r="H161" s="29"/>
      <c r="I161" s="29"/>
      <c r="J161" s="29"/>
      <c r="K161" s="29"/>
      <c r="L161" s="29"/>
      <c r="M161" s="29"/>
      <c r="N161" s="29"/>
      <c r="O161" s="29"/>
      <c r="P161" s="29"/>
      <c r="Q161" s="29"/>
      <c r="R161" s="29"/>
      <c r="S161" s="29"/>
      <c r="T161" s="29"/>
      <c r="U161" s="29"/>
      <c r="V161" s="29"/>
      <c r="W161" s="29"/>
      <c r="X161" s="29"/>
      <c r="Y161" s="29"/>
      <c r="Z161" s="29" t="str">
        <f t="shared" si="12"/>
        <v/>
      </c>
      <c r="AM161" s="6"/>
    </row>
    <row r="162" spans="1:39" x14ac:dyDescent="0.2">
      <c r="A162" t="str">
        <f>IFERROR(IF(AND(A151=A152,A152=A153,A153=A154,A154=A155,A155=A156,A156=A157,A157=A158,A158=A159,A159=A160,A160=A161),IF(A161+1&gt;MATCH(0,Input_Lieferant!$B$9:$B$158,-1),"",A161+1),A161),"")</f>
        <v/>
      </c>
      <c r="B162" s="29"/>
      <c r="C162" s="29"/>
      <c r="D162" s="29" t="str">
        <f t="shared" si="13"/>
        <v/>
      </c>
      <c r="E162" s="29"/>
      <c r="F162" s="29"/>
      <c r="G162" t="str">
        <f>IF(A162&lt;&gt;"", _xlfn.IFNA(INDEX(Grunddaten!$A$9:$R$134,MATCH(A162,Input_Lieferant!$B$9:$B$134,0),MATCH(Z162,Grunddaten!$A$8:$R$8,0)),""), "")&amp;""</f>
        <v/>
      </c>
      <c r="H162" s="29"/>
      <c r="I162" s="29"/>
      <c r="J162" s="29"/>
      <c r="K162" s="29"/>
      <c r="L162" s="29"/>
      <c r="M162" s="29"/>
      <c r="N162" s="29"/>
      <c r="O162" s="29"/>
      <c r="P162" s="29"/>
      <c r="Q162" s="29"/>
      <c r="R162" s="29"/>
      <c r="S162" s="29"/>
      <c r="T162" s="29"/>
      <c r="U162" s="29"/>
      <c r="V162" s="29"/>
      <c r="W162" s="29"/>
      <c r="X162" s="29"/>
      <c r="Y162" s="29"/>
      <c r="Z162" s="29" t="str">
        <f t="shared" si="12"/>
        <v/>
      </c>
      <c r="AM162" s="6"/>
    </row>
    <row r="163" spans="1:39" x14ac:dyDescent="0.2">
      <c r="A163" t="str">
        <f>IFERROR(IF(AND(A152=A153,A153=A154,A154=A155,A155=A156,A156=A157,A157=A158,A158=A159,A159=A160,A160=A161,A161=A162),IF(A162+1&gt;MATCH(0,Input_Lieferant!$B$9:$B$158,-1),"",A162+1),A162),"")</f>
        <v/>
      </c>
      <c r="B163" s="29"/>
      <c r="C163" s="29"/>
      <c r="D163" s="29" t="str">
        <f t="shared" si="13"/>
        <v/>
      </c>
      <c r="E163" s="29"/>
      <c r="F163" s="29"/>
      <c r="G163" t="str">
        <f>IF(A163&lt;&gt;"", _xlfn.IFNA(INDEX(Grunddaten!$A$9:$R$134,MATCH(A163,Input_Lieferant!$B$9:$B$134,0),MATCH(Z163,Grunddaten!$A$8:$R$8,0)),""), "")&amp;""</f>
        <v/>
      </c>
      <c r="H163" s="29"/>
      <c r="I163" s="29"/>
      <c r="J163" s="29"/>
      <c r="K163" s="29"/>
      <c r="L163" s="29"/>
      <c r="M163" s="29"/>
      <c r="N163" s="29"/>
      <c r="O163" s="29"/>
      <c r="P163" s="29"/>
      <c r="Q163" s="29"/>
      <c r="R163" s="29"/>
      <c r="S163" s="29"/>
      <c r="T163" s="29"/>
      <c r="U163" s="29"/>
      <c r="V163" s="29"/>
      <c r="W163" s="29"/>
      <c r="X163" s="29"/>
      <c r="Y163" s="29"/>
      <c r="Z163" s="29" t="str">
        <f t="shared" si="12"/>
        <v/>
      </c>
      <c r="AM163" s="6"/>
    </row>
    <row r="164" spans="1:39" x14ac:dyDescent="0.2">
      <c r="A164" t="str">
        <f>IFERROR(IF(AND(A153=A154,A154=A155,A155=A156,A156=A157,A157=A158,A158=A159,A159=A160,A160=A161,A161=A162,A162=A163),IF(A163+1&gt;MATCH(0,Input_Lieferant!$B$9:$B$158,-1),"",A163+1),A163),"")</f>
        <v/>
      </c>
      <c r="B164" s="29"/>
      <c r="C164" s="29"/>
      <c r="D164" s="29" t="str">
        <f t="shared" ref="D164:D177" si="14">IF(A164="","","001")</f>
        <v/>
      </c>
      <c r="E164" s="29"/>
      <c r="F164" s="29"/>
      <c r="G164" t="str">
        <f>IF(A164&lt;&gt;"", _xlfn.IFNA(INDEX(Grunddaten!$A$9:$R$134,MATCH(A164,Input_Lieferant!$B$9:$B$134,0),MATCH(Z164,Grunddaten!$A$8:$R$8,0)),""), "")&amp;""</f>
        <v/>
      </c>
      <c r="H164" s="29"/>
      <c r="I164" s="29"/>
      <c r="J164" s="29"/>
      <c r="K164" s="29"/>
      <c r="L164" s="29"/>
      <c r="M164" s="29"/>
      <c r="N164" s="29"/>
      <c r="O164" s="29"/>
      <c r="P164" s="29"/>
      <c r="Q164" s="29"/>
      <c r="R164" s="29"/>
      <c r="S164" s="29"/>
      <c r="T164" s="29"/>
      <c r="U164" s="29"/>
      <c r="V164" s="29"/>
      <c r="W164" s="29"/>
      <c r="X164" s="29"/>
      <c r="Y164" s="29"/>
      <c r="Z164" s="29" t="str">
        <f t="shared" si="12"/>
        <v/>
      </c>
      <c r="AM164" s="6"/>
    </row>
    <row r="165" spans="1:39" x14ac:dyDescent="0.2">
      <c r="A165" t="str">
        <f>IFERROR(IF(AND(A154=A155,A155=A156,A156=A157,A157=A158,A158=A159,A159=A160,A160=A161,A161=A162,A162=A163,A163=A164),IF(A164+1&gt;MATCH(0,Input_Lieferant!$B$9:$B$158,-1),"",A164+1),A164),"")</f>
        <v/>
      </c>
      <c r="B165" s="29"/>
      <c r="C165" s="29"/>
      <c r="D165" s="29" t="str">
        <f t="shared" si="14"/>
        <v/>
      </c>
      <c r="E165" s="29"/>
      <c r="F165" s="29"/>
      <c r="G165" t="str">
        <f>IF(A165&lt;&gt;"", _xlfn.IFNA(INDEX(Grunddaten!$A$9:$R$134,MATCH(A165,Input_Lieferant!$B$9:$B$134,0),MATCH(Z165,Grunddaten!$A$8:$R$8,0)),""), "")&amp;""</f>
        <v/>
      </c>
      <c r="H165" s="29"/>
      <c r="I165" s="29"/>
      <c r="J165" s="29"/>
      <c r="K165" s="29"/>
      <c r="L165" s="29"/>
      <c r="M165" s="29"/>
      <c r="N165" s="29"/>
      <c r="O165" s="29"/>
      <c r="P165" s="29"/>
      <c r="Q165" s="29"/>
      <c r="R165" s="29"/>
      <c r="S165" s="29"/>
      <c r="T165" s="29"/>
      <c r="U165" s="29"/>
      <c r="V165" s="29"/>
      <c r="W165" s="29"/>
      <c r="X165" s="29"/>
      <c r="Y165" s="29"/>
      <c r="Z165" s="29" t="str">
        <f t="shared" si="12"/>
        <v/>
      </c>
      <c r="AM165" s="6"/>
    </row>
    <row r="166" spans="1:39" x14ac:dyDescent="0.2">
      <c r="A166" s="54" t="str">
        <f>IFERROR(IF(AND(A155=A156,A156=A157,A157=A158,A158=A159,A159=A160,A160=A161,A161=A162,A162=A163,A163=A164,A164=A165),IF(A165+1&gt;MATCH(0,Input_Lieferant!$B$9:$B$158,-1),"",A165+1),A165),"")</f>
        <v/>
      </c>
      <c r="B166" s="30"/>
      <c r="C166" s="30"/>
      <c r="D166" s="30" t="str">
        <f t="shared" si="14"/>
        <v/>
      </c>
      <c r="E166" s="30"/>
      <c r="F166" s="30"/>
      <c r="G166" s="54" t="str">
        <f>IF(A166&lt;&gt;"", _xlfn.IFNA(INDEX(Grunddaten!$A$9:$R$134,MATCH(A166,Input_Lieferant!$B$9:$B$134,0),MATCH(Z166,Grunddaten!$A$8:$R$8,0)),""), "")&amp;""</f>
        <v/>
      </c>
      <c r="H166" s="30"/>
      <c r="I166" s="30"/>
      <c r="J166" s="30"/>
      <c r="K166" s="30"/>
      <c r="L166" s="30"/>
      <c r="M166" s="30"/>
      <c r="N166" s="30"/>
      <c r="O166" s="30"/>
      <c r="P166" s="30"/>
      <c r="Q166" s="30"/>
      <c r="R166" s="30"/>
      <c r="S166" s="30"/>
      <c r="T166" s="30"/>
      <c r="U166" s="30"/>
      <c r="V166" s="30"/>
      <c r="W166" s="30"/>
      <c r="X166" s="30"/>
      <c r="Y166" s="30"/>
      <c r="Z166" s="89" t="str">
        <f t="shared" si="12"/>
        <v/>
      </c>
      <c r="AM166" s="6"/>
    </row>
    <row r="167" spans="1:39" x14ac:dyDescent="0.2">
      <c r="A167" t="str">
        <f>IFERROR(IF(AND(A156=A157,A157=A158,A158=A159,A159=A160,A160=A161,A161=A162,A162=A163,A163=A164,A164=A165,A165=A166),IF(A166+1&gt;MATCH(0,Input_Lieferant!$B$9:$B$158,-1),"",A166+1),A166),"")</f>
        <v/>
      </c>
      <c r="B167" s="29"/>
      <c r="C167" s="29"/>
      <c r="D167" s="29" t="str">
        <f t="shared" si="14"/>
        <v/>
      </c>
      <c r="E167" s="29"/>
      <c r="F167" s="29"/>
      <c r="G167" t="str">
        <f>IF(A167&lt;&gt;"", _xlfn.IFNA(INDEX(Grunddaten!$A$9:$R$134,MATCH(A167,Input_Lieferant!$B$9:$B$134,0),MATCH(Z167,Grunddaten!$A$8:$R$8,0)),""), "")&amp;""</f>
        <v/>
      </c>
      <c r="H167" s="29"/>
      <c r="I167" s="29"/>
      <c r="J167" s="29"/>
      <c r="K167" s="29"/>
      <c r="L167" s="29"/>
      <c r="M167" s="29"/>
      <c r="N167" s="29"/>
      <c r="O167" s="29"/>
      <c r="P167" s="29"/>
      <c r="Q167" s="29"/>
      <c r="R167" s="29"/>
      <c r="S167" s="29"/>
      <c r="T167" s="29"/>
      <c r="U167" s="29"/>
      <c r="V167" s="29"/>
      <c r="W167" s="29"/>
      <c r="X167" s="29"/>
      <c r="Y167" s="29"/>
      <c r="Z167" s="29" t="str">
        <f t="shared" si="12"/>
        <v/>
      </c>
      <c r="AM167" s="6"/>
    </row>
    <row r="168" spans="1:39" x14ac:dyDescent="0.2">
      <c r="A168" t="str">
        <f>IFERROR(IF(AND(A157=A158,A158=A159,A159=A160,A160=A161,A161=A162,A162=A163,A163=A164,A164=A165,A165=A166,A166=A167),IF(A167+1&gt;MATCH(0,Input_Lieferant!$B$9:$B$158,-1),"",A167+1),A167),"")</f>
        <v/>
      </c>
      <c r="B168" s="29"/>
      <c r="C168" s="29"/>
      <c r="D168" s="29" t="str">
        <f t="shared" si="14"/>
        <v/>
      </c>
      <c r="E168" s="29"/>
      <c r="F168" s="29"/>
      <c r="G168" t="str">
        <f>IF(A168&lt;&gt;"", _xlfn.IFNA(INDEX(Grunddaten!$A$9:$R$134,MATCH(A168,Input_Lieferant!$B$9:$B$134,0),MATCH(Z168,Grunddaten!$A$8:$R$8,0)),""), "")&amp;""</f>
        <v/>
      </c>
      <c r="H168" s="29"/>
      <c r="I168" s="29"/>
      <c r="J168" s="29"/>
      <c r="K168" s="29"/>
      <c r="L168" s="29"/>
      <c r="M168" s="29"/>
      <c r="N168" s="29"/>
      <c r="O168" s="29"/>
      <c r="P168" s="29"/>
      <c r="Q168" s="29"/>
      <c r="R168" s="29"/>
      <c r="S168" s="29"/>
      <c r="T168" s="29"/>
      <c r="U168" s="29"/>
      <c r="V168" s="29"/>
      <c r="W168" s="29"/>
      <c r="X168" s="29"/>
      <c r="Y168" s="29"/>
      <c r="Z168" s="29" t="str">
        <f t="shared" si="12"/>
        <v/>
      </c>
      <c r="AM168" s="6"/>
    </row>
    <row r="169" spans="1:39" x14ac:dyDescent="0.2">
      <c r="A169" t="str">
        <f>IFERROR(IF(AND(A158=A159,A159=A160,A160=A161,A161=A162,A162=A163,A163=A164,A164=A165,A165=A166,A166=A167,A167=A168),IF(A168+1&gt;MATCH(0,Input_Lieferant!$B$9:$B$158,-1),"",A168+1),A168),"")</f>
        <v/>
      </c>
      <c r="B169" s="29"/>
      <c r="C169" s="29"/>
      <c r="D169" s="29" t="str">
        <f t="shared" si="14"/>
        <v/>
      </c>
      <c r="E169" s="29" t="s">
        <v>178</v>
      </c>
      <c r="F169" s="29" t="s">
        <v>178</v>
      </c>
      <c r="G169" t="str">
        <f>IF(A169&lt;&gt;"", _xlfn.IFNA(INDEX(Grunddaten!$A$9:$R$134,MATCH(A169,Input_Lieferant!$B$9:$B$134,0),MATCH(Z169,Grunddaten!$A$8:$R$8,0)),""), "")&amp;""</f>
        <v/>
      </c>
      <c r="H169" s="29"/>
      <c r="I169" s="29"/>
      <c r="J169" s="29"/>
      <c r="K169" s="29"/>
      <c r="L169" s="29"/>
      <c r="M169" s="29"/>
      <c r="N169" s="29"/>
      <c r="O169" s="29"/>
      <c r="P169" s="29"/>
      <c r="Q169" s="29"/>
      <c r="R169" s="29"/>
      <c r="S169" s="29"/>
      <c r="T169" s="29"/>
      <c r="U169" s="29"/>
      <c r="V169" s="29"/>
      <c r="W169" s="29"/>
      <c r="X169" s="29"/>
      <c r="Y169" s="29"/>
      <c r="Z169" s="29" t="str">
        <f t="shared" si="12"/>
        <v/>
      </c>
      <c r="AM169" s="6"/>
    </row>
    <row r="170" spans="1:39" x14ac:dyDescent="0.2">
      <c r="A170" t="str">
        <f>IFERROR(IF(AND(A159=A160,A160=A161,A161=A162,A162=A163,A163=A164,A164=A165,A165=A166,A166=A167,A167=A168,A168=A169),IF(A169+1&gt;MATCH(0,Input_Lieferant!$B$9:$B$158,-1),"",A169+1),A169),"")</f>
        <v/>
      </c>
      <c r="B170" s="29"/>
      <c r="C170" s="29"/>
      <c r="D170" s="29" t="str">
        <f t="shared" si="14"/>
        <v/>
      </c>
      <c r="E170" s="29"/>
      <c r="F170" s="29"/>
      <c r="G170" t="str">
        <f>IF(A170&lt;&gt;"", _xlfn.IFNA(INDEX(Grunddaten!$A$9:$R$134,MATCH(A170,Input_Lieferant!$B$9:$B$134,0),MATCH(Z170,Grunddaten!$A$8:$R$8,0)),""), "")&amp;""</f>
        <v/>
      </c>
      <c r="H170" s="29"/>
      <c r="I170" s="29"/>
      <c r="J170" s="29"/>
      <c r="K170" s="29"/>
      <c r="L170" s="29"/>
      <c r="M170" s="29"/>
      <c r="N170" s="29"/>
      <c r="O170" s="29"/>
      <c r="P170" s="29"/>
      <c r="Q170" s="29"/>
      <c r="R170" s="29"/>
      <c r="S170" s="29"/>
      <c r="T170" s="29"/>
      <c r="U170" s="29"/>
      <c r="V170" s="29"/>
      <c r="W170" s="29"/>
      <c r="X170" s="29"/>
      <c r="Y170" s="29"/>
      <c r="Z170" s="29" t="str">
        <f t="shared" si="12"/>
        <v/>
      </c>
      <c r="AM170" s="6"/>
    </row>
    <row r="171" spans="1:39" x14ac:dyDescent="0.2">
      <c r="A171" t="str">
        <f>IFERROR(IF(AND(A160=A161,A161=A162,A162=A163,A163=A164,A164=A165,A165=A166,A166=A167,A167=A168,A168=A169,A169=A170),IF(A170+1&gt;MATCH(0,Input_Lieferant!$B$9:$B$158,-1),"",A170+1),A170),"")</f>
        <v/>
      </c>
      <c r="B171" s="29"/>
      <c r="C171" s="29"/>
      <c r="D171" s="29" t="str">
        <f t="shared" si="14"/>
        <v/>
      </c>
      <c r="E171" s="29"/>
      <c r="F171" s="29"/>
      <c r="G171" t="str">
        <f>IF(A171&lt;&gt;"", _xlfn.IFNA(INDEX(Grunddaten!$A$9:$R$134,MATCH(A171,Input_Lieferant!$B$9:$B$134,0),MATCH(Z171,Grunddaten!$A$8:$R$8,0)),""), "")&amp;""</f>
        <v/>
      </c>
      <c r="H171" s="29"/>
      <c r="I171" s="29"/>
      <c r="J171" s="29"/>
      <c r="K171" s="29"/>
      <c r="L171" s="29"/>
      <c r="M171" s="29"/>
      <c r="N171" s="29"/>
      <c r="O171" s="29"/>
      <c r="P171" s="29"/>
      <c r="Q171" s="29"/>
      <c r="R171" s="29"/>
      <c r="S171" s="29"/>
      <c r="T171" s="29"/>
      <c r="U171" s="29"/>
      <c r="V171" s="29"/>
      <c r="W171" s="29"/>
      <c r="X171" s="29"/>
      <c r="Y171" s="29"/>
      <c r="Z171" s="29" t="str">
        <f t="shared" si="12"/>
        <v/>
      </c>
      <c r="AM171" s="6"/>
    </row>
    <row r="172" spans="1:39" x14ac:dyDescent="0.2">
      <c r="A172" t="str">
        <f>IFERROR(IF(AND(A161=A162,A162=A163,A163=A164,A164=A165,A165=A166,A166=A167,A167=A168,A168=A169,A169=A170,A170=A171),IF(A171+1&gt;MATCH(0,Input_Lieferant!$B$9:$B$158,-1),"",A171+1),A171),"")</f>
        <v/>
      </c>
      <c r="B172" s="29"/>
      <c r="C172" s="29"/>
      <c r="D172" s="29" t="str">
        <f t="shared" si="14"/>
        <v/>
      </c>
      <c r="E172" s="29"/>
      <c r="F172" s="29"/>
      <c r="G172" t="str">
        <f>IF(A172&lt;&gt;"", _xlfn.IFNA(INDEX(Grunddaten!$A$9:$R$134,MATCH(A172,Input_Lieferant!$B$9:$B$134,0),MATCH(Z172,Grunddaten!$A$8:$R$8,0)),""), "")&amp;""</f>
        <v/>
      </c>
      <c r="H172" s="29"/>
      <c r="I172" s="29"/>
      <c r="J172" s="29"/>
      <c r="K172" s="29"/>
      <c r="L172" s="29"/>
      <c r="M172" s="29"/>
      <c r="N172" s="29"/>
      <c r="O172" s="29"/>
      <c r="P172" s="29"/>
      <c r="Q172" s="29"/>
      <c r="R172" s="29"/>
      <c r="S172" s="29"/>
      <c r="T172" s="29"/>
      <c r="U172" s="29"/>
      <c r="V172" s="29"/>
      <c r="W172" s="29"/>
      <c r="X172" s="29"/>
      <c r="Y172" s="29"/>
      <c r="Z172" s="29" t="str">
        <f t="shared" si="12"/>
        <v/>
      </c>
      <c r="AM172" s="6"/>
    </row>
    <row r="173" spans="1:39" x14ac:dyDescent="0.2">
      <c r="A173" t="str">
        <f>IFERROR(IF(AND(A162=A163,A163=A164,A164=A165,A165=A166,A166=A167,A167=A168,A168=A169,A169=A170,A170=A171,A171=A172),IF(A172+1&gt;MATCH(0,Input_Lieferant!$B$9:$B$158,-1),"",A172+1),A172),"")</f>
        <v/>
      </c>
      <c r="B173" s="29"/>
      <c r="C173" s="29"/>
      <c r="D173" s="29" t="str">
        <f t="shared" si="14"/>
        <v/>
      </c>
      <c r="E173" s="29"/>
      <c r="F173" s="29"/>
      <c r="G173" t="str">
        <f>IF(A173&lt;&gt;"", _xlfn.IFNA(INDEX(Grunddaten!$A$9:$R$134,MATCH(A173,Input_Lieferant!$B$9:$B$134,0),MATCH(Z173,Grunddaten!$A$8:$R$8,0)),""), "")&amp;""</f>
        <v/>
      </c>
      <c r="H173" s="29"/>
      <c r="I173" s="29"/>
      <c r="J173" s="29"/>
      <c r="K173" s="29"/>
      <c r="L173" s="29"/>
      <c r="M173" s="29"/>
      <c r="N173" s="29"/>
      <c r="O173" s="29"/>
      <c r="P173" s="29"/>
      <c r="Q173" s="29"/>
      <c r="R173" s="29"/>
      <c r="S173" s="29"/>
      <c r="T173" s="29"/>
      <c r="U173" s="29"/>
      <c r="V173" s="29"/>
      <c r="W173" s="29"/>
      <c r="X173" s="29"/>
      <c r="Y173" s="29"/>
      <c r="Z173" s="29" t="str">
        <f t="shared" si="12"/>
        <v/>
      </c>
      <c r="AM173" s="6"/>
    </row>
    <row r="174" spans="1:39" x14ac:dyDescent="0.2">
      <c r="A174" t="str">
        <f>IFERROR(IF(AND(A163=A164,A164=A165,A165=A166,A166=A167,A167=A168,A168=A169,A169=A170,A170=A171,A171=A172,A172=A173),IF(A173+1&gt;MATCH(0,Input_Lieferant!$B$9:$B$158,-1),"",A173+1),A173),"")</f>
        <v/>
      </c>
      <c r="B174" s="29"/>
      <c r="C174" s="29"/>
      <c r="D174" s="29" t="str">
        <f t="shared" si="14"/>
        <v/>
      </c>
      <c r="E174" s="29"/>
      <c r="F174" s="29"/>
      <c r="G174" t="str">
        <f>IF(A174&lt;&gt;"", _xlfn.IFNA(INDEX(Grunddaten!$A$9:$R$134,MATCH(A174,Input_Lieferant!$B$9:$B$134,0),MATCH(Z174,Grunddaten!$A$8:$R$8,0)),""), "")&amp;""</f>
        <v/>
      </c>
      <c r="H174" s="29"/>
      <c r="I174" s="29"/>
      <c r="J174" s="29"/>
      <c r="K174" s="29"/>
      <c r="L174" s="29"/>
      <c r="M174" s="29"/>
      <c r="N174" s="29"/>
      <c r="O174" s="29"/>
      <c r="P174" s="29"/>
      <c r="Q174" s="29"/>
      <c r="R174" s="29"/>
      <c r="S174" s="29"/>
      <c r="T174" s="29"/>
      <c r="U174" s="29"/>
      <c r="V174" s="29"/>
      <c r="W174" s="29"/>
      <c r="X174" s="29"/>
      <c r="Y174" s="29"/>
      <c r="Z174" s="29" t="str">
        <f t="shared" si="12"/>
        <v/>
      </c>
      <c r="AM174" s="6"/>
    </row>
    <row r="175" spans="1:39" x14ac:dyDescent="0.2">
      <c r="A175" t="str">
        <f>IFERROR(IF(AND(A164=A165,A165=A166,A166=A167,A167=A168,A168=A169,A169=A170,A170=A171,A171=A172,A172=A173,A173=A174),IF(A174+1&gt;MATCH(0,Input_Lieferant!$B$9:$B$158,-1),"",A174+1),A174),"")</f>
        <v/>
      </c>
      <c r="B175" s="29"/>
      <c r="C175" s="29"/>
      <c r="D175" s="29" t="str">
        <f t="shared" si="14"/>
        <v/>
      </c>
      <c r="E175" s="29"/>
      <c r="F175" s="29"/>
      <c r="G175" t="str">
        <f>IF(A175&lt;&gt;"", _xlfn.IFNA(INDEX(Grunddaten!$A$9:$R$134,MATCH(A175,Input_Lieferant!$B$9:$B$134,0),MATCH(Z175,Grunddaten!$A$8:$R$8,0)),""), "")&amp;""</f>
        <v/>
      </c>
      <c r="H175" s="29"/>
      <c r="I175" s="29"/>
      <c r="J175" s="29"/>
      <c r="K175" s="29"/>
      <c r="L175" s="29"/>
      <c r="M175" s="29"/>
      <c r="N175" s="29"/>
      <c r="O175" s="29"/>
      <c r="P175" s="29"/>
      <c r="Q175" s="29"/>
      <c r="R175" s="29"/>
      <c r="S175" s="29"/>
      <c r="T175" s="29"/>
      <c r="U175" s="29"/>
      <c r="V175" s="29"/>
      <c r="W175" s="29"/>
      <c r="X175" s="29"/>
      <c r="Y175" s="29"/>
      <c r="Z175" s="29" t="str">
        <f t="shared" si="12"/>
        <v/>
      </c>
      <c r="AM175" s="6"/>
    </row>
    <row r="176" spans="1:39" x14ac:dyDescent="0.2">
      <c r="A176" t="str">
        <f>IFERROR(IF(AND(A165=A166,A166=A167,A167=A168,A168=A169,A169=A170,A170=A171,A171=A172,A172=A173,A173=A174,A174=A175),IF(A175+1&gt;MATCH(0,Input_Lieferant!$B$9:$B$158,-1),"",A175+1),A175),"")</f>
        <v/>
      </c>
      <c r="B176" s="29"/>
      <c r="C176" s="29"/>
      <c r="D176" s="29" t="str">
        <f t="shared" si="14"/>
        <v/>
      </c>
      <c r="E176" s="29"/>
      <c r="F176" s="29"/>
      <c r="G176" t="str">
        <f>IF(A176&lt;&gt;"", _xlfn.IFNA(INDEX(Grunddaten!$A$9:$R$134,MATCH(A176,Input_Lieferant!$B$9:$B$134,0),MATCH(Z176,Grunddaten!$A$8:$R$8,0)),""), "")&amp;""</f>
        <v/>
      </c>
      <c r="H176" s="29"/>
      <c r="I176" s="29"/>
      <c r="J176" s="29"/>
      <c r="K176" s="29"/>
      <c r="L176" s="29"/>
      <c r="M176" s="29"/>
      <c r="N176" s="29"/>
      <c r="O176" s="29"/>
      <c r="P176" s="29"/>
      <c r="Q176" s="29"/>
      <c r="R176" s="29"/>
      <c r="S176" s="29"/>
      <c r="T176" s="29"/>
      <c r="U176" s="29"/>
      <c r="V176" s="29"/>
      <c r="W176" s="29"/>
      <c r="X176" s="29"/>
      <c r="Y176" s="29"/>
      <c r="Z176" s="29" t="str">
        <f t="shared" si="12"/>
        <v/>
      </c>
      <c r="AM176" s="6"/>
    </row>
    <row r="177" spans="1:39" x14ac:dyDescent="0.2">
      <c r="A177" s="54" t="str">
        <f>IFERROR(IF(AND(A166=A167,A167=A168,A168=A169,A169=A170,A170=A171,A171=A172,A172=A173,A173=A174,A174=A175,A175=A176),IF(A176+1&gt;MATCH(0,Input_Lieferant!$B$9:$B$158,-1),"",A176+1),A176),"")</f>
        <v/>
      </c>
      <c r="B177" s="30"/>
      <c r="C177" s="30"/>
      <c r="D177" s="30" t="str">
        <f t="shared" si="14"/>
        <v/>
      </c>
      <c r="E177" s="30"/>
      <c r="F177" s="30"/>
      <c r="G177" s="54" t="str">
        <f>IF(A177&lt;&gt;"", _xlfn.IFNA(INDEX(Grunddaten!$A$9:$R$134,MATCH(A177,Input_Lieferant!$B$9:$B$134,0),MATCH(Z177,Grunddaten!$A$8:$R$8,0)),""), "")&amp;""</f>
        <v/>
      </c>
      <c r="H177" s="30"/>
      <c r="I177" s="30"/>
      <c r="J177" s="30"/>
      <c r="K177" s="30"/>
      <c r="L177" s="30"/>
      <c r="M177" s="30"/>
      <c r="N177" s="30"/>
      <c r="O177" s="30"/>
      <c r="P177" s="30"/>
      <c r="Q177" s="30"/>
      <c r="R177" s="30"/>
      <c r="S177" s="30"/>
      <c r="T177" s="30"/>
      <c r="U177" s="30"/>
      <c r="V177" s="30"/>
      <c r="W177" s="30"/>
      <c r="X177" s="30"/>
      <c r="Y177" s="30"/>
      <c r="Z177" s="89" t="str">
        <f t="shared" si="12"/>
        <v/>
      </c>
      <c r="AM177" s="6"/>
    </row>
    <row r="178" spans="1:39" x14ac:dyDescent="0.2">
      <c r="A178" t="str">
        <f>IFERROR(IF(AND(A167=A168,A168=A169,A169=A170,A170=A171,A171=A172,A172=A173,A173=A174,A174=A175,A175=A176,A176=A177),IF(A177+1&gt;MATCH(0,Input_Lieferant!$B$9:$B$158,-1),"",A177+1),A177),"")</f>
        <v/>
      </c>
      <c r="B178" s="29"/>
      <c r="C178" s="29"/>
      <c r="D178" s="29" t="str">
        <f t="shared" ref="D178:D191" si="15">IF(A178="","","001")</f>
        <v/>
      </c>
      <c r="E178" s="29"/>
      <c r="F178" s="29"/>
      <c r="G178" t="str">
        <f>IF(A178&lt;&gt;"", _xlfn.IFNA(INDEX(Grunddaten!$A$9:$R$134,MATCH(A178,Input_Lieferant!$B$9:$B$134,0),MATCH(Z178,Grunddaten!$A$8:$R$8,0)),""), "")&amp;""</f>
        <v/>
      </c>
      <c r="H178" s="29"/>
      <c r="I178" s="29"/>
      <c r="J178" s="29"/>
      <c r="K178" s="29"/>
      <c r="L178" s="29"/>
      <c r="M178" s="29"/>
      <c r="N178" s="29"/>
      <c r="O178" s="29"/>
      <c r="P178" s="29"/>
      <c r="Q178" s="29"/>
      <c r="R178" s="29"/>
      <c r="S178" s="29"/>
      <c r="T178" s="29"/>
      <c r="U178" s="29"/>
      <c r="V178" s="29"/>
      <c r="W178" s="29"/>
      <c r="X178" s="29"/>
      <c r="Y178" s="29"/>
      <c r="Z178" s="29" t="str">
        <f t="shared" si="12"/>
        <v/>
      </c>
      <c r="AM178" s="6"/>
    </row>
    <row r="179" spans="1:39" x14ac:dyDescent="0.2">
      <c r="A179" t="str">
        <f>IFERROR(IF(AND(A168=A169,A169=A170,A170=A171,A171=A172,A172=A173,A173=A174,A174=A175,A175=A176,A176=A177,A177=A178),IF(A178+1&gt;MATCH(0,Input_Lieferant!$B$9:$B$158,-1),"",A178+1),A178),"")</f>
        <v/>
      </c>
      <c r="B179" s="29"/>
      <c r="C179" s="29"/>
      <c r="D179" s="29" t="str">
        <f t="shared" si="15"/>
        <v/>
      </c>
      <c r="E179" s="29"/>
      <c r="F179" s="29"/>
      <c r="G179" t="str">
        <f>IF(A179&lt;&gt;"", _xlfn.IFNA(INDEX(Grunddaten!$A$9:$R$134,MATCH(A179,Input_Lieferant!$B$9:$B$134,0),MATCH(Z179,Grunddaten!$A$8:$R$8,0)),""), "")&amp;""</f>
        <v/>
      </c>
      <c r="H179" s="29"/>
      <c r="I179" s="29"/>
      <c r="J179" s="29"/>
      <c r="K179" s="29"/>
      <c r="L179" s="29"/>
      <c r="M179" s="29"/>
      <c r="N179" s="29"/>
      <c r="O179" s="29"/>
      <c r="P179" s="29"/>
      <c r="Q179" s="29"/>
      <c r="R179" s="29"/>
      <c r="S179" s="29"/>
      <c r="T179" s="29"/>
      <c r="U179" s="29"/>
      <c r="V179" s="29"/>
      <c r="W179" s="29"/>
      <c r="X179" s="29"/>
      <c r="Y179" s="29"/>
      <c r="Z179" s="29" t="str">
        <f t="shared" si="12"/>
        <v/>
      </c>
      <c r="AM179" s="6"/>
    </row>
    <row r="180" spans="1:39" x14ac:dyDescent="0.2">
      <c r="A180" t="str">
        <f>IFERROR(IF(AND(A169=A170,A170=A171,A171=A172,A172=A173,A173=A174,A174=A175,A175=A176,A176=A177,A177=A178,A178=A179),IF(A179+1&gt;MATCH(0,Input_Lieferant!$B$9:$B$158,-1),"",A179+1),A179),"")</f>
        <v/>
      </c>
      <c r="B180" s="29"/>
      <c r="C180" s="29"/>
      <c r="D180" s="29" t="str">
        <f t="shared" si="15"/>
        <v/>
      </c>
      <c r="E180" s="29"/>
      <c r="F180" s="29"/>
      <c r="G180" t="str">
        <f>IF(A180&lt;&gt;"", _xlfn.IFNA(INDEX(Grunddaten!$A$9:$R$134,MATCH(A180,Input_Lieferant!$B$9:$B$134,0),MATCH(Z180,Grunddaten!$A$8:$R$8,0)),""), "")&amp;""</f>
        <v/>
      </c>
      <c r="H180" s="29"/>
      <c r="I180" s="29"/>
      <c r="J180" s="29"/>
      <c r="K180" s="29"/>
      <c r="L180" s="29"/>
      <c r="M180" s="29"/>
      <c r="N180" s="29"/>
      <c r="O180" s="29"/>
      <c r="P180" s="29"/>
      <c r="Q180" s="29"/>
      <c r="R180" s="29"/>
      <c r="S180" s="29"/>
      <c r="T180" s="29"/>
      <c r="U180" s="29"/>
      <c r="V180" s="29"/>
      <c r="W180" s="29"/>
      <c r="X180" s="29"/>
      <c r="Y180" s="29"/>
      <c r="Z180" s="29" t="str">
        <f t="shared" si="12"/>
        <v/>
      </c>
      <c r="AM180" s="6"/>
    </row>
    <row r="181" spans="1:39" x14ac:dyDescent="0.2">
      <c r="A181" t="str">
        <f>IFERROR(IF(AND(A170=A171,A171=A172,A172=A173,A173=A174,A174=A175,A175=A176,A176=A177,A177=A178,A178=A179,A179=A180),IF(A180+1&gt;MATCH(0,Input_Lieferant!$B$9:$B$158,-1),"",A180+1),A180),"")</f>
        <v/>
      </c>
      <c r="B181" s="29"/>
      <c r="C181" s="29"/>
      <c r="D181" s="29" t="str">
        <f t="shared" si="15"/>
        <v/>
      </c>
      <c r="E181" s="29"/>
      <c r="F181" s="29"/>
      <c r="G181" t="str">
        <f>IF(A181&lt;&gt;"", _xlfn.IFNA(INDEX(Grunddaten!$A$9:$R$134,MATCH(A181,Input_Lieferant!$B$9:$B$134,0),MATCH(Z181,Grunddaten!$A$8:$R$8,0)),""), "")&amp;""</f>
        <v/>
      </c>
      <c r="H181" s="29"/>
      <c r="I181" s="29"/>
      <c r="J181" s="29"/>
      <c r="K181" s="29"/>
      <c r="L181" s="29"/>
      <c r="M181" s="29"/>
      <c r="N181" s="29"/>
      <c r="O181" s="29"/>
      <c r="P181" s="29"/>
      <c r="Q181" s="29"/>
      <c r="R181" s="29"/>
      <c r="S181" s="29"/>
      <c r="T181" s="29"/>
      <c r="U181" s="29"/>
      <c r="V181" s="29"/>
      <c r="W181" s="29"/>
      <c r="X181" s="29"/>
      <c r="Y181" s="29"/>
      <c r="Z181" s="29" t="str">
        <f t="shared" si="12"/>
        <v/>
      </c>
      <c r="AM181" s="6"/>
    </row>
    <row r="182" spans="1:39" x14ac:dyDescent="0.2">
      <c r="A182" t="str">
        <f>IFERROR(IF(AND(A171=A172,A172=A173,A173=A174,A174=A175,A175=A176,A176=A177,A177=A178,A178=A179,A179=A180,A180=A181),IF(A181+1&gt;MATCH(0,Input_Lieferant!$B$9:$B$158,-1),"",A181+1),A181),"")</f>
        <v/>
      </c>
      <c r="B182" s="29"/>
      <c r="C182" s="29"/>
      <c r="D182" s="29" t="str">
        <f t="shared" si="15"/>
        <v/>
      </c>
      <c r="E182" s="29"/>
      <c r="F182" s="29"/>
      <c r="G182" t="str">
        <f>IF(A182&lt;&gt;"", _xlfn.IFNA(INDEX(Grunddaten!$A$9:$R$134,MATCH(A182,Input_Lieferant!$B$9:$B$134,0),MATCH(Z182,Grunddaten!$A$8:$R$8,0)),""), "")&amp;""</f>
        <v/>
      </c>
      <c r="H182" s="29"/>
      <c r="I182" s="29"/>
      <c r="J182" s="29"/>
      <c r="K182" s="29"/>
      <c r="L182" s="29"/>
      <c r="M182" s="29"/>
      <c r="N182" s="29"/>
      <c r="O182" s="29"/>
      <c r="P182" s="29"/>
      <c r="Q182" s="29"/>
      <c r="R182" s="29"/>
      <c r="S182" s="29"/>
      <c r="T182" s="29"/>
      <c r="U182" s="29"/>
      <c r="V182" s="29"/>
      <c r="W182" s="29"/>
      <c r="X182" s="29"/>
      <c r="Y182" s="29"/>
      <c r="Z182" s="29" t="str">
        <f t="shared" si="12"/>
        <v/>
      </c>
      <c r="AM182" s="6"/>
    </row>
    <row r="183" spans="1:39" x14ac:dyDescent="0.2">
      <c r="A183" t="str">
        <f>IFERROR(IF(AND(A172=A173,A173=A174,A174=A175,A175=A176,A176=A177,A177=A178,A178=A179,A179=A180,A180=A181,A181=A182),IF(A182+1&gt;MATCH(0,Input_Lieferant!$B$9:$B$158,-1),"",A182+1),A182),"")</f>
        <v/>
      </c>
      <c r="B183" s="29"/>
      <c r="C183" s="29"/>
      <c r="D183" s="29" t="str">
        <f t="shared" si="15"/>
        <v/>
      </c>
      <c r="E183" s="29" t="s">
        <v>178</v>
      </c>
      <c r="F183" s="29" t="s">
        <v>178</v>
      </c>
      <c r="G183" t="str">
        <f>IF(A183&lt;&gt;"", _xlfn.IFNA(INDEX(Grunddaten!$A$9:$R$134,MATCH(A183,Input_Lieferant!$B$9:$B$134,0),MATCH(Z183,Grunddaten!$A$8:$R$8,0)),""), "")&amp;""</f>
        <v/>
      </c>
      <c r="H183" s="29"/>
      <c r="I183" s="29"/>
      <c r="J183" s="29"/>
      <c r="K183" s="29"/>
      <c r="L183" s="29"/>
      <c r="M183" s="29"/>
      <c r="N183" s="29"/>
      <c r="O183" s="29"/>
      <c r="P183" s="29"/>
      <c r="Q183" s="29"/>
      <c r="R183" s="29"/>
      <c r="S183" s="29"/>
      <c r="T183" s="29"/>
      <c r="U183" s="29"/>
      <c r="V183" s="29"/>
      <c r="W183" s="29"/>
      <c r="X183" s="29"/>
      <c r="Y183" s="29"/>
      <c r="Z183" s="29" t="str">
        <f t="shared" si="12"/>
        <v/>
      </c>
      <c r="AM183" s="6"/>
    </row>
    <row r="184" spans="1:39" x14ac:dyDescent="0.2">
      <c r="A184" t="str">
        <f>IFERROR(IF(AND(A173=A174,A174=A175,A175=A176,A176=A177,A177=A178,A178=A179,A179=A180,A180=A181,A181=A182,A182=A183),IF(A183+1&gt;MATCH(0,Input_Lieferant!$B$9:$B$158,-1),"",A183+1),A183),"")</f>
        <v/>
      </c>
      <c r="B184" s="29"/>
      <c r="C184" s="29"/>
      <c r="D184" s="29" t="str">
        <f t="shared" si="15"/>
        <v/>
      </c>
      <c r="E184" s="29"/>
      <c r="F184" s="29"/>
      <c r="G184" t="str">
        <f>IF(A184&lt;&gt;"", _xlfn.IFNA(INDEX(Grunddaten!$A$9:$R$134,MATCH(A184,Input_Lieferant!$B$9:$B$134,0),MATCH(Z184,Grunddaten!$A$8:$R$8,0)),""), "")&amp;""</f>
        <v/>
      </c>
      <c r="H184" s="29"/>
      <c r="I184" s="29"/>
      <c r="J184" s="29"/>
      <c r="K184" s="29"/>
      <c r="L184" s="29"/>
      <c r="M184" s="29"/>
      <c r="N184" s="29"/>
      <c r="O184" s="29"/>
      <c r="P184" s="29"/>
      <c r="Q184" s="29"/>
      <c r="R184" s="29"/>
      <c r="S184" s="29"/>
      <c r="T184" s="29"/>
      <c r="U184" s="29"/>
      <c r="V184" s="29"/>
      <c r="W184" s="29"/>
      <c r="X184" s="29"/>
      <c r="Y184" s="29"/>
      <c r="Z184" s="29" t="str">
        <f t="shared" si="12"/>
        <v/>
      </c>
      <c r="AM184" s="6"/>
    </row>
    <row r="185" spans="1:39" x14ac:dyDescent="0.2">
      <c r="A185" t="str">
        <f>IFERROR(IF(AND(A174=A175,A175=A176,A176=A177,A177=A178,A178=A179,A179=A180,A180=A181,A181=A182,A182=A183,A183=A184),IF(A184+1&gt;MATCH(0,Input_Lieferant!$B$9:$B$158,-1),"",A184+1),A184),"")</f>
        <v/>
      </c>
      <c r="B185" s="29"/>
      <c r="C185" s="29"/>
      <c r="D185" s="29" t="str">
        <f t="shared" si="15"/>
        <v/>
      </c>
      <c r="E185" s="29"/>
      <c r="F185" s="29"/>
      <c r="G185" t="str">
        <f>IF(A185&lt;&gt;"", _xlfn.IFNA(INDEX(Grunddaten!$A$9:$R$134,MATCH(A185,Input_Lieferant!$B$9:$B$134,0),MATCH(Z185,Grunddaten!$A$8:$R$8,0)),""), "")&amp;""</f>
        <v/>
      </c>
      <c r="H185" s="29"/>
      <c r="I185" s="29"/>
      <c r="J185" s="29"/>
      <c r="K185" s="29"/>
      <c r="L185" s="29"/>
      <c r="M185" s="29"/>
      <c r="N185" s="29"/>
      <c r="O185" s="29"/>
      <c r="P185" s="29"/>
      <c r="Q185" s="29"/>
      <c r="R185" s="29"/>
      <c r="S185" s="29"/>
      <c r="T185" s="29"/>
      <c r="U185" s="29"/>
      <c r="V185" s="29"/>
      <c r="W185" s="29"/>
      <c r="X185" s="29"/>
      <c r="Y185" s="29"/>
      <c r="Z185" s="29" t="str">
        <f t="shared" si="12"/>
        <v/>
      </c>
      <c r="AM185" s="6"/>
    </row>
    <row r="186" spans="1:39" x14ac:dyDescent="0.2">
      <c r="A186" t="str">
        <f>IFERROR(IF(AND(A175=A176,A176=A177,A177=A178,A178=A179,A179=A180,A180=A181,A181=A182,A182=A183,A183=A184,A184=A185),IF(A185+1&gt;MATCH(0,Input_Lieferant!$B$9:$B$158,-1),"",A185+1),A185),"")</f>
        <v/>
      </c>
      <c r="B186" s="29"/>
      <c r="C186" s="29"/>
      <c r="D186" s="29" t="str">
        <f t="shared" si="15"/>
        <v/>
      </c>
      <c r="E186" s="29"/>
      <c r="F186" s="29"/>
      <c r="G186" t="str">
        <f>IF(A186&lt;&gt;"", _xlfn.IFNA(INDEX(Grunddaten!$A$9:$R$134,MATCH(A186,Input_Lieferant!$B$9:$B$134,0),MATCH(Z186,Grunddaten!$A$8:$R$8,0)),""), "")&amp;""</f>
        <v/>
      </c>
      <c r="H186" s="29"/>
      <c r="I186" s="29"/>
      <c r="J186" s="29"/>
      <c r="K186" s="29"/>
      <c r="L186" s="29"/>
      <c r="M186" s="29"/>
      <c r="N186" s="29"/>
      <c r="O186" s="29"/>
      <c r="P186" s="29"/>
      <c r="Q186" s="29"/>
      <c r="R186" s="29"/>
      <c r="S186" s="29"/>
      <c r="T186" s="29"/>
      <c r="U186" s="29"/>
      <c r="V186" s="29"/>
      <c r="W186" s="29"/>
      <c r="X186" s="29"/>
      <c r="Y186" s="29"/>
      <c r="Z186" s="29" t="str">
        <f t="shared" si="12"/>
        <v/>
      </c>
      <c r="AM186" s="6"/>
    </row>
    <row r="187" spans="1:39" x14ac:dyDescent="0.2">
      <c r="A187" t="str">
        <f>IFERROR(IF(AND(A176=A177,A177=A178,A178=A179,A179=A180,A180=A181,A181=A182,A182=A183,A183=A184,A184=A185,A185=A186),IF(A186+1&gt;MATCH(0,Input_Lieferant!$B$9:$B$158,-1),"",A186+1),A186),"")</f>
        <v/>
      </c>
      <c r="B187" s="29"/>
      <c r="C187" s="29"/>
      <c r="D187" s="29" t="str">
        <f t="shared" si="15"/>
        <v/>
      </c>
      <c r="E187" s="29"/>
      <c r="F187" s="29"/>
      <c r="G187" t="str">
        <f>IF(A187&lt;&gt;"", _xlfn.IFNA(INDEX(Grunddaten!$A$9:$R$134,MATCH(A187,Input_Lieferant!$B$9:$B$134,0),MATCH(Z187,Grunddaten!$A$8:$R$8,0)),""), "")&amp;""</f>
        <v/>
      </c>
      <c r="H187" s="29"/>
      <c r="I187" s="29"/>
      <c r="J187" s="29"/>
      <c r="K187" s="29"/>
      <c r="L187" s="29"/>
      <c r="M187" s="29"/>
      <c r="N187" s="29"/>
      <c r="O187" s="29"/>
      <c r="P187" s="29"/>
      <c r="Q187" s="29"/>
      <c r="R187" s="29"/>
      <c r="S187" s="29"/>
      <c r="T187" s="29"/>
      <c r="U187" s="29"/>
      <c r="V187" s="29"/>
      <c r="W187" s="29"/>
      <c r="X187" s="29"/>
      <c r="Y187" s="29"/>
      <c r="Z187" s="29" t="str">
        <f t="shared" si="12"/>
        <v/>
      </c>
      <c r="AM187" s="6"/>
    </row>
    <row r="188" spans="1:39" x14ac:dyDescent="0.2">
      <c r="A188" s="54" t="str">
        <f>IFERROR(IF(AND(A177=A178,A178=A179,A179=A180,A180=A181,A181=A182,A182=A183,A183=A184,A184=A185,A185=A186,A186=A187),IF(A187+1&gt;MATCH(0,Input_Lieferant!$B$9:$B$158,-1),"",A187+1),A187),"")</f>
        <v/>
      </c>
      <c r="B188" s="30"/>
      <c r="C188" s="30"/>
      <c r="D188" s="30" t="str">
        <f t="shared" si="15"/>
        <v/>
      </c>
      <c r="E188" s="30"/>
      <c r="F188" s="30"/>
      <c r="G188" s="54" t="str">
        <f>IF(A188&lt;&gt;"", _xlfn.IFNA(INDEX(Grunddaten!$A$9:$R$134,MATCH(A188,Input_Lieferant!$B$9:$B$134,0),MATCH(Z188,Grunddaten!$A$8:$R$8,0)),""), "")&amp;""</f>
        <v/>
      </c>
      <c r="H188" s="30"/>
      <c r="I188" s="30"/>
      <c r="J188" s="30"/>
      <c r="K188" s="30"/>
      <c r="L188" s="30"/>
      <c r="M188" s="30"/>
      <c r="N188" s="30"/>
      <c r="O188" s="30"/>
      <c r="P188" s="30"/>
      <c r="Q188" s="30"/>
      <c r="R188" s="30"/>
      <c r="S188" s="30"/>
      <c r="T188" s="30"/>
      <c r="U188" s="30"/>
      <c r="V188" s="30"/>
      <c r="W188" s="30"/>
      <c r="X188" s="30"/>
      <c r="Y188" s="30"/>
      <c r="Z188" s="89" t="str">
        <f t="shared" si="12"/>
        <v/>
      </c>
      <c r="AM188" s="6"/>
    </row>
    <row r="189" spans="1:39" x14ac:dyDescent="0.2">
      <c r="A189" t="str">
        <f>IFERROR(IF(AND(A178=A179,A179=A180,A180=A181,A181=A182,A182=A183,A183=A184,A184=A185,A185=A186,A186=A187,A187=A188),IF(A188+1&gt;MATCH(0,Input_Lieferant!$B$9:$B$158,-1),"",A188+1),A188),"")</f>
        <v/>
      </c>
      <c r="B189" s="29"/>
      <c r="C189" s="29"/>
      <c r="D189" s="29" t="str">
        <f t="shared" si="15"/>
        <v/>
      </c>
      <c r="E189" s="29"/>
      <c r="F189" s="29"/>
      <c r="G189" t="str">
        <f>IF(A189&lt;&gt;"", _xlfn.IFNA(INDEX(Grunddaten!$A$9:$R$134,MATCH(A189,Input_Lieferant!$B$9:$B$134,0),MATCH(Z189,Grunddaten!$A$8:$R$8,0)),""), "")&amp;""</f>
        <v/>
      </c>
      <c r="H189" s="29"/>
      <c r="I189" s="29"/>
      <c r="J189" s="29"/>
      <c r="K189" s="29"/>
      <c r="L189" s="29"/>
      <c r="M189" s="29"/>
      <c r="N189" s="29"/>
      <c r="O189" s="29"/>
      <c r="P189" s="29"/>
      <c r="Q189" s="29"/>
      <c r="R189" s="29"/>
      <c r="S189" s="29"/>
      <c r="T189" s="29"/>
      <c r="U189" s="29"/>
      <c r="V189" s="29"/>
      <c r="W189" s="29"/>
      <c r="X189" s="29"/>
      <c r="Y189" s="29"/>
      <c r="Z189" s="29" t="str">
        <f t="shared" si="12"/>
        <v/>
      </c>
      <c r="AM189" s="6"/>
    </row>
    <row r="190" spans="1:39" x14ac:dyDescent="0.2">
      <c r="A190" t="str">
        <f>IFERROR(IF(AND(A179=A180,A180=A181,A181=A182,A182=A183,A183=A184,A184=A185,A185=A186,A186=A187,A187=A188,A188=A189),IF(A189+1&gt;MATCH(0,Input_Lieferant!$B$9:$B$158,-1),"",A189+1),A189),"")</f>
        <v/>
      </c>
      <c r="B190" s="29"/>
      <c r="C190" s="29"/>
      <c r="D190" s="29" t="str">
        <f t="shared" si="15"/>
        <v/>
      </c>
      <c r="E190" s="29"/>
      <c r="F190" s="29"/>
      <c r="G190" t="str">
        <f>IF(A190&lt;&gt;"", _xlfn.IFNA(INDEX(Grunddaten!$A$9:$R$134,MATCH(A190,Input_Lieferant!$B$9:$B$134,0),MATCH(Z190,Grunddaten!$A$8:$R$8,0)),""), "")&amp;""</f>
        <v/>
      </c>
      <c r="H190" s="29"/>
      <c r="I190" s="29"/>
      <c r="J190" s="29"/>
      <c r="K190" s="29"/>
      <c r="L190" s="29"/>
      <c r="M190" s="29"/>
      <c r="N190" s="29"/>
      <c r="O190" s="29"/>
      <c r="P190" s="29"/>
      <c r="Q190" s="29"/>
      <c r="R190" s="29"/>
      <c r="S190" s="29"/>
      <c r="T190" s="29"/>
      <c r="U190" s="29"/>
      <c r="V190" s="29"/>
      <c r="W190" s="29"/>
      <c r="X190" s="29"/>
      <c r="Y190" s="29"/>
      <c r="Z190" s="29" t="str">
        <f t="shared" si="12"/>
        <v/>
      </c>
      <c r="AM190" s="6"/>
    </row>
    <row r="191" spans="1:39" x14ac:dyDescent="0.2">
      <c r="A191" t="str">
        <f>IFERROR(IF(AND(A180=A181,A181=A182,A182=A183,A183=A184,A184=A185,A185=A186,A186=A187,A187=A188,A188=A189,A189=A190),IF(A190+1&gt;MATCH(0,Input_Lieferant!$B$9:$B$158,-1),"",A190+1),A190),"")</f>
        <v/>
      </c>
      <c r="B191" s="29"/>
      <c r="C191" s="29"/>
      <c r="D191" s="29" t="str">
        <f t="shared" si="15"/>
        <v/>
      </c>
      <c r="E191" s="29"/>
      <c r="F191" s="29"/>
      <c r="G191" t="str">
        <f>IF(A191&lt;&gt;"", _xlfn.IFNA(INDEX(Grunddaten!$A$9:$R$134,MATCH(A191,Input_Lieferant!$B$9:$B$134,0),MATCH(Z191,Grunddaten!$A$8:$R$8,0)),""), "")&amp;""</f>
        <v/>
      </c>
      <c r="H191" s="29"/>
      <c r="I191" s="29"/>
      <c r="J191" s="29"/>
      <c r="K191" s="29"/>
      <c r="L191" s="29"/>
      <c r="M191" s="29"/>
      <c r="N191" s="29"/>
      <c r="O191" s="29"/>
      <c r="P191" s="29"/>
      <c r="Q191" s="29"/>
      <c r="R191" s="29"/>
      <c r="S191" s="29"/>
      <c r="T191" s="29"/>
      <c r="U191" s="29"/>
      <c r="V191" s="29"/>
      <c r="W191" s="29"/>
      <c r="X191" s="29"/>
      <c r="Y191" s="29"/>
      <c r="Z191" s="29" t="str">
        <f t="shared" si="12"/>
        <v/>
      </c>
      <c r="AM191" s="6"/>
    </row>
    <row r="192" spans="1:39" x14ac:dyDescent="0.2">
      <c r="A192" t="str">
        <f>IFERROR(IF(AND(A181=A182,A182=A183,A183=A184,A184=A185,A185=A186,A186=A187,A187=A188,A188=A189,A189=A190,A190=A191),IF(A191+1&gt;MATCH(0,Input_Lieferant!$B$9:$B$158,-1),"",A191+1),A191),"")</f>
        <v/>
      </c>
      <c r="B192" s="29"/>
      <c r="C192" s="29"/>
      <c r="D192" s="29" t="str">
        <f t="shared" ref="D192:D205" si="16">IF(A192="","","001")</f>
        <v/>
      </c>
      <c r="E192" s="29"/>
      <c r="F192" s="29"/>
      <c r="G192" t="str">
        <f>IF(A192&lt;&gt;"", _xlfn.IFNA(INDEX(Grunddaten!$A$9:$R$134,MATCH(A192,Input_Lieferant!$B$9:$B$134,0),MATCH(Z192,Grunddaten!$A$8:$R$8,0)),""), "")&amp;""</f>
        <v/>
      </c>
      <c r="H192" s="29"/>
      <c r="I192" s="29"/>
      <c r="J192" s="29"/>
      <c r="K192" s="29"/>
      <c r="L192" s="29"/>
      <c r="M192" s="29"/>
      <c r="N192" s="29"/>
      <c r="O192" s="29"/>
      <c r="P192" s="29"/>
      <c r="Q192" s="29"/>
      <c r="R192" s="29"/>
      <c r="S192" s="29"/>
      <c r="T192" s="29"/>
      <c r="U192" s="29"/>
      <c r="V192" s="29"/>
      <c r="W192" s="29"/>
      <c r="X192" s="29"/>
      <c r="Y192" s="29"/>
      <c r="Z192" s="29" t="str">
        <f t="shared" si="12"/>
        <v/>
      </c>
      <c r="AM192" s="6"/>
    </row>
    <row r="193" spans="1:39" x14ac:dyDescent="0.2">
      <c r="A193" t="str">
        <f>IFERROR(IF(AND(A182=A183,A183=A184,A184=A185,A185=A186,A186=A187,A187=A188,A188=A189,A189=A190,A190=A191,A191=A192),IF(A192+1&gt;MATCH(0,Input_Lieferant!$B$9:$B$158,-1),"",A192+1),A192),"")</f>
        <v/>
      </c>
      <c r="B193" s="29"/>
      <c r="C193" s="29"/>
      <c r="D193" s="29" t="str">
        <f t="shared" si="16"/>
        <v/>
      </c>
      <c r="E193" s="29"/>
      <c r="F193" s="29"/>
      <c r="G193" t="str">
        <f>IF(A193&lt;&gt;"", _xlfn.IFNA(INDEX(Grunddaten!$A$9:$R$134,MATCH(A193,Input_Lieferant!$B$9:$B$134,0),MATCH(Z193,Grunddaten!$A$8:$R$8,0)),""), "")&amp;""</f>
        <v/>
      </c>
      <c r="H193" s="29"/>
      <c r="I193" s="29"/>
      <c r="J193" s="29"/>
      <c r="K193" s="29"/>
      <c r="L193" s="29"/>
      <c r="M193" s="29"/>
      <c r="N193" s="29"/>
      <c r="O193" s="29"/>
      <c r="P193" s="29"/>
      <c r="Q193" s="29"/>
      <c r="R193" s="29"/>
      <c r="S193" s="29"/>
      <c r="T193" s="29"/>
      <c r="U193" s="29"/>
      <c r="V193" s="29"/>
      <c r="W193" s="29"/>
      <c r="X193" s="29"/>
      <c r="Y193" s="29"/>
      <c r="Z193" s="29" t="str">
        <f t="shared" si="12"/>
        <v/>
      </c>
      <c r="AM193" s="6"/>
    </row>
    <row r="194" spans="1:39" x14ac:dyDescent="0.2">
      <c r="A194" t="str">
        <f>IFERROR(IF(AND(A183=A184,A184=A185,A185=A186,A186=A187,A187=A188,A188=A189,A189=A190,A190=A191,A191=A192,A192=A193),IF(A193+1&gt;MATCH(0,Input_Lieferant!$B$9:$B$158,-1),"",A193+1),A193),"")</f>
        <v/>
      </c>
      <c r="B194" s="29"/>
      <c r="C194" s="29"/>
      <c r="D194" s="29" t="str">
        <f t="shared" si="16"/>
        <v/>
      </c>
      <c r="E194" s="29"/>
      <c r="F194" s="29"/>
      <c r="G194" t="str">
        <f>IF(A194&lt;&gt;"", _xlfn.IFNA(INDEX(Grunddaten!$A$9:$R$134,MATCH(A194,Input_Lieferant!$B$9:$B$134,0),MATCH(Z194,Grunddaten!$A$8:$R$8,0)),""), "")&amp;""</f>
        <v/>
      </c>
      <c r="H194" s="29"/>
      <c r="I194" s="29"/>
      <c r="J194" s="29"/>
      <c r="K194" s="29"/>
      <c r="L194" s="29"/>
      <c r="M194" s="29"/>
      <c r="N194" s="29"/>
      <c r="O194" s="29"/>
      <c r="P194" s="29"/>
      <c r="Q194" s="29"/>
      <c r="R194" s="29"/>
      <c r="S194" s="29"/>
      <c r="T194" s="29"/>
      <c r="U194" s="29"/>
      <c r="V194" s="29"/>
      <c r="W194" s="29"/>
      <c r="X194" s="29"/>
      <c r="Y194" s="29"/>
      <c r="Z194" s="29" t="str">
        <f t="shared" si="12"/>
        <v/>
      </c>
      <c r="AM194" s="6"/>
    </row>
    <row r="195" spans="1:39" x14ac:dyDescent="0.2">
      <c r="A195" t="str">
        <f>IFERROR(IF(AND(A184=A185,A185=A186,A186=A187,A187=A188,A188=A189,A189=A190,A190=A191,A191=A192,A192=A193,A193=A194),IF(A194+1&gt;MATCH(0,Input_Lieferant!$B$9:$B$158,-1),"",A194+1),A194),"")</f>
        <v/>
      </c>
      <c r="B195" s="29"/>
      <c r="C195" s="29"/>
      <c r="D195" s="29" t="str">
        <f t="shared" si="16"/>
        <v/>
      </c>
      <c r="E195" s="29"/>
      <c r="F195" s="29"/>
      <c r="G195" t="str">
        <f>IF(A195&lt;&gt;"", _xlfn.IFNA(INDEX(Grunddaten!$A$9:$R$134,MATCH(A195,Input_Lieferant!$B$9:$B$134,0),MATCH(Z195,Grunddaten!$A$8:$R$8,0)),""), "")&amp;""</f>
        <v/>
      </c>
      <c r="H195" s="29"/>
      <c r="I195" s="29"/>
      <c r="J195" s="29"/>
      <c r="K195" s="29"/>
      <c r="L195" s="29"/>
      <c r="M195" s="29"/>
      <c r="N195" s="29"/>
      <c r="O195" s="29"/>
      <c r="P195" s="29"/>
      <c r="Q195" s="29"/>
      <c r="R195" s="29"/>
      <c r="S195" s="29"/>
      <c r="T195" s="29"/>
      <c r="U195" s="29"/>
      <c r="V195" s="29"/>
      <c r="W195" s="29"/>
      <c r="X195" s="29"/>
      <c r="Y195" s="29"/>
      <c r="Z195" s="29" t="str">
        <f t="shared" si="12"/>
        <v/>
      </c>
      <c r="AM195" s="6"/>
    </row>
    <row r="196" spans="1:39" x14ac:dyDescent="0.2">
      <c r="A196" t="str">
        <f>IFERROR(IF(AND(A185=A186,A186=A187,A187=A188,A188=A189,A189=A190,A190=A191,A191=A192,A192=A193,A193=A194,A194=A195),IF(A195+1&gt;MATCH(0,Input_Lieferant!$B$9:$B$158,-1),"",A195+1),A195),"")</f>
        <v/>
      </c>
      <c r="B196" s="29"/>
      <c r="C196" s="29"/>
      <c r="D196" s="29" t="str">
        <f t="shared" si="16"/>
        <v/>
      </c>
      <c r="E196" s="29"/>
      <c r="F196" s="29"/>
      <c r="G196" t="str">
        <f>IF(A196&lt;&gt;"", _xlfn.IFNA(INDEX(Grunddaten!$A$9:$R$134,MATCH(A196,Input_Lieferant!$B$9:$B$134,0),MATCH(Z196,Grunddaten!$A$8:$R$8,0)),""), "")&amp;""</f>
        <v/>
      </c>
      <c r="H196" s="29"/>
      <c r="I196" s="29"/>
      <c r="J196" s="29"/>
      <c r="K196" s="29"/>
      <c r="L196" s="29"/>
      <c r="M196" s="29"/>
      <c r="N196" s="29"/>
      <c r="O196" s="29"/>
      <c r="P196" s="29"/>
      <c r="Q196" s="29"/>
      <c r="R196" s="29"/>
      <c r="S196" s="29"/>
      <c r="T196" s="29"/>
      <c r="U196" s="29"/>
      <c r="V196" s="29"/>
      <c r="W196" s="29"/>
      <c r="X196" s="29"/>
      <c r="Y196" s="29"/>
      <c r="Z196" s="29" t="str">
        <f t="shared" si="12"/>
        <v/>
      </c>
      <c r="AM196" s="6"/>
    </row>
    <row r="197" spans="1:39" x14ac:dyDescent="0.2">
      <c r="A197" t="str">
        <f>IFERROR(IF(AND(A186=A187,A187=A188,A188=A189,A189=A190,A190=A191,A191=A192,A192=A193,A193=A194,A194=A195,A195=A196),IF(A196+1&gt;MATCH(0,Input_Lieferant!$B$9:$B$158,-1),"",A196+1),A196),"")</f>
        <v/>
      </c>
      <c r="B197" s="29"/>
      <c r="C197" s="29"/>
      <c r="D197" s="29" t="str">
        <f t="shared" si="16"/>
        <v/>
      </c>
      <c r="E197" s="29" t="s">
        <v>178</v>
      </c>
      <c r="F197" s="29" t="s">
        <v>178</v>
      </c>
      <c r="G197" t="str">
        <f>IF(A197&lt;&gt;"", _xlfn.IFNA(INDEX(Grunddaten!$A$9:$R$134,MATCH(A197,Input_Lieferant!$B$9:$B$134,0),MATCH(Z197,Grunddaten!$A$8:$R$8,0)),""), "")&amp;""</f>
        <v/>
      </c>
      <c r="H197" s="29"/>
      <c r="I197" s="29"/>
      <c r="J197" s="29"/>
      <c r="K197" s="29"/>
      <c r="L197" s="29"/>
      <c r="M197" s="29"/>
      <c r="N197" s="29"/>
      <c r="O197" s="29"/>
      <c r="P197" s="29"/>
      <c r="Q197" s="29"/>
      <c r="R197" s="29"/>
      <c r="S197" s="29"/>
      <c r="T197" s="29"/>
      <c r="U197" s="29"/>
      <c r="V197" s="29"/>
      <c r="W197" s="29"/>
      <c r="X197" s="29"/>
      <c r="Y197" s="29"/>
      <c r="Z197" s="29" t="str">
        <f t="shared" si="12"/>
        <v/>
      </c>
      <c r="AM197" s="6"/>
    </row>
    <row r="198" spans="1:39" x14ac:dyDescent="0.2">
      <c r="A198" t="str">
        <f>IFERROR(IF(AND(A187=A188,A188=A189,A189=A190,A190=A191,A191=A192,A192=A193,A193=A194,A194=A195,A195=A196,A196=A197),IF(A197+1&gt;MATCH(0,Input_Lieferant!$B$9:$B$158,-1),"",A197+1),A197),"")</f>
        <v/>
      </c>
      <c r="B198" s="29"/>
      <c r="C198" s="29"/>
      <c r="D198" s="29" t="str">
        <f t="shared" si="16"/>
        <v/>
      </c>
      <c r="E198" s="29"/>
      <c r="F198" s="29"/>
      <c r="G198" t="str">
        <f>IF(A198&lt;&gt;"", _xlfn.IFNA(INDEX(Grunddaten!$A$9:$R$134,MATCH(A198,Input_Lieferant!$B$9:$B$134,0),MATCH(Z198,Grunddaten!$A$8:$R$8,0)),""), "")&amp;""</f>
        <v/>
      </c>
      <c r="H198" s="29"/>
      <c r="I198" s="29"/>
      <c r="J198" s="29"/>
      <c r="K198" s="29"/>
      <c r="L198" s="29"/>
      <c r="M198" s="29"/>
      <c r="N198" s="29"/>
      <c r="O198" s="29"/>
      <c r="P198" s="29"/>
      <c r="Q198" s="29"/>
      <c r="R198" s="29"/>
      <c r="S198" s="29"/>
      <c r="T198" s="29"/>
      <c r="U198" s="29"/>
      <c r="V198" s="29"/>
      <c r="W198" s="29"/>
      <c r="X198" s="29"/>
      <c r="Y198" s="29"/>
      <c r="Z198" s="29" t="str">
        <f t="shared" si="12"/>
        <v/>
      </c>
      <c r="AM198" s="6"/>
    </row>
    <row r="199" spans="1:39" x14ac:dyDescent="0.2">
      <c r="A199" s="54" t="str">
        <f>IFERROR(IF(AND(A188=A189,A189=A190,A190=A191,A191=A192,A192=A193,A193=A194,A194=A195,A195=A196,A196=A197,A197=A198),IF(A198+1&gt;MATCH(0,Input_Lieferant!$B$9:$B$158,-1),"",A198+1),A198),"")</f>
        <v/>
      </c>
      <c r="B199" s="30"/>
      <c r="C199" s="30"/>
      <c r="D199" s="30" t="str">
        <f t="shared" si="16"/>
        <v/>
      </c>
      <c r="E199" s="30"/>
      <c r="F199" s="30"/>
      <c r="G199" s="54" t="str">
        <f>IF(A199&lt;&gt;"", _xlfn.IFNA(INDEX(Grunddaten!$A$9:$R$134,MATCH(A199,Input_Lieferant!$B$9:$B$134,0),MATCH(Z199,Grunddaten!$A$8:$R$8,0)),""), "")&amp;""</f>
        <v/>
      </c>
      <c r="H199" s="30"/>
      <c r="I199" s="30"/>
      <c r="J199" s="30"/>
      <c r="K199" s="30"/>
      <c r="L199" s="30"/>
      <c r="M199" s="30"/>
      <c r="N199" s="30"/>
      <c r="O199" s="30"/>
      <c r="P199" s="30"/>
      <c r="Q199" s="30"/>
      <c r="R199" s="30"/>
      <c r="S199" s="30"/>
      <c r="T199" s="30"/>
      <c r="U199" s="30"/>
      <c r="V199" s="30"/>
      <c r="W199" s="30"/>
      <c r="X199" s="30"/>
      <c r="Y199" s="30"/>
      <c r="Z199" s="89" t="str">
        <f t="shared" si="12"/>
        <v/>
      </c>
      <c r="AM199" s="6"/>
    </row>
    <row r="200" spans="1:39" x14ac:dyDescent="0.2">
      <c r="A200" t="str">
        <f>IFERROR(IF(AND(A189=A190,A190=A191,A191=A192,A192=A193,A193=A194,A194=A195,A195=A196,A196=A197,A197=A198,A198=A199),IF(A199+1&gt;MATCH(0,Input_Lieferant!$B$9:$B$158,-1),"",A199+1),A199),"")</f>
        <v/>
      </c>
      <c r="B200" s="29"/>
      <c r="C200" s="29"/>
      <c r="D200" s="29" t="str">
        <f t="shared" si="16"/>
        <v/>
      </c>
      <c r="E200" s="29"/>
      <c r="F200" s="29"/>
      <c r="G200" t="str">
        <f>IF(A200&lt;&gt;"", _xlfn.IFNA(INDEX(Grunddaten!$A$9:$R$134,MATCH(A200,Input_Lieferant!$B$9:$B$134,0),MATCH(Z200,Grunddaten!$A$8:$R$8,0)),""), "")&amp;""</f>
        <v/>
      </c>
      <c r="H200" s="29"/>
      <c r="I200" s="29"/>
      <c r="J200" s="29"/>
      <c r="K200" s="29"/>
      <c r="L200" s="29"/>
      <c r="M200" s="29"/>
      <c r="N200" s="29"/>
      <c r="O200" s="29"/>
      <c r="P200" s="29"/>
      <c r="Q200" s="29"/>
      <c r="R200" s="29"/>
      <c r="S200" s="29"/>
      <c r="T200" s="29"/>
      <c r="U200" s="29"/>
      <c r="V200" s="29"/>
      <c r="W200" s="29"/>
      <c r="X200" s="29"/>
      <c r="Y200" s="29"/>
      <c r="Z200" s="29" t="str">
        <f t="shared" si="12"/>
        <v/>
      </c>
      <c r="AM200" s="6"/>
    </row>
    <row r="201" spans="1:39" x14ac:dyDescent="0.2">
      <c r="A201" t="str">
        <f>IFERROR(IF(AND(A190=A191,A191=A192,A192=A193,A193=A194,A194=A195,A195=A196,A196=A197,A197=A198,A198=A199,A199=A200),IF(A200+1&gt;MATCH(0,Input_Lieferant!$B$9:$B$158,-1),"",A200+1),A200),"")</f>
        <v/>
      </c>
      <c r="B201" s="29"/>
      <c r="C201" s="29"/>
      <c r="D201" s="29" t="str">
        <f t="shared" si="16"/>
        <v/>
      </c>
      <c r="E201" s="29"/>
      <c r="F201" s="29"/>
      <c r="G201" t="str">
        <f>IF(A201&lt;&gt;"", _xlfn.IFNA(INDEX(Grunddaten!$A$9:$R$134,MATCH(A201,Input_Lieferant!$B$9:$B$134,0),MATCH(Z201,Grunddaten!$A$8:$R$8,0)),""), "")&amp;""</f>
        <v/>
      </c>
      <c r="H201" s="29"/>
      <c r="I201" s="29"/>
      <c r="J201" s="29"/>
      <c r="K201" s="29"/>
      <c r="L201" s="29"/>
      <c r="M201" s="29"/>
      <c r="N201" s="29"/>
      <c r="O201" s="29"/>
      <c r="P201" s="29"/>
      <c r="Q201" s="29"/>
      <c r="R201" s="29"/>
      <c r="S201" s="29"/>
      <c r="T201" s="29"/>
      <c r="U201" s="29"/>
      <c r="V201" s="29"/>
      <c r="W201" s="29"/>
      <c r="X201" s="29"/>
      <c r="Y201" s="29"/>
      <c r="Z201" s="29" t="str">
        <f t="shared" si="12"/>
        <v/>
      </c>
      <c r="AM201" s="6"/>
    </row>
    <row r="202" spans="1:39" x14ac:dyDescent="0.2">
      <c r="A202" t="str">
        <f>IFERROR(IF(AND(A191=A192,A192=A193,A193=A194,A194=A195,A195=A196,A196=A197,A197=A198,A198=A199,A199=A200,A200=A201),IF(A201+1&gt;MATCH(0,Input_Lieferant!$B$9:$B$158,-1),"",A201+1),A201),"")</f>
        <v/>
      </c>
      <c r="B202" s="29"/>
      <c r="C202" s="29"/>
      <c r="D202" s="29" t="str">
        <f t="shared" si="16"/>
        <v/>
      </c>
      <c r="E202" s="29"/>
      <c r="F202" s="29"/>
      <c r="G202" t="str">
        <f>IF(A202&lt;&gt;"", _xlfn.IFNA(INDEX(Grunddaten!$A$9:$R$134,MATCH(A202,Input_Lieferant!$B$9:$B$134,0),MATCH(Z202,Grunddaten!$A$8:$R$8,0)),""), "")&amp;""</f>
        <v/>
      </c>
      <c r="H202" s="29"/>
      <c r="I202" s="29"/>
      <c r="J202" s="29"/>
      <c r="K202" s="29"/>
      <c r="L202" s="29"/>
      <c r="M202" s="29"/>
      <c r="N202" s="29"/>
      <c r="O202" s="29"/>
      <c r="P202" s="29"/>
      <c r="Q202" s="29"/>
      <c r="R202" s="29"/>
      <c r="S202" s="29"/>
      <c r="T202" s="29"/>
      <c r="U202" s="29"/>
      <c r="V202" s="29"/>
      <c r="W202" s="29"/>
      <c r="X202" s="29"/>
      <c r="Y202" s="29"/>
      <c r="Z202" s="29" t="str">
        <f t="shared" si="12"/>
        <v/>
      </c>
      <c r="AM202" s="6"/>
    </row>
    <row r="203" spans="1:39" x14ac:dyDescent="0.2">
      <c r="A203" t="str">
        <f>IFERROR(IF(AND(A192=A193,A193=A194,A194=A195,A195=A196,A196=A197,A197=A198,A198=A199,A199=A200,A200=A201,A201=A202),IF(A202+1&gt;MATCH(0,Input_Lieferant!$B$9:$B$158,-1),"",A202+1),A202),"")</f>
        <v/>
      </c>
      <c r="B203" s="29"/>
      <c r="C203" s="29"/>
      <c r="D203" s="29" t="str">
        <f t="shared" si="16"/>
        <v/>
      </c>
      <c r="E203" s="29"/>
      <c r="F203" s="29"/>
      <c r="G203" t="str">
        <f>IF(A203&lt;&gt;"", _xlfn.IFNA(INDEX(Grunddaten!$A$9:$R$134,MATCH(A203,Input_Lieferant!$B$9:$B$134,0),MATCH(Z203,Grunddaten!$A$8:$R$8,0)),""), "")&amp;""</f>
        <v/>
      </c>
      <c r="H203" s="29"/>
      <c r="I203" s="29"/>
      <c r="J203" s="29"/>
      <c r="K203" s="29"/>
      <c r="L203" s="29"/>
      <c r="M203" s="29"/>
      <c r="N203" s="29"/>
      <c r="O203" s="29"/>
      <c r="P203" s="29"/>
      <c r="Q203" s="29"/>
      <c r="R203" s="29"/>
      <c r="S203" s="29"/>
      <c r="T203" s="29"/>
      <c r="U203" s="29"/>
      <c r="V203" s="29"/>
      <c r="W203" s="29"/>
      <c r="X203" s="29"/>
      <c r="Y203" s="29"/>
      <c r="Z203" s="29" t="str">
        <f t="shared" si="12"/>
        <v/>
      </c>
      <c r="AM203" s="6"/>
    </row>
    <row r="204" spans="1:39" x14ac:dyDescent="0.2">
      <c r="A204" t="str">
        <f>IFERROR(IF(AND(A193=A194,A194=A195,A195=A196,A196=A197,A197=A198,A198=A199,A199=A200,A200=A201,A201=A202,A202=A203),IF(A203+1&gt;MATCH(0,Input_Lieferant!$B$9:$B$158,-1),"",A203+1),A203),"")</f>
        <v/>
      </c>
      <c r="B204" s="29"/>
      <c r="C204" s="29"/>
      <c r="D204" s="29" t="str">
        <f t="shared" si="16"/>
        <v/>
      </c>
      <c r="E204" s="29"/>
      <c r="F204" s="29"/>
      <c r="G204" t="str">
        <f>IF(A204&lt;&gt;"", _xlfn.IFNA(INDEX(Grunddaten!$A$9:$R$134,MATCH(A204,Input_Lieferant!$B$9:$B$134,0),MATCH(Z204,Grunddaten!$A$8:$R$8,0)),""), "")&amp;""</f>
        <v/>
      </c>
      <c r="H204" s="29"/>
      <c r="I204" s="29"/>
      <c r="J204" s="29"/>
      <c r="K204" s="29"/>
      <c r="L204" s="29"/>
      <c r="M204" s="29"/>
      <c r="N204" s="29"/>
      <c r="O204" s="29"/>
      <c r="P204" s="29"/>
      <c r="Q204" s="29"/>
      <c r="R204" s="29"/>
      <c r="S204" s="29"/>
      <c r="T204" s="29"/>
      <c r="U204" s="29"/>
      <c r="V204" s="29"/>
      <c r="W204" s="29"/>
      <c r="X204" s="29"/>
      <c r="Y204" s="29"/>
      <c r="Z204" s="29" t="str">
        <f t="shared" si="12"/>
        <v/>
      </c>
      <c r="AM204" s="6"/>
    </row>
    <row r="205" spans="1:39" x14ac:dyDescent="0.2">
      <c r="A205" t="str">
        <f>IFERROR(IF(AND(A194=A195,A195=A196,A196=A197,A197=A198,A198=A199,A199=A200,A200=A201,A201=A202,A202=A203,A203=A204),IF(A204+1&gt;MATCH(0,Input_Lieferant!$B$9:$B$158,-1),"",A204+1),A204),"")</f>
        <v/>
      </c>
      <c r="B205" s="29"/>
      <c r="C205" s="29"/>
      <c r="D205" s="29" t="str">
        <f t="shared" si="16"/>
        <v/>
      </c>
      <c r="E205" s="29"/>
      <c r="F205" s="29"/>
      <c r="G205" t="str">
        <f>IF(A205&lt;&gt;"", _xlfn.IFNA(INDEX(Grunddaten!$A$9:$R$134,MATCH(A205,Input_Lieferant!$B$9:$B$134,0),MATCH(Z205,Grunddaten!$A$8:$R$8,0)),""), "")&amp;""</f>
        <v/>
      </c>
      <c r="H205" s="29"/>
      <c r="I205" s="29"/>
      <c r="J205" s="29"/>
      <c r="K205" s="29"/>
      <c r="L205" s="29"/>
      <c r="M205" s="29"/>
      <c r="N205" s="29"/>
      <c r="O205" s="29"/>
      <c r="P205" s="29"/>
      <c r="Q205" s="29"/>
      <c r="R205" s="29"/>
      <c r="S205" s="29"/>
      <c r="T205" s="29"/>
      <c r="U205" s="29"/>
      <c r="V205" s="29"/>
      <c r="W205" s="29"/>
      <c r="X205" s="29"/>
      <c r="Y205" s="29"/>
      <c r="Z205" s="29" t="str">
        <f t="shared" si="12"/>
        <v/>
      </c>
      <c r="AM205" s="6"/>
    </row>
    <row r="206" spans="1:39" x14ac:dyDescent="0.2">
      <c r="A206" t="str">
        <f>IFERROR(IF(AND(A195=A196,A196=A197,A197=A198,A198=A199,A199=A200,A200=A201,A201=A202,A202=A203,A203=A204,A204=A205),IF(A205+1&gt;MATCH(0,Input_Lieferant!$B$9:$B$158,-1),"",A205+1),A205),"")</f>
        <v/>
      </c>
      <c r="B206" s="29"/>
      <c r="C206" s="29"/>
      <c r="D206" s="29" t="str">
        <f t="shared" ref="D206:D219" si="17">IF(A206="","","001")</f>
        <v/>
      </c>
      <c r="E206" s="29"/>
      <c r="F206" s="29"/>
      <c r="G206" t="str">
        <f>IF(A206&lt;&gt;"", _xlfn.IFNA(INDEX(Grunddaten!$A$9:$R$134,MATCH(A206,Input_Lieferant!$B$9:$B$134,0),MATCH(Z206,Grunddaten!$A$8:$R$8,0)),""), "")&amp;""</f>
        <v/>
      </c>
      <c r="H206" s="29"/>
      <c r="I206" s="29"/>
      <c r="J206" s="29"/>
      <c r="K206" s="29"/>
      <c r="L206" s="29"/>
      <c r="M206" s="29"/>
      <c r="N206" s="29"/>
      <c r="O206" s="29"/>
      <c r="P206" s="29"/>
      <c r="Q206" s="29"/>
      <c r="R206" s="29"/>
      <c r="S206" s="29"/>
      <c r="T206" s="29"/>
      <c r="U206" s="29"/>
      <c r="V206" s="29"/>
      <c r="W206" s="29"/>
      <c r="X206" s="29"/>
      <c r="Y206" s="29"/>
      <c r="Z206" s="29" t="str">
        <f t="shared" ref="Z206:Z269" si="18">IF(A206&lt;&gt;"", Z195&amp;"","")</f>
        <v/>
      </c>
      <c r="AM206" s="6"/>
    </row>
    <row r="207" spans="1:39" x14ac:dyDescent="0.2">
      <c r="A207" t="str">
        <f>IFERROR(IF(AND(A196=A197,A197=A198,A198=A199,A199=A200,A200=A201,A201=A202,A202=A203,A203=A204,A204=A205,A205=A206),IF(A206+1&gt;MATCH(0,Input_Lieferant!$B$9:$B$158,-1),"",A206+1),A206),"")</f>
        <v/>
      </c>
      <c r="B207" s="29"/>
      <c r="C207" s="29"/>
      <c r="D207" s="29" t="str">
        <f t="shared" si="17"/>
        <v/>
      </c>
      <c r="E207" s="29"/>
      <c r="F207" s="29"/>
      <c r="G207" t="str">
        <f>IF(A207&lt;&gt;"", _xlfn.IFNA(INDEX(Grunddaten!$A$9:$R$134,MATCH(A207,Input_Lieferant!$B$9:$B$134,0),MATCH(Z207,Grunddaten!$A$8:$R$8,0)),""), "")&amp;""</f>
        <v/>
      </c>
      <c r="H207" s="29"/>
      <c r="I207" s="29"/>
      <c r="J207" s="29"/>
      <c r="K207" s="29"/>
      <c r="L207" s="29"/>
      <c r="M207" s="29"/>
      <c r="N207" s="29"/>
      <c r="O207" s="29"/>
      <c r="P207" s="29"/>
      <c r="Q207" s="29"/>
      <c r="R207" s="29"/>
      <c r="S207" s="29"/>
      <c r="T207" s="29"/>
      <c r="U207" s="29"/>
      <c r="V207" s="29"/>
      <c r="W207" s="29"/>
      <c r="X207" s="29"/>
      <c r="Y207" s="29"/>
      <c r="Z207" s="29" t="str">
        <f t="shared" si="18"/>
        <v/>
      </c>
      <c r="AM207" s="6"/>
    </row>
    <row r="208" spans="1:39" x14ac:dyDescent="0.2">
      <c r="A208" t="str">
        <f>IFERROR(IF(AND(A197=A198,A198=A199,A199=A200,A200=A201,A201=A202,A202=A203,A203=A204,A204=A205,A205=A206,A206=A207),IF(A207+1&gt;MATCH(0,Input_Lieferant!$B$9:$B$158,-1),"",A207+1),A207),"")</f>
        <v/>
      </c>
      <c r="B208" s="29"/>
      <c r="C208" s="29"/>
      <c r="D208" s="29" t="str">
        <f t="shared" si="17"/>
        <v/>
      </c>
      <c r="E208" s="29"/>
      <c r="F208" s="29"/>
      <c r="G208" t="str">
        <f>IF(A208&lt;&gt;"", _xlfn.IFNA(INDEX(Grunddaten!$A$9:$R$134,MATCH(A208,Input_Lieferant!$B$9:$B$134,0),MATCH(Z208,Grunddaten!$A$8:$R$8,0)),""), "")&amp;""</f>
        <v/>
      </c>
      <c r="H208" s="29"/>
      <c r="I208" s="29"/>
      <c r="J208" s="29"/>
      <c r="K208" s="29"/>
      <c r="L208" s="29"/>
      <c r="M208" s="29"/>
      <c r="N208" s="29"/>
      <c r="O208" s="29"/>
      <c r="P208" s="29"/>
      <c r="Q208" s="29"/>
      <c r="R208" s="29"/>
      <c r="S208" s="29"/>
      <c r="T208" s="29"/>
      <c r="U208" s="29"/>
      <c r="V208" s="29"/>
      <c r="W208" s="29"/>
      <c r="X208" s="29"/>
      <c r="Y208" s="29"/>
      <c r="Z208" s="29" t="str">
        <f t="shared" si="18"/>
        <v/>
      </c>
      <c r="AM208" s="6"/>
    </row>
    <row r="209" spans="1:39" x14ac:dyDescent="0.2">
      <c r="A209" t="str">
        <f>IFERROR(IF(AND(A198=A199,A199=A200,A200=A201,A201=A202,A202=A203,A203=A204,A204=A205,A205=A206,A206=A207,A207=A208),IF(A208+1&gt;MATCH(0,Input_Lieferant!$B$9:$B$158,-1),"",A208+1),A208),"")</f>
        <v/>
      </c>
      <c r="B209" s="29"/>
      <c r="C209" s="29"/>
      <c r="D209" s="29" t="str">
        <f t="shared" si="17"/>
        <v/>
      </c>
      <c r="E209" s="29"/>
      <c r="F209" s="29"/>
      <c r="G209" t="str">
        <f>IF(A209&lt;&gt;"", _xlfn.IFNA(INDEX(Grunddaten!$A$9:$R$134,MATCH(A209,Input_Lieferant!$B$9:$B$134,0),MATCH(Z209,Grunddaten!$A$8:$R$8,0)),""), "")&amp;""</f>
        <v/>
      </c>
      <c r="H209" s="29"/>
      <c r="I209" s="29"/>
      <c r="J209" s="29"/>
      <c r="K209" s="29"/>
      <c r="L209" s="29"/>
      <c r="M209" s="29"/>
      <c r="N209" s="29"/>
      <c r="O209" s="29"/>
      <c r="P209" s="29"/>
      <c r="Q209" s="29"/>
      <c r="R209" s="29"/>
      <c r="S209" s="29"/>
      <c r="T209" s="29"/>
      <c r="U209" s="29"/>
      <c r="V209" s="29"/>
      <c r="W209" s="29"/>
      <c r="X209" s="29"/>
      <c r="Y209" s="29"/>
      <c r="Z209" s="29" t="str">
        <f t="shared" si="18"/>
        <v/>
      </c>
      <c r="AM209" s="6"/>
    </row>
    <row r="210" spans="1:39" x14ac:dyDescent="0.2">
      <c r="A210" s="54" t="str">
        <f>IFERROR(IF(AND(A199=A200,A200=A201,A201=A202,A202=A203,A203=A204,A204=A205,A205=A206,A206=A207,A207=A208,A208=A209),IF(A209+1&gt;MATCH(0,Input_Lieferant!$B$9:$B$158,-1),"",A209+1),A209),"")</f>
        <v/>
      </c>
      <c r="B210" s="30"/>
      <c r="C210" s="30"/>
      <c r="D210" s="30" t="str">
        <f t="shared" si="17"/>
        <v/>
      </c>
      <c r="E210" s="30"/>
      <c r="F210" s="30"/>
      <c r="G210" s="54" t="str">
        <f>IF(A210&lt;&gt;"", _xlfn.IFNA(INDEX(Grunddaten!$A$9:$R$134,MATCH(A210,Input_Lieferant!$B$9:$B$134,0),MATCH(Z210,Grunddaten!$A$8:$R$8,0)),""), "")&amp;""</f>
        <v/>
      </c>
      <c r="H210" s="30"/>
      <c r="I210" s="30"/>
      <c r="J210" s="30"/>
      <c r="K210" s="30"/>
      <c r="L210" s="30"/>
      <c r="M210" s="30"/>
      <c r="N210" s="30"/>
      <c r="O210" s="30"/>
      <c r="P210" s="30"/>
      <c r="Q210" s="30"/>
      <c r="R210" s="30"/>
      <c r="S210" s="30"/>
      <c r="T210" s="30"/>
      <c r="U210" s="30"/>
      <c r="V210" s="30"/>
      <c r="W210" s="30"/>
      <c r="X210" s="30"/>
      <c r="Y210" s="30"/>
      <c r="Z210" s="89" t="str">
        <f t="shared" si="18"/>
        <v/>
      </c>
      <c r="AM210" s="6"/>
    </row>
    <row r="211" spans="1:39" x14ac:dyDescent="0.2">
      <c r="A211" t="str">
        <f>IFERROR(IF(AND(A200=A201,A201=A202,A202=A203,A203=A204,A204=A205,A205=A206,A206=A207,A207=A208,A208=A209,A209=A210),IF(A210+1&gt;MATCH(0,Input_Lieferant!$B$9:$B$158,-1),"",A210+1),A210),"")</f>
        <v/>
      </c>
      <c r="B211" s="29"/>
      <c r="C211" s="29"/>
      <c r="D211" s="29" t="str">
        <f t="shared" si="17"/>
        <v/>
      </c>
      <c r="E211" s="29" t="s">
        <v>178</v>
      </c>
      <c r="F211" s="29" t="s">
        <v>178</v>
      </c>
      <c r="G211" t="str">
        <f>IF(A211&lt;&gt;"", _xlfn.IFNA(INDEX(Grunddaten!$A$9:$R$134,MATCH(A211,Input_Lieferant!$B$9:$B$134,0),MATCH(Z211,Grunddaten!$A$8:$R$8,0)),""), "")&amp;""</f>
        <v/>
      </c>
      <c r="H211" s="29"/>
      <c r="I211" s="29"/>
      <c r="J211" s="29"/>
      <c r="K211" s="29"/>
      <c r="L211" s="29"/>
      <c r="M211" s="29"/>
      <c r="N211" s="29"/>
      <c r="O211" s="29"/>
      <c r="P211" s="29"/>
      <c r="Q211" s="29"/>
      <c r="R211" s="29"/>
      <c r="S211" s="29"/>
      <c r="T211" s="29"/>
      <c r="U211" s="29"/>
      <c r="V211" s="29"/>
      <c r="W211" s="29"/>
      <c r="X211" s="29"/>
      <c r="Y211" s="29"/>
      <c r="Z211" s="29" t="str">
        <f t="shared" si="18"/>
        <v/>
      </c>
      <c r="AM211" s="6"/>
    </row>
    <row r="212" spans="1:39" x14ac:dyDescent="0.2">
      <c r="A212" t="str">
        <f>IFERROR(IF(AND(A201=A202,A202=A203,A203=A204,A204=A205,A205=A206,A206=A207,A207=A208,A208=A209,A209=A210,A210=A211),IF(A211+1&gt;MATCH(0,Input_Lieferant!$B$9:$B$158,-1),"",A211+1),A211),"")</f>
        <v/>
      </c>
      <c r="B212" s="29"/>
      <c r="C212" s="29"/>
      <c r="D212" s="29" t="str">
        <f t="shared" si="17"/>
        <v/>
      </c>
      <c r="E212" s="29"/>
      <c r="F212" s="29"/>
      <c r="G212" t="str">
        <f>IF(A212&lt;&gt;"", _xlfn.IFNA(INDEX(Grunddaten!$A$9:$R$134,MATCH(A212,Input_Lieferant!$B$9:$B$134,0),MATCH(Z212,Grunddaten!$A$8:$R$8,0)),""), "")&amp;""</f>
        <v/>
      </c>
      <c r="H212" s="29"/>
      <c r="I212" s="29"/>
      <c r="J212" s="29"/>
      <c r="K212" s="29"/>
      <c r="L212" s="29"/>
      <c r="M212" s="29"/>
      <c r="N212" s="29"/>
      <c r="O212" s="29"/>
      <c r="P212" s="29"/>
      <c r="Q212" s="29"/>
      <c r="R212" s="29"/>
      <c r="S212" s="29"/>
      <c r="T212" s="29"/>
      <c r="U212" s="29"/>
      <c r="V212" s="29"/>
      <c r="W212" s="29"/>
      <c r="X212" s="29"/>
      <c r="Y212" s="29"/>
      <c r="Z212" s="29" t="str">
        <f t="shared" si="18"/>
        <v/>
      </c>
      <c r="AM212" s="6"/>
    </row>
    <row r="213" spans="1:39" x14ac:dyDescent="0.2">
      <c r="A213" t="str">
        <f>IFERROR(IF(AND(A202=A203,A203=A204,A204=A205,A205=A206,A206=A207,A207=A208,A208=A209,A209=A210,A210=A211,A211=A212),IF(A212+1&gt;MATCH(0,Input_Lieferant!$B$9:$B$158,-1),"",A212+1),A212),"")</f>
        <v/>
      </c>
      <c r="B213" s="29"/>
      <c r="C213" s="29"/>
      <c r="D213" s="29" t="str">
        <f t="shared" si="17"/>
        <v/>
      </c>
      <c r="E213" s="29"/>
      <c r="F213" s="29"/>
      <c r="G213" t="str">
        <f>IF(A213&lt;&gt;"", _xlfn.IFNA(INDEX(Grunddaten!$A$9:$R$134,MATCH(A213,Input_Lieferant!$B$9:$B$134,0),MATCH(Z213,Grunddaten!$A$8:$R$8,0)),""), "")&amp;""</f>
        <v/>
      </c>
      <c r="H213" s="29"/>
      <c r="I213" s="29"/>
      <c r="J213" s="29"/>
      <c r="K213" s="29"/>
      <c r="L213" s="29"/>
      <c r="M213" s="29"/>
      <c r="N213" s="29"/>
      <c r="O213" s="29"/>
      <c r="P213" s="29"/>
      <c r="Q213" s="29"/>
      <c r="R213" s="29"/>
      <c r="S213" s="29"/>
      <c r="T213" s="29"/>
      <c r="U213" s="29"/>
      <c r="V213" s="29"/>
      <c r="W213" s="29"/>
      <c r="X213" s="29"/>
      <c r="Y213" s="29"/>
      <c r="Z213" s="29" t="str">
        <f t="shared" si="18"/>
        <v/>
      </c>
      <c r="AM213" s="6"/>
    </row>
    <row r="214" spans="1:39" x14ac:dyDescent="0.2">
      <c r="A214" t="str">
        <f>IFERROR(IF(AND(A203=A204,A204=A205,A205=A206,A206=A207,A207=A208,A208=A209,A209=A210,A210=A211,A211=A212,A212=A213),IF(A213+1&gt;MATCH(0,Input_Lieferant!$B$9:$B$158,-1),"",A213+1),A213),"")</f>
        <v/>
      </c>
      <c r="B214" s="29"/>
      <c r="C214" s="29"/>
      <c r="D214" s="29" t="str">
        <f t="shared" si="17"/>
        <v/>
      </c>
      <c r="E214" s="29"/>
      <c r="F214" s="29"/>
      <c r="G214" t="str">
        <f>IF(A214&lt;&gt;"", _xlfn.IFNA(INDEX(Grunddaten!$A$9:$R$134,MATCH(A214,Input_Lieferant!$B$9:$B$134,0),MATCH(Z214,Grunddaten!$A$8:$R$8,0)),""), "")&amp;""</f>
        <v/>
      </c>
      <c r="H214" s="29"/>
      <c r="I214" s="29"/>
      <c r="J214" s="29"/>
      <c r="K214" s="29"/>
      <c r="L214" s="29"/>
      <c r="M214" s="29"/>
      <c r="N214" s="29"/>
      <c r="O214" s="29"/>
      <c r="P214" s="29"/>
      <c r="Q214" s="29"/>
      <c r="R214" s="29"/>
      <c r="S214" s="29"/>
      <c r="T214" s="29"/>
      <c r="U214" s="29"/>
      <c r="V214" s="29"/>
      <c r="W214" s="29"/>
      <c r="X214" s="29"/>
      <c r="Y214" s="29"/>
      <c r="Z214" s="29" t="str">
        <f t="shared" si="18"/>
        <v/>
      </c>
      <c r="AM214" s="6"/>
    </row>
    <row r="215" spans="1:39" x14ac:dyDescent="0.2">
      <c r="A215" t="str">
        <f>IFERROR(IF(AND(A204=A205,A205=A206,A206=A207,A207=A208,A208=A209,A209=A210,A210=A211,A211=A212,A212=A213,A213=A214),IF(A214+1&gt;MATCH(0,Input_Lieferant!$B$9:$B$158,-1),"",A214+1),A214),"")</f>
        <v/>
      </c>
      <c r="B215" s="29"/>
      <c r="C215" s="29"/>
      <c r="D215" s="29" t="str">
        <f t="shared" si="17"/>
        <v/>
      </c>
      <c r="E215" s="29"/>
      <c r="F215" s="29"/>
      <c r="G215" t="str">
        <f>IF(A215&lt;&gt;"", _xlfn.IFNA(INDEX(Grunddaten!$A$9:$R$134,MATCH(A215,Input_Lieferant!$B$9:$B$134,0),MATCH(Z215,Grunddaten!$A$8:$R$8,0)),""), "")&amp;""</f>
        <v/>
      </c>
      <c r="H215" s="29"/>
      <c r="I215" s="29"/>
      <c r="J215" s="29"/>
      <c r="K215" s="29"/>
      <c r="L215" s="29"/>
      <c r="M215" s="29"/>
      <c r="N215" s="29"/>
      <c r="O215" s="29"/>
      <c r="P215" s="29"/>
      <c r="Q215" s="29"/>
      <c r="R215" s="29"/>
      <c r="S215" s="29"/>
      <c r="T215" s="29"/>
      <c r="U215" s="29"/>
      <c r="V215" s="29"/>
      <c r="W215" s="29"/>
      <c r="X215" s="29"/>
      <c r="Y215" s="29"/>
      <c r="Z215" s="29" t="str">
        <f t="shared" si="18"/>
        <v/>
      </c>
      <c r="AM215" s="6"/>
    </row>
    <row r="216" spans="1:39" x14ac:dyDescent="0.2">
      <c r="A216" t="str">
        <f>IFERROR(IF(AND(A205=A206,A206=A207,A207=A208,A208=A209,A209=A210,A210=A211,A211=A212,A212=A213,A213=A214,A214=A215),IF(A215+1&gt;MATCH(0,Input_Lieferant!$B$9:$B$158,-1),"",A215+1),A215),"")</f>
        <v/>
      </c>
      <c r="B216" s="29"/>
      <c r="C216" s="29"/>
      <c r="D216" s="29" t="str">
        <f t="shared" si="17"/>
        <v/>
      </c>
      <c r="E216" s="29"/>
      <c r="F216" s="29"/>
      <c r="G216" t="str">
        <f>IF(A216&lt;&gt;"", _xlfn.IFNA(INDEX(Grunddaten!$A$9:$R$134,MATCH(A216,Input_Lieferant!$B$9:$B$134,0),MATCH(Z216,Grunddaten!$A$8:$R$8,0)),""), "")&amp;""</f>
        <v/>
      </c>
      <c r="H216" s="29"/>
      <c r="I216" s="29"/>
      <c r="J216" s="29"/>
      <c r="K216" s="29"/>
      <c r="L216" s="29"/>
      <c r="M216" s="29"/>
      <c r="N216" s="29"/>
      <c r="O216" s="29"/>
      <c r="P216" s="29"/>
      <c r="Q216" s="29"/>
      <c r="R216" s="29"/>
      <c r="S216" s="29"/>
      <c r="T216" s="29"/>
      <c r="U216" s="29"/>
      <c r="V216" s="29"/>
      <c r="W216" s="29"/>
      <c r="X216" s="29"/>
      <c r="Y216" s="29"/>
      <c r="Z216" s="29" t="str">
        <f t="shared" si="18"/>
        <v/>
      </c>
      <c r="AM216" s="6"/>
    </row>
    <row r="217" spans="1:39" x14ac:dyDescent="0.2">
      <c r="A217" t="str">
        <f>IFERROR(IF(AND(A206=A207,A207=A208,A208=A209,A209=A210,A210=A211,A211=A212,A212=A213,A213=A214,A214=A215,A215=A216),IF(A216+1&gt;MATCH(0,Input_Lieferant!$B$9:$B$158,-1),"",A216+1),A216),"")</f>
        <v/>
      </c>
      <c r="B217" s="29"/>
      <c r="C217" s="29"/>
      <c r="D217" s="29" t="str">
        <f t="shared" si="17"/>
        <v/>
      </c>
      <c r="E217" s="29"/>
      <c r="F217" s="29"/>
      <c r="G217" t="str">
        <f>IF(A217&lt;&gt;"", _xlfn.IFNA(INDEX(Grunddaten!$A$9:$R$134,MATCH(A217,Input_Lieferant!$B$9:$B$134,0),MATCH(Z217,Grunddaten!$A$8:$R$8,0)),""), "")&amp;""</f>
        <v/>
      </c>
      <c r="H217" s="29"/>
      <c r="I217" s="29"/>
      <c r="J217" s="29"/>
      <c r="K217" s="29"/>
      <c r="L217" s="29"/>
      <c r="M217" s="29"/>
      <c r="N217" s="29"/>
      <c r="O217" s="29"/>
      <c r="P217" s="29"/>
      <c r="Q217" s="29"/>
      <c r="R217" s="29"/>
      <c r="S217" s="29"/>
      <c r="T217" s="29"/>
      <c r="U217" s="29"/>
      <c r="V217" s="29"/>
      <c r="W217" s="29"/>
      <c r="X217" s="29"/>
      <c r="Y217" s="29"/>
      <c r="Z217" s="29" t="str">
        <f t="shared" si="18"/>
        <v/>
      </c>
      <c r="AM217" s="6"/>
    </row>
    <row r="218" spans="1:39" x14ac:dyDescent="0.2">
      <c r="A218" t="str">
        <f>IFERROR(IF(AND(A207=A208,A208=A209,A209=A210,A210=A211,A211=A212,A212=A213,A213=A214,A214=A215,A215=A216,A216=A217),IF(A217+1&gt;MATCH(0,Input_Lieferant!$B$9:$B$158,-1),"",A217+1),A217),"")</f>
        <v/>
      </c>
      <c r="B218" s="29"/>
      <c r="C218" s="29"/>
      <c r="D218" s="29" t="str">
        <f t="shared" si="17"/>
        <v/>
      </c>
      <c r="E218" s="29"/>
      <c r="F218" s="29"/>
      <c r="G218" t="str">
        <f>IF(A218&lt;&gt;"", _xlfn.IFNA(INDEX(Grunddaten!$A$9:$R$134,MATCH(A218,Input_Lieferant!$B$9:$B$134,0),MATCH(Z218,Grunddaten!$A$8:$R$8,0)),""), "")&amp;""</f>
        <v/>
      </c>
      <c r="H218" s="29"/>
      <c r="I218" s="29"/>
      <c r="J218" s="29"/>
      <c r="K218" s="29"/>
      <c r="L218" s="29"/>
      <c r="M218" s="29"/>
      <c r="N218" s="29"/>
      <c r="O218" s="29"/>
      <c r="P218" s="29"/>
      <c r="Q218" s="29"/>
      <c r="R218" s="29"/>
      <c r="S218" s="29"/>
      <c r="T218" s="29"/>
      <c r="U218" s="29"/>
      <c r="V218" s="29"/>
      <c r="W218" s="29"/>
      <c r="X218" s="29"/>
      <c r="Y218" s="29"/>
      <c r="Z218" s="29" t="str">
        <f t="shared" si="18"/>
        <v/>
      </c>
      <c r="AM218" s="6"/>
    </row>
    <row r="219" spans="1:39" x14ac:dyDescent="0.2">
      <c r="A219" t="str">
        <f>IFERROR(IF(AND(A208=A209,A209=A210,A210=A211,A211=A212,A212=A213,A213=A214,A214=A215,A215=A216,A216=A217,A217=A218),IF(A218+1&gt;MATCH(0,Input_Lieferant!$B$9:$B$158,-1),"",A218+1),A218),"")</f>
        <v/>
      </c>
      <c r="B219" s="29"/>
      <c r="C219" s="29"/>
      <c r="D219" s="29" t="str">
        <f t="shared" si="17"/>
        <v/>
      </c>
      <c r="E219" s="29"/>
      <c r="F219" s="29"/>
      <c r="G219" t="str">
        <f>IF(A219&lt;&gt;"", _xlfn.IFNA(INDEX(Grunddaten!$A$9:$R$134,MATCH(A219,Input_Lieferant!$B$9:$B$134,0),MATCH(Z219,Grunddaten!$A$8:$R$8,0)),""), "")&amp;""</f>
        <v/>
      </c>
      <c r="H219" s="29"/>
      <c r="I219" s="29"/>
      <c r="J219" s="29"/>
      <c r="K219" s="29"/>
      <c r="L219" s="29"/>
      <c r="M219" s="29"/>
      <c r="N219" s="29"/>
      <c r="O219" s="29"/>
      <c r="P219" s="29"/>
      <c r="Q219" s="29"/>
      <c r="R219" s="29"/>
      <c r="S219" s="29"/>
      <c r="T219" s="29"/>
      <c r="U219" s="29"/>
      <c r="V219" s="29"/>
      <c r="W219" s="29"/>
      <c r="X219" s="29"/>
      <c r="Y219" s="29"/>
      <c r="Z219" s="29" t="str">
        <f t="shared" si="18"/>
        <v/>
      </c>
      <c r="AM219" s="6"/>
    </row>
    <row r="220" spans="1:39" x14ac:dyDescent="0.2">
      <c r="A220" t="str">
        <f>IFERROR(IF(AND(A209=A210,A210=A211,A211=A212,A212=A213,A213=A214,A214=A215,A215=A216,A216=A217,A217=A218,A218=A219),IF(A219+1&gt;MATCH(0,Input_Lieferant!$B$9:$B$158,-1),"",A219+1),A219),"")</f>
        <v/>
      </c>
      <c r="B220" s="29"/>
      <c r="C220" s="29"/>
      <c r="D220" s="29" t="str">
        <f t="shared" ref="D220:D233" si="19">IF(A220="","","001")</f>
        <v/>
      </c>
      <c r="E220" s="29"/>
      <c r="F220" s="29"/>
      <c r="G220" t="str">
        <f>IF(A220&lt;&gt;"", _xlfn.IFNA(INDEX(Grunddaten!$A$9:$R$134,MATCH(A220,Input_Lieferant!$B$9:$B$134,0),MATCH(Z220,Grunddaten!$A$8:$R$8,0)),""), "")&amp;""</f>
        <v/>
      </c>
      <c r="H220" s="29"/>
      <c r="I220" s="29"/>
      <c r="J220" s="29"/>
      <c r="K220" s="29"/>
      <c r="L220" s="29"/>
      <c r="M220" s="29"/>
      <c r="N220" s="29"/>
      <c r="O220" s="29"/>
      <c r="P220" s="29"/>
      <c r="Q220" s="29"/>
      <c r="R220" s="29"/>
      <c r="S220" s="29"/>
      <c r="T220" s="29"/>
      <c r="U220" s="29"/>
      <c r="V220" s="29"/>
      <c r="W220" s="29"/>
      <c r="X220" s="29"/>
      <c r="Y220" s="29"/>
      <c r="Z220" s="29" t="str">
        <f t="shared" si="18"/>
        <v/>
      </c>
      <c r="AM220" s="6"/>
    </row>
    <row r="221" spans="1:39" x14ac:dyDescent="0.2">
      <c r="A221" s="54" t="str">
        <f>IFERROR(IF(AND(A210=A211,A211=A212,A212=A213,A213=A214,A214=A215,A215=A216,A216=A217,A217=A218,A218=A219,A219=A220),IF(A220+1&gt;MATCH(0,Input_Lieferant!$B$9:$B$158,-1),"",A220+1),A220),"")</f>
        <v/>
      </c>
      <c r="B221" s="30"/>
      <c r="C221" s="30"/>
      <c r="D221" s="30" t="str">
        <f t="shared" si="19"/>
        <v/>
      </c>
      <c r="E221" s="30"/>
      <c r="F221" s="30"/>
      <c r="G221" s="54" t="str">
        <f>IF(A221&lt;&gt;"", _xlfn.IFNA(INDEX(Grunddaten!$A$9:$R$134,MATCH(A221,Input_Lieferant!$B$9:$B$134,0),MATCH(Z221,Grunddaten!$A$8:$R$8,0)),""), "")&amp;""</f>
        <v/>
      </c>
      <c r="H221" s="30"/>
      <c r="I221" s="30"/>
      <c r="J221" s="30"/>
      <c r="K221" s="30"/>
      <c r="L221" s="30"/>
      <c r="M221" s="30"/>
      <c r="N221" s="30"/>
      <c r="O221" s="30"/>
      <c r="P221" s="30"/>
      <c r="Q221" s="30"/>
      <c r="R221" s="30"/>
      <c r="S221" s="30"/>
      <c r="T221" s="30"/>
      <c r="U221" s="30"/>
      <c r="V221" s="30"/>
      <c r="W221" s="30"/>
      <c r="X221" s="30"/>
      <c r="Y221" s="30"/>
      <c r="Z221" s="89" t="str">
        <f t="shared" si="18"/>
        <v/>
      </c>
      <c r="AM221" s="6"/>
    </row>
    <row r="222" spans="1:39" x14ac:dyDescent="0.2">
      <c r="A222" t="str">
        <f>IFERROR(IF(AND(A211=A212,A212=A213,A213=A214,A214=A215,A215=A216,A216=A217,A217=A218,A218=A219,A219=A220,A220=A221),IF(A221+1&gt;MATCH(0,Input_Lieferant!$B$9:$B$158,-1),"",A221+1),A221),"")</f>
        <v/>
      </c>
      <c r="B222" s="29"/>
      <c r="C222" s="29"/>
      <c r="D222" s="29" t="str">
        <f t="shared" si="19"/>
        <v/>
      </c>
      <c r="E222" s="29"/>
      <c r="F222" s="29"/>
      <c r="G222" t="str">
        <f>IF(A222&lt;&gt;"", _xlfn.IFNA(INDEX(Grunddaten!$A$9:$R$134,MATCH(A222,Input_Lieferant!$B$9:$B$134,0),MATCH(Z222,Grunddaten!$A$8:$R$8,0)),""), "")&amp;""</f>
        <v/>
      </c>
      <c r="H222" s="29"/>
      <c r="I222" s="29"/>
      <c r="J222" s="29"/>
      <c r="K222" s="29"/>
      <c r="L222" s="29"/>
      <c r="M222" s="29"/>
      <c r="N222" s="29"/>
      <c r="O222" s="29"/>
      <c r="P222" s="29"/>
      <c r="Q222" s="29"/>
      <c r="R222" s="29"/>
      <c r="S222" s="29"/>
      <c r="T222" s="29"/>
      <c r="U222" s="29"/>
      <c r="V222" s="29"/>
      <c r="W222" s="29"/>
      <c r="X222" s="29"/>
      <c r="Y222" s="29"/>
      <c r="Z222" s="29" t="str">
        <f t="shared" si="18"/>
        <v/>
      </c>
      <c r="AM222" s="6"/>
    </row>
    <row r="223" spans="1:39" x14ac:dyDescent="0.2">
      <c r="A223" t="str">
        <f>IFERROR(IF(AND(A212=A213,A213=A214,A214=A215,A215=A216,A216=A217,A217=A218,A218=A219,A219=A220,A220=A221,A221=A222),IF(A222+1&gt;MATCH(0,Input_Lieferant!$B$9:$B$158,-1),"",A222+1),A222),"")</f>
        <v/>
      </c>
      <c r="B223" s="29"/>
      <c r="C223" s="29"/>
      <c r="D223" s="29" t="str">
        <f t="shared" si="19"/>
        <v/>
      </c>
      <c r="E223" s="29"/>
      <c r="F223" s="29"/>
      <c r="G223" t="str">
        <f>IF(A223&lt;&gt;"", _xlfn.IFNA(INDEX(Grunddaten!$A$9:$R$134,MATCH(A223,Input_Lieferant!$B$9:$B$134,0),MATCH(Z223,Grunddaten!$A$8:$R$8,0)),""), "")&amp;""</f>
        <v/>
      </c>
      <c r="H223" s="29"/>
      <c r="I223" s="29"/>
      <c r="J223" s="29"/>
      <c r="K223" s="29"/>
      <c r="L223" s="29"/>
      <c r="M223" s="29"/>
      <c r="N223" s="29"/>
      <c r="O223" s="29"/>
      <c r="P223" s="29"/>
      <c r="Q223" s="29"/>
      <c r="R223" s="29"/>
      <c r="S223" s="29"/>
      <c r="T223" s="29"/>
      <c r="U223" s="29"/>
      <c r="V223" s="29"/>
      <c r="W223" s="29"/>
      <c r="X223" s="29"/>
      <c r="Y223" s="29"/>
      <c r="Z223" s="29" t="str">
        <f t="shared" si="18"/>
        <v/>
      </c>
      <c r="AM223" s="6"/>
    </row>
    <row r="224" spans="1:39" x14ac:dyDescent="0.2">
      <c r="A224" t="str">
        <f>IFERROR(IF(AND(A213=A214,A214=A215,A215=A216,A216=A217,A217=A218,A218=A219,A219=A220,A220=A221,A221=A222,A222=A223),IF(A223+1&gt;MATCH(0,Input_Lieferant!$B$9:$B$158,-1),"",A223+1),A223),"")</f>
        <v/>
      </c>
      <c r="B224" s="29"/>
      <c r="C224" s="29"/>
      <c r="D224" s="29" t="str">
        <f t="shared" si="19"/>
        <v/>
      </c>
      <c r="E224" s="29"/>
      <c r="F224" s="29"/>
      <c r="G224" t="str">
        <f>IF(A224&lt;&gt;"", _xlfn.IFNA(INDEX(Grunddaten!$A$9:$R$134,MATCH(A224,Input_Lieferant!$B$9:$B$134,0),MATCH(Z224,Grunddaten!$A$8:$R$8,0)),""), "")&amp;""</f>
        <v/>
      </c>
      <c r="H224" s="29"/>
      <c r="I224" s="29"/>
      <c r="J224" s="29"/>
      <c r="K224" s="29"/>
      <c r="L224" s="29"/>
      <c r="M224" s="29"/>
      <c r="N224" s="29"/>
      <c r="O224" s="29"/>
      <c r="P224" s="29"/>
      <c r="Q224" s="29"/>
      <c r="R224" s="29"/>
      <c r="S224" s="29"/>
      <c r="T224" s="29"/>
      <c r="U224" s="29"/>
      <c r="V224" s="29"/>
      <c r="W224" s="29"/>
      <c r="X224" s="29"/>
      <c r="Y224" s="29"/>
      <c r="Z224" s="29" t="str">
        <f t="shared" si="18"/>
        <v/>
      </c>
      <c r="AM224" s="6"/>
    </row>
    <row r="225" spans="1:39" x14ac:dyDescent="0.2">
      <c r="A225" t="str">
        <f>IFERROR(IF(AND(A214=A215,A215=A216,A216=A217,A217=A218,A218=A219,A219=A220,A220=A221,A221=A222,A222=A223,A223=A224),IF(A224+1&gt;MATCH(0,Input_Lieferant!$B$9:$B$158,-1),"",A224+1),A224),"")</f>
        <v/>
      </c>
      <c r="B225" s="29"/>
      <c r="C225" s="29"/>
      <c r="D225" s="29" t="str">
        <f t="shared" si="19"/>
        <v/>
      </c>
      <c r="E225" s="29" t="s">
        <v>178</v>
      </c>
      <c r="F225" s="29" t="s">
        <v>178</v>
      </c>
      <c r="G225" t="str">
        <f>IF(A225&lt;&gt;"", _xlfn.IFNA(INDEX(Grunddaten!$A$9:$R$134,MATCH(A225,Input_Lieferant!$B$9:$B$134,0),MATCH(Z225,Grunddaten!$A$8:$R$8,0)),""), "")&amp;""</f>
        <v/>
      </c>
      <c r="H225" s="29"/>
      <c r="I225" s="29"/>
      <c r="J225" s="29"/>
      <c r="K225" s="29"/>
      <c r="L225" s="29"/>
      <c r="M225" s="29"/>
      <c r="N225" s="29"/>
      <c r="O225" s="29"/>
      <c r="P225" s="29"/>
      <c r="Q225" s="29"/>
      <c r="R225" s="29"/>
      <c r="S225" s="29"/>
      <c r="T225" s="29"/>
      <c r="U225" s="29"/>
      <c r="V225" s="29"/>
      <c r="W225" s="29"/>
      <c r="X225" s="29"/>
      <c r="Y225" s="29"/>
      <c r="Z225" s="29" t="str">
        <f t="shared" si="18"/>
        <v/>
      </c>
      <c r="AM225" s="6"/>
    </row>
    <row r="226" spans="1:39" x14ac:dyDescent="0.2">
      <c r="A226" t="str">
        <f>IFERROR(IF(AND(A215=A216,A216=A217,A217=A218,A218=A219,A219=A220,A220=A221,A221=A222,A222=A223,A223=A224,A224=A225),IF(A225+1&gt;MATCH(0,Input_Lieferant!$B$9:$B$158,-1),"",A225+1),A225),"")</f>
        <v/>
      </c>
      <c r="B226" s="29"/>
      <c r="C226" s="29"/>
      <c r="D226" s="29" t="str">
        <f t="shared" si="19"/>
        <v/>
      </c>
      <c r="E226" s="29"/>
      <c r="F226" s="29"/>
      <c r="G226" t="str">
        <f>IF(A226&lt;&gt;"", _xlfn.IFNA(INDEX(Grunddaten!$A$9:$R$134,MATCH(A226,Input_Lieferant!$B$9:$B$134,0),MATCH(Z226,Grunddaten!$A$8:$R$8,0)),""), "")&amp;""</f>
        <v/>
      </c>
      <c r="H226" s="29"/>
      <c r="I226" s="29"/>
      <c r="J226" s="29"/>
      <c r="K226" s="29"/>
      <c r="L226" s="29"/>
      <c r="M226" s="29"/>
      <c r="N226" s="29"/>
      <c r="O226" s="29"/>
      <c r="P226" s="29"/>
      <c r="Q226" s="29"/>
      <c r="R226" s="29"/>
      <c r="S226" s="29"/>
      <c r="T226" s="29"/>
      <c r="U226" s="29"/>
      <c r="V226" s="29"/>
      <c r="W226" s="29"/>
      <c r="X226" s="29"/>
      <c r="Y226" s="29"/>
      <c r="Z226" s="29" t="str">
        <f t="shared" si="18"/>
        <v/>
      </c>
      <c r="AM226" s="6"/>
    </row>
    <row r="227" spans="1:39" x14ac:dyDescent="0.2">
      <c r="A227" t="str">
        <f>IFERROR(IF(AND(A216=A217,A217=A218,A218=A219,A219=A220,A220=A221,A221=A222,A222=A223,A223=A224,A224=A225,A225=A226),IF(A226+1&gt;MATCH(0,Input_Lieferant!$B$9:$B$158,-1),"",A226+1),A226),"")</f>
        <v/>
      </c>
      <c r="B227" s="29"/>
      <c r="C227" s="29"/>
      <c r="D227" s="29" t="str">
        <f t="shared" si="19"/>
        <v/>
      </c>
      <c r="E227" s="29"/>
      <c r="F227" s="29"/>
      <c r="G227" t="str">
        <f>IF(A227&lt;&gt;"", _xlfn.IFNA(INDEX(Grunddaten!$A$9:$R$134,MATCH(A227,Input_Lieferant!$B$9:$B$134,0),MATCH(Z227,Grunddaten!$A$8:$R$8,0)),""), "")&amp;""</f>
        <v/>
      </c>
      <c r="H227" s="29"/>
      <c r="I227" s="29"/>
      <c r="J227" s="29"/>
      <c r="K227" s="29"/>
      <c r="L227" s="29"/>
      <c r="M227" s="29"/>
      <c r="N227" s="29"/>
      <c r="O227" s="29"/>
      <c r="P227" s="29"/>
      <c r="Q227" s="29"/>
      <c r="R227" s="29"/>
      <c r="S227" s="29"/>
      <c r="T227" s="29"/>
      <c r="U227" s="29"/>
      <c r="V227" s="29"/>
      <c r="W227" s="29"/>
      <c r="X227" s="29"/>
      <c r="Y227" s="29"/>
      <c r="Z227" s="29" t="str">
        <f t="shared" si="18"/>
        <v/>
      </c>
      <c r="AM227" s="6"/>
    </row>
    <row r="228" spans="1:39" x14ac:dyDescent="0.2">
      <c r="A228" t="str">
        <f>IFERROR(IF(AND(A217=A218,A218=A219,A219=A220,A220=A221,A221=A222,A222=A223,A223=A224,A224=A225,A225=A226,A226=A227),IF(A227+1&gt;MATCH(0,Input_Lieferant!$B$9:$B$158,-1),"",A227+1),A227),"")</f>
        <v/>
      </c>
      <c r="B228" s="29"/>
      <c r="C228" s="29"/>
      <c r="D228" s="29" t="str">
        <f t="shared" si="19"/>
        <v/>
      </c>
      <c r="E228" s="29"/>
      <c r="F228" s="29"/>
      <c r="G228" t="str">
        <f>IF(A228&lt;&gt;"", _xlfn.IFNA(INDEX(Grunddaten!$A$9:$R$134,MATCH(A228,Input_Lieferant!$B$9:$B$134,0),MATCH(Z228,Grunddaten!$A$8:$R$8,0)),""), "")&amp;""</f>
        <v/>
      </c>
      <c r="H228" s="29"/>
      <c r="I228" s="29"/>
      <c r="J228" s="29"/>
      <c r="K228" s="29"/>
      <c r="L228" s="29"/>
      <c r="M228" s="29"/>
      <c r="N228" s="29"/>
      <c r="O228" s="29"/>
      <c r="P228" s="29"/>
      <c r="Q228" s="29"/>
      <c r="R228" s="29"/>
      <c r="S228" s="29"/>
      <c r="T228" s="29"/>
      <c r="U228" s="29"/>
      <c r="V228" s="29"/>
      <c r="W228" s="29"/>
      <c r="X228" s="29"/>
      <c r="Y228" s="29"/>
      <c r="Z228" s="29" t="str">
        <f t="shared" si="18"/>
        <v/>
      </c>
      <c r="AM228" s="6"/>
    </row>
    <row r="229" spans="1:39" x14ac:dyDescent="0.2">
      <c r="A229" t="str">
        <f>IFERROR(IF(AND(A218=A219,A219=A220,A220=A221,A221=A222,A222=A223,A223=A224,A224=A225,A225=A226,A226=A227,A227=A228),IF(A228+1&gt;MATCH(0,Input_Lieferant!$B$9:$B$158,-1),"",A228+1),A228),"")</f>
        <v/>
      </c>
      <c r="B229" s="29"/>
      <c r="C229" s="29"/>
      <c r="D229" s="29" t="str">
        <f t="shared" si="19"/>
        <v/>
      </c>
      <c r="E229" s="29"/>
      <c r="F229" s="29"/>
      <c r="G229" t="str">
        <f>IF(A229&lt;&gt;"", _xlfn.IFNA(INDEX(Grunddaten!$A$9:$R$134,MATCH(A229,Input_Lieferant!$B$9:$B$134,0),MATCH(Z229,Grunddaten!$A$8:$R$8,0)),""), "")&amp;""</f>
        <v/>
      </c>
      <c r="H229" s="29"/>
      <c r="I229" s="29"/>
      <c r="J229" s="29"/>
      <c r="K229" s="29"/>
      <c r="L229" s="29"/>
      <c r="M229" s="29"/>
      <c r="N229" s="29"/>
      <c r="O229" s="29"/>
      <c r="P229" s="29"/>
      <c r="Q229" s="29"/>
      <c r="R229" s="29"/>
      <c r="S229" s="29"/>
      <c r="T229" s="29"/>
      <c r="U229" s="29"/>
      <c r="V229" s="29"/>
      <c r="W229" s="29"/>
      <c r="X229" s="29"/>
      <c r="Y229" s="29"/>
      <c r="Z229" s="29" t="str">
        <f t="shared" si="18"/>
        <v/>
      </c>
      <c r="AM229" s="6"/>
    </row>
    <row r="230" spans="1:39" x14ac:dyDescent="0.2">
      <c r="A230" t="str">
        <f>IFERROR(IF(AND(A219=A220,A220=A221,A221=A222,A222=A223,A223=A224,A224=A225,A225=A226,A226=A227,A227=A228,A228=A229),IF(A229+1&gt;MATCH(0,Input_Lieferant!$B$9:$B$158,-1),"",A229+1),A229),"")</f>
        <v/>
      </c>
      <c r="B230" s="29"/>
      <c r="C230" s="29"/>
      <c r="D230" s="29" t="str">
        <f t="shared" si="19"/>
        <v/>
      </c>
      <c r="E230" s="29"/>
      <c r="F230" s="29"/>
      <c r="G230" t="str">
        <f>IF(A230&lt;&gt;"", _xlfn.IFNA(INDEX(Grunddaten!$A$9:$R$134,MATCH(A230,Input_Lieferant!$B$9:$B$134,0),MATCH(Z230,Grunddaten!$A$8:$R$8,0)),""), "")&amp;""</f>
        <v/>
      </c>
      <c r="H230" s="29"/>
      <c r="I230" s="29"/>
      <c r="J230" s="29"/>
      <c r="K230" s="29"/>
      <c r="L230" s="29"/>
      <c r="M230" s="29"/>
      <c r="N230" s="29"/>
      <c r="O230" s="29"/>
      <c r="P230" s="29"/>
      <c r="Q230" s="29"/>
      <c r="R230" s="29"/>
      <c r="S230" s="29"/>
      <c r="T230" s="29"/>
      <c r="U230" s="29"/>
      <c r="V230" s="29"/>
      <c r="W230" s="29"/>
      <c r="X230" s="29"/>
      <c r="Y230" s="29"/>
      <c r="Z230" s="29" t="str">
        <f t="shared" si="18"/>
        <v/>
      </c>
      <c r="AM230" s="6"/>
    </row>
    <row r="231" spans="1:39" x14ac:dyDescent="0.2">
      <c r="A231" t="str">
        <f>IFERROR(IF(AND(A220=A221,A221=A222,A222=A223,A223=A224,A224=A225,A225=A226,A226=A227,A227=A228,A228=A229,A229=A230),IF(A230+1&gt;MATCH(0,Input_Lieferant!$B$9:$B$158,-1),"",A230+1),A230),"")</f>
        <v/>
      </c>
      <c r="B231" s="29"/>
      <c r="C231" s="29"/>
      <c r="D231" s="29" t="str">
        <f t="shared" si="19"/>
        <v/>
      </c>
      <c r="E231" s="29"/>
      <c r="F231" s="29"/>
      <c r="G231" t="str">
        <f>IF(A231&lt;&gt;"", _xlfn.IFNA(INDEX(Grunddaten!$A$9:$R$134,MATCH(A231,Input_Lieferant!$B$9:$B$134,0),MATCH(Z231,Grunddaten!$A$8:$R$8,0)),""), "")&amp;""</f>
        <v/>
      </c>
      <c r="H231" s="29"/>
      <c r="I231" s="29"/>
      <c r="J231" s="29"/>
      <c r="K231" s="29"/>
      <c r="L231" s="29"/>
      <c r="M231" s="29"/>
      <c r="N231" s="29"/>
      <c r="O231" s="29"/>
      <c r="P231" s="29"/>
      <c r="Q231" s="29"/>
      <c r="R231" s="29"/>
      <c r="S231" s="29"/>
      <c r="T231" s="29"/>
      <c r="U231" s="29"/>
      <c r="V231" s="29"/>
      <c r="W231" s="29"/>
      <c r="X231" s="29"/>
      <c r="Y231" s="29"/>
      <c r="Z231" s="29" t="str">
        <f t="shared" si="18"/>
        <v/>
      </c>
      <c r="AM231" s="6"/>
    </row>
    <row r="232" spans="1:39" x14ac:dyDescent="0.2">
      <c r="A232" s="54" t="str">
        <f>IFERROR(IF(AND(A221=A222,A222=A223,A223=A224,A224=A225,A225=A226,A226=A227,A227=A228,A228=A229,A229=A230,A230=A231),IF(A231+1&gt;MATCH(0,Input_Lieferant!$B$9:$B$158,-1),"",A231+1),A231),"")</f>
        <v/>
      </c>
      <c r="B232" s="30"/>
      <c r="C232" s="30"/>
      <c r="D232" s="30" t="str">
        <f t="shared" si="19"/>
        <v/>
      </c>
      <c r="E232" s="30"/>
      <c r="F232" s="30"/>
      <c r="G232" s="54" t="str">
        <f>IF(A232&lt;&gt;"", _xlfn.IFNA(INDEX(Grunddaten!$A$9:$R$134,MATCH(A232,Input_Lieferant!$B$9:$B$134,0),MATCH(Z232,Grunddaten!$A$8:$R$8,0)),""), "")&amp;""</f>
        <v/>
      </c>
      <c r="H232" s="30"/>
      <c r="I232" s="30"/>
      <c r="J232" s="30"/>
      <c r="K232" s="30"/>
      <c r="L232" s="30"/>
      <c r="M232" s="30"/>
      <c r="N232" s="30"/>
      <c r="O232" s="30"/>
      <c r="P232" s="30"/>
      <c r="Q232" s="30"/>
      <c r="R232" s="30"/>
      <c r="S232" s="30"/>
      <c r="T232" s="30"/>
      <c r="U232" s="30"/>
      <c r="V232" s="30"/>
      <c r="W232" s="30"/>
      <c r="X232" s="30"/>
      <c r="Y232" s="30"/>
      <c r="Z232" s="89" t="str">
        <f t="shared" si="18"/>
        <v/>
      </c>
      <c r="AM232" s="6"/>
    </row>
    <row r="233" spans="1:39" x14ac:dyDescent="0.2">
      <c r="A233" t="str">
        <f>IFERROR(IF(AND(A222=A223,A223=A224,A224=A225,A225=A226,A226=A227,A227=A228,A228=A229,A229=A230,A230=A231,A231=A232),IF(A232+1&gt;MATCH(0,Input_Lieferant!$B$9:$B$158,-1),"",A232+1),A232),"")</f>
        <v/>
      </c>
      <c r="B233" s="29"/>
      <c r="C233" s="29"/>
      <c r="D233" s="29" t="str">
        <f t="shared" si="19"/>
        <v/>
      </c>
      <c r="E233" s="29"/>
      <c r="F233" s="29"/>
      <c r="G233" t="str">
        <f>IF(A233&lt;&gt;"", _xlfn.IFNA(INDEX(Grunddaten!$A$9:$R$134,MATCH(A233,Input_Lieferant!$B$9:$B$134,0),MATCH(Z233,Grunddaten!$A$8:$R$8,0)),""), "")&amp;""</f>
        <v/>
      </c>
      <c r="H233" s="29"/>
      <c r="I233" s="29"/>
      <c r="J233" s="29"/>
      <c r="K233" s="29"/>
      <c r="L233" s="29"/>
      <c r="M233" s="29"/>
      <c r="N233" s="29"/>
      <c r="O233" s="29"/>
      <c r="P233" s="29"/>
      <c r="Q233" s="29"/>
      <c r="R233" s="29"/>
      <c r="S233" s="29"/>
      <c r="T233" s="29"/>
      <c r="U233" s="29"/>
      <c r="V233" s="29"/>
      <c r="W233" s="29"/>
      <c r="X233" s="29"/>
      <c r="Y233" s="29"/>
      <c r="Z233" s="29" t="str">
        <f t="shared" si="18"/>
        <v/>
      </c>
      <c r="AM233" s="6"/>
    </row>
    <row r="234" spans="1:39" x14ac:dyDescent="0.2">
      <c r="A234" t="str">
        <f>IFERROR(IF(AND(A223=A224,A224=A225,A225=A226,A226=A227,A227=A228,A228=A229,A229=A230,A230=A231,A231=A232,A232=A233),IF(A233+1&gt;MATCH(0,Input_Lieferant!$B$9:$B$158,-1),"",A233+1),A233),"")</f>
        <v/>
      </c>
      <c r="B234" s="29"/>
      <c r="C234" s="29"/>
      <c r="D234" s="29" t="str">
        <f t="shared" ref="D234:D247" si="20">IF(A234="","","001")</f>
        <v/>
      </c>
      <c r="E234" s="29"/>
      <c r="F234" s="29"/>
      <c r="G234" t="str">
        <f>IF(A234&lt;&gt;"", _xlfn.IFNA(INDEX(Grunddaten!$A$9:$R$134,MATCH(A234,Input_Lieferant!$B$9:$B$134,0),MATCH(Z234,Grunddaten!$A$8:$R$8,0)),""), "")&amp;""</f>
        <v/>
      </c>
      <c r="H234" s="29"/>
      <c r="I234" s="29"/>
      <c r="J234" s="29"/>
      <c r="K234" s="29"/>
      <c r="L234" s="29"/>
      <c r="M234" s="29"/>
      <c r="N234" s="29"/>
      <c r="O234" s="29"/>
      <c r="P234" s="29"/>
      <c r="Q234" s="29"/>
      <c r="R234" s="29"/>
      <c r="S234" s="29"/>
      <c r="T234" s="29"/>
      <c r="U234" s="29"/>
      <c r="V234" s="29"/>
      <c r="W234" s="29"/>
      <c r="X234" s="29"/>
      <c r="Y234" s="29"/>
      <c r="Z234" s="29" t="str">
        <f t="shared" si="18"/>
        <v/>
      </c>
      <c r="AM234" s="6"/>
    </row>
    <row r="235" spans="1:39" x14ac:dyDescent="0.2">
      <c r="A235" t="str">
        <f>IFERROR(IF(AND(A224=A225,A225=A226,A226=A227,A227=A228,A228=A229,A229=A230,A230=A231,A231=A232,A232=A233,A233=A234),IF(A234+1&gt;MATCH(0,Input_Lieferant!$B$9:$B$158,-1),"",A234+1),A234),"")</f>
        <v/>
      </c>
      <c r="B235" s="29"/>
      <c r="C235" s="29"/>
      <c r="D235" s="29" t="str">
        <f t="shared" si="20"/>
        <v/>
      </c>
      <c r="E235" s="29"/>
      <c r="F235" s="29"/>
      <c r="G235" t="str">
        <f>IF(A235&lt;&gt;"", _xlfn.IFNA(INDEX(Grunddaten!$A$9:$R$134,MATCH(A235,Input_Lieferant!$B$9:$B$134,0),MATCH(Z235,Grunddaten!$A$8:$R$8,0)),""), "")&amp;""</f>
        <v/>
      </c>
      <c r="H235" s="29"/>
      <c r="I235" s="29"/>
      <c r="J235" s="29"/>
      <c r="K235" s="29"/>
      <c r="L235" s="29"/>
      <c r="M235" s="29"/>
      <c r="N235" s="29"/>
      <c r="O235" s="29"/>
      <c r="P235" s="29"/>
      <c r="Q235" s="29"/>
      <c r="R235" s="29"/>
      <c r="S235" s="29"/>
      <c r="T235" s="29"/>
      <c r="U235" s="29"/>
      <c r="V235" s="29"/>
      <c r="W235" s="29"/>
      <c r="X235" s="29"/>
      <c r="Y235" s="29"/>
      <c r="Z235" s="29" t="str">
        <f t="shared" si="18"/>
        <v/>
      </c>
      <c r="AM235" s="6"/>
    </row>
    <row r="236" spans="1:39" x14ac:dyDescent="0.2">
      <c r="A236" t="str">
        <f>IFERROR(IF(AND(A225=A226,A226=A227,A227=A228,A228=A229,A229=A230,A230=A231,A231=A232,A232=A233,A233=A234,A234=A235),IF(A235+1&gt;MATCH(0,Input_Lieferant!$B$9:$B$158,-1),"",A235+1),A235),"")</f>
        <v/>
      </c>
      <c r="B236" s="29"/>
      <c r="C236" s="29"/>
      <c r="D236" s="29" t="str">
        <f t="shared" si="20"/>
        <v/>
      </c>
      <c r="E236" s="29"/>
      <c r="F236" s="29"/>
      <c r="G236" t="str">
        <f>IF(A236&lt;&gt;"", _xlfn.IFNA(INDEX(Grunddaten!$A$9:$R$134,MATCH(A236,Input_Lieferant!$B$9:$B$134,0),MATCH(Z236,Grunddaten!$A$8:$R$8,0)),""), "")&amp;""</f>
        <v/>
      </c>
      <c r="H236" s="29"/>
      <c r="I236" s="29"/>
      <c r="J236" s="29"/>
      <c r="K236" s="29"/>
      <c r="L236" s="29"/>
      <c r="M236" s="29"/>
      <c r="N236" s="29"/>
      <c r="O236" s="29"/>
      <c r="P236" s="29"/>
      <c r="Q236" s="29"/>
      <c r="R236" s="29"/>
      <c r="S236" s="29"/>
      <c r="T236" s="29"/>
      <c r="U236" s="29"/>
      <c r="V236" s="29"/>
      <c r="W236" s="29"/>
      <c r="X236" s="29"/>
      <c r="Y236" s="29"/>
      <c r="Z236" s="29" t="str">
        <f t="shared" si="18"/>
        <v/>
      </c>
      <c r="AM236" s="6"/>
    </row>
    <row r="237" spans="1:39" x14ac:dyDescent="0.2">
      <c r="A237" t="str">
        <f>IFERROR(IF(AND(A226=A227,A227=A228,A228=A229,A229=A230,A230=A231,A231=A232,A232=A233,A233=A234,A234=A235,A235=A236),IF(A236+1&gt;MATCH(0,Input_Lieferant!$B$9:$B$158,-1),"",A236+1),A236),"")</f>
        <v/>
      </c>
      <c r="B237" s="29"/>
      <c r="C237" s="29"/>
      <c r="D237" s="29" t="str">
        <f t="shared" si="20"/>
        <v/>
      </c>
      <c r="E237" s="29"/>
      <c r="F237" s="29"/>
      <c r="G237" t="str">
        <f>IF(A237&lt;&gt;"", _xlfn.IFNA(INDEX(Grunddaten!$A$9:$R$134,MATCH(A237,Input_Lieferant!$B$9:$B$134,0),MATCH(Z237,Grunddaten!$A$8:$R$8,0)),""), "")&amp;""</f>
        <v/>
      </c>
      <c r="H237" s="29"/>
      <c r="I237" s="29"/>
      <c r="J237" s="29"/>
      <c r="K237" s="29"/>
      <c r="L237" s="29"/>
      <c r="M237" s="29"/>
      <c r="N237" s="29"/>
      <c r="O237" s="29"/>
      <c r="P237" s="29"/>
      <c r="Q237" s="29"/>
      <c r="R237" s="29"/>
      <c r="S237" s="29"/>
      <c r="T237" s="29"/>
      <c r="U237" s="29"/>
      <c r="V237" s="29"/>
      <c r="W237" s="29"/>
      <c r="X237" s="29"/>
      <c r="Y237" s="29"/>
      <c r="Z237" s="29" t="str">
        <f t="shared" si="18"/>
        <v/>
      </c>
      <c r="AM237" s="6"/>
    </row>
    <row r="238" spans="1:39" x14ac:dyDescent="0.2">
      <c r="A238" t="str">
        <f>IFERROR(IF(AND(A227=A228,A228=A229,A229=A230,A230=A231,A231=A232,A232=A233,A233=A234,A234=A235,A235=A236,A236=A237),IF(A237+1&gt;MATCH(0,Input_Lieferant!$B$9:$B$158,-1),"",A237+1),A237),"")</f>
        <v/>
      </c>
      <c r="B238" s="29"/>
      <c r="C238" s="29"/>
      <c r="D238" s="29" t="str">
        <f t="shared" si="20"/>
        <v/>
      </c>
      <c r="E238" s="29"/>
      <c r="F238" s="29"/>
      <c r="G238" t="str">
        <f>IF(A238&lt;&gt;"", _xlfn.IFNA(INDEX(Grunddaten!$A$9:$R$134,MATCH(A238,Input_Lieferant!$B$9:$B$134,0),MATCH(Z238,Grunddaten!$A$8:$R$8,0)),""), "")&amp;""</f>
        <v/>
      </c>
      <c r="H238" s="29"/>
      <c r="I238" s="29"/>
      <c r="J238" s="29"/>
      <c r="K238" s="29"/>
      <c r="L238" s="29"/>
      <c r="M238" s="29"/>
      <c r="N238" s="29"/>
      <c r="O238" s="29"/>
      <c r="P238" s="29"/>
      <c r="Q238" s="29"/>
      <c r="R238" s="29"/>
      <c r="S238" s="29"/>
      <c r="T238" s="29"/>
      <c r="U238" s="29"/>
      <c r="V238" s="29"/>
      <c r="W238" s="29"/>
      <c r="X238" s="29"/>
      <c r="Y238" s="29"/>
      <c r="Z238" s="29" t="str">
        <f t="shared" si="18"/>
        <v/>
      </c>
      <c r="AM238" s="6"/>
    </row>
    <row r="239" spans="1:39" x14ac:dyDescent="0.2">
      <c r="A239" t="str">
        <f>IFERROR(IF(AND(A228=A229,A229=A230,A230=A231,A231=A232,A232=A233,A233=A234,A234=A235,A235=A236,A236=A237,A237=A238),IF(A238+1&gt;MATCH(0,Input_Lieferant!$B$9:$B$158,-1),"",A238+1),A238),"")</f>
        <v/>
      </c>
      <c r="B239" s="29"/>
      <c r="C239" s="29"/>
      <c r="D239" s="29" t="str">
        <f t="shared" si="20"/>
        <v/>
      </c>
      <c r="E239" s="29" t="s">
        <v>178</v>
      </c>
      <c r="F239" s="29" t="s">
        <v>178</v>
      </c>
      <c r="G239" t="str">
        <f>IF(A239&lt;&gt;"", _xlfn.IFNA(INDEX(Grunddaten!$A$9:$R$134,MATCH(A239,Input_Lieferant!$B$9:$B$134,0),MATCH(Z239,Grunddaten!$A$8:$R$8,0)),""), "")&amp;""</f>
        <v/>
      </c>
      <c r="H239" s="29"/>
      <c r="I239" s="29"/>
      <c r="J239" s="29"/>
      <c r="K239" s="29"/>
      <c r="L239" s="29"/>
      <c r="M239" s="29"/>
      <c r="N239" s="29"/>
      <c r="O239" s="29"/>
      <c r="P239" s="29"/>
      <c r="Q239" s="29"/>
      <c r="R239" s="29"/>
      <c r="S239" s="29"/>
      <c r="T239" s="29"/>
      <c r="U239" s="29"/>
      <c r="V239" s="29"/>
      <c r="W239" s="29"/>
      <c r="X239" s="29"/>
      <c r="Y239" s="29"/>
      <c r="Z239" s="29" t="str">
        <f t="shared" si="18"/>
        <v/>
      </c>
      <c r="AM239" s="6"/>
    </row>
    <row r="240" spans="1:39" x14ac:dyDescent="0.2">
      <c r="A240" t="str">
        <f>IFERROR(IF(AND(A229=A230,A230=A231,A231=A232,A232=A233,A233=A234,A234=A235,A235=A236,A236=A237,A237=A238,A238=A239),IF(A239+1&gt;MATCH(0,Input_Lieferant!$B$9:$B$158,-1),"",A239+1),A239),"")</f>
        <v/>
      </c>
      <c r="B240" s="29"/>
      <c r="C240" s="29"/>
      <c r="D240" s="29" t="str">
        <f t="shared" si="20"/>
        <v/>
      </c>
      <c r="E240" s="29"/>
      <c r="F240" s="29"/>
      <c r="G240" t="str">
        <f>IF(A240&lt;&gt;"", _xlfn.IFNA(INDEX(Grunddaten!$A$9:$R$134,MATCH(A240,Input_Lieferant!$B$9:$B$134,0),MATCH(Z240,Grunddaten!$A$8:$R$8,0)),""), "")&amp;""</f>
        <v/>
      </c>
      <c r="H240" s="29"/>
      <c r="I240" s="29"/>
      <c r="J240" s="29"/>
      <c r="K240" s="29"/>
      <c r="L240" s="29"/>
      <c r="M240" s="29"/>
      <c r="N240" s="29"/>
      <c r="O240" s="29"/>
      <c r="P240" s="29"/>
      <c r="Q240" s="29"/>
      <c r="R240" s="29"/>
      <c r="S240" s="29"/>
      <c r="T240" s="29"/>
      <c r="U240" s="29"/>
      <c r="V240" s="29"/>
      <c r="W240" s="29"/>
      <c r="X240" s="29"/>
      <c r="Y240" s="29"/>
      <c r="Z240" s="29" t="str">
        <f t="shared" si="18"/>
        <v/>
      </c>
      <c r="AM240" s="6"/>
    </row>
    <row r="241" spans="1:39" x14ac:dyDescent="0.2">
      <c r="A241" t="str">
        <f>IFERROR(IF(AND(A230=A231,A231=A232,A232=A233,A233=A234,A234=A235,A235=A236,A236=A237,A237=A238,A238=A239,A239=A240),IF(A240+1&gt;MATCH(0,Input_Lieferant!$B$9:$B$158,-1),"",A240+1),A240),"")</f>
        <v/>
      </c>
      <c r="B241" s="29"/>
      <c r="C241" s="29"/>
      <c r="D241" s="29" t="str">
        <f t="shared" si="20"/>
        <v/>
      </c>
      <c r="E241" s="29"/>
      <c r="F241" s="29"/>
      <c r="G241" t="str">
        <f>IF(A241&lt;&gt;"", _xlfn.IFNA(INDEX(Grunddaten!$A$9:$R$134,MATCH(A241,Input_Lieferant!$B$9:$B$134,0),MATCH(Z241,Grunddaten!$A$8:$R$8,0)),""), "")&amp;""</f>
        <v/>
      </c>
      <c r="H241" s="29"/>
      <c r="I241" s="29"/>
      <c r="J241" s="29"/>
      <c r="K241" s="29"/>
      <c r="L241" s="29"/>
      <c r="M241" s="29"/>
      <c r="N241" s="29"/>
      <c r="O241" s="29"/>
      <c r="P241" s="29"/>
      <c r="Q241" s="29"/>
      <c r="R241" s="29"/>
      <c r="S241" s="29"/>
      <c r="T241" s="29"/>
      <c r="U241" s="29"/>
      <c r="V241" s="29"/>
      <c r="W241" s="29"/>
      <c r="X241" s="29"/>
      <c r="Y241" s="29"/>
      <c r="Z241" s="29" t="str">
        <f t="shared" si="18"/>
        <v/>
      </c>
      <c r="AM241" s="6"/>
    </row>
    <row r="242" spans="1:39" x14ac:dyDescent="0.2">
      <c r="A242" t="str">
        <f>IFERROR(IF(AND(A231=A232,A232=A233,A233=A234,A234=A235,A235=A236,A236=A237,A237=A238,A238=A239,A239=A240,A240=A241),IF(A241+1&gt;MATCH(0,Input_Lieferant!$B$9:$B$158,-1),"",A241+1),A241),"")</f>
        <v/>
      </c>
      <c r="B242" s="29"/>
      <c r="C242" s="29"/>
      <c r="D242" s="29" t="str">
        <f t="shared" si="20"/>
        <v/>
      </c>
      <c r="E242" s="29"/>
      <c r="F242" s="29"/>
      <c r="G242" t="str">
        <f>IF(A242&lt;&gt;"", _xlfn.IFNA(INDEX(Grunddaten!$A$9:$R$134,MATCH(A242,Input_Lieferant!$B$9:$B$134,0),MATCH(Z242,Grunddaten!$A$8:$R$8,0)),""), "")&amp;""</f>
        <v/>
      </c>
      <c r="H242" s="29"/>
      <c r="I242" s="29"/>
      <c r="J242" s="29"/>
      <c r="K242" s="29"/>
      <c r="L242" s="29"/>
      <c r="M242" s="29"/>
      <c r="N242" s="29"/>
      <c r="O242" s="29"/>
      <c r="P242" s="29"/>
      <c r="Q242" s="29"/>
      <c r="R242" s="29"/>
      <c r="S242" s="29"/>
      <c r="T242" s="29"/>
      <c r="U242" s="29"/>
      <c r="V242" s="29"/>
      <c r="W242" s="29"/>
      <c r="X242" s="29"/>
      <c r="Y242" s="29"/>
      <c r="Z242" s="29" t="str">
        <f t="shared" si="18"/>
        <v/>
      </c>
      <c r="AM242" s="6"/>
    </row>
    <row r="243" spans="1:39" x14ac:dyDescent="0.2">
      <c r="A243" s="54" t="str">
        <f>IFERROR(IF(AND(A232=A233,A233=A234,A234=A235,A235=A236,A236=A237,A237=A238,A238=A239,A239=A240,A240=A241,A241=A242),IF(A242+1&gt;MATCH(0,Input_Lieferant!$B$9:$B$158,-1),"",A242+1),A242),"")</f>
        <v/>
      </c>
      <c r="B243" s="30"/>
      <c r="C243" s="30"/>
      <c r="D243" s="30" t="str">
        <f t="shared" si="20"/>
        <v/>
      </c>
      <c r="E243" s="30"/>
      <c r="F243" s="30"/>
      <c r="G243" s="54" t="str">
        <f>IF(A243&lt;&gt;"", _xlfn.IFNA(INDEX(Grunddaten!$A$9:$R$134,MATCH(A243,Input_Lieferant!$B$9:$B$134,0),MATCH(Z243,Grunddaten!$A$8:$R$8,0)),""), "")&amp;""</f>
        <v/>
      </c>
      <c r="H243" s="30"/>
      <c r="I243" s="30"/>
      <c r="J243" s="30"/>
      <c r="K243" s="30"/>
      <c r="L243" s="30"/>
      <c r="M243" s="30"/>
      <c r="N243" s="30"/>
      <c r="O243" s="30"/>
      <c r="P243" s="30"/>
      <c r="Q243" s="30"/>
      <c r="R243" s="30"/>
      <c r="S243" s="30"/>
      <c r="T243" s="30"/>
      <c r="U243" s="30"/>
      <c r="V243" s="30"/>
      <c r="W243" s="30"/>
      <c r="X243" s="30"/>
      <c r="Y243" s="30"/>
      <c r="Z243" s="89" t="str">
        <f t="shared" si="18"/>
        <v/>
      </c>
      <c r="AM243" s="6"/>
    </row>
    <row r="244" spans="1:39" x14ac:dyDescent="0.2">
      <c r="A244" t="str">
        <f>IFERROR(IF(AND(A233=A234,A234=A235,A235=A236,A236=A237,A237=A238,A238=A239,A239=A240,A240=A241,A241=A242,A242=A243),IF(A243+1&gt;MATCH(0,Input_Lieferant!$B$9:$B$158,-1),"",A243+1),A243),"")</f>
        <v/>
      </c>
      <c r="B244" s="29"/>
      <c r="C244" s="29"/>
      <c r="D244" s="29" t="str">
        <f t="shared" si="20"/>
        <v/>
      </c>
      <c r="E244" s="29"/>
      <c r="F244" s="29"/>
      <c r="G244" t="str">
        <f>IF(A244&lt;&gt;"", _xlfn.IFNA(INDEX(Grunddaten!$A$9:$R$134,MATCH(A244,Input_Lieferant!$B$9:$B$134,0),MATCH(Z244,Grunddaten!$A$8:$R$8,0)),""), "")&amp;""</f>
        <v/>
      </c>
      <c r="H244" s="29"/>
      <c r="I244" s="29"/>
      <c r="J244" s="29"/>
      <c r="K244" s="29"/>
      <c r="L244" s="29"/>
      <c r="M244" s="29"/>
      <c r="N244" s="29"/>
      <c r="O244" s="29"/>
      <c r="P244" s="29"/>
      <c r="Q244" s="29"/>
      <c r="R244" s="29"/>
      <c r="S244" s="29"/>
      <c r="T244" s="29"/>
      <c r="U244" s="29"/>
      <c r="V244" s="29"/>
      <c r="W244" s="29"/>
      <c r="X244" s="29"/>
      <c r="Y244" s="29"/>
      <c r="Z244" s="29" t="str">
        <f t="shared" si="18"/>
        <v/>
      </c>
      <c r="AM244" s="6"/>
    </row>
    <row r="245" spans="1:39" x14ac:dyDescent="0.2">
      <c r="A245" t="str">
        <f>IFERROR(IF(AND(A234=A235,A235=A236,A236=A237,A237=A238,A238=A239,A239=A240,A240=A241,A241=A242,A242=A243,A243=A244),IF(A244+1&gt;MATCH(0,Input_Lieferant!$B$9:$B$158,-1),"",A244+1),A244),"")</f>
        <v/>
      </c>
      <c r="B245" s="29"/>
      <c r="C245" s="29"/>
      <c r="D245" s="29" t="str">
        <f t="shared" si="20"/>
        <v/>
      </c>
      <c r="E245" s="29"/>
      <c r="F245" s="29"/>
      <c r="G245" t="str">
        <f>IF(A245&lt;&gt;"", _xlfn.IFNA(INDEX(Grunddaten!$A$9:$R$134,MATCH(A245,Input_Lieferant!$B$9:$B$134,0),MATCH(Z245,Grunddaten!$A$8:$R$8,0)),""), "")&amp;""</f>
        <v/>
      </c>
      <c r="H245" s="29"/>
      <c r="I245" s="29"/>
      <c r="J245" s="29"/>
      <c r="K245" s="29"/>
      <c r="L245" s="29"/>
      <c r="M245" s="29"/>
      <c r="N245" s="29"/>
      <c r="O245" s="29"/>
      <c r="P245" s="29"/>
      <c r="Q245" s="29"/>
      <c r="R245" s="29"/>
      <c r="S245" s="29"/>
      <c r="T245" s="29"/>
      <c r="U245" s="29"/>
      <c r="V245" s="29"/>
      <c r="W245" s="29"/>
      <c r="X245" s="29"/>
      <c r="Y245" s="29"/>
      <c r="Z245" s="29" t="str">
        <f t="shared" si="18"/>
        <v/>
      </c>
      <c r="AM245" s="6"/>
    </row>
    <row r="246" spans="1:39" x14ac:dyDescent="0.2">
      <c r="A246" t="str">
        <f>IFERROR(IF(AND(A235=A236,A236=A237,A237=A238,A238=A239,A239=A240,A240=A241,A241=A242,A242=A243,A243=A244,A244=A245),IF(A245+1&gt;MATCH(0,Input_Lieferant!$B$9:$B$158,-1),"",A245+1),A245),"")</f>
        <v/>
      </c>
      <c r="B246" s="29"/>
      <c r="C246" s="29"/>
      <c r="D246" s="29" t="str">
        <f t="shared" si="20"/>
        <v/>
      </c>
      <c r="E246" s="29"/>
      <c r="F246" s="29"/>
      <c r="G246" t="str">
        <f>IF(A246&lt;&gt;"", _xlfn.IFNA(INDEX(Grunddaten!$A$9:$R$134,MATCH(A246,Input_Lieferant!$B$9:$B$134,0),MATCH(Z246,Grunddaten!$A$8:$R$8,0)),""), "")&amp;""</f>
        <v/>
      </c>
      <c r="H246" s="29"/>
      <c r="I246" s="29"/>
      <c r="J246" s="29"/>
      <c r="K246" s="29"/>
      <c r="L246" s="29"/>
      <c r="M246" s="29"/>
      <c r="N246" s="29"/>
      <c r="O246" s="29"/>
      <c r="P246" s="29"/>
      <c r="Q246" s="29"/>
      <c r="R246" s="29"/>
      <c r="S246" s="29"/>
      <c r="T246" s="29"/>
      <c r="U246" s="29"/>
      <c r="V246" s="29"/>
      <c r="W246" s="29"/>
      <c r="X246" s="29"/>
      <c r="Y246" s="29"/>
      <c r="Z246" s="29" t="str">
        <f t="shared" si="18"/>
        <v/>
      </c>
      <c r="AM246" s="6"/>
    </row>
    <row r="247" spans="1:39" x14ac:dyDescent="0.2">
      <c r="A247" t="str">
        <f>IFERROR(IF(AND(A236=A237,A237=A238,A238=A239,A239=A240,A240=A241,A241=A242,A242=A243,A243=A244,A244=A245,A245=A246),IF(A246+1&gt;MATCH(0,Input_Lieferant!$B$9:$B$158,-1),"",A246+1),A246),"")</f>
        <v/>
      </c>
      <c r="B247" s="29"/>
      <c r="C247" s="29"/>
      <c r="D247" s="29" t="str">
        <f t="shared" si="20"/>
        <v/>
      </c>
      <c r="E247" s="29"/>
      <c r="F247" s="29"/>
      <c r="G247" t="str">
        <f>IF(A247&lt;&gt;"", _xlfn.IFNA(INDEX(Grunddaten!$A$9:$R$134,MATCH(A247,Input_Lieferant!$B$9:$B$134,0),MATCH(Z247,Grunddaten!$A$8:$R$8,0)),""), "")&amp;""</f>
        <v/>
      </c>
      <c r="H247" s="29"/>
      <c r="I247" s="29"/>
      <c r="J247" s="29"/>
      <c r="K247" s="29"/>
      <c r="L247" s="29"/>
      <c r="M247" s="29"/>
      <c r="N247" s="29"/>
      <c r="O247" s="29"/>
      <c r="P247" s="29"/>
      <c r="Q247" s="29"/>
      <c r="R247" s="29"/>
      <c r="S247" s="29"/>
      <c r="T247" s="29"/>
      <c r="U247" s="29"/>
      <c r="V247" s="29"/>
      <c r="W247" s="29"/>
      <c r="X247" s="29"/>
      <c r="Y247" s="29"/>
      <c r="Z247" s="29" t="str">
        <f t="shared" si="18"/>
        <v/>
      </c>
      <c r="AM247" s="6"/>
    </row>
    <row r="248" spans="1:39" x14ac:dyDescent="0.2">
      <c r="A248" t="str">
        <f>IFERROR(IF(AND(A237=A238,A238=A239,A239=A240,A240=A241,A241=A242,A242=A243,A243=A244,A244=A245,A245=A246,A246=A247),IF(A247+1&gt;MATCH(0,Input_Lieferant!$B$9:$B$158,-1),"",A247+1),A247),"")</f>
        <v/>
      </c>
      <c r="B248" s="29"/>
      <c r="C248" s="29"/>
      <c r="D248" s="29" t="str">
        <f t="shared" ref="D248:D261" si="21">IF(A248="","","001")</f>
        <v/>
      </c>
      <c r="E248" s="29"/>
      <c r="F248" s="29"/>
      <c r="G248" t="str">
        <f>IF(A248&lt;&gt;"", _xlfn.IFNA(INDEX(Grunddaten!$A$9:$R$134,MATCH(A248,Input_Lieferant!$B$9:$B$134,0),MATCH(Z248,Grunddaten!$A$8:$R$8,0)),""), "")&amp;""</f>
        <v/>
      </c>
      <c r="H248" s="29"/>
      <c r="I248" s="29"/>
      <c r="J248" s="29"/>
      <c r="K248" s="29"/>
      <c r="L248" s="29"/>
      <c r="M248" s="29"/>
      <c r="N248" s="29"/>
      <c r="O248" s="29"/>
      <c r="P248" s="29"/>
      <c r="Q248" s="29"/>
      <c r="R248" s="29"/>
      <c r="S248" s="29"/>
      <c r="T248" s="29"/>
      <c r="U248" s="29"/>
      <c r="V248" s="29"/>
      <c r="W248" s="29"/>
      <c r="X248" s="29"/>
      <c r="Y248" s="29"/>
      <c r="Z248" s="29" t="str">
        <f t="shared" si="18"/>
        <v/>
      </c>
      <c r="AM248" s="6"/>
    </row>
    <row r="249" spans="1:39" x14ac:dyDescent="0.2">
      <c r="A249" t="str">
        <f>IFERROR(IF(AND(A238=A239,A239=A240,A240=A241,A241=A242,A242=A243,A243=A244,A244=A245,A245=A246,A246=A247,A247=A248),IF(A248+1&gt;MATCH(0,Input_Lieferant!$B$9:$B$158,-1),"",A248+1),A248),"")</f>
        <v/>
      </c>
      <c r="B249" s="29"/>
      <c r="C249" s="29"/>
      <c r="D249" s="29" t="str">
        <f t="shared" si="21"/>
        <v/>
      </c>
      <c r="E249" s="29"/>
      <c r="F249" s="29"/>
      <c r="G249" t="str">
        <f>IF(A249&lt;&gt;"", _xlfn.IFNA(INDEX(Grunddaten!$A$9:$R$134,MATCH(A249,Input_Lieferant!$B$9:$B$134,0),MATCH(Z249,Grunddaten!$A$8:$R$8,0)),""), "")&amp;""</f>
        <v/>
      </c>
      <c r="H249" s="29"/>
      <c r="I249" s="29"/>
      <c r="J249" s="29"/>
      <c r="K249" s="29"/>
      <c r="L249" s="29"/>
      <c r="M249" s="29"/>
      <c r="N249" s="29"/>
      <c r="O249" s="29"/>
      <c r="P249" s="29"/>
      <c r="Q249" s="29"/>
      <c r="R249" s="29"/>
      <c r="S249" s="29"/>
      <c r="T249" s="29"/>
      <c r="U249" s="29"/>
      <c r="V249" s="29"/>
      <c r="W249" s="29"/>
      <c r="X249" s="29"/>
      <c r="Y249" s="29"/>
      <c r="Z249" s="29" t="str">
        <f t="shared" si="18"/>
        <v/>
      </c>
      <c r="AM249" s="6"/>
    </row>
    <row r="250" spans="1:39" x14ac:dyDescent="0.2">
      <c r="A250" t="str">
        <f>IFERROR(IF(AND(A239=A240,A240=A241,A241=A242,A242=A243,A243=A244,A244=A245,A245=A246,A246=A247,A247=A248,A248=A249),IF(A249+1&gt;MATCH(0,Input_Lieferant!$B$9:$B$158,-1),"",A249+1),A249),"")</f>
        <v/>
      </c>
      <c r="B250" s="29"/>
      <c r="C250" s="29"/>
      <c r="D250" s="29" t="str">
        <f t="shared" si="21"/>
        <v/>
      </c>
      <c r="E250" s="29"/>
      <c r="F250" s="29"/>
      <c r="G250" t="str">
        <f>IF(A250&lt;&gt;"", _xlfn.IFNA(INDEX(Grunddaten!$A$9:$R$134,MATCH(A250,Input_Lieferant!$B$9:$B$134,0),MATCH(Z250,Grunddaten!$A$8:$R$8,0)),""), "")&amp;""</f>
        <v/>
      </c>
      <c r="H250" s="29"/>
      <c r="I250" s="29"/>
      <c r="J250" s="29"/>
      <c r="K250" s="29"/>
      <c r="L250" s="29"/>
      <c r="M250" s="29"/>
      <c r="N250" s="29"/>
      <c r="O250" s="29"/>
      <c r="P250" s="29"/>
      <c r="Q250" s="29"/>
      <c r="R250" s="29"/>
      <c r="S250" s="29"/>
      <c r="T250" s="29"/>
      <c r="U250" s="29"/>
      <c r="V250" s="29"/>
      <c r="W250" s="29"/>
      <c r="X250" s="29"/>
      <c r="Y250" s="29"/>
      <c r="Z250" s="29" t="str">
        <f t="shared" si="18"/>
        <v/>
      </c>
      <c r="AM250" s="6"/>
    </row>
    <row r="251" spans="1:39" x14ac:dyDescent="0.2">
      <c r="A251" t="str">
        <f>IFERROR(IF(AND(A240=A241,A241=A242,A242=A243,A243=A244,A244=A245,A245=A246,A246=A247,A247=A248,A248=A249,A249=A250),IF(A250+1&gt;MATCH(0,Input_Lieferant!$B$9:$B$158,-1),"",A250+1),A250),"")</f>
        <v/>
      </c>
      <c r="B251" s="29"/>
      <c r="C251" s="29"/>
      <c r="D251" s="29" t="str">
        <f t="shared" si="21"/>
        <v/>
      </c>
      <c r="E251" s="29"/>
      <c r="F251" s="29"/>
      <c r="G251" t="str">
        <f>IF(A251&lt;&gt;"", _xlfn.IFNA(INDEX(Grunddaten!$A$9:$R$134,MATCH(A251,Input_Lieferant!$B$9:$B$134,0),MATCH(Z251,Grunddaten!$A$8:$R$8,0)),""), "")&amp;""</f>
        <v/>
      </c>
      <c r="H251" s="29"/>
      <c r="I251" s="29"/>
      <c r="J251" s="29"/>
      <c r="K251" s="29"/>
      <c r="L251" s="29"/>
      <c r="M251" s="29"/>
      <c r="N251" s="29"/>
      <c r="O251" s="29"/>
      <c r="P251" s="29"/>
      <c r="Q251" s="29"/>
      <c r="R251" s="29"/>
      <c r="S251" s="29"/>
      <c r="T251" s="29"/>
      <c r="U251" s="29"/>
      <c r="V251" s="29"/>
      <c r="W251" s="29"/>
      <c r="X251" s="29"/>
      <c r="Y251" s="29"/>
      <c r="Z251" s="29" t="str">
        <f t="shared" si="18"/>
        <v/>
      </c>
      <c r="AM251" s="6"/>
    </row>
    <row r="252" spans="1:39" x14ac:dyDescent="0.2">
      <c r="A252" t="str">
        <f>IFERROR(IF(AND(A241=A242,A242=A243,A243=A244,A244=A245,A245=A246,A246=A247,A247=A248,A248=A249,A249=A250,A250=A251),IF(A251+1&gt;MATCH(0,Input_Lieferant!$B$9:$B$158,-1),"",A251+1),A251),"")</f>
        <v/>
      </c>
      <c r="B252" s="29"/>
      <c r="C252" s="29"/>
      <c r="D252" s="29" t="str">
        <f t="shared" si="21"/>
        <v/>
      </c>
      <c r="E252" s="29"/>
      <c r="F252" s="29"/>
      <c r="G252" t="str">
        <f>IF(A252&lt;&gt;"", _xlfn.IFNA(INDEX(Grunddaten!$A$9:$R$134,MATCH(A252,Input_Lieferant!$B$9:$B$134,0),MATCH(Z252,Grunddaten!$A$8:$R$8,0)),""), "")&amp;""</f>
        <v/>
      </c>
      <c r="H252" s="29"/>
      <c r="I252" s="29"/>
      <c r="J252" s="29"/>
      <c r="K252" s="29"/>
      <c r="L252" s="29"/>
      <c r="M252" s="29"/>
      <c r="N252" s="29"/>
      <c r="O252" s="29"/>
      <c r="P252" s="29"/>
      <c r="Q252" s="29"/>
      <c r="R252" s="29"/>
      <c r="S252" s="29"/>
      <c r="T252" s="29"/>
      <c r="U252" s="29"/>
      <c r="V252" s="29"/>
      <c r="W252" s="29"/>
      <c r="X252" s="29"/>
      <c r="Y252" s="29"/>
      <c r="Z252" s="29" t="str">
        <f t="shared" si="18"/>
        <v/>
      </c>
      <c r="AM252" s="6"/>
    </row>
    <row r="253" spans="1:39" x14ac:dyDescent="0.2">
      <c r="A253" t="str">
        <f>IFERROR(IF(AND(A242=A243,A243=A244,A244=A245,A245=A246,A246=A247,A247=A248,A248=A249,A249=A250,A250=A251,A251=A252),IF(A252+1&gt;MATCH(0,Input_Lieferant!$B$9:$B$158,-1),"",A252+1),A252),"")</f>
        <v/>
      </c>
      <c r="B253" s="29"/>
      <c r="C253" s="29"/>
      <c r="D253" s="29" t="str">
        <f t="shared" si="21"/>
        <v/>
      </c>
      <c r="E253" s="29" t="s">
        <v>178</v>
      </c>
      <c r="F253" s="29" t="s">
        <v>178</v>
      </c>
      <c r="G253" t="str">
        <f>IF(A253&lt;&gt;"", _xlfn.IFNA(INDEX(Grunddaten!$A$9:$R$134,MATCH(A253,Input_Lieferant!$B$9:$B$134,0),MATCH(Z253,Grunddaten!$A$8:$R$8,0)),""), "")&amp;""</f>
        <v/>
      </c>
      <c r="H253" s="29"/>
      <c r="I253" s="29"/>
      <c r="J253" s="29"/>
      <c r="K253" s="29"/>
      <c r="L253" s="29"/>
      <c r="M253" s="29"/>
      <c r="N253" s="29"/>
      <c r="O253" s="29"/>
      <c r="P253" s="29"/>
      <c r="Q253" s="29"/>
      <c r="R253" s="29"/>
      <c r="S253" s="29"/>
      <c r="T253" s="29"/>
      <c r="U253" s="29"/>
      <c r="V253" s="29"/>
      <c r="W253" s="29"/>
      <c r="X253" s="29"/>
      <c r="Y253" s="29"/>
      <c r="Z253" s="29" t="str">
        <f t="shared" si="18"/>
        <v/>
      </c>
      <c r="AM253" s="6"/>
    </row>
    <row r="254" spans="1:39" x14ac:dyDescent="0.2">
      <c r="A254" s="54" t="str">
        <f>IFERROR(IF(AND(A243=A244,A244=A245,A245=A246,A246=A247,A247=A248,A248=A249,A249=A250,A250=A251,A251=A252,A252=A253),IF(A253+1&gt;MATCH(0,Input_Lieferant!$B$9:$B$158,-1),"",A253+1),A253),"")</f>
        <v/>
      </c>
      <c r="B254" s="30"/>
      <c r="C254" s="30"/>
      <c r="D254" s="30" t="str">
        <f t="shared" si="21"/>
        <v/>
      </c>
      <c r="E254" s="30"/>
      <c r="F254" s="30"/>
      <c r="G254" s="54" t="str">
        <f>IF(A254&lt;&gt;"", _xlfn.IFNA(INDEX(Grunddaten!$A$9:$R$134,MATCH(A254,Input_Lieferant!$B$9:$B$134,0),MATCH(Z254,Grunddaten!$A$8:$R$8,0)),""), "")&amp;""</f>
        <v/>
      </c>
      <c r="H254" s="30"/>
      <c r="I254" s="30"/>
      <c r="J254" s="30"/>
      <c r="K254" s="30"/>
      <c r="L254" s="30"/>
      <c r="M254" s="30"/>
      <c r="N254" s="30"/>
      <c r="O254" s="30"/>
      <c r="P254" s="30"/>
      <c r="Q254" s="30"/>
      <c r="R254" s="30"/>
      <c r="S254" s="30"/>
      <c r="T254" s="30"/>
      <c r="U254" s="30"/>
      <c r="V254" s="30"/>
      <c r="W254" s="30"/>
      <c r="X254" s="30"/>
      <c r="Y254" s="30"/>
      <c r="Z254" s="89" t="str">
        <f t="shared" si="18"/>
        <v/>
      </c>
      <c r="AM254" s="6"/>
    </row>
    <row r="255" spans="1:39" x14ac:dyDescent="0.2">
      <c r="A255" t="str">
        <f>IFERROR(IF(AND(A244=A245,A245=A246,A246=A247,A247=A248,A248=A249,A249=A250,A250=A251,A251=A252,A252=A253,A253=A254),IF(A254+1&gt;MATCH(0,Input_Lieferant!$B$9:$B$158,-1),"",A254+1),A254),"")</f>
        <v/>
      </c>
      <c r="B255" s="29"/>
      <c r="C255" s="29"/>
      <c r="D255" s="29" t="str">
        <f t="shared" si="21"/>
        <v/>
      </c>
      <c r="E255" s="29"/>
      <c r="F255" s="29"/>
      <c r="G255" t="str">
        <f>IF(A255&lt;&gt;"", _xlfn.IFNA(INDEX(Grunddaten!$A$9:$R$134,MATCH(A255,Input_Lieferant!$B$9:$B$134,0),MATCH(Z255,Grunddaten!$A$8:$R$8,0)),""), "")&amp;""</f>
        <v/>
      </c>
      <c r="H255" s="29"/>
      <c r="I255" s="29"/>
      <c r="J255" s="29"/>
      <c r="K255" s="29"/>
      <c r="L255" s="29"/>
      <c r="M255" s="29"/>
      <c r="N255" s="29"/>
      <c r="O255" s="29"/>
      <c r="P255" s="29"/>
      <c r="Q255" s="29"/>
      <c r="R255" s="29"/>
      <c r="S255" s="29"/>
      <c r="T255" s="29"/>
      <c r="U255" s="29"/>
      <c r="V255" s="29"/>
      <c r="W255" s="29"/>
      <c r="X255" s="29"/>
      <c r="Y255" s="29"/>
      <c r="Z255" s="29" t="str">
        <f t="shared" si="18"/>
        <v/>
      </c>
      <c r="AM255" s="6"/>
    </row>
    <row r="256" spans="1:39" x14ac:dyDescent="0.2">
      <c r="A256" t="str">
        <f>IFERROR(IF(AND(A245=A246,A246=A247,A247=A248,A248=A249,A249=A250,A250=A251,A251=A252,A252=A253,A253=A254,A254=A255),IF(A255+1&gt;MATCH(0,Input_Lieferant!$B$9:$B$158,-1),"",A255+1),A255),"")</f>
        <v/>
      </c>
      <c r="B256" s="29"/>
      <c r="C256" s="29"/>
      <c r="D256" s="29" t="str">
        <f t="shared" si="21"/>
        <v/>
      </c>
      <c r="E256" s="29"/>
      <c r="F256" s="29"/>
      <c r="G256" t="str">
        <f>IF(A256&lt;&gt;"", _xlfn.IFNA(INDEX(Grunddaten!$A$9:$R$134,MATCH(A256,Input_Lieferant!$B$9:$B$134,0),MATCH(Z256,Grunddaten!$A$8:$R$8,0)),""), "")&amp;""</f>
        <v/>
      </c>
      <c r="H256" s="29"/>
      <c r="I256" s="29"/>
      <c r="J256" s="29"/>
      <c r="K256" s="29"/>
      <c r="L256" s="29"/>
      <c r="M256" s="29"/>
      <c r="N256" s="29"/>
      <c r="O256" s="29"/>
      <c r="P256" s="29"/>
      <c r="Q256" s="29"/>
      <c r="R256" s="29"/>
      <c r="S256" s="29"/>
      <c r="T256" s="29"/>
      <c r="U256" s="29"/>
      <c r="V256" s="29"/>
      <c r="W256" s="29"/>
      <c r="X256" s="29"/>
      <c r="Y256" s="29"/>
      <c r="Z256" s="29" t="str">
        <f t="shared" si="18"/>
        <v/>
      </c>
      <c r="AM256" s="6"/>
    </row>
    <row r="257" spans="1:39" x14ac:dyDescent="0.2">
      <c r="A257" t="str">
        <f>IFERROR(IF(AND(A246=A247,A247=A248,A248=A249,A249=A250,A250=A251,A251=A252,A252=A253,A253=A254,A254=A255,A255=A256),IF(A256+1&gt;MATCH(0,Input_Lieferant!$B$9:$B$158,-1),"",A256+1),A256),"")</f>
        <v/>
      </c>
      <c r="B257" s="29"/>
      <c r="C257" s="29"/>
      <c r="D257" s="29" t="str">
        <f t="shared" si="21"/>
        <v/>
      </c>
      <c r="E257" s="29"/>
      <c r="F257" s="29"/>
      <c r="G257" t="str">
        <f>IF(A257&lt;&gt;"", _xlfn.IFNA(INDEX(Grunddaten!$A$9:$R$134,MATCH(A257,Input_Lieferant!$B$9:$B$134,0),MATCH(Z257,Grunddaten!$A$8:$R$8,0)),""), "")&amp;""</f>
        <v/>
      </c>
      <c r="H257" s="29"/>
      <c r="I257" s="29"/>
      <c r="J257" s="29"/>
      <c r="K257" s="29"/>
      <c r="L257" s="29"/>
      <c r="M257" s="29"/>
      <c r="N257" s="29"/>
      <c r="O257" s="29"/>
      <c r="P257" s="29"/>
      <c r="Q257" s="29"/>
      <c r="R257" s="29"/>
      <c r="S257" s="29"/>
      <c r="T257" s="29"/>
      <c r="U257" s="29"/>
      <c r="V257" s="29"/>
      <c r="W257" s="29"/>
      <c r="X257" s="29"/>
      <c r="Y257" s="29"/>
      <c r="Z257" s="29" t="str">
        <f t="shared" si="18"/>
        <v/>
      </c>
      <c r="AM257" s="6"/>
    </row>
    <row r="258" spans="1:39" x14ac:dyDescent="0.2">
      <c r="A258" t="str">
        <f>IFERROR(IF(AND(A247=A248,A248=A249,A249=A250,A250=A251,A251=A252,A252=A253,A253=A254,A254=A255,A255=A256,A256=A257),IF(A257+1&gt;MATCH(0,Input_Lieferant!$B$9:$B$158,-1),"",A257+1),A257),"")</f>
        <v/>
      </c>
      <c r="B258" s="29"/>
      <c r="C258" s="29"/>
      <c r="D258" s="29" t="str">
        <f t="shared" si="21"/>
        <v/>
      </c>
      <c r="E258" s="29"/>
      <c r="F258" s="29"/>
      <c r="G258" t="str">
        <f>IF(A258&lt;&gt;"", _xlfn.IFNA(INDEX(Grunddaten!$A$9:$R$134,MATCH(A258,Input_Lieferant!$B$9:$B$134,0),MATCH(Z258,Grunddaten!$A$8:$R$8,0)),""), "")&amp;""</f>
        <v/>
      </c>
      <c r="H258" s="29"/>
      <c r="I258" s="29"/>
      <c r="J258" s="29"/>
      <c r="K258" s="29"/>
      <c r="L258" s="29"/>
      <c r="M258" s="29"/>
      <c r="N258" s="29"/>
      <c r="O258" s="29"/>
      <c r="P258" s="29"/>
      <c r="Q258" s="29"/>
      <c r="R258" s="29"/>
      <c r="S258" s="29"/>
      <c r="T258" s="29"/>
      <c r="U258" s="29"/>
      <c r="V258" s="29"/>
      <c r="W258" s="29"/>
      <c r="X258" s="29"/>
      <c r="Y258" s="29"/>
      <c r="Z258" s="29" t="str">
        <f t="shared" si="18"/>
        <v/>
      </c>
      <c r="AM258" s="6"/>
    </row>
    <row r="259" spans="1:39" x14ac:dyDescent="0.2">
      <c r="A259" t="str">
        <f>IFERROR(IF(AND(A248=A249,A249=A250,A250=A251,A251=A252,A252=A253,A253=A254,A254=A255,A255=A256,A256=A257,A257=A258),IF(A258+1&gt;MATCH(0,Input_Lieferant!$B$9:$B$158,-1),"",A258+1),A258),"")</f>
        <v/>
      </c>
      <c r="B259" s="29"/>
      <c r="C259" s="29"/>
      <c r="D259" s="29" t="str">
        <f t="shared" si="21"/>
        <v/>
      </c>
      <c r="E259" s="29"/>
      <c r="F259" s="29"/>
      <c r="G259" t="str">
        <f>IF(A259&lt;&gt;"", _xlfn.IFNA(INDEX(Grunddaten!$A$9:$R$134,MATCH(A259,Input_Lieferant!$B$9:$B$134,0),MATCH(Z259,Grunddaten!$A$8:$R$8,0)),""), "")&amp;""</f>
        <v/>
      </c>
      <c r="H259" s="29"/>
      <c r="I259" s="29"/>
      <c r="J259" s="29"/>
      <c r="K259" s="29"/>
      <c r="L259" s="29"/>
      <c r="M259" s="29"/>
      <c r="N259" s="29"/>
      <c r="O259" s="29"/>
      <c r="P259" s="29"/>
      <c r="Q259" s="29"/>
      <c r="R259" s="29"/>
      <c r="S259" s="29"/>
      <c r="T259" s="29"/>
      <c r="U259" s="29"/>
      <c r="V259" s="29"/>
      <c r="W259" s="29"/>
      <c r="X259" s="29"/>
      <c r="Y259" s="29"/>
      <c r="Z259" s="29" t="str">
        <f t="shared" si="18"/>
        <v/>
      </c>
      <c r="AM259" s="6"/>
    </row>
    <row r="260" spans="1:39" x14ac:dyDescent="0.2">
      <c r="A260" t="str">
        <f>IFERROR(IF(AND(A249=A250,A250=A251,A251=A252,A252=A253,A253=A254,A254=A255,A255=A256,A256=A257,A257=A258,A258=A259),IF(A259+1&gt;MATCH(0,Input_Lieferant!$B$9:$B$158,-1),"",A259+1),A259),"")</f>
        <v/>
      </c>
      <c r="B260" s="29"/>
      <c r="C260" s="29"/>
      <c r="D260" s="29" t="str">
        <f t="shared" si="21"/>
        <v/>
      </c>
      <c r="E260" s="29"/>
      <c r="F260" s="29"/>
      <c r="G260" t="str">
        <f>IF(A260&lt;&gt;"", _xlfn.IFNA(INDEX(Grunddaten!$A$9:$R$134,MATCH(A260,Input_Lieferant!$B$9:$B$134,0),MATCH(Z260,Grunddaten!$A$8:$R$8,0)),""), "")&amp;""</f>
        <v/>
      </c>
      <c r="H260" s="29"/>
      <c r="I260" s="29"/>
      <c r="J260" s="29"/>
      <c r="K260" s="29"/>
      <c r="L260" s="29"/>
      <c r="M260" s="29"/>
      <c r="N260" s="29"/>
      <c r="O260" s="29"/>
      <c r="P260" s="29"/>
      <c r="Q260" s="29"/>
      <c r="R260" s="29"/>
      <c r="S260" s="29"/>
      <c r="T260" s="29"/>
      <c r="U260" s="29"/>
      <c r="V260" s="29"/>
      <c r="W260" s="29"/>
      <c r="X260" s="29"/>
      <c r="Y260" s="29"/>
      <c r="Z260" s="29" t="str">
        <f t="shared" si="18"/>
        <v/>
      </c>
      <c r="AM260" s="6"/>
    </row>
    <row r="261" spans="1:39" x14ac:dyDescent="0.2">
      <c r="A261" t="str">
        <f>IFERROR(IF(AND(A250=A251,A251=A252,A252=A253,A253=A254,A254=A255,A255=A256,A256=A257,A257=A258,A258=A259,A259=A260),IF(A260+1&gt;MATCH(0,Input_Lieferant!$B$9:$B$158,-1),"",A260+1),A260),"")</f>
        <v/>
      </c>
      <c r="B261" s="29"/>
      <c r="C261" s="29"/>
      <c r="D261" s="29" t="str">
        <f t="shared" si="21"/>
        <v/>
      </c>
      <c r="E261" s="29"/>
      <c r="F261" s="29"/>
      <c r="G261" t="str">
        <f>IF(A261&lt;&gt;"", _xlfn.IFNA(INDEX(Grunddaten!$A$9:$R$134,MATCH(A261,Input_Lieferant!$B$9:$B$134,0),MATCH(Z261,Grunddaten!$A$8:$R$8,0)),""), "")&amp;""</f>
        <v/>
      </c>
      <c r="H261" s="29"/>
      <c r="I261" s="29"/>
      <c r="J261" s="29"/>
      <c r="K261" s="29"/>
      <c r="L261" s="29"/>
      <c r="M261" s="29"/>
      <c r="N261" s="29"/>
      <c r="O261" s="29"/>
      <c r="P261" s="29"/>
      <c r="Q261" s="29"/>
      <c r="R261" s="29"/>
      <c r="S261" s="29"/>
      <c r="T261" s="29"/>
      <c r="U261" s="29"/>
      <c r="V261" s="29"/>
      <c r="W261" s="29"/>
      <c r="X261" s="29"/>
      <c r="Y261" s="29"/>
      <c r="Z261" s="29" t="str">
        <f t="shared" si="18"/>
        <v/>
      </c>
      <c r="AM261" s="6"/>
    </row>
    <row r="262" spans="1:39" x14ac:dyDescent="0.2">
      <c r="A262" t="str">
        <f>IFERROR(IF(AND(A251=A252,A252=A253,A253=A254,A254=A255,A255=A256,A256=A257,A257=A258,A258=A259,A259=A260,A260=A261),IF(A261+1&gt;MATCH(0,Input_Lieferant!$B$9:$B$158,-1),"",A261+1),A261),"")</f>
        <v/>
      </c>
      <c r="B262" s="29"/>
      <c r="C262" s="29"/>
      <c r="D262" s="29" t="str">
        <f t="shared" ref="D262:D275" si="22">IF(A262="","","001")</f>
        <v/>
      </c>
      <c r="E262" s="29"/>
      <c r="F262" s="29"/>
      <c r="G262" t="str">
        <f>IF(A262&lt;&gt;"", _xlfn.IFNA(INDEX(Grunddaten!$A$9:$R$134,MATCH(A262,Input_Lieferant!$B$9:$B$134,0),MATCH(Z262,Grunddaten!$A$8:$R$8,0)),""), "")&amp;""</f>
        <v/>
      </c>
      <c r="H262" s="29"/>
      <c r="I262" s="29"/>
      <c r="J262" s="29"/>
      <c r="K262" s="29"/>
      <c r="L262" s="29"/>
      <c r="M262" s="29"/>
      <c r="N262" s="29"/>
      <c r="O262" s="29"/>
      <c r="P262" s="29"/>
      <c r="Q262" s="29"/>
      <c r="R262" s="29"/>
      <c r="S262" s="29"/>
      <c r="T262" s="29"/>
      <c r="U262" s="29"/>
      <c r="V262" s="29"/>
      <c r="W262" s="29"/>
      <c r="X262" s="29"/>
      <c r="Y262" s="29"/>
      <c r="Z262" s="29" t="str">
        <f t="shared" si="18"/>
        <v/>
      </c>
      <c r="AM262" s="6"/>
    </row>
    <row r="263" spans="1:39" x14ac:dyDescent="0.2">
      <c r="A263" t="str">
        <f>IFERROR(IF(AND(A252=A253,A253=A254,A254=A255,A255=A256,A256=A257,A257=A258,A258=A259,A259=A260,A260=A261,A261=A262),IF(A262+1&gt;MATCH(0,Input_Lieferant!$B$9:$B$158,-1),"",A262+1),A262),"")</f>
        <v/>
      </c>
      <c r="B263" s="29"/>
      <c r="C263" s="29"/>
      <c r="D263" s="29" t="str">
        <f t="shared" si="22"/>
        <v/>
      </c>
      <c r="E263" s="29"/>
      <c r="F263" s="29"/>
      <c r="G263" t="str">
        <f>IF(A263&lt;&gt;"", _xlfn.IFNA(INDEX(Grunddaten!$A$9:$R$134,MATCH(A263,Input_Lieferant!$B$9:$B$134,0),MATCH(Z263,Grunddaten!$A$8:$R$8,0)),""), "")&amp;""</f>
        <v/>
      </c>
      <c r="H263" s="29"/>
      <c r="I263" s="29"/>
      <c r="J263" s="29"/>
      <c r="K263" s="29"/>
      <c r="L263" s="29"/>
      <c r="M263" s="29"/>
      <c r="N263" s="29"/>
      <c r="O263" s="29"/>
      <c r="P263" s="29"/>
      <c r="Q263" s="29"/>
      <c r="R263" s="29"/>
      <c r="S263" s="29"/>
      <c r="T263" s="29"/>
      <c r="U263" s="29"/>
      <c r="V263" s="29"/>
      <c r="W263" s="29"/>
      <c r="X263" s="29"/>
      <c r="Y263" s="29"/>
      <c r="Z263" s="29" t="str">
        <f t="shared" si="18"/>
        <v/>
      </c>
      <c r="AM263" s="6"/>
    </row>
    <row r="264" spans="1:39" x14ac:dyDescent="0.2">
      <c r="A264" t="str">
        <f>IFERROR(IF(AND(A253=A254,A254=A255,A255=A256,A256=A257,A257=A258,A258=A259,A259=A260,A260=A261,A261=A262,A262=A263),IF(A263+1&gt;MATCH(0,Input_Lieferant!$B$9:$B$158,-1),"",A263+1),A263),"")</f>
        <v/>
      </c>
      <c r="B264" s="29"/>
      <c r="C264" s="29"/>
      <c r="D264" s="29" t="str">
        <f t="shared" si="22"/>
        <v/>
      </c>
      <c r="E264" s="29"/>
      <c r="F264" s="29"/>
      <c r="G264" t="str">
        <f>IF(A264&lt;&gt;"", _xlfn.IFNA(INDEX(Grunddaten!$A$9:$R$134,MATCH(A264,Input_Lieferant!$B$9:$B$134,0),MATCH(Z264,Grunddaten!$A$8:$R$8,0)),""), "")&amp;""</f>
        <v/>
      </c>
      <c r="H264" s="29"/>
      <c r="I264" s="29"/>
      <c r="J264" s="29"/>
      <c r="K264" s="29"/>
      <c r="L264" s="29"/>
      <c r="M264" s="29"/>
      <c r="N264" s="29"/>
      <c r="O264" s="29"/>
      <c r="P264" s="29"/>
      <c r="Q264" s="29"/>
      <c r="R264" s="29"/>
      <c r="S264" s="29"/>
      <c r="T264" s="29"/>
      <c r="U264" s="29"/>
      <c r="V264" s="29"/>
      <c r="W264" s="29"/>
      <c r="X264" s="29"/>
      <c r="Y264" s="29"/>
      <c r="Z264" s="29" t="str">
        <f t="shared" si="18"/>
        <v/>
      </c>
      <c r="AM264" s="6"/>
    </row>
    <row r="265" spans="1:39" x14ac:dyDescent="0.2">
      <c r="A265" s="54" t="str">
        <f>IFERROR(IF(AND(A254=A255,A255=A256,A256=A257,A257=A258,A258=A259,A259=A260,A260=A261,A261=A262,A262=A263,A263=A264),IF(A264+1&gt;MATCH(0,Input_Lieferant!$B$9:$B$158,-1),"",A264+1),A264),"")</f>
        <v/>
      </c>
      <c r="B265" s="30"/>
      <c r="C265" s="30"/>
      <c r="D265" s="30" t="str">
        <f t="shared" si="22"/>
        <v/>
      </c>
      <c r="E265" s="30"/>
      <c r="F265" s="30"/>
      <c r="G265" s="54" t="str">
        <f>IF(A265&lt;&gt;"", _xlfn.IFNA(INDEX(Grunddaten!$A$9:$R$134,MATCH(A265,Input_Lieferant!$B$9:$B$134,0),MATCH(Z265,Grunddaten!$A$8:$R$8,0)),""), "")&amp;""</f>
        <v/>
      </c>
      <c r="H265" s="30"/>
      <c r="I265" s="30"/>
      <c r="J265" s="30"/>
      <c r="K265" s="30"/>
      <c r="L265" s="30"/>
      <c r="M265" s="30"/>
      <c r="N265" s="30"/>
      <c r="O265" s="30"/>
      <c r="P265" s="30"/>
      <c r="Q265" s="30"/>
      <c r="R265" s="30"/>
      <c r="S265" s="30"/>
      <c r="T265" s="30"/>
      <c r="U265" s="30"/>
      <c r="V265" s="30"/>
      <c r="W265" s="30"/>
      <c r="X265" s="30"/>
      <c r="Y265" s="30"/>
      <c r="Z265" s="89" t="str">
        <f t="shared" si="18"/>
        <v/>
      </c>
      <c r="AM265" s="6"/>
    </row>
    <row r="266" spans="1:39" x14ac:dyDescent="0.2">
      <c r="A266" t="str">
        <f>IFERROR(IF(AND(A255=A256,A256=A257,A257=A258,A258=A259,A259=A260,A260=A261,A261=A262,A262=A263,A263=A264,A264=A265),IF(A265+1&gt;MATCH(0,Input_Lieferant!$B$9:$B$158,-1),"",A265+1),A265),"")</f>
        <v/>
      </c>
      <c r="B266" s="29"/>
      <c r="C266" s="29"/>
      <c r="D266" s="29" t="str">
        <f t="shared" si="22"/>
        <v/>
      </c>
      <c r="E266" s="29"/>
      <c r="F266" s="29"/>
      <c r="G266" t="str">
        <f>IF(A266&lt;&gt;"", _xlfn.IFNA(INDEX(Grunddaten!$A$9:$R$134,MATCH(A266,Input_Lieferant!$B$9:$B$134,0),MATCH(Z266,Grunddaten!$A$8:$R$8,0)),""), "")&amp;""</f>
        <v/>
      </c>
      <c r="H266" s="29"/>
      <c r="I266" s="29"/>
      <c r="J266" s="29"/>
      <c r="K266" s="29"/>
      <c r="L266" s="29"/>
      <c r="M266" s="29"/>
      <c r="N266" s="29"/>
      <c r="O266" s="29"/>
      <c r="P266" s="29"/>
      <c r="Q266" s="29"/>
      <c r="R266" s="29"/>
      <c r="S266" s="29"/>
      <c r="T266" s="29"/>
      <c r="U266" s="29"/>
      <c r="V266" s="29"/>
      <c r="W266" s="29"/>
      <c r="X266" s="29"/>
      <c r="Y266" s="29"/>
      <c r="Z266" s="29" t="str">
        <f t="shared" si="18"/>
        <v/>
      </c>
      <c r="AM266" s="6"/>
    </row>
    <row r="267" spans="1:39" x14ac:dyDescent="0.2">
      <c r="A267" t="str">
        <f>IFERROR(IF(AND(A256=A257,A257=A258,A258=A259,A259=A260,A260=A261,A261=A262,A262=A263,A263=A264,A264=A265,A265=A266),IF(A266+1&gt;MATCH(0,Input_Lieferant!$B$9:$B$158,-1),"",A266+1),A266),"")</f>
        <v/>
      </c>
      <c r="B267" s="29"/>
      <c r="C267" s="29"/>
      <c r="D267" s="29" t="str">
        <f t="shared" si="22"/>
        <v/>
      </c>
      <c r="E267" s="29" t="s">
        <v>178</v>
      </c>
      <c r="F267" s="29" t="s">
        <v>178</v>
      </c>
      <c r="G267" t="str">
        <f>IF(A267&lt;&gt;"", _xlfn.IFNA(INDEX(Grunddaten!$A$9:$R$134,MATCH(A267,Input_Lieferant!$B$9:$B$134,0),MATCH(Z267,Grunddaten!$A$8:$R$8,0)),""), "")&amp;""</f>
        <v/>
      </c>
      <c r="H267" s="29"/>
      <c r="I267" s="29"/>
      <c r="J267" s="29"/>
      <c r="K267" s="29"/>
      <c r="L267" s="29"/>
      <c r="M267" s="29"/>
      <c r="N267" s="29"/>
      <c r="O267" s="29"/>
      <c r="P267" s="29"/>
      <c r="Q267" s="29"/>
      <c r="R267" s="29"/>
      <c r="S267" s="29"/>
      <c r="T267" s="29"/>
      <c r="U267" s="29"/>
      <c r="V267" s="29"/>
      <c r="W267" s="29"/>
      <c r="X267" s="29"/>
      <c r="Y267" s="29"/>
      <c r="Z267" s="29" t="str">
        <f t="shared" si="18"/>
        <v/>
      </c>
      <c r="AM267" s="6"/>
    </row>
    <row r="268" spans="1:39" x14ac:dyDescent="0.2">
      <c r="A268" t="str">
        <f>IFERROR(IF(AND(A257=A258,A258=A259,A259=A260,A260=A261,A261=A262,A262=A263,A263=A264,A264=A265,A265=A266,A266=A267),IF(A267+1&gt;MATCH(0,Input_Lieferant!$B$9:$B$158,-1),"",A267+1),A267),"")</f>
        <v/>
      </c>
      <c r="B268" s="29"/>
      <c r="C268" s="29"/>
      <c r="D268" s="29" t="str">
        <f t="shared" si="22"/>
        <v/>
      </c>
      <c r="E268" s="29"/>
      <c r="F268" s="29"/>
      <c r="G268" t="str">
        <f>IF(A268&lt;&gt;"", _xlfn.IFNA(INDEX(Grunddaten!$A$9:$R$134,MATCH(A268,Input_Lieferant!$B$9:$B$134,0),MATCH(Z268,Grunddaten!$A$8:$R$8,0)),""), "")&amp;""</f>
        <v/>
      </c>
      <c r="H268" s="29"/>
      <c r="I268" s="29"/>
      <c r="J268" s="29"/>
      <c r="K268" s="29"/>
      <c r="L268" s="29"/>
      <c r="M268" s="29"/>
      <c r="N268" s="29"/>
      <c r="O268" s="29"/>
      <c r="P268" s="29"/>
      <c r="Q268" s="29"/>
      <c r="R268" s="29"/>
      <c r="S268" s="29"/>
      <c r="T268" s="29"/>
      <c r="U268" s="29"/>
      <c r="V268" s="29"/>
      <c r="W268" s="29"/>
      <c r="X268" s="29"/>
      <c r="Y268" s="29"/>
      <c r="Z268" s="29" t="str">
        <f t="shared" si="18"/>
        <v/>
      </c>
      <c r="AM268" s="6"/>
    </row>
    <row r="269" spans="1:39" x14ac:dyDescent="0.2">
      <c r="A269" t="str">
        <f>IFERROR(IF(AND(A258=A259,A259=A260,A260=A261,A261=A262,A262=A263,A263=A264,A264=A265,A265=A266,A266=A267,A267=A268),IF(A268+1&gt;MATCH(0,Input_Lieferant!$B$9:$B$158,-1),"",A268+1),A268),"")</f>
        <v/>
      </c>
      <c r="B269" s="29"/>
      <c r="C269" s="29"/>
      <c r="D269" s="29" t="str">
        <f t="shared" si="22"/>
        <v/>
      </c>
      <c r="E269" s="29"/>
      <c r="F269" s="29"/>
      <c r="G269" t="str">
        <f>IF(A269&lt;&gt;"", _xlfn.IFNA(INDEX(Grunddaten!$A$9:$R$134,MATCH(A269,Input_Lieferant!$B$9:$B$134,0),MATCH(Z269,Grunddaten!$A$8:$R$8,0)),""), "")&amp;""</f>
        <v/>
      </c>
      <c r="H269" s="29"/>
      <c r="I269" s="29"/>
      <c r="J269" s="29"/>
      <c r="K269" s="29"/>
      <c r="L269" s="29"/>
      <c r="M269" s="29"/>
      <c r="N269" s="29"/>
      <c r="O269" s="29"/>
      <c r="P269" s="29"/>
      <c r="Q269" s="29"/>
      <c r="R269" s="29"/>
      <c r="S269" s="29"/>
      <c r="T269" s="29"/>
      <c r="U269" s="29"/>
      <c r="V269" s="29"/>
      <c r="W269" s="29"/>
      <c r="X269" s="29"/>
      <c r="Y269" s="29"/>
      <c r="Z269" s="29" t="str">
        <f t="shared" si="18"/>
        <v/>
      </c>
      <c r="AM269" s="6"/>
    </row>
    <row r="270" spans="1:39" x14ac:dyDescent="0.2">
      <c r="A270" t="str">
        <f>IFERROR(IF(AND(A259=A260,A260=A261,A261=A262,A262=A263,A263=A264,A264=A265,A265=A266,A266=A267,A267=A268,A268=A269),IF(A269+1&gt;MATCH(0,Input_Lieferant!$B$9:$B$158,-1),"",A269+1),A269),"")</f>
        <v/>
      </c>
      <c r="B270" s="29"/>
      <c r="C270" s="29"/>
      <c r="D270" s="29" t="str">
        <f t="shared" si="22"/>
        <v/>
      </c>
      <c r="E270" s="29"/>
      <c r="F270" s="29"/>
      <c r="G270" t="str">
        <f>IF(A270&lt;&gt;"", _xlfn.IFNA(INDEX(Grunddaten!$A$9:$R$134,MATCH(A270,Input_Lieferant!$B$9:$B$134,0),MATCH(Z270,Grunddaten!$A$8:$R$8,0)),""), "")&amp;""</f>
        <v/>
      </c>
      <c r="H270" s="29"/>
      <c r="I270" s="29"/>
      <c r="J270" s="29"/>
      <c r="K270" s="29"/>
      <c r="L270" s="29"/>
      <c r="M270" s="29"/>
      <c r="N270" s="29"/>
      <c r="O270" s="29"/>
      <c r="P270" s="29"/>
      <c r="Q270" s="29"/>
      <c r="R270" s="29"/>
      <c r="S270" s="29"/>
      <c r="T270" s="29"/>
      <c r="U270" s="29"/>
      <c r="V270" s="29"/>
      <c r="W270" s="29"/>
      <c r="X270" s="29"/>
      <c r="Y270" s="29"/>
      <c r="Z270" s="29" t="str">
        <f t="shared" ref="Z270:Z333" si="23">IF(A270&lt;&gt;"", Z259&amp;"","")</f>
        <v/>
      </c>
      <c r="AM270" s="6"/>
    </row>
    <row r="271" spans="1:39" x14ac:dyDescent="0.2">
      <c r="A271" t="str">
        <f>IFERROR(IF(AND(A260=A261,A261=A262,A262=A263,A263=A264,A264=A265,A265=A266,A266=A267,A267=A268,A268=A269,A269=A270),IF(A270+1&gt;MATCH(0,Input_Lieferant!$B$9:$B$158,-1),"",A270+1),A270),"")</f>
        <v/>
      </c>
      <c r="B271" s="29"/>
      <c r="C271" s="29"/>
      <c r="D271" s="29" t="str">
        <f t="shared" si="22"/>
        <v/>
      </c>
      <c r="E271" s="29"/>
      <c r="F271" s="29"/>
      <c r="G271" t="str">
        <f>IF(A271&lt;&gt;"", _xlfn.IFNA(INDEX(Grunddaten!$A$9:$R$134,MATCH(A271,Input_Lieferant!$B$9:$B$134,0),MATCH(Z271,Grunddaten!$A$8:$R$8,0)),""), "")&amp;""</f>
        <v/>
      </c>
      <c r="H271" s="29"/>
      <c r="I271" s="29"/>
      <c r="J271" s="29"/>
      <c r="K271" s="29"/>
      <c r="L271" s="29"/>
      <c r="M271" s="29"/>
      <c r="N271" s="29"/>
      <c r="O271" s="29"/>
      <c r="P271" s="29"/>
      <c r="Q271" s="29"/>
      <c r="R271" s="29"/>
      <c r="S271" s="29"/>
      <c r="T271" s="29"/>
      <c r="U271" s="29"/>
      <c r="V271" s="29"/>
      <c r="W271" s="29"/>
      <c r="X271" s="29"/>
      <c r="Y271" s="29"/>
      <c r="Z271" s="29" t="str">
        <f t="shared" si="23"/>
        <v/>
      </c>
      <c r="AM271" s="6"/>
    </row>
    <row r="272" spans="1:39" x14ac:dyDescent="0.2">
      <c r="A272" t="str">
        <f>IFERROR(IF(AND(A261=A262,A262=A263,A263=A264,A264=A265,A265=A266,A266=A267,A267=A268,A268=A269,A269=A270,A270=A271),IF(A271+1&gt;MATCH(0,Input_Lieferant!$B$9:$B$158,-1),"",A271+1),A271),"")</f>
        <v/>
      </c>
      <c r="B272" s="29"/>
      <c r="C272" s="29"/>
      <c r="D272" s="29" t="str">
        <f t="shared" si="22"/>
        <v/>
      </c>
      <c r="E272" s="29"/>
      <c r="F272" s="29"/>
      <c r="G272" t="str">
        <f>IF(A272&lt;&gt;"", _xlfn.IFNA(INDEX(Grunddaten!$A$9:$R$134,MATCH(A272,Input_Lieferant!$B$9:$B$134,0),MATCH(Z272,Grunddaten!$A$8:$R$8,0)),""), "")&amp;""</f>
        <v/>
      </c>
      <c r="H272" s="29"/>
      <c r="I272" s="29"/>
      <c r="J272" s="29"/>
      <c r="K272" s="29"/>
      <c r="L272" s="29"/>
      <c r="M272" s="29"/>
      <c r="N272" s="29"/>
      <c r="O272" s="29"/>
      <c r="P272" s="29"/>
      <c r="Q272" s="29"/>
      <c r="R272" s="29"/>
      <c r="S272" s="29"/>
      <c r="T272" s="29"/>
      <c r="U272" s="29"/>
      <c r="V272" s="29"/>
      <c r="W272" s="29"/>
      <c r="X272" s="29"/>
      <c r="Y272" s="29"/>
      <c r="Z272" s="29" t="str">
        <f t="shared" si="23"/>
        <v/>
      </c>
      <c r="AM272" s="6"/>
    </row>
    <row r="273" spans="1:39" x14ac:dyDescent="0.2">
      <c r="A273" t="str">
        <f>IFERROR(IF(AND(A262=A263,A263=A264,A264=A265,A265=A266,A266=A267,A267=A268,A268=A269,A269=A270,A270=A271,A271=A272),IF(A272+1&gt;MATCH(0,Input_Lieferant!$B$9:$B$158,-1),"",A272+1),A272),"")</f>
        <v/>
      </c>
      <c r="B273" s="29"/>
      <c r="C273" s="29"/>
      <c r="D273" s="29" t="str">
        <f t="shared" si="22"/>
        <v/>
      </c>
      <c r="E273" s="29"/>
      <c r="F273" s="29"/>
      <c r="G273" t="str">
        <f>IF(A273&lt;&gt;"", _xlfn.IFNA(INDEX(Grunddaten!$A$9:$R$134,MATCH(A273,Input_Lieferant!$B$9:$B$134,0),MATCH(Z273,Grunddaten!$A$8:$R$8,0)),""), "")&amp;""</f>
        <v/>
      </c>
      <c r="H273" s="29"/>
      <c r="I273" s="29"/>
      <c r="J273" s="29"/>
      <c r="K273" s="29"/>
      <c r="L273" s="29"/>
      <c r="M273" s="29"/>
      <c r="N273" s="29"/>
      <c r="O273" s="29"/>
      <c r="P273" s="29"/>
      <c r="Q273" s="29"/>
      <c r="R273" s="29"/>
      <c r="S273" s="29"/>
      <c r="T273" s="29"/>
      <c r="U273" s="29"/>
      <c r="V273" s="29"/>
      <c r="W273" s="29"/>
      <c r="X273" s="29"/>
      <c r="Y273" s="29"/>
      <c r="Z273" s="29" t="str">
        <f t="shared" si="23"/>
        <v/>
      </c>
      <c r="AM273" s="6"/>
    </row>
    <row r="274" spans="1:39" x14ac:dyDescent="0.2">
      <c r="A274" t="str">
        <f>IFERROR(IF(AND(A263=A264,A264=A265,A265=A266,A266=A267,A267=A268,A268=A269,A269=A270,A270=A271,A271=A272,A272=A273),IF(A273+1&gt;MATCH(0,Input_Lieferant!$B$9:$B$158,-1),"",A273+1),A273),"")</f>
        <v/>
      </c>
      <c r="B274" s="29"/>
      <c r="C274" s="29"/>
      <c r="D274" s="29" t="str">
        <f t="shared" si="22"/>
        <v/>
      </c>
      <c r="E274" s="29"/>
      <c r="F274" s="29"/>
      <c r="G274" t="str">
        <f>IF(A274&lt;&gt;"", _xlfn.IFNA(INDEX(Grunddaten!$A$9:$R$134,MATCH(A274,Input_Lieferant!$B$9:$B$134,0),MATCH(Z274,Grunddaten!$A$8:$R$8,0)),""), "")&amp;""</f>
        <v/>
      </c>
      <c r="H274" s="29"/>
      <c r="I274" s="29"/>
      <c r="J274" s="29"/>
      <c r="K274" s="29"/>
      <c r="L274" s="29"/>
      <c r="M274" s="29"/>
      <c r="N274" s="29"/>
      <c r="O274" s="29"/>
      <c r="P274" s="29"/>
      <c r="Q274" s="29"/>
      <c r="R274" s="29"/>
      <c r="S274" s="29"/>
      <c r="T274" s="29"/>
      <c r="U274" s="29"/>
      <c r="V274" s="29"/>
      <c r="W274" s="29"/>
      <c r="X274" s="29"/>
      <c r="Y274" s="29"/>
      <c r="Z274" s="29" t="str">
        <f t="shared" si="23"/>
        <v/>
      </c>
      <c r="AM274" s="6"/>
    </row>
    <row r="275" spans="1:39" x14ac:dyDescent="0.2">
      <c r="A275" t="str">
        <f>IFERROR(IF(AND(A264=A265,A265=A266,A266=A267,A267=A268,A268=A269,A269=A270,A270=A271,A271=A272,A272=A273,A273=A274),IF(A274+1&gt;MATCH(0,Input_Lieferant!$B$9:$B$158,-1),"",A274+1),A274),"")</f>
        <v/>
      </c>
      <c r="B275" s="29"/>
      <c r="C275" s="29"/>
      <c r="D275" s="29" t="str">
        <f t="shared" si="22"/>
        <v/>
      </c>
      <c r="E275" s="29"/>
      <c r="F275" s="29"/>
      <c r="G275" t="str">
        <f>IF(A275&lt;&gt;"", _xlfn.IFNA(INDEX(Grunddaten!$A$9:$R$134,MATCH(A275,Input_Lieferant!$B$9:$B$134,0),MATCH(Z275,Grunddaten!$A$8:$R$8,0)),""), "")&amp;""</f>
        <v/>
      </c>
      <c r="H275" s="29"/>
      <c r="I275" s="29"/>
      <c r="J275" s="29"/>
      <c r="K275" s="29"/>
      <c r="L275" s="29"/>
      <c r="M275" s="29"/>
      <c r="N275" s="29"/>
      <c r="O275" s="29"/>
      <c r="P275" s="29"/>
      <c r="Q275" s="29"/>
      <c r="R275" s="29"/>
      <c r="S275" s="29"/>
      <c r="T275" s="29"/>
      <c r="U275" s="29"/>
      <c r="V275" s="29"/>
      <c r="W275" s="29"/>
      <c r="X275" s="29"/>
      <c r="Y275" s="29"/>
      <c r="Z275" s="29" t="str">
        <f t="shared" si="23"/>
        <v/>
      </c>
      <c r="AM275" s="6"/>
    </row>
    <row r="276" spans="1:39" x14ac:dyDescent="0.2">
      <c r="A276" s="54" t="str">
        <f>IFERROR(IF(AND(A265=A266,A266=A267,A267=A268,A268=A269,A269=A270,A270=A271,A271=A272,A272=A273,A273=A274,A274=A275),IF(A275+1&gt;MATCH(0,Input_Lieferant!$B$9:$B$158,-1),"",A275+1),A275),"")</f>
        <v/>
      </c>
      <c r="B276" s="30"/>
      <c r="C276" s="30"/>
      <c r="D276" s="30" t="str">
        <f t="shared" ref="D276:D289" si="24">IF(A276="","","001")</f>
        <v/>
      </c>
      <c r="E276" s="30"/>
      <c r="F276" s="30"/>
      <c r="G276" s="54" t="str">
        <f>IF(A276&lt;&gt;"", _xlfn.IFNA(INDEX(Grunddaten!$A$9:$R$134,MATCH(A276,Input_Lieferant!$B$9:$B$134,0),MATCH(Z276,Grunddaten!$A$8:$R$8,0)),""), "")&amp;""</f>
        <v/>
      </c>
      <c r="H276" s="30"/>
      <c r="I276" s="30"/>
      <c r="J276" s="30"/>
      <c r="K276" s="30"/>
      <c r="L276" s="30"/>
      <c r="M276" s="30"/>
      <c r="N276" s="30"/>
      <c r="O276" s="30"/>
      <c r="P276" s="30"/>
      <c r="Q276" s="30"/>
      <c r="R276" s="30"/>
      <c r="S276" s="30"/>
      <c r="T276" s="30"/>
      <c r="U276" s="30"/>
      <c r="V276" s="30"/>
      <c r="W276" s="30"/>
      <c r="X276" s="30"/>
      <c r="Y276" s="30"/>
      <c r="Z276" s="89" t="str">
        <f t="shared" si="23"/>
        <v/>
      </c>
      <c r="AM276" s="6"/>
    </row>
    <row r="277" spans="1:39" x14ac:dyDescent="0.2">
      <c r="A277" t="str">
        <f>IFERROR(IF(AND(A266=A267,A267=A268,A268=A269,A269=A270,A270=A271,A271=A272,A272=A273,A273=A274,A274=A275,A275=A276),IF(A276+1&gt;MATCH(0,Input_Lieferant!$B$9:$B$158,-1),"",A276+1),A276),"")</f>
        <v/>
      </c>
      <c r="B277" s="29"/>
      <c r="C277" s="29"/>
      <c r="D277" s="29" t="str">
        <f t="shared" si="24"/>
        <v/>
      </c>
      <c r="E277" s="29"/>
      <c r="F277" s="29"/>
      <c r="G277" t="str">
        <f>IF(A277&lt;&gt;"", _xlfn.IFNA(INDEX(Grunddaten!$A$9:$R$134,MATCH(A277,Input_Lieferant!$B$9:$B$134,0),MATCH(Z277,Grunddaten!$A$8:$R$8,0)),""), "")&amp;""</f>
        <v/>
      </c>
      <c r="H277" s="29"/>
      <c r="I277" s="29"/>
      <c r="J277" s="29"/>
      <c r="K277" s="29"/>
      <c r="L277" s="29"/>
      <c r="M277" s="29"/>
      <c r="N277" s="29"/>
      <c r="O277" s="29"/>
      <c r="P277" s="29"/>
      <c r="Q277" s="29"/>
      <c r="R277" s="29"/>
      <c r="S277" s="29"/>
      <c r="T277" s="29"/>
      <c r="U277" s="29"/>
      <c r="V277" s="29"/>
      <c r="W277" s="29"/>
      <c r="X277" s="29"/>
      <c r="Y277" s="29"/>
      <c r="Z277" s="29" t="str">
        <f t="shared" si="23"/>
        <v/>
      </c>
      <c r="AM277" s="6"/>
    </row>
    <row r="278" spans="1:39" x14ac:dyDescent="0.2">
      <c r="A278" t="str">
        <f>IFERROR(IF(AND(A267=A268,A268=A269,A269=A270,A270=A271,A271=A272,A272=A273,A273=A274,A274=A275,A275=A276,A276=A277),IF(A277+1&gt;MATCH(0,Input_Lieferant!$B$9:$B$158,-1),"",A277+1),A277),"")</f>
        <v/>
      </c>
      <c r="B278" s="29"/>
      <c r="C278" s="29"/>
      <c r="D278" s="29" t="str">
        <f t="shared" si="24"/>
        <v/>
      </c>
      <c r="E278" s="29"/>
      <c r="F278" s="29"/>
      <c r="G278" t="str">
        <f>IF(A278&lt;&gt;"", _xlfn.IFNA(INDEX(Grunddaten!$A$9:$R$134,MATCH(A278,Input_Lieferant!$B$9:$B$134,0),MATCH(Z278,Grunddaten!$A$8:$R$8,0)),""), "")&amp;""</f>
        <v/>
      </c>
      <c r="H278" s="29"/>
      <c r="I278" s="29"/>
      <c r="J278" s="29"/>
      <c r="K278" s="29"/>
      <c r="L278" s="29"/>
      <c r="M278" s="29"/>
      <c r="N278" s="29"/>
      <c r="O278" s="29"/>
      <c r="P278" s="29"/>
      <c r="Q278" s="29"/>
      <c r="R278" s="29"/>
      <c r="S278" s="29"/>
      <c r="T278" s="29"/>
      <c r="U278" s="29"/>
      <c r="V278" s="29"/>
      <c r="W278" s="29"/>
      <c r="X278" s="29"/>
      <c r="Y278" s="29"/>
      <c r="Z278" s="29" t="str">
        <f t="shared" si="23"/>
        <v/>
      </c>
      <c r="AM278" s="6"/>
    </row>
    <row r="279" spans="1:39" x14ac:dyDescent="0.2">
      <c r="A279" t="str">
        <f>IFERROR(IF(AND(A268=A269,A269=A270,A270=A271,A271=A272,A272=A273,A273=A274,A274=A275,A275=A276,A276=A277,A277=A278),IF(A278+1&gt;MATCH(0,Input_Lieferant!$B$9:$B$158,-1),"",A278+1),A278),"")</f>
        <v/>
      </c>
      <c r="B279" s="29"/>
      <c r="C279" s="29"/>
      <c r="D279" s="29" t="str">
        <f t="shared" si="24"/>
        <v/>
      </c>
      <c r="E279" s="29"/>
      <c r="F279" s="29"/>
      <c r="G279" t="str">
        <f>IF(A279&lt;&gt;"", _xlfn.IFNA(INDEX(Grunddaten!$A$9:$R$134,MATCH(A279,Input_Lieferant!$B$9:$B$134,0),MATCH(Z279,Grunddaten!$A$8:$R$8,0)),""), "")&amp;""</f>
        <v/>
      </c>
      <c r="H279" s="29"/>
      <c r="I279" s="29"/>
      <c r="J279" s="29"/>
      <c r="K279" s="29"/>
      <c r="L279" s="29"/>
      <c r="M279" s="29"/>
      <c r="N279" s="29"/>
      <c r="O279" s="29"/>
      <c r="P279" s="29"/>
      <c r="Q279" s="29"/>
      <c r="R279" s="29"/>
      <c r="S279" s="29"/>
      <c r="T279" s="29"/>
      <c r="U279" s="29"/>
      <c r="V279" s="29"/>
      <c r="W279" s="29"/>
      <c r="X279" s="29"/>
      <c r="Y279" s="29"/>
      <c r="Z279" s="29" t="str">
        <f t="shared" si="23"/>
        <v/>
      </c>
      <c r="AM279" s="6"/>
    </row>
    <row r="280" spans="1:39" x14ac:dyDescent="0.2">
      <c r="A280" t="str">
        <f>IFERROR(IF(AND(A269=A270,A270=A271,A271=A272,A272=A273,A273=A274,A274=A275,A275=A276,A276=A277,A277=A278,A278=A279),IF(A279+1&gt;MATCH(0,Input_Lieferant!$B$9:$B$158,-1),"",A279+1),A279),"")</f>
        <v/>
      </c>
      <c r="B280" s="29"/>
      <c r="C280" s="29"/>
      <c r="D280" s="29" t="str">
        <f t="shared" si="24"/>
        <v/>
      </c>
      <c r="E280" s="29"/>
      <c r="F280" s="29"/>
      <c r="G280" t="str">
        <f>IF(A280&lt;&gt;"", _xlfn.IFNA(INDEX(Grunddaten!$A$9:$R$134,MATCH(A280,Input_Lieferant!$B$9:$B$134,0),MATCH(Z280,Grunddaten!$A$8:$R$8,0)),""), "")&amp;""</f>
        <v/>
      </c>
      <c r="H280" s="29"/>
      <c r="I280" s="29"/>
      <c r="J280" s="29"/>
      <c r="K280" s="29"/>
      <c r="L280" s="29"/>
      <c r="M280" s="29"/>
      <c r="N280" s="29"/>
      <c r="O280" s="29"/>
      <c r="P280" s="29"/>
      <c r="Q280" s="29"/>
      <c r="R280" s="29"/>
      <c r="S280" s="29"/>
      <c r="T280" s="29"/>
      <c r="U280" s="29"/>
      <c r="V280" s="29"/>
      <c r="W280" s="29"/>
      <c r="X280" s="29"/>
      <c r="Y280" s="29"/>
      <c r="Z280" s="29" t="str">
        <f t="shared" si="23"/>
        <v/>
      </c>
      <c r="AM280" s="6"/>
    </row>
    <row r="281" spans="1:39" x14ac:dyDescent="0.2">
      <c r="A281" t="str">
        <f>IFERROR(IF(AND(A270=A271,A271=A272,A272=A273,A273=A274,A274=A275,A275=A276,A276=A277,A277=A278,A278=A279,A279=A280),IF(A280+1&gt;MATCH(0,Input_Lieferant!$B$9:$B$158,-1),"",A280+1),A280),"")</f>
        <v/>
      </c>
      <c r="B281" s="29"/>
      <c r="C281" s="29"/>
      <c r="D281" s="29" t="str">
        <f t="shared" si="24"/>
        <v/>
      </c>
      <c r="E281" s="29" t="s">
        <v>178</v>
      </c>
      <c r="F281" s="29" t="s">
        <v>178</v>
      </c>
      <c r="G281" t="str">
        <f>IF(A281&lt;&gt;"", _xlfn.IFNA(INDEX(Grunddaten!$A$9:$R$134,MATCH(A281,Input_Lieferant!$B$9:$B$134,0),MATCH(Z281,Grunddaten!$A$8:$R$8,0)),""), "")&amp;""</f>
        <v/>
      </c>
      <c r="H281" s="29"/>
      <c r="I281" s="29"/>
      <c r="J281" s="29"/>
      <c r="K281" s="29"/>
      <c r="L281" s="29"/>
      <c r="M281" s="29"/>
      <c r="N281" s="29"/>
      <c r="O281" s="29"/>
      <c r="P281" s="29"/>
      <c r="Q281" s="29"/>
      <c r="R281" s="29"/>
      <c r="S281" s="29"/>
      <c r="T281" s="29"/>
      <c r="U281" s="29"/>
      <c r="V281" s="29"/>
      <c r="W281" s="29"/>
      <c r="X281" s="29"/>
      <c r="Y281" s="29"/>
      <c r="Z281" s="29" t="str">
        <f t="shared" si="23"/>
        <v/>
      </c>
      <c r="AM281" s="6"/>
    </row>
    <row r="282" spans="1:39" x14ac:dyDescent="0.2">
      <c r="A282" t="str">
        <f>IFERROR(IF(AND(A271=A272,A272=A273,A273=A274,A274=A275,A275=A276,A276=A277,A277=A278,A278=A279,A279=A280,A280=A281),IF(A281+1&gt;MATCH(0,Input_Lieferant!$B$9:$B$158,-1),"",A281+1),A281),"")</f>
        <v/>
      </c>
      <c r="B282" s="29"/>
      <c r="C282" s="29"/>
      <c r="D282" s="29" t="str">
        <f t="shared" si="24"/>
        <v/>
      </c>
      <c r="E282" s="29"/>
      <c r="F282" s="29"/>
      <c r="G282" t="str">
        <f>IF(A282&lt;&gt;"", _xlfn.IFNA(INDEX(Grunddaten!$A$9:$R$134,MATCH(A282,Input_Lieferant!$B$9:$B$134,0),MATCH(Z282,Grunddaten!$A$8:$R$8,0)),""), "")&amp;""</f>
        <v/>
      </c>
      <c r="H282" s="29"/>
      <c r="I282" s="29"/>
      <c r="J282" s="29"/>
      <c r="K282" s="29"/>
      <c r="L282" s="29"/>
      <c r="M282" s="29"/>
      <c r="N282" s="29"/>
      <c r="O282" s="29"/>
      <c r="P282" s="29"/>
      <c r="Q282" s="29"/>
      <c r="R282" s="29"/>
      <c r="S282" s="29"/>
      <c r="T282" s="29"/>
      <c r="U282" s="29"/>
      <c r="V282" s="29"/>
      <c r="W282" s="29"/>
      <c r="X282" s="29"/>
      <c r="Y282" s="29"/>
      <c r="Z282" s="29" t="str">
        <f t="shared" si="23"/>
        <v/>
      </c>
      <c r="AM282" s="6"/>
    </row>
    <row r="283" spans="1:39" x14ac:dyDescent="0.2">
      <c r="A283" t="str">
        <f>IFERROR(IF(AND(A272=A273,A273=A274,A274=A275,A275=A276,A276=A277,A277=A278,A278=A279,A279=A280,A280=A281,A281=A282),IF(A282+1&gt;MATCH(0,Input_Lieferant!$B$9:$B$158,-1),"",A282+1),A282),"")</f>
        <v/>
      </c>
      <c r="B283" s="29"/>
      <c r="C283" s="29"/>
      <c r="D283" s="29" t="str">
        <f t="shared" si="24"/>
        <v/>
      </c>
      <c r="E283" s="29"/>
      <c r="F283" s="29"/>
      <c r="G283" t="str">
        <f>IF(A283&lt;&gt;"", _xlfn.IFNA(INDEX(Grunddaten!$A$9:$R$134,MATCH(A283,Input_Lieferant!$B$9:$B$134,0),MATCH(Z283,Grunddaten!$A$8:$R$8,0)),""), "")&amp;""</f>
        <v/>
      </c>
      <c r="H283" s="29"/>
      <c r="I283" s="29"/>
      <c r="J283" s="29"/>
      <c r="K283" s="29"/>
      <c r="L283" s="29"/>
      <c r="M283" s="29"/>
      <c r="N283" s="29"/>
      <c r="O283" s="29"/>
      <c r="P283" s="29"/>
      <c r="Q283" s="29"/>
      <c r="R283" s="29"/>
      <c r="S283" s="29"/>
      <c r="T283" s="29"/>
      <c r="U283" s="29"/>
      <c r="V283" s="29"/>
      <c r="W283" s="29"/>
      <c r="X283" s="29"/>
      <c r="Y283" s="29"/>
      <c r="Z283" s="29" t="str">
        <f t="shared" si="23"/>
        <v/>
      </c>
      <c r="AM283" s="6"/>
    </row>
    <row r="284" spans="1:39" x14ac:dyDescent="0.2">
      <c r="A284" t="str">
        <f>IFERROR(IF(AND(A273=A274,A274=A275,A275=A276,A276=A277,A277=A278,A278=A279,A279=A280,A280=A281,A281=A282,A282=A283),IF(A283+1&gt;MATCH(0,Input_Lieferant!$B$9:$B$158,-1),"",A283+1),A283),"")</f>
        <v/>
      </c>
      <c r="B284" s="29"/>
      <c r="C284" s="29"/>
      <c r="D284" s="29" t="str">
        <f t="shared" si="24"/>
        <v/>
      </c>
      <c r="E284" s="29"/>
      <c r="F284" s="29"/>
      <c r="G284" t="str">
        <f>IF(A284&lt;&gt;"", _xlfn.IFNA(INDEX(Grunddaten!$A$9:$R$134,MATCH(A284,Input_Lieferant!$B$9:$B$134,0),MATCH(Z284,Grunddaten!$A$8:$R$8,0)),""), "")&amp;""</f>
        <v/>
      </c>
      <c r="H284" s="29"/>
      <c r="I284" s="29"/>
      <c r="J284" s="29"/>
      <c r="K284" s="29"/>
      <c r="L284" s="29"/>
      <c r="M284" s="29"/>
      <c r="N284" s="29"/>
      <c r="O284" s="29"/>
      <c r="P284" s="29"/>
      <c r="Q284" s="29"/>
      <c r="R284" s="29"/>
      <c r="S284" s="29"/>
      <c r="T284" s="29"/>
      <c r="U284" s="29"/>
      <c r="V284" s="29"/>
      <c r="W284" s="29"/>
      <c r="X284" s="29"/>
      <c r="Y284" s="29"/>
      <c r="Z284" s="29" t="str">
        <f t="shared" si="23"/>
        <v/>
      </c>
      <c r="AM284" s="6"/>
    </row>
    <row r="285" spans="1:39" x14ac:dyDescent="0.2">
      <c r="A285" t="str">
        <f>IFERROR(IF(AND(A274=A275,A275=A276,A276=A277,A277=A278,A278=A279,A279=A280,A280=A281,A281=A282,A282=A283,A283=A284),IF(A284+1&gt;MATCH(0,Input_Lieferant!$B$9:$B$158,-1),"",A284+1),A284),"")</f>
        <v/>
      </c>
      <c r="B285" s="29"/>
      <c r="C285" s="29"/>
      <c r="D285" s="29" t="str">
        <f t="shared" si="24"/>
        <v/>
      </c>
      <c r="E285" s="29"/>
      <c r="F285" s="29"/>
      <c r="G285" t="str">
        <f>IF(A285&lt;&gt;"", _xlfn.IFNA(INDEX(Grunddaten!$A$9:$R$134,MATCH(A285,Input_Lieferant!$B$9:$B$134,0),MATCH(Z285,Grunddaten!$A$8:$R$8,0)),""), "")&amp;""</f>
        <v/>
      </c>
      <c r="H285" s="29"/>
      <c r="I285" s="29"/>
      <c r="J285" s="29"/>
      <c r="K285" s="29"/>
      <c r="L285" s="29"/>
      <c r="M285" s="29"/>
      <c r="N285" s="29"/>
      <c r="O285" s="29"/>
      <c r="P285" s="29"/>
      <c r="Q285" s="29"/>
      <c r="R285" s="29"/>
      <c r="S285" s="29"/>
      <c r="T285" s="29"/>
      <c r="U285" s="29"/>
      <c r="V285" s="29"/>
      <c r="W285" s="29"/>
      <c r="X285" s="29"/>
      <c r="Y285" s="29"/>
      <c r="Z285" s="29" t="str">
        <f t="shared" si="23"/>
        <v/>
      </c>
      <c r="AM285" s="6"/>
    </row>
    <row r="286" spans="1:39" x14ac:dyDescent="0.2">
      <c r="A286" t="str">
        <f>IFERROR(IF(AND(A275=A276,A276=A277,A277=A278,A278=A279,A279=A280,A280=A281,A281=A282,A282=A283,A283=A284,A284=A285),IF(A285+1&gt;MATCH(0,Input_Lieferant!$B$9:$B$158,-1),"",A285+1),A285),"")</f>
        <v/>
      </c>
      <c r="B286" s="29"/>
      <c r="C286" s="29"/>
      <c r="D286" s="29" t="str">
        <f t="shared" si="24"/>
        <v/>
      </c>
      <c r="E286" s="29"/>
      <c r="F286" s="29"/>
      <c r="G286" t="str">
        <f>IF(A286&lt;&gt;"", _xlfn.IFNA(INDEX(Grunddaten!$A$9:$R$134,MATCH(A286,Input_Lieferant!$B$9:$B$134,0),MATCH(Z286,Grunddaten!$A$8:$R$8,0)),""), "")&amp;""</f>
        <v/>
      </c>
      <c r="H286" s="29"/>
      <c r="I286" s="29"/>
      <c r="J286" s="29"/>
      <c r="K286" s="29"/>
      <c r="L286" s="29"/>
      <c r="M286" s="29"/>
      <c r="N286" s="29"/>
      <c r="O286" s="29"/>
      <c r="P286" s="29"/>
      <c r="Q286" s="29"/>
      <c r="R286" s="29"/>
      <c r="S286" s="29"/>
      <c r="T286" s="29"/>
      <c r="U286" s="29"/>
      <c r="V286" s="29"/>
      <c r="W286" s="29"/>
      <c r="X286" s="29"/>
      <c r="Y286" s="29"/>
      <c r="Z286" s="29" t="str">
        <f t="shared" si="23"/>
        <v/>
      </c>
      <c r="AM286" s="6"/>
    </row>
    <row r="287" spans="1:39" x14ac:dyDescent="0.2">
      <c r="A287" s="54" t="str">
        <f>IFERROR(IF(AND(A276=A277,A277=A278,A278=A279,A279=A280,A280=A281,A281=A282,A282=A283,A283=A284,A284=A285,A285=A286),IF(A286+1&gt;MATCH(0,Input_Lieferant!$B$9:$B$158,-1),"",A286+1),A286),"")</f>
        <v/>
      </c>
      <c r="B287" s="30"/>
      <c r="C287" s="30"/>
      <c r="D287" s="30" t="str">
        <f t="shared" si="24"/>
        <v/>
      </c>
      <c r="E287" s="30"/>
      <c r="F287" s="30"/>
      <c r="G287" s="54" t="str">
        <f>IF(A287&lt;&gt;"", _xlfn.IFNA(INDEX(Grunddaten!$A$9:$R$134,MATCH(A287,Input_Lieferant!$B$9:$B$134,0),MATCH(Z287,Grunddaten!$A$8:$R$8,0)),""), "")&amp;""</f>
        <v/>
      </c>
      <c r="H287" s="30"/>
      <c r="I287" s="30"/>
      <c r="J287" s="30"/>
      <c r="K287" s="30"/>
      <c r="L287" s="30"/>
      <c r="M287" s="30"/>
      <c r="N287" s="30"/>
      <c r="O287" s="30"/>
      <c r="P287" s="30"/>
      <c r="Q287" s="30"/>
      <c r="R287" s="30"/>
      <c r="S287" s="30"/>
      <c r="T287" s="30"/>
      <c r="U287" s="30"/>
      <c r="V287" s="30"/>
      <c r="W287" s="30"/>
      <c r="X287" s="30"/>
      <c r="Y287" s="30"/>
      <c r="Z287" s="89" t="str">
        <f t="shared" si="23"/>
        <v/>
      </c>
      <c r="AM287" s="6"/>
    </row>
    <row r="288" spans="1:39" x14ac:dyDescent="0.2">
      <c r="A288" t="str">
        <f>IFERROR(IF(AND(A277=A278,A278=A279,A279=A280,A280=A281,A281=A282,A282=A283,A283=A284,A284=A285,A285=A286,A286=A287),IF(A287+1&gt;MATCH(0,Input_Lieferant!$B$9:$B$158,-1),"",A287+1),A287),"")</f>
        <v/>
      </c>
      <c r="B288" s="29"/>
      <c r="C288" s="29"/>
      <c r="D288" s="29" t="str">
        <f t="shared" si="24"/>
        <v/>
      </c>
      <c r="E288" s="29"/>
      <c r="F288" s="29"/>
      <c r="G288" t="str">
        <f>IF(A288&lt;&gt;"", _xlfn.IFNA(INDEX(Grunddaten!$A$9:$R$134,MATCH(A288,Input_Lieferant!$B$9:$B$134,0),MATCH(Z288,Grunddaten!$A$8:$R$8,0)),""), "")&amp;""</f>
        <v/>
      </c>
      <c r="H288" s="29"/>
      <c r="I288" s="29"/>
      <c r="J288" s="29"/>
      <c r="K288" s="29"/>
      <c r="L288" s="29"/>
      <c r="M288" s="29"/>
      <c r="N288" s="29"/>
      <c r="O288" s="29"/>
      <c r="P288" s="29"/>
      <c r="Q288" s="29"/>
      <c r="R288" s="29"/>
      <c r="S288" s="29"/>
      <c r="T288" s="29"/>
      <c r="U288" s="29"/>
      <c r="V288" s="29"/>
      <c r="W288" s="29"/>
      <c r="X288" s="29"/>
      <c r="Y288" s="29"/>
      <c r="Z288" s="29" t="str">
        <f t="shared" si="23"/>
        <v/>
      </c>
      <c r="AM288" s="6"/>
    </row>
    <row r="289" spans="1:39" x14ac:dyDescent="0.2">
      <c r="A289" t="str">
        <f>IFERROR(IF(AND(A278=A279,A279=A280,A280=A281,A281=A282,A282=A283,A283=A284,A284=A285,A285=A286,A286=A287,A287=A288),IF(A288+1&gt;MATCH(0,Input_Lieferant!$B$9:$B$158,-1),"",A288+1),A288),"")</f>
        <v/>
      </c>
      <c r="B289" s="29"/>
      <c r="C289" s="29"/>
      <c r="D289" s="29" t="str">
        <f t="shared" si="24"/>
        <v/>
      </c>
      <c r="E289" s="29"/>
      <c r="F289" s="29"/>
      <c r="G289" t="str">
        <f>IF(A289&lt;&gt;"", _xlfn.IFNA(INDEX(Grunddaten!$A$9:$R$134,MATCH(A289,Input_Lieferant!$B$9:$B$134,0),MATCH(Z289,Grunddaten!$A$8:$R$8,0)),""), "")&amp;""</f>
        <v/>
      </c>
      <c r="H289" s="29"/>
      <c r="I289" s="29"/>
      <c r="J289" s="29"/>
      <c r="K289" s="29"/>
      <c r="L289" s="29"/>
      <c r="M289" s="29"/>
      <c r="N289" s="29"/>
      <c r="O289" s="29"/>
      <c r="P289" s="29"/>
      <c r="Q289" s="29"/>
      <c r="R289" s="29"/>
      <c r="S289" s="29"/>
      <c r="T289" s="29"/>
      <c r="U289" s="29"/>
      <c r="V289" s="29"/>
      <c r="W289" s="29"/>
      <c r="X289" s="29"/>
      <c r="Y289" s="29"/>
      <c r="Z289" s="29" t="str">
        <f t="shared" si="23"/>
        <v/>
      </c>
      <c r="AM289" s="6"/>
    </row>
    <row r="290" spans="1:39" x14ac:dyDescent="0.2">
      <c r="A290" t="str">
        <f>IFERROR(IF(AND(A279=A280,A280=A281,A281=A282,A282=A283,A283=A284,A284=A285,A285=A286,A286=A287,A287=A288,A288=A289),IF(A289+1&gt;MATCH(0,Input_Lieferant!$B$9:$B$158,-1),"",A289+1),A289),"")</f>
        <v/>
      </c>
      <c r="B290" s="29"/>
      <c r="C290" s="29"/>
      <c r="D290" s="29" t="str">
        <f t="shared" ref="D290:D303" si="25">IF(A290="","","001")</f>
        <v/>
      </c>
      <c r="E290" s="29"/>
      <c r="F290" s="29"/>
      <c r="G290" t="str">
        <f>IF(A290&lt;&gt;"", _xlfn.IFNA(INDEX(Grunddaten!$A$9:$R$134,MATCH(A290,Input_Lieferant!$B$9:$B$134,0),MATCH(Z290,Grunddaten!$A$8:$R$8,0)),""), "")&amp;""</f>
        <v/>
      </c>
      <c r="H290" s="29"/>
      <c r="I290" s="29"/>
      <c r="J290" s="29"/>
      <c r="K290" s="29"/>
      <c r="L290" s="29"/>
      <c r="M290" s="29"/>
      <c r="N290" s="29"/>
      <c r="O290" s="29"/>
      <c r="P290" s="29"/>
      <c r="Q290" s="29"/>
      <c r="R290" s="29"/>
      <c r="S290" s="29"/>
      <c r="T290" s="29"/>
      <c r="U290" s="29"/>
      <c r="V290" s="29"/>
      <c r="W290" s="29"/>
      <c r="X290" s="29"/>
      <c r="Y290" s="29"/>
      <c r="Z290" s="29" t="str">
        <f t="shared" si="23"/>
        <v/>
      </c>
      <c r="AM290" s="6"/>
    </row>
    <row r="291" spans="1:39" x14ac:dyDescent="0.2">
      <c r="A291" t="str">
        <f>IFERROR(IF(AND(A280=A281,A281=A282,A282=A283,A283=A284,A284=A285,A285=A286,A286=A287,A287=A288,A288=A289,A289=A290),IF(A290+1&gt;MATCH(0,Input_Lieferant!$B$9:$B$158,-1),"",A290+1),A290),"")</f>
        <v/>
      </c>
      <c r="B291" s="29"/>
      <c r="C291" s="29"/>
      <c r="D291" s="29" t="str">
        <f t="shared" si="25"/>
        <v/>
      </c>
      <c r="E291" s="29"/>
      <c r="F291" s="29"/>
      <c r="G291" t="str">
        <f>IF(A291&lt;&gt;"", _xlfn.IFNA(INDEX(Grunddaten!$A$9:$R$134,MATCH(A291,Input_Lieferant!$B$9:$B$134,0),MATCH(Z291,Grunddaten!$A$8:$R$8,0)),""), "")&amp;""</f>
        <v/>
      </c>
      <c r="H291" s="29"/>
      <c r="I291" s="29"/>
      <c r="J291" s="29"/>
      <c r="K291" s="29"/>
      <c r="L291" s="29"/>
      <c r="M291" s="29"/>
      <c r="N291" s="29"/>
      <c r="O291" s="29"/>
      <c r="P291" s="29"/>
      <c r="Q291" s="29"/>
      <c r="R291" s="29"/>
      <c r="S291" s="29"/>
      <c r="T291" s="29"/>
      <c r="U291" s="29"/>
      <c r="V291" s="29"/>
      <c r="W291" s="29"/>
      <c r="X291" s="29"/>
      <c r="Y291" s="29"/>
      <c r="Z291" s="29" t="str">
        <f t="shared" si="23"/>
        <v/>
      </c>
      <c r="AM291" s="6"/>
    </row>
    <row r="292" spans="1:39" x14ac:dyDescent="0.2">
      <c r="A292" t="str">
        <f>IFERROR(IF(AND(A281=A282,A282=A283,A283=A284,A284=A285,A285=A286,A286=A287,A287=A288,A288=A289,A289=A290,A290=A291),IF(A291+1&gt;MATCH(0,Input_Lieferant!$B$9:$B$158,-1),"",A291+1),A291),"")</f>
        <v/>
      </c>
      <c r="B292" s="29"/>
      <c r="C292" s="29"/>
      <c r="D292" s="29" t="str">
        <f t="shared" si="25"/>
        <v/>
      </c>
      <c r="E292" s="29"/>
      <c r="F292" s="29"/>
      <c r="G292" t="str">
        <f>IF(A292&lt;&gt;"", _xlfn.IFNA(INDEX(Grunddaten!$A$9:$R$134,MATCH(A292,Input_Lieferant!$B$9:$B$134,0),MATCH(Z292,Grunddaten!$A$8:$R$8,0)),""), "")&amp;""</f>
        <v/>
      </c>
      <c r="H292" s="29"/>
      <c r="I292" s="29"/>
      <c r="J292" s="29"/>
      <c r="K292" s="29"/>
      <c r="L292" s="29"/>
      <c r="M292" s="29"/>
      <c r="N292" s="29"/>
      <c r="O292" s="29"/>
      <c r="P292" s="29"/>
      <c r="Q292" s="29"/>
      <c r="R292" s="29"/>
      <c r="S292" s="29"/>
      <c r="T292" s="29"/>
      <c r="U292" s="29"/>
      <c r="V292" s="29"/>
      <c r="W292" s="29"/>
      <c r="X292" s="29"/>
      <c r="Y292" s="29"/>
      <c r="Z292" s="29" t="str">
        <f t="shared" si="23"/>
        <v/>
      </c>
      <c r="AM292" s="6"/>
    </row>
    <row r="293" spans="1:39" x14ac:dyDescent="0.2">
      <c r="A293" t="str">
        <f>IFERROR(IF(AND(A282=A283,A283=A284,A284=A285,A285=A286,A286=A287,A287=A288,A288=A289,A289=A290,A290=A291,A291=A292),IF(A292+1&gt;MATCH(0,Input_Lieferant!$B$9:$B$158,-1),"",A292+1),A292),"")</f>
        <v/>
      </c>
      <c r="B293" s="29"/>
      <c r="C293" s="29"/>
      <c r="D293" s="29" t="str">
        <f t="shared" si="25"/>
        <v/>
      </c>
      <c r="E293" s="29"/>
      <c r="F293" s="29"/>
      <c r="G293" t="str">
        <f>IF(A293&lt;&gt;"", _xlfn.IFNA(INDEX(Grunddaten!$A$9:$R$134,MATCH(A293,Input_Lieferant!$B$9:$B$134,0),MATCH(Z293,Grunddaten!$A$8:$R$8,0)),""), "")&amp;""</f>
        <v/>
      </c>
      <c r="H293" s="29"/>
      <c r="I293" s="29"/>
      <c r="J293" s="29"/>
      <c r="K293" s="29"/>
      <c r="L293" s="29"/>
      <c r="M293" s="29"/>
      <c r="N293" s="29"/>
      <c r="O293" s="29"/>
      <c r="P293" s="29"/>
      <c r="Q293" s="29"/>
      <c r="R293" s="29"/>
      <c r="S293" s="29"/>
      <c r="T293" s="29"/>
      <c r="U293" s="29"/>
      <c r="V293" s="29"/>
      <c r="W293" s="29"/>
      <c r="X293" s="29"/>
      <c r="Y293" s="29"/>
      <c r="Z293" s="29" t="str">
        <f t="shared" si="23"/>
        <v/>
      </c>
      <c r="AM293" s="6"/>
    </row>
    <row r="294" spans="1:39" x14ac:dyDescent="0.2">
      <c r="A294" t="str">
        <f>IFERROR(IF(AND(A283=A284,A284=A285,A285=A286,A286=A287,A287=A288,A288=A289,A289=A290,A290=A291,A291=A292,A292=A293),IF(A293+1&gt;MATCH(0,Input_Lieferant!$B$9:$B$158,-1),"",A293+1),A293),"")</f>
        <v/>
      </c>
      <c r="B294" s="29"/>
      <c r="C294" s="29"/>
      <c r="D294" s="29" t="str">
        <f t="shared" si="25"/>
        <v/>
      </c>
      <c r="E294" s="29"/>
      <c r="F294" s="29"/>
      <c r="G294" t="str">
        <f>IF(A294&lt;&gt;"", _xlfn.IFNA(INDEX(Grunddaten!$A$9:$R$134,MATCH(A294,Input_Lieferant!$B$9:$B$134,0),MATCH(Z294,Grunddaten!$A$8:$R$8,0)),""), "")&amp;""</f>
        <v/>
      </c>
      <c r="H294" s="29"/>
      <c r="I294" s="29"/>
      <c r="J294" s="29"/>
      <c r="K294" s="29"/>
      <c r="L294" s="29"/>
      <c r="M294" s="29"/>
      <c r="N294" s="29"/>
      <c r="O294" s="29"/>
      <c r="P294" s="29"/>
      <c r="Q294" s="29"/>
      <c r="R294" s="29"/>
      <c r="S294" s="29"/>
      <c r="T294" s="29"/>
      <c r="U294" s="29"/>
      <c r="V294" s="29"/>
      <c r="W294" s="29"/>
      <c r="X294" s="29"/>
      <c r="Y294" s="29"/>
      <c r="Z294" s="29" t="str">
        <f t="shared" si="23"/>
        <v/>
      </c>
      <c r="AM294" s="6"/>
    </row>
    <row r="295" spans="1:39" x14ac:dyDescent="0.2">
      <c r="A295" t="str">
        <f>IFERROR(IF(AND(A284=A285,A285=A286,A286=A287,A287=A288,A288=A289,A289=A290,A290=A291,A291=A292,A292=A293,A293=A294),IF(A294+1&gt;MATCH(0,Input_Lieferant!$B$9:$B$158,-1),"",A294+1),A294),"")</f>
        <v/>
      </c>
      <c r="B295" s="29"/>
      <c r="C295" s="29"/>
      <c r="D295" s="29" t="str">
        <f t="shared" si="25"/>
        <v/>
      </c>
      <c r="E295" s="29" t="s">
        <v>178</v>
      </c>
      <c r="F295" s="29" t="s">
        <v>178</v>
      </c>
      <c r="G295" t="str">
        <f>IF(A295&lt;&gt;"", _xlfn.IFNA(INDEX(Grunddaten!$A$9:$R$134,MATCH(A295,Input_Lieferant!$B$9:$B$134,0),MATCH(Z295,Grunddaten!$A$8:$R$8,0)),""), "")&amp;""</f>
        <v/>
      </c>
      <c r="H295" s="29"/>
      <c r="I295" s="29"/>
      <c r="J295" s="29"/>
      <c r="K295" s="29"/>
      <c r="L295" s="29"/>
      <c r="M295" s="29"/>
      <c r="N295" s="29"/>
      <c r="O295" s="29"/>
      <c r="P295" s="29"/>
      <c r="Q295" s="29"/>
      <c r="R295" s="29"/>
      <c r="S295" s="29"/>
      <c r="T295" s="29"/>
      <c r="U295" s="29"/>
      <c r="V295" s="29"/>
      <c r="W295" s="29"/>
      <c r="X295" s="29"/>
      <c r="Y295" s="29"/>
      <c r="Z295" s="29" t="str">
        <f t="shared" si="23"/>
        <v/>
      </c>
      <c r="AM295" s="6"/>
    </row>
    <row r="296" spans="1:39" x14ac:dyDescent="0.2">
      <c r="A296" t="str">
        <f>IFERROR(IF(AND(A285=A286,A286=A287,A287=A288,A288=A289,A289=A290,A290=A291,A291=A292,A292=A293,A293=A294,A294=A295),IF(A295+1&gt;MATCH(0,Input_Lieferant!$B$9:$B$158,-1),"",A295+1),A295),"")</f>
        <v/>
      </c>
      <c r="B296" s="29"/>
      <c r="C296" s="29"/>
      <c r="D296" s="29" t="str">
        <f t="shared" si="25"/>
        <v/>
      </c>
      <c r="E296" s="29"/>
      <c r="F296" s="29"/>
      <c r="G296" t="str">
        <f>IF(A296&lt;&gt;"", _xlfn.IFNA(INDEX(Grunddaten!$A$9:$R$134,MATCH(A296,Input_Lieferant!$B$9:$B$134,0),MATCH(Z296,Grunddaten!$A$8:$R$8,0)),""), "")&amp;""</f>
        <v/>
      </c>
      <c r="H296" s="29"/>
      <c r="I296" s="29"/>
      <c r="J296" s="29"/>
      <c r="K296" s="29"/>
      <c r="L296" s="29"/>
      <c r="M296" s="29"/>
      <c r="N296" s="29"/>
      <c r="O296" s="29"/>
      <c r="P296" s="29"/>
      <c r="Q296" s="29"/>
      <c r="R296" s="29"/>
      <c r="S296" s="29"/>
      <c r="T296" s="29"/>
      <c r="U296" s="29"/>
      <c r="V296" s="29"/>
      <c r="W296" s="29"/>
      <c r="X296" s="29"/>
      <c r="Y296" s="29"/>
      <c r="Z296" s="29" t="str">
        <f t="shared" si="23"/>
        <v/>
      </c>
      <c r="AM296" s="6"/>
    </row>
    <row r="297" spans="1:39" x14ac:dyDescent="0.2">
      <c r="A297" t="str">
        <f>IFERROR(IF(AND(A286=A287,A287=A288,A288=A289,A289=A290,A290=A291,A291=A292,A292=A293,A293=A294,A294=A295,A295=A296),IF(A296+1&gt;MATCH(0,Input_Lieferant!$B$9:$B$158,-1),"",A296+1),A296),"")</f>
        <v/>
      </c>
      <c r="B297" s="29"/>
      <c r="C297" s="29"/>
      <c r="D297" s="29" t="str">
        <f t="shared" si="25"/>
        <v/>
      </c>
      <c r="E297" s="29"/>
      <c r="F297" s="29"/>
      <c r="G297" t="str">
        <f>IF(A297&lt;&gt;"", _xlfn.IFNA(INDEX(Grunddaten!$A$9:$R$134,MATCH(A297,Input_Lieferant!$B$9:$B$134,0),MATCH(Z297,Grunddaten!$A$8:$R$8,0)),""), "")&amp;""</f>
        <v/>
      </c>
      <c r="H297" s="29"/>
      <c r="I297" s="29"/>
      <c r="J297" s="29"/>
      <c r="K297" s="29"/>
      <c r="L297" s="29"/>
      <c r="M297" s="29"/>
      <c r="N297" s="29"/>
      <c r="O297" s="29"/>
      <c r="P297" s="29"/>
      <c r="Q297" s="29"/>
      <c r="R297" s="29"/>
      <c r="S297" s="29"/>
      <c r="T297" s="29"/>
      <c r="U297" s="29"/>
      <c r="V297" s="29"/>
      <c r="W297" s="29"/>
      <c r="X297" s="29"/>
      <c r="Y297" s="29"/>
      <c r="Z297" s="29" t="str">
        <f t="shared" si="23"/>
        <v/>
      </c>
      <c r="AM297" s="6"/>
    </row>
    <row r="298" spans="1:39" x14ac:dyDescent="0.2">
      <c r="A298" s="54" t="str">
        <f>IFERROR(IF(AND(A287=A288,A288=A289,A289=A290,A290=A291,A291=A292,A292=A293,A293=A294,A294=A295,A295=A296,A296=A297),IF(A297+1&gt;MATCH(0,Input_Lieferant!$B$9:$B$158,-1),"",A297+1),A297),"")</f>
        <v/>
      </c>
      <c r="B298" s="30"/>
      <c r="C298" s="30"/>
      <c r="D298" s="30" t="str">
        <f t="shared" si="25"/>
        <v/>
      </c>
      <c r="E298" s="30"/>
      <c r="F298" s="30"/>
      <c r="G298" s="54" t="str">
        <f>IF(A298&lt;&gt;"", _xlfn.IFNA(INDEX(Grunddaten!$A$9:$R$134,MATCH(A298,Input_Lieferant!$B$9:$B$134,0),MATCH(Z298,Grunddaten!$A$8:$R$8,0)),""), "")&amp;""</f>
        <v/>
      </c>
      <c r="H298" s="30"/>
      <c r="I298" s="30"/>
      <c r="J298" s="30"/>
      <c r="K298" s="30"/>
      <c r="L298" s="30"/>
      <c r="M298" s="30"/>
      <c r="N298" s="30"/>
      <c r="O298" s="30"/>
      <c r="P298" s="30"/>
      <c r="Q298" s="30"/>
      <c r="R298" s="30"/>
      <c r="S298" s="30"/>
      <c r="T298" s="30"/>
      <c r="U298" s="30"/>
      <c r="V298" s="30"/>
      <c r="W298" s="30"/>
      <c r="X298" s="30"/>
      <c r="Y298" s="30"/>
      <c r="Z298" s="89" t="str">
        <f t="shared" si="23"/>
        <v/>
      </c>
      <c r="AM298" s="6"/>
    </row>
    <row r="299" spans="1:39" x14ac:dyDescent="0.2">
      <c r="A299" t="str">
        <f>IFERROR(IF(AND(A288=A289,A289=A290,A290=A291,A291=A292,A292=A293,A293=A294,A294=A295,A295=A296,A296=A297,A297=A298),IF(A298+1&gt;MATCH(0,Input_Lieferant!$B$9:$B$158,-1),"",A298+1),A298),"")</f>
        <v/>
      </c>
      <c r="B299" s="29"/>
      <c r="C299" s="29"/>
      <c r="D299" s="29" t="str">
        <f t="shared" si="25"/>
        <v/>
      </c>
      <c r="E299" s="29"/>
      <c r="F299" s="29"/>
      <c r="G299" t="str">
        <f>IF(A299&lt;&gt;"", _xlfn.IFNA(INDEX(Grunddaten!$A$9:$R$134,MATCH(A299,Input_Lieferant!$B$9:$B$134,0),MATCH(Z299,Grunddaten!$A$8:$R$8,0)),""), "")&amp;""</f>
        <v/>
      </c>
      <c r="H299" s="29"/>
      <c r="I299" s="29"/>
      <c r="J299" s="29"/>
      <c r="K299" s="29"/>
      <c r="L299" s="29"/>
      <c r="M299" s="29"/>
      <c r="N299" s="29"/>
      <c r="O299" s="29"/>
      <c r="P299" s="29"/>
      <c r="Q299" s="29"/>
      <c r="R299" s="29"/>
      <c r="S299" s="29"/>
      <c r="T299" s="29"/>
      <c r="U299" s="29"/>
      <c r="V299" s="29"/>
      <c r="W299" s="29"/>
      <c r="X299" s="29"/>
      <c r="Y299" s="29"/>
      <c r="Z299" s="29" t="str">
        <f t="shared" si="23"/>
        <v/>
      </c>
      <c r="AM299" s="6"/>
    </row>
    <row r="300" spans="1:39" x14ac:dyDescent="0.2">
      <c r="A300" t="str">
        <f>IFERROR(IF(AND(A289=A290,A290=A291,A291=A292,A292=A293,A293=A294,A294=A295,A295=A296,A296=A297,A297=A298,A298=A299),IF(A299+1&gt;MATCH(0,Input_Lieferant!$B$9:$B$158,-1),"",A299+1),A299),"")</f>
        <v/>
      </c>
      <c r="B300" s="29"/>
      <c r="C300" s="29"/>
      <c r="D300" s="29" t="str">
        <f t="shared" si="25"/>
        <v/>
      </c>
      <c r="E300" s="29"/>
      <c r="F300" s="29"/>
      <c r="G300" t="str">
        <f>IF(A300&lt;&gt;"", _xlfn.IFNA(INDEX(Grunddaten!$A$9:$R$134,MATCH(A300,Input_Lieferant!$B$9:$B$134,0),MATCH(Z300,Grunddaten!$A$8:$R$8,0)),""), "")&amp;""</f>
        <v/>
      </c>
      <c r="H300" s="29"/>
      <c r="I300" s="29"/>
      <c r="J300" s="29"/>
      <c r="K300" s="29"/>
      <c r="L300" s="29"/>
      <c r="M300" s="29"/>
      <c r="N300" s="29"/>
      <c r="O300" s="29"/>
      <c r="P300" s="29"/>
      <c r="Q300" s="29"/>
      <c r="R300" s="29"/>
      <c r="S300" s="29"/>
      <c r="T300" s="29"/>
      <c r="U300" s="29"/>
      <c r="V300" s="29"/>
      <c r="W300" s="29"/>
      <c r="X300" s="29"/>
      <c r="Y300" s="29"/>
      <c r="Z300" s="29" t="str">
        <f t="shared" si="23"/>
        <v/>
      </c>
      <c r="AM300" s="6"/>
    </row>
    <row r="301" spans="1:39" x14ac:dyDescent="0.2">
      <c r="A301" t="str">
        <f>IFERROR(IF(AND(A290=A291,A291=A292,A292=A293,A293=A294,A294=A295,A295=A296,A296=A297,A297=A298,A298=A299,A299=A300),IF(A300+1&gt;MATCH(0,Input_Lieferant!$B$9:$B$158,-1),"",A300+1),A300),"")</f>
        <v/>
      </c>
      <c r="B301" s="29"/>
      <c r="C301" s="29"/>
      <c r="D301" s="29" t="str">
        <f t="shared" si="25"/>
        <v/>
      </c>
      <c r="E301" s="29"/>
      <c r="F301" s="29"/>
      <c r="G301" t="str">
        <f>IF(A301&lt;&gt;"", _xlfn.IFNA(INDEX(Grunddaten!$A$9:$R$134,MATCH(A301,Input_Lieferant!$B$9:$B$134,0),MATCH(Z301,Grunddaten!$A$8:$R$8,0)),""), "")&amp;""</f>
        <v/>
      </c>
      <c r="H301" s="29"/>
      <c r="I301" s="29"/>
      <c r="J301" s="29"/>
      <c r="K301" s="29"/>
      <c r="L301" s="29"/>
      <c r="M301" s="29"/>
      <c r="N301" s="29"/>
      <c r="O301" s="29"/>
      <c r="P301" s="29"/>
      <c r="Q301" s="29"/>
      <c r="R301" s="29"/>
      <c r="S301" s="29"/>
      <c r="T301" s="29"/>
      <c r="U301" s="29"/>
      <c r="V301" s="29"/>
      <c r="W301" s="29"/>
      <c r="X301" s="29"/>
      <c r="Y301" s="29"/>
      <c r="Z301" s="29" t="str">
        <f t="shared" si="23"/>
        <v/>
      </c>
      <c r="AM301" s="6"/>
    </row>
    <row r="302" spans="1:39" x14ac:dyDescent="0.2">
      <c r="A302" t="str">
        <f>IFERROR(IF(AND(A291=A292,A292=A293,A293=A294,A294=A295,A295=A296,A296=A297,A297=A298,A298=A299,A299=A300,A300=A301),IF(A301+1&gt;MATCH(0,Input_Lieferant!$B$9:$B$158,-1),"",A301+1),A301),"")</f>
        <v/>
      </c>
      <c r="B302" s="29"/>
      <c r="C302" s="29"/>
      <c r="D302" s="29" t="str">
        <f t="shared" si="25"/>
        <v/>
      </c>
      <c r="E302" s="29"/>
      <c r="F302" s="29"/>
      <c r="G302" t="str">
        <f>IF(A302&lt;&gt;"", _xlfn.IFNA(INDEX(Grunddaten!$A$9:$R$134,MATCH(A302,Input_Lieferant!$B$9:$B$134,0),MATCH(Z302,Grunddaten!$A$8:$R$8,0)),""), "")&amp;""</f>
        <v/>
      </c>
      <c r="H302" s="29"/>
      <c r="I302" s="29"/>
      <c r="J302" s="29"/>
      <c r="K302" s="29"/>
      <c r="L302" s="29"/>
      <c r="M302" s="29"/>
      <c r="N302" s="29"/>
      <c r="O302" s="29"/>
      <c r="P302" s="29"/>
      <c r="Q302" s="29"/>
      <c r="R302" s="29"/>
      <c r="S302" s="29"/>
      <c r="T302" s="29"/>
      <c r="U302" s="29"/>
      <c r="V302" s="29"/>
      <c r="W302" s="29"/>
      <c r="X302" s="29"/>
      <c r="Y302" s="29"/>
      <c r="Z302" s="29" t="str">
        <f t="shared" si="23"/>
        <v/>
      </c>
      <c r="AM302" s="6"/>
    </row>
    <row r="303" spans="1:39" x14ac:dyDescent="0.2">
      <c r="A303" t="str">
        <f>IFERROR(IF(AND(A292=A293,A293=A294,A294=A295,A295=A296,A296=A297,A297=A298,A298=A299,A299=A300,A300=A301,A301=A302),IF(A302+1&gt;MATCH(0,Input_Lieferant!$B$9:$B$158,-1),"",A302+1),A302),"")</f>
        <v/>
      </c>
      <c r="B303" s="29"/>
      <c r="C303" s="29"/>
      <c r="D303" s="29" t="str">
        <f t="shared" si="25"/>
        <v/>
      </c>
      <c r="E303" s="29"/>
      <c r="F303" s="29"/>
      <c r="G303" t="str">
        <f>IF(A303&lt;&gt;"", _xlfn.IFNA(INDEX(Grunddaten!$A$9:$R$134,MATCH(A303,Input_Lieferant!$B$9:$B$134,0),MATCH(Z303,Grunddaten!$A$8:$R$8,0)),""), "")&amp;""</f>
        <v/>
      </c>
      <c r="H303" s="29"/>
      <c r="I303" s="29"/>
      <c r="J303" s="29"/>
      <c r="K303" s="29"/>
      <c r="L303" s="29"/>
      <c r="M303" s="29"/>
      <c r="N303" s="29"/>
      <c r="O303" s="29"/>
      <c r="P303" s="29"/>
      <c r="Q303" s="29"/>
      <c r="R303" s="29"/>
      <c r="S303" s="29"/>
      <c r="T303" s="29"/>
      <c r="U303" s="29"/>
      <c r="V303" s="29"/>
      <c r="W303" s="29"/>
      <c r="X303" s="29"/>
      <c r="Y303" s="29"/>
      <c r="Z303" s="29" t="str">
        <f t="shared" si="23"/>
        <v/>
      </c>
      <c r="AM303" s="6"/>
    </row>
    <row r="304" spans="1:39" x14ac:dyDescent="0.2">
      <c r="A304" t="str">
        <f>IFERROR(IF(AND(A293=A294,A294=A295,A295=A296,A296=A297,A297=A298,A298=A299,A299=A300,A300=A301,A301=A302,A302=A303),IF(A303+1&gt;MATCH(0,Input_Lieferant!$B$9:$B$158,-1),"",A303+1),A303),"")</f>
        <v/>
      </c>
      <c r="B304" s="29"/>
      <c r="C304" s="29"/>
      <c r="D304" s="29" t="str">
        <f t="shared" ref="D304:D317" si="26">IF(A304="","","001")</f>
        <v/>
      </c>
      <c r="E304" s="29"/>
      <c r="F304" s="29"/>
      <c r="G304" t="str">
        <f>IF(A304&lt;&gt;"", _xlfn.IFNA(INDEX(Grunddaten!$A$9:$R$134,MATCH(A304,Input_Lieferant!$B$9:$B$134,0),MATCH(Z304,Grunddaten!$A$8:$R$8,0)),""), "")&amp;""</f>
        <v/>
      </c>
      <c r="H304" s="29"/>
      <c r="I304" s="29"/>
      <c r="J304" s="29"/>
      <c r="K304" s="29"/>
      <c r="L304" s="29"/>
      <c r="M304" s="29"/>
      <c r="N304" s="29"/>
      <c r="O304" s="29"/>
      <c r="P304" s="29"/>
      <c r="Q304" s="29"/>
      <c r="R304" s="29"/>
      <c r="S304" s="29"/>
      <c r="T304" s="29"/>
      <c r="U304" s="29"/>
      <c r="V304" s="29"/>
      <c r="W304" s="29"/>
      <c r="X304" s="29"/>
      <c r="Y304" s="29"/>
      <c r="Z304" s="29" t="str">
        <f t="shared" si="23"/>
        <v/>
      </c>
      <c r="AM304" s="6"/>
    </row>
    <row r="305" spans="1:39" x14ac:dyDescent="0.2">
      <c r="A305" t="str">
        <f>IFERROR(IF(AND(A294=A295,A295=A296,A296=A297,A297=A298,A298=A299,A299=A300,A300=A301,A301=A302,A302=A303,A303=A304),IF(A304+1&gt;MATCH(0,Input_Lieferant!$B$9:$B$158,-1),"",A304+1),A304),"")</f>
        <v/>
      </c>
      <c r="B305" s="29"/>
      <c r="C305" s="29"/>
      <c r="D305" s="29" t="str">
        <f t="shared" si="26"/>
        <v/>
      </c>
      <c r="E305" s="29"/>
      <c r="F305" s="29"/>
      <c r="G305" t="str">
        <f>IF(A305&lt;&gt;"", _xlfn.IFNA(INDEX(Grunddaten!$A$9:$R$134,MATCH(A305,Input_Lieferant!$B$9:$B$134,0),MATCH(Z305,Grunddaten!$A$8:$R$8,0)),""), "")&amp;""</f>
        <v/>
      </c>
      <c r="H305" s="29"/>
      <c r="I305" s="29"/>
      <c r="J305" s="29"/>
      <c r="K305" s="29"/>
      <c r="L305" s="29"/>
      <c r="M305" s="29"/>
      <c r="N305" s="29"/>
      <c r="O305" s="29"/>
      <c r="P305" s="29"/>
      <c r="Q305" s="29"/>
      <c r="R305" s="29"/>
      <c r="S305" s="29"/>
      <c r="T305" s="29"/>
      <c r="U305" s="29"/>
      <c r="V305" s="29"/>
      <c r="W305" s="29"/>
      <c r="X305" s="29"/>
      <c r="Y305" s="29"/>
      <c r="Z305" s="29" t="str">
        <f t="shared" si="23"/>
        <v/>
      </c>
      <c r="AM305" s="6"/>
    </row>
    <row r="306" spans="1:39" x14ac:dyDescent="0.2">
      <c r="A306" t="str">
        <f>IFERROR(IF(AND(A295=A296,A296=A297,A297=A298,A298=A299,A299=A300,A300=A301,A301=A302,A302=A303,A303=A304,A304=A305),IF(A305+1&gt;MATCH(0,Input_Lieferant!$B$9:$B$158,-1),"",A305+1),A305),"")</f>
        <v/>
      </c>
      <c r="B306" s="29"/>
      <c r="C306" s="29"/>
      <c r="D306" s="29" t="str">
        <f t="shared" si="26"/>
        <v/>
      </c>
      <c r="E306" s="29"/>
      <c r="F306" s="29"/>
      <c r="G306" t="str">
        <f>IF(A306&lt;&gt;"", _xlfn.IFNA(INDEX(Grunddaten!$A$9:$R$134,MATCH(A306,Input_Lieferant!$B$9:$B$134,0),MATCH(Z306,Grunddaten!$A$8:$R$8,0)),""), "")&amp;""</f>
        <v/>
      </c>
      <c r="H306" s="29"/>
      <c r="I306" s="29"/>
      <c r="J306" s="29"/>
      <c r="K306" s="29"/>
      <c r="L306" s="29"/>
      <c r="M306" s="29"/>
      <c r="N306" s="29"/>
      <c r="O306" s="29"/>
      <c r="P306" s="29"/>
      <c r="Q306" s="29"/>
      <c r="R306" s="29"/>
      <c r="S306" s="29"/>
      <c r="T306" s="29"/>
      <c r="U306" s="29"/>
      <c r="V306" s="29"/>
      <c r="W306" s="29"/>
      <c r="X306" s="29"/>
      <c r="Y306" s="29"/>
      <c r="Z306" s="29" t="str">
        <f t="shared" si="23"/>
        <v/>
      </c>
      <c r="AM306" s="6"/>
    </row>
    <row r="307" spans="1:39" x14ac:dyDescent="0.2">
      <c r="A307" t="str">
        <f>IFERROR(IF(AND(A296=A297,A297=A298,A298=A299,A299=A300,A300=A301,A301=A302,A302=A303,A303=A304,A304=A305,A305=A306),IF(A306+1&gt;MATCH(0,Input_Lieferant!$B$9:$B$158,-1),"",A306+1),A306),"")</f>
        <v/>
      </c>
      <c r="B307" s="29"/>
      <c r="C307" s="29"/>
      <c r="D307" s="29" t="str">
        <f t="shared" si="26"/>
        <v/>
      </c>
      <c r="E307" s="29"/>
      <c r="F307" s="29"/>
      <c r="G307" t="str">
        <f>IF(A307&lt;&gt;"", _xlfn.IFNA(INDEX(Grunddaten!$A$9:$R$134,MATCH(A307,Input_Lieferant!$B$9:$B$134,0),MATCH(Z307,Grunddaten!$A$8:$R$8,0)),""), "")&amp;""</f>
        <v/>
      </c>
      <c r="H307" s="29"/>
      <c r="I307" s="29"/>
      <c r="J307" s="29"/>
      <c r="K307" s="29"/>
      <c r="L307" s="29"/>
      <c r="M307" s="29"/>
      <c r="N307" s="29"/>
      <c r="O307" s="29"/>
      <c r="P307" s="29"/>
      <c r="Q307" s="29"/>
      <c r="R307" s="29"/>
      <c r="S307" s="29"/>
      <c r="T307" s="29"/>
      <c r="U307" s="29"/>
      <c r="V307" s="29"/>
      <c r="W307" s="29"/>
      <c r="X307" s="29"/>
      <c r="Y307" s="29"/>
      <c r="Z307" s="29" t="str">
        <f t="shared" si="23"/>
        <v/>
      </c>
      <c r="AM307" s="6"/>
    </row>
    <row r="308" spans="1:39" x14ac:dyDescent="0.2">
      <c r="A308" t="str">
        <f>IFERROR(IF(AND(A297=A298,A298=A299,A299=A300,A300=A301,A301=A302,A302=A303,A303=A304,A304=A305,A305=A306,A306=A307),IF(A307+1&gt;MATCH(0,Input_Lieferant!$B$9:$B$158,-1),"",A307+1),A307),"")</f>
        <v/>
      </c>
      <c r="B308" s="29"/>
      <c r="C308" s="29"/>
      <c r="D308" s="29" t="str">
        <f t="shared" si="26"/>
        <v/>
      </c>
      <c r="E308" s="29"/>
      <c r="F308" s="29"/>
      <c r="G308" t="str">
        <f>IF(A308&lt;&gt;"", _xlfn.IFNA(INDEX(Grunddaten!$A$9:$R$134,MATCH(A308,Input_Lieferant!$B$9:$B$134,0),MATCH(Z308,Grunddaten!$A$8:$R$8,0)),""), "")&amp;""</f>
        <v/>
      </c>
      <c r="H308" s="29"/>
      <c r="I308" s="29"/>
      <c r="J308" s="29"/>
      <c r="K308" s="29"/>
      <c r="L308" s="29"/>
      <c r="M308" s="29"/>
      <c r="N308" s="29"/>
      <c r="O308" s="29"/>
      <c r="P308" s="29"/>
      <c r="Q308" s="29"/>
      <c r="R308" s="29"/>
      <c r="S308" s="29"/>
      <c r="T308" s="29"/>
      <c r="U308" s="29"/>
      <c r="V308" s="29"/>
      <c r="W308" s="29"/>
      <c r="X308" s="29"/>
      <c r="Y308" s="29"/>
      <c r="Z308" s="29" t="str">
        <f t="shared" si="23"/>
        <v/>
      </c>
      <c r="AM308" s="6"/>
    </row>
    <row r="309" spans="1:39" x14ac:dyDescent="0.2">
      <c r="A309" s="54" t="str">
        <f>IFERROR(IF(AND(A298=A299,A299=A300,A300=A301,A301=A302,A302=A303,A303=A304,A304=A305,A305=A306,A306=A307,A307=A308),IF(A308+1&gt;MATCH(0,Input_Lieferant!$B$9:$B$158,-1),"",A308+1),A308),"")</f>
        <v/>
      </c>
      <c r="B309" s="30"/>
      <c r="C309" s="30"/>
      <c r="D309" s="30" t="str">
        <f t="shared" si="26"/>
        <v/>
      </c>
      <c r="E309" s="30" t="s">
        <v>178</v>
      </c>
      <c r="F309" s="30" t="s">
        <v>178</v>
      </c>
      <c r="G309" s="54" t="str">
        <f>IF(A309&lt;&gt;"", _xlfn.IFNA(INDEX(Grunddaten!$A$9:$R$134,MATCH(A309,Input_Lieferant!$B$9:$B$134,0),MATCH(Z309,Grunddaten!$A$8:$R$8,0)),""), "")&amp;""</f>
        <v/>
      </c>
      <c r="H309" s="30"/>
      <c r="I309" s="30"/>
      <c r="J309" s="30"/>
      <c r="K309" s="30"/>
      <c r="L309" s="30"/>
      <c r="M309" s="30"/>
      <c r="N309" s="30"/>
      <c r="O309" s="30"/>
      <c r="P309" s="30"/>
      <c r="Q309" s="30"/>
      <c r="R309" s="30"/>
      <c r="S309" s="30"/>
      <c r="T309" s="30"/>
      <c r="U309" s="30"/>
      <c r="V309" s="30"/>
      <c r="W309" s="30"/>
      <c r="X309" s="30"/>
      <c r="Y309" s="30"/>
      <c r="Z309" s="89" t="str">
        <f t="shared" si="23"/>
        <v/>
      </c>
      <c r="AM309" s="6"/>
    </row>
    <row r="310" spans="1:39" x14ac:dyDescent="0.2">
      <c r="A310" t="str">
        <f>IFERROR(IF(AND(A299=A300,A300=A301,A301=A302,A302=A303,A303=A304,A304=A305,A305=A306,A306=A307,A307=A308,A308=A309),IF(A309+1&gt;MATCH(0,Input_Lieferant!$B$9:$B$158,-1),"",A309+1),A309),"")</f>
        <v/>
      </c>
      <c r="B310" s="29"/>
      <c r="C310" s="29"/>
      <c r="D310" s="29" t="str">
        <f t="shared" si="26"/>
        <v/>
      </c>
      <c r="E310" s="29"/>
      <c r="F310" s="29"/>
      <c r="G310" t="str">
        <f>IF(A310&lt;&gt;"", _xlfn.IFNA(INDEX(Grunddaten!$A$9:$R$134,MATCH(A310,Input_Lieferant!$B$9:$B$134,0),MATCH(Z310,Grunddaten!$A$8:$R$8,0)),""), "")&amp;""</f>
        <v/>
      </c>
      <c r="H310" s="29"/>
      <c r="I310" s="29"/>
      <c r="J310" s="29"/>
      <c r="K310" s="29"/>
      <c r="L310" s="29"/>
      <c r="M310" s="29"/>
      <c r="N310" s="29"/>
      <c r="O310" s="29"/>
      <c r="P310" s="29"/>
      <c r="Q310" s="29"/>
      <c r="R310" s="29"/>
      <c r="S310" s="29"/>
      <c r="T310" s="29"/>
      <c r="U310" s="29"/>
      <c r="V310" s="29"/>
      <c r="W310" s="29"/>
      <c r="X310" s="29"/>
      <c r="Y310" s="29"/>
      <c r="Z310" s="29" t="str">
        <f t="shared" si="23"/>
        <v/>
      </c>
      <c r="AM310" s="6"/>
    </row>
    <row r="311" spans="1:39" x14ac:dyDescent="0.2">
      <c r="A311" t="str">
        <f>IFERROR(IF(AND(A300=A301,A301=A302,A302=A303,A303=A304,A304=A305,A305=A306,A306=A307,A307=A308,A308=A309,A309=A310),IF(A310+1&gt;MATCH(0,Input_Lieferant!$B$9:$B$158,-1),"",A310+1),A310),"")</f>
        <v/>
      </c>
      <c r="B311" s="29"/>
      <c r="C311" s="29"/>
      <c r="D311" s="29" t="str">
        <f t="shared" si="26"/>
        <v/>
      </c>
      <c r="E311" s="29"/>
      <c r="F311" s="29"/>
      <c r="G311" t="str">
        <f>IF(A311&lt;&gt;"", _xlfn.IFNA(INDEX(Grunddaten!$A$9:$R$134,MATCH(A311,Input_Lieferant!$B$9:$B$134,0),MATCH(Z311,Grunddaten!$A$8:$R$8,0)),""), "")&amp;""</f>
        <v/>
      </c>
      <c r="H311" s="29"/>
      <c r="I311" s="29"/>
      <c r="J311" s="29"/>
      <c r="K311" s="29"/>
      <c r="L311" s="29"/>
      <c r="M311" s="29"/>
      <c r="N311" s="29"/>
      <c r="O311" s="29"/>
      <c r="P311" s="29"/>
      <c r="Q311" s="29"/>
      <c r="R311" s="29"/>
      <c r="S311" s="29"/>
      <c r="T311" s="29"/>
      <c r="U311" s="29"/>
      <c r="V311" s="29"/>
      <c r="W311" s="29"/>
      <c r="X311" s="29"/>
      <c r="Y311" s="29"/>
      <c r="Z311" s="29" t="str">
        <f t="shared" si="23"/>
        <v/>
      </c>
      <c r="AM311" s="6"/>
    </row>
    <row r="312" spans="1:39" x14ac:dyDescent="0.2">
      <c r="A312" t="str">
        <f>IFERROR(IF(AND(A301=A302,A302=A303,A303=A304,A304=A305,A305=A306,A306=A307,A307=A308,A308=A309,A309=A310,A310=A311),IF(A311+1&gt;MATCH(0,Input_Lieferant!$B$9:$B$158,-1),"",A311+1),A311),"")</f>
        <v/>
      </c>
      <c r="B312" s="29"/>
      <c r="C312" s="29"/>
      <c r="D312" s="29" t="str">
        <f t="shared" si="26"/>
        <v/>
      </c>
      <c r="E312" s="29"/>
      <c r="F312" s="29"/>
      <c r="G312" t="str">
        <f>IF(A312&lt;&gt;"", _xlfn.IFNA(INDEX(Grunddaten!$A$9:$R$134,MATCH(A312,Input_Lieferant!$B$9:$B$134,0),MATCH(Z312,Grunddaten!$A$8:$R$8,0)),""), "")&amp;""</f>
        <v/>
      </c>
      <c r="H312" s="29"/>
      <c r="I312" s="29"/>
      <c r="J312" s="29"/>
      <c r="K312" s="29"/>
      <c r="L312" s="29"/>
      <c r="M312" s="29"/>
      <c r="N312" s="29"/>
      <c r="O312" s="29"/>
      <c r="P312" s="29"/>
      <c r="Q312" s="29"/>
      <c r="R312" s="29"/>
      <c r="S312" s="29"/>
      <c r="T312" s="29"/>
      <c r="U312" s="29"/>
      <c r="V312" s="29"/>
      <c r="W312" s="29"/>
      <c r="X312" s="29"/>
      <c r="Y312" s="29"/>
      <c r="Z312" s="29" t="str">
        <f t="shared" si="23"/>
        <v/>
      </c>
      <c r="AM312" s="6"/>
    </row>
    <row r="313" spans="1:39" x14ac:dyDescent="0.2">
      <c r="A313" t="str">
        <f>IFERROR(IF(AND(A302=A303,A303=A304,A304=A305,A305=A306,A306=A307,A307=A308,A308=A309,A309=A310,A310=A311,A311=A312),IF(A312+1&gt;MATCH(0,Input_Lieferant!$B$9:$B$158,-1),"",A312+1),A312),"")</f>
        <v/>
      </c>
      <c r="B313" s="29"/>
      <c r="C313" s="29"/>
      <c r="D313" s="29" t="str">
        <f t="shared" si="26"/>
        <v/>
      </c>
      <c r="E313" s="29"/>
      <c r="F313" s="29"/>
      <c r="G313" t="str">
        <f>IF(A313&lt;&gt;"", _xlfn.IFNA(INDEX(Grunddaten!$A$9:$R$134,MATCH(A313,Input_Lieferant!$B$9:$B$134,0),MATCH(Z313,Grunddaten!$A$8:$R$8,0)),""), "")&amp;""</f>
        <v/>
      </c>
      <c r="H313" s="29"/>
      <c r="I313" s="29"/>
      <c r="J313" s="29"/>
      <c r="K313" s="29"/>
      <c r="L313" s="29"/>
      <c r="M313" s="29"/>
      <c r="N313" s="29"/>
      <c r="O313" s="29"/>
      <c r="P313" s="29"/>
      <c r="Q313" s="29"/>
      <c r="R313" s="29"/>
      <c r="S313" s="29"/>
      <c r="T313" s="29"/>
      <c r="U313" s="29"/>
      <c r="V313" s="29"/>
      <c r="W313" s="29"/>
      <c r="X313" s="29"/>
      <c r="Y313" s="29"/>
      <c r="Z313" s="29" t="str">
        <f t="shared" si="23"/>
        <v/>
      </c>
      <c r="AM313" s="6"/>
    </row>
    <row r="314" spans="1:39" x14ac:dyDescent="0.2">
      <c r="A314" t="str">
        <f>IFERROR(IF(AND(A303=A304,A304=A305,A305=A306,A306=A307,A307=A308,A308=A309,A309=A310,A310=A311,A311=A312,A312=A313),IF(A313+1&gt;MATCH(0,Input_Lieferant!$B$9:$B$158,-1),"",A313+1),A313),"")</f>
        <v/>
      </c>
      <c r="B314" s="29"/>
      <c r="C314" s="29"/>
      <c r="D314" s="29" t="str">
        <f t="shared" si="26"/>
        <v/>
      </c>
      <c r="E314" s="29"/>
      <c r="F314" s="29"/>
      <c r="G314" t="str">
        <f>IF(A314&lt;&gt;"", _xlfn.IFNA(INDEX(Grunddaten!$A$9:$R$134,MATCH(A314,Input_Lieferant!$B$9:$B$134,0),MATCH(Z314,Grunddaten!$A$8:$R$8,0)),""), "")&amp;""</f>
        <v/>
      </c>
      <c r="H314" s="29"/>
      <c r="I314" s="29"/>
      <c r="J314" s="29"/>
      <c r="K314" s="29"/>
      <c r="L314" s="29"/>
      <c r="M314" s="29"/>
      <c r="N314" s="29"/>
      <c r="O314" s="29"/>
      <c r="P314" s="29"/>
      <c r="Q314" s="29"/>
      <c r="R314" s="29"/>
      <c r="S314" s="29"/>
      <c r="T314" s="29"/>
      <c r="U314" s="29"/>
      <c r="V314" s="29"/>
      <c r="W314" s="29"/>
      <c r="X314" s="29"/>
      <c r="Y314" s="29"/>
      <c r="Z314" s="29" t="str">
        <f t="shared" si="23"/>
        <v/>
      </c>
      <c r="AM314" s="6"/>
    </row>
    <row r="315" spans="1:39" x14ac:dyDescent="0.2">
      <c r="A315" t="str">
        <f>IFERROR(IF(AND(A304=A305,A305=A306,A306=A307,A307=A308,A308=A309,A309=A310,A310=A311,A311=A312,A312=A313,A313=A314),IF(A314+1&gt;MATCH(0,Input_Lieferant!$B$9:$B$158,-1),"",A314+1),A314),"")</f>
        <v/>
      </c>
      <c r="B315" s="29"/>
      <c r="C315" s="29"/>
      <c r="D315" s="29" t="str">
        <f t="shared" si="26"/>
        <v/>
      </c>
      <c r="E315" s="29"/>
      <c r="F315" s="29"/>
      <c r="G315" t="str">
        <f>IF(A315&lt;&gt;"", _xlfn.IFNA(INDEX(Grunddaten!$A$9:$R$134,MATCH(A315,Input_Lieferant!$B$9:$B$134,0),MATCH(Z315,Grunddaten!$A$8:$R$8,0)),""), "")&amp;""</f>
        <v/>
      </c>
      <c r="H315" s="29"/>
      <c r="I315" s="29"/>
      <c r="J315" s="29"/>
      <c r="K315" s="29"/>
      <c r="L315" s="29"/>
      <c r="M315" s="29"/>
      <c r="N315" s="29"/>
      <c r="O315" s="29"/>
      <c r="P315" s="29"/>
      <c r="Q315" s="29"/>
      <c r="R315" s="29"/>
      <c r="S315" s="29"/>
      <c r="T315" s="29"/>
      <c r="U315" s="29"/>
      <c r="V315" s="29"/>
      <c r="W315" s="29"/>
      <c r="X315" s="29"/>
      <c r="Y315" s="29"/>
      <c r="Z315" s="29" t="str">
        <f t="shared" si="23"/>
        <v/>
      </c>
      <c r="AM315" s="6"/>
    </row>
    <row r="316" spans="1:39" x14ac:dyDescent="0.2">
      <c r="A316" t="str">
        <f>IFERROR(IF(AND(A305=A306,A306=A307,A307=A308,A308=A309,A309=A310,A310=A311,A311=A312,A312=A313,A313=A314,A314=A315),IF(A315+1&gt;MATCH(0,Input_Lieferant!$B$9:$B$158,-1),"",A315+1),A315),"")</f>
        <v/>
      </c>
      <c r="B316" s="29"/>
      <c r="C316" s="29"/>
      <c r="D316" s="29" t="str">
        <f t="shared" si="26"/>
        <v/>
      </c>
      <c r="E316" s="29"/>
      <c r="F316" s="29"/>
      <c r="G316" t="str">
        <f>IF(A316&lt;&gt;"", _xlfn.IFNA(INDEX(Grunddaten!$A$9:$R$134,MATCH(A316,Input_Lieferant!$B$9:$B$134,0),MATCH(Z316,Grunddaten!$A$8:$R$8,0)),""), "")&amp;""</f>
        <v/>
      </c>
      <c r="H316" s="29"/>
      <c r="I316" s="29"/>
      <c r="J316" s="29"/>
      <c r="K316" s="29"/>
      <c r="L316" s="29"/>
      <c r="M316" s="29"/>
      <c r="N316" s="29"/>
      <c r="O316" s="29"/>
      <c r="P316" s="29"/>
      <c r="Q316" s="29"/>
      <c r="R316" s="29"/>
      <c r="S316" s="29"/>
      <c r="T316" s="29"/>
      <c r="U316" s="29"/>
      <c r="V316" s="29"/>
      <c r="W316" s="29"/>
      <c r="X316" s="29"/>
      <c r="Y316" s="29"/>
      <c r="Z316" s="29" t="str">
        <f t="shared" si="23"/>
        <v/>
      </c>
      <c r="AM316" s="6"/>
    </row>
    <row r="317" spans="1:39" x14ac:dyDescent="0.2">
      <c r="A317" t="str">
        <f>IFERROR(IF(AND(A306=A307,A307=A308,A308=A309,A309=A310,A310=A311,A311=A312,A312=A313,A313=A314,A314=A315,A315=A316),IF(A316+1&gt;MATCH(0,Input_Lieferant!$B$9:$B$158,-1),"",A316+1),A316),"")</f>
        <v/>
      </c>
      <c r="B317" s="29"/>
      <c r="C317" s="29"/>
      <c r="D317" s="29" t="str">
        <f t="shared" si="26"/>
        <v/>
      </c>
      <c r="E317" s="29"/>
      <c r="F317" s="29"/>
      <c r="G317" t="str">
        <f>IF(A317&lt;&gt;"", _xlfn.IFNA(INDEX(Grunddaten!$A$9:$R$134,MATCH(A317,Input_Lieferant!$B$9:$B$134,0),MATCH(Z317,Grunddaten!$A$8:$R$8,0)),""), "")&amp;""</f>
        <v/>
      </c>
      <c r="H317" s="29"/>
      <c r="I317" s="29"/>
      <c r="J317" s="29"/>
      <c r="K317" s="29"/>
      <c r="L317" s="29"/>
      <c r="M317" s="29"/>
      <c r="N317" s="29"/>
      <c r="O317" s="29"/>
      <c r="P317" s="29"/>
      <c r="Q317" s="29"/>
      <c r="R317" s="29"/>
      <c r="S317" s="29"/>
      <c r="T317" s="29"/>
      <c r="U317" s="29"/>
      <c r="V317" s="29"/>
      <c r="W317" s="29"/>
      <c r="X317" s="29"/>
      <c r="Y317" s="29"/>
      <c r="Z317" s="29" t="str">
        <f t="shared" si="23"/>
        <v/>
      </c>
      <c r="AM317" s="6"/>
    </row>
    <row r="318" spans="1:39" x14ac:dyDescent="0.2">
      <c r="A318" t="str">
        <f>IFERROR(IF(AND(A307=A308,A308=A309,A309=A310,A310=A311,A311=A312,A312=A313,A313=A314,A314=A315,A315=A316,A316=A317),IF(A317+1&gt;MATCH(0,Input_Lieferant!$B$9:$B$158,-1),"",A317+1),A317),"")</f>
        <v/>
      </c>
      <c r="B318" s="29"/>
      <c r="C318" s="29"/>
      <c r="D318" s="29" t="str">
        <f t="shared" ref="D318:D331" si="27">IF(A318="","","001")</f>
        <v/>
      </c>
      <c r="E318" s="29"/>
      <c r="F318" s="29"/>
      <c r="G318" t="str">
        <f>IF(A318&lt;&gt;"", _xlfn.IFNA(INDEX(Grunddaten!$A$9:$R$134,MATCH(A318,Input_Lieferant!$B$9:$B$134,0),MATCH(Z318,Grunddaten!$A$8:$R$8,0)),""), "")&amp;""</f>
        <v/>
      </c>
      <c r="H318" s="29"/>
      <c r="I318" s="29"/>
      <c r="J318" s="29"/>
      <c r="K318" s="29"/>
      <c r="L318" s="29"/>
      <c r="M318" s="29"/>
      <c r="N318" s="29"/>
      <c r="O318" s="29"/>
      <c r="P318" s="29"/>
      <c r="Q318" s="29"/>
      <c r="R318" s="29"/>
      <c r="S318" s="29"/>
      <c r="T318" s="29"/>
      <c r="U318" s="29"/>
      <c r="V318" s="29"/>
      <c r="W318" s="29"/>
      <c r="X318" s="29"/>
      <c r="Y318" s="29"/>
      <c r="Z318" s="29" t="str">
        <f t="shared" si="23"/>
        <v/>
      </c>
      <c r="AM318" s="6"/>
    </row>
    <row r="319" spans="1:39" x14ac:dyDescent="0.2">
      <c r="A319" t="str">
        <f>IFERROR(IF(AND(A308=A309,A309=A310,A310=A311,A311=A312,A312=A313,A313=A314,A314=A315,A315=A316,A316=A317,A317=A318),IF(A318+1&gt;MATCH(0,Input_Lieferant!$B$9:$B$158,-1),"",A318+1),A318),"")</f>
        <v/>
      </c>
      <c r="B319" s="29"/>
      <c r="C319" s="29"/>
      <c r="D319" s="29" t="str">
        <f t="shared" si="27"/>
        <v/>
      </c>
      <c r="E319" s="29"/>
      <c r="F319" s="29"/>
      <c r="G319" t="str">
        <f>IF(A319&lt;&gt;"", _xlfn.IFNA(INDEX(Grunddaten!$A$9:$R$134,MATCH(A319,Input_Lieferant!$B$9:$B$134,0),MATCH(Z319,Grunddaten!$A$8:$R$8,0)),""), "")&amp;""</f>
        <v/>
      </c>
      <c r="H319" s="29"/>
      <c r="I319" s="29"/>
      <c r="J319" s="29"/>
      <c r="K319" s="29"/>
      <c r="L319" s="29"/>
      <c r="M319" s="29"/>
      <c r="N319" s="29"/>
      <c r="O319" s="29"/>
      <c r="P319" s="29"/>
      <c r="Q319" s="29"/>
      <c r="R319" s="29"/>
      <c r="S319" s="29"/>
      <c r="T319" s="29"/>
      <c r="U319" s="29"/>
      <c r="V319" s="29"/>
      <c r="W319" s="29"/>
      <c r="X319" s="29"/>
      <c r="Y319" s="29"/>
      <c r="Z319" s="29" t="str">
        <f t="shared" si="23"/>
        <v/>
      </c>
      <c r="AM319" s="6"/>
    </row>
    <row r="320" spans="1:39" x14ac:dyDescent="0.2">
      <c r="A320" s="54" t="str">
        <f>IFERROR(IF(AND(A309=A310,A310=A311,A311=A312,A312=A313,A313=A314,A314=A315,A315=A316,A316=A317,A317=A318,A318=A319),IF(A319+1&gt;MATCH(0,Input_Lieferant!$B$9:$B$158,-1),"",A319+1),A319),"")</f>
        <v/>
      </c>
      <c r="B320" s="30"/>
      <c r="C320" s="30"/>
      <c r="D320" s="30" t="str">
        <f t="shared" si="27"/>
        <v/>
      </c>
      <c r="E320" s="30"/>
      <c r="F320" s="30"/>
      <c r="G320" s="54" t="str">
        <f>IF(A320&lt;&gt;"", _xlfn.IFNA(INDEX(Grunddaten!$A$9:$R$134,MATCH(A320,Input_Lieferant!$B$9:$B$134,0),MATCH(Z320,Grunddaten!$A$8:$R$8,0)),""), "")&amp;""</f>
        <v/>
      </c>
      <c r="H320" s="30"/>
      <c r="I320" s="30"/>
      <c r="J320" s="30"/>
      <c r="K320" s="30"/>
      <c r="L320" s="30"/>
      <c r="M320" s="30"/>
      <c r="N320" s="30"/>
      <c r="O320" s="30"/>
      <c r="P320" s="30"/>
      <c r="Q320" s="30"/>
      <c r="R320" s="30"/>
      <c r="S320" s="30"/>
      <c r="T320" s="30"/>
      <c r="U320" s="30"/>
      <c r="V320" s="30"/>
      <c r="W320" s="30"/>
      <c r="X320" s="30"/>
      <c r="Y320" s="30"/>
      <c r="Z320" s="89" t="str">
        <f t="shared" si="23"/>
        <v/>
      </c>
      <c r="AM320" s="6"/>
    </row>
    <row r="321" spans="1:39" x14ac:dyDescent="0.2">
      <c r="A321" t="str">
        <f>IFERROR(IF(AND(A310=A311,A311=A312,A312=A313,A313=A314,A314=A315,A315=A316,A316=A317,A317=A318,A318=A319,A319=A320),IF(A320+1&gt;MATCH(0,Input_Lieferant!$B$9:$B$158,-1),"",A320+1),A320),"")</f>
        <v/>
      </c>
      <c r="B321" s="29"/>
      <c r="C321" s="29"/>
      <c r="D321" s="29" t="str">
        <f t="shared" si="27"/>
        <v/>
      </c>
      <c r="E321" s="29"/>
      <c r="F321" s="29"/>
      <c r="G321" t="str">
        <f>IF(A321&lt;&gt;"", _xlfn.IFNA(INDEX(Grunddaten!$A$9:$R$134,MATCH(A321,Input_Lieferant!$B$9:$B$134,0),MATCH(Z321,Grunddaten!$A$8:$R$8,0)),""), "")&amp;""</f>
        <v/>
      </c>
      <c r="H321" s="29"/>
      <c r="I321" s="29"/>
      <c r="J321" s="29"/>
      <c r="K321" s="29"/>
      <c r="L321" s="29"/>
      <c r="M321" s="29"/>
      <c r="N321" s="29"/>
      <c r="O321" s="29"/>
      <c r="P321" s="29"/>
      <c r="Q321" s="29"/>
      <c r="R321" s="29"/>
      <c r="S321" s="29"/>
      <c r="T321" s="29"/>
      <c r="U321" s="29"/>
      <c r="V321" s="29"/>
      <c r="W321" s="29"/>
      <c r="X321" s="29"/>
      <c r="Y321" s="29"/>
      <c r="Z321" s="29" t="str">
        <f t="shared" si="23"/>
        <v/>
      </c>
      <c r="AM321" s="6"/>
    </row>
    <row r="322" spans="1:39" x14ac:dyDescent="0.2">
      <c r="A322" t="str">
        <f>IFERROR(IF(AND(A311=A312,A312=A313,A313=A314,A314=A315,A315=A316,A316=A317,A317=A318,A318=A319,A319=A320,A320=A321),IF(A321+1&gt;MATCH(0,Input_Lieferant!$B$9:$B$158,-1),"",A321+1),A321),"")</f>
        <v/>
      </c>
      <c r="B322" s="29"/>
      <c r="C322" s="29"/>
      <c r="D322" s="29" t="str">
        <f t="shared" si="27"/>
        <v/>
      </c>
      <c r="E322" s="29"/>
      <c r="F322" s="29"/>
      <c r="G322" t="str">
        <f>IF(A322&lt;&gt;"", _xlfn.IFNA(INDEX(Grunddaten!$A$9:$R$134,MATCH(A322,Input_Lieferant!$B$9:$B$134,0),MATCH(Z322,Grunddaten!$A$8:$R$8,0)),""), "")&amp;""</f>
        <v/>
      </c>
      <c r="H322" s="29"/>
      <c r="I322" s="29"/>
      <c r="J322" s="29"/>
      <c r="K322" s="29"/>
      <c r="L322" s="29"/>
      <c r="M322" s="29"/>
      <c r="N322" s="29"/>
      <c r="O322" s="29"/>
      <c r="P322" s="29"/>
      <c r="Q322" s="29"/>
      <c r="R322" s="29"/>
      <c r="S322" s="29"/>
      <c r="T322" s="29"/>
      <c r="U322" s="29"/>
      <c r="V322" s="29"/>
      <c r="W322" s="29"/>
      <c r="X322" s="29"/>
      <c r="Y322" s="29"/>
      <c r="Z322" s="29" t="str">
        <f t="shared" si="23"/>
        <v/>
      </c>
      <c r="AM322" s="6"/>
    </row>
    <row r="323" spans="1:39" x14ac:dyDescent="0.2">
      <c r="A323" t="str">
        <f>IFERROR(IF(AND(A312=A313,A313=A314,A314=A315,A315=A316,A316=A317,A317=A318,A318=A319,A319=A320,A320=A321,A321=A322),IF(A322+1&gt;MATCH(0,Input_Lieferant!$B$9:$B$158,-1),"",A322+1),A322),"")</f>
        <v/>
      </c>
      <c r="B323" s="29"/>
      <c r="C323" s="29"/>
      <c r="D323" s="29" t="str">
        <f t="shared" si="27"/>
        <v/>
      </c>
      <c r="E323" s="29" t="s">
        <v>178</v>
      </c>
      <c r="F323" s="29" t="s">
        <v>178</v>
      </c>
      <c r="G323" t="str">
        <f>IF(A323&lt;&gt;"", _xlfn.IFNA(INDEX(Grunddaten!$A$9:$R$134,MATCH(A323,Input_Lieferant!$B$9:$B$134,0),MATCH(Z323,Grunddaten!$A$8:$R$8,0)),""), "")&amp;""</f>
        <v/>
      </c>
      <c r="H323" s="29"/>
      <c r="I323" s="29"/>
      <c r="J323" s="29"/>
      <c r="K323" s="29"/>
      <c r="L323" s="29"/>
      <c r="M323" s="29"/>
      <c r="N323" s="29"/>
      <c r="O323" s="29"/>
      <c r="P323" s="29"/>
      <c r="Q323" s="29"/>
      <c r="R323" s="29"/>
      <c r="S323" s="29"/>
      <c r="T323" s="29"/>
      <c r="U323" s="29"/>
      <c r="V323" s="29"/>
      <c r="W323" s="29"/>
      <c r="X323" s="29"/>
      <c r="Y323" s="29"/>
      <c r="Z323" s="29" t="str">
        <f t="shared" si="23"/>
        <v/>
      </c>
      <c r="AM323" s="6"/>
    </row>
    <row r="324" spans="1:39" x14ac:dyDescent="0.2">
      <c r="A324" t="str">
        <f>IFERROR(IF(AND(A313=A314,A314=A315,A315=A316,A316=A317,A317=A318,A318=A319,A319=A320,A320=A321,A321=A322,A322=A323),IF(A323+1&gt;MATCH(0,Input_Lieferant!$B$9:$B$158,-1),"",A323+1),A323),"")</f>
        <v/>
      </c>
      <c r="B324" s="29"/>
      <c r="C324" s="29"/>
      <c r="D324" s="29" t="str">
        <f t="shared" si="27"/>
        <v/>
      </c>
      <c r="E324" s="29"/>
      <c r="F324" s="29"/>
      <c r="G324" t="str">
        <f>IF(A324&lt;&gt;"", _xlfn.IFNA(INDEX(Grunddaten!$A$9:$R$134,MATCH(A324,Input_Lieferant!$B$9:$B$134,0),MATCH(Z324,Grunddaten!$A$8:$R$8,0)),""), "")&amp;""</f>
        <v/>
      </c>
      <c r="H324" s="29"/>
      <c r="I324" s="29"/>
      <c r="J324" s="29"/>
      <c r="K324" s="29"/>
      <c r="L324" s="29"/>
      <c r="M324" s="29"/>
      <c r="N324" s="29"/>
      <c r="O324" s="29"/>
      <c r="P324" s="29"/>
      <c r="Q324" s="29"/>
      <c r="R324" s="29"/>
      <c r="S324" s="29"/>
      <c r="T324" s="29"/>
      <c r="U324" s="29"/>
      <c r="V324" s="29"/>
      <c r="W324" s="29"/>
      <c r="X324" s="29"/>
      <c r="Y324" s="29"/>
      <c r="Z324" s="29" t="str">
        <f t="shared" si="23"/>
        <v/>
      </c>
      <c r="AM324" s="6"/>
    </row>
    <row r="325" spans="1:39" x14ac:dyDescent="0.2">
      <c r="A325" t="str">
        <f>IFERROR(IF(AND(A314=A315,A315=A316,A316=A317,A317=A318,A318=A319,A319=A320,A320=A321,A321=A322,A322=A323,A323=A324),IF(A324+1&gt;MATCH(0,Input_Lieferant!$B$9:$B$158,-1),"",A324+1),A324),"")</f>
        <v/>
      </c>
      <c r="B325" s="29"/>
      <c r="C325" s="29"/>
      <c r="D325" s="29" t="str">
        <f t="shared" si="27"/>
        <v/>
      </c>
      <c r="E325" s="29"/>
      <c r="F325" s="29"/>
      <c r="G325" t="str">
        <f>IF(A325&lt;&gt;"", _xlfn.IFNA(INDEX(Grunddaten!$A$9:$R$134,MATCH(A325,Input_Lieferant!$B$9:$B$134,0),MATCH(Z325,Grunddaten!$A$8:$R$8,0)),""), "")&amp;""</f>
        <v/>
      </c>
      <c r="H325" s="29"/>
      <c r="I325" s="29"/>
      <c r="J325" s="29"/>
      <c r="K325" s="29"/>
      <c r="L325" s="29"/>
      <c r="M325" s="29"/>
      <c r="N325" s="29"/>
      <c r="O325" s="29"/>
      <c r="P325" s="29"/>
      <c r="Q325" s="29"/>
      <c r="R325" s="29"/>
      <c r="S325" s="29"/>
      <c r="T325" s="29"/>
      <c r="U325" s="29"/>
      <c r="V325" s="29"/>
      <c r="W325" s="29"/>
      <c r="X325" s="29"/>
      <c r="Y325" s="29"/>
      <c r="Z325" s="29" t="str">
        <f t="shared" si="23"/>
        <v/>
      </c>
      <c r="AM325" s="6"/>
    </row>
    <row r="326" spans="1:39" x14ac:dyDescent="0.2">
      <c r="A326" t="str">
        <f>IFERROR(IF(AND(A315=A316,A316=A317,A317=A318,A318=A319,A319=A320,A320=A321,A321=A322,A322=A323,A323=A324,A324=A325),IF(A325+1&gt;MATCH(0,Input_Lieferant!$B$9:$B$158,-1),"",A325+1),A325),"")</f>
        <v/>
      </c>
      <c r="B326" s="29"/>
      <c r="C326" s="29"/>
      <c r="D326" s="29" t="str">
        <f t="shared" si="27"/>
        <v/>
      </c>
      <c r="E326" s="29"/>
      <c r="F326" s="29"/>
      <c r="G326" t="str">
        <f>IF(A326&lt;&gt;"", _xlfn.IFNA(INDEX(Grunddaten!$A$9:$R$134,MATCH(A326,Input_Lieferant!$B$9:$B$134,0),MATCH(Z326,Grunddaten!$A$8:$R$8,0)),""), "")&amp;""</f>
        <v/>
      </c>
      <c r="H326" s="29"/>
      <c r="I326" s="29"/>
      <c r="J326" s="29"/>
      <c r="K326" s="29"/>
      <c r="L326" s="29"/>
      <c r="M326" s="29"/>
      <c r="N326" s="29"/>
      <c r="O326" s="29"/>
      <c r="P326" s="29"/>
      <c r="Q326" s="29"/>
      <c r="R326" s="29"/>
      <c r="S326" s="29"/>
      <c r="T326" s="29"/>
      <c r="U326" s="29"/>
      <c r="V326" s="29"/>
      <c r="W326" s="29"/>
      <c r="X326" s="29"/>
      <c r="Y326" s="29"/>
      <c r="Z326" s="29" t="str">
        <f t="shared" si="23"/>
        <v/>
      </c>
      <c r="AM326" s="6"/>
    </row>
    <row r="327" spans="1:39" x14ac:dyDescent="0.2">
      <c r="A327" t="str">
        <f>IFERROR(IF(AND(A316=A317,A317=A318,A318=A319,A319=A320,A320=A321,A321=A322,A322=A323,A323=A324,A324=A325,A325=A326),IF(A326+1&gt;MATCH(0,Input_Lieferant!$B$9:$B$158,-1),"",A326+1),A326),"")</f>
        <v/>
      </c>
      <c r="B327" s="29"/>
      <c r="C327" s="29"/>
      <c r="D327" s="29" t="str">
        <f t="shared" si="27"/>
        <v/>
      </c>
      <c r="E327" s="29"/>
      <c r="F327" s="29"/>
      <c r="G327" t="str">
        <f>IF(A327&lt;&gt;"", _xlfn.IFNA(INDEX(Grunddaten!$A$9:$R$134,MATCH(A327,Input_Lieferant!$B$9:$B$134,0),MATCH(Z327,Grunddaten!$A$8:$R$8,0)),""), "")&amp;""</f>
        <v/>
      </c>
      <c r="H327" s="29"/>
      <c r="I327" s="29"/>
      <c r="J327" s="29"/>
      <c r="K327" s="29"/>
      <c r="L327" s="29"/>
      <c r="M327" s="29"/>
      <c r="N327" s="29"/>
      <c r="O327" s="29"/>
      <c r="P327" s="29"/>
      <c r="Q327" s="29"/>
      <c r="R327" s="29"/>
      <c r="S327" s="29"/>
      <c r="T327" s="29"/>
      <c r="U327" s="29"/>
      <c r="V327" s="29"/>
      <c r="W327" s="29"/>
      <c r="X327" s="29"/>
      <c r="Y327" s="29"/>
      <c r="Z327" s="29" t="str">
        <f t="shared" si="23"/>
        <v/>
      </c>
      <c r="AM327" s="6"/>
    </row>
    <row r="328" spans="1:39" x14ac:dyDescent="0.2">
      <c r="A328" t="str">
        <f>IFERROR(IF(AND(A317=A318,A318=A319,A319=A320,A320=A321,A321=A322,A322=A323,A323=A324,A324=A325,A325=A326,A326=A327),IF(A327+1&gt;MATCH(0,Input_Lieferant!$B$9:$B$158,-1),"",A327+1),A327),"")</f>
        <v/>
      </c>
      <c r="B328" s="29"/>
      <c r="C328" s="29"/>
      <c r="D328" s="29" t="str">
        <f t="shared" si="27"/>
        <v/>
      </c>
      <c r="E328" s="29"/>
      <c r="F328" s="29"/>
      <c r="G328" t="str">
        <f>IF(A328&lt;&gt;"", _xlfn.IFNA(INDEX(Grunddaten!$A$9:$R$134,MATCH(A328,Input_Lieferant!$B$9:$B$134,0),MATCH(Z328,Grunddaten!$A$8:$R$8,0)),""), "")&amp;""</f>
        <v/>
      </c>
      <c r="H328" s="29"/>
      <c r="I328" s="29"/>
      <c r="J328" s="29"/>
      <c r="K328" s="29"/>
      <c r="L328" s="29"/>
      <c r="M328" s="29"/>
      <c r="N328" s="29"/>
      <c r="O328" s="29"/>
      <c r="P328" s="29"/>
      <c r="Q328" s="29"/>
      <c r="R328" s="29"/>
      <c r="S328" s="29"/>
      <c r="T328" s="29"/>
      <c r="U328" s="29"/>
      <c r="V328" s="29"/>
      <c r="W328" s="29"/>
      <c r="X328" s="29"/>
      <c r="Y328" s="29"/>
      <c r="Z328" s="29" t="str">
        <f t="shared" si="23"/>
        <v/>
      </c>
      <c r="AM328" s="6"/>
    </row>
    <row r="329" spans="1:39" x14ac:dyDescent="0.2">
      <c r="A329" t="str">
        <f>IFERROR(IF(AND(A318=A319,A319=A320,A320=A321,A321=A322,A322=A323,A323=A324,A324=A325,A325=A326,A326=A327,A327=A328),IF(A328+1&gt;MATCH(0,Input_Lieferant!$B$9:$B$158,-1),"",A328+1),A328),"")</f>
        <v/>
      </c>
      <c r="B329" s="29"/>
      <c r="C329" s="29"/>
      <c r="D329" s="29" t="str">
        <f t="shared" si="27"/>
        <v/>
      </c>
      <c r="E329" s="29"/>
      <c r="F329" s="29"/>
      <c r="G329" t="str">
        <f>IF(A329&lt;&gt;"", _xlfn.IFNA(INDEX(Grunddaten!$A$9:$R$134,MATCH(A329,Input_Lieferant!$B$9:$B$134,0),MATCH(Z329,Grunddaten!$A$8:$R$8,0)),""), "")&amp;""</f>
        <v/>
      </c>
      <c r="H329" s="29"/>
      <c r="I329" s="29"/>
      <c r="J329" s="29"/>
      <c r="K329" s="29"/>
      <c r="L329" s="29"/>
      <c r="M329" s="29"/>
      <c r="N329" s="29"/>
      <c r="O329" s="29"/>
      <c r="P329" s="29"/>
      <c r="Q329" s="29"/>
      <c r="R329" s="29"/>
      <c r="S329" s="29"/>
      <c r="T329" s="29"/>
      <c r="U329" s="29"/>
      <c r="V329" s="29"/>
      <c r="W329" s="29"/>
      <c r="X329" s="29"/>
      <c r="Y329" s="29"/>
      <c r="Z329" s="29" t="str">
        <f t="shared" si="23"/>
        <v/>
      </c>
      <c r="AM329" s="6"/>
    </row>
    <row r="330" spans="1:39" x14ac:dyDescent="0.2">
      <c r="A330" t="str">
        <f>IFERROR(IF(AND(A319=A320,A320=A321,A321=A322,A322=A323,A323=A324,A324=A325,A325=A326,A326=A327,A327=A328,A328=A329),IF(A329+1&gt;MATCH(0,Input_Lieferant!$B$9:$B$158,-1),"",A329+1),A329),"")</f>
        <v/>
      </c>
      <c r="B330" s="29"/>
      <c r="C330" s="29"/>
      <c r="D330" s="29" t="str">
        <f t="shared" si="27"/>
        <v/>
      </c>
      <c r="E330" s="29"/>
      <c r="F330" s="29"/>
      <c r="G330" t="str">
        <f>IF(A330&lt;&gt;"", _xlfn.IFNA(INDEX(Grunddaten!$A$9:$R$134,MATCH(A330,Input_Lieferant!$B$9:$B$134,0),MATCH(Z330,Grunddaten!$A$8:$R$8,0)),""), "")&amp;""</f>
        <v/>
      </c>
      <c r="H330" s="29"/>
      <c r="I330" s="29"/>
      <c r="J330" s="29"/>
      <c r="K330" s="29"/>
      <c r="L330" s="29"/>
      <c r="M330" s="29"/>
      <c r="N330" s="29"/>
      <c r="O330" s="29"/>
      <c r="P330" s="29"/>
      <c r="Q330" s="29"/>
      <c r="R330" s="29"/>
      <c r="S330" s="29"/>
      <c r="T330" s="29"/>
      <c r="U330" s="29"/>
      <c r="V330" s="29"/>
      <c r="W330" s="29"/>
      <c r="X330" s="29"/>
      <c r="Y330" s="29"/>
      <c r="Z330" s="29" t="str">
        <f t="shared" si="23"/>
        <v/>
      </c>
      <c r="AM330" s="6"/>
    </row>
    <row r="331" spans="1:39" x14ac:dyDescent="0.2">
      <c r="A331" s="54" t="str">
        <f>IFERROR(IF(AND(A320=A321,A321=A322,A322=A323,A323=A324,A324=A325,A325=A326,A326=A327,A327=A328,A328=A329,A329=A330),IF(A330+1&gt;MATCH(0,Input_Lieferant!$B$9:$B$158,-1),"",A330+1),A330),"")</f>
        <v/>
      </c>
      <c r="B331" s="30"/>
      <c r="C331" s="30"/>
      <c r="D331" s="30" t="str">
        <f t="shared" si="27"/>
        <v/>
      </c>
      <c r="E331" s="30"/>
      <c r="F331" s="30"/>
      <c r="G331" s="54" t="str">
        <f>IF(A331&lt;&gt;"", _xlfn.IFNA(INDEX(Grunddaten!$A$9:$R$134,MATCH(A331,Input_Lieferant!$B$9:$B$134,0),MATCH(Z331,Grunddaten!$A$8:$R$8,0)),""), "")&amp;""</f>
        <v/>
      </c>
      <c r="H331" s="30"/>
      <c r="I331" s="30"/>
      <c r="J331" s="30"/>
      <c r="K331" s="30"/>
      <c r="L331" s="30"/>
      <c r="M331" s="30"/>
      <c r="N331" s="30"/>
      <c r="O331" s="30"/>
      <c r="P331" s="30"/>
      <c r="Q331" s="30"/>
      <c r="R331" s="30"/>
      <c r="S331" s="30"/>
      <c r="T331" s="30"/>
      <c r="U331" s="30"/>
      <c r="V331" s="30"/>
      <c r="W331" s="30"/>
      <c r="X331" s="30"/>
      <c r="Y331" s="30"/>
      <c r="Z331" s="89" t="str">
        <f t="shared" si="23"/>
        <v/>
      </c>
      <c r="AM331" s="6"/>
    </row>
    <row r="332" spans="1:39" x14ac:dyDescent="0.2">
      <c r="A332" t="str">
        <f>IFERROR(IF(AND(A321=A322,A322=A323,A323=A324,A324=A325,A325=A326,A326=A327,A327=A328,A328=A329,A329=A330,A330=A331),IF(A331+1&gt;MATCH(0,Input_Lieferant!$B$9:$B$158,-1),"",A331+1),A331),"")</f>
        <v/>
      </c>
      <c r="B332" s="29"/>
      <c r="C332" s="29"/>
      <c r="D332" s="29" t="str">
        <f t="shared" ref="D332:D345" si="28">IF(A332="","","001")</f>
        <v/>
      </c>
      <c r="E332" s="29"/>
      <c r="F332" s="29"/>
      <c r="G332" t="str">
        <f>IF(A332&lt;&gt;"", _xlfn.IFNA(INDEX(Grunddaten!$A$9:$R$134,MATCH(A332,Input_Lieferant!$B$9:$B$134,0),MATCH(Z332,Grunddaten!$A$8:$R$8,0)),""), "")&amp;""</f>
        <v/>
      </c>
      <c r="H332" s="29"/>
      <c r="I332" s="29"/>
      <c r="J332" s="29"/>
      <c r="K332" s="29"/>
      <c r="L332" s="29"/>
      <c r="M332" s="29"/>
      <c r="N332" s="29"/>
      <c r="O332" s="29"/>
      <c r="P332" s="29"/>
      <c r="Q332" s="29"/>
      <c r="R332" s="29"/>
      <c r="S332" s="29"/>
      <c r="T332" s="29"/>
      <c r="U332" s="29"/>
      <c r="V332" s="29"/>
      <c r="W332" s="29"/>
      <c r="X332" s="29"/>
      <c r="Y332" s="29"/>
      <c r="Z332" s="29" t="str">
        <f t="shared" si="23"/>
        <v/>
      </c>
      <c r="AM332" s="6"/>
    </row>
    <row r="333" spans="1:39" x14ac:dyDescent="0.2">
      <c r="A333" t="str">
        <f>IFERROR(IF(AND(A322=A323,A323=A324,A324=A325,A325=A326,A326=A327,A327=A328,A328=A329,A329=A330,A330=A331,A331=A332),IF(A332+1&gt;MATCH(0,Input_Lieferant!$B$9:$B$158,-1),"",A332+1),A332),"")</f>
        <v/>
      </c>
      <c r="B333" s="29"/>
      <c r="C333" s="29"/>
      <c r="D333" s="29" t="str">
        <f t="shared" si="28"/>
        <v/>
      </c>
      <c r="E333" s="29"/>
      <c r="F333" s="29"/>
      <c r="G333" t="str">
        <f>IF(A333&lt;&gt;"", _xlfn.IFNA(INDEX(Grunddaten!$A$9:$R$134,MATCH(A333,Input_Lieferant!$B$9:$B$134,0),MATCH(Z333,Grunddaten!$A$8:$R$8,0)),""), "")&amp;""</f>
        <v/>
      </c>
      <c r="H333" s="29"/>
      <c r="I333" s="29"/>
      <c r="J333" s="29"/>
      <c r="K333" s="29"/>
      <c r="L333" s="29"/>
      <c r="M333" s="29"/>
      <c r="N333" s="29"/>
      <c r="O333" s="29"/>
      <c r="P333" s="29"/>
      <c r="Q333" s="29"/>
      <c r="R333" s="29"/>
      <c r="S333" s="29"/>
      <c r="T333" s="29"/>
      <c r="U333" s="29"/>
      <c r="V333" s="29"/>
      <c r="W333" s="29"/>
      <c r="X333" s="29"/>
      <c r="Y333" s="29"/>
      <c r="Z333" s="29" t="str">
        <f t="shared" si="23"/>
        <v/>
      </c>
      <c r="AM333" s="6"/>
    </row>
    <row r="334" spans="1:39" x14ac:dyDescent="0.2">
      <c r="A334" t="str">
        <f>IFERROR(IF(AND(A323=A324,A324=A325,A325=A326,A326=A327,A327=A328,A328=A329,A329=A330,A330=A331,A331=A332,A332=A333),IF(A333+1&gt;MATCH(0,Input_Lieferant!$B$9:$B$158,-1),"",A333+1),A333),"")</f>
        <v/>
      </c>
      <c r="B334" s="29"/>
      <c r="C334" s="29"/>
      <c r="D334" s="29" t="str">
        <f t="shared" si="28"/>
        <v/>
      </c>
      <c r="E334" s="29"/>
      <c r="F334" s="29"/>
      <c r="G334" t="str">
        <f>IF(A334&lt;&gt;"", _xlfn.IFNA(INDEX(Grunddaten!$A$9:$R$134,MATCH(A334,Input_Lieferant!$B$9:$B$134,0),MATCH(Z334,Grunddaten!$A$8:$R$8,0)),""), "")&amp;""</f>
        <v/>
      </c>
      <c r="H334" s="29"/>
      <c r="I334" s="29"/>
      <c r="J334" s="29"/>
      <c r="K334" s="29"/>
      <c r="L334" s="29"/>
      <c r="M334" s="29"/>
      <c r="N334" s="29"/>
      <c r="O334" s="29"/>
      <c r="P334" s="29"/>
      <c r="Q334" s="29"/>
      <c r="R334" s="29"/>
      <c r="S334" s="29"/>
      <c r="T334" s="29"/>
      <c r="U334" s="29"/>
      <c r="V334" s="29"/>
      <c r="W334" s="29"/>
      <c r="X334" s="29"/>
      <c r="Y334" s="29"/>
      <c r="Z334" s="29" t="str">
        <f t="shared" ref="Z334:Z397" si="29">IF(A334&lt;&gt;"", Z323&amp;"","")</f>
        <v/>
      </c>
      <c r="AM334" s="6"/>
    </row>
    <row r="335" spans="1:39" x14ac:dyDescent="0.2">
      <c r="A335" t="str">
        <f>IFERROR(IF(AND(A324=A325,A325=A326,A326=A327,A327=A328,A328=A329,A329=A330,A330=A331,A331=A332,A332=A333,A333=A334),IF(A334+1&gt;MATCH(0,Input_Lieferant!$B$9:$B$158,-1),"",A334+1),A334),"")</f>
        <v/>
      </c>
      <c r="B335" s="29"/>
      <c r="C335" s="29"/>
      <c r="D335" s="29" t="str">
        <f t="shared" si="28"/>
        <v/>
      </c>
      <c r="E335" s="29"/>
      <c r="F335" s="29"/>
      <c r="G335" t="str">
        <f>IF(A335&lt;&gt;"", _xlfn.IFNA(INDEX(Grunddaten!$A$9:$R$134,MATCH(A335,Input_Lieferant!$B$9:$B$134,0),MATCH(Z335,Grunddaten!$A$8:$R$8,0)),""), "")&amp;""</f>
        <v/>
      </c>
      <c r="H335" s="29"/>
      <c r="I335" s="29"/>
      <c r="J335" s="29"/>
      <c r="K335" s="29"/>
      <c r="L335" s="29"/>
      <c r="M335" s="29"/>
      <c r="N335" s="29"/>
      <c r="O335" s="29"/>
      <c r="P335" s="29"/>
      <c r="Q335" s="29"/>
      <c r="R335" s="29"/>
      <c r="S335" s="29"/>
      <c r="T335" s="29"/>
      <c r="U335" s="29"/>
      <c r="V335" s="29"/>
      <c r="W335" s="29"/>
      <c r="X335" s="29"/>
      <c r="Y335" s="29"/>
      <c r="Z335" s="29" t="str">
        <f t="shared" si="29"/>
        <v/>
      </c>
      <c r="AM335" s="6"/>
    </row>
    <row r="336" spans="1:39" x14ac:dyDescent="0.2">
      <c r="A336" t="str">
        <f>IFERROR(IF(AND(A325=A326,A326=A327,A327=A328,A328=A329,A329=A330,A330=A331,A331=A332,A332=A333,A333=A334,A334=A335),IF(A335+1&gt;MATCH(0,Input_Lieferant!$B$9:$B$158,-1),"",A335+1),A335),"")</f>
        <v/>
      </c>
      <c r="B336" s="29"/>
      <c r="C336" s="29"/>
      <c r="D336" s="29" t="str">
        <f t="shared" si="28"/>
        <v/>
      </c>
      <c r="E336" s="29"/>
      <c r="F336" s="29"/>
      <c r="G336" t="str">
        <f>IF(A336&lt;&gt;"", _xlfn.IFNA(INDEX(Grunddaten!$A$9:$R$134,MATCH(A336,Input_Lieferant!$B$9:$B$134,0),MATCH(Z336,Grunddaten!$A$8:$R$8,0)),""), "")&amp;""</f>
        <v/>
      </c>
      <c r="H336" s="29"/>
      <c r="I336" s="29"/>
      <c r="J336" s="29"/>
      <c r="K336" s="29"/>
      <c r="L336" s="29"/>
      <c r="M336" s="29"/>
      <c r="N336" s="29"/>
      <c r="O336" s="29"/>
      <c r="P336" s="29"/>
      <c r="Q336" s="29"/>
      <c r="R336" s="29"/>
      <c r="S336" s="29"/>
      <c r="T336" s="29"/>
      <c r="U336" s="29"/>
      <c r="V336" s="29"/>
      <c r="W336" s="29"/>
      <c r="X336" s="29"/>
      <c r="Y336" s="29"/>
      <c r="Z336" s="29" t="str">
        <f t="shared" si="29"/>
        <v/>
      </c>
      <c r="AM336" s="6"/>
    </row>
    <row r="337" spans="1:39" x14ac:dyDescent="0.2">
      <c r="A337" t="str">
        <f>IFERROR(IF(AND(A326=A327,A327=A328,A328=A329,A329=A330,A330=A331,A331=A332,A332=A333,A333=A334,A334=A335,A335=A336),IF(A336+1&gt;MATCH(0,Input_Lieferant!$B$9:$B$158,-1),"",A336+1),A336),"")</f>
        <v/>
      </c>
      <c r="B337" s="29"/>
      <c r="C337" s="29"/>
      <c r="D337" s="29" t="str">
        <f t="shared" si="28"/>
        <v/>
      </c>
      <c r="E337" s="29" t="s">
        <v>178</v>
      </c>
      <c r="F337" s="29" t="s">
        <v>178</v>
      </c>
      <c r="G337" t="str">
        <f>IF(A337&lt;&gt;"", _xlfn.IFNA(INDEX(Grunddaten!$A$9:$R$134,MATCH(A337,Input_Lieferant!$B$9:$B$134,0),MATCH(Z337,Grunddaten!$A$8:$R$8,0)),""), "")&amp;""</f>
        <v/>
      </c>
      <c r="H337" s="29"/>
      <c r="I337" s="29"/>
      <c r="J337" s="29"/>
      <c r="K337" s="29"/>
      <c r="L337" s="29"/>
      <c r="M337" s="29"/>
      <c r="N337" s="29"/>
      <c r="O337" s="29"/>
      <c r="P337" s="29"/>
      <c r="Q337" s="29"/>
      <c r="R337" s="29"/>
      <c r="S337" s="29"/>
      <c r="T337" s="29"/>
      <c r="U337" s="29"/>
      <c r="V337" s="29"/>
      <c r="W337" s="29"/>
      <c r="X337" s="29"/>
      <c r="Y337" s="29"/>
      <c r="Z337" s="29" t="str">
        <f t="shared" si="29"/>
        <v/>
      </c>
      <c r="AM337" s="6"/>
    </row>
    <row r="338" spans="1:39" x14ac:dyDescent="0.2">
      <c r="A338" t="str">
        <f>IFERROR(IF(AND(A327=A328,A328=A329,A329=A330,A330=A331,A331=A332,A332=A333,A333=A334,A334=A335,A335=A336,A336=A337),IF(A337+1&gt;MATCH(0,Input_Lieferant!$B$9:$B$158,-1),"",A337+1),A337),"")</f>
        <v/>
      </c>
      <c r="B338" s="29"/>
      <c r="C338" s="29"/>
      <c r="D338" s="29" t="str">
        <f t="shared" si="28"/>
        <v/>
      </c>
      <c r="E338" s="29"/>
      <c r="F338" s="29"/>
      <c r="G338" t="str">
        <f>IF(A338&lt;&gt;"", _xlfn.IFNA(INDEX(Grunddaten!$A$9:$R$134,MATCH(A338,Input_Lieferant!$B$9:$B$134,0),MATCH(Z338,Grunddaten!$A$8:$R$8,0)),""), "")&amp;""</f>
        <v/>
      </c>
      <c r="H338" s="29"/>
      <c r="I338" s="29"/>
      <c r="J338" s="29"/>
      <c r="K338" s="29"/>
      <c r="L338" s="29"/>
      <c r="M338" s="29"/>
      <c r="N338" s="29"/>
      <c r="O338" s="29"/>
      <c r="P338" s="29"/>
      <c r="Q338" s="29"/>
      <c r="R338" s="29"/>
      <c r="S338" s="29"/>
      <c r="T338" s="29"/>
      <c r="U338" s="29"/>
      <c r="V338" s="29"/>
      <c r="W338" s="29"/>
      <c r="X338" s="29"/>
      <c r="Y338" s="29"/>
      <c r="Z338" s="29" t="str">
        <f t="shared" si="29"/>
        <v/>
      </c>
      <c r="AM338" s="6"/>
    </row>
    <row r="339" spans="1:39" x14ac:dyDescent="0.2">
      <c r="A339" t="str">
        <f>IFERROR(IF(AND(A328=A329,A329=A330,A330=A331,A331=A332,A332=A333,A333=A334,A334=A335,A335=A336,A336=A337,A337=A338),IF(A338+1&gt;MATCH(0,Input_Lieferant!$B$9:$B$158,-1),"",A338+1),A338),"")</f>
        <v/>
      </c>
      <c r="B339" s="29"/>
      <c r="C339" s="29"/>
      <c r="D339" s="29" t="str">
        <f t="shared" si="28"/>
        <v/>
      </c>
      <c r="E339" s="29"/>
      <c r="F339" s="29"/>
      <c r="G339" t="str">
        <f>IF(A339&lt;&gt;"", _xlfn.IFNA(INDEX(Grunddaten!$A$9:$R$134,MATCH(A339,Input_Lieferant!$B$9:$B$134,0),MATCH(Z339,Grunddaten!$A$8:$R$8,0)),""), "")&amp;""</f>
        <v/>
      </c>
      <c r="H339" s="29"/>
      <c r="I339" s="29"/>
      <c r="J339" s="29"/>
      <c r="K339" s="29"/>
      <c r="L339" s="29"/>
      <c r="M339" s="29"/>
      <c r="N339" s="29"/>
      <c r="O339" s="29"/>
      <c r="P339" s="29"/>
      <c r="Q339" s="29"/>
      <c r="R339" s="29"/>
      <c r="S339" s="29"/>
      <c r="T339" s="29"/>
      <c r="U339" s="29"/>
      <c r="V339" s="29"/>
      <c r="W339" s="29"/>
      <c r="X339" s="29"/>
      <c r="Y339" s="29"/>
      <c r="Z339" s="29" t="str">
        <f t="shared" si="29"/>
        <v/>
      </c>
      <c r="AM339" s="6"/>
    </row>
    <row r="340" spans="1:39" x14ac:dyDescent="0.2">
      <c r="A340" t="str">
        <f>IFERROR(IF(AND(A329=A330,A330=A331,A331=A332,A332=A333,A333=A334,A334=A335,A335=A336,A336=A337,A337=A338,A338=A339),IF(A339+1&gt;MATCH(0,Input_Lieferant!$B$9:$B$158,-1),"",A339+1),A339),"")</f>
        <v/>
      </c>
      <c r="B340" s="29"/>
      <c r="C340" s="29"/>
      <c r="D340" s="29" t="str">
        <f t="shared" si="28"/>
        <v/>
      </c>
      <c r="E340" s="29"/>
      <c r="F340" s="29"/>
      <c r="G340" t="str">
        <f>IF(A340&lt;&gt;"", _xlfn.IFNA(INDEX(Grunddaten!$A$9:$R$134,MATCH(A340,Input_Lieferant!$B$9:$B$134,0),MATCH(Z340,Grunddaten!$A$8:$R$8,0)),""), "")&amp;""</f>
        <v/>
      </c>
      <c r="H340" s="29"/>
      <c r="I340" s="29"/>
      <c r="J340" s="29"/>
      <c r="K340" s="29"/>
      <c r="L340" s="29"/>
      <c r="M340" s="29"/>
      <c r="N340" s="29"/>
      <c r="O340" s="29"/>
      <c r="P340" s="29"/>
      <c r="Q340" s="29"/>
      <c r="R340" s="29"/>
      <c r="S340" s="29"/>
      <c r="T340" s="29"/>
      <c r="U340" s="29"/>
      <c r="V340" s="29"/>
      <c r="W340" s="29"/>
      <c r="X340" s="29"/>
      <c r="Y340" s="29"/>
      <c r="Z340" s="29" t="str">
        <f t="shared" si="29"/>
        <v/>
      </c>
      <c r="AM340" s="6"/>
    </row>
    <row r="341" spans="1:39" x14ac:dyDescent="0.2">
      <c r="A341" t="str">
        <f>IFERROR(IF(AND(A330=A331,A331=A332,A332=A333,A333=A334,A334=A335,A335=A336,A336=A337,A337=A338,A338=A339,A339=A340),IF(A340+1&gt;MATCH(0,Input_Lieferant!$B$9:$B$158,-1),"",A340+1),A340),"")</f>
        <v/>
      </c>
      <c r="B341" s="29"/>
      <c r="C341" s="29"/>
      <c r="D341" s="29" t="str">
        <f t="shared" si="28"/>
        <v/>
      </c>
      <c r="E341" s="29"/>
      <c r="F341" s="29"/>
      <c r="G341" t="str">
        <f>IF(A341&lt;&gt;"", _xlfn.IFNA(INDEX(Grunddaten!$A$9:$R$134,MATCH(A341,Input_Lieferant!$B$9:$B$134,0),MATCH(Z341,Grunddaten!$A$8:$R$8,0)),""), "")&amp;""</f>
        <v/>
      </c>
      <c r="H341" s="29"/>
      <c r="I341" s="29"/>
      <c r="J341" s="29"/>
      <c r="K341" s="29"/>
      <c r="L341" s="29"/>
      <c r="M341" s="29"/>
      <c r="N341" s="29"/>
      <c r="O341" s="29"/>
      <c r="P341" s="29"/>
      <c r="Q341" s="29"/>
      <c r="R341" s="29"/>
      <c r="S341" s="29"/>
      <c r="T341" s="29"/>
      <c r="U341" s="29"/>
      <c r="V341" s="29"/>
      <c r="W341" s="29"/>
      <c r="X341" s="29"/>
      <c r="Y341" s="29"/>
      <c r="Z341" s="29" t="str">
        <f t="shared" si="29"/>
        <v/>
      </c>
      <c r="AM341" s="6"/>
    </row>
    <row r="342" spans="1:39" x14ac:dyDescent="0.2">
      <c r="A342" s="54" t="str">
        <f>IFERROR(IF(AND(A331=A332,A332=A333,A333=A334,A334=A335,A335=A336,A336=A337,A337=A338,A338=A339,A339=A340,A340=A341),IF(A341+1&gt;MATCH(0,Input_Lieferant!$B$9:$B$158,-1),"",A341+1),A341),"")</f>
        <v/>
      </c>
      <c r="B342" s="30"/>
      <c r="C342" s="30"/>
      <c r="D342" s="30" t="str">
        <f t="shared" si="28"/>
        <v/>
      </c>
      <c r="E342" s="30"/>
      <c r="F342" s="30"/>
      <c r="G342" s="54" t="str">
        <f>IF(A342&lt;&gt;"", _xlfn.IFNA(INDEX(Grunddaten!$A$9:$R$134,MATCH(A342,Input_Lieferant!$B$9:$B$134,0),MATCH(Z342,Grunddaten!$A$8:$R$8,0)),""), "")&amp;""</f>
        <v/>
      </c>
      <c r="H342" s="30"/>
      <c r="I342" s="30"/>
      <c r="J342" s="30"/>
      <c r="K342" s="30"/>
      <c r="L342" s="30"/>
      <c r="M342" s="30"/>
      <c r="N342" s="30"/>
      <c r="O342" s="30"/>
      <c r="P342" s="30"/>
      <c r="Q342" s="30"/>
      <c r="R342" s="30"/>
      <c r="S342" s="30"/>
      <c r="T342" s="30"/>
      <c r="U342" s="30"/>
      <c r="V342" s="30"/>
      <c r="W342" s="30"/>
      <c r="X342" s="30"/>
      <c r="Y342" s="30"/>
      <c r="Z342" s="89" t="str">
        <f t="shared" si="29"/>
        <v/>
      </c>
      <c r="AM342" s="6"/>
    </row>
    <row r="343" spans="1:39" x14ac:dyDescent="0.2">
      <c r="A343" t="str">
        <f>IFERROR(IF(AND(A332=A333,A333=A334,A334=A335,A335=A336,A336=A337,A337=A338,A338=A339,A339=A340,A340=A341,A341=A342),IF(A342+1&gt;MATCH(0,Input_Lieferant!$B$9:$B$158,-1),"",A342+1),A342),"")</f>
        <v/>
      </c>
      <c r="B343" s="29"/>
      <c r="C343" s="29"/>
      <c r="D343" s="29" t="str">
        <f t="shared" si="28"/>
        <v/>
      </c>
      <c r="E343" s="29"/>
      <c r="F343" s="29"/>
      <c r="G343" t="str">
        <f>IF(A343&lt;&gt;"", _xlfn.IFNA(INDEX(Grunddaten!$A$9:$R$134,MATCH(A343,Input_Lieferant!$B$9:$B$134,0),MATCH(Z343,Grunddaten!$A$8:$R$8,0)),""), "")&amp;""</f>
        <v/>
      </c>
      <c r="H343" s="29"/>
      <c r="I343" s="29"/>
      <c r="J343" s="29"/>
      <c r="K343" s="29"/>
      <c r="L343" s="29"/>
      <c r="M343" s="29"/>
      <c r="N343" s="29"/>
      <c r="O343" s="29"/>
      <c r="P343" s="29"/>
      <c r="Q343" s="29"/>
      <c r="R343" s="29"/>
      <c r="S343" s="29"/>
      <c r="T343" s="29"/>
      <c r="U343" s="29"/>
      <c r="V343" s="29"/>
      <c r="W343" s="29"/>
      <c r="X343" s="29"/>
      <c r="Y343" s="29"/>
      <c r="Z343" s="29" t="str">
        <f t="shared" si="29"/>
        <v/>
      </c>
      <c r="AM343" s="6"/>
    </row>
    <row r="344" spans="1:39" x14ac:dyDescent="0.2">
      <c r="A344" t="str">
        <f>IFERROR(IF(AND(A333=A334,A334=A335,A335=A336,A336=A337,A337=A338,A338=A339,A339=A340,A340=A341,A341=A342,A342=A343),IF(A343+1&gt;MATCH(0,Input_Lieferant!$B$9:$B$158,-1),"",A343+1),A343),"")</f>
        <v/>
      </c>
      <c r="B344" s="29"/>
      <c r="C344" s="29"/>
      <c r="D344" s="29" t="str">
        <f t="shared" si="28"/>
        <v/>
      </c>
      <c r="E344" s="29"/>
      <c r="F344" s="29"/>
      <c r="G344" t="str">
        <f>IF(A344&lt;&gt;"", _xlfn.IFNA(INDEX(Grunddaten!$A$9:$R$134,MATCH(A344,Input_Lieferant!$B$9:$B$134,0),MATCH(Z344,Grunddaten!$A$8:$R$8,0)),""), "")&amp;""</f>
        <v/>
      </c>
      <c r="H344" s="29"/>
      <c r="I344" s="29"/>
      <c r="J344" s="29"/>
      <c r="K344" s="29"/>
      <c r="L344" s="29"/>
      <c r="M344" s="29"/>
      <c r="N344" s="29"/>
      <c r="O344" s="29"/>
      <c r="P344" s="29"/>
      <c r="Q344" s="29"/>
      <c r="R344" s="29"/>
      <c r="S344" s="29"/>
      <c r="T344" s="29"/>
      <c r="U344" s="29"/>
      <c r="V344" s="29"/>
      <c r="W344" s="29"/>
      <c r="X344" s="29"/>
      <c r="Y344" s="29"/>
      <c r="Z344" s="29" t="str">
        <f t="shared" si="29"/>
        <v/>
      </c>
      <c r="AM344" s="6"/>
    </row>
    <row r="345" spans="1:39" x14ac:dyDescent="0.2">
      <c r="A345" t="str">
        <f>IFERROR(IF(AND(A334=A335,A335=A336,A336=A337,A337=A338,A338=A339,A339=A340,A340=A341,A341=A342,A342=A343,A343=A344),IF(A344+1&gt;MATCH(0,Input_Lieferant!$B$9:$B$158,-1),"",A344+1),A344),"")</f>
        <v/>
      </c>
      <c r="B345" s="29"/>
      <c r="C345" s="29"/>
      <c r="D345" s="29" t="str">
        <f t="shared" si="28"/>
        <v/>
      </c>
      <c r="E345" s="29"/>
      <c r="F345" s="29"/>
      <c r="G345" t="str">
        <f>IF(A345&lt;&gt;"", _xlfn.IFNA(INDEX(Grunddaten!$A$9:$R$134,MATCH(A345,Input_Lieferant!$B$9:$B$134,0),MATCH(Z345,Grunddaten!$A$8:$R$8,0)),""), "")&amp;""</f>
        <v/>
      </c>
      <c r="H345" s="29"/>
      <c r="I345" s="29"/>
      <c r="J345" s="29"/>
      <c r="K345" s="29"/>
      <c r="L345" s="29"/>
      <c r="M345" s="29"/>
      <c r="N345" s="29"/>
      <c r="O345" s="29"/>
      <c r="P345" s="29"/>
      <c r="Q345" s="29"/>
      <c r="R345" s="29"/>
      <c r="S345" s="29"/>
      <c r="T345" s="29"/>
      <c r="U345" s="29"/>
      <c r="V345" s="29"/>
      <c r="W345" s="29"/>
      <c r="X345" s="29"/>
      <c r="Y345" s="29"/>
      <c r="Z345" s="29" t="str">
        <f t="shared" si="29"/>
        <v/>
      </c>
      <c r="AM345" s="6"/>
    </row>
    <row r="346" spans="1:39" x14ac:dyDescent="0.2">
      <c r="A346" t="str">
        <f>IFERROR(IF(AND(A335=A336,A336=A337,A337=A338,A338=A339,A339=A340,A340=A341,A341=A342,A342=A343,A343=A344,A344=A345),IF(A345+1&gt;MATCH(0,Input_Lieferant!$B$9:$B$158,-1),"",A345+1),A345),"")</f>
        <v/>
      </c>
      <c r="B346" s="29"/>
      <c r="C346" s="29"/>
      <c r="D346" s="29" t="str">
        <f t="shared" ref="D346:D359" si="30">IF(A346="","","001")</f>
        <v/>
      </c>
      <c r="E346" s="29"/>
      <c r="F346" s="29"/>
      <c r="G346" t="str">
        <f>IF(A346&lt;&gt;"", _xlfn.IFNA(INDEX(Grunddaten!$A$9:$R$134,MATCH(A346,Input_Lieferant!$B$9:$B$134,0),MATCH(Z346,Grunddaten!$A$8:$R$8,0)),""), "")&amp;""</f>
        <v/>
      </c>
      <c r="H346" s="29"/>
      <c r="I346" s="29"/>
      <c r="J346" s="29"/>
      <c r="K346" s="29"/>
      <c r="L346" s="29"/>
      <c r="M346" s="29"/>
      <c r="N346" s="29"/>
      <c r="O346" s="29"/>
      <c r="P346" s="29"/>
      <c r="Q346" s="29"/>
      <c r="R346" s="29"/>
      <c r="S346" s="29"/>
      <c r="T346" s="29"/>
      <c r="U346" s="29"/>
      <c r="V346" s="29"/>
      <c r="W346" s="29"/>
      <c r="X346" s="29"/>
      <c r="Y346" s="29"/>
      <c r="Z346" s="29" t="str">
        <f t="shared" si="29"/>
        <v/>
      </c>
      <c r="AM346" s="6"/>
    </row>
    <row r="347" spans="1:39" x14ac:dyDescent="0.2">
      <c r="A347" t="str">
        <f>IFERROR(IF(AND(A336=A337,A337=A338,A338=A339,A339=A340,A340=A341,A341=A342,A342=A343,A343=A344,A344=A345,A345=A346),IF(A346+1&gt;MATCH(0,Input_Lieferant!$B$9:$B$158,-1),"",A346+1),A346),"")</f>
        <v/>
      </c>
      <c r="B347" s="29"/>
      <c r="C347" s="29"/>
      <c r="D347" s="29" t="str">
        <f t="shared" si="30"/>
        <v/>
      </c>
      <c r="E347" s="29"/>
      <c r="F347" s="29"/>
      <c r="G347" t="str">
        <f>IF(A347&lt;&gt;"", _xlfn.IFNA(INDEX(Grunddaten!$A$9:$R$134,MATCH(A347,Input_Lieferant!$B$9:$B$134,0),MATCH(Z347,Grunddaten!$A$8:$R$8,0)),""), "")&amp;""</f>
        <v/>
      </c>
      <c r="H347" s="29"/>
      <c r="I347" s="29"/>
      <c r="J347" s="29"/>
      <c r="K347" s="29"/>
      <c r="L347" s="29"/>
      <c r="M347" s="29"/>
      <c r="N347" s="29"/>
      <c r="O347" s="29"/>
      <c r="P347" s="29"/>
      <c r="Q347" s="29"/>
      <c r="R347" s="29"/>
      <c r="S347" s="29"/>
      <c r="T347" s="29"/>
      <c r="U347" s="29"/>
      <c r="V347" s="29"/>
      <c r="W347" s="29"/>
      <c r="X347" s="29"/>
      <c r="Y347" s="29"/>
      <c r="Z347" s="29" t="str">
        <f t="shared" si="29"/>
        <v/>
      </c>
      <c r="AM347" s="6"/>
    </row>
    <row r="348" spans="1:39" x14ac:dyDescent="0.2">
      <c r="A348" t="str">
        <f>IFERROR(IF(AND(A337=A338,A338=A339,A339=A340,A340=A341,A341=A342,A342=A343,A343=A344,A344=A345,A345=A346,A346=A347),IF(A347+1&gt;MATCH(0,Input_Lieferant!$B$9:$B$158,-1),"",A347+1),A347),"")</f>
        <v/>
      </c>
      <c r="B348" s="29"/>
      <c r="C348" s="29"/>
      <c r="D348" s="29" t="str">
        <f t="shared" si="30"/>
        <v/>
      </c>
      <c r="E348" s="29"/>
      <c r="F348" s="29"/>
      <c r="G348" t="str">
        <f>IF(A348&lt;&gt;"", _xlfn.IFNA(INDEX(Grunddaten!$A$9:$R$134,MATCH(A348,Input_Lieferant!$B$9:$B$134,0),MATCH(Z348,Grunddaten!$A$8:$R$8,0)),""), "")&amp;""</f>
        <v/>
      </c>
      <c r="H348" s="29"/>
      <c r="I348" s="29"/>
      <c r="J348" s="29"/>
      <c r="K348" s="29"/>
      <c r="L348" s="29"/>
      <c r="M348" s="29"/>
      <c r="N348" s="29"/>
      <c r="O348" s="29"/>
      <c r="P348" s="29"/>
      <c r="Q348" s="29"/>
      <c r="R348" s="29"/>
      <c r="S348" s="29"/>
      <c r="T348" s="29"/>
      <c r="U348" s="29"/>
      <c r="V348" s="29"/>
      <c r="W348" s="29"/>
      <c r="X348" s="29"/>
      <c r="Y348" s="29"/>
      <c r="Z348" s="29" t="str">
        <f t="shared" si="29"/>
        <v/>
      </c>
      <c r="AM348" s="6"/>
    </row>
    <row r="349" spans="1:39" x14ac:dyDescent="0.2">
      <c r="A349" t="str">
        <f>IFERROR(IF(AND(A338=A339,A339=A340,A340=A341,A341=A342,A342=A343,A343=A344,A344=A345,A345=A346,A346=A347,A347=A348),IF(A348+1&gt;MATCH(0,Input_Lieferant!$B$9:$B$158,-1),"",A348+1),A348),"")</f>
        <v/>
      </c>
      <c r="B349" s="29"/>
      <c r="C349" s="29"/>
      <c r="D349" s="29" t="str">
        <f t="shared" si="30"/>
        <v/>
      </c>
      <c r="E349" s="29"/>
      <c r="F349" s="29"/>
      <c r="G349" t="str">
        <f>IF(A349&lt;&gt;"", _xlfn.IFNA(INDEX(Grunddaten!$A$9:$R$134,MATCH(A349,Input_Lieferant!$B$9:$B$134,0),MATCH(Z349,Grunddaten!$A$8:$R$8,0)),""), "")&amp;""</f>
        <v/>
      </c>
      <c r="H349" s="29"/>
      <c r="I349" s="29"/>
      <c r="J349" s="29"/>
      <c r="K349" s="29"/>
      <c r="L349" s="29"/>
      <c r="M349" s="29"/>
      <c r="N349" s="29"/>
      <c r="O349" s="29"/>
      <c r="P349" s="29"/>
      <c r="Q349" s="29"/>
      <c r="R349" s="29"/>
      <c r="S349" s="29"/>
      <c r="T349" s="29"/>
      <c r="U349" s="29"/>
      <c r="V349" s="29"/>
      <c r="W349" s="29"/>
      <c r="X349" s="29"/>
      <c r="Y349" s="29"/>
      <c r="Z349" s="29" t="str">
        <f t="shared" si="29"/>
        <v/>
      </c>
      <c r="AM349" s="6"/>
    </row>
    <row r="350" spans="1:39" x14ac:dyDescent="0.2">
      <c r="A350" t="str">
        <f>IFERROR(IF(AND(A339=A340,A340=A341,A341=A342,A342=A343,A343=A344,A344=A345,A345=A346,A346=A347,A347=A348,A348=A349),IF(A349+1&gt;MATCH(0,Input_Lieferant!$B$9:$B$158,-1),"",A349+1),A349),"")</f>
        <v/>
      </c>
      <c r="B350" s="29"/>
      <c r="C350" s="29"/>
      <c r="D350" s="29" t="str">
        <f t="shared" si="30"/>
        <v/>
      </c>
      <c r="E350" s="29"/>
      <c r="F350" s="29"/>
      <c r="G350" t="str">
        <f>IF(A350&lt;&gt;"", _xlfn.IFNA(INDEX(Grunddaten!$A$9:$R$134,MATCH(A350,Input_Lieferant!$B$9:$B$134,0),MATCH(Z350,Grunddaten!$A$8:$R$8,0)),""), "")&amp;""</f>
        <v/>
      </c>
      <c r="H350" s="29"/>
      <c r="I350" s="29"/>
      <c r="J350" s="29"/>
      <c r="K350" s="29"/>
      <c r="L350" s="29"/>
      <c r="M350" s="29"/>
      <c r="N350" s="29"/>
      <c r="O350" s="29"/>
      <c r="P350" s="29"/>
      <c r="Q350" s="29"/>
      <c r="R350" s="29"/>
      <c r="S350" s="29"/>
      <c r="T350" s="29"/>
      <c r="U350" s="29"/>
      <c r="V350" s="29"/>
      <c r="W350" s="29"/>
      <c r="X350" s="29"/>
      <c r="Y350" s="29"/>
      <c r="Z350" s="29" t="str">
        <f t="shared" si="29"/>
        <v/>
      </c>
      <c r="AM350" s="6"/>
    </row>
    <row r="351" spans="1:39" x14ac:dyDescent="0.2">
      <c r="A351" t="str">
        <f>IFERROR(IF(AND(A340=A341,A341=A342,A342=A343,A343=A344,A344=A345,A345=A346,A346=A347,A347=A348,A348=A349,A349=A350),IF(A350+1&gt;MATCH(0,Input_Lieferant!$B$9:$B$158,-1),"",A350+1),A350),"")</f>
        <v/>
      </c>
      <c r="B351" s="29"/>
      <c r="C351" s="29"/>
      <c r="D351" s="29" t="str">
        <f t="shared" si="30"/>
        <v/>
      </c>
      <c r="E351" s="29" t="s">
        <v>178</v>
      </c>
      <c r="F351" s="29" t="s">
        <v>178</v>
      </c>
      <c r="G351" t="str">
        <f>IF(A351&lt;&gt;"", _xlfn.IFNA(INDEX(Grunddaten!$A$9:$R$134,MATCH(A351,Input_Lieferant!$B$9:$B$134,0),MATCH(Z351,Grunddaten!$A$8:$R$8,0)),""), "")&amp;""</f>
        <v/>
      </c>
      <c r="H351" s="29"/>
      <c r="I351" s="29"/>
      <c r="J351" s="29"/>
      <c r="K351" s="29"/>
      <c r="L351" s="29"/>
      <c r="M351" s="29"/>
      <c r="N351" s="29"/>
      <c r="O351" s="29"/>
      <c r="P351" s="29"/>
      <c r="Q351" s="29"/>
      <c r="R351" s="29"/>
      <c r="S351" s="29"/>
      <c r="T351" s="29"/>
      <c r="U351" s="29"/>
      <c r="V351" s="29"/>
      <c r="W351" s="29"/>
      <c r="X351" s="29"/>
      <c r="Y351" s="29"/>
      <c r="Z351" s="29" t="str">
        <f t="shared" si="29"/>
        <v/>
      </c>
      <c r="AM351" s="6"/>
    </row>
    <row r="352" spans="1:39" x14ac:dyDescent="0.2">
      <c r="A352" t="str">
        <f>IFERROR(IF(AND(A341=A342,A342=A343,A343=A344,A344=A345,A345=A346,A346=A347,A347=A348,A348=A349,A349=A350,A350=A351),IF(A351+1&gt;MATCH(0,Input_Lieferant!$B$9:$B$158,-1),"",A351+1),A351),"")</f>
        <v/>
      </c>
      <c r="B352" s="29"/>
      <c r="C352" s="29"/>
      <c r="D352" s="29" t="str">
        <f t="shared" si="30"/>
        <v/>
      </c>
      <c r="E352" s="29"/>
      <c r="F352" s="29"/>
      <c r="G352" t="str">
        <f>IF(A352&lt;&gt;"", _xlfn.IFNA(INDEX(Grunddaten!$A$9:$R$134,MATCH(A352,Input_Lieferant!$B$9:$B$134,0),MATCH(Z352,Grunddaten!$A$8:$R$8,0)),""), "")&amp;""</f>
        <v/>
      </c>
      <c r="H352" s="29"/>
      <c r="I352" s="29"/>
      <c r="J352" s="29"/>
      <c r="K352" s="29"/>
      <c r="L352" s="29"/>
      <c r="M352" s="29"/>
      <c r="N352" s="29"/>
      <c r="O352" s="29"/>
      <c r="P352" s="29"/>
      <c r="Q352" s="29"/>
      <c r="R352" s="29"/>
      <c r="S352" s="29"/>
      <c r="T352" s="29"/>
      <c r="U352" s="29"/>
      <c r="V352" s="29"/>
      <c r="W352" s="29"/>
      <c r="X352" s="29"/>
      <c r="Y352" s="29"/>
      <c r="Z352" s="29" t="str">
        <f t="shared" si="29"/>
        <v/>
      </c>
      <c r="AM352" s="6"/>
    </row>
    <row r="353" spans="1:39" x14ac:dyDescent="0.2">
      <c r="A353" s="54" t="str">
        <f>IFERROR(IF(AND(A342=A343,A343=A344,A344=A345,A345=A346,A346=A347,A347=A348,A348=A349,A349=A350,A350=A351,A351=A352),IF(A352+1&gt;MATCH(0,Input_Lieferant!$B$9:$B$158,-1),"",A352+1),A352),"")</f>
        <v/>
      </c>
      <c r="B353" s="30"/>
      <c r="C353" s="30"/>
      <c r="D353" s="30" t="str">
        <f t="shared" si="30"/>
        <v/>
      </c>
      <c r="E353" s="30"/>
      <c r="F353" s="30"/>
      <c r="G353" s="54" t="str">
        <f>IF(A353&lt;&gt;"", _xlfn.IFNA(INDEX(Grunddaten!$A$9:$R$134,MATCH(A353,Input_Lieferant!$B$9:$B$134,0),MATCH(Z353,Grunddaten!$A$8:$R$8,0)),""), "")&amp;""</f>
        <v/>
      </c>
      <c r="H353" s="30"/>
      <c r="I353" s="30"/>
      <c r="J353" s="30"/>
      <c r="K353" s="30"/>
      <c r="L353" s="30"/>
      <c r="M353" s="30"/>
      <c r="N353" s="30"/>
      <c r="O353" s="30"/>
      <c r="P353" s="30"/>
      <c r="Q353" s="30"/>
      <c r="R353" s="30"/>
      <c r="S353" s="30"/>
      <c r="T353" s="30"/>
      <c r="U353" s="30"/>
      <c r="V353" s="30"/>
      <c r="W353" s="30"/>
      <c r="X353" s="30"/>
      <c r="Y353" s="30"/>
      <c r="Z353" s="89" t="str">
        <f t="shared" si="29"/>
        <v/>
      </c>
      <c r="AM353" s="6"/>
    </row>
    <row r="354" spans="1:39" x14ac:dyDescent="0.2">
      <c r="A354" t="str">
        <f>IFERROR(IF(AND(A343=A344,A344=A345,A345=A346,A346=A347,A347=A348,A348=A349,A349=A350,A350=A351,A351=A352,A352=A353),IF(A353+1&gt;MATCH(0,Input_Lieferant!$B$9:$B$158,-1),"",A353+1),A353),"")</f>
        <v/>
      </c>
      <c r="B354" s="29"/>
      <c r="C354" s="29"/>
      <c r="D354" s="29" t="str">
        <f t="shared" si="30"/>
        <v/>
      </c>
      <c r="E354" s="29"/>
      <c r="F354" s="29"/>
      <c r="G354" t="str">
        <f>IF(A354&lt;&gt;"", _xlfn.IFNA(INDEX(Grunddaten!$A$9:$R$134,MATCH(A354,Input_Lieferant!$B$9:$B$134,0),MATCH(Z354,Grunddaten!$A$8:$R$8,0)),""), "")&amp;""</f>
        <v/>
      </c>
      <c r="H354" s="29"/>
      <c r="I354" s="29"/>
      <c r="J354" s="29"/>
      <c r="K354" s="29"/>
      <c r="L354" s="29"/>
      <c r="M354" s="29"/>
      <c r="N354" s="29"/>
      <c r="O354" s="29"/>
      <c r="P354" s="29"/>
      <c r="Q354" s="29"/>
      <c r="R354" s="29"/>
      <c r="S354" s="29"/>
      <c r="T354" s="29"/>
      <c r="U354" s="29"/>
      <c r="V354" s="29"/>
      <c r="W354" s="29"/>
      <c r="X354" s="29"/>
      <c r="Y354" s="29"/>
      <c r="Z354" s="29" t="str">
        <f t="shared" si="29"/>
        <v/>
      </c>
      <c r="AM354" s="6"/>
    </row>
    <row r="355" spans="1:39" x14ac:dyDescent="0.2">
      <c r="A355" t="str">
        <f>IFERROR(IF(AND(A344=A345,A345=A346,A346=A347,A347=A348,A348=A349,A349=A350,A350=A351,A351=A352,A352=A353,A353=A354),IF(A354+1&gt;MATCH(0,Input_Lieferant!$B$9:$B$158,-1),"",A354+1),A354),"")</f>
        <v/>
      </c>
      <c r="B355" s="29"/>
      <c r="C355" s="29"/>
      <c r="D355" s="29" t="str">
        <f t="shared" si="30"/>
        <v/>
      </c>
      <c r="E355" s="29"/>
      <c r="F355" s="29"/>
      <c r="G355" t="str">
        <f>IF(A355&lt;&gt;"", _xlfn.IFNA(INDEX(Grunddaten!$A$9:$R$134,MATCH(A355,Input_Lieferant!$B$9:$B$134,0),MATCH(Z355,Grunddaten!$A$8:$R$8,0)),""), "")&amp;""</f>
        <v/>
      </c>
      <c r="H355" s="29"/>
      <c r="I355" s="29"/>
      <c r="J355" s="29"/>
      <c r="K355" s="29"/>
      <c r="L355" s="29"/>
      <c r="M355" s="29"/>
      <c r="N355" s="29"/>
      <c r="O355" s="29"/>
      <c r="P355" s="29"/>
      <c r="Q355" s="29"/>
      <c r="R355" s="29"/>
      <c r="S355" s="29"/>
      <c r="T355" s="29"/>
      <c r="U355" s="29"/>
      <c r="V355" s="29"/>
      <c r="W355" s="29"/>
      <c r="X355" s="29"/>
      <c r="Y355" s="29"/>
      <c r="Z355" s="29" t="str">
        <f t="shared" si="29"/>
        <v/>
      </c>
      <c r="AM355" s="6"/>
    </row>
    <row r="356" spans="1:39" x14ac:dyDescent="0.2">
      <c r="A356" t="str">
        <f>IFERROR(IF(AND(A345=A346,A346=A347,A347=A348,A348=A349,A349=A350,A350=A351,A351=A352,A352=A353,A353=A354,A354=A355),IF(A355+1&gt;MATCH(0,Input_Lieferant!$B$9:$B$158,-1),"",A355+1),A355),"")</f>
        <v/>
      </c>
      <c r="B356" s="29"/>
      <c r="C356" s="29"/>
      <c r="D356" s="29" t="str">
        <f t="shared" si="30"/>
        <v/>
      </c>
      <c r="E356" s="29"/>
      <c r="F356" s="29"/>
      <c r="G356" t="str">
        <f>IF(A356&lt;&gt;"", _xlfn.IFNA(INDEX(Grunddaten!$A$9:$R$134,MATCH(A356,Input_Lieferant!$B$9:$B$134,0),MATCH(Z356,Grunddaten!$A$8:$R$8,0)),""), "")&amp;""</f>
        <v/>
      </c>
      <c r="H356" s="29"/>
      <c r="I356" s="29"/>
      <c r="J356" s="29"/>
      <c r="K356" s="29"/>
      <c r="L356" s="29"/>
      <c r="M356" s="29"/>
      <c r="N356" s="29"/>
      <c r="O356" s="29"/>
      <c r="P356" s="29"/>
      <c r="Q356" s="29"/>
      <c r="R356" s="29"/>
      <c r="S356" s="29"/>
      <c r="T356" s="29"/>
      <c r="U356" s="29"/>
      <c r="V356" s="29"/>
      <c r="W356" s="29"/>
      <c r="X356" s="29"/>
      <c r="Y356" s="29"/>
      <c r="Z356" s="29" t="str">
        <f t="shared" si="29"/>
        <v/>
      </c>
      <c r="AM356" s="6"/>
    </row>
    <row r="357" spans="1:39" x14ac:dyDescent="0.2">
      <c r="A357" t="str">
        <f>IFERROR(IF(AND(A346=A347,A347=A348,A348=A349,A349=A350,A350=A351,A351=A352,A352=A353,A353=A354,A354=A355,A355=A356),IF(A356+1&gt;MATCH(0,Input_Lieferant!$B$9:$B$158,-1),"",A356+1),A356),"")</f>
        <v/>
      </c>
      <c r="B357" s="29"/>
      <c r="C357" s="29"/>
      <c r="D357" s="29" t="str">
        <f t="shared" si="30"/>
        <v/>
      </c>
      <c r="E357" s="29"/>
      <c r="F357" s="29"/>
      <c r="G357" t="str">
        <f>IF(A357&lt;&gt;"", _xlfn.IFNA(INDEX(Grunddaten!$A$9:$R$134,MATCH(A357,Input_Lieferant!$B$9:$B$134,0),MATCH(Z357,Grunddaten!$A$8:$R$8,0)),""), "")&amp;""</f>
        <v/>
      </c>
      <c r="H357" s="29"/>
      <c r="I357" s="29"/>
      <c r="J357" s="29"/>
      <c r="K357" s="29"/>
      <c r="L357" s="29"/>
      <c r="M357" s="29"/>
      <c r="N357" s="29"/>
      <c r="O357" s="29"/>
      <c r="P357" s="29"/>
      <c r="Q357" s="29"/>
      <c r="R357" s="29"/>
      <c r="S357" s="29"/>
      <c r="T357" s="29"/>
      <c r="U357" s="29"/>
      <c r="V357" s="29"/>
      <c r="W357" s="29"/>
      <c r="X357" s="29"/>
      <c r="Y357" s="29"/>
      <c r="Z357" s="29" t="str">
        <f t="shared" si="29"/>
        <v/>
      </c>
      <c r="AM357" s="6"/>
    </row>
    <row r="358" spans="1:39" x14ac:dyDescent="0.2">
      <c r="A358" t="str">
        <f>IFERROR(IF(AND(A347=A348,A348=A349,A349=A350,A350=A351,A351=A352,A352=A353,A353=A354,A354=A355,A355=A356,A356=A357),IF(A357+1&gt;MATCH(0,Input_Lieferant!$B$9:$B$158,-1),"",A357+1),A357),"")</f>
        <v/>
      </c>
      <c r="B358" s="29"/>
      <c r="C358" s="29"/>
      <c r="D358" s="29" t="str">
        <f t="shared" si="30"/>
        <v/>
      </c>
      <c r="E358" s="29"/>
      <c r="F358" s="29"/>
      <c r="G358" t="str">
        <f>IF(A358&lt;&gt;"", _xlfn.IFNA(INDEX(Grunddaten!$A$9:$R$134,MATCH(A358,Input_Lieferant!$B$9:$B$134,0),MATCH(Z358,Grunddaten!$A$8:$R$8,0)),""), "")&amp;""</f>
        <v/>
      </c>
      <c r="H358" s="29"/>
      <c r="I358" s="29"/>
      <c r="J358" s="29"/>
      <c r="K358" s="29"/>
      <c r="L358" s="29"/>
      <c r="M358" s="29"/>
      <c r="N358" s="29"/>
      <c r="O358" s="29"/>
      <c r="P358" s="29"/>
      <c r="Q358" s="29"/>
      <c r="R358" s="29"/>
      <c r="S358" s="29"/>
      <c r="T358" s="29"/>
      <c r="U358" s="29"/>
      <c r="V358" s="29"/>
      <c r="W358" s="29"/>
      <c r="X358" s="29"/>
      <c r="Y358" s="29"/>
      <c r="Z358" s="29" t="str">
        <f t="shared" si="29"/>
        <v/>
      </c>
      <c r="AM358" s="6"/>
    </row>
    <row r="359" spans="1:39" x14ac:dyDescent="0.2">
      <c r="A359" t="str">
        <f>IFERROR(IF(AND(A348=A349,A349=A350,A350=A351,A351=A352,A352=A353,A353=A354,A354=A355,A355=A356,A356=A357,A357=A358),IF(A358+1&gt;MATCH(0,Input_Lieferant!$B$9:$B$158,-1),"",A358+1),A358),"")</f>
        <v/>
      </c>
      <c r="B359" s="29"/>
      <c r="C359" s="29"/>
      <c r="D359" s="29" t="str">
        <f t="shared" si="30"/>
        <v/>
      </c>
      <c r="E359" s="29"/>
      <c r="F359" s="29"/>
      <c r="G359" t="str">
        <f>IF(A359&lt;&gt;"", _xlfn.IFNA(INDEX(Grunddaten!$A$9:$R$134,MATCH(A359,Input_Lieferant!$B$9:$B$134,0),MATCH(Z359,Grunddaten!$A$8:$R$8,0)),""), "")&amp;""</f>
        <v/>
      </c>
      <c r="H359" s="29"/>
      <c r="I359" s="29"/>
      <c r="J359" s="29"/>
      <c r="K359" s="29"/>
      <c r="L359" s="29"/>
      <c r="M359" s="29"/>
      <c r="N359" s="29"/>
      <c r="O359" s="29"/>
      <c r="P359" s="29"/>
      <c r="Q359" s="29"/>
      <c r="R359" s="29"/>
      <c r="S359" s="29"/>
      <c r="T359" s="29"/>
      <c r="U359" s="29"/>
      <c r="V359" s="29"/>
      <c r="W359" s="29"/>
      <c r="X359" s="29"/>
      <c r="Y359" s="29"/>
      <c r="Z359" s="29" t="str">
        <f t="shared" si="29"/>
        <v/>
      </c>
      <c r="AM359" s="6"/>
    </row>
    <row r="360" spans="1:39" x14ac:dyDescent="0.2">
      <c r="A360" t="str">
        <f>IFERROR(IF(AND(A349=A350,A350=A351,A351=A352,A352=A353,A353=A354,A354=A355,A355=A356,A356=A357,A357=A358,A358=A359),IF(A359+1&gt;MATCH(0,Input_Lieferant!$B$9:$B$158,-1),"",A359+1),A359),"")</f>
        <v/>
      </c>
      <c r="B360" s="29"/>
      <c r="C360" s="29"/>
      <c r="D360" s="29" t="str">
        <f t="shared" ref="D360:D373" si="31">IF(A360="","","001")</f>
        <v/>
      </c>
      <c r="E360" s="29"/>
      <c r="F360" s="29"/>
      <c r="G360" t="str">
        <f>IF(A360&lt;&gt;"", _xlfn.IFNA(INDEX(Grunddaten!$A$9:$R$134,MATCH(A360,Input_Lieferant!$B$9:$B$134,0),MATCH(Z360,Grunddaten!$A$8:$R$8,0)),""), "")&amp;""</f>
        <v/>
      </c>
      <c r="H360" s="29"/>
      <c r="I360" s="29"/>
      <c r="J360" s="29"/>
      <c r="K360" s="29"/>
      <c r="L360" s="29"/>
      <c r="M360" s="29"/>
      <c r="N360" s="29"/>
      <c r="O360" s="29"/>
      <c r="P360" s="29"/>
      <c r="Q360" s="29"/>
      <c r="R360" s="29"/>
      <c r="S360" s="29"/>
      <c r="T360" s="29"/>
      <c r="U360" s="29"/>
      <c r="V360" s="29"/>
      <c r="W360" s="29"/>
      <c r="X360" s="29"/>
      <c r="Y360" s="29"/>
      <c r="Z360" s="29" t="str">
        <f t="shared" si="29"/>
        <v/>
      </c>
      <c r="AM360" s="6"/>
    </row>
    <row r="361" spans="1:39" x14ac:dyDescent="0.2">
      <c r="A361" t="str">
        <f>IFERROR(IF(AND(A350=A351,A351=A352,A352=A353,A353=A354,A354=A355,A355=A356,A356=A357,A357=A358,A358=A359,A359=A360),IF(A360+1&gt;MATCH(0,Input_Lieferant!$B$9:$B$158,-1),"",A360+1),A360),"")</f>
        <v/>
      </c>
      <c r="B361" s="29"/>
      <c r="C361" s="29"/>
      <c r="D361" s="29" t="str">
        <f t="shared" si="31"/>
        <v/>
      </c>
      <c r="E361" s="29"/>
      <c r="F361" s="29"/>
      <c r="G361" t="str">
        <f>IF(A361&lt;&gt;"", _xlfn.IFNA(INDEX(Grunddaten!$A$9:$R$134,MATCH(A361,Input_Lieferant!$B$9:$B$134,0),MATCH(Z361,Grunddaten!$A$8:$R$8,0)),""), "")&amp;""</f>
        <v/>
      </c>
      <c r="H361" s="29"/>
      <c r="I361" s="29"/>
      <c r="J361" s="29"/>
      <c r="K361" s="29"/>
      <c r="L361" s="29"/>
      <c r="M361" s="29"/>
      <c r="N361" s="29"/>
      <c r="O361" s="29"/>
      <c r="P361" s="29"/>
      <c r="Q361" s="29"/>
      <c r="R361" s="29"/>
      <c r="S361" s="29"/>
      <c r="T361" s="29"/>
      <c r="U361" s="29"/>
      <c r="V361" s="29"/>
      <c r="W361" s="29"/>
      <c r="X361" s="29"/>
      <c r="Y361" s="29"/>
      <c r="Z361" s="29" t="str">
        <f t="shared" si="29"/>
        <v/>
      </c>
      <c r="AM361" s="6"/>
    </row>
    <row r="362" spans="1:39" x14ac:dyDescent="0.2">
      <c r="A362" t="str">
        <f>IFERROR(IF(AND(A351=A352,A352=A353,A353=A354,A354=A355,A355=A356,A356=A357,A357=A358,A358=A359,A359=A360,A360=A361),IF(A361+1&gt;MATCH(0,Input_Lieferant!$B$9:$B$158,-1),"",A361+1),A361),"")</f>
        <v/>
      </c>
      <c r="B362" s="29"/>
      <c r="C362" s="29"/>
      <c r="D362" s="29" t="str">
        <f t="shared" si="31"/>
        <v/>
      </c>
      <c r="E362" s="29"/>
      <c r="F362" s="29"/>
      <c r="G362" t="str">
        <f>IF(A362&lt;&gt;"", _xlfn.IFNA(INDEX(Grunddaten!$A$9:$R$134,MATCH(A362,Input_Lieferant!$B$9:$B$134,0),MATCH(Z362,Grunddaten!$A$8:$R$8,0)),""), "")&amp;""</f>
        <v/>
      </c>
      <c r="H362" s="29"/>
      <c r="I362" s="29"/>
      <c r="J362" s="29"/>
      <c r="K362" s="29"/>
      <c r="L362" s="29"/>
      <c r="M362" s="29"/>
      <c r="N362" s="29"/>
      <c r="O362" s="29"/>
      <c r="P362" s="29"/>
      <c r="Q362" s="29"/>
      <c r="R362" s="29"/>
      <c r="S362" s="29"/>
      <c r="T362" s="29"/>
      <c r="U362" s="29"/>
      <c r="V362" s="29"/>
      <c r="W362" s="29"/>
      <c r="X362" s="29"/>
      <c r="Y362" s="29"/>
      <c r="Z362" s="29" t="str">
        <f t="shared" si="29"/>
        <v/>
      </c>
      <c r="AM362" s="6"/>
    </row>
    <row r="363" spans="1:39" x14ac:dyDescent="0.2">
      <c r="A363" t="str">
        <f>IFERROR(IF(AND(A352=A353,A353=A354,A354=A355,A355=A356,A356=A357,A357=A358,A358=A359,A359=A360,A360=A361,A361=A362),IF(A362+1&gt;MATCH(0,Input_Lieferant!$B$9:$B$158,-1),"",A362+1),A362),"")</f>
        <v/>
      </c>
      <c r="B363" s="29"/>
      <c r="C363" s="29"/>
      <c r="D363" s="29" t="str">
        <f t="shared" si="31"/>
        <v/>
      </c>
      <c r="E363" s="29"/>
      <c r="F363" s="29"/>
      <c r="G363" t="str">
        <f>IF(A363&lt;&gt;"", _xlfn.IFNA(INDEX(Grunddaten!$A$9:$R$134,MATCH(A363,Input_Lieferant!$B$9:$B$134,0),MATCH(Z363,Grunddaten!$A$8:$R$8,0)),""), "")&amp;""</f>
        <v/>
      </c>
      <c r="H363" s="29"/>
      <c r="I363" s="29"/>
      <c r="J363" s="29"/>
      <c r="K363" s="29"/>
      <c r="L363" s="29"/>
      <c r="M363" s="29"/>
      <c r="N363" s="29"/>
      <c r="O363" s="29"/>
      <c r="P363" s="29"/>
      <c r="Q363" s="29"/>
      <c r="R363" s="29"/>
      <c r="S363" s="29"/>
      <c r="T363" s="29"/>
      <c r="U363" s="29"/>
      <c r="V363" s="29"/>
      <c r="W363" s="29"/>
      <c r="X363" s="29"/>
      <c r="Y363" s="29"/>
      <c r="Z363" s="29" t="str">
        <f t="shared" si="29"/>
        <v/>
      </c>
      <c r="AM363" s="6"/>
    </row>
    <row r="364" spans="1:39" x14ac:dyDescent="0.2">
      <c r="A364" s="54" t="str">
        <f>IFERROR(IF(AND(A353=A354,A354=A355,A355=A356,A356=A357,A357=A358,A358=A359,A359=A360,A360=A361,A361=A362,A362=A363),IF(A363+1&gt;MATCH(0,Input_Lieferant!$B$9:$B$158,-1),"",A363+1),A363),"")</f>
        <v/>
      </c>
      <c r="B364" s="30"/>
      <c r="C364" s="30"/>
      <c r="D364" s="30" t="str">
        <f t="shared" si="31"/>
        <v/>
      </c>
      <c r="E364" s="30"/>
      <c r="F364" s="30"/>
      <c r="G364" s="54" t="str">
        <f>IF(A364&lt;&gt;"", _xlfn.IFNA(INDEX(Grunddaten!$A$9:$R$134,MATCH(A364,Input_Lieferant!$B$9:$B$134,0),MATCH(Z364,Grunddaten!$A$8:$R$8,0)),""), "")&amp;""</f>
        <v/>
      </c>
      <c r="H364" s="30"/>
      <c r="I364" s="30"/>
      <c r="J364" s="30"/>
      <c r="K364" s="30"/>
      <c r="L364" s="30"/>
      <c r="M364" s="30"/>
      <c r="N364" s="30"/>
      <c r="O364" s="30"/>
      <c r="P364" s="30"/>
      <c r="Q364" s="30"/>
      <c r="R364" s="30"/>
      <c r="S364" s="30"/>
      <c r="T364" s="30"/>
      <c r="U364" s="30"/>
      <c r="V364" s="30"/>
      <c r="W364" s="30"/>
      <c r="X364" s="30"/>
      <c r="Y364" s="30"/>
      <c r="Z364" s="89" t="str">
        <f t="shared" si="29"/>
        <v/>
      </c>
      <c r="AM364" s="6"/>
    </row>
    <row r="365" spans="1:39" x14ac:dyDescent="0.2">
      <c r="A365" t="str">
        <f>IFERROR(IF(AND(A354=A355,A355=A356,A356=A357,A357=A358,A358=A359,A359=A360,A360=A361,A361=A362,A362=A363,A363=A364),IF(A364+1&gt;MATCH(0,Input_Lieferant!$B$9:$B$158,-1),"",A364+1),A364),"")</f>
        <v/>
      </c>
      <c r="B365" s="29"/>
      <c r="C365" s="29"/>
      <c r="D365" s="29" t="str">
        <f t="shared" si="31"/>
        <v/>
      </c>
      <c r="E365" s="29" t="s">
        <v>178</v>
      </c>
      <c r="F365" s="29" t="s">
        <v>178</v>
      </c>
      <c r="G365" t="str">
        <f>IF(A365&lt;&gt;"", _xlfn.IFNA(INDEX(Grunddaten!$A$9:$R$134,MATCH(A365,Input_Lieferant!$B$9:$B$134,0),MATCH(Z365,Grunddaten!$A$8:$R$8,0)),""), "")&amp;""</f>
        <v/>
      </c>
      <c r="H365" s="29"/>
      <c r="I365" s="29"/>
      <c r="J365" s="29"/>
      <c r="K365" s="29"/>
      <c r="L365" s="29"/>
      <c r="M365" s="29"/>
      <c r="N365" s="29"/>
      <c r="O365" s="29"/>
      <c r="P365" s="29"/>
      <c r="Q365" s="29"/>
      <c r="R365" s="29"/>
      <c r="S365" s="29"/>
      <c r="T365" s="29"/>
      <c r="U365" s="29"/>
      <c r="V365" s="29"/>
      <c r="W365" s="29"/>
      <c r="X365" s="29"/>
      <c r="Y365" s="29"/>
      <c r="Z365" s="29" t="str">
        <f t="shared" si="29"/>
        <v/>
      </c>
      <c r="AM365" s="6"/>
    </row>
    <row r="366" spans="1:39" x14ac:dyDescent="0.2">
      <c r="A366" t="str">
        <f>IFERROR(IF(AND(A355=A356,A356=A357,A357=A358,A358=A359,A359=A360,A360=A361,A361=A362,A362=A363,A363=A364,A364=A365),IF(A365+1&gt;MATCH(0,Input_Lieferant!$B$9:$B$158,-1),"",A365+1),A365),"")</f>
        <v/>
      </c>
      <c r="B366" s="29"/>
      <c r="C366" s="29"/>
      <c r="D366" s="29" t="str">
        <f t="shared" si="31"/>
        <v/>
      </c>
      <c r="E366" s="29"/>
      <c r="F366" s="29"/>
      <c r="G366" t="str">
        <f>IF(A366&lt;&gt;"", _xlfn.IFNA(INDEX(Grunddaten!$A$9:$R$134,MATCH(A366,Input_Lieferant!$B$9:$B$134,0),MATCH(Z366,Grunddaten!$A$8:$R$8,0)),""), "")&amp;""</f>
        <v/>
      </c>
      <c r="H366" s="29"/>
      <c r="I366" s="29"/>
      <c r="J366" s="29"/>
      <c r="K366" s="29"/>
      <c r="L366" s="29"/>
      <c r="M366" s="29"/>
      <c r="N366" s="29"/>
      <c r="O366" s="29"/>
      <c r="P366" s="29"/>
      <c r="Q366" s="29"/>
      <c r="R366" s="29"/>
      <c r="S366" s="29"/>
      <c r="T366" s="29"/>
      <c r="U366" s="29"/>
      <c r="V366" s="29"/>
      <c r="W366" s="29"/>
      <c r="X366" s="29"/>
      <c r="Y366" s="29"/>
      <c r="Z366" s="29" t="str">
        <f t="shared" si="29"/>
        <v/>
      </c>
      <c r="AM366" s="6"/>
    </row>
    <row r="367" spans="1:39" x14ac:dyDescent="0.2">
      <c r="A367" t="str">
        <f>IFERROR(IF(AND(A356=A357,A357=A358,A358=A359,A359=A360,A360=A361,A361=A362,A362=A363,A363=A364,A364=A365,A365=A366),IF(A366+1&gt;MATCH(0,Input_Lieferant!$B$9:$B$158,-1),"",A366+1),A366),"")</f>
        <v/>
      </c>
      <c r="B367" s="29"/>
      <c r="C367" s="29"/>
      <c r="D367" s="29" t="str">
        <f t="shared" si="31"/>
        <v/>
      </c>
      <c r="E367" s="29"/>
      <c r="F367" s="29"/>
      <c r="G367" t="str">
        <f>IF(A367&lt;&gt;"", _xlfn.IFNA(INDEX(Grunddaten!$A$9:$R$134,MATCH(A367,Input_Lieferant!$B$9:$B$134,0),MATCH(Z367,Grunddaten!$A$8:$R$8,0)),""), "")&amp;""</f>
        <v/>
      </c>
      <c r="H367" s="29"/>
      <c r="I367" s="29"/>
      <c r="J367" s="29"/>
      <c r="K367" s="29"/>
      <c r="L367" s="29"/>
      <c r="M367" s="29"/>
      <c r="N367" s="29"/>
      <c r="O367" s="29"/>
      <c r="P367" s="29"/>
      <c r="Q367" s="29"/>
      <c r="R367" s="29"/>
      <c r="S367" s="29"/>
      <c r="T367" s="29"/>
      <c r="U367" s="29"/>
      <c r="V367" s="29"/>
      <c r="W367" s="29"/>
      <c r="X367" s="29"/>
      <c r="Y367" s="29"/>
      <c r="Z367" s="29" t="str">
        <f t="shared" si="29"/>
        <v/>
      </c>
      <c r="AM367" s="6"/>
    </row>
    <row r="368" spans="1:39" x14ac:dyDescent="0.2">
      <c r="A368" t="str">
        <f>IFERROR(IF(AND(A357=A358,A358=A359,A359=A360,A360=A361,A361=A362,A362=A363,A363=A364,A364=A365,A365=A366,A366=A367),IF(A367+1&gt;MATCH(0,Input_Lieferant!$B$9:$B$158,-1),"",A367+1),A367),"")</f>
        <v/>
      </c>
      <c r="B368" s="29"/>
      <c r="C368" s="29"/>
      <c r="D368" s="29" t="str">
        <f t="shared" si="31"/>
        <v/>
      </c>
      <c r="E368" s="29"/>
      <c r="F368" s="29"/>
      <c r="G368" t="str">
        <f>IF(A368&lt;&gt;"", _xlfn.IFNA(INDEX(Grunddaten!$A$9:$R$134,MATCH(A368,Input_Lieferant!$B$9:$B$134,0),MATCH(Z368,Grunddaten!$A$8:$R$8,0)),""), "")&amp;""</f>
        <v/>
      </c>
      <c r="H368" s="29"/>
      <c r="I368" s="29"/>
      <c r="J368" s="29"/>
      <c r="K368" s="29"/>
      <c r="L368" s="29"/>
      <c r="M368" s="29"/>
      <c r="N368" s="29"/>
      <c r="O368" s="29"/>
      <c r="P368" s="29"/>
      <c r="Q368" s="29"/>
      <c r="R368" s="29"/>
      <c r="S368" s="29"/>
      <c r="T368" s="29"/>
      <c r="U368" s="29"/>
      <c r="V368" s="29"/>
      <c r="W368" s="29"/>
      <c r="X368" s="29"/>
      <c r="Y368" s="29"/>
      <c r="Z368" s="29" t="str">
        <f t="shared" si="29"/>
        <v/>
      </c>
      <c r="AM368" s="6"/>
    </row>
    <row r="369" spans="1:39" x14ac:dyDescent="0.2">
      <c r="A369" t="str">
        <f>IFERROR(IF(AND(A358=A359,A359=A360,A360=A361,A361=A362,A362=A363,A363=A364,A364=A365,A365=A366,A366=A367,A367=A368),IF(A368+1&gt;MATCH(0,Input_Lieferant!$B$9:$B$158,-1),"",A368+1),A368),"")</f>
        <v/>
      </c>
      <c r="B369" s="29"/>
      <c r="C369" s="29"/>
      <c r="D369" s="29" t="str">
        <f t="shared" si="31"/>
        <v/>
      </c>
      <c r="E369" s="29"/>
      <c r="F369" s="29"/>
      <c r="G369" t="str">
        <f>IF(A369&lt;&gt;"", _xlfn.IFNA(INDEX(Grunddaten!$A$9:$R$134,MATCH(A369,Input_Lieferant!$B$9:$B$134,0),MATCH(Z369,Grunddaten!$A$8:$R$8,0)),""), "")&amp;""</f>
        <v/>
      </c>
      <c r="H369" s="29"/>
      <c r="I369" s="29"/>
      <c r="J369" s="29"/>
      <c r="K369" s="29"/>
      <c r="L369" s="29"/>
      <c r="M369" s="29"/>
      <c r="N369" s="29"/>
      <c r="O369" s="29"/>
      <c r="P369" s="29"/>
      <c r="Q369" s="29"/>
      <c r="R369" s="29"/>
      <c r="S369" s="29"/>
      <c r="T369" s="29"/>
      <c r="U369" s="29"/>
      <c r="V369" s="29"/>
      <c r="W369" s="29"/>
      <c r="X369" s="29"/>
      <c r="Y369" s="29"/>
      <c r="Z369" s="29" t="str">
        <f t="shared" si="29"/>
        <v/>
      </c>
      <c r="AM369" s="6"/>
    </row>
    <row r="370" spans="1:39" x14ac:dyDescent="0.2">
      <c r="A370" t="str">
        <f>IFERROR(IF(AND(A359=A360,A360=A361,A361=A362,A362=A363,A363=A364,A364=A365,A365=A366,A366=A367,A367=A368,A368=A369),IF(A369+1&gt;MATCH(0,Input_Lieferant!$B$9:$B$158,-1),"",A369+1),A369),"")</f>
        <v/>
      </c>
      <c r="B370" s="29"/>
      <c r="C370" s="29"/>
      <c r="D370" s="29" t="str">
        <f t="shared" si="31"/>
        <v/>
      </c>
      <c r="E370" s="29"/>
      <c r="F370" s="29"/>
      <c r="G370" t="str">
        <f>IF(A370&lt;&gt;"", _xlfn.IFNA(INDEX(Grunddaten!$A$9:$R$134,MATCH(A370,Input_Lieferant!$B$9:$B$134,0),MATCH(Z370,Grunddaten!$A$8:$R$8,0)),""), "")&amp;""</f>
        <v/>
      </c>
      <c r="H370" s="29"/>
      <c r="I370" s="29"/>
      <c r="J370" s="29"/>
      <c r="K370" s="29"/>
      <c r="L370" s="29"/>
      <c r="M370" s="29"/>
      <c r="N370" s="29"/>
      <c r="O370" s="29"/>
      <c r="P370" s="29"/>
      <c r="Q370" s="29"/>
      <c r="R370" s="29"/>
      <c r="S370" s="29"/>
      <c r="T370" s="29"/>
      <c r="U370" s="29"/>
      <c r="V370" s="29"/>
      <c r="W370" s="29"/>
      <c r="X370" s="29"/>
      <c r="Y370" s="29"/>
      <c r="Z370" s="29" t="str">
        <f t="shared" si="29"/>
        <v/>
      </c>
      <c r="AM370" s="6"/>
    </row>
    <row r="371" spans="1:39" x14ac:dyDescent="0.2">
      <c r="A371" t="str">
        <f>IFERROR(IF(AND(A360=A361,A361=A362,A362=A363,A363=A364,A364=A365,A365=A366,A366=A367,A367=A368,A368=A369,A369=A370),IF(A370+1&gt;MATCH(0,Input_Lieferant!$B$9:$B$158,-1),"",A370+1),A370),"")</f>
        <v/>
      </c>
      <c r="B371" s="29"/>
      <c r="C371" s="29"/>
      <c r="D371" s="29" t="str">
        <f t="shared" si="31"/>
        <v/>
      </c>
      <c r="E371" s="29"/>
      <c r="F371" s="29"/>
      <c r="G371" t="str">
        <f>IF(A371&lt;&gt;"", _xlfn.IFNA(INDEX(Grunddaten!$A$9:$R$134,MATCH(A371,Input_Lieferant!$B$9:$B$134,0),MATCH(Z371,Grunddaten!$A$8:$R$8,0)),""), "")&amp;""</f>
        <v/>
      </c>
      <c r="H371" s="29"/>
      <c r="I371" s="29"/>
      <c r="J371" s="29"/>
      <c r="K371" s="29"/>
      <c r="L371" s="29"/>
      <c r="M371" s="29"/>
      <c r="N371" s="29"/>
      <c r="O371" s="29"/>
      <c r="P371" s="29"/>
      <c r="Q371" s="29"/>
      <c r="R371" s="29"/>
      <c r="S371" s="29"/>
      <c r="T371" s="29"/>
      <c r="U371" s="29"/>
      <c r="V371" s="29"/>
      <c r="W371" s="29"/>
      <c r="X371" s="29"/>
      <c r="Y371" s="29"/>
      <c r="Z371" s="29" t="str">
        <f t="shared" si="29"/>
        <v/>
      </c>
      <c r="AM371" s="6"/>
    </row>
    <row r="372" spans="1:39" x14ac:dyDescent="0.2">
      <c r="A372" t="str">
        <f>IFERROR(IF(AND(A361=A362,A362=A363,A363=A364,A364=A365,A365=A366,A366=A367,A367=A368,A368=A369,A369=A370,A370=A371),IF(A371+1&gt;MATCH(0,Input_Lieferant!$B$9:$B$158,-1),"",A371+1),A371),"")</f>
        <v/>
      </c>
      <c r="B372" s="29"/>
      <c r="C372" s="29"/>
      <c r="D372" s="29" t="str">
        <f t="shared" si="31"/>
        <v/>
      </c>
      <c r="E372" s="29"/>
      <c r="F372" s="29"/>
      <c r="G372" t="str">
        <f>IF(A372&lt;&gt;"", _xlfn.IFNA(INDEX(Grunddaten!$A$9:$R$134,MATCH(A372,Input_Lieferant!$B$9:$B$134,0),MATCH(Z372,Grunddaten!$A$8:$R$8,0)),""), "")&amp;""</f>
        <v/>
      </c>
      <c r="H372" s="29"/>
      <c r="I372" s="29"/>
      <c r="J372" s="29"/>
      <c r="K372" s="29"/>
      <c r="L372" s="29"/>
      <c r="M372" s="29"/>
      <c r="N372" s="29"/>
      <c r="O372" s="29"/>
      <c r="P372" s="29"/>
      <c r="Q372" s="29"/>
      <c r="R372" s="29"/>
      <c r="S372" s="29"/>
      <c r="T372" s="29"/>
      <c r="U372" s="29"/>
      <c r="V372" s="29"/>
      <c r="W372" s="29"/>
      <c r="X372" s="29"/>
      <c r="Y372" s="29"/>
      <c r="Z372" s="29" t="str">
        <f t="shared" si="29"/>
        <v/>
      </c>
      <c r="AM372" s="6"/>
    </row>
    <row r="373" spans="1:39" x14ac:dyDescent="0.2">
      <c r="A373" t="str">
        <f>IFERROR(IF(AND(A362=A363,A363=A364,A364=A365,A365=A366,A366=A367,A367=A368,A368=A369,A369=A370,A370=A371,A371=A372),IF(A372+1&gt;MATCH(0,Input_Lieferant!$B$9:$B$158,-1),"",A372+1),A372),"")</f>
        <v/>
      </c>
      <c r="B373" s="29"/>
      <c r="C373" s="29"/>
      <c r="D373" s="29" t="str">
        <f t="shared" si="31"/>
        <v/>
      </c>
      <c r="E373" s="29"/>
      <c r="F373" s="29"/>
      <c r="G373" t="str">
        <f>IF(A373&lt;&gt;"", _xlfn.IFNA(INDEX(Grunddaten!$A$9:$R$134,MATCH(A373,Input_Lieferant!$B$9:$B$134,0),MATCH(Z373,Grunddaten!$A$8:$R$8,0)),""), "")&amp;""</f>
        <v/>
      </c>
      <c r="H373" s="29"/>
      <c r="I373" s="29"/>
      <c r="J373" s="29"/>
      <c r="K373" s="29"/>
      <c r="L373" s="29"/>
      <c r="M373" s="29"/>
      <c r="N373" s="29"/>
      <c r="O373" s="29"/>
      <c r="P373" s="29"/>
      <c r="Q373" s="29"/>
      <c r="R373" s="29"/>
      <c r="S373" s="29"/>
      <c r="T373" s="29"/>
      <c r="U373" s="29"/>
      <c r="V373" s="29"/>
      <c r="W373" s="29"/>
      <c r="X373" s="29"/>
      <c r="Y373" s="29"/>
      <c r="Z373" s="29" t="str">
        <f t="shared" si="29"/>
        <v/>
      </c>
      <c r="AM373" s="6"/>
    </row>
    <row r="374" spans="1:39" x14ac:dyDescent="0.2">
      <c r="A374" t="str">
        <f>IFERROR(IF(AND(A363=A364,A364=A365,A365=A366,A366=A367,A367=A368,A368=A369,A369=A370,A370=A371,A371=A372,A372=A373),IF(A373+1&gt;MATCH(0,Input_Lieferant!$B$9:$B$158,-1),"",A373+1),A373),"")</f>
        <v/>
      </c>
      <c r="B374" s="29"/>
      <c r="C374" s="29"/>
      <c r="D374" s="29" t="str">
        <f t="shared" ref="D374:D387" si="32">IF(A374="","","001")</f>
        <v/>
      </c>
      <c r="E374" s="29"/>
      <c r="F374" s="29"/>
      <c r="G374" t="str">
        <f>IF(A374&lt;&gt;"", _xlfn.IFNA(INDEX(Grunddaten!$A$9:$R$134,MATCH(A374,Input_Lieferant!$B$9:$B$134,0),MATCH(Z374,Grunddaten!$A$8:$R$8,0)),""), "")&amp;""</f>
        <v/>
      </c>
      <c r="H374" s="29"/>
      <c r="I374" s="29"/>
      <c r="J374" s="29"/>
      <c r="K374" s="29"/>
      <c r="L374" s="29"/>
      <c r="M374" s="29"/>
      <c r="N374" s="29"/>
      <c r="O374" s="29"/>
      <c r="P374" s="29"/>
      <c r="Q374" s="29"/>
      <c r="R374" s="29"/>
      <c r="S374" s="29"/>
      <c r="T374" s="29"/>
      <c r="U374" s="29"/>
      <c r="V374" s="29"/>
      <c r="W374" s="29"/>
      <c r="X374" s="29"/>
      <c r="Y374" s="29"/>
      <c r="Z374" s="29" t="str">
        <f t="shared" si="29"/>
        <v/>
      </c>
      <c r="AM374" s="6"/>
    </row>
    <row r="375" spans="1:39" x14ac:dyDescent="0.2">
      <c r="A375" s="54" t="str">
        <f>IFERROR(IF(AND(A364=A365,A365=A366,A366=A367,A367=A368,A368=A369,A369=A370,A370=A371,A371=A372,A372=A373,A373=A374),IF(A374+1&gt;MATCH(0,Input_Lieferant!$B$9:$B$158,-1),"",A374+1),A374),"")</f>
        <v/>
      </c>
      <c r="B375" s="30"/>
      <c r="C375" s="30"/>
      <c r="D375" s="30" t="str">
        <f t="shared" si="32"/>
        <v/>
      </c>
      <c r="E375" s="30"/>
      <c r="F375" s="30"/>
      <c r="G375" s="54" t="str">
        <f>IF(A375&lt;&gt;"", _xlfn.IFNA(INDEX(Grunddaten!$A$9:$R$134,MATCH(A375,Input_Lieferant!$B$9:$B$134,0),MATCH(Z375,Grunddaten!$A$8:$R$8,0)),""), "")&amp;""</f>
        <v/>
      </c>
      <c r="H375" s="30"/>
      <c r="I375" s="30"/>
      <c r="J375" s="30"/>
      <c r="K375" s="30"/>
      <c r="L375" s="30"/>
      <c r="M375" s="30"/>
      <c r="N375" s="30"/>
      <c r="O375" s="30"/>
      <c r="P375" s="30"/>
      <c r="Q375" s="30"/>
      <c r="R375" s="30"/>
      <c r="S375" s="30"/>
      <c r="T375" s="30"/>
      <c r="U375" s="30"/>
      <c r="V375" s="30"/>
      <c r="W375" s="30"/>
      <c r="X375" s="30"/>
      <c r="Y375" s="30"/>
      <c r="Z375" s="89" t="str">
        <f t="shared" si="29"/>
        <v/>
      </c>
      <c r="AM375" s="6"/>
    </row>
    <row r="376" spans="1:39" x14ac:dyDescent="0.2">
      <c r="A376" t="str">
        <f>IFERROR(IF(AND(A365=A366,A366=A367,A367=A368,A368=A369,A369=A370,A370=A371,A371=A372,A372=A373,A373=A374,A374=A375),IF(A375+1&gt;MATCH(0,Input_Lieferant!$B$9:$B$158,-1),"",A375+1),A375),"")</f>
        <v/>
      </c>
      <c r="B376" s="29"/>
      <c r="C376" s="29"/>
      <c r="D376" s="29" t="str">
        <f t="shared" si="32"/>
        <v/>
      </c>
      <c r="E376" s="29"/>
      <c r="F376" s="29"/>
      <c r="G376" t="str">
        <f>IF(A376&lt;&gt;"", _xlfn.IFNA(INDEX(Grunddaten!$A$9:$R$134,MATCH(A376,Input_Lieferant!$B$9:$B$134,0),MATCH(Z376,Grunddaten!$A$8:$R$8,0)),""), "")&amp;""</f>
        <v/>
      </c>
      <c r="H376" s="29"/>
      <c r="I376" s="29"/>
      <c r="J376" s="29"/>
      <c r="K376" s="29"/>
      <c r="L376" s="29"/>
      <c r="M376" s="29"/>
      <c r="N376" s="29"/>
      <c r="O376" s="29"/>
      <c r="P376" s="29"/>
      <c r="Q376" s="29"/>
      <c r="R376" s="29"/>
      <c r="S376" s="29"/>
      <c r="T376" s="29"/>
      <c r="U376" s="29"/>
      <c r="V376" s="29"/>
      <c r="W376" s="29"/>
      <c r="X376" s="29"/>
      <c r="Y376" s="29"/>
      <c r="Z376" s="29" t="str">
        <f t="shared" si="29"/>
        <v/>
      </c>
      <c r="AM376" s="6"/>
    </row>
    <row r="377" spans="1:39" x14ac:dyDescent="0.2">
      <c r="A377" t="str">
        <f>IFERROR(IF(AND(A366=A367,A367=A368,A368=A369,A369=A370,A370=A371,A371=A372,A372=A373,A373=A374,A374=A375,A375=A376),IF(A376+1&gt;MATCH(0,Input_Lieferant!$B$9:$B$158,-1),"",A376+1),A376),"")</f>
        <v/>
      </c>
      <c r="B377" s="29"/>
      <c r="C377" s="29"/>
      <c r="D377" s="29" t="str">
        <f t="shared" si="32"/>
        <v/>
      </c>
      <c r="E377" s="29"/>
      <c r="F377" s="29"/>
      <c r="G377" t="str">
        <f>IF(A377&lt;&gt;"", _xlfn.IFNA(INDEX(Grunddaten!$A$9:$R$134,MATCH(A377,Input_Lieferant!$B$9:$B$134,0),MATCH(Z377,Grunddaten!$A$8:$R$8,0)),""), "")&amp;""</f>
        <v/>
      </c>
      <c r="H377" s="29"/>
      <c r="I377" s="29"/>
      <c r="J377" s="29"/>
      <c r="K377" s="29"/>
      <c r="L377" s="29"/>
      <c r="M377" s="29"/>
      <c r="N377" s="29"/>
      <c r="O377" s="29"/>
      <c r="P377" s="29"/>
      <c r="Q377" s="29"/>
      <c r="R377" s="29"/>
      <c r="S377" s="29"/>
      <c r="T377" s="29"/>
      <c r="U377" s="29"/>
      <c r="V377" s="29"/>
      <c r="W377" s="29"/>
      <c r="X377" s="29"/>
      <c r="Y377" s="29"/>
      <c r="Z377" s="29" t="str">
        <f t="shared" si="29"/>
        <v/>
      </c>
      <c r="AM377" s="6"/>
    </row>
    <row r="378" spans="1:39" x14ac:dyDescent="0.2">
      <c r="A378" t="str">
        <f>IFERROR(IF(AND(A367=A368,A368=A369,A369=A370,A370=A371,A371=A372,A372=A373,A373=A374,A374=A375,A375=A376,A376=A377),IF(A377+1&gt;MATCH(0,Input_Lieferant!$B$9:$B$158,-1),"",A377+1),A377),"")</f>
        <v/>
      </c>
      <c r="B378" s="29"/>
      <c r="C378" s="29"/>
      <c r="D378" s="29" t="str">
        <f t="shared" si="32"/>
        <v/>
      </c>
      <c r="E378" s="29"/>
      <c r="F378" s="29"/>
      <c r="G378" t="str">
        <f>IF(A378&lt;&gt;"", _xlfn.IFNA(INDEX(Grunddaten!$A$9:$R$134,MATCH(A378,Input_Lieferant!$B$9:$B$134,0),MATCH(Z378,Grunddaten!$A$8:$R$8,0)),""), "")&amp;""</f>
        <v/>
      </c>
      <c r="H378" s="29"/>
      <c r="I378" s="29"/>
      <c r="J378" s="29"/>
      <c r="K378" s="29"/>
      <c r="L378" s="29"/>
      <c r="M378" s="29"/>
      <c r="N378" s="29"/>
      <c r="O378" s="29"/>
      <c r="P378" s="29"/>
      <c r="Q378" s="29"/>
      <c r="R378" s="29"/>
      <c r="S378" s="29"/>
      <c r="T378" s="29"/>
      <c r="U378" s="29"/>
      <c r="V378" s="29"/>
      <c r="W378" s="29"/>
      <c r="X378" s="29"/>
      <c r="Y378" s="29"/>
      <c r="Z378" s="29" t="str">
        <f t="shared" si="29"/>
        <v/>
      </c>
      <c r="AM378" s="6"/>
    </row>
    <row r="379" spans="1:39" x14ac:dyDescent="0.2">
      <c r="A379" t="str">
        <f>IFERROR(IF(AND(A368=A369,A369=A370,A370=A371,A371=A372,A372=A373,A373=A374,A374=A375,A375=A376,A376=A377,A377=A378),IF(A378+1&gt;MATCH(0,Input_Lieferant!$B$9:$B$158,-1),"",A378+1),A378),"")</f>
        <v/>
      </c>
      <c r="B379" s="29"/>
      <c r="C379" s="29"/>
      <c r="D379" s="29" t="str">
        <f t="shared" si="32"/>
        <v/>
      </c>
      <c r="E379" s="29" t="s">
        <v>178</v>
      </c>
      <c r="F379" s="29" t="s">
        <v>178</v>
      </c>
      <c r="G379" t="str">
        <f>IF(A379&lt;&gt;"", _xlfn.IFNA(INDEX(Grunddaten!$A$9:$R$134,MATCH(A379,Input_Lieferant!$B$9:$B$134,0),MATCH(Z379,Grunddaten!$A$8:$R$8,0)),""), "")&amp;""</f>
        <v/>
      </c>
      <c r="H379" s="29"/>
      <c r="I379" s="29"/>
      <c r="J379" s="29"/>
      <c r="K379" s="29"/>
      <c r="L379" s="29"/>
      <c r="M379" s="29"/>
      <c r="N379" s="29"/>
      <c r="O379" s="29"/>
      <c r="P379" s="29"/>
      <c r="Q379" s="29"/>
      <c r="R379" s="29"/>
      <c r="S379" s="29"/>
      <c r="T379" s="29"/>
      <c r="U379" s="29"/>
      <c r="V379" s="29"/>
      <c r="W379" s="29"/>
      <c r="X379" s="29"/>
      <c r="Y379" s="29"/>
      <c r="Z379" s="29" t="str">
        <f t="shared" si="29"/>
        <v/>
      </c>
      <c r="AM379" s="6"/>
    </row>
    <row r="380" spans="1:39" x14ac:dyDescent="0.2">
      <c r="A380" t="str">
        <f>IFERROR(IF(AND(A369=A370,A370=A371,A371=A372,A372=A373,A373=A374,A374=A375,A375=A376,A376=A377,A377=A378,A378=A379),IF(A379+1&gt;MATCH(0,Input_Lieferant!$B$9:$B$158,-1),"",A379+1),A379),"")</f>
        <v/>
      </c>
      <c r="B380" s="29"/>
      <c r="C380" s="29"/>
      <c r="D380" s="29" t="str">
        <f t="shared" si="32"/>
        <v/>
      </c>
      <c r="E380" s="29"/>
      <c r="F380" s="29"/>
      <c r="G380" t="str">
        <f>IF(A380&lt;&gt;"", _xlfn.IFNA(INDEX(Grunddaten!$A$9:$R$134,MATCH(A380,Input_Lieferant!$B$9:$B$134,0),MATCH(Z380,Grunddaten!$A$8:$R$8,0)),""), "")&amp;""</f>
        <v/>
      </c>
      <c r="H380" s="29"/>
      <c r="I380" s="29"/>
      <c r="J380" s="29"/>
      <c r="K380" s="29"/>
      <c r="L380" s="29"/>
      <c r="M380" s="29"/>
      <c r="N380" s="29"/>
      <c r="O380" s="29"/>
      <c r="P380" s="29"/>
      <c r="Q380" s="29"/>
      <c r="R380" s="29"/>
      <c r="S380" s="29"/>
      <c r="T380" s="29"/>
      <c r="U380" s="29"/>
      <c r="V380" s="29"/>
      <c r="W380" s="29"/>
      <c r="X380" s="29"/>
      <c r="Y380" s="29"/>
      <c r="Z380" s="29" t="str">
        <f t="shared" si="29"/>
        <v/>
      </c>
      <c r="AM380" s="6"/>
    </row>
    <row r="381" spans="1:39" x14ac:dyDescent="0.2">
      <c r="A381" t="str">
        <f>IFERROR(IF(AND(A370=A371,A371=A372,A372=A373,A373=A374,A374=A375,A375=A376,A376=A377,A377=A378,A378=A379,A379=A380),IF(A380+1&gt;MATCH(0,Input_Lieferant!$B$9:$B$158,-1),"",A380+1),A380),"")</f>
        <v/>
      </c>
      <c r="B381" s="29"/>
      <c r="C381" s="29"/>
      <c r="D381" s="29" t="str">
        <f t="shared" si="32"/>
        <v/>
      </c>
      <c r="E381" s="29"/>
      <c r="F381" s="29"/>
      <c r="G381" t="str">
        <f>IF(A381&lt;&gt;"", _xlfn.IFNA(INDEX(Grunddaten!$A$9:$R$134,MATCH(A381,Input_Lieferant!$B$9:$B$134,0),MATCH(Z381,Grunddaten!$A$8:$R$8,0)),""), "")&amp;""</f>
        <v/>
      </c>
      <c r="H381" s="29"/>
      <c r="I381" s="29"/>
      <c r="J381" s="29"/>
      <c r="K381" s="29"/>
      <c r="L381" s="29"/>
      <c r="M381" s="29"/>
      <c r="N381" s="29"/>
      <c r="O381" s="29"/>
      <c r="P381" s="29"/>
      <c r="Q381" s="29"/>
      <c r="R381" s="29"/>
      <c r="S381" s="29"/>
      <c r="T381" s="29"/>
      <c r="U381" s="29"/>
      <c r="V381" s="29"/>
      <c r="W381" s="29"/>
      <c r="X381" s="29"/>
      <c r="Y381" s="29"/>
      <c r="Z381" s="29" t="str">
        <f t="shared" si="29"/>
        <v/>
      </c>
      <c r="AM381" s="6"/>
    </row>
    <row r="382" spans="1:39" x14ac:dyDescent="0.2">
      <c r="A382" t="str">
        <f>IFERROR(IF(AND(A371=A372,A372=A373,A373=A374,A374=A375,A375=A376,A376=A377,A377=A378,A378=A379,A379=A380,A380=A381),IF(A381+1&gt;MATCH(0,Input_Lieferant!$B$9:$B$158,-1),"",A381+1),A381),"")</f>
        <v/>
      </c>
      <c r="B382" s="29"/>
      <c r="C382" s="29"/>
      <c r="D382" s="29" t="str">
        <f t="shared" si="32"/>
        <v/>
      </c>
      <c r="E382" s="29"/>
      <c r="F382" s="29"/>
      <c r="G382" t="str">
        <f>IF(A382&lt;&gt;"", _xlfn.IFNA(INDEX(Grunddaten!$A$9:$R$134,MATCH(A382,Input_Lieferant!$B$9:$B$134,0),MATCH(Z382,Grunddaten!$A$8:$R$8,0)),""), "")&amp;""</f>
        <v/>
      </c>
      <c r="H382" s="29"/>
      <c r="I382" s="29"/>
      <c r="J382" s="29"/>
      <c r="K382" s="29"/>
      <c r="L382" s="29"/>
      <c r="M382" s="29"/>
      <c r="N382" s="29"/>
      <c r="O382" s="29"/>
      <c r="P382" s="29"/>
      <c r="Q382" s="29"/>
      <c r="R382" s="29"/>
      <c r="S382" s="29"/>
      <c r="T382" s="29"/>
      <c r="U382" s="29"/>
      <c r="V382" s="29"/>
      <c r="W382" s="29"/>
      <c r="X382" s="29"/>
      <c r="Y382" s="29"/>
      <c r="Z382" s="29" t="str">
        <f t="shared" si="29"/>
        <v/>
      </c>
      <c r="AM382" s="6"/>
    </row>
    <row r="383" spans="1:39" x14ac:dyDescent="0.2">
      <c r="A383" t="str">
        <f>IFERROR(IF(AND(A372=A373,A373=A374,A374=A375,A375=A376,A376=A377,A377=A378,A378=A379,A379=A380,A380=A381,A381=A382),IF(A382+1&gt;MATCH(0,Input_Lieferant!$B$9:$B$158,-1),"",A382+1),A382),"")</f>
        <v/>
      </c>
      <c r="B383" s="29"/>
      <c r="C383" s="29"/>
      <c r="D383" s="29" t="str">
        <f t="shared" si="32"/>
        <v/>
      </c>
      <c r="E383" s="29"/>
      <c r="F383" s="29"/>
      <c r="G383" t="str">
        <f>IF(A383&lt;&gt;"", _xlfn.IFNA(INDEX(Grunddaten!$A$9:$R$134,MATCH(A383,Input_Lieferant!$B$9:$B$134,0),MATCH(Z383,Grunddaten!$A$8:$R$8,0)),""), "")&amp;""</f>
        <v/>
      </c>
      <c r="H383" s="29"/>
      <c r="I383" s="29"/>
      <c r="J383" s="29"/>
      <c r="K383" s="29"/>
      <c r="L383" s="29"/>
      <c r="M383" s="29"/>
      <c r="N383" s="29"/>
      <c r="O383" s="29"/>
      <c r="P383" s="29"/>
      <c r="Q383" s="29"/>
      <c r="R383" s="29"/>
      <c r="S383" s="29"/>
      <c r="T383" s="29"/>
      <c r="U383" s="29"/>
      <c r="V383" s="29"/>
      <c r="W383" s="29"/>
      <c r="X383" s="29"/>
      <c r="Y383" s="29"/>
      <c r="Z383" s="29" t="str">
        <f t="shared" si="29"/>
        <v/>
      </c>
      <c r="AM383" s="6"/>
    </row>
    <row r="384" spans="1:39" x14ac:dyDescent="0.2">
      <c r="A384" t="str">
        <f>IFERROR(IF(AND(A373=A374,A374=A375,A375=A376,A376=A377,A377=A378,A378=A379,A379=A380,A380=A381,A381=A382,A382=A383),IF(A383+1&gt;MATCH(0,Input_Lieferant!$B$9:$B$158,-1),"",A383+1),A383),"")</f>
        <v/>
      </c>
      <c r="B384" s="29"/>
      <c r="C384" s="29"/>
      <c r="D384" s="29" t="str">
        <f t="shared" si="32"/>
        <v/>
      </c>
      <c r="E384" s="29"/>
      <c r="F384" s="29"/>
      <c r="G384" t="str">
        <f>IF(A384&lt;&gt;"", _xlfn.IFNA(INDEX(Grunddaten!$A$9:$R$134,MATCH(A384,Input_Lieferant!$B$9:$B$134,0),MATCH(Z384,Grunddaten!$A$8:$R$8,0)),""), "")&amp;""</f>
        <v/>
      </c>
      <c r="H384" s="29"/>
      <c r="I384" s="29"/>
      <c r="J384" s="29"/>
      <c r="K384" s="29"/>
      <c r="L384" s="29"/>
      <c r="M384" s="29"/>
      <c r="N384" s="29"/>
      <c r="O384" s="29"/>
      <c r="P384" s="29"/>
      <c r="Q384" s="29"/>
      <c r="R384" s="29"/>
      <c r="S384" s="29"/>
      <c r="T384" s="29"/>
      <c r="U384" s="29"/>
      <c r="V384" s="29"/>
      <c r="W384" s="29"/>
      <c r="X384" s="29"/>
      <c r="Y384" s="29"/>
      <c r="Z384" s="29" t="str">
        <f t="shared" si="29"/>
        <v/>
      </c>
      <c r="AM384" s="6"/>
    </row>
    <row r="385" spans="1:39" x14ac:dyDescent="0.2">
      <c r="A385" t="str">
        <f>IFERROR(IF(AND(A374=A375,A375=A376,A376=A377,A377=A378,A378=A379,A379=A380,A380=A381,A381=A382,A382=A383,A383=A384),IF(A384+1&gt;MATCH(0,Input_Lieferant!$B$9:$B$158,-1),"",A384+1),A384),"")</f>
        <v/>
      </c>
      <c r="B385" s="29"/>
      <c r="C385" s="29"/>
      <c r="D385" s="29" t="str">
        <f t="shared" si="32"/>
        <v/>
      </c>
      <c r="E385" s="29"/>
      <c r="F385" s="29"/>
      <c r="G385" t="str">
        <f>IF(A385&lt;&gt;"", _xlfn.IFNA(INDEX(Grunddaten!$A$9:$R$134,MATCH(A385,Input_Lieferant!$B$9:$B$134,0),MATCH(Z385,Grunddaten!$A$8:$R$8,0)),""), "")&amp;""</f>
        <v/>
      </c>
      <c r="H385" s="29"/>
      <c r="I385" s="29"/>
      <c r="J385" s="29"/>
      <c r="K385" s="29"/>
      <c r="L385" s="29"/>
      <c r="M385" s="29"/>
      <c r="N385" s="29"/>
      <c r="O385" s="29"/>
      <c r="P385" s="29"/>
      <c r="Q385" s="29"/>
      <c r="R385" s="29"/>
      <c r="S385" s="29"/>
      <c r="T385" s="29"/>
      <c r="U385" s="29"/>
      <c r="V385" s="29"/>
      <c r="W385" s="29"/>
      <c r="X385" s="29"/>
      <c r="Y385" s="29"/>
      <c r="Z385" s="29" t="str">
        <f t="shared" si="29"/>
        <v/>
      </c>
      <c r="AM385" s="6"/>
    </row>
    <row r="386" spans="1:39" x14ac:dyDescent="0.2">
      <c r="A386" s="54" t="str">
        <f>IFERROR(IF(AND(A375=A376,A376=A377,A377=A378,A378=A379,A379=A380,A380=A381,A381=A382,A382=A383,A383=A384,A384=A385),IF(A385+1&gt;MATCH(0,Input_Lieferant!$B$9:$B$158,-1),"",A385+1),A385),"")</f>
        <v/>
      </c>
      <c r="B386" s="30"/>
      <c r="C386" s="30"/>
      <c r="D386" s="30" t="str">
        <f t="shared" si="32"/>
        <v/>
      </c>
      <c r="E386" s="30"/>
      <c r="F386" s="30"/>
      <c r="G386" s="54" t="str">
        <f>IF(A386&lt;&gt;"", _xlfn.IFNA(INDEX(Grunddaten!$A$9:$R$134,MATCH(A386,Input_Lieferant!$B$9:$B$134,0),MATCH(Z386,Grunddaten!$A$8:$R$8,0)),""), "")&amp;""</f>
        <v/>
      </c>
      <c r="H386" s="30"/>
      <c r="I386" s="30"/>
      <c r="J386" s="30"/>
      <c r="K386" s="30"/>
      <c r="L386" s="30"/>
      <c r="M386" s="30"/>
      <c r="N386" s="30"/>
      <c r="O386" s="30"/>
      <c r="P386" s="30"/>
      <c r="Q386" s="30"/>
      <c r="R386" s="30"/>
      <c r="S386" s="30"/>
      <c r="T386" s="30"/>
      <c r="U386" s="30"/>
      <c r="V386" s="30"/>
      <c r="W386" s="30"/>
      <c r="X386" s="30"/>
      <c r="Y386" s="30"/>
      <c r="Z386" s="89" t="str">
        <f t="shared" si="29"/>
        <v/>
      </c>
      <c r="AM386" s="6"/>
    </row>
    <row r="387" spans="1:39" x14ac:dyDescent="0.2">
      <c r="A387" t="str">
        <f>IFERROR(IF(AND(A376=A377,A377=A378,A378=A379,A379=A380,A380=A381,A381=A382,A382=A383,A383=A384,A384=A385,A385=A386),IF(A386+1&gt;MATCH(0,Input_Lieferant!$B$9:$B$158,-1),"",A386+1),A386),"")</f>
        <v/>
      </c>
      <c r="B387" s="29"/>
      <c r="C387" s="29"/>
      <c r="D387" s="29" t="str">
        <f t="shared" si="32"/>
        <v/>
      </c>
      <c r="E387" s="29"/>
      <c r="F387" s="29"/>
      <c r="G387" t="str">
        <f>IF(A387&lt;&gt;"", _xlfn.IFNA(INDEX(Grunddaten!$A$9:$R$134,MATCH(A387,Input_Lieferant!$B$9:$B$134,0),MATCH(Z387,Grunddaten!$A$8:$R$8,0)),""), "")&amp;""</f>
        <v/>
      </c>
      <c r="H387" s="29"/>
      <c r="I387" s="29"/>
      <c r="J387" s="29"/>
      <c r="K387" s="29"/>
      <c r="L387" s="29"/>
      <c r="M387" s="29"/>
      <c r="N387" s="29"/>
      <c r="O387" s="29"/>
      <c r="P387" s="29"/>
      <c r="Q387" s="29"/>
      <c r="R387" s="29"/>
      <c r="S387" s="29"/>
      <c r="T387" s="29"/>
      <c r="U387" s="29"/>
      <c r="V387" s="29"/>
      <c r="W387" s="29"/>
      <c r="X387" s="29"/>
      <c r="Y387" s="29"/>
      <c r="Z387" s="29" t="str">
        <f t="shared" si="29"/>
        <v/>
      </c>
      <c r="AM387" s="6"/>
    </row>
    <row r="388" spans="1:39" x14ac:dyDescent="0.2">
      <c r="A388" t="str">
        <f>IFERROR(IF(AND(A377=A378,A378=A379,A379=A380,A380=A381,A381=A382,A382=A383,A383=A384,A384=A385,A385=A386,A386=A387),IF(A387+1&gt;MATCH(0,Input_Lieferant!$B$9:$B$158,-1),"",A387+1),A387),"")</f>
        <v/>
      </c>
      <c r="B388" s="29"/>
      <c r="C388" s="29"/>
      <c r="D388" s="29" t="str">
        <f t="shared" ref="D388:D401" si="33">IF(A388="","","001")</f>
        <v/>
      </c>
      <c r="E388" s="29"/>
      <c r="F388" s="29"/>
      <c r="G388" t="str">
        <f>IF(A388&lt;&gt;"", _xlfn.IFNA(INDEX(Grunddaten!$A$9:$R$134,MATCH(A388,Input_Lieferant!$B$9:$B$134,0),MATCH(Z388,Grunddaten!$A$8:$R$8,0)),""), "")&amp;""</f>
        <v/>
      </c>
      <c r="H388" s="29"/>
      <c r="I388" s="29"/>
      <c r="J388" s="29"/>
      <c r="K388" s="29"/>
      <c r="L388" s="29"/>
      <c r="M388" s="29"/>
      <c r="N388" s="29"/>
      <c r="O388" s="29"/>
      <c r="P388" s="29"/>
      <c r="Q388" s="29"/>
      <c r="R388" s="29"/>
      <c r="S388" s="29"/>
      <c r="T388" s="29"/>
      <c r="U388" s="29"/>
      <c r="V388" s="29"/>
      <c r="W388" s="29"/>
      <c r="X388" s="29"/>
      <c r="Y388" s="29"/>
      <c r="Z388" s="29" t="str">
        <f t="shared" si="29"/>
        <v/>
      </c>
      <c r="AM388" s="6"/>
    </row>
    <row r="389" spans="1:39" x14ac:dyDescent="0.2">
      <c r="A389" t="str">
        <f>IFERROR(IF(AND(A378=A379,A379=A380,A380=A381,A381=A382,A382=A383,A383=A384,A384=A385,A385=A386,A386=A387,A387=A388),IF(A388+1&gt;MATCH(0,Input_Lieferant!$B$9:$B$158,-1),"",A388+1),A388),"")</f>
        <v/>
      </c>
      <c r="B389" s="29"/>
      <c r="C389" s="29"/>
      <c r="D389" s="29" t="str">
        <f t="shared" si="33"/>
        <v/>
      </c>
      <c r="E389" s="29"/>
      <c r="F389" s="29"/>
      <c r="G389" t="str">
        <f>IF(A389&lt;&gt;"", _xlfn.IFNA(INDEX(Grunddaten!$A$9:$R$134,MATCH(A389,Input_Lieferant!$B$9:$B$134,0),MATCH(Z389,Grunddaten!$A$8:$R$8,0)),""), "")&amp;""</f>
        <v/>
      </c>
      <c r="H389" s="29"/>
      <c r="I389" s="29"/>
      <c r="J389" s="29"/>
      <c r="K389" s="29"/>
      <c r="L389" s="29"/>
      <c r="M389" s="29"/>
      <c r="N389" s="29"/>
      <c r="O389" s="29"/>
      <c r="P389" s="29"/>
      <c r="Q389" s="29"/>
      <c r="R389" s="29"/>
      <c r="S389" s="29"/>
      <c r="T389" s="29"/>
      <c r="U389" s="29"/>
      <c r="V389" s="29"/>
      <c r="W389" s="29"/>
      <c r="X389" s="29"/>
      <c r="Y389" s="29"/>
      <c r="Z389" s="29" t="str">
        <f t="shared" si="29"/>
        <v/>
      </c>
      <c r="AM389" s="6"/>
    </row>
    <row r="390" spans="1:39" x14ac:dyDescent="0.2">
      <c r="A390" t="str">
        <f>IFERROR(IF(AND(A379=A380,A380=A381,A381=A382,A382=A383,A383=A384,A384=A385,A385=A386,A386=A387,A387=A388,A388=A389),IF(A389+1&gt;MATCH(0,Input_Lieferant!$B$9:$B$158,-1),"",A389+1),A389),"")</f>
        <v/>
      </c>
      <c r="B390" s="29"/>
      <c r="C390" s="29"/>
      <c r="D390" s="29" t="str">
        <f t="shared" si="33"/>
        <v/>
      </c>
      <c r="E390" s="29"/>
      <c r="F390" s="29"/>
      <c r="G390" t="str">
        <f>IF(A390&lt;&gt;"", _xlfn.IFNA(INDEX(Grunddaten!$A$9:$R$134,MATCH(A390,Input_Lieferant!$B$9:$B$134,0),MATCH(Z390,Grunddaten!$A$8:$R$8,0)),""), "")&amp;""</f>
        <v/>
      </c>
      <c r="H390" s="29"/>
      <c r="I390" s="29"/>
      <c r="J390" s="29"/>
      <c r="K390" s="29"/>
      <c r="L390" s="29"/>
      <c r="M390" s="29"/>
      <c r="N390" s="29"/>
      <c r="O390" s="29"/>
      <c r="P390" s="29"/>
      <c r="Q390" s="29"/>
      <c r="R390" s="29"/>
      <c r="S390" s="29"/>
      <c r="T390" s="29"/>
      <c r="U390" s="29"/>
      <c r="V390" s="29"/>
      <c r="W390" s="29"/>
      <c r="X390" s="29"/>
      <c r="Y390" s="29"/>
      <c r="Z390" s="29" t="str">
        <f t="shared" si="29"/>
        <v/>
      </c>
      <c r="AM390" s="6"/>
    </row>
    <row r="391" spans="1:39" x14ac:dyDescent="0.2">
      <c r="A391" t="str">
        <f>IFERROR(IF(AND(A380=A381,A381=A382,A382=A383,A383=A384,A384=A385,A385=A386,A386=A387,A387=A388,A388=A389,A389=A390),IF(A390+1&gt;MATCH(0,Input_Lieferant!$B$9:$B$158,-1),"",A390+1),A390),"")</f>
        <v/>
      </c>
      <c r="B391" s="29"/>
      <c r="C391" s="29"/>
      <c r="D391" s="29" t="str">
        <f t="shared" si="33"/>
        <v/>
      </c>
      <c r="E391" s="29"/>
      <c r="F391" s="29"/>
      <c r="G391" t="str">
        <f>IF(A391&lt;&gt;"", _xlfn.IFNA(INDEX(Grunddaten!$A$9:$R$134,MATCH(A391,Input_Lieferant!$B$9:$B$134,0),MATCH(Z391,Grunddaten!$A$8:$R$8,0)),""), "")&amp;""</f>
        <v/>
      </c>
      <c r="H391" s="29"/>
      <c r="I391" s="29"/>
      <c r="J391" s="29"/>
      <c r="K391" s="29"/>
      <c r="L391" s="29"/>
      <c r="M391" s="29"/>
      <c r="N391" s="29"/>
      <c r="O391" s="29"/>
      <c r="P391" s="29"/>
      <c r="Q391" s="29"/>
      <c r="R391" s="29"/>
      <c r="S391" s="29"/>
      <c r="T391" s="29"/>
      <c r="U391" s="29"/>
      <c r="V391" s="29"/>
      <c r="W391" s="29"/>
      <c r="X391" s="29"/>
      <c r="Y391" s="29"/>
      <c r="Z391" s="29" t="str">
        <f t="shared" si="29"/>
        <v/>
      </c>
      <c r="AM391" s="6"/>
    </row>
    <row r="392" spans="1:39" x14ac:dyDescent="0.2">
      <c r="A392" t="str">
        <f>IFERROR(IF(AND(A381=A382,A382=A383,A383=A384,A384=A385,A385=A386,A386=A387,A387=A388,A388=A389,A389=A390,A390=A391),IF(A391+1&gt;MATCH(0,Input_Lieferant!$B$9:$B$158,-1),"",A391+1),A391),"")</f>
        <v/>
      </c>
      <c r="B392" s="29"/>
      <c r="C392" s="29"/>
      <c r="D392" s="29" t="str">
        <f t="shared" si="33"/>
        <v/>
      </c>
      <c r="E392" s="29"/>
      <c r="F392" s="29"/>
      <c r="G392" t="str">
        <f>IF(A392&lt;&gt;"", _xlfn.IFNA(INDEX(Grunddaten!$A$9:$R$134,MATCH(A392,Input_Lieferant!$B$9:$B$134,0),MATCH(Z392,Grunddaten!$A$8:$R$8,0)),""), "")&amp;""</f>
        <v/>
      </c>
      <c r="H392" s="29"/>
      <c r="I392" s="29"/>
      <c r="J392" s="29"/>
      <c r="K392" s="29"/>
      <c r="L392" s="29"/>
      <c r="M392" s="29"/>
      <c r="N392" s="29"/>
      <c r="O392" s="29"/>
      <c r="P392" s="29"/>
      <c r="Q392" s="29"/>
      <c r="R392" s="29"/>
      <c r="S392" s="29"/>
      <c r="T392" s="29"/>
      <c r="U392" s="29"/>
      <c r="V392" s="29"/>
      <c r="W392" s="29"/>
      <c r="X392" s="29"/>
      <c r="Y392" s="29"/>
      <c r="Z392" s="29" t="str">
        <f t="shared" si="29"/>
        <v/>
      </c>
      <c r="AM392" s="6"/>
    </row>
    <row r="393" spans="1:39" x14ac:dyDescent="0.2">
      <c r="A393" t="str">
        <f>IFERROR(IF(AND(A382=A383,A383=A384,A384=A385,A385=A386,A386=A387,A387=A388,A388=A389,A389=A390,A390=A391,A391=A392),IF(A392+1&gt;MATCH(0,Input_Lieferant!$B$9:$B$158,-1),"",A392+1),A392),"")</f>
        <v/>
      </c>
      <c r="B393" s="29"/>
      <c r="C393" s="29"/>
      <c r="D393" s="29" t="str">
        <f t="shared" si="33"/>
        <v/>
      </c>
      <c r="E393" s="29" t="s">
        <v>178</v>
      </c>
      <c r="F393" s="29" t="s">
        <v>178</v>
      </c>
      <c r="G393" t="str">
        <f>IF(A393&lt;&gt;"", _xlfn.IFNA(INDEX(Grunddaten!$A$9:$R$134,MATCH(A393,Input_Lieferant!$B$9:$B$134,0),MATCH(Z393,Grunddaten!$A$8:$R$8,0)),""), "")&amp;""</f>
        <v/>
      </c>
      <c r="H393" s="29"/>
      <c r="I393" s="29"/>
      <c r="J393" s="29"/>
      <c r="K393" s="29"/>
      <c r="L393" s="29"/>
      <c r="M393" s="29"/>
      <c r="N393" s="29"/>
      <c r="O393" s="29"/>
      <c r="P393" s="29"/>
      <c r="Q393" s="29"/>
      <c r="R393" s="29"/>
      <c r="S393" s="29"/>
      <c r="T393" s="29"/>
      <c r="U393" s="29"/>
      <c r="V393" s="29"/>
      <c r="W393" s="29"/>
      <c r="X393" s="29"/>
      <c r="Y393" s="29"/>
      <c r="Z393" s="29" t="str">
        <f t="shared" si="29"/>
        <v/>
      </c>
      <c r="AM393" s="6"/>
    </row>
    <row r="394" spans="1:39" x14ac:dyDescent="0.2">
      <c r="A394" t="str">
        <f>IFERROR(IF(AND(A383=A384,A384=A385,A385=A386,A386=A387,A387=A388,A388=A389,A389=A390,A390=A391,A391=A392,A392=A393),IF(A393+1&gt;MATCH(0,Input_Lieferant!$B$9:$B$158,-1),"",A393+1),A393),"")</f>
        <v/>
      </c>
      <c r="B394" s="29"/>
      <c r="C394" s="29"/>
      <c r="D394" s="29" t="str">
        <f t="shared" si="33"/>
        <v/>
      </c>
      <c r="E394" s="29"/>
      <c r="F394" s="29"/>
      <c r="G394" t="str">
        <f>IF(A394&lt;&gt;"", _xlfn.IFNA(INDEX(Grunddaten!$A$9:$R$134,MATCH(A394,Input_Lieferant!$B$9:$B$134,0),MATCH(Z394,Grunddaten!$A$8:$R$8,0)),""), "")&amp;""</f>
        <v/>
      </c>
      <c r="H394" s="29"/>
      <c r="I394" s="29"/>
      <c r="J394" s="29"/>
      <c r="K394" s="29"/>
      <c r="L394" s="29"/>
      <c r="M394" s="29"/>
      <c r="N394" s="29"/>
      <c r="O394" s="29"/>
      <c r="P394" s="29"/>
      <c r="Q394" s="29"/>
      <c r="R394" s="29"/>
      <c r="S394" s="29"/>
      <c r="T394" s="29"/>
      <c r="U394" s="29"/>
      <c r="V394" s="29"/>
      <c r="W394" s="29"/>
      <c r="X394" s="29"/>
      <c r="Y394" s="29"/>
      <c r="Z394" s="29" t="str">
        <f t="shared" si="29"/>
        <v/>
      </c>
      <c r="AM394" s="6"/>
    </row>
    <row r="395" spans="1:39" x14ac:dyDescent="0.2">
      <c r="A395" t="str">
        <f>IFERROR(IF(AND(A384=A385,A385=A386,A386=A387,A387=A388,A388=A389,A389=A390,A390=A391,A391=A392,A392=A393,A393=A394),IF(A394+1&gt;MATCH(0,Input_Lieferant!$B$9:$B$158,-1),"",A394+1),A394),"")</f>
        <v/>
      </c>
      <c r="B395" s="29"/>
      <c r="C395" s="29"/>
      <c r="D395" s="29" t="str">
        <f t="shared" si="33"/>
        <v/>
      </c>
      <c r="E395" s="29"/>
      <c r="F395" s="29"/>
      <c r="G395" t="str">
        <f>IF(A395&lt;&gt;"", _xlfn.IFNA(INDEX(Grunddaten!$A$9:$R$134,MATCH(A395,Input_Lieferant!$B$9:$B$134,0),MATCH(Z395,Grunddaten!$A$8:$R$8,0)),""), "")&amp;""</f>
        <v/>
      </c>
      <c r="H395" s="29"/>
      <c r="I395" s="29"/>
      <c r="J395" s="29"/>
      <c r="K395" s="29"/>
      <c r="L395" s="29"/>
      <c r="M395" s="29"/>
      <c r="N395" s="29"/>
      <c r="O395" s="29"/>
      <c r="P395" s="29"/>
      <c r="Q395" s="29"/>
      <c r="R395" s="29"/>
      <c r="S395" s="29"/>
      <c r="T395" s="29"/>
      <c r="U395" s="29"/>
      <c r="V395" s="29"/>
      <c r="W395" s="29"/>
      <c r="X395" s="29"/>
      <c r="Y395" s="29"/>
      <c r="Z395" s="29" t="str">
        <f t="shared" si="29"/>
        <v/>
      </c>
      <c r="AM395" s="6"/>
    </row>
    <row r="396" spans="1:39" x14ac:dyDescent="0.2">
      <c r="A396" t="str">
        <f>IFERROR(IF(AND(A385=A386,A386=A387,A387=A388,A388=A389,A389=A390,A390=A391,A391=A392,A392=A393,A393=A394,A394=A395),IF(A395+1&gt;MATCH(0,Input_Lieferant!$B$9:$B$158,-1),"",A395+1),A395),"")</f>
        <v/>
      </c>
      <c r="B396" s="29"/>
      <c r="C396" s="29"/>
      <c r="D396" s="29" t="str">
        <f t="shared" si="33"/>
        <v/>
      </c>
      <c r="E396" s="29"/>
      <c r="F396" s="29"/>
      <c r="G396" t="str">
        <f>IF(A396&lt;&gt;"", _xlfn.IFNA(INDEX(Grunddaten!$A$9:$R$134,MATCH(A396,Input_Lieferant!$B$9:$B$134,0),MATCH(Z396,Grunddaten!$A$8:$R$8,0)),""), "")&amp;""</f>
        <v/>
      </c>
      <c r="H396" s="29"/>
      <c r="I396" s="29"/>
      <c r="J396" s="29"/>
      <c r="K396" s="29"/>
      <c r="L396" s="29"/>
      <c r="M396" s="29"/>
      <c r="N396" s="29"/>
      <c r="O396" s="29"/>
      <c r="P396" s="29"/>
      <c r="Q396" s="29"/>
      <c r="R396" s="29"/>
      <c r="S396" s="29"/>
      <c r="T396" s="29"/>
      <c r="U396" s="29"/>
      <c r="V396" s="29"/>
      <c r="W396" s="29"/>
      <c r="X396" s="29"/>
      <c r="Y396" s="29"/>
      <c r="Z396" s="29" t="str">
        <f t="shared" si="29"/>
        <v/>
      </c>
      <c r="AM396" s="6"/>
    </row>
    <row r="397" spans="1:39" x14ac:dyDescent="0.2">
      <c r="A397" s="54" t="str">
        <f>IFERROR(IF(AND(A386=A387,A387=A388,A388=A389,A389=A390,A390=A391,A391=A392,A392=A393,A393=A394,A394=A395,A395=A396),IF(A396+1&gt;MATCH(0,Input_Lieferant!$B$9:$B$158,-1),"",A396+1),A396),"")</f>
        <v/>
      </c>
      <c r="B397" s="30"/>
      <c r="C397" s="30"/>
      <c r="D397" s="30" t="str">
        <f t="shared" si="33"/>
        <v/>
      </c>
      <c r="E397" s="30"/>
      <c r="F397" s="30"/>
      <c r="G397" s="54" t="str">
        <f>IF(A397&lt;&gt;"", _xlfn.IFNA(INDEX(Grunddaten!$A$9:$R$134,MATCH(A397,Input_Lieferant!$B$9:$B$134,0),MATCH(Z397,Grunddaten!$A$8:$R$8,0)),""), "")&amp;""</f>
        <v/>
      </c>
      <c r="H397" s="30"/>
      <c r="I397" s="30"/>
      <c r="J397" s="30"/>
      <c r="K397" s="30"/>
      <c r="L397" s="30"/>
      <c r="M397" s="30"/>
      <c r="N397" s="30"/>
      <c r="O397" s="30"/>
      <c r="P397" s="30"/>
      <c r="Q397" s="30"/>
      <c r="R397" s="30"/>
      <c r="S397" s="30"/>
      <c r="T397" s="30"/>
      <c r="U397" s="30"/>
      <c r="V397" s="30"/>
      <c r="W397" s="30"/>
      <c r="X397" s="30"/>
      <c r="Y397" s="30"/>
      <c r="Z397" s="89" t="str">
        <f t="shared" si="29"/>
        <v/>
      </c>
      <c r="AM397" s="6"/>
    </row>
    <row r="398" spans="1:39" x14ac:dyDescent="0.2">
      <c r="A398" t="str">
        <f>IFERROR(IF(AND(A387=A388,A388=A389,A389=A390,A390=A391,A391=A392,A392=A393,A393=A394,A394=A395,A395=A396,A396=A397),IF(A397+1&gt;MATCH(0,Input_Lieferant!$B$9:$B$158,-1),"",A397+1),A397),"")</f>
        <v/>
      </c>
      <c r="B398" s="29"/>
      <c r="C398" s="29"/>
      <c r="D398" s="29" t="str">
        <f t="shared" si="33"/>
        <v/>
      </c>
      <c r="E398" s="29"/>
      <c r="F398" s="29"/>
      <c r="G398" t="str">
        <f>IF(A398&lt;&gt;"", _xlfn.IFNA(INDEX(Grunddaten!$A$9:$R$134,MATCH(A398,Input_Lieferant!$B$9:$B$134,0),MATCH(Z398,Grunddaten!$A$8:$R$8,0)),""), "")&amp;""</f>
        <v/>
      </c>
      <c r="H398" s="29"/>
      <c r="I398" s="29"/>
      <c r="J398" s="29"/>
      <c r="K398" s="29"/>
      <c r="L398" s="29"/>
      <c r="M398" s="29"/>
      <c r="N398" s="29"/>
      <c r="O398" s="29"/>
      <c r="P398" s="29"/>
      <c r="Q398" s="29"/>
      <c r="R398" s="29"/>
      <c r="S398" s="29"/>
      <c r="T398" s="29"/>
      <c r="U398" s="29"/>
      <c r="V398" s="29"/>
      <c r="W398" s="29"/>
      <c r="X398" s="29"/>
      <c r="Y398" s="29"/>
      <c r="Z398" s="29" t="str">
        <f t="shared" ref="Z398:Z461" si="34">IF(A398&lt;&gt;"", Z387&amp;"","")</f>
        <v/>
      </c>
      <c r="AM398" s="6"/>
    </row>
    <row r="399" spans="1:39" x14ac:dyDescent="0.2">
      <c r="A399" t="str">
        <f>IFERROR(IF(AND(A388=A389,A389=A390,A390=A391,A391=A392,A392=A393,A393=A394,A394=A395,A395=A396,A396=A397,A397=A398),IF(A398+1&gt;MATCH(0,Input_Lieferant!$B$9:$B$158,-1),"",A398+1),A398),"")</f>
        <v/>
      </c>
      <c r="B399" s="29"/>
      <c r="C399" s="29"/>
      <c r="D399" s="29" t="str">
        <f t="shared" si="33"/>
        <v/>
      </c>
      <c r="E399" s="29"/>
      <c r="F399" s="29"/>
      <c r="G399" t="str">
        <f>IF(A399&lt;&gt;"", _xlfn.IFNA(INDEX(Grunddaten!$A$9:$R$134,MATCH(A399,Input_Lieferant!$B$9:$B$134,0),MATCH(Z399,Grunddaten!$A$8:$R$8,0)),""), "")&amp;""</f>
        <v/>
      </c>
      <c r="H399" s="29"/>
      <c r="I399" s="29"/>
      <c r="J399" s="29"/>
      <c r="K399" s="29"/>
      <c r="L399" s="29"/>
      <c r="M399" s="29"/>
      <c r="N399" s="29"/>
      <c r="O399" s="29"/>
      <c r="P399" s="29"/>
      <c r="Q399" s="29"/>
      <c r="R399" s="29"/>
      <c r="S399" s="29"/>
      <c r="T399" s="29"/>
      <c r="U399" s="29"/>
      <c r="V399" s="29"/>
      <c r="W399" s="29"/>
      <c r="X399" s="29"/>
      <c r="Y399" s="29"/>
      <c r="Z399" s="29" t="str">
        <f t="shared" si="34"/>
        <v/>
      </c>
      <c r="AM399" s="6"/>
    </row>
    <row r="400" spans="1:39" x14ac:dyDescent="0.2">
      <c r="A400" t="str">
        <f>IFERROR(IF(AND(A389=A390,A390=A391,A391=A392,A392=A393,A393=A394,A394=A395,A395=A396,A396=A397,A397=A398,A398=A399),IF(A399+1&gt;MATCH(0,Input_Lieferant!$B$9:$B$158,-1),"",A399+1),A399),"")</f>
        <v/>
      </c>
      <c r="B400" s="29"/>
      <c r="C400" s="29"/>
      <c r="D400" s="29" t="str">
        <f t="shared" si="33"/>
        <v/>
      </c>
      <c r="E400" s="29"/>
      <c r="F400" s="29"/>
      <c r="G400" t="str">
        <f>IF(A400&lt;&gt;"", _xlfn.IFNA(INDEX(Grunddaten!$A$9:$R$134,MATCH(A400,Input_Lieferant!$B$9:$B$134,0),MATCH(Z400,Grunddaten!$A$8:$R$8,0)),""), "")&amp;""</f>
        <v/>
      </c>
      <c r="H400" s="29"/>
      <c r="I400" s="29"/>
      <c r="J400" s="29"/>
      <c r="K400" s="29"/>
      <c r="L400" s="29"/>
      <c r="M400" s="29"/>
      <c r="N400" s="29"/>
      <c r="O400" s="29"/>
      <c r="P400" s="29"/>
      <c r="Q400" s="29"/>
      <c r="R400" s="29"/>
      <c r="S400" s="29"/>
      <c r="T400" s="29"/>
      <c r="U400" s="29"/>
      <c r="V400" s="29"/>
      <c r="W400" s="29"/>
      <c r="X400" s="29"/>
      <c r="Y400" s="29"/>
      <c r="Z400" s="29" t="str">
        <f t="shared" si="34"/>
        <v/>
      </c>
      <c r="AM400" s="6"/>
    </row>
    <row r="401" spans="1:39" x14ac:dyDescent="0.2">
      <c r="A401" t="str">
        <f>IFERROR(IF(AND(A390=A391,A391=A392,A392=A393,A393=A394,A394=A395,A395=A396,A396=A397,A397=A398,A398=A399,A399=A400),IF(A400+1&gt;MATCH(0,Input_Lieferant!$B$9:$B$158,-1),"",A400+1),A400),"")</f>
        <v/>
      </c>
      <c r="B401" s="29"/>
      <c r="C401" s="29"/>
      <c r="D401" s="29" t="str">
        <f t="shared" si="33"/>
        <v/>
      </c>
      <c r="E401" s="29"/>
      <c r="F401" s="29"/>
      <c r="G401" t="str">
        <f>IF(A401&lt;&gt;"", _xlfn.IFNA(INDEX(Grunddaten!$A$9:$R$134,MATCH(A401,Input_Lieferant!$B$9:$B$134,0),MATCH(Z401,Grunddaten!$A$8:$R$8,0)),""), "")&amp;""</f>
        <v/>
      </c>
      <c r="H401" s="29"/>
      <c r="I401" s="29"/>
      <c r="J401" s="29"/>
      <c r="K401" s="29"/>
      <c r="L401" s="29"/>
      <c r="M401" s="29"/>
      <c r="N401" s="29"/>
      <c r="O401" s="29"/>
      <c r="P401" s="29"/>
      <c r="Q401" s="29"/>
      <c r="R401" s="29"/>
      <c r="S401" s="29"/>
      <c r="T401" s="29"/>
      <c r="U401" s="29"/>
      <c r="V401" s="29"/>
      <c r="W401" s="29"/>
      <c r="X401" s="29"/>
      <c r="Y401" s="29"/>
      <c r="Z401" s="29" t="str">
        <f t="shared" si="34"/>
        <v/>
      </c>
      <c r="AM401" s="6"/>
    </row>
    <row r="402" spans="1:39" x14ac:dyDescent="0.2">
      <c r="A402" t="str">
        <f>IFERROR(IF(AND(A391=A392,A392=A393,A393=A394,A394=A395,A395=A396,A396=A397,A397=A398,A398=A399,A399=A400,A400=A401),IF(A401+1&gt;MATCH(0,Input_Lieferant!$B$9:$B$158,-1),"",A401+1),A401),"")</f>
        <v/>
      </c>
      <c r="B402" s="29"/>
      <c r="C402" s="29"/>
      <c r="D402" s="29" t="str">
        <f t="shared" ref="D402:D415" si="35">IF(A402="","","001")</f>
        <v/>
      </c>
      <c r="E402" s="29"/>
      <c r="F402" s="29"/>
      <c r="G402" t="str">
        <f>IF(A402&lt;&gt;"", _xlfn.IFNA(INDEX(Grunddaten!$A$9:$R$134,MATCH(A402,Input_Lieferant!$B$9:$B$134,0),MATCH(Z402,Grunddaten!$A$8:$R$8,0)),""), "")&amp;""</f>
        <v/>
      </c>
      <c r="H402" s="29"/>
      <c r="I402" s="29"/>
      <c r="J402" s="29"/>
      <c r="K402" s="29"/>
      <c r="L402" s="29"/>
      <c r="M402" s="29"/>
      <c r="N402" s="29"/>
      <c r="O402" s="29"/>
      <c r="P402" s="29"/>
      <c r="Q402" s="29"/>
      <c r="R402" s="29"/>
      <c r="S402" s="29"/>
      <c r="T402" s="29"/>
      <c r="U402" s="29"/>
      <c r="V402" s="29"/>
      <c r="W402" s="29"/>
      <c r="X402" s="29"/>
      <c r="Y402" s="29"/>
      <c r="Z402" s="29" t="str">
        <f t="shared" si="34"/>
        <v/>
      </c>
      <c r="AM402" s="6"/>
    </row>
    <row r="403" spans="1:39" x14ac:dyDescent="0.2">
      <c r="A403" t="str">
        <f>IFERROR(IF(AND(A392=A393,A393=A394,A394=A395,A395=A396,A396=A397,A397=A398,A398=A399,A399=A400,A400=A401,A401=A402),IF(A402+1&gt;MATCH(0,Input_Lieferant!$B$9:$B$158,-1),"",A402+1),A402),"")</f>
        <v/>
      </c>
      <c r="B403" s="29"/>
      <c r="C403" s="29"/>
      <c r="D403" s="29" t="str">
        <f t="shared" si="35"/>
        <v/>
      </c>
      <c r="E403" s="29"/>
      <c r="F403" s="29"/>
      <c r="G403" t="str">
        <f>IF(A403&lt;&gt;"", _xlfn.IFNA(INDEX(Grunddaten!$A$9:$R$134,MATCH(A403,Input_Lieferant!$B$9:$B$134,0),MATCH(Z403,Grunddaten!$A$8:$R$8,0)),""), "")&amp;""</f>
        <v/>
      </c>
      <c r="H403" s="29"/>
      <c r="I403" s="29"/>
      <c r="J403" s="29"/>
      <c r="K403" s="29"/>
      <c r="L403" s="29"/>
      <c r="M403" s="29"/>
      <c r="N403" s="29"/>
      <c r="O403" s="29"/>
      <c r="P403" s="29"/>
      <c r="Q403" s="29"/>
      <c r="R403" s="29"/>
      <c r="S403" s="29"/>
      <c r="T403" s="29"/>
      <c r="U403" s="29"/>
      <c r="V403" s="29"/>
      <c r="W403" s="29"/>
      <c r="X403" s="29"/>
      <c r="Y403" s="29"/>
      <c r="Z403" s="29" t="str">
        <f t="shared" si="34"/>
        <v/>
      </c>
      <c r="AM403" s="6"/>
    </row>
    <row r="404" spans="1:39" x14ac:dyDescent="0.2">
      <c r="A404" t="str">
        <f>IFERROR(IF(AND(A393=A394,A394=A395,A395=A396,A396=A397,A397=A398,A398=A399,A399=A400,A400=A401,A401=A402,A402=A403),IF(A403+1&gt;MATCH(0,Input_Lieferant!$B$9:$B$158,-1),"",A403+1),A403),"")</f>
        <v/>
      </c>
      <c r="B404" s="29"/>
      <c r="C404" s="29"/>
      <c r="D404" s="29" t="str">
        <f t="shared" si="35"/>
        <v/>
      </c>
      <c r="E404" s="29"/>
      <c r="F404" s="29"/>
      <c r="G404" t="str">
        <f>IF(A404&lt;&gt;"", _xlfn.IFNA(INDEX(Grunddaten!$A$9:$R$134,MATCH(A404,Input_Lieferant!$B$9:$B$134,0),MATCH(Z404,Grunddaten!$A$8:$R$8,0)),""), "")&amp;""</f>
        <v/>
      </c>
      <c r="H404" s="29"/>
      <c r="I404" s="29"/>
      <c r="J404" s="29"/>
      <c r="K404" s="29"/>
      <c r="L404" s="29"/>
      <c r="M404" s="29"/>
      <c r="N404" s="29"/>
      <c r="O404" s="29"/>
      <c r="P404" s="29"/>
      <c r="Q404" s="29"/>
      <c r="R404" s="29"/>
      <c r="S404" s="29"/>
      <c r="T404" s="29"/>
      <c r="U404" s="29"/>
      <c r="V404" s="29"/>
      <c r="W404" s="29"/>
      <c r="X404" s="29"/>
      <c r="Y404" s="29"/>
      <c r="Z404" s="29" t="str">
        <f t="shared" si="34"/>
        <v/>
      </c>
      <c r="AM404" s="6"/>
    </row>
    <row r="405" spans="1:39" x14ac:dyDescent="0.2">
      <c r="A405" t="str">
        <f>IFERROR(IF(AND(A394=A395,A395=A396,A396=A397,A397=A398,A398=A399,A399=A400,A400=A401,A401=A402,A402=A403,A403=A404),IF(A404+1&gt;MATCH(0,Input_Lieferant!$B$9:$B$158,-1),"",A404+1),A404),"")</f>
        <v/>
      </c>
      <c r="B405" s="29"/>
      <c r="C405" s="29"/>
      <c r="D405" s="29" t="str">
        <f t="shared" si="35"/>
        <v/>
      </c>
      <c r="E405" s="29"/>
      <c r="F405" s="29"/>
      <c r="G405" t="str">
        <f>IF(A405&lt;&gt;"", _xlfn.IFNA(INDEX(Grunddaten!$A$9:$R$134,MATCH(A405,Input_Lieferant!$B$9:$B$134,0),MATCH(Z405,Grunddaten!$A$8:$R$8,0)),""), "")&amp;""</f>
        <v/>
      </c>
      <c r="H405" s="29"/>
      <c r="I405" s="29"/>
      <c r="J405" s="29"/>
      <c r="K405" s="29"/>
      <c r="L405" s="29"/>
      <c r="M405" s="29"/>
      <c r="N405" s="29"/>
      <c r="O405" s="29"/>
      <c r="P405" s="29"/>
      <c r="Q405" s="29"/>
      <c r="R405" s="29"/>
      <c r="S405" s="29"/>
      <c r="T405" s="29"/>
      <c r="U405" s="29"/>
      <c r="V405" s="29"/>
      <c r="W405" s="29"/>
      <c r="X405" s="29"/>
      <c r="Y405" s="29"/>
      <c r="Z405" s="29" t="str">
        <f t="shared" si="34"/>
        <v/>
      </c>
      <c r="AM405" s="6"/>
    </row>
    <row r="406" spans="1:39" x14ac:dyDescent="0.2">
      <c r="A406" t="str">
        <f>IFERROR(IF(AND(A395=A396,A396=A397,A397=A398,A398=A399,A399=A400,A400=A401,A401=A402,A402=A403,A403=A404,A404=A405),IF(A405+1&gt;MATCH(0,Input_Lieferant!$B$9:$B$158,-1),"",A405+1),A405),"")</f>
        <v/>
      </c>
      <c r="B406" s="29"/>
      <c r="C406" s="29"/>
      <c r="D406" s="29" t="str">
        <f t="shared" si="35"/>
        <v/>
      </c>
      <c r="E406" s="29"/>
      <c r="F406" s="29"/>
      <c r="G406" t="str">
        <f>IF(A406&lt;&gt;"", _xlfn.IFNA(INDEX(Grunddaten!$A$9:$R$134,MATCH(A406,Input_Lieferant!$B$9:$B$134,0),MATCH(Z406,Grunddaten!$A$8:$R$8,0)),""), "")&amp;""</f>
        <v/>
      </c>
      <c r="H406" s="29"/>
      <c r="I406" s="29"/>
      <c r="J406" s="29"/>
      <c r="K406" s="29"/>
      <c r="L406" s="29"/>
      <c r="M406" s="29"/>
      <c r="N406" s="29"/>
      <c r="O406" s="29"/>
      <c r="P406" s="29"/>
      <c r="Q406" s="29"/>
      <c r="R406" s="29"/>
      <c r="S406" s="29"/>
      <c r="T406" s="29"/>
      <c r="U406" s="29"/>
      <c r="V406" s="29"/>
      <c r="W406" s="29"/>
      <c r="X406" s="29"/>
      <c r="Y406" s="29"/>
      <c r="Z406" s="29" t="str">
        <f t="shared" si="34"/>
        <v/>
      </c>
      <c r="AM406" s="6"/>
    </row>
    <row r="407" spans="1:39" x14ac:dyDescent="0.2">
      <c r="A407" t="str">
        <f>IFERROR(IF(AND(A396=A397,A397=A398,A398=A399,A399=A400,A400=A401,A401=A402,A402=A403,A403=A404,A404=A405,A405=A406),IF(A406+1&gt;MATCH(0,Input_Lieferant!$B$9:$B$158,-1),"",A406+1),A406),"")</f>
        <v/>
      </c>
      <c r="B407" s="29"/>
      <c r="C407" s="29"/>
      <c r="D407" s="29" t="str">
        <f t="shared" si="35"/>
        <v/>
      </c>
      <c r="E407" s="29" t="s">
        <v>178</v>
      </c>
      <c r="F407" s="29" t="s">
        <v>178</v>
      </c>
      <c r="G407" t="str">
        <f>IF(A407&lt;&gt;"", _xlfn.IFNA(INDEX(Grunddaten!$A$9:$R$134,MATCH(A407,Input_Lieferant!$B$9:$B$134,0),MATCH(Z407,Grunddaten!$A$8:$R$8,0)),""), "")&amp;""</f>
        <v/>
      </c>
      <c r="H407" s="29"/>
      <c r="I407" s="29"/>
      <c r="J407" s="29"/>
      <c r="K407" s="29"/>
      <c r="L407" s="29"/>
      <c r="M407" s="29"/>
      <c r="N407" s="29"/>
      <c r="O407" s="29"/>
      <c r="P407" s="29"/>
      <c r="Q407" s="29"/>
      <c r="R407" s="29"/>
      <c r="S407" s="29"/>
      <c r="T407" s="29"/>
      <c r="U407" s="29"/>
      <c r="V407" s="29"/>
      <c r="W407" s="29"/>
      <c r="X407" s="29"/>
      <c r="Y407" s="29"/>
      <c r="Z407" s="29" t="str">
        <f t="shared" si="34"/>
        <v/>
      </c>
      <c r="AM407" s="6"/>
    </row>
    <row r="408" spans="1:39" x14ac:dyDescent="0.2">
      <c r="A408" s="54" t="str">
        <f>IFERROR(IF(AND(A397=A398,A398=A399,A399=A400,A400=A401,A401=A402,A402=A403,A403=A404,A404=A405,A405=A406,A406=A407),IF(A407+1&gt;MATCH(0,Input_Lieferant!$B$9:$B$158,-1),"",A407+1),A407),"")</f>
        <v/>
      </c>
      <c r="B408" s="30"/>
      <c r="C408" s="30"/>
      <c r="D408" s="30" t="str">
        <f t="shared" si="35"/>
        <v/>
      </c>
      <c r="E408" s="30"/>
      <c r="F408" s="30"/>
      <c r="G408" s="54" t="str">
        <f>IF(A408&lt;&gt;"", _xlfn.IFNA(INDEX(Grunddaten!$A$9:$R$134,MATCH(A408,Input_Lieferant!$B$9:$B$134,0),MATCH(Z408,Grunddaten!$A$8:$R$8,0)),""), "")&amp;""</f>
        <v/>
      </c>
      <c r="H408" s="30"/>
      <c r="I408" s="30"/>
      <c r="J408" s="30"/>
      <c r="K408" s="30"/>
      <c r="L408" s="30"/>
      <c r="M408" s="30"/>
      <c r="N408" s="30"/>
      <c r="O408" s="30"/>
      <c r="P408" s="30"/>
      <c r="Q408" s="30"/>
      <c r="R408" s="30"/>
      <c r="S408" s="30"/>
      <c r="T408" s="30"/>
      <c r="U408" s="30"/>
      <c r="V408" s="30"/>
      <c r="W408" s="30"/>
      <c r="X408" s="30"/>
      <c r="Y408" s="30"/>
      <c r="Z408" s="89" t="str">
        <f t="shared" si="34"/>
        <v/>
      </c>
      <c r="AM408" s="6"/>
    </row>
    <row r="409" spans="1:39" x14ac:dyDescent="0.2">
      <c r="A409" t="str">
        <f>IFERROR(IF(AND(A398=A399,A399=A400,A400=A401,A401=A402,A402=A403,A403=A404,A404=A405,A405=A406,A406=A407,A407=A408),IF(A408+1&gt;MATCH(0,Input_Lieferant!$B$9:$B$158,-1),"",A408+1),A408),"")</f>
        <v/>
      </c>
      <c r="B409" s="29"/>
      <c r="C409" s="29"/>
      <c r="D409" s="29" t="str">
        <f t="shared" si="35"/>
        <v/>
      </c>
      <c r="E409" s="29"/>
      <c r="F409" s="29"/>
      <c r="G409" t="str">
        <f>IF(A409&lt;&gt;"", _xlfn.IFNA(INDEX(Grunddaten!$A$9:$R$134,MATCH(A409,Input_Lieferant!$B$9:$B$134,0),MATCH(Z409,Grunddaten!$A$8:$R$8,0)),""), "")&amp;""</f>
        <v/>
      </c>
      <c r="H409" s="29"/>
      <c r="I409" s="29"/>
      <c r="J409" s="29"/>
      <c r="K409" s="29"/>
      <c r="L409" s="29"/>
      <c r="M409" s="29"/>
      <c r="N409" s="29"/>
      <c r="O409" s="29"/>
      <c r="P409" s="29"/>
      <c r="Q409" s="29"/>
      <c r="R409" s="29"/>
      <c r="S409" s="29"/>
      <c r="T409" s="29"/>
      <c r="U409" s="29"/>
      <c r="V409" s="29"/>
      <c r="W409" s="29"/>
      <c r="X409" s="29"/>
      <c r="Y409" s="29"/>
      <c r="Z409" s="29" t="str">
        <f t="shared" si="34"/>
        <v/>
      </c>
      <c r="AM409" s="6"/>
    </row>
    <row r="410" spans="1:39" x14ac:dyDescent="0.2">
      <c r="A410" t="str">
        <f>IFERROR(IF(AND(A399=A400,A400=A401,A401=A402,A402=A403,A403=A404,A404=A405,A405=A406,A406=A407,A407=A408,A408=A409),IF(A409+1&gt;MATCH(0,Input_Lieferant!$B$9:$B$158,-1),"",A409+1),A409),"")</f>
        <v/>
      </c>
      <c r="B410" s="29"/>
      <c r="C410" s="29"/>
      <c r="D410" s="29" t="str">
        <f t="shared" si="35"/>
        <v/>
      </c>
      <c r="E410" s="29"/>
      <c r="F410" s="29"/>
      <c r="G410" t="str">
        <f>IF(A410&lt;&gt;"", _xlfn.IFNA(INDEX(Grunddaten!$A$9:$R$134,MATCH(A410,Input_Lieferant!$B$9:$B$134,0),MATCH(Z410,Grunddaten!$A$8:$R$8,0)),""), "")&amp;""</f>
        <v/>
      </c>
      <c r="H410" s="29"/>
      <c r="I410" s="29"/>
      <c r="J410" s="29"/>
      <c r="K410" s="29"/>
      <c r="L410" s="29"/>
      <c r="M410" s="29"/>
      <c r="N410" s="29"/>
      <c r="O410" s="29"/>
      <c r="P410" s="29"/>
      <c r="Q410" s="29"/>
      <c r="R410" s="29"/>
      <c r="S410" s="29"/>
      <c r="T410" s="29"/>
      <c r="U410" s="29"/>
      <c r="V410" s="29"/>
      <c r="W410" s="29"/>
      <c r="X410" s="29"/>
      <c r="Y410" s="29"/>
      <c r="Z410" s="29" t="str">
        <f t="shared" si="34"/>
        <v/>
      </c>
      <c r="AM410" s="6"/>
    </row>
    <row r="411" spans="1:39" x14ac:dyDescent="0.2">
      <c r="A411" t="str">
        <f>IFERROR(IF(AND(A400=A401,A401=A402,A402=A403,A403=A404,A404=A405,A405=A406,A406=A407,A407=A408,A408=A409,A409=A410),IF(A410+1&gt;MATCH(0,Input_Lieferant!$B$9:$B$158,-1),"",A410+1),A410),"")</f>
        <v/>
      </c>
      <c r="B411" s="29"/>
      <c r="C411" s="29"/>
      <c r="D411" s="29" t="str">
        <f t="shared" si="35"/>
        <v/>
      </c>
      <c r="E411" s="29"/>
      <c r="F411" s="29"/>
      <c r="G411" t="str">
        <f>IF(A411&lt;&gt;"", _xlfn.IFNA(INDEX(Grunddaten!$A$9:$R$134,MATCH(A411,Input_Lieferant!$B$9:$B$134,0),MATCH(Z411,Grunddaten!$A$8:$R$8,0)),""), "")&amp;""</f>
        <v/>
      </c>
      <c r="H411" s="29"/>
      <c r="I411" s="29"/>
      <c r="J411" s="29"/>
      <c r="K411" s="29"/>
      <c r="L411" s="29"/>
      <c r="M411" s="29"/>
      <c r="N411" s="29"/>
      <c r="O411" s="29"/>
      <c r="P411" s="29"/>
      <c r="Q411" s="29"/>
      <c r="R411" s="29"/>
      <c r="S411" s="29"/>
      <c r="T411" s="29"/>
      <c r="U411" s="29"/>
      <c r="V411" s="29"/>
      <c r="W411" s="29"/>
      <c r="X411" s="29"/>
      <c r="Y411" s="29"/>
      <c r="Z411" s="29" t="str">
        <f t="shared" si="34"/>
        <v/>
      </c>
      <c r="AM411" s="6"/>
    </row>
    <row r="412" spans="1:39" x14ac:dyDescent="0.2">
      <c r="A412" t="str">
        <f>IFERROR(IF(AND(A401=A402,A402=A403,A403=A404,A404=A405,A405=A406,A406=A407,A407=A408,A408=A409,A409=A410,A410=A411),IF(A411+1&gt;MATCH(0,Input_Lieferant!$B$9:$B$158,-1),"",A411+1),A411),"")</f>
        <v/>
      </c>
      <c r="B412" s="29"/>
      <c r="C412" s="29"/>
      <c r="D412" s="29" t="str">
        <f t="shared" si="35"/>
        <v/>
      </c>
      <c r="E412" s="29"/>
      <c r="F412" s="29"/>
      <c r="G412" t="str">
        <f>IF(A412&lt;&gt;"", _xlfn.IFNA(INDEX(Grunddaten!$A$9:$R$134,MATCH(A412,Input_Lieferant!$B$9:$B$134,0),MATCH(Z412,Grunddaten!$A$8:$R$8,0)),""), "")&amp;""</f>
        <v/>
      </c>
      <c r="H412" s="29"/>
      <c r="I412" s="29"/>
      <c r="J412" s="29"/>
      <c r="K412" s="29"/>
      <c r="L412" s="29"/>
      <c r="M412" s="29"/>
      <c r="N412" s="29"/>
      <c r="O412" s="29"/>
      <c r="P412" s="29"/>
      <c r="Q412" s="29"/>
      <c r="R412" s="29"/>
      <c r="S412" s="29"/>
      <c r="T412" s="29"/>
      <c r="U412" s="29"/>
      <c r="V412" s="29"/>
      <c r="W412" s="29"/>
      <c r="X412" s="29"/>
      <c r="Y412" s="29"/>
      <c r="Z412" s="29" t="str">
        <f t="shared" si="34"/>
        <v/>
      </c>
      <c r="AM412" s="6"/>
    </row>
    <row r="413" spans="1:39" x14ac:dyDescent="0.2">
      <c r="A413" t="str">
        <f>IFERROR(IF(AND(A402=A403,A403=A404,A404=A405,A405=A406,A406=A407,A407=A408,A408=A409,A409=A410,A410=A411,A411=A412),IF(A412+1&gt;MATCH(0,Input_Lieferant!$B$9:$B$158,-1),"",A412+1),A412),"")</f>
        <v/>
      </c>
      <c r="B413" s="29"/>
      <c r="C413" s="29"/>
      <c r="D413" s="29" t="str">
        <f t="shared" si="35"/>
        <v/>
      </c>
      <c r="E413" s="29"/>
      <c r="F413" s="29"/>
      <c r="G413" t="str">
        <f>IF(A413&lt;&gt;"", _xlfn.IFNA(INDEX(Grunddaten!$A$9:$R$134,MATCH(A413,Input_Lieferant!$B$9:$B$134,0),MATCH(Z413,Grunddaten!$A$8:$R$8,0)),""), "")&amp;""</f>
        <v/>
      </c>
      <c r="H413" s="29"/>
      <c r="I413" s="29"/>
      <c r="J413" s="29"/>
      <c r="K413" s="29"/>
      <c r="L413" s="29"/>
      <c r="M413" s="29"/>
      <c r="N413" s="29"/>
      <c r="O413" s="29"/>
      <c r="P413" s="29"/>
      <c r="Q413" s="29"/>
      <c r="R413" s="29"/>
      <c r="S413" s="29"/>
      <c r="T413" s="29"/>
      <c r="U413" s="29"/>
      <c r="V413" s="29"/>
      <c r="W413" s="29"/>
      <c r="X413" s="29"/>
      <c r="Y413" s="29"/>
      <c r="Z413" s="29" t="str">
        <f t="shared" si="34"/>
        <v/>
      </c>
      <c r="AM413" s="6"/>
    </row>
    <row r="414" spans="1:39" x14ac:dyDescent="0.2">
      <c r="A414" t="str">
        <f>IFERROR(IF(AND(A403=A404,A404=A405,A405=A406,A406=A407,A407=A408,A408=A409,A409=A410,A410=A411,A411=A412,A412=A413),IF(A413+1&gt;MATCH(0,Input_Lieferant!$B$9:$B$158,-1),"",A413+1),A413),"")</f>
        <v/>
      </c>
      <c r="B414" s="29"/>
      <c r="C414" s="29"/>
      <c r="D414" s="29" t="str">
        <f t="shared" si="35"/>
        <v/>
      </c>
      <c r="E414" s="29"/>
      <c r="F414" s="29"/>
      <c r="G414" t="str">
        <f>IF(A414&lt;&gt;"", _xlfn.IFNA(INDEX(Grunddaten!$A$9:$R$134,MATCH(A414,Input_Lieferant!$B$9:$B$134,0),MATCH(Z414,Grunddaten!$A$8:$R$8,0)),""), "")&amp;""</f>
        <v/>
      </c>
      <c r="H414" s="29"/>
      <c r="I414" s="29"/>
      <c r="J414" s="29"/>
      <c r="K414" s="29"/>
      <c r="L414" s="29"/>
      <c r="M414" s="29"/>
      <c r="N414" s="29"/>
      <c r="O414" s="29"/>
      <c r="P414" s="29"/>
      <c r="Q414" s="29"/>
      <c r="R414" s="29"/>
      <c r="S414" s="29"/>
      <c r="T414" s="29"/>
      <c r="U414" s="29"/>
      <c r="V414" s="29"/>
      <c r="W414" s="29"/>
      <c r="X414" s="29"/>
      <c r="Y414" s="29"/>
      <c r="Z414" s="29" t="str">
        <f t="shared" si="34"/>
        <v/>
      </c>
      <c r="AM414" s="6"/>
    </row>
    <row r="415" spans="1:39" x14ac:dyDescent="0.2">
      <c r="A415" t="str">
        <f>IFERROR(IF(AND(A404=A405,A405=A406,A406=A407,A407=A408,A408=A409,A409=A410,A410=A411,A411=A412,A412=A413,A413=A414),IF(A414+1&gt;MATCH(0,Input_Lieferant!$B$9:$B$158,-1),"",A414+1),A414),"")</f>
        <v/>
      </c>
      <c r="B415" s="29"/>
      <c r="C415" s="29"/>
      <c r="D415" s="29" t="str">
        <f t="shared" si="35"/>
        <v/>
      </c>
      <c r="E415" s="29"/>
      <c r="F415" s="29"/>
      <c r="G415" t="str">
        <f>IF(A415&lt;&gt;"", _xlfn.IFNA(INDEX(Grunddaten!$A$9:$R$134,MATCH(A415,Input_Lieferant!$B$9:$B$134,0),MATCH(Z415,Grunddaten!$A$8:$R$8,0)),""), "")&amp;""</f>
        <v/>
      </c>
      <c r="H415" s="29"/>
      <c r="I415" s="29"/>
      <c r="J415" s="29"/>
      <c r="K415" s="29"/>
      <c r="L415" s="29"/>
      <c r="M415" s="29"/>
      <c r="N415" s="29"/>
      <c r="O415" s="29"/>
      <c r="P415" s="29"/>
      <c r="Q415" s="29"/>
      <c r="R415" s="29"/>
      <c r="S415" s="29"/>
      <c r="T415" s="29"/>
      <c r="U415" s="29"/>
      <c r="V415" s="29"/>
      <c r="W415" s="29"/>
      <c r="X415" s="29"/>
      <c r="Y415" s="29"/>
      <c r="Z415" s="29" t="str">
        <f t="shared" si="34"/>
        <v/>
      </c>
      <c r="AM415" s="6"/>
    </row>
    <row r="416" spans="1:39" x14ac:dyDescent="0.2">
      <c r="A416" t="str">
        <f>IFERROR(IF(AND(A405=A406,A406=A407,A407=A408,A408=A409,A409=A410,A410=A411,A411=A412,A412=A413,A413=A414,A414=A415),IF(A415+1&gt;MATCH(0,Input_Lieferant!$B$9:$B$158,-1),"",A415+1),A415),"")</f>
        <v/>
      </c>
      <c r="B416" s="29"/>
      <c r="C416" s="29"/>
      <c r="D416" s="29" t="str">
        <f t="shared" ref="D416:D429" si="36">IF(A416="","","001")</f>
        <v/>
      </c>
      <c r="E416" s="29"/>
      <c r="F416" s="29"/>
      <c r="G416" t="str">
        <f>IF(A416&lt;&gt;"", _xlfn.IFNA(INDEX(Grunddaten!$A$9:$R$134,MATCH(A416,Input_Lieferant!$B$9:$B$134,0),MATCH(Z416,Grunddaten!$A$8:$R$8,0)),""), "")&amp;""</f>
        <v/>
      </c>
      <c r="H416" s="29"/>
      <c r="I416" s="29"/>
      <c r="J416" s="29"/>
      <c r="K416" s="29"/>
      <c r="L416" s="29"/>
      <c r="M416" s="29"/>
      <c r="N416" s="29"/>
      <c r="O416" s="29"/>
      <c r="P416" s="29"/>
      <c r="Q416" s="29"/>
      <c r="R416" s="29"/>
      <c r="S416" s="29"/>
      <c r="T416" s="29"/>
      <c r="U416" s="29"/>
      <c r="V416" s="29"/>
      <c r="W416" s="29"/>
      <c r="X416" s="29"/>
      <c r="Y416" s="29"/>
      <c r="Z416" s="29" t="str">
        <f t="shared" si="34"/>
        <v/>
      </c>
      <c r="AM416" s="6"/>
    </row>
    <row r="417" spans="1:39" x14ac:dyDescent="0.2">
      <c r="A417" t="str">
        <f>IFERROR(IF(AND(A406=A407,A407=A408,A408=A409,A409=A410,A410=A411,A411=A412,A412=A413,A413=A414,A414=A415,A415=A416),IF(A416+1&gt;MATCH(0,Input_Lieferant!$B$9:$B$158,-1),"",A416+1),A416),"")</f>
        <v/>
      </c>
      <c r="B417" s="29"/>
      <c r="C417" s="29"/>
      <c r="D417" s="29" t="str">
        <f t="shared" si="36"/>
        <v/>
      </c>
      <c r="E417" s="29"/>
      <c r="F417" s="29"/>
      <c r="G417" t="str">
        <f>IF(A417&lt;&gt;"", _xlfn.IFNA(INDEX(Grunddaten!$A$9:$R$134,MATCH(A417,Input_Lieferant!$B$9:$B$134,0),MATCH(Z417,Grunddaten!$A$8:$R$8,0)),""), "")&amp;""</f>
        <v/>
      </c>
      <c r="H417" s="29"/>
      <c r="I417" s="29"/>
      <c r="J417" s="29"/>
      <c r="K417" s="29"/>
      <c r="L417" s="29"/>
      <c r="M417" s="29"/>
      <c r="N417" s="29"/>
      <c r="O417" s="29"/>
      <c r="P417" s="29"/>
      <c r="Q417" s="29"/>
      <c r="R417" s="29"/>
      <c r="S417" s="29"/>
      <c r="T417" s="29"/>
      <c r="U417" s="29"/>
      <c r="V417" s="29"/>
      <c r="W417" s="29"/>
      <c r="X417" s="29"/>
      <c r="Y417" s="29"/>
      <c r="Z417" s="29" t="str">
        <f t="shared" si="34"/>
        <v/>
      </c>
      <c r="AM417" s="6"/>
    </row>
    <row r="418" spans="1:39" x14ac:dyDescent="0.2">
      <c r="A418" t="str">
        <f>IFERROR(IF(AND(A407=A408,A408=A409,A409=A410,A410=A411,A411=A412,A412=A413,A413=A414,A414=A415,A415=A416,A416=A417),IF(A417+1&gt;MATCH(0,Input_Lieferant!$B$9:$B$158,-1),"",A417+1),A417),"")</f>
        <v/>
      </c>
      <c r="B418" s="29"/>
      <c r="C418" s="29"/>
      <c r="D418" s="29" t="str">
        <f t="shared" si="36"/>
        <v/>
      </c>
      <c r="E418" s="29"/>
      <c r="F418" s="29"/>
      <c r="G418" t="str">
        <f>IF(A418&lt;&gt;"", _xlfn.IFNA(INDEX(Grunddaten!$A$9:$R$134,MATCH(A418,Input_Lieferant!$B$9:$B$134,0),MATCH(Z418,Grunddaten!$A$8:$R$8,0)),""), "")&amp;""</f>
        <v/>
      </c>
      <c r="H418" s="29"/>
      <c r="I418" s="29"/>
      <c r="J418" s="29"/>
      <c r="K418" s="29"/>
      <c r="L418" s="29"/>
      <c r="M418" s="29"/>
      <c r="N418" s="29"/>
      <c r="O418" s="29"/>
      <c r="P418" s="29"/>
      <c r="Q418" s="29"/>
      <c r="R418" s="29"/>
      <c r="S418" s="29"/>
      <c r="T418" s="29"/>
      <c r="U418" s="29"/>
      <c r="V418" s="29"/>
      <c r="W418" s="29"/>
      <c r="X418" s="29"/>
      <c r="Y418" s="29"/>
      <c r="Z418" s="29" t="str">
        <f t="shared" si="34"/>
        <v/>
      </c>
      <c r="AM418" s="6"/>
    </row>
    <row r="419" spans="1:39" x14ac:dyDescent="0.2">
      <c r="A419" s="54" t="str">
        <f>IFERROR(IF(AND(A408=A409,A409=A410,A410=A411,A411=A412,A412=A413,A413=A414,A414=A415,A415=A416,A416=A417,A417=A418),IF(A418+1&gt;MATCH(0,Input_Lieferant!$B$9:$B$158,-1),"",A418+1),A418),"")</f>
        <v/>
      </c>
      <c r="B419" s="30"/>
      <c r="C419" s="30"/>
      <c r="D419" s="30" t="str">
        <f t="shared" si="36"/>
        <v/>
      </c>
      <c r="E419" s="30"/>
      <c r="F419" s="30"/>
      <c r="G419" s="54" t="str">
        <f>IF(A419&lt;&gt;"", _xlfn.IFNA(INDEX(Grunddaten!$A$9:$R$134,MATCH(A419,Input_Lieferant!$B$9:$B$134,0),MATCH(Z419,Grunddaten!$A$8:$R$8,0)),""), "")&amp;""</f>
        <v/>
      </c>
      <c r="H419" s="30"/>
      <c r="I419" s="30"/>
      <c r="J419" s="30"/>
      <c r="K419" s="30"/>
      <c r="L419" s="30"/>
      <c r="M419" s="30"/>
      <c r="N419" s="30"/>
      <c r="O419" s="30"/>
      <c r="P419" s="30"/>
      <c r="Q419" s="30"/>
      <c r="R419" s="30"/>
      <c r="S419" s="30"/>
      <c r="T419" s="30"/>
      <c r="U419" s="30"/>
      <c r="V419" s="30"/>
      <c r="W419" s="30"/>
      <c r="X419" s="30"/>
      <c r="Y419" s="30"/>
      <c r="Z419" s="89" t="str">
        <f t="shared" si="34"/>
        <v/>
      </c>
      <c r="AM419" s="6"/>
    </row>
    <row r="420" spans="1:39" x14ac:dyDescent="0.2">
      <c r="A420" t="str">
        <f>IFERROR(IF(AND(A409=A410,A410=A411,A411=A412,A412=A413,A413=A414,A414=A415,A415=A416,A416=A417,A417=A418,A418=A419),IF(A419+1&gt;MATCH(0,Input_Lieferant!$B$9:$B$158,-1),"",A419+1),A419),"")</f>
        <v/>
      </c>
      <c r="B420" s="29"/>
      <c r="C420" s="29"/>
      <c r="D420" s="29" t="str">
        <f t="shared" si="36"/>
        <v/>
      </c>
      <c r="E420" s="29"/>
      <c r="F420" s="29"/>
      <c r="G420" t="str">
        <f>IF(A420&lt;&gt;"", _xlfn.IFNA(INDEX(Grunddaten!$A$9:$R$134,MATCH(A420,Input_Lieferant!$B$9:$B$134,0),MATCH(Z420,Grunddaten!$A$8:$R$8,0)),""), "")&amp;""</f>
        <v/>
      </c>
      <c r="H420" s="29"/>
      <c r="I420" s="29"/>
      <c r="J420" s="29"/>
      <c r="K420" s="29"/>
      <c r="L420" s="29"/>
      <c r="M420" s="29"/>
      <c r="N420" s="29"/>
      <c r="O420" s="29"/>
      <c r="P420" s="29"/>
      <c r="Q420" s="29"/>
      <c r="R420" s="29"/>
      <c r="S420" s="29"/>
      <c r="T420" s="29"/>
      <c r="U420" s="29"/>
      <c r="V420" s="29"/>
      <c r="W420" s="29"/>
      <c r="X420" s="29"/>
      <c r="Y420" s="29"/>
      <c r="Z420" s="29" t="str">
        <f t="shared" si="34"/>
        <v/>
      </c>
      <c r="AM420" s="6"/>
    </row>
    <row r="421" spans="1:39" x14ac:dyDescent="0.2">
      <c r="A421" t="str">
        <f>IFERROR(IF(AND(A410=A411,A411=A412,A412=A413,A413=A414,A414=A415,A415=A416,A416=A417,A417=A418,A418=A419,A419=A420),IF(A420+1&gt;MATCH(0,Input_Lieferant!$B$9:$B$158,-1),"",A420+1),A420),"")</f>
        <v/>
      </c>
      <c r="B421" s="29"/>
      <c r="C421" s="29"/>
      <c r="D421" s="29" t="str">
        <f t="shared" si="36"/>
        <v/>
      </c>
      <c r="E421" s="29" t="s">
        <v>178</v>
      </c>
      <c r="F421" s="29" t="s">
        <v>178</v>
      </c>
      <c r="G421" t="str">
        <f>IF(A421&lt;&gt;"", _xlfn.IFNA(INDEX(Grunddaten!$A$9:$R$134,MATCH(A421,Input_Lieferant!$B$9:$B$134,0),MATCH(Z421,Grunddaten!$A$8:$R$8,0)),""), "")&amp;""</f>
        <v/>
      </c>
      <c r="H421" s="29"/>
      <c r="I421" s="29"/>
      <c r="J421" s="29"/>
      <c r="K421" s="29"/>
      <c r="L421" s="29"/>
      <c r="M421" s="29"/>
      <c r="N421" s="29"/>
      <c r="O421" s="29"/>
      <c r="P421" s="29"/>
      <c r="Q421" s="29"/>
      <c r="R421" s="29"/>
      <c r="S421" s="29"/>
      <c r="T421" s="29"/>
      <c r="U421" s="29"/>
      <c r="V421" s="29"/>
      <c r="W421" s="29"/>
      <c r="X421" s="29"/>
      <c r="Y421" s="29"/>
      <c r="Z421" s="29" t="str">
        <f t="shared" si="34"/>
        <v/>
      </c>
      <c r="AM421" s="6"/>
    </row>
    <row r="422" spans="1:39" x14ac:dyDescent="0.2">
      <c r="A422" t="str">
        <f>IFERROR(IF(AND(A411=A412,A412=A413,A413=A414,A414=A415,A415=A416,A416=A417,A417=A418,A418=A419,A419=A420,A420=A421),IF(A421+1&gt;MATCH(0,Input_Lieferant!$B$9:$B$158,-1),"",A421+1),A421),"")</f>
        <v/>
      </c>
      <c r="B422" s="29"/>
      <c r="C422" s="29"/>
      <c r="D422" s="29" t="str">
        <f t="shared" si="36"/>
        <v/>
      </c>
      <c r="E422" s="29"/>
      <c r="F422" s="29"/>
      <c r="G422" t="str">
        <f>IF(A422&lt;&gt;"", _xlfn.IFNA(INDEX(Grunddaten!$A$9:$R$134,MATCH(A422,Input_Lieferant!$B$9:$B$134,0),MATCH(Z422,Grunddaten!$A$8:$R$8,0)),""), "")&amp;""</f>
        <v/>
      </c>
      <c r="H422" s="29"/>
      <c r="I422" s="29"/>
      <c r="J422" s="29"/>
      <c r="K422" s="29"/>
      <c r="L422" s="29"/>
      <c r="M422" s="29"/>
      <c r="N422" s="29"/>
      <c r="O422" s="29"/>
      <c r="P422" s="29"/>
      <c r="Q422" s="29"/>
      <c r="R422" s="29"/>
      <c r="S422" s="29"/>
      <c r="T422" s="29"/>
      <c r="U422" s="29"/>
      <c r="V422" s="29"/>
      <c r="W422" s="29"/>
      <c r="X422" s="29"/>
      <c r="Y422" s="29"/>
      <c r="Z422" s="29" t="str">
        <f t="shared" si="34"/>
        <v/>
      </c>
      <c r="AM422" s="6"/>
    </row>
    <row r="423" spans="1:39" x14ac:dyDescent="0.2">
      <c r="A423" t="str">
        <f>IFERROR(IF(AND(A412=A413,A413=A414,A414=A415,A415=A416,A416=A417,A417=A418,A418=A419,A419=A420,A420=A421,A421=A422),IF(A422+1&gt;MATCH(0,Input_Lieferant!$B$9:$B$158,-1),"",A422+1),A422),"")</f>
        <v/>
      </c>
      <c r="B423" s="29"/>
      <c r="C423" s="29"/>
      <c r="D423" s="29" t="str">
        <f t="shared" si="36"/>
        <v/>
      </c>
      <c r="E423" s="29"/>
      <c r="F423" s="29"/>
      <c r="G423" t="str">
        <f>IF(A423&lt;&gt;"", _xlfn.IFNA(INDEX(Grunddaten!$A$9:$R$134,MATCH(A423,Input_Lieferant!$B$9:$B$134,0),MATCH(Z423,Grunddaten!$A$8:$R$8,0)),""), "")&amp;""</f>
        <v/>
      </c>
      <c r="H423" s="29"/>
      <c r="I423" s="29"/>
      <c r="J423" s="29"/>
      <c r="K423" s="29"/>
      <c r="L423" s="29"/>
      <c r="M423" s="29"/>
      <c r="N423" s="29"/>
      <c r="O423" s="29"/>
      <c r="P423" s="29"/>
      <c r="Q423" s="29"/>
      <c r="R423" s="29"/>
      <c r="S423" s="29"/>
      <c r="T423" s="29"/>
      <c r="U423" s="29"/>
      <c r="V423" s="29"/>
      <c r="W423" s="29"/>
      <c r="X423" s="29"/>
      <c r="Y423" s="29"/>
      <c r="Z423" s="29" t="str">
        <f t="shared" si="34"/>
        <v/>
      </c>
      <c r="AM423" s="6"/>
    </row>
    <row r="424" spans="1:39" x14ac:dyDescent="0.2">
      <c r="A424" t="str">
        <f>IFERROR(IF(AND(A413=A414,A414=A415,A415=A416,A416=A417,A417=A418,A418=A419,A419=A420,A420=A421,A421=A422,A422=A423),IF(A423+1&gt;MATCH(0,Input_Lieferant!$B$9:$B$158,-1),"",A423+1),A423),"")</f>
        <v/>
      </c>
      <c r="B424" s="29"/>
      <c r="C424" s="29"/>
      <c r="D424" s="29" t="str">
        <f t="shared" si="36"/>
        <v/>
      </c>
      <c r="E424" s="29"/>
      <c r="F424" s="29"/>
      <c r="G424" t="str">
        <f>IF(A424&lt;&gt;"", _xlfn.IFNA(INDEX(Grunddaten!$A$9:$R$134,MATCH(A424,Input_Lieferant!$B$9:$B$134,0),MATCH(Z424,Grunddaten!$A$8:$R$8,0)),""), "")&amp;""</f>
        <v/>
      </c>
      <c r="H424" s="29"/>
      <c r="I424" s="29"/>
      <c r="J424" s="29"/>
      <c r="K424" s="29"/>
      <c r="L424" s="29"/>
      <c r="M424" s="29"/>
      <c r="N424" s="29"/>
      <c r="O424" s="29"/>
      <c r="P424" s="29"/>
      <c r="Q424" s="29"/>
      <c r="R424" s="29"/>
      <c r="S424" s="29"/>
      <c r="T424" s="29"/>
      <c r="U424" s="29"/>
      <c r="V424" s="29"/>
      <c r="W424" s="29"/>
      <c r="X424" s="29"/>
      <c r="Y424" s="29"/>
      <c r="Z424" s="29" t="str">
        <f t="shared" si="34"/>
        <v/>
      </c>
      <c r="AM424" s="6"/>
    </row>
    <row r="425" spans="1:39" x14ac:dyDescent="0.2">
      <c r="A425" t="str">
        <f>IFERROR(IF(AND(A414=A415,A415=A416,A416=A417,A417=A418,A418=A419,A419=A420,A420=A421,A421=A422,A422=A423,A423=A424),IF(A424+1&gt;MATCH(0,Input_Lieferant!$B$9:$B$158,-1),"",A424+1),A424),"")</f>
        <v/>
      </c>
      <c r="B425" s="29"/>
      <c r="C425" s="29"/>
      <c r="D425" s="29" t="str">
        <f t="shared" si="36"/>
        <v/>
      </c>
      <c r="E425" s="29"/>
      <c r="F425" s="29"/>
      <c r="G425" t="str">
        <f>IF(A425&lt;&gt;"", _xlfn.IFNA(INDEX(Grunddaten!$A$9:$R$134,MATCH(A425,Input_Lieferant!$B$9:$B$134,0),MATCH(Z425,Grunddaten!$A$8:$R$8,0)),""), "")&amp;""</f>
        <v/>
      </c>
      <c r="H425" s="29"/>
      <c r="I425" s="29"/>
      <c r="J425" s="29"/>
      <c r="K425" s="29"/>
      <c r="L425" s="29"/>
      <c r="M425" s="29"/>
      <c r="N425" s="29"/>
      <c r="O425" s="29"/>
      <c r="P425" s="29"/>
      <c r="Q425" s="29"/>
      <c r="R425" s="29"/>
      <c r="S425" s="29"/>
      <c r="T425" s="29"/>
      <c r="U425" s="29"/>
      <c r="V425" s="29"/>
      <c r="W425" s="29"/>
      <c r="X425" s="29"/>
      <c r="Y425" s="29"/>
      <c r="Z425" s="29" t="str">
        <f t="shared" si="34"/>
        <v/>
      </c>
      <c r="AM425" s="6"/>
    </row>
    <row r="426" spans="1:39" x14ac:dyDescent="0.2">
      <c r="A426" t="str">
        <f>IFERROR(IF(AND(A415=A416,A416=A417,A417=A418,A418=A419,A419=A420,A420=A421,A421=A422,A422=A423,A423=A424,A424=A425),IF(A425+1&gt;MATCH(0,Input_Lieferant!$B$9:$B$158,-1),"",A425+1),A425),"")</f>
        <v/>
      </c>
      <c r="B426" s="29"/>
      <c r="C426" s="29"/>
      <c r="D426" s="29" t="str">
        <f t="shared" si="36"/>
        <v/>
      </c>
      <c r="E426" s="29"/>
      <c r="F426" s="29"/>
      <c r="G426" t="str">
        <f>IF(A426&lt;&gt;"", _xlfn.IFNA(INDEX(Grunddaten!$A$9:$R$134,MATCH(A426,Input_Lieferant!$B$9:$B$134,0),MATCH(Z426,Grunddaten!$A$8:$R$8,0)),""), "")&amp;""</f>
        <v/>
      </c>
      <c r="H426" s="29"/>
      <c r="I426" s="29"/>
      <c r="J426" s="29"/>
      <c r="K426" s="29"/>
      <c r="L426" s="29"/>
      <c r="M426" s="29"/>
      <c r="N426" s="29"/>
      <c r="O426" s="29"/>
      <c r="P426" s="29"/>
      <c r="Q426" s="29"/>
      <c r="R426" s="29"/>
      <c r="S426" s="29"/>
      <c r="T426" s="29"/>
      <c r="U426" s="29"/>
      <c r="V426" s="29"/>
      <c r="W426" s="29"/>
      <c r="X426" s="29"/>
      <c r="Y426" s="29"/>
      <c r="Z426" s="29" t="str">
        <f t="shared" si="34"/>
        <v/>
      </c>
      <c r="AM426" s="6"/>
    </row>
    <row r="427" spans="1:39" x14ac:dyDescent="0.2">
      <c r="A427" t="str">
        <f>IFERROR(IF(AND(A416=A417,A417=A418,A418=A419,A419=A420,A420=A421,A421=A422,A422=A423,A423=A424,A424=A425,A425=A426),IF(A426+1&gt;MATCH(0,Input_Lieferant!$B$9:$B$158,-1),"",A426+1),A426),"")</f>
        <v/>
      </c>
      <c r="B427" s="29"/>
      <c r="C427" s="29"/>
      <c r="D427" s="29" t="str">
        <f t="shared" si="36"/>
        <v/>
      </c>
      <c r="E427" s="29"/>
      <c r="F427" s="29"/>
      <c r="G427" t="str">
        <f>IF(A427&lt;&gt;"", _xlfn.IFNA(INDEX(Grunddaten!$A$9:$R$134,MATCH(A427,Input_Lieferant!$B$9:$B$134,0),MATCH(Z427,Grunddaten!$A$8:$R$8,0)),""), "")&amp;""</f>
        <v/>
      </c>
      <c r="H427" s="29"/>
      <c r="I427" s="29"/>
      <c r="J427" s="29"/>
      <c r="K427" s="29"/>
      <c r="L427" s="29"/>
      <c r="M427" s="29"/>
      <c r="N427" s="29"/>
      <c r="O427" s="29"/>
      <c r="P427" s="29"/>
      <c r="Q427" s="29"/>
      <c r="R427" s="29"/>
      <c r="S427" s="29"/>
      <c r="T427" s="29"/>
      <c r="U427" s="29"/>
      <c r="V427" s="29"/>
      <c r="W427" s="29"/>
      <c r="X427" s="29"/>
      <c r="Y427" s="29"/>
      <c r="Z427" s="29" t="str">
        <f t="shared" si="34"/>
        <v/>
      </c>
      <c r="AM427" s="6"/>
    </row>
    <row r="428" spans="1:39" x14ac:dyDescent="0.2">
      <c r="A428" t="str">
        <f>IFERROR(IF(AND(A417=A418,A418=A419,A419=A420,A420=A421,A421=A422,A422=A423,A423=A424,A424=A425,A425=A426,A426=A427),IF(A427+1&gt;MATCH(0,Input_Lieferant!$B$9:$B$158,-1),"",A427+1),A427),"")</f>
        <v/>
      </c>
      <c r="B428" s="29"/>
      <c r="C428" s="29"/>
      <c r="D428" s="29" t="str">
        <f t="shared" si="36"/>
        <v/>
      </c>
      <c r="E428" s="29"/>
      <c r="F428" s="29"/>
      <c r="G428" t="str">
        <f>IF(A428&lt;&gt;"", _xlfn.IFNA(INDEX(Grunddaten!$A$9:$R$134,MATCH(A428,Input_Lieferant!$B$9:$B$134,0),MATCH(Z428,Grunddaten!$A$8:$R$8,0)),""), "")&amp;""</f>
        <v/>
      </c>
      <c r="H428" s="29"/>
      <c r="I428" s="29"/>
      <c r="J428" s="29"/>
      <c r="K428" s="29"/>
      <c r="L428" s="29"/>
      <c r="M428" s="29"/>
      <c r="N428" s="29"/>
      <c r="O428" s="29"/>
      <c r="P428" s="29"/>
      <c r="Q428" s="29"/>
      <c r="R428" s="29"/>
      <c r="S428" s="29"/>
      <c r="T428" s="29"/>
      <c r="U428" s="29"/>
      <c r="V428" s="29"/>
      <c r="W428" s="29"/>
      <c r="X428" s="29"/>
      <c r="Y428" s="29"/>
      <c r="Z428" s="29" t="str">
        <f t="shared" si="34"/>
        <v/>
      </c>
      <c r="AM428" s="6"/>
    </row>
    <row r="429" spans="1:39" x14ac:dyDescent="0.2">
      <c r="A429" t="str">
        <f>IFERROR(IF(AND(A418=A419,A419=A420,A420=A421,A421=A422,A422=A423,A423=A424,A424=A425,A425=A426,A426=A427,A427=A428),IF(A428+1&gt;MATCH(0,Input_Lieferant!$B$9:$B$158,-1),"",A428+1),A428),"")</f>
        <v/>
      </c>
      <c r="B429" s="29"/>
      <c r="C429" s="29"/>
      <c r="D429" s="29" t="str">
        <f t="shared" si="36"/>
        <v/>
      </c>
      <c r="E429" s="29"/>
      <c r="F429" s="29"/>
      <c r="G429" t="str">
        <f>IF(A429&lt;&gt;"", _xlfn.IFNA(INDEX(Grunddaten!$A$9:$R$134,MATCH(A429,Input_Lieferant!$B$9:$B$134,0),MATCH(Z429,Grunddaten!$A$8:$R$8,0)),""), "")&amp;""</f>
        <v/>
      </c>
      <c r="H429" s="29"/>
      <c r="I429" s="29"/>
      <c r="J429" s="29"/>
      <c r="K429" s="29"/>
      <c r="L429" s="29"/>
      <c r="M429" s="29"/>
      <c r="N429" s="29"/>
      <c r="O429" s="29"/>
      <c r="P429" s="29"/>
      <c r="Q429" s="29"/>
      <c r="R429" s="29"/>
      <c r="S429" s="29"/>
      <c r="T429" s="29"/>
      <c r="U429" s="29"/>
      <c r="V429" s="29"/>
      <c r="W429" s="29"/>
      <c r="X429" s="29"/>
      <c r="Y429" s="29"/>
      <c r="Z429" s="29" t="str">
        <f t="shared" si="34"/>
        <v/>
      </c>
      <c r="AM429" s="6"/>
    </row>
    <row r="430" spans="1:39" x14ac:dyDescent="0.2">
      <c r="A430" s="54" t="str">
        <f>IFERROR(IF(AND(A419=A420,A420=A421,A421=A422,A422=A423,A423=A424,A424=A425,A425=A426,A426=A427,A427=A428,A428=A429),IF(A429+1&gt;MATCH(0,Input_Lieferant!$B$9:$B$158,-1),"",A429+1),A429),"")</f>
        <v/>
      </c>
      <c r="B430" s="30"/>
      <c r="C430" s="30"/>
      <c r="D430" s="30" t="str">
        <f t="shared" ref="D430:D443" si="37">IF(A430="","","001")</f>
        <v/>
      </c>
      <c r="E430" s="30"/>
      <c r="F430" s="30"/>
      <c r="G430" s="54" t="str">
        <f>IF(A430&lt;&gt;"", _xlfn.IFNA(INDEX(Grunddaten!$A$9:$R$134,MATCH(A430,Input_Lieferant!$B$9:$B$134,0),MATCH(Z430,Grunddaten!$A$8:$R$8,0)),""), "")&amp;""</f>
        <v/>
      </c>
      <c r="H430" s="30"/>
      <c r="I430" s="30"/>
      <c r="J430" s="30"/>
      <c r="K430" s="30"/>
      <c r="L430" s="30"/>
      <c r="M430" s="30"/>
      <c r="N430" s="30"/>
      <c r="O430" s="30"/>
      <c r="P430" s="30"/>
      <c r="Q430" s="30"/>
      <c r="R430" s="30"/>
      <c r="S430" s="30"/>
      <c r="T430" s="30"/>
      <c r="U430" s="30"/>
      <c r="V430" s="30"/>
      <c r="W430" s="30"/>
      <c r="X430" s="30"/>
      <c r="Y430" s="30"/>
      <c r="Z430" s="89" t="str">
        <f t="shared" si="34"/>
        <v/>
      </c>
      <c r="AM430" s="6"/>
    </row>
    <row r="431" spans="1:39" x14ac:dyDescent="0.2">
      <c r="A431" t="str">
        <f>IFERROR(IF(AND(A420=A421,A421=A422,A422=A423,A423=A424,A424=A425,A425=A426,A426=A427,A427=A428,A428=A429,A429=A430),IF(A430+1&gt;MATCH(0,Input_Lieferant!$B$9:$B$158,-1),"",A430+1),A430),"")</f>
        <v/>
      </c>
      <c r="B431" s="29"/>
      <c r="C431" s="29"/>
      <c r="D431" s="29" t="str">
        <f t="shared" si="37"/>
        <v/>
      </c>
      <c r="E431" s="29"/>
      <c r="F431" s="29"/>
      <c r="G431" t="str">
        <f>IF(A431&lt;&gt;"", _xlfn.IFNA(INDEX(Grunddaten!$A$9:$R$134,MATCH(A431,Input_Lieferant!$B$9:$B$134,0),MATCH(Z431,Grunddaten!$A$8:$R$8,0)),""), "")&amp;""</f>
        <v/>
      </c>
      <c r="H431" s="29"/>
      <c r="I431" s="29"/>
      <c r="J431" s="29"/>
      <c r="K431" s="29"/>
      <c r="L431" s="29"/>
      <c r="M431" s="29"/>
      <c r="N431" s="29"/>
      <c r="O431" s="29"/>
      <c r="P431" s="29"/>
      <c r="Q431" s="29"/>
      <c r="R431" s="29"/>
      <c r="S431" s="29"/>
      <c r="T431" s="29"/>
      <c r="U431" s="29"/>
      <c r="V431" s="29"/>
      <c r="W431" s="29"/>
      <c r="X431" s="29"/>
      <c r="Y431" s="29"/>
      <c r="Z431" s="29" t="str">
        <f t="shared" si="34"/>
        <v/>
      </c>
      <c r="AM431" s="6"/>
    </row>
    <row r="432" spans="1:39" x14ac:dyDescent="0.2">
      <c r="A432" t="str">
        <f>IFERROR(IF(AND(A421=A422,A422=A423,A423=A424,A424=A425,A425=A426,A426=A427,A427=A428,A428=A429,A429=A430,A430=A431),IF(A431+1&gt;MATCH(0,Input_Lieferant!$B$9:$B$158,-1),"",A431+1),A431),"")</f>
        <v/>
      </c>
      <c r="B432" s="29"/>
      <c r="C432" s="29"/>
      <c r="D432" s="29" t="str">
        <f t="shared" si="37"/>
        <v/>
      </c>
      <c r="E432" s="29"/>
      <c r="F432" s="29"/>
      <c r="G432" t="str">
        <f>IF(A432&lt;&gt;"", _xlfn.IFNA(INDEX(Grunddaten!$A$9:$R$134,MATCH(A432,Input_Lieferant!$B$9:$B$134,0),MATCH(Z432,Grunddaten!$A$8:$R$8,0)),""), "")&amp;""</f>
        <v/>
      </c>
      <c r="H432" s="29"/>
      <c r="I432" s="29"/>
      <c r="J432" s="29"/>
      <c r="K432" s="29"/>
      <c r="L432" s="29"/>
      <c r="M432" s="29"/>
      <c r="N432" s="29"/>
      <c r="O432" s="29"/>
      <c r="P432" s="29"/>
      <c r="Q432" s="29"/>
      <c r="R432" s="29"/>
      <c r="S432" s="29"/>
      <c r="T432" s="29"/>
      <c r="U432" s="29"/>
      <c r="V432" s="29"/>
      <c r="W432" s="29"/>
      <c r="X432" s="29"/>
      <c r="Y432" s="29"/>
      <c r="Z432" s="29" t="str">
        <f t="shared" si="34"/>
        <v/>
      </c>
      <c r="AM432" s="6"/>
    </row>
    <row r="433" spans="1:39" x14ac:dyDescent="0.2">
      <c r="A433" t="str">
        <f>IFERROR(IF(AND(A422=A423,A423=A424,A424=A425,A425=A426,A426=A427,A427=A428,A428=A429,A429=A430,A430=A431,A431=A432),IF(A432+1&gt;MATCH(0,Input_Lieferant!$B$9:$B$158,-1),"",A432+1),A432),"")</f>
        <v/>
      </c>
      <c r="B433" s="29"/>
      <c r="C433" s="29"/>
      <c r="D433" s="29" t="str">
        <f t="shared" si="37"/>
        <v/>
      </c>
      <c r="E433" s="29"/>
      <c r="F433" s="29"/>
      <c r="G433" t="str">
        <f>IF(A433&lt;&gt;"", _xlfn.IFNA(INDEX(Grunddaten!$A$9:$R$134,MATCH(A433,Input_Lieferant!$B$9:$B$134,0),MATCH(Z433,Grunddaten!$A$8:$R$8,0)),""), "")&amp;""</f>
        <v/>
      </c>
      <c r="H433" s="29"/>
      <c r="I433" s="29"/>
      <c r="J433" s="29"/>
      <c r="K433" s="29"/>
      <c r="L433" s="29"/>
      <c r="M433" s="29"/>
      <c r="N433" s="29"/>
      <c r="O433" s="29"/>
      <c r="P433" s="29"/>
      <c r="Q433" s="29"/>
      <c r="R433" s="29"/>
      <c r="S433" s="29"/>
      <c r="T433" s="29"/>
      <c r="U433" s="29"/>
      <c r="V433" s="29"/>
      <c r="W433" s="29"/>
      <c r="X433" s="29"/>
      <c r="Y433" s="29"/>
      <c r="Z433" s="29" t="str">
        <f t="shared" si="34"/>
        <v/>
      </c>
      <c r="AM433" s="6"/>
    </row>
    <row r="434" spans="1:39" x14ac:dyDescent="0.2">
      <c r="A434" t="str">
        <f>IFERROR(IF(AND(A423=A424,A424=A425,A425=A426,A426=A427,A427=A428,A428=A429,A429=A430,A430=A431,A431=A432,A432=A433),IF(A433+1&gt;MATCH(0,Input_Lieferant!$B$9:$B$158,-1),"",A433+1),A433),"")</f>
        <v/>
      </c>
      <c r="B434" s="29"/>
      <c r="C434" s="29"/>
      <c r="D434" s="29" t="str">
        <f t="shared" si="37"/>
        <v/>
      </c>
      <c r="E434" s="29"/>
      <c r="F434" s="29"/>
      <c r="G434" t="str">
        <f>IF(A434&lt;&gt;"", _xlfn.IFNA(INDEX(Grunddaten!$A$9:$R$134,MATCH(A434,Input_Lieferant!$B$9:$B$134,0),MATCH(Z434,Grunddaten!$A$8:$R$8,0)),""), "")&amp;""</f>
        <v/>
      </c>
      <c r="H434" s="29"/>
      <c r="I434" s="29"/>
      <c r="J434" s="29"/>
      <c r="K434" s="29"/>
      <c r="L434" s="29"/>
      <c r="M434" s="29"/>
      <c r="N434" s="29"/>
      <c r="O434" s="29"/>
      <c r="P434" s="29"/>
      <c r="Q434" s="29"/>
      <c r="R434" s="29"/>
      <c r="S434" s="29"/>
      <c r="T434" s="29"/>
      <c r="U434" s="29"/>
      <c r="V434" s="29"/>
      <c r="W434" s="29"/>
      <c r="X434" s="29"/>
      <c r="Y434" s="29"/>
      <c r="Z434" s="29" t="str">
        <f t="shared" si="34"/>
        <v/>
      </c>
      <c r="AM434" s="6"/>
    </row>
    <row r="435" spans="1:39" x14ac:dyDescent="0.2">
      <c r="A435" t="str">
        <f>IFERROR(IF(AND(A424=A425,A425=A426,A426=A427,A427=A428,A428=A429,A429=A430,A430=A431,A431=A432,A432=A433,A433=A434),IF(A434+1&gt;MATCH(0,Input_Lieferant!$B$9:$B$158,-1),"",A434+1),A434),"")</f>
        <v/>
      </c>
      <c r="B435" s="29"/>
      <c r="C435" s="29"/>
      <c r="D435" s="29" t="str">
        <f t="shared" si="37"/>
        <v/>
      </c>
      <c r="E435" s="29" t="s">
        <v>178</v>
      </c>
      <c r="F435" s="29" t="s">
        <v>178</v>
      </c>
      <c r="G435" t="str">
        <f>IF(A435&lt;&gt;"", _xlfn.IFNA(INDEX(Grunddaten!$A$9:$R$134,MATCH(A435,Input_Lieferant!$B$9:$B$134,0),MATCH(Z435,Grunddaten!$A$8:$R$8,0)),""), "")&amp;""</f>
        <v/>
      </c>
      <c r="H435" s="29"/>
      <c r="I435" s="29"/>
      <c r="J435" s="29"/>
      <c r="K435" s="29"/>
      <c r="L435" s="29"/>
      <c r="M435" s="29"/>
      <c r="N435" s="29"/>
      <c r="O435" s="29"/>
      <c r="P435" s="29"/>
      <c r="Q435" s="29"/>
      <c r="R435" s="29"/>
      <c r="S435" s="29"/>
      <c r="T435" s="29"/>
      <c r="U435" s="29"/>
      <c r="V435" s="29"/>
      <c r="W435" s="29"/>
      <c r="X435" s="29"/>
      <c r="Y435" s="29"/>
      <c r="Z435" s="29" t="str">
        <f t="shared" si="34"/>
        <v/>
      </c>
      <c r="AM435" s="6"/>
    </row>
    <row r="436" spans="1:39" x14ac:dyDescent="0.2">
      <c r="A436" t="str">
        <f>IFERROR(IF(AND(A425=A426,A426=A427,A427=A428,A428=A429,A429=A430,A430=A431,A431=A432,A432=A433,A433=A434,A434=A435),IF(A435+1&gt;MATCH(0,Input_Lieferant!$B$9:$B$158,-1),"",A435+1),A435),"")</f>
        <v/>
      </c>
      <c r="B436" s="29"/>
      <c r="C436" s="29"/>
      <c r="D436" s="29" t="str">
        <f t="shared" si="37"/>
        <v/>
      </c>
      <c r="E436" s="29"/>
      <c r="F436" s="29"/>
      <c r="G436" t="str">
        <f>IF(A436&lt;&gt;"", _xlfn.IFNA(INDEX(Grunddaten!$A$9:$R$134,MATCH(A436,Input_Lieferant!$B$9:$B$134,0),MATCH(Z436,Grunddaten!$A$8:$R$8,0)),""), "")&amp;""</f>
        <v/>
      </c>
      <c r="H436" s="29"/>
      <c r="I436" s="29"/>
      <c r="J436" s="29"/>
      <c r="K436" s="29"/>
      <c r="L436" s="29"/>
      <c r="M436" s="29"/>
      <c r="N436" s="29"/>
      <c r="O436" s="29"/>
      <c r="P436" s="29"/>
      <c r="Q436" s="29"/>
      <c r="R436" s="29"/>
      <c r="S436" s="29"/>
      <c r="T436" s="29"/>
      <c r="U436" s="29"/>
      <c r="V436" s="29"/>
      <c r="W436" s="29"/>
      <c r="X436" s="29"/>
      <c r="Y436" s="29"/>
      <c r="Z436" s="29" t="str">
        <f t="shared" si="34"/>
        <v/>
      </c>
      <c r="AM436" s="6"/>
    </row>
    <row r="437" spans="1:39" x14ac:dyDescent="0.2">
      <c r="A437" t="str">
        <f>IFERROR(IF(AND(A426=A427,A427=A428,A428=A429,A429=A430,A430=A431,A431=A432,A432=A433,A433=A434,A434=A435,A435=A436),IF(A436+1&gt;MATCH(0,Input_Lieferant!$B$9:$B$158,-1),"",A436+1),A436),"")</f>
        <v/>
      </c>
      <c r="B437" s="29"/>
      <c r="C437" s="29"/>
      <c r="D437" s="29" t="str">
        <f t="shared" si="37"/>
        <v/>
      </c>
      <c r="E437" s="29"/>
      <c r="F437" s="29"/>
      <c r="G437" t="str">
        <f>IF(A437&lt;&gt;"", _xlfn.IFNA(INDEX(Grunddaten!$A$9:$R$134,MATCH(A437,Input_Lieferant!$B$9:$B$134,0),MATCH(Z437,Grunddaten!$A$8:$R$8,0)),""), "")&amp;""</f>
        <v/>
      </c>
      <c r="H437" s="29"/>
      <c r="I437" s="29"/>
      <c r="J437" s="29"/>
      <c r="K437" s="29"/>
      <c r="L437" s="29"/>
      <c r="M437" s="29"/>
      <c r="N437" s="29"/>
      <c r="O437" s="29"/>
      <c r="P437" s="29"/>
      <c r="Q437" s="29"/>
      <c r="R437" s="29"/>
      <c r="S437" s="29"/>
      <c r="T437" s="29"/>
      <c r="U437" s="29"/>
      <c r="V437" s="29"/>
      <c r="W437" s="29"/>
      <c r="X437" s="29"/>
      <c r="Y437" s="29"/>
      <c r="Z437" s="29" t="str">
        <f t="shared" si="34"/>
        <v/>
      </c>
      <c r="AM437" s="6"/>
    </row>
    <row r="438" spans="1:39" x14ac:dyDescent="0.2">
      <c r="A438" t="str">
        <f>IFERROR(IF(AND(A427=A428,A428=A429,A429=A430,A430=A431,A431=A432,A432=A433,A433=A434,A434=A435,A435=A436,A436=A437),IF(A437+1&gt;MATCH(0,Input_Lieferant!$B$9:$B$158,-1),"",A437+1),A437),"")</f>
        <v/>
      </c>
      <c r="B438" s="29"/>
      <c r="C438" s="29"/>
      <c r="D438" s="29" t="str">
        <f t="shared" si="37"/>
        <v/>
      </c>
      <c r="E438" s="29"/>
      <c r="F438" s="29"/>
      <c r="G438" t="str">
        <f>IF(A438&lt;&gt;"", _xlfn.IFNA(INDEX(Grunddaten!$A$9:$R$134,MATCH(A438,Input_Lieferant!$B$9:$B$134,0),MATCH(Z438,Grunddaten!$A$8:$R$8,0)),""), "")&amp;""</f>
        <v/>
      </c>
      <c r="H438" s="29"/>
      <c r="I438" s="29"/>
      <c r="J438" s="29"/>
      <c r="K438" s="29"/>
      <c r="L438" s="29"/>
      <c r="M438" s="29"/>
      <c r="N438" s="29"/>
      <c r="O438" s="29"/>
      <c r="P438" s="29"/>
      <c r="Q438" s="29"/>
      <c r="R438" s="29"/>
      <c r="S438" s="29"/>
      <c r="T438" s="29"/>
      <c r="U438" s="29"/>
      <c r="V438" s="29"/>
      <c r="W438" s="29"/>
      <c r="X438" s="29"/>
      <c r="Y438" s="29"/>
      <c r="Z438" s="29" t="str">
        <f t="shared" si="34"/>
        <v/>
      </c>
      <c r="AM438" s="6"/>
    </row>
    <row r="439" spans="1:39" x14ac:dyDescent="0.2">
      <c r="A439" t="str">
        <f>IFERROR(IF(AND(A428=A429,A429=A430,A430=A431,A431=A432,A432=A433,A433=A434,A434=A435,A435=A436,A436=A437,A437=A438),IF(A438+1&gt;MATCH(0,Input_Lieferant!$B$9:$B$158,-1),"",A438+1),A438),"")</f>
        <v/>
      </c>
      <c r="B439" s="29"/>
      <c r="C439" s="29"/>
      <c r="D439" s="29" t="str">
        <f t="shared" si="37"/>
        <v/>
      </c>
      <c r="E439" s="29"/>
      <c r="F439" s="29"/>
      <c r="G439" t="str">
        <f>IF(A439&lt;&gt;"", _xlfn.IFNA(INDEX(Grunddaten!$A$9:$R$134,MATCH(A439,Input_Lieferant!$B$9:$B$134,0),MATCH(Z439,Grunddaten!$A$8:$R$8,0)),""), "")&amp;""</f>
        <v/>
      </c>
      <c r="H439" s="29"/>
      <c r="I439" s="29"/>
      <c r="J439" s="29"/>
      <c r="K439" s="29"/>
      <c r="L439" s="29"/>
      <c r="M439" s="29"/>
      <c r="N439" s="29"/>
      <c r="O439" s="29"/>
      <c r="P439" s="29"/>
      <c r="Q439" s="29"/>
      <c r="R439" s="29"/>
      <c r="S439" s="29"/>
      <c r="T439" s="29"/>
      <c r="U439" s="29"/>
      <c r="V439" s="29"/>
      <c r="W439" s="29"/>
      <c r="X439" s="29"/>
      <c r="Y439" s="29"/>
      <c r="Z439" s="29" t="str">
        <f t="shared" si="34"/>
        <v/>
      </c>
      <c r="AM439" s="6"/>
    </row>
    <row r="440" spans="1:39" x14ac:dyDescent="0.2">
      <c r="A440" t="str">
        <f>IFERROR(IF(AND(A429=A430,A430=A431,A431=A432,A432=A433,A433=A434,A434=A435,A435=A436,A436=A437,A437=A438,A438=A439),IF(A439+1&gt;MATCH(0,Input_Lieferant!$B$9:$B$158,-1),"",A439+1),A439),"")</f>
        <v/>
      </c>
      <c r="B440" s="29"/>
      <c r="C440" s="29"/>
      <c r="D440" s="29" t="str">
        <f t="shared" si="37"/>
        <v/>
      </c>
      <c r="E440" s="29"/>
      <c r="F440" s="29"/>
      <c r="G440" t="str">
        <f>IF(A440&lt;&gt;"", _xlfn.IFNA(INDEX(Grunddaten!$A$9:$R$134,MATCH(A440,Input_Lieferant!$B$9:$B$134,0),MATCH(Z440,Grunddaten!$A$8:$R$8,0)),""), "")&amp;""</f>
        <v/>
      </c>
      <c r="H440" s="29"/>
      <c r="I440" s="29"/>
      <c r="J440" s="29"/>
      <c r="K440" s="29"/>
      <c r="L440" s="29"/>
      <c r="M440" s="29"/>
      <c r="N440" s="29"/>
      <c r="O440" s="29"/>
      <c r="P440" s="29"/>
      <c r="Q440" s="29"/>
      <c r="R440" s="29"/>
      <c r="S440" s="29"/>
      <c r="T440" s="29"/>
      <c r="U440" s="29"/>
      <c r="V440" s="29"/>
      <c r="W440" s="29"/>
      <c r="X440" s="29"/>
      <c r="Y440" s="29"/>
      <c r="Z440" s="29" t="str">
        <f t="shared" si="34"/>
        <v/>
      </c>
      <c r="AM440" s="6"/>
    </row>
    <row r="441" spans="1:39" x14ac:dyDescent="0.2">
      <c r="A441" s="54" t="str">
        <f>IFERROR(IF(AND(A430=A431,A431=A432,A432=A433,A433=A434,A434=A435,A435=A436,A436=A437,A437=A438,A438=A439,A439=A440),IF(A440+1&gt;MATCH(0,Input_Lieferant!$B$9:$B$158,-1),"",A440+1),A440),"")</f>
        <v/>
      </c>
      <c r="B441" s="30"/>
      <c r="C441" s="30"/>
      <c r="D441" s="30" t="str">
        <f t="shared" si="37"/>
        <v/>
      </c>
      <c r="E441" s="30"/>
      <c r="F441" s="30"/>
      <c r="G441" s="54" t="str">
        <f>IF(A441&lt;&gt;"", _xlfn.IFNA(INDEX(Grunddaten!$A$9:$R$134,MATCH(A441,Input_Lieferant!$B$9:$B$134,0),MATCH(Z441,Grunddaten!$A$8:$R$8,0)),""), "")&amp;""</f>
        <v/>
      </c>
      <c r="H441" s="30"/>
      <c r="I441" s="30"/>
      <c r="J441" s="30"/>
      <c r="K441" s="30"/>
      <c r="L441" s="30"/>
      <c r="M441" s="30"/>
      <c r="N441" s="30"/>
      <c r="O441" s="30"/>
      <c r="P441" s="30"/>
      <c r="Q441" s="30"/>
      <c r="R441" s="30"/>
      <c r="S441" s="30"/>
      <c r="T441" s="30"/>
      <c r="U441" s="30"/>
      <c r="V441" s="30"/>
      <c r="W441" s="30"/>
      <c r="X441" s="30"/>
      <c r="Y441" s="30"/>
      <c r="Z441" s="89" t="str">
        <f t="shared" si="34"/>
        <v/>
      </c>
      <c r="AM441" s="6"/>
    </row>
    <row r="442" spans="1:39" x14ac:dyDescent="0.2">
      <c r="A442" t="str">
        <f>IFERROR(IF(AND(A431=A432,A432=A433,A433=A434,A434=A435,A435=A436,A436=A437,A437=A438,A438=A439,A439=A440,A440=A441),IF(A441+1&gt;MATCH(0,Input_Lieferant!$B$9:$B$158,-1),"",A441+1),A441),"")</f>
        <v/>
      </c>
      <c r="B442" s="29"/>
      <c r="C442" s="29"/>
      <c r="D442" s="29" t="str">
        <f t="shared" si="37"/>
        <v/>
      </c>
      <c r="E442" s="29"/>
      <c r="F442" s="29"/>
      <c r="G442" t="str">
        <f>IF(A442&lt;&gt;"", _xlfn.IFNA(INDEX(Grunddaten!$A$9:$R$134,MATCH(A442,Input_Lieferant!$B$9:$B$134,0),MATCH(Z442,Grunddaten!$A$8:$R$8,0)),""), "")&amp;""</f>
        <v/>
      </c>
      <c r="H442" s="29"/>
      <c r="I442" s="29"/>
      <c r="J442" s="29"/>
      <c r="K442" s="29"/>
      <c r="L442" s="29"/>
      <c r="M442" s="29"/>
      <c r="N442" s="29"/>
      <c r="O442" s="29"/>
      <c r="P442" s="29"/>
      <c r="Q442" s="29"/>
      <c r="R442" s="29"/>
      <c r="S442" s="29"/>
      <c r="T442" s="29"/>
      <c r="U442" s="29"/>
      <c r="V442" s="29"/>
      <c r="W442" s="29"/>
      <c r="X442" s="29"/>
      <c r="Y442" s="29"/>
      <c r="Z442" s="29" t="str">
        <f t="shared" si="34"/>
        <v/>
      </c>
      <c r="AM442" s="6"/>
    </row>
    <row r="443" spans="1:39" x14ac:dyDescent="0.2">
      <c r="A443" t="str">
        <f>IFERROR(IF(AND(A432=A433,A433=A434,A434=A435,A435=A436,A436=A437,A437=A438,A438=A439,A439=A440,A440=A441,A441=A442),IF(A442+1&gt;MATCH(0,Input_Lieferant!$B$9:$B$158,-1),"",A442+1),A442),"")</f>
        <v/>
      </c>
      <c r="B443" s="29"/>
      <c r="C443" s="29"/>
      <c r="D443" s="29" t="str">
        <f t="shared" si="37"/>
        <v/>
      </c>
      <c r="E443" s="29"/>
      <c r="F443" s="29"/>
      <c r="G443" t="str">
        <f>IF(A443&lt;&gt;"", _xlfn.IFNA(INDEX(Grunddaten!$A$9:$R$134,MATCH(A443,Input_Lieferant!$B$9:$B$134,0),MATCH(Z443,Grunddaten!$A$8:$R$8,0)),""), "")&amp;""</f>
        <v/>
      </c>
      <c r="H443" s="29"/>
      <c r="I443" s="29"/>
      <c r="J443" s="29"/>
      <c r="K443" s="29"/>
      <c r="L443" s="29"/>
      <c r="M443" s="29"/>
      <c r="N443" s="29"/>
      <c r="O443" s="29"/>
      <c r="P443" s="29"/>
      <c r="Q443" s="29"/>
      <c r="R443" s="29"/>
      <c r="S443" s="29"/>
      <c r="T443" s="29"/>
      <c r="U443" s="29"/>
      <c r="V443" s="29"/>
      <c r="W443" s="29"/>
      <c r="X443" s="29"/>
      <c r="Y443" s="29"/>
      <c r="Z443" s="29" t="str">
        <f t="shared" si="34"/>
        <v/>
      </c>
      <c r="AM443" s="6"/>
    </row>
    <row r="444" spans="1:39" x14ac:dyDescent="0.2">
      <c r="A444" t="str">
        <f>IFERROR(IF(AND(A433=A434,A434=A435,A435=A436,A436=A437,A437=A438,A438=A439,A439=A440,A440=A441,A441=A442,A442=A443),IF(A443+1&gt;MATCH(0,Input_Lieferant!$B$9:$B$158,-1),"",A443+1),A443),"")</f>
        <v/>
      </c>
      <c r="B444" s="29"/>
      <c r="C444" s="29"/>
      <c r="D444" s="29" t="str">
        <f t="shared" ref="D444:D457" si="38">IF(A444="","","001")</f>
        <v/>
      </c>
      <c r="E444" s="29"/>
      <c r="F444" s="29"/>
      <c r="G444" t="str">
        <f>IF(A444&lt;&gt;"", _xlfn.IFNA(INDEX(Grunddaten!$A$9:$R$134,MATCH(A444,Input_Lieferant!$B$9:$B$134,0),MATCH(Z444,Grunddaten!$A$8:$R$8,0)),""), "")&amp;""</f>
        <v/>
      </c>
      <c r="H444" s="29"/>
      <c r="I444" s="29"/>
      <c r="J444" s="29"/>
      <c r="K444" s="29"/>
      <c r="L444" s="29"/>
      <c r="M444" s="29"/>
      <c r="N444" s="29"/>
      <c r="O444" s="29"/>
      <c r="P444" s="29"/>
      <c r="Q444" s="29"/>
      <c r="R444" s="29"/>
      <c r="S444" s="29"/>
      <c r="T444" s="29"/>
      <c r="U444" s="29"/>
      <c r="V444" s="29"/>
      <c r="W444" s="29"/>
      <c r="X444" s="29"/>
      <c r="Y444" s="29"/>
      <c r="Z444" s="29" t="str">
        <f t="shared" si="34"/>
        <v/>
      </c>
      <c r="AM444" s="6"/>
    </row>
    <row r="445" spans="1:39" x14ac:dyDescent="0.2">
      <c r="A445" t="str">
        <f>IFERROR(IF(AND(A434=A435,A435=A436,A436=A437,A437=A438,A438=A439,A439=A440,A440=A441,A441=A442,A442=A443,A443=A444),IF(A444+1&gt;MATCH(0,Input_Lieferant!$B$9:$B$158,-1),"",A444+1),A444),"")</f>
        <v/>
      </c>
      <c r="B445" s="29"/>
      <c r="C445" s="29"/>
      <c r="D445" s="29" t="str">
        <f t="shared" si="38"/>
        <v/>
      </c>
      <c r="E445" s="29"/>
      <c r="F445" s="29"/>
      <c r="G445" t="str">
        <f>IF(A445&lt;&gt;"", _xlfn.IFNA(INDEX(Grunddaten!$A$9:$R$134,MATCH(A445,Input_Lieferant!$B$9:$B$134,0),MATCH(Z445,Grunddaten!$A$8:$R$8,0)),""), "")&amp;""</f>
        <v/>
      </c>
      <c r="H445" s="29"/>
      <c r="I445" s="29"/>
      <c r="J445" s="29"/>
      <c r="K445" s="29"/>
      <c r="L445" s="29"/>
      <c r="M445" s="29"/>
      <c r="N445" s="29"/>
      <c r="O445" s="29"/>
      <c r="P445" s="29"/>
      <c r="Q445" s="29"/>
      <c r="R445" s="29"/>
      <c r="S445" s="29"/>
      <c r="T445" s="29"/>
      <c r="U445" s="29"/>
      <c r="V445" s="29"/>
      <c r="W445" s="29"/>
      <c r="X445" s="29"/>
      <c r="Y445" s="29"/>
      <c r="Z445" s="29" t="str">
        <f t="shared" si="34"/>
        <v/>
      </c>
      <c r="AM445" s="6"/>
    </row>
    <row r="446" spans="1:39" x14ac:dyDescent="0.2">
      <c r="A446" t="str">
        <f>IFERROR(IF(AND(A435=A436,A436=A437,A437=A438,A438=A439,A439=A440,A440=A441,A441=A442,A442=A443,A443=A444,A444=A445),IF(A445+1&gt;MATCH(0,Input_Lieferant!$B$9:$B$158,-1),"",A445+1),A445),"")</f>
        <v/>
      </c>
      <c r="B446" s="29"/>
      <c r="C446" s="29"/>
      <c r="D446" s="29" t="str">
        <f t="shared" si="38"/>
        <v/>
      </c>
      <c r="E446" s="29"/>
      <c r="F446" s="29"/>
      <c r="G446" t="str">
        <f>IF(A446&lt;&gt;"", _xlfn.IFNA(INDEX(Grunddaten!$A$9:$R$134,MATCH(A446,Input_Lieferant!$B$9:$B$134,0),MATCH(Z446,Grunddaten!$A$8:$R$8,0)),""), "")&amp;""</f>
        <v/>
      </c>
      <c r="H446" s="29"/>
      <c r="I446" s="29"/>
      <c r="J446" s="29"/>
      <c r="K446" s="29"/>
      <c r="L446" s="29"/>
      <c r="M446" s="29"/>
      <c r="N446" s="29"/>
      <c r="O446" s="29"/>
      <c r="P446" s="29"/>
      <c r="Q446" s="29"/>
      <c r="R446" s="29"/>
      <c r="S446" s="29"/>
      <c r="T446" s="29"/>
      <c r="U446" s="29"/>
      <c r="V446" s="29"/>
      <c r="W446" s="29"/>
      <c r="X446" s="29"/>
      <c r="Y446" s="29"/>
      <c r="Z446" s="29" t="str">
        <f t="shared" si="34"/>
        <v/>
      </c>
      <c r="AM446" s="6"/>
    </row>
    <row r="447" spans="1:39" x14ac:dyDescent="0.2">
      <c r="A447" t="str">
        <f>IFERROR(IF(AND(A436=A437,A437=A438,A438=A439,A439=A440,A440=A441,A441=A442,A442=A443,A443=A444,A444=A445,A445=A446),IF(A446+1&gt;MATCH(0,Input_Lieferant!$B$9:$B$158,-1),"",A446+1),A446),"")</f>
        <v/>
      </c>
      <c r="B447" s="29"/>
      <c r="C447" s="29"/>
      <c r="D447" s="29" t="str">
        <f t="shared" si="38"/>
        <v/>
      </c>
      <c r="E447" s="29"/>
      <c r="F447" s="29"/>
      <c r="G447" t="str">
        <f>IF(A447&lt;&gt;"", _xlfn.IFNA(INDEX(Grunddaten!$A$9:$R$134,MATCH(A447,Input_Lieferant!$B$9:$B$134,0),MATCH(Z447,Grunddaten!$A$8:$R$8,0)),""), "")&amp;""</f>
        <v/>
      </c>
      <c r="H447" s="29"/>
      <c r="I447" s="29"/>
      <c r="J447" s="29"/>
      <c r="K447" s="29"/>
      <c r="L447" s="29"/>
      <c r="M447" s="29"/>
      <c r="N447" s="29"/>
      <c r="O447" s="29"/>
      <c r="P447" s="29"/>
      <c r="Q447" s="29"/>
      <c r="R447" s="29"/>
      <c r="S447" s="29"/>
      <c r="T447" s="29"/>
      <c r="U447" s="29"/>
      <c r="V447" s="29"/>
      <c r="W447" s="29"/>
      <c r="X447" s="29"/>
      <c r="Y447" s="29"/>
      <c r="Z447" s="29" t="str">
        <f t="shared" si="34"/>
        <v/>
      </c>
      <c r="AM447" s="6"/>
    </row>
    <row r="448" spans="1:39" x14ac:dyDescent="0.2">
      <c r="A448" t="str">
        <f>IFERROR(IF(AND(A437=A438,A438=A439,A439=A440,A440=A441,A441=A442,A442=A443,A443=A444,A444=A445,A445=A446,A446=A447),IF(A447+1&gt;MATCH(0,Input_Lieferant!$B$9:$B$158,-1),"",A447+1),A447),"")</f>
        <v/>
      </c>
      <c r="B448" s="29"/>
      <c r="C448" s="29"/>
      <c r="D448" s="29" t="str">
        <f t="shared" si="38"/>
        <v/>
      </c>
      <c r="E448" s="29"/>
      <c r="F448" s="29"/>
      <c r="G448" t="str">
        <f>IF(A448&lt;&gt;"", _xlfn.IFNA(INDEX(Grunddaten!$A$9:$R$134,MATCH(A448,Input_Lieferant!$B$9:$B$134,0),MATCH(Z448,Grunddaten!$A$8:$R$8,0)),""), "")&amp;""</f>
        <v/>
      </c>
      <c r="H448" s="29"/>
      <c r="I448" s="29"/>
      <c r="J448" s="29"/>
      <c r="K448" s="29"/>
      <c r="L448" s="29"/>
      <c r="M448" s="29"/>
      <c r="N448" s="29"/>
      <c r="O448" s="29"/>
      <c r="P448" s="29"/>
      <c r="Q448" s="29"/>
      <c r="R448" s="29"/>
      <c r="S448" s="29"/>
      <c r="T448" s="29"/>
      <c r="U448" s="29"/>
      <c r="V448" s="29"/>
      <c r="W448" s="29"/>
      <c r="X448" s="29"/>
      <c r="Y448" s="29"/>
      <c r="Z448" s="29" t="str">
        <f t="shared" si="34"/>
        <v/>
      </c>
      <c r="AM448" s="6"/>
    </row>
    <row r="449" spans="1:39" x14ac:dyDescent="0.2">
      <c r="A449" t="str">
        <f>IFERROR(IF(AND(A438=A439,A439=A440,A440=A441,A441=A442,A442=A443,A443=A444,A444=A445,A445=A446,A446=A447,A447=A448),IF(A448+1&gt;MATCH(0,Input_Lieferant!$B$9:$B$158,-1),"",A448+1),A448),"")</f>
        <v/>
      </c>
      <c r="B449" s="29"/>
      <c r="C449" s="29"/>
      <c r="D449" s="29" t="str">
        <f t="shared" si="38"/>
        <v/>
      </c>
      <c r="E449" s="29" t="s">
        <v>178</v>
      </c>
      <c r="F449" s="29" t="s">
        <v>178</v>
      </c>
      <c r="G449" t="str">
        <f>IF(A449&lt;&gt;"", _xlfn.IFNA(INDEX(Grunddaten!$A$9:$R$134,MATCH(A449,Input_Lieferant!$B$9:$B$134,0),MATCH(Z449,Grunddaten!$A$8:$R$8,0)),""), "")&amp;""</f>
        <v/>
      </c>
      <c r="H449" s="29"/>
      <c r="I449" s="29"/>
      <c r="J449" s="29"/>
      <c r="K449" s="29"/>
      <c r="L449" s="29"/>
      <c r="M449" s="29"/>
      <c r="N449" s="29"/>
      <c r="O449" s="29"/>
      <c r="P449" s="29"/>
      <c r="Q449" s="29"/>
      <c r="R449" s="29"/>
      <c r="S449" s="29"/>
      <c r="T449" s="29"/>
      <c r="U449" s="29"/>
      <c r="V449" s="29"/>
      <c r="W449" s="29"/>
      <c r="X449" s="29"/>
      <c r="Y449" s="29"/>
      <c r="Z449" s="29" t="str">
        <f t="shared" si="34"/>
        <v/>
      </c>
      <c r="AM449" s="6"/>
    </row>
    <row r="450" spans="1:39" x14ac:dyDescent="0.2">
      <c r="A450" t="str">
        <f>IFERROR(IF(AND(A439=A440,A440=A441,A441=A442,A442=A443,A443=A444,A444=A445,A445=A446,A446=A447,A447=A448,A448=A449),IF(A449+1&gt;MATCH(0,Input_Lieferant!$B$9:$B$158,-1),"",A449+1),A449),"")</f>
        <v/>
      </c>
      <c r="B450" s="29"/>
      <c r="C450" s="29"/>
      <c r="D450" s="29" t="str">
        <f t="shared" si="38"/>
        <v/>
      </c>
      <c r="E450" s="29"/>
      <c r="F450" s="29"/>
      <c r="G450" t="str">
        <f>IF(A450&lt;&gt;"", _xlfn.IFNA(INDEX(Grunddaten!$A$9:$R$134,MATCH(A450,Input_Lieferant!$B$9:$B$134,0),MATCH(Z450,Grunddaten!$A$8:$R$8,0)),""), "")&amp;""</f>
        <v/>
      </c>
      <c r="H450" s="29"/>
      <c r="I450" s="29"/>
      <c r="J450" s="29"/>
      <c r="K450" s="29"/>
      <c r="L450" s="29"/>
      <c r="M450" s="29"/>
      <c r="N450" s="29"/>
      <c r="O450" s="29"/>
      <c r="P450" s="29"/>
      <c r="Q450" s="29"/>
      <c r="R450" s="29"/>
      <c r="S450" s="29"/>
      <c r="T450" s="29"/>
      <c r="U450" s="29"/>
      <c r="V450" s="29"/>
      <c r="W450" s="29"/>
      <c r="X450" s="29"/>
      <c r="Y450" s="29"/>
      <c r="Z450" s="29" t="str">
        <f t="shared" si="34"/>
        <v/>
      </c>
      <c r="AM450" s="6"/>
    </row>
    <row r="451" spans="1:39" x14ac:dyDescent="0.2">
      <c r="A451" t="str">
        <f>IFERROR(IF(AND(A440=A441,A441=A442,A442=A443,A443=A444,A444=A445,A445=A446,A446=A447,A447=A448,A448=A449,A449=A450),IF(A450+1&gt;MATCH(0,Input_Lieferant!$B$9:$B$158,-1),"",A450+1),A450),"")</f>
        <v/>
      </c>
      <c r="B451" s="29"/>
      <c r="C451" s="29"/>
      <c r="D451" s="29" t="str">
        <f t="shared" si="38"/>
        <v/>
      </c>
      <c r="E451" s="29"/>
      <c r="F451" s="29"/>
      <c r="G451" t="str">
        <f>IF(A451&lt;&gt;"", _xlfn.IFNA(INDEX(Grunddaten!$A$9:$R$134,MATCH(A451,Input_Lieferant!$B$9:$B$134,0),MATCH(Z451,Grunddaten!$A$8:$R$8,0)),""), "")&amp;""</f>
        <v/>
      </c>
      <c r="H451" s="29"/>
      <c r="I451" s="29"/>
      <c r="J451" s="29"/>
      <c r="K451" s="29"/>
      <c r="L451" s="29"/>
      <c r="M451" s="29"/>
      <c r="N451" s="29"/>
      <c r="O451" s="29"/>
      <c r="P451" s="29"/>
      <c r="Q451" s="29"/>
      <c r="R451" s="29"/>
      <c r="S451" s="29"/>
      <c r="T451" s="29"/>
      <c r="U451" s="29"/>
      <c r="V451" s="29"/>
      <c r="W451" s="29"/>
      <c r="X451" s="29"/>
      <c r="Y451" s="29"/>
      <c r="Z451" s="29" t="str">
        <f t="shared" si="34"/>
        <v/>
      </c>
      <c r="AM451" s="6"/>
    </row>
    <row r="452" spans="1:39" x14ac:dyDescent="0.2">
      <c r="A452" s="54" t="str">
        <f>IFERROR(IF(AND(A441=A442,A442=A443,A443=A444,A444=A445,A445=A446,A446=A447,A447=A448,A448=A449,A449=A450,A450=A451),IF(A451+1&gt;MATCH(0,Input_Lieferant!$B$9:$B$158,-1),"",A451+1),A451),"")</f>
        <v/>
      </c>
      <c r="B452" s="30"/>
      <c r="C452" s="30"/>
      <c r="D452" s="30" t="str">
        <f t="shared" si="38"/>
        <v/>
      </c>
      <c r="E452" s="30"/>
      <c r="F452" s="30"/>
      <c r="G452" s="54" t="str">
        <f>IF(A452&lt;&gt;"", _xlfn.IFNA(INDEX(Grunddaten!$A$9:$R$134,MATCH(A452,Input_Lieferant!$B$9:$B$134,0),MATCH(Z452,Grunddaten!$A$8:$R$8,0)),""), "")&amp;""</f>
        <v/>
      </c>
      <c r="H452" s="30"/>
      <c r="I452" s="30"/>
      <c r="J452" s="30"/>
      <c r="K452" s="30"/>
      <c r="L452" s="30"/>
      <c r="M452" s="30"/>
      <c r="N452" s="30"/>
      <c r="O452" s="30"/>
      <c r="P452" s="30"/>
      <c r="Q452" s="30"/>
      <c r="R452" s="30"/>
      <c r="S452" s="30"/>
      <c r="T452" s="30"/>
      <c r="U452" s="30"/>
      <c r="V452" s="30"/>
      <c r="W452" s="30"/>
      <c r="X452" s="30"/>
      <c r="Y452" s="30"/>
      <c r="Z452" s="89" t="str">
        <f t="shared" si="34"/>
        <v/>
      </c>
      <c r="AM452" s="6"/>
    </row>
    <row r="453" spans="1:39" x14ac:dyDescent="0.2">
      <c r="A453" t="str">
        <f>IFERROR(IF(AND(A442=A443,A443=A444,A444=A445,A445=A446,A446=A447,A447=A448,A448=A449,A449=A450,A450=A451,A451=A452),IF(A452+1&gt;MATCH(0,Input_Lieferant!$B$9:$B$158,-1),"",A452+1),A452),"")</f>
        <v/>
      </c>
      <c r="B453" s="29"/>
      <c r="C453" s="29"/>
      <c r="D453" s="29" t="str">
        <f t="shared" si="38"/>
        <v/>
      </c>
      <c r="E453" s="29"/>
      <c r="F453" s="29"/>
      <c r="G453" t="str">
        <f>IF(A453&lt;&gt;"", _xlfn.IFNA(INDEX(Grunddaten!$A$9:$R$134,MATCH(A453,Input_Lieferant!$B$9:$B$134,0),MATCH(Z453,Grunddaten!$A$8:$R$8,0)),""), "")&amp;""</f>
        <v/>
      </c>
      <c r="H453" s="29"/>
      <c r="I453" s="29"/>
      <c r="J453" s="29"/>
      <c r="K453" s="29"/>
      <c r="L453" s="29"/>
      <c r="M453" s="29"/>
      <c r="N453" s="29"/>
      <c r="O453" s="29"/>
      <c r="P453" s="29"/>
      <c r="Q453" s="29"/>
      <c r="R453" s="29"/>
      <c r="S453" s="29"/>
      <c r="T453" s="29"/>
      <c r="U453" s="29"/>
      <c r="V453" s="29"/>
      <c r="W453" s="29"/>
      <c r="X453" s="29"/>
      <c r="Y453" s="29"/>
      <c r="Z453" s="29" t="str">
        <f t="shared" si="34"/>
        <v/>
      </c>
      <c r="AM453" s="6"/>
    </row>
    <row r="454" spans="1:39" x14ac:dyDescent="0.2">
      <c r="A454" t="str">
        <f>IFERROR(IF(AND(A443=A444,A444=A445,A445=A446,A446=A447,A447=A448,A448=A449,A449=A450,A450=A451,A451=A452,A452=A453),IF(A453+1&gt;MATCH(0,Input_Lieferant!$B$9:$B$158,-1),"",A453+1),A453),"")</f>
        <v/>
      </c>
      <c r="B454" s="29"/>
      <c r="C454" s="29"/>
      <c r="D454" s="29" t="str">
        <f t="shared" si="38"/>
        <v/>
      </c>
      <c r="E454" s="29"/>
      <c r="F454" s="29"/>
      <c r="G454" t="str">
        <f>IF(A454&lt;&gt;"", _xlfn.IFNA(INDEX(Grunddaten!$A$9:$R$134,MATCH(A454,Input_Lieferant!$B$9:$B$134,0),MATCH(Z454,Grunddaten!$A$8:$R$8,0)),""), "")&amp;""</f>
        <v/>
      </c>
      <c r="H454" s="29"/>
      <c r="I454" s="29"/>
      <c r="J454" s="29"/>
      <c r="K454" s="29"/>
      <c r="L454" s="29"/>
      <c r="M454" s="29"/>
      <c r="N454" s="29"/>
      <c r="O454" s="29"/>
      <c r="P454" s="29"/>
      <c r="Q454" s="29"/>
      <c r="R454" s="29"/>
      <c r="S454" s="29"/>
      <c r="T454" s="29"/>
      <c r="U454" s="29"/>
      <c r="V454" s="29"/>
      <c r="W454" s="29"/>
      <c r="X454" s="29"/>
      <c r="Y454" s="29"/>
      <c r="Z454" s="29" t="str">
        <f t="shared" si="34"/>
        <v/>
      </c>
      <c r="AM454" s="6"/>
    </row>
    <row r="455" spans="1:39" x14ac:dyDescent="0.2">
      <c r="A455" t="str">
        <f>IFERROR(IF(AND(A444=A445,A445=A446,A446=A447,A447=A448,A448=A449,A449=A450,A450=A451,A451=A452,A452=A453,A453=A454),IF(A454+1&gt;MATCH(0,Input_Lieferant!$B$9:$B$158,-1),"",A454+1),A454),"")</f>
        <v/>
      </c>
      <c r="B455" s="29"/>
      <c r="C455" s="29"/>
      <c r="D455" s="29" t="str">
        <f t="shared" si="38"/>
        <v/>
      </c>
      <c r="E455" s="29"/>
      <c r="F455" s="29"/>
      <c r="G455" t="str">
        <f>IF(A455&lt;&gt;"", _xlfn.IFNA(INDEX(Grunddaten!$A$9:$R$134,MATCH(A455,Input_Lieferant!$B$9:$B$134,0),MATCH(Z455,Grunddaten!$A$8:$R$8,0)),""), "")&amp;""</f>
        <v/>
      </c>
      <c r="H455" s="29"/>
      <c r="I455" s="29"/>
      <c r="J455" s="29"/>
      <c r="K455" s="29"/>
      <c r="L455" s="29"/>
      <c r="M455" s="29"/>
      <c r="N455" s="29"/>
      <c r="O455" s="29"/>
      <c r="P455" s="29"/>
      <c r="Q455" s="29"/>
      <c r="R455" s="29"/>
      <c r="S455" s="29"/>
      <c r="T455" s="29"/>
      <c r="U455" s="29"/>
      <c r="V455" s="29"/>
      <c r="W455" s="29"/>
      <c r="X455" s="29"/>
      <c r="Y455" s="29"/>
      <c r="Z455" s="29" t="str">
        <f t="shared" si="34"/>
        <v/>
      </c>
      <c r="AM455" s="6"/>
    </row>
    <row r="456" spans="1:39" x14ac:dyDescent="0.2">
      <c r="A456" t="str">
        <f>IFERROR(IF(AND(A445=A446,A446=A447,A447=A448,A448=A449,A449=A450,A450=A451,A451=A452,A452=A453,A453=A454,A454=A455),IF(A455+1&gt;MATCH(0,Input_Lieferant!$B$9:$B$158,-1),"",A455+1),A455),"")</f>
        <v/>
      </c>
      <c r="B456" s="29"/>
      <c r="C456" s="29"/>
      <c r="D456" s="29" t="str">
        <f t="shared" si="38"/>
        <v/>
      </c>
      <c r="E456" s="29"/>
      <c r="F456" s="29"/>
      <c r="G456" t="str">
        <f>IF(A456&lt;&gt;"", _xlfn.IFNA(INDEX(Grunddaten!$A$9:$R$134,MATCH(A456,Input_Lieferant!$B$9:$B$134,0),MATCH(Z456,Grunddaten!$A$8:$R$8,0)),""), "")&amp;""</f>
        <v/>
      </c>
      <c r="H456" s="29"/>
      <c r="I456" s="29"/>
      <c r="J456" s="29"/>
      <c r="K456" s="29"/>
      <c r="L456" s="29"/>
      <c r="M456" s="29"/>
      <c r="N456" s="29"/>
      <c r="O456" s="29"/>
      <c r="P456" s="29"/>
      <c r="Q456" s="29"/>
      <c r="R456" s="29"/>
      <c r="S456" s="29"/>
      <c r="T456" s="29"/>
      <c r="U456" s="29"/>
      <c r="V456" s="29"/>
      <c r="W456" s="29"/>
      <c r="X456" s="29"/>
      <c r="Y456" s="29"/>
      <c r="Z456" s="29" t="str">
        <f t="shared" si="34"/>
        <v/>
      </c>
      <c r="AM456" s="6"/>
    </row>
    <row r="457" spans="1:39" x14ac:dyDescent="0.2">
      <c r="A457" t="str">
        <f>IFERROR(IF(AND(A446=A447,A447=A448,A448=A449,A449=A450,A450=A451,A451=A452,A452=A453,A453=A454,A454=A455,A455=A456),IF(A456+1&gt;MATCH(0,Input_Lieferant!$B$9:$B$158,-1),"",A456+1),A456),"")</f>
        <v/>
      </c>
      <c r="B457" s="29"/>
      <c r="C457" s="29"/>
      <c r="D457" s="29" t="str">
        <f t="shared" si="38"/>
        <v/>
      </c>
      <c r="E457" s="29"/>
      <c r="F457" s="29"/>
      <c r="G457" t="str">
        <f>IF(A457&lt;&gt;"", _xlfn.IFNA(INDEX(Grunddaten!$A$9:$R$134,MATCH(A457,Input_Lieferant!$B$9:$B$134,0),MATCH(Z457,Grunddaten!$A$8:$R$8,0)),""), "")&amp;""</f>
        <v/>
      </c>
      <c r="H457" s="29"/>
      <c r="I457" s="29"/>
      <c r="J457" s="29"/>
      <c r="K457" s="29"/>
      <c r="L457" s="29"/>
      <c r="M457" s="29"/>
      <c r="N457" s="29"/>
      <c r="O457" s="29"/>
      <c r="P457" s="29"/>
      <c r="Q457" s="29"/>
      <c r="R457" s="29"/>
      <c r="S457" s="29"/>
      <c r="T457" s="29"/>
      <c r="U457" s="29"/>
      <c r="V457" s="29"/>
      <c r="W457" s="29"/>
      <c r="X457" s="29"/>
      <c r="Y457" s="29"/>
      <c r="Z457" s="29" t="str">
        <f t="shared" si="34"/>
        <v/>
      </c>
      <c r="AM457" s="6"/>
    </row>
    <row r="458" spans="1:39" x14ac:dyDescent="0.2">
      <c r="A458" t="str">
        <f>IFERROR(IF(AND(A447=A448,A448=A449,A449=A450,A450=A451,A451=A452,A452=A453,A453=A454,A454=A455,A455=A456,A456=A457),IF(A457+1&gt;MATCH(0,Input_Lieferant!$B$9:$B$158,-1),"",A457+1),A457),"")</f>
        <v/>
      </c>
      <c r="B458" s="29"/>
      <c r="C458" s="29"/>
      <c r="D458" s="29" t="str">
        <f t="shared" ref="D458:D471" si="39">IF(A458="","","001")</f>
        <v/>
      </c>
      <c r="E458" s="29"/>
      <c r="F458" s="29"/>
      <c r="G458" t="str">
        <f>IF(A458&lt;&gt;"", _xlfn.IFNA(INDEX(Grunddaten!$A$9:$R$134,MATCH(A458,Input_Lieferant!$B$9:$B$134,0),MATCH(Z458,Grunddaten!$A$8:$R$8,0)),""), "")&amp;""</f>
        <v/>
      </c>
      <c r="H458" s="29"/>
      <c r="I458" s="29"/>
      <c r="J458" s="29"/>
      <c r="K458" s="29"/>
      <c r="L458" s="29"/>
      <c r="M458" s="29"/>
      <c r="N458" s="29"/>
      <c r="O458" s="29"/>
      <c r="P458" s="29"/>
      <c r="Q458" s="29"/>
      <c r="R458" s="29"/>
      <c r="S458" s="29"/>
      <c r="T458" s="29"/>
      <c r="U458" s="29"/>
      <c r="V458" s="29"/>
      <c r="W458" s="29"/>
      <c r="X458" s="29"/>
      <c r="Y458" s="29"/>
      <c r="Z458" s="29" t="str">
        <f t="shared" si="34"/>
        <v/>
      </c>
      <c r="AM458" s="6"/>
    </row>
    <row r="459" spans="1:39" x14ac:dyDescent="0.2">
      <c r="A459" t="str">
        <f>IFERROR(IF(AND(A448=A449,A449=A450,A450=A451,A451=A452,A452=A453,A453=A454,A454=A455,A455=A456,A456=A457,A457=A458),IF(A458+1&gt;MATCH(0,Input_Lieferant!$B$9:$B$158,-1),"",A458+1),A458),"")</f>
        <v/>
      </c>
      <c r="B459" s="29"/>
      <c r="C459" s="29"/>
      <c r="D459" s="29" t="str">
        <f t="shared" si="39"/>
        <v/>
      </c>
      <c r="E459" s="29"/>
      <c r="F459" s="29"/>
      <c r="G459" t="str">
        <f>IF(A459&lt;&gt;"", _xlfn.IFNA(INDEX(Grunddaten!$A$9:$R$134,MATCH(A459,Input_Lieferant!$B$9:$B$134,0),MATCH(Z459,Grunddaten!$A$8:$R$8,0)),""), "")&amp;""</f>
        <v/>
      </c>
      <c r="H459" s="29"/>
      <c r="I459" s="29"/>
      <c r="J459" s="29"/>
      <c r="K459" s="29"/>
      <c r="L459" s="29"/>
      <c r="M459" s="29"/>
      <c r="N459" s="29"/>
      <c r="O459" s="29"/>
      <c r="P459" s="29"/>
      <c r="Q459" s="29"/>
      <c r="R459" s="29"/>
      <c r="S459" s="29"/>
      <c r="T459" s="29"/>
      <c r="U459" s="29"/>
      <c r="V459" s="29"/>
      <c r="W459" s="29"/>
      <c r="X459" s="29"/>
      <c r="Y459" s="29"/>
      <c r="Z459" s="29" t="str">
        <f t="shared" si="34"/>
        <v/>
      </c>
      <c r="AM459" s="6"/>
    </row>
    <row r="460" spans="1:39" x14ac:dyDescent="0.2">
      <c r="A460" t="str">
        <f>IFERROR(IF(AND(A449=A450,A450=A451,A451=A452,A452=A453,A453=A454,A454=A455,A455=A456,A456=A457,A457=A458,A458=A459),IF(A459+1&gt;MATCH(0,Input_Lieferant!$B$9:$B$158,-1),"",A459+1),A459),"")</f>
        <v/>
      </c>
      <c r="B460" s="29"/>
      <c r="C460" s="29"/>
      <c r="D460" s="29" t="str">
        <f t="shared" si="39"/>
        <v/>
      </c>
      <c r="E460" s="29"/>
      <c r="F460" s="29"/>
      <c r="G460" t="str">
        <f>IF(A460&lt;&gt;"", _xlfn.IFNA(INDEX(Grunddaten!$A$9:$R$134,MATCH(A460,Input_Lieferant!$B$9:$B$134,0),MATCH(Z460,Grunddaten!$A$8:$R$8,0)),""), "")&amp;""</f>
        <v/>
      </c>
      <c r="H460" s="29"/>
      <c r="I460" s="29"/>
      <c r="J460" s="29"/>
      <c r="K460" s="29"/>
      <c r="L460" s="29"/>
      <c r="M460" s="29"/>
      <c r="N460" s="29"/>
      <c r="O460" s="29"/>
      <c r="P460" s="29"/>
      <c r="Q460" s="29"/>
      <c r="R460" s="29"/>
      <c r="S460" s="29"/>
      <c r="T460" s="29"/>
      <c r="U460" s="29"/>
      <c r="V460" s="29"/>
      <c r="W460" s="29"/>
      <c r="X460" s="29"/>
      <c r="Y460" s="29"/>
      <c r="Z460" s="29" t="str">
        <f t="shared" si="34"/>
        <v/>
      </c>
      <c r="AM460" s="6"/>
    </row>
    <row r="461" spans="1:39" x14ac:dyDescent="0.2">
      <c r="A461" t="str">
        <f>IFERROR(IF(AND(A450=A451,A451=A452,A452=A453,A453=A454,A454=A455,A455=A456,A456=A457,A457=A458,A458=A459,A459=A460),IF(A460+1&gt;MATCH(0,Input_Lieferant!$B$9:$B$158,-1),"",A460+1),A460),"")</f>
        <v/>
      </c>
      <c r="B461" s="29"/>
      <c r="C461" s="29"/>
      <c r="D461" s="29" t="str">
        <f t="shared" si="39"/>
        <v/>
      </c>
      <c r="E461" s="29"/>
      <c r="F461" s="29"/>
      <c r="G461" t="str">
        <f>IF(A461&lt;&gt;"", _xlfn.IFNA(INDEX(Grunddaten!$A$9:$R$134,MATCH(A461,Input_Lieferant!$B$9:$B$134,0),MATCH(Z461,Grunddaten!$A$8:$R$8,0)),""), "")&amp;""</f>
        <v/>
      </c>
      <c r="H461" s="29"/>
      <c r="I461" s="29"/>
      <c r="J461" s="29"/>
      <c r="K461" s="29"/>
      <c r="L461" s="29"/>
      <c r="M461" s="29"/>
      <c r="N461" s="29"/>
      <c r="O461" s="29"/>
      <c r="P461" s="29"/>
      <c r="Q461" s="29"/>
      <c r="R461" s="29"/>
      <c r="S461" s="29"/>
      <c r="T461" s="29"/>
      <c r="U461" s="29"/>
      <c r="V461" s="29"/>
      <c r="W461" s="29"/>
      <c r="X461" s="29"/>
      <c r="Y461" s="29"/>
      <c r="Z461" s="29" t="str">
        <f t="shared" si="34"/>
        <v/>
      </c>
      <c r="AM461" s="6"/>
    </row>
    <row r="462" spans="1:39" x14ac:dyDescent="0.2">
      <c r="A462" t="str">
        <f>IFERROR(IF(AND(A451=A452,A452=A453,A453=A454,A454=A455,A455=A456,A456=A457,A457=A458,A458=A459,A459=A460,A460=A461),IF(A461+1&gt;MATCH(0,Input_Lieferant!$B$9:$B$158,-1),"",A461+1),A461),"")</f>
        <v/>
      </c>
      <c r="B462" s="29"/>
      <c r="C462" s="29"/>
      <c r="D462" s="29" t="str">
        <f t="shared" si="39"/>
        <v/>
      </c>
      <c r="E462" s="29"/>
      <c r="F462" s="29"/>
      <c r="G462" t="str">
        <f>IF(A462&lt;&gt;"", _xlfn.IFNA(INDEX(Grunddaten!$A$9:$R$134,MATCH(A462,Input_Lieferant!$B$9:$B$134,0),MATCH(Z462,Grunddaten!$A$8:$R$8,0)),""), "")&amp;""</f>
        <v/>
      </c>
      <c r="H462" s="29"/>
      <c r="I462" s="29"/>
      <c r="J462" s="29"/>
      <c r="K462" s="29"/>
      <c r="L462" s="29"/>
      <c r="M462" s="29"/>
      <c r="N462" s="29"/>
      <c r="O462" s="29"/>
      <c r="P462" s="29"/>
      <c r="Q462" s="29"/>
      <c r="R462" s="29"/>
      <c r="S462" s="29"/>
      <c r="T462" s="29"/>
      <c r="U462" s="29"/>
      <c r="V462" s="29"/>
      <c r="W462" s="29"/>
      <c r="X462" s="29"/>
      <c r="Y462" s="29"/>
      <c r="Z462" s="29" t="str">
        <f t="shared" ref="Z462:Z525" si="40">IF(A462&lt;&gt;"", Z451&amp;"","")</f>
        <v/>
      </c>
      <c r="AM462" s="6"/>
    </row>
    <row r="463" spans="1:39" x14ac:dyDescent="0.2">
      <c r="A463" s="54" t="str">
        <f>IFERROR(IF(AND(A452=A453,A453=A454,A454=A455,A455=A456,A456=A457,A457=A458,A458=A459,A459=A460,A460=A461,A461=A462),IF(A462+1&gt;MATCH(0,Input_Lieferant!$B$9:$B$158,-1),"",A462+1),A462),"")</f>
        <v/>
      </c>
      <c r="B463" s="30"/>
      <c r="C463" s="30"/>
      <c r="D463" s="30" t="str">
        <f t="shared" si="39"/>
        <v/>
      </c>
      <c r="E463" s="30" t="s">
        <v>178</v>
      </c>
      <c r="F463" s="30" t="s">
        <v>178</v>
      </c>
      <c r="G463" s="54" t="str">
        <f>IF(A463&lt;&gt;"", _xlfn.IFNA(INDEX(Grunddaten!$A$9:$R$134,MATCH(A463,Input_Lieferant!$B$9:$B$134,0),MATCH(Z463,Grunddaten!$A$8:$R$8,0)),""), "")&amp;""</f>
        <v/>
      </c>
      <c r="H463" s="30"/>
      <c r="I463" s="30"/>
      <c r="J463" s="30"/>
      <c r="K463" s="30"/>
      <c r="L463" s="30"/>
      <c r="M463" s="30"/>
      <c r="N463" s="30"/>
      <c r="O463" s="30"/>
      <c r="P463" s="30"/>
      <c r="Q463" s="30"/>
      <c r="R463" s="30"/>
      <c r="S463" s="30"/>
      <c r="T463" s="30"/>
      <c r="U463" s="30"/>
      <c r="V463" s="30"/>
      <c r="W463" s="30"/>
      <c r="X463" s="30"/>
      <c r="Y463" s="30"/>
      <c r="Z463" s="89" t="str">
        <f t="shared" si="40"/>
        <v/>
      </c>
      <c r="AM463" s="6"/>
    </row>
    <row r="464" spans="1:39" x14ac:dyDescent="0.2">
      <c r="A464" t="str">
        <f>IFERROR(IF(AND(A453=A454,A454=A455,A455=A456,A456=A457,A457=A458,A458=A459,A459=A460,A460=A461,A461=A462,A462=A463),IF(A463+1&gt;MATCH(0,Input_Lieferant!$B$9:$B$158,-1),"",A463+1),A463),"")</f>
        <v/>
      </c>
      <c r="B464" s="29"/>
      <c r="C464" s="29"/>
      <c r="D464" s="29" t="str">
        <f t="shared" si="39"/>
        <v/>
      </c>
      <c r="E464" s="29"/>
      <c r="F464" s="29"/>
      <c r="G464" t="str">
        <f>IF(A464&lt;&gt;"", _xlfn.IFNA(INDEX(Grunddaten!$A$9:$R$134,MATCH(A464,Input_Lieferant!$B$9:$B$134,0),MATCH(Z464,Grunddaten!$A$8:$R$8,0)),""), "")&amp;""</f>
        <v/>
      </c>
      <c r="H464" s="29"/>
      <c r="I464" s="29"/>
      <c r="J464" s="29"/>
      <c r="K464" s="29"/>
      <c r="L464" s="29"/>
      <c r="M464" s="29"/>
      <c r="N464" s="29"/>
      <c r="O464" s="29"/>
      <c r="P464" s="29"/>
      <c r="Q464" s="29"/>
      <c r="R464" s="29"/>
      <c r="S464" s="29"/>
      <c r="T464" s="29"/>
      <c r="U464" s="29"/>
      <c r="V464" s="29"/>
      <c r="W464" s="29"/>
      <c r="X464" s="29"/>
      <c r="Y464" s="29"/>
      <c r="Z464" s="29" t="str">
        <f t="shared" si="40"/>
        <v/>
      </c>
      <c r="AM464" s="6"/>
    </row>
    <row r="465" spans="1:39" x14ac:dyDescent="0.2">
      <c r="A465" t="str">
        <f>IFERROR(IF(AND(A454=A455,A455=A456,A456=A457,A457=A458,A458=A459,A459=A460,A460=A461,A461=A462,A462=A463,A463=A464),IF(A464+1&gt;MATCH(0,Input_Lieferant!$B$9:$B$158,-1),"",A464+1),A464),"")</f>
        <v/>
      </c>
      <c r="B465" s="29"/>
      <c r="C465" s="29"/>
      <c r="D465" s="29" t="str">
        <f t="shared" si="39"/>
        <v/>
      </c>
      <c r="E465" s="29"/>
      <c r="F465" s="29"/>
      <c r="G465" t="str">
        <f>IF(A465&lt;&gt;"", _xlfn.IFNA(INDEX(Grunddaten!$A$9:$R$134,MATCH(A465,Input_Lieferant!$B$9:$B$134,0),MATCH(Z465,Grunddaten!$A$8:$R$8,0)),""), "")&amp;""</f>
        <v/>
      </c>
      <c r="H465" s="29"/>
      <c r="I465" s="29"/>
      <c r="J465" s="29"/>
      <c r="K465" s="29"/>
      <c r="L465" s="29"/>
      <c r="M465" s="29"/>
      <c r="N465" s="29"/>
      <c r="O465" s="29"/>
      <c r="P465" s="29"/>
      <c r="Q465" s="29"/>
      <c r="R465" s="29"/>
      <c r="S465" s="29"/>
      <c r="T465" s="29"/>
      <c r="U465" s="29"/>
      <c r="V465" s="29"/>
      <c r="W465" s="29"/>
      <c r="X465" s="29"/>
      <c r="Y465" s="29"/>
      <c r="Z465" s="29" t="str">
        <f t="shared" si="40"/>
        <v/>
      </c>
      <c r="AM465" s="6"/>
    </row>
    <row r="466" spans="1:39" x14ac:dyDescent="0.2">
      <c r="A466" t="str">
        <f>IFERROR(IF(AND(A455=A456,A456=A457,A457=A458,A458=A459,A459=A460,A460=A461,A461=A462,A462=A463,A463=A464,A464=A465),IF(A465+1&gt;MATCH(0,Input_Lieferant!$B$9:$B$158,-1),"",A465+1),A465),"")</f>
        <v/>
      </c>
      <c r="B466" s="29"/>
      <c r="C466" s="29"/>
      <c r="D466" s="29" t="str">
        <f t="shared" si="39"/>
        <v/>
      </c>
      <c r="E466" s="29"/>
      <c r="F466" s="29"/>
      <c r="G466" t="str">
        <f>IF(A466&lt;&gt;"", _xlfn.IFNA(INDEX(Grunddaten!$A$9:$R$134,MATCH(A466,Input_Lieferant!$B$9:$B$134,0),MATCH(Z466,Grunddaten!$A$8:$R$8,0)),""), "")&amp;""</f>
        <v/>
      </c>
      <c r="H466" s="29"/>
      <c r="I466" s="29"/>
      <c r="J466" s="29"/>
      <c r="K466" s="29"/>
      <c r="L466" s="29"/>
      <c r="M466" s="29"/>
      <c r="N466" s="29"/>
      <c r="O466" s="29"/>
      <c r="P466" s="29"/>
      <c r="Q466" s="29"/>
      <c r="R466" s="29"/>
      <c r="S466" s="29"/>
      <c r="T466" s="29"/>
      <c r="U466" s="29"/>
      <c r="V466" s="29"/>
      <c r="W466" s="29"/>
      <c r="X466" s="29"/>
      <c r="Y466" s="29"/>
      <c r="Z466" s="29" t="str">
        <f t="shared" si="40"/>
        <v/>
      </c>
      <c r="AM466" s="6"/>
    </row>
    <row r="467" spans="1:39" x14ac:dyDescent="0.2">
      <c r="A467" t="str">
        <f>IFERROR(IF(AND(A456=A457,A457=A458,A458=A459,A459=A460,A460=A461,A461=A462,A462=A463,A463=A464,A464=A465,A465=A466),IF(A466+1&gt;MATCH(0,Input_Lieferant!$B$9:$B$158,-1),"",A466+1),A466),"")</f>
        <v/>
      </c>
      <c r="B467" s="29"/>
      <c r="C467" s="29"/>
      <c r="D467" s="29" t="str">
        <f t="shared" si="39"/>
        <v/>
      </c>
      <c r="E467" s="29"/>
      <c r="F467" s="29"/>
      <c r="G467" t="str">
        <f>IF(A467&lt;&gt;"", _xlfn.IFNA(INDEX(Grunddaten!$A$9:$R$134,MATCH(A467,Input_Lieferant!$B$9:$B$134,0),MATCH(Z467,Grunddaten!$A$8:$R$8,0)),""), "")&amp;""</f>
        <v/>
      </c>
      <c r="H467" s="29"/>
      <c r="I467" s="29"/>
      <c r="J467" s="29"/>
      <c r="K467" s="29"/>
      <c r="L467" s="29"/>
      <c r="M467" s="29"/>
      <c r="N467" s="29"/>
      <c r="O467" s="29"/>
      <c r="P467" s="29"/>
      <c r="Q467" s="29"/>
      <c r="R467" s="29"/>
      <c r="S467" s="29"/>
      <c r="T467" s="29"/>
      <c r="U467" s="29"/>
      <c r="V467" s="29"/>
      <c r="W467" s="29"/>
      <c r="X467" s="29"/>
      <c r="Y467" s="29"/>
      <c r="Z467" s="29" t="str">
        <f t="shared" si="40"/>
        <v/>
      </c>
      <c r="AM467" s="6"/>
    </row>
    <row r="468" spans="1:39" x14ac:dyDescent="0.2">
      <c r="A468" t="str">
        <f>IFERROR(IF(AND(A457=A458,A458=A459,A459=A460,A460=A461,A461=A462,A462=A463,A463=A464,A464=A465,A465=A466,A466=A467),IF(A467+1&gt;MATCH(0,Input_Lieferant!$B$9:$B$158,-1),"",A467+1),A467),"")</f>
        <v/>
      </c>
      <c r="B468" s="29"/>
      <c r="C468" s="29"/>
      <c r="D468" s="29" t="str">
        <f t="shared" si="39"/>
        <v/>
      </c>
      <c r="E468" s="29"/>
      <c r="F468" s="29"/>
      <c r="G468" t="str">
        <f>IF(A468&lt;&gt;"", _xlfn.IFNA(INDEX(Grunddaten!$A$9:$R$134,MATCH(A468,Input_Lieferant!$B$9:$B$134,0),MATCH(Z468,Grunddaten!$A$8:$R$8,0)),""), "")&amp;""</f>
        <v/>
      </c>
      <c r="H468" s="29"/>
      <c r="I468" s="29"/>
      <c r="J468" s="29"/>
      <c r="K468" s="29"/>
      <c r="L468" s="29"/>
      <c r="M468" s="29"/>
      <c r="N468" s="29"/>
      <c r="O468" s="29"/>
      <c r="P468" s="29"/>
      <c r="Q468" s="29"/>
      <c r="R468" s="29"/>
      <c r="S468" s="29"/>
      <c r="T468" s="29"/>
      <c r="U468" s="29"/>
      <c r="V468" s="29"/>
      <c r="W468" s="29"/>
      <c r="X468" s="29"/>
      <c r="Y468" s="29"/>
      <c r="Z468" s="29" t="str">
        <f t="shared" si="40"/>
        <v/>
      </c>
      <c r="AM468" s="6"/>
    </row>
    <row r="469" spans="1:39" x14ac:dyDescent="0.2">
      <c r="A469" t="str">
        <f>IFERROR(IF(AND(A458=A459,A459=A460,A460=A461,A461=A462,A462=A463,A463=A464,A464=A465,A465=A466,A466=A467,A467=A468),IF(A468+1&gt;MATCH(0,Input_Lieferant!$B$9:$B$158,-1),"",A468+1),A468),"")</f>
        <v/>
      </c>
      <c r="B469" s="29"/>
      <c r="C469" s="29"/>
      <c r="D469" s="29" t="str">
        <f t="shared" si="39"/>
        <v/>
      </c>
      <c r="E469" s="29"/>
      <c r="F469" s="29"/>
      <c r="G469" t="str">
        <f>IF(A469&lt;&gt;"", _xlfn.IFNA(INDEX(Grunddaten!$A$9:$R$134,MATCH(A469,Input_Lieferant!$B$9:$B$134,0),MATCH(Z469,Grunddaten!$A$8:$R$8,0)),""), "")&amp;""</f>
        <v/>
      </c>
      <c r="H469" s="29"/>
      <c r="I469" s="29"/>
      <c r="J469" s="29"/>
      <c r="K469" s="29"/>
      <c r="L469" s="29"/>
      <c r="M469" s="29"/>
      <c r="N469" s="29"/>
      <c r="O469" s="29"/>
      <c r="P469" s="29"/>
      <c r="Q469" s="29"/>
      <c r="R469" s="29"/>
      <c r="S469" s="29"/>
      <c r="T469" s="29"/>
      <c r="U469" s="29"/>
      <c r="V469" s="29"/>
      <c r="W469" s="29"/>
      <c r="X469" s="29"/>
      <c r="Y469" s="29"/>
      <c r="Z469" s="29" t="str">
        <f t="shared" si="40"/>
        <v/>
      </c>
      <c r="AM469" s="6"/>
    </row>
    <row r="470" spans="1:39" x14ac:dyDescent="0.2">
      <c r="A470" t="str">
        <f>IFERROR(IF(AND(A459=A460,A460=A461,A461=A462,A462=A463,A463=A464,A464=A465,A465=A466,A466=A467,A467=A468,A468=A469),IF(A469+1&gt;MATCH(0,Input_Lieferant!$B$9:$B$158,-1),"",A469+1),A469),"")</f>
        <v/>
      </c>
      <c r="B470" s="29"/>
      <c r="C470" s="29"/>
      <c r="D470" s="29" t="str">
        <f t="shared" si="39"/>
        <v/>
      </c>
      <c r="E470" s="29"/>
      <c r="F470" s="29"/>
      <c r="G470" t="str">
        <f>IF(A470&lt;&gt;"", _xlfn.IFNA(INDEX(Grunddaten!$A$9:$R$134,MATCH(A470,Input_Lieferant!$B$9:$B$134,0),MATCH(Z470,Grunddaten!$A$8:$R$8,0)),""), "")&amp;""</f>
        <v/>
      </c>
      <c r="H470" s="29"/>
      <c r="I470" s="29"/>
      <c r="J470" s="29"/>
      <c r="K470" s="29"/>
      <c r="L470" s="29"/>
      <c r="M470" s="29"/>
      <c r="N470" s="29"/>
      <c r="O470" s="29"/>
      <c r="P470" s="29"/>
      <c r="Q470" s="29"/>
      <c r="R470" s="29"/>
      <c r="S470" s="29"/>
      <c r="T470" s="29"/>
      <c r="U470" s="29"/>
      <c r="V470" s="29"/>
      <c r="W470" s="29"/>
      <c r="X470" s="29"/>
      <c r="Y470" s="29"/>
      <c r="Z470" s="29" t="str">
        <f t="shared" si="40"/>
        <v/>
      </c>
      <c r="AM470" s="6"/>
    </row>
    <row r="471" spans="1:39" x14ac:dyDescent="0.2">
      <c r="A471" t="str">
        <f>IFERROR(IF(AND(A460=A461,A461=A462,A462=A463,A463=A464,A464=A465,A465=A466,A466=A467,A467=A468,A468=A469,A469=A470),IF(A470+1&gt;MATCH(0,Input_Lieferant!$B$9:$B$158,-1),"",A470+1),A470),"")</f>
        <v/>
      </c>
      <c r="B471" s="29"/>
      <c r="C471" s="29"/>
      <c r="D471" s="29" t="str">
        <f t="shared" si="39"/>
        <v/>
      </c>
      <c r="E471" s="29"/>
      <c r="F471" s="29"/>
      <c r="G471" t="str">
        <f>IF(A471&lt;&gt;"", _xlfn.IFNA(INDEX(Grunddaten!$A$9:$R$134,MATCH(A471,Input_Lieferant!$B$9:$B$134,0),MATCH(Z471,Grunddaten!$A$8:$R$8,0)),""), "")&amp;""</f>
        <v/>
      </c>
      <c r="H471" s="29"/>
      <c r="I471" s="29"/>
      <c r="J471" s="29"/>
      <c r="K471" s="29"/>
      <c r="L471" s="29"/>
      <c r="M471" s="29"/>
      <c r="N471" s="29"/>
      <c r="O471" s="29"/>
      <c r="P471" s="29"/>
      <c r="Q471" s="29"/>
      <c r="R471" s="29"/>
      <c r="S471" s="29"/>
      <c r="T471" s="29"/>
      <c r="U471" s="29"/>
      <c r="V471" s="29"/>
      <c r="W471" s="29"/>
      <c r="X471" s="29"/>
      <c r="Y471" s="29"/>
      <c r="Z471" s="29" t="str">
        <f t="shared" si="40"/>
        <v/>
      </c>
      <c r="AM471" s="6"/>
    </row>
    <row r="472" spans="1:39" x14ac:dyDescent="0.2">
      <c r="A472" t="str">
        <f>IFERROR(IF(AND(A461=A462,A462=A463,A463=A464,A464=A465,A465=A466,A466=A467,A467=A468,A468=A469,A469=A470,A470=A471),IF(A471+1&gt;MATCH(0,Input_Lieferant!$B$9:$B$158,-1),"",A471+1),A471),"")</f>
        <v/>
      </c>
      <c r="B472" s="29"/>
      <c r="C472" s="29"/>
      <c r="D472" s="29" t="str">
        <f t="shared" ref="D472:D485" si="41">IF(A472="","","001")</f>
        <v/>
      </c>
      <c r="E472" s="29"/>
      <c r="F472" s="29"/>
      <c r="G472" t="str">
        <f>IF(A472&lt;&gt;"", _xlfn.IFNA(INDEX(Grunddaten!$A$9:$R$134,MATCH(A472,Input_Lieferant!$B$9:$B$134,0),MATCH(Z472,Grunddaten!$A$8:$R$8,0)),""), "")&amp;""</f>
        <v/>
      </c>
      <c r="H472" s="29"/>
      <c r="I472" s="29"/>
      <c r="J472" s="29"/>
      <c r="K472" s="29"/>
      <c r="L472" s="29"/>
      <c r="M472" s="29"/>
      <c r="N472" s="29"/>
      <c r="O472" s="29"/>
      <c r="P472" s="29"/>
      <c r="Q472" s="29"/>
      <c r="R472" s="29"/>
      <c r="S472" s="29"/>
      <c r="T472" s="29"/>
      <c r="U472" s="29"/>
      <c r="V472" s="29"/>
      <c r="W472" s="29"/>
      <c r="X472" s="29"/>
      <c r="Y472" s="29"/>
      <c r="Z472" s="29" t="str">
        <f t="shared" si="40"/>
        <v/>
      </c>
      <c r="AM472" s="6"/>
    </row>
    <row r="473" spans="1:39" x14ac:dyDescent="0.2">
      <c r="A473" t="str">
        <f>IFERROR(IF(AND(A462=A463,A463=A464,A464=A465,A465=A466,A466=A467,A467=A468,A468=A469,A469=A470,A470=A471,A471=A472),IF(A472+1&gt;MATCH(0,Input_Lieferant!$B$9:$B$158,-1),"",A472+1),A472),"")</f>
        <v/>
      </c>
      <c r="B473" s="29"/>
      <c r="C473" s="29"/>
      <c r="D473" s="29" t="str">
        <f t="shared" si="41"/>
        <v/>
      </c>
      <c r="E473" s="29"/>
      <c r="F473" s="29"/>
      <c r="G473" t="str">
        <f>IF(A473&lt;&gt;"", _xlfn.IFNA(INDEX(Grunddaten!$A$9:$R$134,MATCH(A473,Input_Lieferant!$B$9:$B$134,0),MATCH(Z473,Grunddaten!$A$8:$R$8,0)),""), "")&amp;""</f>
        <v/>
      </c>
      <c r="H473" s="29"/>
      <c r="I473" s="29"/>
      <c r="J473" s="29"/>
      <c r="K473" s="29"/>
      <c r="L473" s="29"/>
      <c r="M473" s="29"/>
      <c r="N473" s="29"/>
      <c r="O473" s="29"/>
      <c r="P473" s="29"/>
      <c r="Q473" s="29"/>
      <c r="R473" s="29"/>
      <c r="S473" s="29"/>
      <c r="T473" s="29"/>
      <c r="U473" s="29"/>
      <c r="V473" s="29"/>
      <c r="W473" s="29"/>
      <c r="X473" s="29"/>
      <c r="Y473" s="29"/>
      <c r="Z473" s="29" t="str">
        <f t="shared" si="40"/>
        <v/>
      </c>
      <c r="AM473" s="6"/>
    </row>
    <row r="474" spans="1:39" x14ac:dyDescent="0.2">
      <c r="A474" s="54" t="str">
        <f>IFERROR(IF(AND(A463=A464,A464=A465,A465=A466,A466=A467,A467=A468,A468=A469,A469=A470,A470=A471,A471=A472,A472=A473),IF(A473+1&gt;MATCH(0,Input_Lieferant!$B$9:$B$158,-1),"",A473+1),A473),"")</f>
        <v/>
      </c>
      <c r="B474" s="30"/>
      <c r="C474" s="30"/>
      <c r="D474" s="30" t="str">
        <f t="shared" si="41"/>
        <v/>
      </c>
      <c r="E474" s="30"/>
      <c r="F474" s="30"/>
      <c r="G474" s="54" t="str">
        <f>IF(A474&lt;&gt;"", _xlfn.IFNA(INDEX(Grunddaten!$A$9:$R$134,MATCH(A474,Input_Lieferant!$B$9:$B$134,0),MATCH(Z474,Grunddaten!$A$8:$R$8,0)),""), "")&amp;""</f>
        <v/>
      </c>
      <c r="H474" s="30"/>
      <c r="I474" s="30"/>
      <c r="J474" s="30"/>
      <c r="K474" s="30"/>
      <c r="L474" s="30"/>
      <c r="M474" s="30"/>
      <c r="N474" s="30"/>
      <c r="O474" s="30"/>
      <c r="P474" s="30"/>
      <c r="Q474" s="30"/>
      <c r="R474" s="30"/>
      <c r="S474" s="30"/>
      <c r="T474" s="30"/>
      <c r="U474" s="30"/>
      <c r="V474" s="30"/>
      <c r="W474" s="30"/>
      <c r="X474" s="30"/>
      <c r="Y474" s="30"/>
      <c r="Z474" s="89" t="str">
        <f t="shared" si="40"/>
        <v/>
      </c>
      <c r="AM474" s="6"/>
    </row>
    <row r="475" spans="1:39" x14ac:dyDescent="0.2">
      <c r="A475" t="str">
        <f>IFERROR(IF(AND(A464=A465,A465=A466,A466=A467,A467=A468,A468=A469,A469=A470,A470=A471,A471=A472,A472=A473,A473=A474),IF(A474+1&gt;MATCH(0,Input_Lieferant!$B$9:$B$158,-1),"",A474+1),A474),"")</f>
        <v/>
      </c>
      <c r="B475" s="29"/>
      <c r="C475" s="29"/>
      <c r="D475" s="29" t="str">
        <f t="shared" si="41"/>
        <v/>
      </c>
      <c r="E475" s="29"/>
      <c r="F475" s="29"/>
      <c r="G475" t="str">
        <f>IF(A475&lt;&gt;"", _xlfn.IFNA(INDEX(Grunddaten!$A$9:$R$134,MATCH(A475,Input_Lieferant!$B$9:$B$134,0),MATCH(Z475,Grunddaten!$A$8:$R$8,0)),""), "")&amp;""</f>
        <v/>
      </c>
      <c r="H475" s="29"/>
      <c r="I475" s="29"/>
      <c r="J475" s="29"/>
      <c r="K475" s="29"/>
      <c r="L475" s="29"/>
      <c r="M475" s="29"/>
      <c r="N475" s="29"/>
      <c r="O475" s="29"/>
      <c r="P475" s="29"/>
      <c r="Q475" s="29"/>
      <c r="R475" s="29"/>
      <c r="S475" s="29"/>
      <c r="T475" s="29"/>
      <c r="U475" s="29"/>
      <c r="V475" s="29"/>
      <c r="W475" s="29"/>
      <c r="X475" s="29"/>
      <c r="Y475" s="29"/>
      <c r="Z475" s="29" t="str">
        <f t="shared" si="40"/>
        <v/>
      </c>
      <c r="AM475" s="6"/>
    </row>
    <row r="476" spans="1:39" x14ac:dyDescent="0.2">
      <c r="A476" t="str">
        <f>IFERROR(IF(AND(A465=A466,A466=A467,A467=A468,A468=A469,A469=A470,A470=A471,A471=A472,A472=A473,A473=A474,A474=A475),IF(A475+1&gt;MATCH(0,Input_Lieferant!$B$9:$B$158,-1),"",A475+1),A475),"")</f>
        <v/>
      </c>
      <c r="B476" s="29"/>
      <c r="C476" s="29"/>
      <c r="D476" s="29" t="str">
        <f t="shared" si="41"/>
        <v/>
      </c>
      <c r="E476" s="29"/>
      <c r="F476" s="29"/>
      <c r="G476" t="str">
        <f>IF(A476&lt;&gt;"", _xlfn.IFNA(INDEX(Grunddaten!$A$9:$R$134,MATCH(A476,Input_Lieferant!$B$9:$B$134,0),MATCH(Z476,Grunddaten!$A$8:$R$8,0)),""), "")&amp;""</f>
        <v/>
      </c>
      <c r="H476" s="29"/>
      <c r="I476" s="29"/>
      <c r="J476" s="29"/>
      <c r="K476" s="29"/>
      <c r="L476" s="29"/>
      <c r="M476" s="29"/>
      <c r="N476" s="29"/>
      <c r="O476" s="29"/>
      <c r="P476" s="29"/>
      <c r="Q476" s="29"/>
      <c r="R476" s="29"/>
      <c r="S476" s="29"/>
      <c r="T476" s="29"/>
      <c r="U476" s="29"/>
      <c r="V476" s="29"/>
      <c r="W476" s="29"/>
      <c r="X476" s="29"/>
      <c r="Y476" s="29"/>
      <c r="Z476" s="29" t="str">
        <f t="shared" si="40"/>
        <v/>
      </c>
      <c r="AM476" s="6"/>
    </row>
    <row r="477" spans="1:39" x14ac:dyDescent="0.2">
      <c r="A477" t="str">
        <f>IFERROR(IF(AND(A466=A467,A467=A468,A468=A469,A469=A470,A470=A471,A471=A472,A472=A473,A473=A474,A474=A475,A475=A476),IF(A476+1&gt;MATCH(0,Input_Lieferant!$B$9:$B$158,-1),"",A476+1),A476),"")</f>
        <v/>
      </c>
      <c r="B477" s="29"/>
      <c r="C477" s="29"/>
      <c r="D477" s="29" t="str">
        <f t="shared" si="41"/>
        <v/>
      </c>
      <c r="E477" s="29" t="s">
        <v>178</v>
      </c>
      <c r="F477" s="29" t="s">
        <v>178</v>
      </c>
      <c r="G477" t="str">
        <f>IF(A477&lt;&gt;"", _xlfn.IFNA(INDEX(Grunddaten!$A$9:$R$134,MATCH(A477,Input_Lieferant!$B$9:$B$134,0),MATCH(Z477,Grunddaten!$A$8:$R$8,0)),""), "")&amp;""</f>
        <v/>
      </c>
      <c r="H477" s="29"/>
      <c r="I477" s="29"/>
      <c r="J477" s="29"/>
      <c r="K477" s="29"/>
      <c r="L477" s="29"/>
      <c r="M477" s="29"/>
      <c r="N477" s="29"/>
      <c r="O477" s="29"/>
      <c r="P477" s="29"/>
      <c r="Q477" s="29"/>
      <c r="R477" s="29"/>
      <c r="S477" s="29"/>
      <c r="T477" s="29"/>
      <c r="U477" s="29"/>
      <c r="V477" s="29"/>
      <c r="W477" s="29"/>
      <c r="X477" s="29"/>
      <c r="Y477" s="29"/>
      <c r="Z477" s="29" t="str">
        <f t="shared" si="40"/>
        <v/>
      </c>
      <c r="AM477" s="6"/>
    </row>
    <row r="478" spans="1:39" x14ac:dyDescent="0.2">
      <c r="A478" t="str">
        <f>IFERROR(IF(AND(A467=A468,A468=A469,A469=A470,A470=A471,A471=A472,A472=A473,A473=A474,A474=A475,A475=A476,A476=A477),IF(A477+1&gt;MATCH(0,Input_Lieferant!$B$9:$B$158,-1),"",A477+1),A477),"")</f>
        <v/>
      </c>
      <c r="B478" s="29"/>
      <c r="C478" s="29"/>
      <c r="D478" s="29" t="str">
        <f t="shared" si="41"/>
        <v/>
      </c>
      <c r="E478" s="29"/>
      <c r="F478" s="29"/>
      <c r="G478" t="str">
        <f>IF(A478&lt;&gt;"", _xlfn.IFNA(INDEX(Grunddaten!$A$9:$R$134,MATCH(A478,Input_Lieferant!$B$9:$B$134,0),MATCH(Z478,Grunddaten!$A$8:$R$8,0)),""), "")&amp;""</f>
        <v/>
      </c>
      <c r="H478" s="29"/>
      <c r="I478" s="29"/>
      <c r="J478" s="29"/>
      <c r="K478" s="29"/>
      <c r="L478" s="29"/>
      <c r="M478" s="29"/>
      <c r="N478" s="29"/>
      <c r="O478" s="29"/>
      <c r="P478" s="29"/>
      <c r="Q478" s="29"/>
      <c r="R478" s="29"/>
      <c r="S478" s="29"/>
      <c r="T478" s="29"/>
      <c r="U478" s="29"/>
      <c r="V478" s="29"/>
      <c r="W478" s="29"/>
      <c r="X478" s="29"/>
      <c r="Y478" s="29"/>
      <c r="Z478" s="29" t="str">
        <f t="shared" si="40"/>
        <v/>
      </c>
      <c r="AM478" s="6"/>
    </row>
    <row r="479" spans="1:39" x14ac:dyDescent="0.2">
      <c r="A479" t="str">
        <f>IFERROR(IF(AND(A468=A469,A469=A470,A470=A471,A471=A472,A472=A473,A473=A474,A474=A475,A475=A476,A476=A477,A477=A478),IF(A478+1&gt;MATCH(0,Input_Lieferant!$B$9:$B$158,-1),"",A478+1),A478),"")</f>
        <v/>
      </c>
      <c r="B479" s="29"/>
      <c r="C479" s="29"/>
      <c r="D479" s="29" t="str">
        <f t="shared" si="41"/>
        <v/>
      </c>
      <c r="E479" s="29"/>
      <c r="F479" s="29"/>
      <c r="G479" t="str">
        <f>IF(A479&lt;&gt;"", _xlfn.IFNA(INDEX(Grunddaten!$A$9:$R$134,MATCH(A479,Input_Lieferant!$B$9:$B$134,0),MATCH(Z479,Grunddaten!$A$8:$R$8,0)),""), "")&amp;""</f>
        <v/>
      </c>
      <c r="H479" s="29"/>
      <c r="I479" s="29"/>
      <c r="J479" s="29"/>
      <c r="K479" s="29"/>
      <c r="L479" s="29"/>
      <c r="M479" s="29"/>
      <c r="N479" s="29"/>
      <c r="O479" s="29"/>
      <c r="P479" s="29"/>
      <c r="Q479" s="29"/>
      <c r="R479" s="29"/>
      <c r="S479" s="29"/>
      <c r="T479" s="29"/>
      <c r="U479" s="29"/>
      <c r="V479" s="29"/>
      <c r="W479" s="29"/>
      <c r="X479" s="29"/>
      <c r="Y479" s="29"/>
      <c r="Z479" s="29" t="str">
        <f t="shared" si="40"/>
        <v/>
      </c>
      <c r="AM479" s="6"/>
    </row>
    <row r="480" spans="1:39" x14ac:dyDescent="0.2">
      <c r="A480" t="str">
        <f>IFERROR(IF(AND(A469=A470,A470=A471,A471=A472,A472=A473,A473=A474,A474=A475,A475=A476,A476=A477,A477=A478,A478=A479),IF(A479+1&gt;MATCH(0,Input_Lieferant!$B$9:$B$158,-1),"",A479+1),A479),"")</f>
        <v/>
      </c>
      <c r="B480" s="29"/>
      <c r="C480" s="29"/>
      <c r="D480" s="29" t="str">
        <f t="shared" si="41"/>
        <v/>
      </c>
      <c r="E480" s="29"/>
      <c r="F480" s="29"/>
      <c r="G480" t="str">
        <f>IF(A480&lt;&gt;"", _xlfn.IFNA(INDEX(Grunddaten!$A$9:$R$134,MATCH(A480,Input_Lieferant!$B$9:$B$134,0),MATCH(Z480,Grunddaten!$A$8:$R$8,0)),""), "")&amp;""</f>
        <v/>
      </c>
      <c r="H480" s="29"/>
      <c r="I480" s="29"/>
      <c r="J480" s="29"/>
      <c r="K480" s="29"/>
      <c r="L480" s="29"/>
      <c r="M480" s="29"/>
      <c r="N480" s="29"/>
      <c r="O480" s="29"/>
      <c r="P480" s="29"/>
      <c r="Q480" s="29"/>
      <c r="R480" s="29"/>
      <c r="S480" s="29"/>
      <c r="T480" s="29"/>
      <c r="U480" s="29"/>
      <c r="V480" s="29"/>
      <c r="W480" s="29"/>
      <c r="X480" s="29"/>
      <c r="Y480" s="29"/>
      <c r="Z480" s="29" t="str">
        <f t="shared" si="40"/>
        <v/>
      </c>
      <c r="AM480" s="6"/>
    </row>
    <row r="481" spans="1:39" x14ac:dyDescent="0.2">
      <c r="A481" t="str">
        <f>IFERROR(IF(AND(A470=A471,A471=A472,A472=A473,A473=A474,A474=A475,A475=A476,A476=A477,A477=A478,A478=A479,A479=A480),IF(A480+1&gt;MATCH(0,Input_Lieferant!$B$9:$B$158,-1),"",A480+1),A480),"")</f>
        <v/>
      </c>
      <c r="B481" s="29"/>
      <c r="C481" s="29"/>
      <c r="D481" s="29" t="str">
        <f t="shared" si="41"/>
        <v/>
      </c>
      <c r="E481" s="29"/>
      <c r="F481" s="29"/>
      <c r="G481" t="str">
        <f>IF(A481&lt;&gt;"", _xlfn.IFNA(INDEX(Grunddaten!$A$9:$R$134,MATCH(A481,Input_Lieferant!$B$9:$B$134,0),MATCH(Z481,Grunddaten!$A$8:$R$8,0)),""), "")&amp;""</f>
        <v/>
      </c>
      <c r="H481" s="29"/>
      <c r="I481" s="29"/>
      <c r="J481" s="29"/>
      <c r="K481" s="29"/>
      <c r="L481" s="29"/>
      <c r="M481" s="29"/>
      <c r="N481" s="29"/>
      <c r="O481" s="29"/>
      <c r="P481" s="29"/>
      <c r="Q481" s="29"/>
      <c r="R481" s="29"/>
      <c r="S481" s="29"/>
      <c r="T481" s="29"/>
      <c r="U481" s="29"/>
      <c r="V481" s="29"/>
      <c r="W481" s="29"/>
      <c r="X481" s="29"/>
      <c r="Y481" s="29"/>
      <c r="Z481" s="29" t="str">
        <f t="shared" si="40"/>
        <v/>
      </c>
      <c r="AM481" s="6"/>
    </row>
    <row r="482" spans="1:39" x14ac:dyDescent="0.2">
      <c r="A482" t="str">
        <f>IFERROR(IF(AND(A471=A472,A472=A473,A473=A474,A474=A475,A475=A476,A476=A477,A477=A478,A478=A479,A479=A480,A480=A481),IF(A481+1&gt;MATCH(0,Input_Lieferant!$B$9:$B$158,-1),"",A481+1),A481),"")</f>
        <v/>
      </c>
      <c r="B482" s="29"/>
      <c r="C482" s="29"/>
      <c r="D482" s="29" t="str">
        <f t="shared" si="41"/>
        <v/>
      </c>
      <c r="E482" s="29"/>
      <c r="F482" s="29"/>
      <c r="G482" t="str">
        <f>IF(A482&lt;&gt;"", _xlfn.IFNA(INDEX(Grunddaten!$A$9:$R$134,MATCH(A482,Input_Lieferant!$B$9:$B$134,0),MATCH(Z482,Grunddaten!$A$8:$R$8,0)),""), "")&amp;""</f>
        <v/>
      </c>
      <c r="H482" s="29"/>
      <c r="I482" s="29"/>
      <c r="J482" s="29"/>
      <c r="K482" s="29"/>
      <c r="L482" s="29"/>
      <c r="M482" s="29"/>
      <c r="N482" s="29"/>
      <c r="O482" s="29"/>
      <c r="P482" s="29"/>
      <c r="Q482" s="29"/>
      <c r="R482" s="29"/>
      <c r="S482" s="29"/>
      <c r="T482" s="29"/>
      <c r="U482" s="29"/>
      <c r="V482" s="29"/>
      <c r="W482" s="29"/>
      <c r="X482" s="29"/>
      <c r="Y482" s="29"/>
      <c r="Z482" s="29" t="str">
        <f t="shared" si="40"/>
        <v/>
      </c>
      <c r="AM482" s="6"/>
    </row>
    <row r="483" spans="1:39" x14ac:dyDescent="0.2">
      <c r="A483" t="str">
        <f>IFERROR(IF(AND(A472=A473,A473=A474,A474=A475,A475=A476,A476=A477,A477=A478,A478=A479,A479=A480,A480=A481,A481=A482),IF(A482+1&gt;MATCH(0,Input_Lieferant!$B$9:$B$158,-1),"",A482+1),A482),"")</f>
        <v/>
      </c>
      <c r="B483" s="29"/>
      <c r="C483" s="29"/>
      <c r="D483" s="29" t="str">
        <f t="shared" si="41"/>
        <v/>
      </c>
      <c r="E483" s="29"/>
      <c r="F483" s="29"/>
      <c r="G483" t="str">
        <f>IF(A483&lt;&gt;"", _xlfn.IFNA(INDEX(Grunddaten!$A$9:$R$134,MATCH(A483,Input_Lieferant!$B$9:$B$134,0),MATCH(Z483,Grunddaten!$A$8:$R$8,0)),""), "")&amp;""</f>
        <v/>
      </c>
      <c r="H483" s="29"/>
      <c r="I483" s="29"/>
      <c r="J483" s="29"/>
      <c r="K483" s="29"/>
      <c r="L483" s="29"/>
      <c r="M483" s="29"/>
      <c r="N483" s="29"/>
      <c r="O483" s="29"/>
      <c r="P483" s="29"/>
      <c r="Q483" s="29"/>
      <c r="R483" s="29"/>
      <c r="S483" s="29"/>
      <c r="T483" s="29"/>
      <c r="U483" s="29"/>
      <c r="V483" s="29"/>
      <c r="W483" s="29"/>
      <c r="X483" s="29"/>
      <c r="Y483" s="29"/>
      <c r="Z483" s="29" t="str">
        <f t="shared" si="40"/>
        <v/>
      </c>
      <c r="AM483" s="6"/>
    </row>
    <row r="484" spans="1:39" x14ac:dyDescent="0.2">
      <c r="A484" t="str">
        <f>IFERROR(IF(AND(A473=A474,A474=A475,A475=A476,A476=A477,A477=A478,A478=A479,A479=A480,A480=A481,A481=A482,A482=A483),IF(A483+1&gt;MATCH(0,Input_Lieferant!$B$9:$B$158,-1),"",A483+1),A483),"")</f>
        <v/>
      </c>
      <c r="B484" s="29"/>
      <c r="C484" s="29"/>
      <c r="D484" s="29" t="str">
        <f t="shared" si="41"/>
        <v/>
      </c>
      <c r="E484" s="29"/>
      <c r="F484" s="29"/>
      <c r="G484" t="str">
        <f>IF(A484&lt;&gt;"", _xlfn.IFNA(INDEX(Grunddaten!$A$9:$R$134,MATCH(A484,Input_Lieferant!$B$9:$B$134,0),MATCH(Z484,Grunddaten!$A$8:$R$8,0)),""), "")&amp;""</f>
        <v/>
      </c>
      <c r="H484" s="29"/>
      <c r="I484" s="29"/>
      <c r="J484" s="29"/>
      <c r="K484" s="29"/>
      <c r="L484" s="29"/>
      <c r="M484" s="29"/>
      <c r="N484" s="29"/>
      <c r="O484" s="29"/>
      <c r="P484" s="29"/>
      <c r="Q484" s="29"/>
      <c r="R484" s="29"/>
      <c r="S484" s="29"/>
      <c r="T484" s="29"/>
      <c r="U484" s="29"/>
      <c r="V484" s="29"/>
      <c r="W484" s="29"/>
      <c r="X484" s="29"/>
      <c r="Y484" s="29"/>
      <c r="Z484" s="29" t="str">
        <f t="shared" si="40"/>
        <v/>
      </c>
      <c r="AM484" s="6"/>
    </row>
    <row r="485" spans="1:39" x14ac:dyDescent="0.2">
      <c r="A485" s="54" t="str">
        <f>IFERROR(IF(AND(A474=A475,A475=A476,A476=A477,A477=A478,A478=A479,A479=A480,A480=A481,A481=A482,A482=A483,A483=A484),IF(A484+1&gt;MATCH(0,Input_Lieferant!$B$9:$B$158,-1),"",A484+1),A484),"")</f>
        <v/>
      </c>
      <c r="B485" s="30"/>
      <c r="C485" s="30"/>
      <c r="D485" s="30" t="str">
        <f t="shared" si="41"/>
        <v/>
      </c>
      <c r="E485" s="30"/>
      <c r="F485" s="30"/>
      <c r="G485" s="54" t="str">
        <f>IF(A485&lt;&gt;"", _xlfn.IFNA(INDEX(Grunddaten!$A$9:$R$134,MATCH(A485,Input_Lieferant!$B$9:$B$134,0),MATCH(Z485,Grunddaten!$A$8:$R$8,0)),""), "")&amp;""</f>
        <v/>
      </c>
      <c r="H485" s="30"/>
      <c r="I485" s="30"/>
      <c r="J485" s="30"/>
      <c r="K485" s="30"/>
      <c r="L485" s="30"/>
      <c r="M485" s="30"/>
      <c r="N485" s="30"/>
      <c r="O485" s="30"/>
      <c r="P485" s="30"/>
      <c r="Q485" s="30"/>
      <c r="R485" s="30"/>
      <c r="S485" s="30"/>
      <c r="T485" s="30"/>
      <c r="U485" s="30"/>
      <c r="V485" s="30"/>
      <c r="W485" s="30"/>
      <c r="X485" s="30"/>
      <c r="Y485" s="30"/>
      <c r="Z485" s="89" t="str">
        <f t="shared" si="40"/>
        <v/>
      </c>
      <c r="AM485" s="6"/>
    </row>
    <row r="486" spans="1:39" x14ac:dyDescent="0.2">
      <c r="A486" t="str">
        <f>IFERROR(IF(AND(A475=A476,A476=A477,A477=A478,A478=A479,A479=A480,A480=A481,A481=A482,A482=A483,A483=A484,A484=A485),IF(A485+1&gt;MATCH(0,Input_Lieferant!$B$9:$B$158,-1),"",A485+1),A485),"")</f>
        <v/>
      </c>
      <c r="B486" s="29"/>
      <c r="C486" s="29"/>
      <c r="D486" s="29" t="str">
        <f t="shared" ref="D486:D499" si="42">IF(A486="","","001")</f>
        <v/>
      </c>
      <c r="E486" s="29"/>
      <c r="F486" s="29"/>
      <c r="G486" t="str">
        <f>IF(A486&lt;&gt;"", _xlfn.IFNA(INDEX(Grunddaten!$A$9:$R$134,MATCH(A486,Input_Lieferant!$B$9:$B$134,0),MATCH(Z486,Grunddaten!$A$8:$R$8,0)),""), "")&amp;""</f>
        <v/>
      </c>
      <c r="H486" s="29"/>
      <c r="I486" s="29"/>
      <c r="J486" s="29"/>
      <c r="K486" s="29"/>
      <c r="L486" s="29"/>
      <c r="M486" s="29"/>
      <c r="N486" s="29"/>
      <c r="O486" s="29"/>
      <c r="P486" s="29"/>
      <c r="Q486" s="29"/>
      <c r="R486" s="29"/>
      <c r="S486" s="29"/>
      <c r="T486" s="29"/>
      <c r="U486" s="29"/>
      <c r="V486" s="29"/>
      <c r="W486" s="29"/>
      <c r="X486" s="29"/>
      <c r="Y486" s="29"/>
      <c r="Z486" s="29" t="str">
        <f t="shared" si="40"/>
        <v/>
      </c>
      <c r="AM486" s="6"/>
    </row>
    <row r="487" spans="1:39" x14ac:dyDescent="0.2">
      <c r="A487" t="str">
        <f>IFERROR(IF(AND(A476=A477,A477=A478,A478=A479,A479=A480,A480=A481,A481=A482,A482=A483,A483=A484,A484=A485,A485=A486),IF(A486+1&gt;MATCH(0,Input_Lieferant!$B$9:$B$158,-1),"",A486+1),A486),"")</f>
        <v/>
      </c>
      <c r="B487" s="29"/>
      <c r="C487" s="29"/>
      <c r="D487" s="29" t="str">
        <f t="shared" si="42"/>
        <v/>
      </c>
      <c r="E487" s="29"/>
      <c r="F487" s="29"/>
      <c r="G487" t="str">
        <f>IF(A487&lt;&gt;"", _xlfn.IFNA(INDEX(Grunddaten!$A$9:$R$134,MATCH(A487,Input_Lieferant!$B$9:$B$134,0),MATCH(Z487,Grunddaten!$A$8:$R$8,0)),""), "")&amp;""</f>
        <v/>
      </c>
      <c r="H487" s="29"/>
      <c r="I487" s="29"/>
      <c r="J487" s="29"/>
      <c r="K487" s="29"/>
      <c r="L487" s="29"/>
      <c r="M487" s="29"/>
      <c r="N487" s="29"/>
      <c r="O487" s="29"/>
      <c r="P487" s="29"/>
      <c r="Q487" s="29"/>
      <c r="R487" s="29"/>
      <c r="S487" s="29"/>
      <c r="T487" s="29"/>
      <c r="U487" s="29"/>
      <c r="V487" s="29"/>
      <c r="W487" s="29"/>
      <c r="X487" s="29"/>
      <c r="Y487" s="29"/>
      <c r="Z487" s="29" t="str">
        <f t="shared" si="40"/>
        <v/>
      </c>
      <c r="AM487" s="6"/>
    </row>
    <row r="488" spans="1:39" x14ac:dyDescent="0.2">
      <c r="A488" t="str">
        <f>IFERROR(IF(AND(A477=A478,A478=A479,A479=A480,A480=A481,A481=A482,A482=A483,A483=A484,A484=A485,A485=A486,A486=A487),IF(A487+1&gt;MATCH(0,Input_Lieferant!$B$9:$B$158,-1),"",A487+1),A487),"")</f>
        <v/>
      </c>
      <c r="B488" s="29"/>
      <c r="C488" s="29"/>
      <c r="D488" s="29" t="str">
        <f t="shared" si="42"/>
        <v/>
      </c>
      <c r="E488" s="29"/>
      <c r="F488" s="29"/>
      <c r="G488" t="str">
        <f>IF(A488&lt;&gt;"", _xlfn.IFNA(INDEX(Grunddaten!$A$9:$R$134,MATCH(A488,Input_Lieferant!$B$9:$B$134,0),MATCH(Z488,Grunddaten!$A$8:$R$8,0)),""), "")&amp;""</f>
        <v/>
      </c>
      <c r="H488" s="29"/>
      <c r="I488" s="29"/>
      <c r="J488" s="29"/>
      <c r="K488" s="29"/>
      <c r="L488" s="29"/>
      <c r="M488" s="29"/>
      <c r="N488" s="29"/>
      <c r="O488" s="29"/>
      <c r="P488" s="29"/>
      <c r="Q488" s="29"/>
      <c r="R488" s="29"/>
      <c r="S488" s="29"/>
      <c r="T488" s="29"/>
      <c r="U488" s="29"/>
      <c r="V488" s="29"/>
      <c r="W488" s="29"/>
      <c r="X488" s="29"/>
      <c r="Y488" s="29"/>
      <c r="Z488" s="29" t="str">
        <f t="shared" si="40"/>
        <v/>
      </c>
      <c r="AM488" s="6"/>
    </row>
    <row r="489" spans="1:39" x14ac:dyDescent="0.2">
      <c r="A489" t="str">
        <f>IFERROR(IF(AND(A478=A479,A479=A480,A480=A481,A481=A482,A482=A483,A483=A484,A484=A485,A485=A486,A486=A487,A487=A488),IF(A488+1&gt;MATCH(0,Input_Lieferant!$B$9:$B$158,-1),"",A488+1),A488),"")</f>
        <v/>
      </c>
      <c r="B489" s="29"/>
      <c r="C489" s="29"/>
      <c r="D489" s="29" t="str">
        <f t="shared" si="42"/>
        <v/>
      </c>
      <c r="E489" s="29"/>
      <c r="F489" s="29"/>
      <c r="G489" t="str">
        <f>IF(A489&lt;&gt;"", _xlfn.IFNA(INDEX(Grunddaten!$A$9:$R$134,MATCH(A489,Input_Lieferant!$B$9:$B$134,0),MATCH(Z489,Grunddaten!$A$8:$R$8,0)),""), "")&amp;""</f>
        <v/>
      </c>
      <c r="H489" s="29"/>
      <c r="I489" s="29"/>
      <c r="J489" s="29"/>
      <c r="K489" s="29"/>
      <c r="L489" s="29"/>
      <c r="M489" s="29"/>
      <c r="N489" s="29"/>
      <c r="O489" s="29"/>
      <c r="P489" s="29"/>
      <c r="Q489" s="29"/>
      <c r="R489" s="29"/>
      <c r="S489" s="29"/>
      <c r="T489" s="29"/>
      <c r="U489" s="29"/>
      <c r="V489" s="29"/>
      <c r="W489" s="29"/>
      <c r="X489" s="29"/>
      <c r="Y489" s="29"/>
      <c r="Z489" s="29" t="str">
        <f t="shared" si="40"/>
        <v/>
      </c>
      <c r="AM489" s="6"/>
    </row>
    <row r="490" spans="1:39" x14ac:dyDescent="0.2">
      <c r="A490" t="str">
        <f>IFERROR(IF(AND(A479=A480,A480=A481,A481=A482,A482=A483,A483=A484,A484=A485,A485=A486,A486=A487,A487=A488,A488=A489),IF(A489+1&gt;MATCH(0,Input_Lieferant!$B$9:$B$158,-1),"",A489+1),A489),"")</f>
        <v/>
      </c>
      <c r="B490" s="29"/>
      <c r="C490" s="29"/>
      <c r="D490" s="29" t="str">
        <f t="shared" si="42"/>
        <v/>
      </c>
      <c r="E490" s="29"/>
      <c r="F490" s="29"/>
      <c r="G490" t="str">
        <f>IF(A490&lt;&gt;"", _xlfn.IFNA(INDEX(Grunddaten!$A$9:$R$134,MATCH(A490,Input_Lieferant!$B$9:$B$134,0),MATCH(Z490,Grunddaten!$A$8:$R$8,0)),""), "")&amp;""</f>
        <v/>
      </c>
      <c r="H490" s="29"/>
      <c r="I490" s="29"/>
      <c r="J490" s="29"/>
      <c r="K490" s="29"/>
      <c r="L490" s="29"/>
      <c r="M490" s="29"/>
      <c r="N490" s="29"/>
      <c r="O490" s="29"/>
      <c r="P490" s="29"/>
      <c r="Q490" s="29"/>
      <c r="R490" s="29"/>
      <c r="S490" s="29"/>
      <c r="T490" s="29"/>
      <c r="U490" s="29"/>
      <c r="V490" s="29"/>
      <c r="W490" s="29"/>
      <c r="X490" s="29"/>
      <c r="Y490" s="29"/>
      <c r="Z490" s="29" t="str">
        <f t="shared" si="40"/>
        <v/>
      </c>
      <c r="AM490" s="6"/>
    </row>
    <row r="491" spans="1:39" x14ac:dyDescent="0.2">
      <c r="A491" t="str">
        <f>IFERROR(IF(AND(A480=A481,A481=A482,A482=A483,A483=A484,A484=A485,A485=A486,A486=A487,A487=A488,A488=A489,A489=A490),IF(A490+1&gt;MATCH(0,Input_Lieferant!$B$9:$B$158,-1),"",A490+1),A490),"")</f>
        <v/>
      </c>
      <c r="B491" s="29"/>
      <c r="C491" s="29"/>
      <c r="D491" s="29" t="str">
        <f t="shared" si="42"/>
        <v/>
      </c>
      <c r="E491" s="29" t="s">
        <v>178</v>
      </c>
      <c r="F491" s="29" t="s">
        <v>178</v>
      </c>
      <c r="G491" t="str">
        <f>IF(A491&lt;&gt;"", _xlfn.IFNA(INDEX(Grunddaten!$A$9:$R$134,MATCH(A491,Input_Lieferant!$B$9:$B$134,0),MATCH(Z491,Grunddaten!$A$8:$R$8,0)),""), "")&amp;""</f>
        <v/>
      </c>
      <c r="H491" s="29"/>
      <c r="I491" s="29"/>
      <c r="J491" s="29"/>
      <c r="K491" s="29"/>
      <c r="L491" s="29"/>
      <c r="M491" s="29"/>
      <c r="N491" s="29"/>
      <c r="O491" s="29"/>
      <c r="P491" s="29"/>
      <c r="Q491" s="29"/>
      <c r="R491" s="29"/>
      <c r="S491" s="29"/>
      <c r="T491" s="29"/>
      <c r="U491" s="29"/>
      <c r="V491" s="29"/>
      <c r="W491" s="29"/>
      <c r="X491" s="29"/>
      <c r="Y491" s="29"/>
      <c r="Z491" s="29" t="str">
        <f t="shared" si="40"/>
        <v/>
      </c>
      <c r="AM491" s="6"/>
    </row>
    <row r="492" spans="1:39" x14ac:dyDescent="0.2">
      <c r="A492" t="str">
        <f>IFERROR(IF(AND(A481=A482,A482=A483,A483=A484,A484=A485,A485=A486,A486=A487,A487=A488,A488=A489,A489=A490,A490=A491),IF(A491+1&gt;MATCH(0,Input_Lieferant!$B$9:$B$158,-1),"",A491+1),A491),"")</f>
        <v/>
      </c>
      <c r="B492" s="29"/>
      <c r="C492" s="29"/>
      <c r="D492" s="29" t="str">
        <f t="shared" si="42"/>
        <v/>
      </c>
      <c r="E492" s="29"/>
      <c r="F492" s="29"/>
      <c r="G492" t="str">
        <f>IF(A492&lt;&gt;"", _xlfn.IFNA(INDEX(Grunddaten!$A$9:$R$134,MATCH(A492,Input_Lieferant!$B$9:$B$134,0),MATCH(Z492,Grunddaten!$A$8:$R$8,0)),""), "")&amp;""</f>
        <v/>
      </c>
      <c r="H492" s="29"/>
      <c r="I492" s="29"/>
      <c r="J492" s="29"/>
      <c r="K492" s="29"/>
      <c r="L492" s="29"/>
      <c r="M492" s="29"/>
      <c r="N492" s="29"/>
      <c r="O492" s="29"/>
      <c r="P492" s="29"/>
      <c r="Q492" s="29"/>
      <c r="R492" s="29"/>
      <c r="S492" s="29"/>
      <c r="T492" s="29"/>
      <c r="U492" s="29"/>
      <c r="V492" s="29"/>
      <c r="W492" s="29"/>
      <c r="X492" s="29"/>
      <c r="Y492" s="29"/>
      <c r="Z492" s="29" t="str">
        <f t="shared" si="40"/>
        <v/>
      </c>
      <c r="AM492" s="6"/>
    </row>
    <row r="493" spans="1:39" x14ac:dyDescent="0.2">
      <c r="A493" t="str">
        <f>IFERROR(IF(AND(A482=A483,A483=A484,A484=A485,A485=A486,A486=A487,A487=A488,A488=A489,A489=A490,A490=A491,A491=A492),IF(A492+1&gt;MATCH(0,Input_Lieferant!$B$9:$B$158,-1),"",A492+1),A492),"")</f>
        <v/>
      </c>
      <c r="B493" s="29"/>
      <c r="C493" s="29"/>
      <c r="D493" s="29" t="str">
        <f t="shared" si="42"/>
        <v/>
      </c>
      <c r="E493" s="29"/>
      <c r="F493" s="29"/>
      <c r="G493" t="str">
        <f>IF(A493&lt;&gt;"", _xlfn.IFNA(INDEX(Grunddaten!$A$9:$R$134,MATCH(A493,Input_Lieferant!$B$9:$B$134,0),MATCH(Z493,Grunddaten!$A$8:$R$8,0)),""), "")&amp;""</f>
        <v/>
      </c>
      <c r="H493" s="29"/>
      <c r="I493" s="29"/>
      <c r="J493" s="29"/>
      <c r="K493" s="29"/>
      <c r="L493" s="29"/>
      <c r="M493" s="29"/>
      <c r="N493" s="29"/>
      <c r="O493" s="29"/>
      <c r="P493" s="29"/>
      <c r="Q493" s="29"/>
      <c r="R493" s="29"/>
      <c r="S493" s="29"/>
      <c r="T493" s="29"/>
      <c r="U493" s="29"/>
      <c r="V493" s="29"/>
      <c r="W493" s="29"/>
      <c r="X493" s="29"/>
      <c r="Y493" s="29"/>
      <c r="Z493" s="29" t="str">
        <f t="shared" si="40"/>
        <v/>
      </c>
      <c r="AM493" s="6"/>
    </row>
    <row r="494" spans="1:39" x14ac:dyDescent="0.2">
      <c r="A494" t="str">
        <f>IFERROR(IF(AND(A483=A484,A484=A485,A485=A486,A486=A487,A487=A488,A488=A489,A489=A490,A490=A491,A491=A492,A492=A493),IF(A493+1&gt;MATCH(0,Input_Lieferant!$B$9:$B$158,-1),"",A493+1),A493),"")</f>
        <v/>
      </c>
      <c r="B494" s="29"/>
      <c r="C494" s="29"/>
      <c r="D494" s="29" t="str">
        <f t="shared" si="42"/>
        <v/>
      </c>
      <c r="E494" s="29"/>
      <c r="F494" s="29"/>
      <c r="G494" t="str">
        <f>IF(A494&lt;&gt;"", _xlfn.IFNA(INDEX(Grunddaten!$A$9:$R$134,MATCH(A494,Input_Lieferant!$B$9:$B$134,0),MATCH(Z494,Grunddaten!$A$8:$R$8,0)),""), "")&amp;""</f>
        <v/>
      </c>
      <c r="H494" s="29"/>
      <c r="I494" s="29"/>
      <c r="J494" s="29"/>
      <c r="K494" s="29"/>
      <c r="L494" s="29"/>
      <c r="M494" s="29"/>
      <c r="N494" s="29"/>
      <c r="O494" s="29"/>
      <c r="P494" s="29"/>
      <c r="Q494" s="29"/>
      <c r="R494" s="29"/>
      <c r="S494" s="29"/>
      <c r="T494" s="29"/>
      <c r="U494" s="29"/>
      <c r="V494" s="29"/>
      <c r="W494" s="29"/>
      <c r="X494" s="29"/>
      <c r="Y494" s="29"/>
      <c r="Z494" s="29" t="str">
        <f t="shared" si="40"/>
        <v/>
      </c>
      <c r="AM494" s="6"/>
    </row>
    <row r="495" spans="1:39" x14ac:dyDescent="0.2">
      <c r="A495" t="str">
        <f>IFERROR(IF(AND(A484=A485,A485=A486,A486=A487,A487=A488,A488=A489,A489=A490,A490=A491,A491=A492,A492=A493,A493=A494),IF(A494+1&gt;MATCH(0,Input_Lieferant!$B$9:$B$158,-1),"",A494+1),A494),"")</f>
        <v/>
      </c>
      <c r="B495" s="29"/>
      <c r="C495" s="29"/>
      <c r="D495" s="29" t="str">
        <f t="shared" si="42"/>
        <v/>
      </c>
      <c r="E495" s="29"/>
      <c r="F495" s="29"/>
      <c r="G495" t="str">
        <f>IF(A495&lt;&gt;"", _xlfn.IFNA(INDEX(Grunddaten!$A$9:$R$134,MATCH(A495,Input_Lieferant!$B$9:$B$134,0),MATCH(Z495,Grunddaten!$A$8:$R$8,0)),""), "")&amp;""</f>
        <v/>
      </c>
      <c r="H495" s="29"/>
      <c r="I495" s="29"/>
      <c r="J495" s="29"/>
      <c r="K495" s="29"/>
      <c r="L495" s="29"/>
      <c r="M495" s="29"/>
      <c r="N495" s="29"/>
      <c r="O495" s="29"/>
      <c r="P495" s="29"/>
      <c r="Q495" s="29"/>
      <c r="R495" s="29"/>
      <c r="S495" s="29"/>
      <c r="T495" s="29"/>
      <c r="U495" s="29"/>
      <c r="V495" s="29"/>
      <c r="W495" s="29"/>
      <c r="X495" s="29"/>
      <c r="Y495" s="29"/>
      <c r="Z495" s="29" t="str">
        <f t="shared" si="40"/>
        <v/>
      </c>
      <c r="AM495" s="6"/>
    </row>
    <row r="496" spans="1:39" x14ac:dyDescent="0.2">
      <c r="A496" s="54" t="str">
        <f>IFERROR(IF(AND(A485=A486,A486=A487,A487=A488,A488=A489,A489=A490,A490=A491,A491=A492,A492=A493,A493=A494,A494=A495),IF(A495+1&gt;MATCH(0,Input_Lieferant!$B$9:$B$158,-1),"",A495+1),A495),"")</f>
        <v/>
      </c>
      <c r="B496" s="30"/>
      <c r="C496" s="30"/>
      <c r="D496" s="30" t="str">
        <f t="shared" si="42"/>
        <v/>
      </c>
      <c r="E496" s="30"/>
      <c r="F496" s="30"/>
      <c r="G496" s="54" t="str">
        <f>IF(A496&lt;&gt;"", _xlfn.IFNA(INDEX(Grunddaten!$A$9:$R$134,MATCH(A496,Input_Lieferant!$B$9:$B$134,0),MATCH(Z496,Grunddaten!$A$8:$R$8,0)),""), "")&amp;""</f>
        <v/>
      </c>
      <c r="H496" s="30"/>
      <c r="I496" s="30"/>
      <c r="J496" s="30"/>
      <c r="K496" s="30"/>
      <c r="L496" s="30"/>
      <c r="M496" s="30"/>
      <c r="N496" s="30"/>
      <c r="O496" s="30"/>
      <c r="P496" s="30"/>
      <c r="Q496" s="30"/>
      <c r="R496" s="30"/>
      <c r="S496" s="30"/>
      <c r="T496" s="30"/>
      <c r="U496" s="30"/>
      <c r="V496" s="30"/>
      <c r="W496" s="30"/>
      <c r="X496" s="30"/>
      <c r="Y496" s="30"/>
      <c r="Z496" s="89" t="str">
        <f t="shared" si="40"/>
        <v/>
      </c>
      <c r="AM496" s="6"/>
    </row>
    <row r="497" spans="1:39" x14ac:dyDescent="0.2">
      <c r="A497" t="str">
        <f>IFERROR(IF(AND(A486=A487,A487=A488,A488=A489,A489=A490,A490=A491,A491=A492,A492=A493,A493=A494,A494=A495,A495=A496),IF(A496+1&gt;MATCH(0,Input_Lieferant!$B$9:$B$158,-1),"",A496+1),A496),"")</f>
        <v/>
      </c>
      <c r="B497" s="29"/>
      <c r="C497" s="29"/>
      <c r="D497" s="29" t="str">
        <f t="shared" si="42"/>
        <v/>
      </c>
      <c r="E497" s="29"/>
      <c r="F497" s="29"/>
      <c r="G497" t="str">
        <f>IF(A497&lt;&gt;"", _xlfn.IFNA(INDEX(Grunddaten!$A$9:$R$134,MATCH(A497,Input_Lieferant!$B$9:$B$134,0),MATCH(Z497,Grunddaten!$A$8:$R$8,0)),""), "")&amp;""</f>
        <v/>
      </c>
      <c r="H497" s="29"/>
      <c r="I497" s="29"/>
      <c r="J497" s="29"/>
      <c r="K497" s="29"/>
      <c r="L497" s="29"/>
      <c r="M497" s="29"/>
      <c r="N497" s="29"/>
      <c r="O497" s="29"/>
      <c r="P497" s="29"/>
      <c r="Q497" s="29"/>
      <c r="R497" s="29"/>
      <c r="S497" s="29"/>
      <c r="T497" s="29"/>
      <c r="U497" s="29"/>
      <c r="V497" s="29"/>
      <c r="W497" s="29"/>
      <c r="X497" s="29"/>
      <c r="Y497" s="29"/>
      <c r="Z497" s="29" t="str">
        <f t="shared" si="40"/>
        <v/>
      </c>
      <c r="AM497" s="6"/>
    </row>
    <row r="498" spans="1:39" x14ac:dyDescent="0.2">
      <c r="A498" t="str">
        <f>IFERROR(IF(AND(A487=A488,A488=A489,A489=A490,A490=A491,A491=A492,A492=A493,A493=A494,A494=A495,A495=A496,A496=A497),IF(A497+1&gt;MATCH(0,Input_Lieferant!$B$9:$B$158,-1),"",A497+1),A497),"")</f>
        <v/>
      </c>
      <c r="B498" s="29"/>
      <c r="C498" s="29"/>
      <c r="D498" s="29" t="str">
        <f t="shared" si="42"/>
        <v/>
      </c>
      <c r="E498" s="29"/>
      <c r="F498" s="29"/>
      <c r="G498" t="str">
        <f>IF(A498&lt;&gt;"", _xlfn.IFNA(INDEX(Grunddaten!$A$9:$R$134,MATCH(A498,Input_Lieferant!$B$9:$B$134,0),MATCH(Z498,Grunddaten!$A$8:$R$8,0)),""), "")&amp;""</f>
        <v/>
      </c>
      <c r="H498" s="29"/>
      <c r="I498" s="29"/>
      <c r="J498" s="29"/>
      <c r="K498" s="29"/>
      <c r="L498" s="29"/>
      <c r="M498" s="29"/>
      <c r="N498" s="29"/>
      <c r="O498" s="29"/>
      <c r="P498" s="29"/>
      <c r="Q498" s="29"/>
      <c r="R498" s="29"/>
      <c r="S498" s="29"/>
      <c r="T498" s="29"/>
      <c r="U498" s="29"/>
      <c r="V498" s="29"/>
      <c r="W498" s="29"/>
      <c r="X498" s="29"/>
      <c r="Y498" s="29"/>
      <c r="Z498" s="29" t="str">
        <f t="shared" si="40"/>
        <v/>
      </c>
      <c r="AM498" s="6"/>
    </row>
    <row r="499" spans="1:39" x14ac:dyDescent="0.2">
      <c r="A499" t="str">
        <f>IFERROR(IF(AND(A488=A489,A489=A490,A490=A491,A491=A492,A492=A493,A493=A494,A494=A495,A495=A496,A496=A497,A497=A498),IF(A498+1&gt;MATCH(0,Input_Lieferant!$B$9:$B$158,-1),"",A498+1),A498),"")</f>
        <v/>
      </c>
      <c r="B499" s="29"/>
      <c r="C499" s="29"/>
      <c r="D499" s="29" t="str">
        <f t="shared" si="42"/>
        <v/>
      </c>
      <c r="E499" s="29"/>
      <c r="F499" s="29"/>
      <c r="G499" t="str">
        <f>IF(A499&lt;&gt;"", _xlfn.IFNA(INDEX(Grunddaten!$A$9:$R$134,MATCH(A499,Input_Lieferant!$B$9:$B$134,0),MATCH(Z499,Grunddaten!$A$8:$R$8,0)),""), "")&amp;""</f>
        <v/>
      </c>
      <c r="H499" s="29"/>
      <c r="I499" s="29"/>
      <c r="J499" s="29"/>
      <c r="K499" s="29"/>
      <c r="L499" s="29"/>
      <c r="M499" s="29"/>
      <c r="N499" s="29"/>
      <c r="O499" s="29"/>
      <c r="P499" s="29"/>
      <c r="Q499" s="29"/>
      <c r="R499" s="29"/>
      <c r="S499" s="29"/>
      <c r="T499" s="29"/>
      <c r="U499" s="29"/>
      <c r="V499" s="29"/>
      <c r="W499" s="29"/>
      <c r="X499" s="29"/>
      <c r="Y499" s="29"/>
      <c r="Z499" s="29" t="str">
        <f t="shared" si="40"/>
        <v/>
      </c>
      <c r="AM499" s="6"/>
    </row>
    <row r="500" spans="1:39" x14ac:dyDescent="0.2">
      <c r="A500" t="str">
        <f>IFERROR(IF(AND(A489=A490,A490=A491,A491=A492,A492=A493,A493=A494,A494=A495,A495=A496,A496=A497,A497=A498,A498=A499),IF(A499+1&gt;MATCH(0,Input_Lieferant!$B$9:$B$158,-1),"",A499+1),A499),"")</f>
        <v/>
      </c>
      <c r="B500" s="29"/>
      <c r="C500" s="29"/>
      <c r="D500" s="29" t="str">
        <f t="shared" ref="D500:D513" si="43">IF(A500="","","001")</f>
        <v/>
      </c>
      <c r="E500" s="29"/>
      <c r="F500" s="29"/>
      <c r="G500" t="str">
        <f>IF(A500&lt;&gt;"", _xlfn.IFNA(INDEX(Grunddaten!$A$9:$R$134,MATCH(A500,Input_Lieferant!$B$9:$B$134,0),MATCH(Z500,Grunddaten!$A$8:$R$8,0)),""), "")&amp;""</f>
        <v/>
      </c>
      <c r="H500" s="29"/>
      <c r="I500" s="29"/>
      <c r="J500" s="29"/>
      <c r="K500" s="29"/>
      <c r="L500" s="29"/>
      <c r="M500" s="29"/>
      <c r="N500" s="29"/>
      <c r="O500" s="29"/>
      <c r="P500" s="29"/>
      <c r="Q500" s="29"/>
      <c r="R500" s="29"/>
      <c r="S500" s="29"/>
      <c r="T500" s="29"/>
      <c r="U500" s="29"/>
      <c r="V500" s="29"/>
      <c r="W500" s="29"/>
      <c r="X500" s="29"/>
      <c r="Y500" s="29"/>
      <c r="Z500" s="29" t="str">
        <f t="shared" si="40"/>
        <v/>
      </c>
      <c r="AM500" s="6"/>
    </row>
    <row r="501" spans="1:39" x14ac:dyDescent="0.2">
      <c r="A501" t="str">
        <f>IFERROR(IF(AND(A490=A491,A491=A492,A492=A493,A493=A494,A494=A495,A495=A496,A496=A497,A497=A498,A498=A499,A499=A500),IF(A500+1&gt;MATCH(0,Input_Lieferant!$B$9:$B$158,-1),"",A500+1),A500),"")</f>
        <v/>
      </c>
      <c r="B501" s="29"/>
      <c r="C501" s="29"/>
      <c r="D501" s="29" t="str">
        <f t="shared" si="43"/>
        <v/>
      </c>
      <c r="E501" s="29"/>
      <c r="F501" s="29"/>
      <c r="G501" t="str">
        <f>IF(A501&lt;&gt;"", _xlfn.IFNA(INDEX(Grunddaten!$A$9:$R$134,MATCH(A501,Input_Lieferant!$B$9:$B$134,0),MATCH(Z501,Grunddaten!$A$8:$R$8,0)),""), "")&amp;""</f>
        <v/>
      </c>
      <c r="H501" s="29"/>
      <c r="I501" s="29"/>
      <c r="J501" s="29"/>
      <c r="K501" s="29"/>
      <c r="L501" s="29"/>
      <c r="M501" s="29"/>
      <c r="N501" s="29"/>
      <c r="O501" s="29"/>
      <c r="P501" s="29"/>
      <c r="Q501" s="29"/>
      <c r="R501" s="29"/>
      <c r="S501" s="29"/>
      <c r="T501" s="29"/>
      <c r="U501" s="29"/>
      <c r="V501" s="29"/>
      <c r="W501" s="29"/>
      <c r="X501" s="29"/>
      <c r="Y501" s="29"/>
      <c r="Z501" s="29" t="str">
        <f t="shared" si="40"/>
        <v/>
      </c>
      <c r="AM501" s="6"/>
    </row>
    <row r="502" spans="1:39" x14ac:dyDescent="0.2">
      <c r="A502" t="str">
        <f>IFERROR(IF(AND(A491=A492,A492=A493,A493=A494,A494=A495,A495=A496,A496=A497,A497=A498,A498=A499,A499=A500,A500=A501),IF(A501+1&gt;MATCH(0,Input_Lieferant!$B$9:$B$158,-1),"",A501+1),A501),"")</f>
        <v/>
      </c>
      <c r="B502" s="29"/>
      <c r="C502" s="29"/>
      <c r="D502" s="29" t="str">
        <f t="shared" si="43"/>
        <v/>
      </c>
      <c r="E502" s="29"/>
      <c r="F502" s="29"/>
      <c r="G502" t="str">
        <f>IF(A502&lt;&gt;"", _xlfn.IFNA(INDEX(Grunddaten!$A$9:$R$134,MATCH(A502,Input_Lieferant!$B$9:$B$134,0),MATCH(Z502,Grunddaten!$A$8:$R$8,0)),""), "")&amp;""</f>
        <v/>
      </c>
      <c r="H502" s="29"/>
      <c r="I502" s="29"/>
      <c r="J502" s="29"/>
      <c r="K502" s="29"/>
      <c r="L502" s="29"/>
      <c r="M502" s="29"/>
      <c r="N502" s="29"/>
      <c r="O502" s="29"/>
      <c r="P502" s="29"/>
      <c r="Q502" s="29"/>
      <c r="R502" s="29"/>
      <c r="S502" s="29"/>
      <c r="T502" s="29"/>
      <c r="U502" s="29"/>
      <c r="V502" s="29"/>
      <c r="W502" s="29"/>
      <c r="X502" s="29"/>
      <c r="Y502" s="29"/>
      <c r="Z502" s="29" t="str">
        <f t="shared" si="40"/>
        <v/>
      </c>
      <c r="AM502" s="6"/>
    </row>
    <row r="503" spans="1:39" x14ac:dyDescent="0.2">
      <c r="A503" t="str">
        <f>IFERROR(IF(AND(A492=A493,A493=A494,A494=A495,A495=A496,A496=A497,A497=A498,A498=A499,A499=A500,A500=A501,A501=A502),IF(A502+1&gt;MATCH(0,Input_Lieferant!$B$9:$B$158,-1),"",A502+1),A502),"")</f>
        <v/>
      </c>
      <c r="B503" s="29"/>
      <c r="C503" s="29"/>
      <c r="D503" s="29" t="str">
        <f t="shared" si="43"/>
        <v/>
      </c>
      <c r="E503" s="29"/>
      <c r="F503" s="29"/>
      <c r="G503" t="str">
        <f>IF(A503&lt;&gt;"", _xlfn.IFNA(INDEX(Grunddaten!$A$9:$R$134,MATCH(A503,Input_Lieferant!$B$9:$B$134,0),MATCH(Z503,Grunddaten!$A$8:$R$8,0)),""), "")&amp;""</f>
        <v/>
      </c>
      <c r="H503" s="29"/>
      <c r="I503" s="29"/>
      <c r="J503" s="29"/>
      <c r="K503" s="29"/>
      <c r="L503" s="29"/>
      <c r="M503" s="29"/>
      <c r="N503" s="29"/>
      <c r="O503" s="29"/>
      <c r="P503" s="29"/>
      <c r="Q503" s="29"/>
      <c r="R503" s="29"/>
      <c r="S503" s="29"/>
      <c r="T503" s="29"/>
      <c r="U503" s="29"/>
      <c r="V503" s="29"/>
      <c r="W503" s="29"/>
      <c r="X503" s="29"/>
      <c r="Y503" s="29"/>
      <c r="Z503" s="29" t="str">
        <f t="shared" si="40"/>
        <v/>
      </c>
      <c r="AM503" s="6"/>
    </row>
    <row r="504" spans="1:39" x14ac:dyDescent="0.2">
      <c r="A504" t="str">
        <f>IFERROR(IF(AND(A493=A494,A494=A495,A495=A496,A496=A497,A497=A498,A498=A499,A499=A500,A500=A501,A501=A502,A502=A503),IF(A503+1&gt;MATCH(0,Input_Lieferant!$B$9:$B$158,-1),"",A503+1),A503),"")</f>
        <v/>
      </c>
      <c r="B504" s="29"/>
      <c r="C504" s="29"/>
      <c r="D504" s="29" t="str">
        <f t="shared" si="43"/>
        <v/>
      </c>
      <c r="E504" s="29"/>
      <c r="F504" s="29"/>
      <c r="G504" t="str">
        <f>IF(A504&lt;&gt;"", _xlfn.IFNA(INDEX(Grunddaten!$A$9:$R$134,MATCH(A504,Input_Lieferant!$B$9:$B$134,0),MATCH(Z504,Grunddaten!$A$8:$R$8,0)),""), "")&amp;""</f>
        <v/>
      </c>
      <c r="H504" s="29"/>
      <c r="I504" s="29"/>
      <c r="J504" s="29"/>
      <c r="K504" s="29"/>
      <c r="L504" s="29"/>
      <c r="M504" s="29"/>
      <c r="N504" s="29"/>
      <c r="O504" s="29"/>
      <c r="P504" s="29"/>
      <c r="Q504" s="29"/>
      <c r="R504" s="29"/>
      <c r="S504" s="29"/>
      <c r="T504" s="29"/>
      <c r="U504" s="29"/>
      <c r="V504" s="29"/>
      <c r="W504" s="29"/>
      <c r="X504" s="29"/>
      <c r="Y504" s="29"/>
      <c r="Z504" s="29" t="str">
        <f t="shared" si="40"/>
        <v/>
      </c>
      <c r="AM504" s="6"/>
    </row>
    <row r="505" spans="1:39" x14ac:dyDescent="0.2">
      <c r="A505" t="str">
        <f>IFERROR(IF(AND(A494=A495,A495=A496,A496=A497,A497=A498,A498=A499,A499=A500,A500=A501,A501=A502,A502=A503,A503=A504),IF(A504+1&gt;MATCH(0,Input_Lieferant!$B$9:$B$158,-1),"",A504+1),A504),"")</f>
        <v/>
      </c>
      <c r="B505" s="29"/>
      <c r="C505" s="29"/>
      <c r="D505" s="29" t="str">
        <f t="shared" si="43"/>
        <v/>
      </c>
      <c r="E505" s="29" t="s">
        <v>178</v>
      </c>
      <c r="F505" s="29" t="s">
        <v>178</v>
      </c>
      <c r="G505" t="str">
        <f>IF(A505&lt;&gt;"", _xlfn.IFNA(INDEX(Grunddaten!$A$9:$R$134,MATCH(A505,Input_Lieferant!$B$9:$B$134,0),MATCH(Z505,Grunddaten!$A$8:$R$8,0)),""), "")&amp;""</f>
        <v/>
      </c>
      <c r="H505" s="29"/>
      <c r="I505" s="29"/>
      <c r="J505" s="29"/>
      <c r="K505" s="29"/>
      <c r="L505" s="29"/>
      <c r="M505" s="29"/>
      <c r="N505" s="29"/>
      <c r="O505" s="29"/>
      <c r="P505" s="29"/>
      <c r="Q505" s="29"/>
      <c r="R505" s="29"/>
      <c r="S505" s="29"/>
      <c r="T505" s="29"/>
      <c r="U505" s="29"/>
      <c r="V505" s="29"/>
      <c r="W505" s="29"/>
      <c r="X505" s="29"/>
      <c r="Y505" s="29"/>
      <c r="Z505" s="29" t="str">
        <f t="shared" si="40"/>
        <v/>
      </c>
      <c r="AM505" s="6"/>
    </row>
    <row r="506" spans="1:39" x14ac:dyDescent="0.2">
      <c r="A506" t="str">
        <f>IFERROR(IF(AND(A495=A496,A496=A497,A497=A498,A498=A499,A499=A500,A500=A501,A501=A502,A502=A503,A503=A504,A504=A505),IF(A505+1&gt;MATCH(0,Input_Lieferant!$B$9:$B$158,-1),"",A505+1),A505),"")</f>
        <v/>
      </c>
      <c r="B506" s="29"/>
      <c r="C506" s="29"/>
      <c r="D506" s="29" t="str">
        <f t="shared" si="43"/>
        <v/>
      </c>
      <c r="E506" s="29"/>
      <c r="F506" s="29"/>
      <c r="G506" t="str">
        <f>IF(A506&lt;&gt;"", _xlfn.IFNA(INDEX(Grunddaten!$A$9:$R$134,MATCH(A506,Input_Lieferant!$B$9:$B$134,0),MATCH(Z506,Grunddaten!$A$8:$R$8,0)),""), "")&amp;""</f>
        <v/>
      </c>
      <c r="H506" s="29"/>
      <c r="I506" s="29"/>
      <c r="J506" s="29"/>
      <c r="K506" s="29"/>
      <c r="L506" s="29"/>
      <c r="M506" s="29"/>
      <c r="N506" s="29"/>
      <c r="O506" s="29"/>
      <c r="P506" s="29"/>
      <c r="Q506" s="29"/>
      <c r="R506" s="29"/>
      <c r="S506" s="29"/>
      <c r="T506" s="29"/>
      <c r="U506" s="29"/>
      <c r="V506" s="29"/>
      <c r="W506" s="29"/>
      <c r="X506" s="29"/>
      <c r="Y506" s="29"/>
      <c r="Z506" s="29" t="str">
        <f t="shared" si="40"/>
        <v/>
      </c>
      <c r="AM506" s="6"/>
    </row>
    <row r="507" spans="1:39" x14ac:dyDescent="0.2">
      <c r="A507" s="54" t="str">
        <f>IFERROR(IF(AND(A496=A497,A497=A498,A498=A499,A499=A500,A500=A501,A501=A502,A502=A503,A503=A504,A504=A505,A505=A506),IF(A506+1&gt;MATCH(0,Input_Lieferant!$B$9:$B$158,-1),"",A506+1),A506),"")</f>
        <v/>
      </c>
      <c r="B507" s="30"/>
      <c r="C507" s="30"/>
      <c r="D507" s="30" t="str">
        <f t="shared" si="43"/>
        <v/>
      </c>
      <c r="E507" s="30"/>
      <c r="F507" s="30"/>
      <c r="G507" s="54" t="str">
        <f>IF(A507&lt;&gt;"", _xlfn.IFNA(INDEX(Grunddaten!$A$9:$R$134,MATCH(A507,Input_Lieferant!$B$9:$B$134,0),MATCH(Z507,Grunddaten!$A$8:$R$8,0)),""), "")&amp;""</f>
        <v/>
      </c>
      <c r="H507" s="30"/>
      <c r="I507" s="30"/>
      <c r="J507" s="30"/>
      <c r="K507" s="30"/>
      <c r="L507" s="30"/>
      <c r="M507" s="30"/>
      <c r="N507" s="30"/>
      <c r="O507" s="30"/>
      <c r="P507" s="30"/>
      <c r="Q507" s="30"/>
      <c r="R507" s="30"/>
      <c r="S507" s="30"/>
      <c r="T507" s="30"/>
      <c r="U507" s="30"/>
      <c r="V507" s="30"/>
      <c r="W507" s="30"/>
      <c r="X507" s="30"/>
      <c r="Y507" s="30"/>
      <c r="Z507" s="89" t="str">
        <f t="shared" si="40"/>
        <v/>
      </c>
      <c r="AM507" s="6"/>
    </row>
    <row r="508" spans="1:39" x14ac:dyDescent="0.2">
      <c r="A508" t="str">
        <f>IFERROR(IF(AND(A497=A498,A498=A499,A499=A500,A500=A501,A501=A502,A502=A503,A503=A504,A504=A505,A505=A506,A506=A507),IF(A507+1&gt;MATCH(0,Input_Lieferant!$B$9:$B$158,-1),"",A507+1),A507),"")</f>
        <v/>
      </c>
      <c r="B508" s="29"/>
      <c r="C508" s="29"/>
      <c r="D508" s="29" t="str">
        <f t="shared" si="43"/>
        <v/>
      </c>
      <c r="E508" s="29"/>
      <c r="F508" s="29"/>
      <c r="G508" t="str">
        <f>IF(A508&lt;&gt;"", _xlfn.IFNA(INDEX(Grunddaten!$A$9:$R$134,MATCH(A508,Input_Lieferant!$B$9:$B$134,0),MATCH(Z508,Grunddaten!$A$8:$R$8,0)),""), "")&amp;""</f>
        <v/>
      </c>
      <c r="H508" s="29"/>
      <c r="I508" s="29"/>
      <c r="J508" s="29"/>
      <c r="K508" s="29"/>
      <c r="L508" s="29"/>
      <c r="M508" s="29"/>
      <c r="N508" s="29"/>
      <c r="O508" s="29"/>
      <c r="P508" s="29"/>
      <c r="Q508" s="29"/>
      <c r="R508" s="29"/>
      <c r="S508" s="29"/>
      <c r="T508" s="29"/>
      <c r="U508" s="29"/>
      <c r="V508" s="29"/>
      <c r="W508" s="29"/>
      <c r="X508" s="29"/>
      <c r="Y508" s="29"/>
      <c r="Z508" s="29" t="str">
        <f t="shared" si="40"/>
        <v/>
      </c>
      <c r="AM508" s="6"/>
    </row>
    <row r="509" spans="1:39" x14ac:dyDescent="0.2">
      <c r="A509" t="str">
        <f>IFERROR(IF(AND(A498=A499,A499=A500,A500=A501,A501=A502,A502=A503,A503=A504,A504=A505,A505=A506,A506=A507,A507=A508),IF(A508+1&gt;MATCH(0,Input_Lieferant!$B$9:$B$158,-1),"",A508+1),A508),"")</f>
        <v/>
      </c>
      <c r="B509" s="29"/>
      <c r="C509" s="29"/>
      <c r="D509" s="29" t="str">
        <f t="shared" si="43"/>
        <v/>
      </c>
      <c r="E509" s="29"/>
      <c r="F509" s="29"/>
      <c r="G509" t="str">
        <f>IF(A509&lt;&gt;"", _xlfn.IFNA(INDEX(Grunddaten!$A$9:$R$134,MATCH(A509,Input_Lieferant!$B$9:$B$134,0),MATCH(Z509,Grunddaten!$A$8:$R$8,0)),""), "")&amp;""</f>
        <v/>
      </c>
      <c r="H509" s="29"/>
      <c r="I509" s="29"/>
      <c r="J509" s="29"/>
      <c r="K509" s="29"/>
      <c r="L509" s="29"/>
      <c r="M509" s="29"/>
      <c r="N509" s="29"/>
      <c r="O509" s="29"/>
      <c r="P509" s="29"/>
      <c r="Q509" s="29"/>
      <c r="R509" s="29"/>
      <c r="S509" s="29"/>
      <c r="T509" s="29"/>
      <c r="U509" s="29"/>
      <c r="V509" s="29"/>
      <c r="W509" s="29"/>
      <c r="X509" s="29"/>
      <c r="Y509" s="29"/>
      <c r="Z509" s="29" t="str">
        <f t="shared" si="40"/>
        <v/>
      </c>
      <c r="AM509" s="6"/>
    </row>
    <row r="510" spans="1:39" x14ac:dyDescent="0.2">
      <c r="A510" t="str">
        <f>IFERROR(IF(AND(A499=A500,A500=A501,A501=A502,A502=A503,A503=A504,A504=A505,A505=A506,A506=A507,A507=A508,A508=A509),IF(A509+1&gt;MATCH(0,Input_Lieferant!$B$9:$B$158,-1),"",A509+1),A509),"")</f>
        <v/>
      </c>
      <c r="B510" s="29"/>
      <c r="C510" s="29"/>
      <c r="D510" s="29" t="str">
        <f t="shared" si="43"/>
        <v/>
      </c>
      <c r="E510" s="29"/>
      <c r="F510" s="29"/>
      <c r="G510" t="str">
        <f>IF(A510&lt;&gt;"", _xlfn.IFNA(INDEX(Grunddaten!$A$9:$R$134,MATCH(A510,Input_Lieferant!$B$9:$B$134,0),MATCH(Z510,Grunddaten!$A$8:$R$8,0)),""), "")&amp;""</f>
        <v/>
      </c>
      <c r="H510" s="29"/>
      <c r="I510" s="29"/>
      <c r="J510" s="29"/>
      <c r="K510" s="29"/>
      <c r="L510" s="29"/>
      <c r="M510" s="29"/>
      <c r="N510" s="29"/>
      <c r="O510" s="29"/>
      <c r="P510" s="29"/>
      <c r="Q510" s="29"/>
      <c r="R510" s="29"/>
      <c r="S510" s="29"/>
      <c r="T510" s="29"/>
      <c r="U510" s="29"/>
      <c r="V510" s="29"/>
      <c r="W510" s="29"/>
      <c r="X510" s="29"/>
      <c r="Y510" s="29"/>
      <c r="Z510" s="29" t="str">
        <f t="shared" si="40"/>
        <v/>
      </c>
      <c r="AM510" s="6"/>
    </row>
    <row r="511" spans="1:39" x14ac:dyDescent="0.2">
      <c r="A511" t="str">
        <f>IFERROR(IF(AND(A500=A501,A501=A502,A502=A503,A503=A504,A504=A505,A505=A506,A506=A507,A507=A508,A508=A509,A509=A510),IF(A510+1&gt;MATCH(0,Input_Lieferant!$B$9:$B$158,-1),"",A510+1),A510),"")</f>
        <v/>
      </c>
      <c r="B511" s="29"/>
      <c r="C511" s="29"/>
      <c r="D511" s="29" t="str">
        <f t="shared" si="43"/>
        <v/>
      </c>
      <c r="E511" s="29"/>
      <c r="F511" s="29"/>
      <c r="G511" t="str">
        <f>IF(A511&lt;&gt;"", _xlfn.IFNA(INDEX(Grunddaten!$A$9:$R$134,MATCH(A511,Input_Lieferant!$B$9:$B$134,0),MATCH(Z511,Grunddaten!$A$8:$R$8,0)),""), "")&amp;""</f>
        <v/>
      </c>
      <c r="H511" s="29"/>
      <c r="I511" s="29"/>
      <c r="J511" s="29"/>
      <c r="K511" s="29"/>
      <c r="L511" s="29"/>
      <c r="M511" s="29"/>
      <c r="N511" s="29"/>
      <c r="O511" s="29"/>
      <c r="P511" s="29"/>
      <c r="Q511" s="29"/>
      <c r="R511" s="29"/>
      <c r="S511" s="29"/>
      <c r="T511" s="29"/>
      <c r="U511" s="29"/>
      <c r="V511" s="29"/>
      <c r="W511" s="29"/>
      <c r="X511" s="29"/>
      <c r="Y511" s="29"/>
      <c r="Z511" s="29" t="str">
        <f t="shared" si="40"/>
        <v/>
      </c>
      <c r="AM511" s="6"/>
    </row>
    <row r="512" spans="1:39" x14ac:dyDescent="0.2">
      <c r="A512" t="str">
        <f>IFERROR(IF(AND(A501=A502,A502=A503,A503=A504,A504=A505,A505=A506,A506=A507,A507=A508,A508=A509,A509=A510,A510=A511),IF(A511+1&gt;MATCH(0,Input_Lieferant!$B$9:$B$158,-1),"",A511+1),A511),"")</f>
        <v/>
      </c>
      <c r="B512" s="29"/>
      <c r="C512" s="29"/>
      <c r="D512" s="29" t="str">
        <f t="shared" si="43"/>
        <v/>
      </c>
      <c r="E512" s="29"/>
      <c r="F512" s="29"/>
      <c r="G512" t="str">
        <f>IF(A512&lt;&gt;"", _xlfn.IFNA(INDEX(Grunddaten!$A$9:$R$134,MATCH(A512,Input_Lieferant!$B$9:$B$134,0),MATCH(Z512,Grunddaten!$A$8:$R$8,0)),""), "")&amp;""</f>
        <v/>
      </c>
      <c r="H512" s="29"/>
      <c r="I512" s="29"/>
      <c r="J512" s="29"/>
      <c r="K512" s="29"/>
      <c r="L512" s="29"/>
      <c r="M512" s="29"/>
      <c r="N512" s="29"/>
      <c r="O512" s="29"/>
      <c r="P512" s="29"/>
      <c r="Q512" s="29"/>
      <c r="R512" s="29"/>
      <c r="S512" s="29"/>
      <c r="T512" s="29"/>
      <c r="U512" s="29"/>
      <c r="V512" s="29"/>
      <c r="W512" s="29"/>
      <c r="X512" s="29"/>
      <c r="Y512" s="29"/>
      <c r="Z512" s="29" t="str">
        <f t="shared" si="40"/>
        <v/>
      </c>
      <c r="AM512" s="6"/>
    </row>
    <row r="513" spans="1:39" x14ac:dyDescent="0.2">
      <c r="A513" t="str">
        <f>IFERROR(IF(AND(A502=A503,A503=A504,A504=A505,A505=A506,A506=A507,A507=A508,A508=A509,A509=A510,A510=A511,A511=A512),IF(A512+1&gt;MATCH(0,Input_Lieferant!$B$9:$B$158,-1),"",A512+1),A512),"")</f>
        <v/>
      </c>
      <c r="B513" s="29"/>
      <c r="C513" s="29"/>
      <c r="D513" s="29" t="str">
        <f t="shared" si="43"/>
        <v/>
      </c>
      <c r="E513" s="29"/>
      <c r="F513" s="29"/>
      <c r="G513" t="str">
        <f>IF(A513&lt;&gt;"", _xlfn.IFNA(INDEX(Grunddaten!$A$9:$R$134,MATCH(A513,Input_Lieferant!$B$9:$B$134,0),MATCH(Z513,Grunddaten!$A$8:$R$8,0)),""), "")&amp;""</f>
        <v/>
      </c>
      <c r="H513" s="29"/>
      <c r="I513" s="29"/>
      <c r="J513" s="29"/>
      <c r="K513" s="29"/>
      <c r="L513" s="29"/>
      <c r="M513" s="29"/>
      <c r="N513" s="29"/>
      <c r="O513" s="29"/>
      <c r="P513" s="29"/>
      <c r="Q513" s="29"/>
      <c r="R513" s="29"/>
      <c r="S513" s="29"/>
      <c r="T513" s="29"/>
      <c r="U513" s="29"/>
      <c r="V513" s="29"/>
      <c r="W513" s="29"/>
      <c r="X513" s="29"/>
      <c r="Y513" s="29"/>
      <c r="Z513" s="29" t="str">
        <f t="shared" si="40"/>
        <v/>
      </c>
      <c r="AM513" s="6"/>
    </row>
    <row r="514" spans="1:39" x14ac:dyDescent="0.2">
      <c r="A514" t="str">
        <f>IFERROR(IF(AND(A503=A504,A504=A505,A505=A506,A506=A507,A507=A508,A508=A509,A509=A510,A510=A511,A511=A512,A512=A513),IF(A513+1&gt;MATCH(0,Input_Lieferant!$B$9:$B$158,-1),"",A513+1),A513),"")</f>
        <v/>
      </c>
      <c r="B514" s="29"/>
      <c r="C514" s="29"/>
      <c r="D514" s="29" t="str">
        <f t="shared" ref="D514:D527" si="44">IF(A514="","","001")</f>
        <v/>
      </c>
      <c r="E514" s="29"/>
      <c r="F514" s="29"/>
      <c r="G514" t="str">
        <f>IF(A514&lt;&gt;"", _xlfn.IFNA(INDEX(Grunddaten!$A$9:$R$134,MATCH(A514,Input_Lieferant!$B$9:$B$134,0),MATCH(Z514,Grunddaten!$A$8:$R$8,0)),""), "")&amp;""</f>
        <v/>
      </c>
      <c r="H514" s="29"/>
      <c r="I514" s="29"/>
      <c r="J514" s="29"/>
      <c r="K514" s="29"/>
      <c r="L514" s="29"/>
      <c r="M514" s="29"/>
      <c r="N514" s="29"/>
      <c r="O514" s="29"/>
      <c r="P514" s="29"/>
      <c r="Q514" s="29"/>
      <c r="R514" s="29"/>
      <c r="S514" s="29"/>
      <c r="T514" s="29"/>
      <c r="U514" s="29"/>
      <c r="V514" s="29"/>
      <c r="W514" s="29"/>
      <c r="X514" s="29"/>
      <c r="Y514" s="29"/>
      <c r="Z514" s="29" t="str">
        <f t="shared" si="40"/>
        <v/>
      </c>
      <c r="AM514" s="6"/>
    </row>
    <row r="515" spans="1:39" x14ac:dyDescent="0.2">
      <c r="A515" t="str">
        <f>IFERROR(IF(AND(A504=A505,A505=A506,A506=A507,A507=A508,A508=A509,A509=A510,A510=A511,A511=A512,A512=A513,A513=A514),IF(A514+1&gt;MATCH(0,Input_Lieferant!$B$9:$B$158,-1),"",A514+1),A514),"")</f>
        <v/>
      </c>
      <c r="B515" s="29"/>
      <c r="C515" s="29"/>
      <c r="D515" s="29" t="str">
        <f t="shared" si="44"/>
        <v/>
      </c>
      <c r="E515" s="29"/>
      <c r="F515" s="29"/>
      <c r="G515" t="str">
        <f>IF(A515&lt;&gt;"", _xlfn.IFNA(INDEX(Grunddaten!$A$9:$R$134,MATCH(A515,Input_Lieferant!$B$9:$B$134,0),MATCH(Z515,Grunddaten!$A$8:$R$8,0)),""), "")&amp;""</f>
        <v/>
      </c>
      <c r="H515" s="29"/>
      <c r="I515" s="29"/>
      <c r="J515" s="29"/>
      <c r="K515" s="29"/>
      <c r="L515" s="29"/>
      <c r="M515" s="29"/>
      <c r="N515" s="29"/>
      <c r="O515" s="29"/>
      <c r="P515" s="29"/>
      <c r="Q515" s="29"/>
      <c r="R515" s="29"/>
      <c r="S515" s="29"/>
      <c r="T515" s="29"/>
      <c r="U515" s="29"/>
      <c r="V515" s="29"/>
      <c r="W515" s="29"/>
      <c r="X515" s="29"/>
      <c r="Y515" s="29"/>
      <c r="Z515" s="29" t="str">
        <f t="shared" si="40"/>
        <v/>
      </c>
      <c r="AM515" s="6"/>
    </row>
    <row r="516" spans="1:39" x14ac:dyDescent="0.2">
      <c r="A516" t="str">
        <f>IFERROR(IF(AND(A505=A506,A506=A507,A507=A508,A508=A509,A509=A510,A510=A511,A511=A512,A512=A513,A513=A514,A514=A515),IF(A515+1&gt;MATCH(0,Input_Lieferant!$B$9:$B$158,-1),"",A515+1),A515),"")</f>
        <v/>
      </c>
      <c r="B516" s="29"/>
      <c r="C516" s="29"/>
      <c r="D516" s="29" t="str">
        <f t="shared" si="44"/>
        <v/>
      </c>
      <c r="E516" s="29"/>
      <c r="F516" s="29"/>
      <c r="G516" t="str">
        <f>IF(A516&lt;&gt;"", _xlfn.IFNA(INDEX(Grunddaten!$A$9:$R$134,MATCH(A516,Input_Lieferant!$B$9:$B$134,0),MATCH(Z516,Grunddaten!$A$8:$R$8,0)),""), "")&amp;""</f>
        <v/>
      </c>
      <c r="H516" s="29"/>
      <c r="I516" s="29"/>
      <c r="J516" s="29"/>
      <c r="K516" s="29"/>
      <c r="L516" s="29"/>
      <c r="M516" s="29"/>
      <c r="N516" s="29"/>
      <c r="O516" s="29"/>
      <c r="P516" s="29"/>
      <c r="Q516" s="29"/>
      <c r="R516" s="29"/>
      <c r="S516" s="29"/>
      <c r="T516" s="29"/>
      <c r="U516" s="29"/>
      <c r="V516" s="29"/>
      <c r="W516" s="29"/>
      <c r="X516" s="29"/>
      <c r="Y516" s="29"/>
      <c r="Z516" s="29" t="str">
        <f t="shared" si="40"/>
        <v/>
      </c>
      <c r="AM516" s="6"/>
    </row>
    <row r="517" spans="1:39" x14ac:dyDescent="0.2">
      <c r="A517" t="str">
        <f>IFERROR(IF(AND(A506=A507,A507=A508,A508=A509,A509=A510,A510=A511,A511=A512,A512=A513,A513=A514,A514=A515,A515=A516),IF(A516+1&gt;MATCH(0,Input_Lieferant!$B$9:$B$158,-1),"",A516+1),A516),"")</f>
        <v/>
      </c>
      <c r="B517" s="29"/>
      <c r="C517" s="29"/>
      <c r="D517" s="29" t="str">
        <f t="shared" si="44"/>
        <v/>
      </c>
      <c r="E517" s="29"/>
      <c r="F517" s="29"/>
      <c r="G517" t="str">
        <f>IF(A517&lt;&gt;"", _xlfn.IFNA(INDEX(Grunddaten!$A$9:$R$134,MATCH(A517,Input_Lieferant!$B$9:$B$134,0),MATCH(Z517,Grunddaten!$A$8:$R$8,0)),""), "")&amp;""</f>
        <v/>
      </c>
      <c r="H517" s="29"/>
      <c r="I517" s="29"/>
      <c r="J517" s="29"/>
      <c r="K517" s="29"/>
      <c r="L517" s="29"/>
      <c r="M517" s="29"/>
      <c r="N517" s="29"/>
      <c r="O517" s="29"/>
      <c r="P517" s="29"/>
      <c r="Q517" s="29"/>
      <c r="R517" s="29"/>
      <c r="S517" s="29"/>
      <c r="T517" s="29"/>
      <c r="U517" s="29"/>
      <c r="V517" s="29"/>
      <c r="W517" s="29"/>
      <c r="X517" s="29"/>
      <c r="Y517" s="29"/>
      <c r="Z517" s="29" t="str">
        <f t="shared" si="40"/>
        <v/>
      </c>
      <c r="AM517" s="6"/>
    </row>
    <row r="518" spans="1:39" x14ac:dyDescent="0.2">
      <c r="A518" s="54" t="str">
        <f>IFERROR(IF(AND(A507=A508,A508=A509,A509=A510,A510=A511,A511=A512,A512=A513,A513=A514,A514=A515,A515=A516,A516=A517),IF(A517+1&gt;MATCH(0,Input_Lieferant!$B$9:$B$158,-1),"",A517+1),A517),"")</f>
        <v/>
      </c>
      <c r="B518" s="30"/>
      <c r="C518" s="30"/>
      <c r="D518" s="30" t="str">
        <f t="shared" si="44"/>
        <v/>
      </c>
      <c r="E518" s="30"/>
      <c r="F518" s="30"/>
      <c r="G518" s="54" t="str">
        <f>IF(A518&lt;&gt;"", _xlfn.IFNA(INDEX(Grunddaten!$A$9:$R$134,MATCH(A518,Input_Lieferant!$B$9:$B$134,0),MATCH(Z518,Grunddaten!$A$8:$R$8,0)),""), "")&amp;""</f>
        <v/>
      </c>
      <c r="H518" s="30"/>
      <c r="I518" s="30"/>
      <c r="J518" s="30"/>
      <c r="K518" s="30"/>
      <c r="L518" s="30"/>
      <c r="M518" s="30"/>
      <c r="N518" s="30"/>
      <c r="O518" s="30"/>
      <c r="P518" s="30"/>
      <c r="Q518" s="30"/>
      <c r="R518" s="30"/>
      <c r="S518" s="30"/>
      <c r="T518" s="30"/>
      <c r="U518" s="30"/>
      <c r="V518" s="30"/>
      <c r="W518" s="30"/>
      <c r="X518" s="30"/>
      <c r="Y518" s="30"/>
      <c r="Z518" s="89" t="str">
        <f t="shared" si="40"/>
        <v/>
      </c>
      <c r="AM518" s="6"/>
    </row>
    <row r="519" spans="1:39" x14ac:dyDescent="0.2">
      <c r="A519" t="str">
        <f>IFERROR(IF(AND(A508=A509,A509=A510,A510=A511,A511=A512,A512=A513,A513=A514,A514=A515,A515=A516,A516=A517,A517=A518),IF(A518+1&gt;MATCH(0,Input_Lieferant!$B$9:$B$158,-1),"",A518+1),A518),"")</f>
        <v/>
      </c>
      <c r="B519" s="29"/>
      <c r="C519" s="29"/>
      <c r="D519" s="29" t="str">
        <f t="shared" si="44"/>
        <v/>
      </c>
      <c r="E519" s="29" t="s">
        <v>178</v>
      </c>
      <c r="F519" s="29" t="s">
        <v>178</v>
      </c>
      <c r="G519" t="str">
        <f>IF(A519&lt;&gt;"", _xlfn.IFNA(INDEX(Grunddaten!$A$9:$R$134,MATCH(A519,Input_Lieferant!$B$9:$B$134,0),MATCH(Z519,Grunddaten!$A$8:$R$8,0)),""), "")&amp;""</f>
        <v/>
      </c>
      <c r="H519" s="29"/>
      <c r="I519" s="29"/>
      <c r="J519" s="29"/>
      <c r="K519" s="29"/>
      <c r="L519" s="29"/>
      <c r="M519" s="29"/>
      <c r="N519" s="29"/>
      <c r="O519" s="29"/>
      <c r="P519" s="29"/>
      <c r="Q519" s="29"/>
      <c r="R519" s="29"/>
      <c r="S519" s="29"/>
      <c r="T519" s="29"/>
      <c r="U519" s="29"/>
      <c r="V519" s="29"/>
      <c r="W519" s="29"/>
      <c r="X519" s="29"/>
      <c r="Y519" s="29"/>
      <c r="Z519" s="29" t="str">
        <f t="shared" si="40"/>
        <v/>
      </c>
      <c r="AM519" s="6"/>
    </row>
    <row r="520" spans="1:39" x14ac:dyDescent="0.2">
      <c r="A520" t="str">
        <f>IFERROR(IF(AND(A509=A510,A510=A511,A511=A512,A512=A513,A513=A514,A514=A515,A515=A516,A516=A517,A517=A518,A518=A519),IF(A519+1&gt;MATCH(0,Input_Lieferant!$B$9:$B$158,-1),"",A519+1),A519),"")</f>
        <v/>
      </c>
      <c r="B520" s="29"/>
      <c r="C520" s="29"/>
      <c r="D520" s="29" t="str">
        <f t="shared" si="44"/>
        <v/>
      </c>
      <c r="E520" s="29"/>
      <c r="F520" s="29"/>
      <c r="G520" t="str">
        <f>IF(A520&lt;&gt;"", _xlfn.IFNA(INDEX(Grunddaten!$A$9:$R$134,MATCH(A520,Input_Lieferant!$B$9:$B$134,0),MATCH(Z520,Grunddaten!$A$8:$R$8,0)),""), "")&amp;""</f>
        <v/>
      </c>
      <c r="H520" s="29"/>
      <c r="I520" s="29"/>
      <c r="J520" s="29"/>
      <c r="K520" s="29"/>
      <c r="L520" s="29"/>
      <c r="M520" s="29"/>
      <c r="N520" s="29"/>
      <c r="O520" s="29"/>
      <c r="P520" s="29"/>
      <c r="Q520" s="29"/>
      <c r="R520" s="29"/>
      <c r="S520" s="29"/>
      <c r="T520" s="29"/>
      <c r="U520" s="29"/>
      <c r="V520" s="29"/>
      <c r="W520" s="29"/>
      <c r="X520" s="29"/>
      <c r="Y520" s="29"/>
      <c r="Z520" s="29" t="str">
        <f t="shared" si="40"/>
        <v/>
      </c>
      <c r="AM520" s="6"/>
    </row>
    <row r="521" spans="1:39" x14ac:dyDescent="0.2">
      <c r="A521" t="str">
        <f>IFERROR(IF(AND(A510=A511,A511=A512,A512=A513,A513=A514,A514=A515,A515=A516,A516=A517,A517=A518,A518=A519,A519=A520),IF(A520+1&gt;MATCH(0,Input_Lieferant!$B$9:$B$158,-1),"",A520+1),A520),"")</f>
        <v/>
      </c>
      <c r="B521" s="29"/>
      <c r="C521" s="29"/>
      <c r="D521" s="29" t="str">
        <f t="shared" si="44"/>
        <v/>
      </c>
      <c r="E521" s="29"/>
      <c r="F521" s="29"/>
      <c r="G521" t="str">
        <f>IF(A521&lt;&gt;"", _xlfn.IFNA(INDEX(Grunddaten!$A$9:$R$134,MATCH(A521,Input_Lieferant!$B$9:$B$134,0),MATCH(Z521,Grunddaten!$A$8:$R$8,0)),""), "")&amp;""</f>
        <v/>
      </c>
      <c r="H521" s="29"/>
      <c r="I521" s="29"/>
      <c r="J521" s="29"/>
      <c r="K521" s="29"/>
      <c r="L521" s="29"/>
      <c r="M521" s="29"/>
      <c r="N521" s="29"/>
      <c r="O521" s="29"/>
      <c r="P521" s="29"/>
      <c r="Q521" s="29"/>
      <c r="R521" s="29"/>
      <c r="S521" s="29"/>
      <c r="T521" s="29"/>
      <c r="U521" s="29"/>
      <c r="V521" s="29"/>
      <c r="W521" s="29"/>
      <c r="X521" s="29"/>
      <c r="Y521" s="29"/>
      <c r="Z521" s="29" t="str">
        <f t="shared" si="40"/>
        <v/>
      </c>
      <c r="AM521" s="6"/>
    </row>
    <row r="522" spans="1:39" x14ac:dyDescent="0.2">
      <c r="A522" t="str">
        <f>IFERROR(IF(AND(A511=A512,A512=A513,A513=A514,A514=A515,A515=A516,A516=A517,A517=A518,A518=A519,A519=A520,A520=A521),IF(A521+1&gt;MATCH(0,Input_Lieferant!$B$9:$B$158,-1),"",A521+1),A521),"")</f>
        <v/>
      </c>
      <c r="B522" s="29"/>
      <c r="C522" s="29"/>
      <c r="D522" s="29" t="str">
        <f t="shared" si="44"/>
        <v/>
      </c>
      <c r="E522" s="29"/>
      <c r="F522" s="29"/>
      <c r="G522" t="str">
        <f>IF(A522&lt;&gt;"", _xlfn.IFNA(INDEX(Grunddaten!$A$9:$R$134,MATCH(A522,Input_Lieferant!$B$9:$B$134,0),MATCH(Z522,Grunddaten!$A$8:$R$8,0)),""), "")&amp;""</f>
        <v/>
      </c>
      <c r="H522" s="29"/>
      <c r="I522" s="29"/>
      <c r="J522" s="29"/>
      <c r="K522" s="29"/>
      <c r="L522" s="29"/>
      <c r="M522" s="29"/>
      <c r="N522" s="29"/>
      <c r="O522" s="29"/>
      <c r="P522" s="29"/>
      <c r="Q522" s="29"/>
      <c r="R522" s="29"/>
      <c r="S522" s="29"/>
      <c r="T522" s="29"/>
      <c r="U522" s="29"/>
      <c r="V522" s="29"/>
      <c r="W522" s="29"/>
      <c r="X522" s="29"/>
      <c r="Y522" s="29"/>
      <c r="Z522" s="29" t="str">
        <f t="shared" si="40"/>
        <v/>
      </c>
      <c r="AM522" s="6"/>
    </row>
    <row r="523" spans="1:39" x14ac:dyDescent="0.2">
      <c r="A523" t="str">
        <f>IFERROR(IF(AND(A512=A513,A513=A514,A514=A515,A515=A516,A516=A517,A517=A518,A518=A519,A519=A520,A520=A521,A521=A522),IF(A522+1&gt;MATCH(0,Input_Lieferant!$B$9:$B$158,-1),"",A522+1),A522),"")</f>
        <v/>
      </c>
      <c r="B523" s="29"/>
      <c r="C523" s="29"/>
      <c r="D523" s="29" t="str">
        <f t="shared" si="44"/>
        <v/>
      </c>
      <c r="E523" s="29"/>
      <c r="F523" s="29"/>
      <c r="G523" t="str">
        <f>IF(A523&lt;&gt;"", _xlfn.IFNA(INDEX(Grunddaten!$A$9:$R$134,MATCH(A523,Input_Lieferant!$B$9:$B$134,0),MATCH(Z523,Grunddaten!$A$8:$R$8,0)),""), "")&amp;""</f>
        <v/>
      </c>
      <c r="H523" s="29"/>
      <c r="I523" s="29"/>
      <c r="J523" s="29"/>
      <c r="K523" s="29"/>
      <c r="L523" s="29"/>
      <c r="M523" s="29"/>
      <c r="N523" s="29"/>
      <c r="O523" s="29"/>
      <c r="P523" s="29"/>
      <c r="Q523" s="29"/>
      <c r="R523" s="29"/>
      <c r="S523" s="29"/>
      <c r="T523" s="29"/>
      <c r="U523" s="29"/>
      <c r="V523" s="29"/>
      <c r="W523" s="29"/>
      <c r="X523" s="29"/>
      <c r="Y523" s="29"/>
      <c r="Z523" s="29" t="str">
        <f t="shared" si="40"/>
        <v/>
      </c>
      <c r="AM523" s="6"/>
    </row>
    <row r="524" spans="1:39" x14ac:dyDescent="0.2">
      <c r="A524" t="str">
        <f>IFERROR(IF(AND(A513=A514,A514=A515,A515=A516,A516=A517,A517=A518,A518=A519,A519=A520,A520=A521,A521=A522,A522=A523),IF(A523+1&gt;MATCH(0,Input_Lieferant!$B$9:$B$158,-1),"",A523+1),A523),"")</f>
        <v/>
      </c>
      <c r="B524" s="29"/>
      <c r="C524" s="29"/>
      <c r="D524" s="29" t="str">
        <f t="shared" si="44"/>
        <v/>
      </c>
      <c r="E524" s="29"/>
      <c r="F524" s="29"/>
      <c r="G524" t="str">
        <f>IF(A524&lt;&gt;"", _xlfn.IFNA(INDEX(Grunddaten!$A$9:$R$134,MATCH(A524,Input_Lieferant!$B$9:$B$134,0),MATCH(Z524,Grunddaten!$A$8:$R$8,0)),""), "")&amp;""</f>
        <v/>
      </c>
      <c r="H524" s="29"/>
      <c r="I524" s="29"/>
      <c r="J524" s="29"/>
      <c r="K524" s="29"/>
      <c r="L524" s="29"/>
      <c r="M524" s="29"/>
      <c r="N524" s="29"/>
      <c r="O524" s="29"/>
      <c r="P524" s="29"/>
      <c r="Q524" s="29"/>
      <c r="R524" s="29"/>
      <c r="S524" s="29"/>
      <c r="T524" s="29"/>
      <c r="U524" s="29"/>
      <c r="V524" s="29"/>
      <c r="W524" s="29"/>
      <c r="X524" s="29"/>
      <c r="Y524" s="29"/>
      <c r="Z524" s="29" t="str">
        <f t="shared" si="40"/>
        <v/>
      </c>
      <c r="AM524" s="6"/>
    </row>
    <row r="525" spans="1:39" x14ac:dyDescent="0.2">
      <c r="A525" t="str">
        <f>IFERROR(IF(AND(A514=A515,A515=A516,A516=A517,A517=A518,A518=A519,A519=A520,A520=A521,A521=A522,A522=A523,A523=A524),IF(A524+1&gt;MATCH(0,Input_Lieferant!$B$9:$B$158,-1),"",A524+1),A524),"")</f>
        <v/>
      </c>
      <c r="B525" s="29"/>
      <c r="C525" s="29"/>
      <c r="D525" s="29" t="str">
        <f t="shared" si="44"/>
        <v/>
      </c>
      <c r="E525" s="29"/>
      <c r="F525" s="29"/>
      <c r="G525" t="str">
        <f>IF(A525&lt;&gt;"", _xlfn.IFNA(INDEX(Grunddaten!$A$9:$R$134,MATCH(A525,Input_Lieferant!$B$9:$B$134,0),MATCH(Z525,Grunddaten!$A$8:$R$8,0)),""), "")&amp;""</f>
        <v/>
      </c>
      <c r="H525" s="29"/>
      <c r="I525" s="29"/>
      <c r="J525" s="29"/>
      <c r="K525" s="29"/>
      <c r="L525" s="29"/>
      <c r="M525" s="29"/>
      <c r="N525" s="29"/>
      <c r="O525" s="29"/>
      <c r="P525" s="29"/>
      <c r="Q525" s="29"/>
      <c r="R525" s="29"/>
      <c r="S525" s="29"/>
      <c r="T525" s="29"/>
      <c r="U525" s="29"/>
      <c r="V525" s="29"/>
      <c r="W525" s="29"/>
      <c r="X525" s="29"/>
      <c r="Y525" s="29"/>
      <c r="Z525" s="29" t="str">
        <f t="shared" si="40"/>
        <v/>
      </c>
      <c r="AM525" s="6"/>
    </row>
    <row r="526" spans="1:39" x14ac:dyDescent="0.2">
      <c r="A526" t="str">
        <f>IFERROR(IF(AND(A515=A516,A516=A517,A517=A518,A518=A519,A519=A520,A520=A521,A521=A522,A522=A523,A523=A524,A524=A525),IF(A525+1&gt;MATCH(0,Input_Lieferant!$B$9:$B$158,-1),"",A525+1),A525),"")</f>
        <v/>
      </c>
      <c r="B526" s="29"/>
      <c r="C526" s="29"/>
      <c r="D526" s="29" t="str">
        <f t="shared" si="44"/>
        <v/>
      </c>
      <c r="E526" s="29"/>
      <c r="F526" s="29"/>
      <c r="G526" t="str">
        <f>IF(A526&lt;&gt;"", _xlfn.IFNA(INDEX(Grunddaten!$A$9:$R$134,MATCH(A526,Input_Lieferant!$B$9:$B$134,0),MATCH(Z526,Grunddaten!$A$8:$R$8,0)),""), "")&amp;""</f>
        <v/>
      </c>
      <c r="H526" s="29"/>
      <c r="I526" s="29"/>
      <c r="J526" s="29"/>
      <c r="K526" s="29"/>
      <c r="L526" s="29"/>
      <c r="M526" s="29"/>
      <c r="N526" s="29"/>
      <c r="O526" s="29"/>
      <c r="P526" s="29"/>
      <c r="Q526" s="29"/>
      <c r="R526" s="29"/>
      <c r="S526" s="29"/>
      <c r="T526" s="29"/>
      <c r="U526" s="29"/>
      <c r="V526" s="29"/>
      <c r="W526" s="29"/>
      <c r="X526" s="29"/>
      <c r="Y526" s="29"/>
      <c r="Z526" s="29" t="str">
        <f t="shared" ref="Z526:Z589" si="45">IF(A526&lt;&gt;"", Z515&amp;"","")</f>
        <v/>
      </c>
      <c r="AM526" s="6"/>
    </row>
    <row r="527" spans="1:39" x14ac:dyDescent="0.2">
      <c r="A527" t="str">
        <f>IFERROR(IF(AND(A516=A517,A517=A518,A518=A519,A519=A520,A520=A521,A521=A522,A522=A523,A523=A524,A524=A525,A525=A526),IF(A526+1&gt;MATCH(0,Input_Lieferant!$B$9:$B$158,-1),"",A526+1),A526),"")</f>
        <v/>
      </c>
      <c r="B527" s="29"/>
      <c r="C527" s="29"/>
      <c r="D527" s="29" t="str">
        <f t="shared" si="44"/>
        <v/>
      </c>
      <c r="E527" s="29"/>
      <c r="F527" s="29"/>
      <c r="G527" t="str">
        <f>IF(A527&lt;&gt;"", _xlfn.IFNA(INDEX(Grunddaten!$A$9:$R$134,MATCH(A527,Input_Lieferant!$B$9:$B$134,0),MATCH(Z527,Grunddaten!$A$8:$R$8,0)),""), "")&amp;""</f>
        <v/>
      </c>
      <c r="H527" s="29"/>
      <c r="I527" s="29"/>
      <c r="J527" s="29"/>
      <c r="K527" s="29"/>
      <c r="L527" s="29"/>
      <c r="M527" s="29"/>
      <c r="N527" s="29"/>
      <c r="O527" s="29"/>
      <c r="P527" s="29"/>
      <c r="Q527" s="29"/>
      <c r="R527" s="29"/>
      <c r="S527" s="29"/>
      <c r="T527" s="29"/>
      <c r="U527" s="29"/>
      <c r="V527" s="29"/>
      <c r="W527" s="29"/>
      <c r="X527" s="29"/>
      <c r="Y527" s="29"/>
      <c r="Z527" s="29" t="str">
        <f t="shared" si="45"/>
        <v/>
      </c>
      <c r="AM527" s="6"/>
    </row>
    <row r="528" spans="1:39" x14ac:dyDescent="0.2">
      <c r="A528" t="str">
        <f>IFERROR(IF(AND(A517=A518,A518=A519,A519=A520,A520=A521,A521=A522,A522=A523,A523=A524,A524=A525,A525=A526,A526=A527),IF(A527+1&gt;MATCH(0,Input_Lieferant!$B$9:$B$158,-1),"",A527+1),A527),"")</f>
        <v/>
      </c>
      <c r="B528" s="29"/>
      <c r="C528" s="29"/>
      <c r="D528" s="29" t="str">
        <f t="shared" ref="D528:D541" si="46">IF(A528="","","001")</f>
        <v/>
      </c>
      <c r="E528" s="29"/>
      <c r="F528" s="29"/>
      <c r="G528" t="str">
        <f>IF(A528&lt;&gt;"", _xlfn.IFNA(INDEX(Grunddaten!$A$9:$R$134,MATCH(A528,Input_Lieferant!$B$9:$B$134,0),MATCH(Z528,Grunddaten!$A$8:$R$8,0)),""), "")&amp;""</f>
        <v/>
      </c>
      <c r="H528" s="29"/>
      <c r="I528" s="29"/>
      <c r="J528" s="29"/>
      <c r="K528" s="29"/>
      <c r="L528" s="29"/>
      <c r="M528" s="29"/>
      <c r="N528" s="29"/>
      <c r="O528" s="29"/>
      <c r="P528" s="29"/>
      <c r="Q528" s="29"/>
      <c r="R528" s="29"/>
      <c r="S528" s="29"/>
      <c r="T528" s="29"/>
      <c r="U528" s="29"/>
      <c r="V528" s="29"/>
      <c r="W528" s="29"/>
      <c r="X528" s="29"/>
      <c r="Y528" s="29"/>
      <c r="Z528" s="29" t="str">
        <f t="shared" si="45"/>
        <v/>
      </c>
      <c r="AM528" s="6"/>
    </row>
    <row r="529" spans="1:39" x14ac:dyDescent="0.2">
      <c r="A529" s="54" t="str">
        <f>IFERROR(IF(AND(A518=A519,A519=A520,A520=A521,A521=A522,A522=A523,A523=A524,A524=A525,A525=A526,A526=A527,A527=A528),IF(A528+1&gt;MATCH(0,Input_Lieferant!$B$9:$B$158,-1),"",A528+1),A528),"")</f>
        <v/>
      </c>
      <c r="B529" s="30"/>
      <c r="C529" s="30"/>
      <c r="D529" s="30" t="str">
        <f t="shared" si="46"/>
        <v/>
      </c>
      <c r="E529" s="30"/>
      <c r="F529" s="30"/>
      <c r="G529" s="54" t="str">
        <f>IF(A529&lt;&gt;"", _xlfn.IFNA(INDEX(Grunddaten!$A$9:$R$134,MATCH(A529,Input_Lieferant!$B$9:$B$134,0),MATCH(Z529,Grunddaten!$A$8:$R$8,0)),""), "")&amp;""</f>
        <v/>
      </c>
      <c r="H529" s="30"/>
      <c r="I529" s="30"/>
      <c r="J529" s="30"/>
      <c r="K529" s="30"/>
      <c r="L529" s="30"/>
      <c r="M529" s="30"/>
      <c r="N529" s="30"/>
      <c r="O529" s="30"/>
      <c r="P529" s="30"/>
      <c r="Q529" s="30"/>
      <c r="R529" s="30"/>
      <c r="S529" s="30"/>
      <c r="T529" s="30"/>
      <c r="U529" s="30"/>
      <c r="V529" s="30"/>
      <c r="W529" s="30"/>
      <c r="X529" s="30"/>
      <c r="Y529" s="30"/>
      <c r="Z529" s="89" t="str">
        <f t="shared" si="45"/>
        <v/>
      </c>
      <c r="AM529" s="6"/>
    </row>
    <row r="530" spans="1:39" x14ac:dyDescent="0.2">
      <c r="A530" t="str">
        <f>IFERROR(IF(AND(A519=A520,A520=A521,A521=A522,A522=A523,A523=A524,A524=A525,A525=A526,A526=A527,A527=A528,A528=A529),IF(A529+1&gt;MATCH(0,Input_Lieferant!$B$9:$B$158,-1),"",A529+1),A529),"")</f>
        <v/>
      </c>
      <c r="B530" s="29"/>
      <c r="C530" s="29"/>
      <c r="D530" s="29" t="str">
        <f t="shared" si="46"/>
        <v/>
      </c>
      <c r="E530" s="29"/>
      <c r="F530" s="29"/>
      <c r="G530" t="str">
        <f>IF(A530&lt;&gt;"", _xlfn.IFNA(INDEX(Grunddaten!$A$9:$R$134,MATCH(A530,Input_Lieferant!$B$9:$B$134,0),MATCH(Z530,Grunddaten!$A$8:$R$8,0)),""), "")&amp;""</f>
        <v/>
      </c>
      <c r="H530" s="29"/>
      <c r="I530" s="29"/>
      <c r="J530" s="29"/>
      <c r="K530" s="29"/>
      <c r="L530" s="29"/>
      <c r="M530" s="29"/>
      <c r="N530" s="29"/>
      <c r="O530" s="29"/>
      <c r="P530" s="29"/>
      <c r="Q530" s="29"/>
      <c r="R530" s="29"/>
      <c r="S530" s="29"/>
      <c r="T530" s="29"/>
      <c r="U530" s="29"/>
      <c r="V530" s="29"/>
      <c r="W530" s="29"/>
      <c r="X530" s="29"/>
      <c r="Y530" s="29"/>
      <c r="Z530" s="29" t="str">
        <f t="shared" si="45"/>
        <v/>
      </c>
      <c r="AM530" s="6"/>
    </row>
    <row r="531" spans="1:39" x14ac:dyDescent="0.2">
      <c r="A531" t="str">
        <f>IFERROR(IF(AND(A520=A521,A521=A522,A522=A523,A523=A524,A524=A525,A525=A526,A526=A527,A527=A528,A528=A529,A529=A530),IF(A530+1&gt;MATCH(0,Input_Lieferant!$B$9:$B$158,-1),"",A530+1),A530),"")</f>
        <v/>
      </c>
      <c r="B531" s="29"/>
      <c r="C531" s="29"/>
      <c r="D531" s="29" t="str">
        <f t="shared" si="46"/>
        <v/>
      </c>
      <c r="E531" s="29"/>
      <c r="F531" s="29"/>
      <c r="G531" t="str">
        <f>IF(A531&lt;&gt;"", _xlfn.IFNA(INDEX(Grunddaten!$A$9:$R$134,MATCH(A531,Input_Lieferant!$B$9:$B$134,0),MATCH(Z531,Grunddaten!$A$8:$R$8,0)),""), "")&amp;""</f>
        <v/>
      </c>
      <c r="H531" s="29"/>
      <c r="I531" s="29"/>
      <c r="J531" s="29"/>
      <c r="K531" s="29"/>
      <c r="L531" s="29"/>
      <c r="M531" s="29"/>
      <c r="N531" s="29"/>
      <c r="O531" s="29"/>
      <c r="P531" s="29"/>
      <c r="Q531" s="29"/>
      <c r="R531" s="29"/>
      <c r="S531" s="29"/>
      <c r="T531" s="29"/>
      <c r="U531" s="29"/>
      <c r="V531" s="29"/>
      <c r="W531" s="29"/>
      <c r="X531" s="29"/>
      <c r="Y531" s="29"/>
      <c r="Z531" s="29" t="str">
        <f t="shared" si="45"/>
        <v/>
      </c>
      <c r="AM531" s="6"/>
    </row>
    <row r="532" spans="1:39" x14ac:dyDescent="0.2">
      <c r="A532" t="str">
        <f>IFERROR(IF(AND(A521=A522,A522=A523,A523=A524,A524=A525,A525=A526,A526=A527,A527=A528,A528=A529,A529=A530,A530=A531),IF(A531+1&gt;MATCH(0,Input_Lieferant!$B$9:$B$158,-1),"",A531+1),A531),"")</f>
        <v/>
      </c>
      <c r="B532" s="29"/>
      <c r="C532" s="29"/>
      <c r="D532" s="29" t="str">
        <f t="shared" si="46"/>
        <v/>
      </c>
      <c r="E532" s="29"/>
      <c r="F532" s="29"/>
      <c r="G532" t="str">
        <f>IF(A532&lt;&gt;"", _xlfn.IFNA(INDEX(Grunddaten!$A$9:$R$134,MATCH(A532,Input_Lieferant!$B$9:$B$134,0),MATCH(Z532,Grunddaten!$A$8:$R$8,0)),""), "")&amp;""</f>
        <v/>
      </c>
      <c r="H532" s="29"/>
      <c r="I532" s="29"/>
      <c r="J532" s="29"/>
      <c r="K532" s="29"/>
      <c r="L532" s="29"/>
      <c r="M532" s="29"/>
      <c r="N532" s="29"/>
      <c r="O532" s="29"/>
      <c r="P532" s="29"/>
      <c r="Q532" s="29"/>
      <c r="R532" s="29"/>
      <c r="S532" s="29"/>
      <c r="T532" s="29"/>
      <c r="U532" s="29"/>
      <c r="V532" s="29"/>
      <c r="W532" s="29"/>
      <c r="X532" s="29"/>
      <c r="Y532" s="29"/>
      <c r="Z532" s="29" t="str">
        <f t="shared" si="45"/>
        <v/>
      </c>
      <c r="AM532" s="6"/>
    </row>
    <row r="533" spans="1:39" x14ac:dyDescent="0.2">
      <c r="A533" t="str">
        <f>IFERROR(IF(AND(A522=A523,A523=A524,A524=A525,A525=A526,A526=A527,A527=A528,A528=A529,A529=A530,A530=A531,A531=A532),IF(A532+1&gt;MATCH(0,Input_Lieferant!$B$9:$B$158,-1),"",A532+1),A532),"")</f>
        <v/>
      </c>
      <c r="B533" s="29"/>
      <c r="C533" s="29"/>
      <c r="D533" s="29" t="str">
        <f t="shared" si="46"/>
        <v/>
      </c>
      <c r="E533" s="29" t="s">
        <v>178</v>
      </c>
      <c r="F533" s="29" t="s">
        <v>178</v>
      </c>
      <c r="G533" t="str">
        <f>IF(A533&lt;&gt;"", _xlfn.IFNA(INDEX(Grunddaten!$A$9:$R$134,MATCH(A533,Input_Lieferant!$B$9:$B$134,0),MATCH(Z533,Grunddaten!$A$8:$R$8,0)),""), "")&amp;""</f>
        <v/>
      </c>
      <c r="H533" s="29"/>
      <c r="I533" s="29"/>
      <c r="J533" s="29"/>
      <c r="K533" s="29"/>
      <c r="L533" s="29"/>
      <c r="M533" s="29"/>
      <c r="N533" s="29"/>
      <c r="O533" s="29"/>
      <c r="P533" s="29"/>
      <c r="Q533" s="29"/>
      <c r="R533" s="29"/>
      <c r="S533" s="29"/>
      <c r="T533" s="29"/>
      <c r="U533" s="29"/>
      <c r="V533" s="29"/>
      <c r="W533" s="29"/>
      <c r="X533" s="29"/>
      <c r="Y533" s="29"/>
      <c r="Z533" s="29" t="str">
        <f t="shared" si="45"/>
        <v/>
      </c>
      <c r="AM533" s="6"/>
    </row>
    <row r="534" spans="1:39" x14ac:dyDescent="0.2">
      <c r="A534" t="str">
        <f>IFERROR(IF(AND(A523=A524,A524=A525,A525=A526,A526=A527,A527=A528,A528=A529,A529=A530,A530=A531,A531=A532,A532=A533),IF(A533+1&gt;MATCH(0,Input_Lieferant!$B$9:$B$158,-1),"",A533+1),A533),"")</f>
        <v/>
      </c>
      <c r="B534" s="29"/>
      <c r="C534" s="29"/>
      <c r="D534" s="29" t="str">
        <f t="shared" si="46"/>
        <v/>
      </c>
      <c r="E534" s="29"/>
      <c r="F534" s="29"/>
      <c r="G534" t="str">
        <f>IF(A534&lt;&gt;"", _xlfn.IFNA(INDEX(Grunddaten!$A$9:$R$134,MATCH(A534,Input_Lieferant!$B$9:$B$134,0),MATCH(Z534,Grunddaten!$A$8:$R$8,0)),""), "")&amp;""</f>
        <v/>
      </c>
      <c r="H534" s="29"/>
      <c r="I534" s="29"/>
      <c r="J534" s="29"/>
      <c r="K534" s="29"/>
      <c r="L534" s="29"/>
      <c r="M534" s="29"/>
      <c r="N534" s="29"/>
      <c r="O534" s="29"/>
      <c r="P534" s="29"/>
      <c r="Q534" s="29"/>
      <c r="R534" s="29"/>
      <c r="S534" s="29"/>
      <c r="T534" s="29"/>
      <c r="U534" s="29"/>
      <c r="V534" s="29"/>
      <c r="W534" s="29"/>
      <c r="X534" s="29"/>
      <c r="Y534" s="29"/>
      <c r="Z534" s="29" t="str">
        <f t="shared" si="45"/>
        <v/>
      </c>
      <c r="AM534" s="6"/>
    </row>
    <row r="535" spans="1:39" x14ac:dyDescent="0.2">
      <c r="A535" t="str">
        <f>IFERROR(IF(AND(A524=A525,A525=A526,A526=A527,A527=A528,A528=A529,A529=A530,A530=A531,A531=A532,A532=A533,A533=A534),IF(A534+1&gt;MATCH(0,Input_Lieferant!$B$9:$B$158,-1),"",A534+1),A534),"")</f>
        <v/>
      </c>
      <c r="B535" s="29"/>
      <c r="C535" s="29"/>
      <c r="D535" s="29" t="str">
        <f t="shared" si="46"/>
        <v/>
      </c>
      <c r="E535" s="29"/>
      <c r="F535" s="29"/>
      <c r="G535" t="str">
        <f>IF(A535&lt;&gt;"", _xlfn.IFNA(INDEX(Grunddaten!$A$9:$R$134,MATCH(A535,Input_Lieferant!$B$9:$B$134,0),MATCH(Z535,Grunddaten!$A$8:$R$8,0)),""), "")&amp;""</f>
        <v/>
      </c>
      <c r="H535" s="29"/>
      <c r="I535" s="29"/>
      <c r="J535" s="29"/>
      <c r="K535" s="29"/>
      <c r="L535" s="29"/>
      <c r="M535" s="29"/>
      <c r="N535" s="29"/>
      <c r="O535" s="29"/>
      <c r="P535" s="29"/>
      <c r="Q535" s="29"/>
      <c r="R535" s="29"/>
      <c r="S535" s="29"/>
      <c r="T535" s="29"/>
      <c r="U535" s="29"/>
      <c r="V535" s="29"/>
      <c r="W535" s="29"/>
      <c r="X535" s="29"/>
      <c r="Y535" s="29"/>
      <c r="Z535" s="29" t="str">
        <f t="shared" si="45"/>
        <v/>
      </c>
      <c r="AM535" s="6"/>
    </row>
    <row r="536" spans="1:39" x14ac:dyDescent="0.2">
      <c r="A536" t="str">
        <f>IFERROR(IF(AND(A525=A526,A526=A527,A527=A528,A528=A529,A529=A530,A530=A531,A531=A532,A532=A533,A533=A534,A534=A535),IF(A535+1&gt;MATCH(0,Input_Lieferant!$B$9:$B$158,-1),"",A535+1),A535),"")</f>
        <v/>
      </c>
      <c r="B536" s="29"/>
      <c r="C536" s="29"/>
      <c r="D536" s="29" t="str">
        <f t="shared" si="46"/>
        <v/>
      </c>
      <c r="E536" s="29"/>
      <c r="F536" s="29"/>
      <c r="G536" t="str">
        <f>IF(A536&lt;&gt;"", _xlfn.IFNA(INDEX(Grunddaten!$A$9:$R$134,MATCH(A536,Input_Lieferant!$B$9:$B$134,0),MATCH(Z536,Grunddaten!$A$8:$R$8,0)),""), "")&amp;""</f>
        <v/>
      </c>
      <c r="H536" s="29"/>
      <c r="I536" s="29"/>
      <c r="J536" s="29"/>
      <c r="K536" s="29"/>
      <c r="L536" s="29"/>
      <c r="M536" s="29"/>
      <c r="N536" s="29"/>
      <c r="O536" s="29"/>
      <c r="P536" s="29"/>
      <c r="Q536" s="29"/>
      <c r="R536" s="29"/>
      <c r="S536" s="29"/>
      <c r="T536" s="29"/>
      <c r="U536" s="29"/>
      <c r="V536" s="29"/>
      <c r="W536" s="29"/>
      <c r="X536" s="29"/>
      <c r="Y536" s="29"/>
      <c r="Z536" s="29" t="str">
        <f t="shared" si="45"/>
        <v/>
      </c>
      <c r="AM536" s="6"/>
    </row>
    <row r="537" spans="1:39" x14ac:dyDescent="0.2">
      <c r="A537" t="str">
        <f>IFERROR(IF(AND(A526=A527,A527=A528,A528=A529,A529=A530,A530=A531,A531=A532,A532=A533,A533=A534,A534=A535,A535=A536),IF(A536+1&gt;MATCH(0,Input_Lieferant!$B$9:$B$158,-1),"",A536+1),A536),"")</f>
        <v/>
      </c>
      <c r="B537" s="29"/>
      <c r="C537" s="29"/>
      <c r="D537" s="29" t="str">
        <f t="shared" si="46"/>
        <v/>
      </c>
      <c r="E537" s="29"/>
      <c r="F537" s="29"/>
      <c r="G537" t="str">
        <f>IF(A537&lt;&gt;"", _xlfn.IFNA(INDEX(Grunddaten!$A$9:$R$134,MATCH(A537,Input_Lieferant!$B$9:$B$134,0),MATCH(Z537,Grunddaten!$A$8:$R$8,0)),""), "")&amp;""</f>
        <v/>
      </c>
      <c r="H537" s="29"/>
      <c r="I537" s="29"/>
      <c r="J537" s="29"/>
      <c r="K537" s="29"/>
      <c r="L537" s="29"/>
      <c r="M537" s="29"/>
      <c r="N537" s="29"/>
      <c r="O537" s="29"/>
      <c r="P537" s="29"/>
      <c r="Q537" s="29"/>
      <c r="R537" s="29"/>
      <c r="S537" s="29"/>
      <c r="T537" s="29"/>
      <c r="U537" s="29"/>
      <c r="V537" s="29"/>
      <c r="W537" s="29"/>
      <c r="X537" s="29"/>
      <c r="Y537" s="29"/>
      <c r="Z537" s="29" t="str">
        <f t="shared" si="45"/>
        <v/>
      </c>
      <c r="AM537" s="6"/>
    </row>
    <row r="538" spans="1:39" x14ac:dyDescent="0.2">
      <c r="A538" t="str">
        <f>IFERROR(IF(AND(A527=A528,A528=A529,A529=A530,A530=A531,A531=A532,A532=A533,A533=A534,A534=A535,A535=A536,A536=A537),IF(A537+1&gt;MATCH(0,Input_Lieferant!$B$9:$B$158,-1),"",A537+1),A537),"")</f>
        <v/>
      </c>
      <c r="B538" s="29"/>
      <c r="C538" s="29"/>
      <c r="D538" s="29" t="str">
        <f t="shared" si="46"/>
        <v/>
      </c>
      <c r="E538" s="29"/>
      <c r="F538" s="29"/>
      <c r="G538" t="str">
        <f>IF(A538&lt;&gt;"", _xlfn.IFNA(INDEX(Grunddaten!$A$9:$R$134,MATCH(A538,Input_Lieferant!$B$9:$B$134,0),MATCH(Z538,Grunddaten!$A$8:$R$8,0)),""), "")&amp;""</f>
        <v/>
      </c>
      <c r="H538" s="29"/>
      <c r="I538" s="29"/>
      <c r="J538" s="29"/>
      <c r="K538" s="29"/>
      <c r="L538" s="29"/>
      <c r="M538" s="29"/>
      <c r="N538" s="29"/>
      <c r="O538" s="29"/>
      <c r="P538" s="29"/>
      <c r="Q538" s="29"/>
      <c r="R538" s="29"/>
      <c r="S538" s="29"/>
      <c r="T538" s="29"/>
      <c r="U538" s="29"/>
      <c r="V538" s="29"/>
      <c r="W538" s="29"/>
      <c r="X538" s="29"/>
      <c r="Y538" s="29"/>
      <c r="Z538" s="29" t="str">
        <f t="shared" si="45"/>
        <v/>
      </c>
      <c r="AM538" s="6"/>
    </row>
    <row r="539" spans="1:39" x14ac:dyDescent="0.2">
      <c r="A539" t="str">
        <f>IFERROR(IF(AND(A528=A529,A529=A530,A530=A531,A531=A532,A532=A533,A533=A534,A534=A535,A535=A536,A536=A537,A537=A538),IF(A538+1&gt;MATCH(0,Input_Lieferant!$B$9:$B$158,-1),"",A538+1),A538),"")</f>
        <v/>
      </c>
      <c r="B539" s="29"/>
      <c r="C539" s="29"/>
      <c r="D539" s="29" t="str">
        <f t="shared" si="46"/>
        <v/>
      </c>
      <c r="E539" s="29"/>
      <c r="F539" s="29"/>
      <c r="G539" t="str">
        <f>IF(A539&lt;&gt;"", _xlfn.IFNA(INDEX(Grunddaten!$A$9:$R$134,MATCH(A539,Input_Lieferant!$B$9:$B$134,0),MATCH(Z539,Grunddaten!$A$8:$R$8,0)),""), "")&amp;""</f>
        <v/>
      </c>
      <c r="H539" s="29"/>
      <c r="I539" s="29"/>
      <c r="J539" s="29"/>
      <c r="K539" s="29"/>
      <c r="L539" s="29"/>
      <c r="M539" s="29"/>
      <c r="N539" s="29"/>
      <c r="O539" s="29"/>
      <c r="P539" s="29"/>
      <c r="Q539" s="29"/>
      <c r="R539" s="29"/>
      <c r="S539" s="29"/>
      <c r="T539" s="29"/>
      <c r="U539" s="29"/>
      <c r="V539" s="29"/>
      <c r="W539" s="29"/>
      <c r="X539" s="29"/>
      <c r="Y539" s="29"/>
      <c r="Z539" s="29" t="str">
        <f t="shared" si="45"/>
        <v/>
      </c>
      <c r="AM539" s="6"/>
    </row>
    <row r="540" spans="1:39" x14ac:dyDescent="0.2">
      <c r="A540" s="54" t="str">
        <f>IFERROR(IF(AND(A529=A530,A530=A531,A531=A532,A532=A533,A533=A534,A534=A535,A535=A536,A536=A537,A537=A538,A538=A539),IF(A539+1&gt;MATCH(0,Input_Lieferant!$B$9:$B$158,-1),"",A539+1),A539),"")</f>
        <v/>
      </c>
      <c r="B540" s="30"/>
      <c r="C540" s="30"/>
      <c r="D540" s="30" t="str">
        <f t="shared" si="46"/>
        <v/>
      </c>
      <c r="E540" s="30"/>
      <c r="F540" s="30"/>
      <c r="G540" s="54" t="str">
        <f>IF(A540&lt;&gt;"", _xlfn.IFNA(INDEX(Grunddaten!$A$9:$R$134,MATCH(A540,Input_Lieferant!$B$9:$B$134,0),MATCH(Z540,Grunddaten!$A$8:$R$8,0)),""), "")&amp;""</f>
        <v/>
      </c>
      <c r="H540" s="30"/>
      <c r="I540" s="30"/>
      <c r="J540" s="30"/>
      <c r="K540" s="30"/>
      <c r="L540" s="30"/>
      <c r="M540" s="30"/>
      <c r="N540" s="30"/>
      <c r="O540" s="30"/>
      <c r="P540" s="30"/>
      <c r="Q540" s="30"/>
      <c r="R540" s="30"/>
      <c r="S540" s="30"/>
      <c r="T540" s="30"/>
      <c r="U540" s="30"/>
      <c r="V540" s="30"/>
      <c r="W540" s="30"/>
      <c r="X540" s="30"/>
      <c r="Y540" s="30"/>
      <c r="Z540" s="89" t="str">
        <f t="shared" si="45"/>
        <v/>
      </c>
      <c r="AM540" s="6"/>
    </row>
    <row r="541" spans="1:39" x14ac:dyDescent="0.2">
      <c r="A541" t="str">
        <f>IFERROR(IF(AND(A530=A531,A531=A532,A532=A533,A533=A534,A534=A535,A535=A536,A536=A537,A537=A538,A538=A539,A539=A540),IF(A540+1&gt;MATCH(0,Input_Lieferant!$B$9:$B$158,-1),"",A540+1),A540),"")</f>
        <v/>
      </c>
      <c r="B541" s="29"/>
      <c r="C541" s="29"/>
      <c r="D541" s="29" t="str">
        <f t="shared" si="46"/>
        <v/>
      </c>
      <c r="E541" s="29"/>
      <c r="F541" s="29"/>
      <c r="G541" t="str">
        <f>IF(A541&lt;&gt;"", _xlfn.IFNA(INDEX(Grunddaten!$A$9:$R$134,MATCH(A541,Input_Lieferant!$B$9:$B$134,0),MATCH(Z541,Grunddaten!$A$8:$R$8,0)),""), "")&amp;""</f>
        <v/>
      </c>
      <c r="H541" s="29"/>
      <c r="I541" s="29"/>
      <c r="J541" s="29"/>
      <c r="K541" s="29"/>
      <c r="L541" s="29"/>
      <c r="M541" s="29"/>
      <c r="N541" s="29"/>
      <c r="O541" s="29"/>
      <c r="P541" s="29"/>
      <c r="Q541" s="29"/>
      <c r="R541" s="29"/>
      <c r="S541" s="29"/>
      <c r="T541" s="29"/>
      <c r="U541" s="29"/>
      <c r="V541" s="29"/>
      <c r="W541" s="29"/>
      <c r="X541" s="29"/>
      <c r="Y541" s="29"/>
      <c r="Z541" s="29" t="str">
        <f t="shared" si="45"/>
        <v/>
      </c>
      <c r="AM541" s="6"/>
    </row>
    <row r="542" spans="1:39" x14ac:dyDescent="0.2">
      <c r="A542" t="str">
        <f>IFERROR(IF(AND(A531=A532,A532=A533,A533=A534,A534=A535,A535=A536,A536=A537,A537=A538,A538=A539,A539=A540,A540=A541),IF(A541+1&gt;MATCH(0,Input_Lieferant!$B$9:$B$158,-1),"",A541+1),A541),"")</f>
        <v/>
      </c>
      <c r="B542" s="29"/>
      <c r="C542" s="29"/>
      <c r="D542" s="29" t="str">
        <f t="shared" ref="D542:D555" si="47">IF(A542="","","001")</f>
        <v/>
      </c>
      <c r="E542" s="29"/>
      <c r="F542" s="29"/>
      <c r="G542" t="str">
        <f>IF(A542&lt;&gt;"", _xlfn.IFNA(INDEX(Grunddaten!$A$9:$R$134,MATCH(A542,Input_Lieferant!$B$9:$B$134,0),MATCH(Z542,Grunddaten!$A$8:$R$8,0)),""), "")&amp;""</f>
        <v/>
      </c>
      <c r="H542" s="29"/>
      <c r="I542" s="29"/>
      <c r="J542" s="29"/>
      <c r="K542" s="29"/>
      <c r="L542" s="29"/>
      <c r="M542" s="29"/>
      <c r="N542" s="29"/>
      <c r="O542" s="29"/>
      <c r="P542" s="29"/>
      <c r="Q542" s="29"/>
      <c r="R542" s="29"/>
      <c r="S542" s="29"/>
      <c r="T542" s="29"/>
      <c r="U542" s="29"/>
      <c r="V542" s="29"/>
      <c r="W542" s="29"/>
      <c r="X542" s="29"/>
      <c r="Y542" s="29"/>
      <c r="Z542" s="29" t="str">
        <f t="shared" si="45"/>
        <v/>
      </c>
      <c r="AM542" s="6"/>
    </row>
    <row r="543" spans="1:39" x14ac:dyDescent="0.2">
      <c r="A543" t="str">
        <f>IFERROR(IF(AND(A532=A533,A533=A534,A534=A535,A535=A536,A536=A537,A537=A538,A538=A539,A539=A540,A540=A541,A541=A542),IF(A542+1&gt;MATCH(0,Input_Lieferant!$B$9:$B$158,-1),"",A542+1),A542),"")</f>
        <v/>
      </c>
      <c r="B543" s="29"/>
      <c r="C543" s="29"/>
      <c r="D543" s="29" t="str">
        <f t="shared" si="47"/>
        <v/>
      </c>
      <c r="E543" s="29"/>
      <c r="F543" s="29"/>
      <c r="G543" t="str">
        <f>IF(A543&lt;&gt;"", _xlfn.IFNA(INDEX(Grunddaten!$A$9:$R$134,MATCH(A543,Input_Lieferant!$B$9:$B$134,0),MATCH(Z543,Grunddaten!$A$8:$R$8,0)),""), "")&amp;""</f>
        <v/>
      </c>
      <c r="H543" s="29"/>
      <c r="I543" s="29"/>
      <c r="J543" s="29"/>
      <c r="K543" s="29"/>
      <c r="L543" s="29"/>
      <c r="M543" s="29"/>
      <c r="N543" s="29"/>
      <c r="O543" s="29"/>
      <c r="P543" s="29"/>
      <c r="Q543" s="29"/>
      <c r="R543" s="29"/>
      <c r="S543" s="29"/>
      <c r="T543" s="29"/>
      <c r="U543" s="29"/>
      <c r="V543" s="29"/>
      <c r="W543" s="29"/>
      <c r="X543" s="29"/>
      <c r="Y543" s="29"/>
      <c r="Z543" s="29" t="str">
        <f t="shared" si="45"/>
        <v/>
      </c>
      <c r="AM543" s="6"/>
    </row>
    <row r="544" spans="1:39" x14ac:dyDescent="0.2">
      <c r="A544" t="str">
        <f>IFERROR(IF(AND(A533=A534,A534=A535,A535=A536,A536=A537,A537=A538,A538=A539,A539=A540,A540=A541,A541=A542,A542=A543),IF(A543+1&gt;MATCH(0,Input_Lieferant!$B$9:$B$158,-1),"",A543+1),A543),"")</f>
        <v/>
      </c>
      <c r="B544" s="29"/>
      <c r="C544" s="29"/>
      <c r="D544" s="29" t="str">
        <f t="shared" si="47"/>
        <v/>
      </c>
      <c r="E544" s="29"/>
      <c r="F544" s="29"/>
      <c r="G544" t="str">
        <f>IF(A544&lt;&gt;"", _xlfn.IFNA(INDEX(Grunddaten!$A$9:$R$134,MATCH(A544,Input_Lieferant!$B$9:$B$134,0),MATCH(Z544,Grunddaten!$A$8:$R$8,0)),""), "")&amp;""</f>
        <v/>
      </c>
      <c r="H544" s="29"/>
      <c r="I544" s="29"/>
      <c r="J544" s="29"/>
      <c r="K544" s="29"/>
      <c r="L544" s="29"/>
      <c r="M544" s="29"/>
      <c r="N544" s="29"/>
      <c r="O544" s="29"/>
      <c r="P544" s="29"/>
      <c r="Q544" s="29"/>
      <c r="R544" s="29"/>
      <c r="S544" s="29"/>
      <c r="T544" s="29"/>
      <c r="U544" s="29"/>
      <c r="V544" s="29"/>
      <c r="W544" s="29"/>
      <c r="X544" s="29"/>
      <c r="Y544" s="29"/>
      <c r="Z544" s="29" t="str">
        <f t="shared" si="45"/>
        <v/>
      </c>
      <c r="AM544" s="6"/>
    </row>
    <row r="545" spans="1:39" x14ac:dyDescent="0.2">
      <c r="A545" t="str">
        <f>IFERROR(IF(AND(A534=A535,A535=A536,A536=A537,A537=A538,A538=A539,A539=A540,A540=A541,A541=A542,A542=A543,A543=A544),IF(A544+1&gt;MATCH(0,Input_Lieferant!$B$9:$B$158,-1),"",A544+1),A544),"")</f>
        <v/>
      </c>
      <c r="B545" s="29"/>
      <c r="C545" s="29"/>
      <c r="D545" s="29" t="str">
        <f t="shared" si="47"/>
        <v/>
      </c>
      <c r="E545" s="29"/>
      <c r="F545" s="29"/>
      <c r="G545" t="str">
        <f>IF(A545&lt;&gt;"", _xlfn.IFNA(INDEX(Grunddaten!$A$9:$R$134,MATCH(A545,Input_Lieferant!$B$9:$B$134,0),MATCH(Z545,Grunddaten!$A$8:$R$8,0)),""), "")&amp;""</f>
        <v/>
      </c>
      <c r="H545" s="29"/>
      <c r="I545" s="29"/>
      <c r="J545" s="29"/>
      <c r="K545" s="29"/>
      <c r="L545" s="29"/>
      <c r="M545" s="29"/>
      <c r="N545" s="29"/>
      <c r="O545" s="29"/>
      <c r="P545" s="29"/>
      <c r="Q545" s="29"/>
      <c r="R545" s="29"/>
      <c r="S545" s="29"/>
      <c r="T545" s="29"/>
      <c r="U545" s="29"/>
      <c r="V545" s="29"/>
      <c r="W545" s="29"/>
      <c r="X545" s="29"/>
      <c r="Y545" s="29"/>
      <c r="Z545" s="29" t="str">
        <f t="shared" si="45"/>
        <v/>
      </c>
      <c r="AM545" s="6"/>
    </row>
    <row r="546" spans="1:39" x14ac:dyDescent="0.2">
      <c r="A546" t="str">
        <f>IFERROR(IF(AND(A535=A536,A536=A537,A537=A538,A538=A539,A539=A540,A540=A541,A541=A542,A542=A543,A543=A544,A544=A545),IF(A545+1&gt;MATCH(0,Input_Lieferant!$B$9:$B$158,-1),"",A545+1),A545),"")</f>
        <v/>
      </c>
      <c r="B546" s="29"/>
      <c r="C546" s="29"/>
      <c r="D546" s="29" t="str">
        <f t="shared" si="47"/>
        <v/>
      </c>
      <c r="E546" s="29"/>
      <c r="F546" s="29"/>
      <c r="G546" t="str">
        <f>IF(A546&lt;&gt;"", _xlfn.IFNA(INDEX(Grunddaten!$A$9:$R$134,MATCH(A546,Input_Lieferant!$B$9:$B$134,0),MATCH(Z546,Grunddaten!$A$8:$R$8,0)),""), "")&amp;""</f>
        <v/>
      </c>
      <c r="H546" s="29"/>
      <c r="I546" s="29"/>
      <c r="J546" s="29"/>
      <c r="K546" s="29"/>
      <c r="L546" s="29"/>
      <c r="M546" s="29"/>
      <c r="N546" s="29"/>
      <c r="O546" s="29"/>
      <c r="P546" s="29"/>
      <c r="Q546" s="29"/>
      <c r="R546" s="29"/>
      <c r="S546" s="29"/>
      <c r="T546" s="29"/>
      <c r="U546" s="29"/>
      <c r="V546" s="29"/>
      <c r="W546" s="29"/>
      <c r="X546" s="29"/>
      <c r="Y546" s="29"/>
      <c r="Z546" s="29" t="str">
        <f t="shared" si="45"/>
        <v/>
      </c>
      <c r="AM546" s="6"/>
    </row>
    <row r="547" spans="1:39" x14ac:dyDescent="0.2">
      <c r="A547" t="str">
        <f>IFERROR(IF(AND(A536=A537,A537=A538,A538=A539,A539=A540,A540=A541,A541=A542,A542=A543,A543=A544,A544=A545,A545=A546),IF(A546+1&gt;MATCH(0,Input_Lieferant!$B$9:$B$158,-1),"",A546+1),A546),"")</f>
        <v/>
      </c>
      <c r="B547" s="29"/>
      <c r="C547" s="29"/>
      <c r="D547" s="29" t="str">
        <f t="shared" si="47"/>
        <v/>
      </c>
      <c r="E547" s="29" t="s">
        <v>178</v>
      </c>
      <c r="F547" s="29" t="s">
        <v>178</v>
      </c>
      <c r="G547" t="str">
        <f>IF(A547&lt;&gt;"", _xlfn.IFNA(INDEX(Grunddaten!$A$9:$R$134,MATCH(A547,Input_Lieferant!$B$9:$B$134,0),MATCH(Z547,Grunddaten!$A$8:$R$8,0)),""), "")&amp;""</f>
        <v/>
      </c>
      <c r="H547" s="29"/>
      <c r="I547" s="29"/>
      <c r="J547" s="29"/>
      <c r="K547" s="29"/>
      <c r="L547" s="29"/>
      <c r="M547" s="29"/>
      <c r="N547" s="29"/>
      <c r="O547" s="29"/>
      <c r="P547" s="29"/>
      <c r="Q547" s="29"/>
      <c r="R547" s="29"/>
      <c r="S547" s="29"/>
      <c r="T547" s="29"/>
      <c r="U547" s="29"/>
      <c r="V547" s="29"/>
      <c r="W547" s="29"/>
      <c r="X547" s="29"/>
      <c r="Y547" s="29"/>
      <c r="Z547" s="29" t="str">
        <f t="shared" si="45"/>
        <v/>
      </c>
      <c r="AM547" s="6"/>
    </row>
    <row r="548" spans="1:39" x14ac:dyDescent="0.2">
      <c r="A548" t="str">
        <f>IFERROR(IF(AND(A537=A538,A538=A539,A539=A540,A540=A541,A541=A542,A542=A543,A543=A544,A544=A545,A545=A546,A546=A547),IF(A547+1&gt;MATCH(0,Input_Lieferant!$B$9:$B$158,-1),"",A547+1),A547),"")</f>
        <v/>
      </c>
      <c r="B548" s="29"/>
      <c r="C548" s="29"/>
      <c r="D548" s="29" t="str">
        <f t="shared" si="47"/>
        <v/>
      </c>
      <c r="E548" s="29"/>
      <c r="F548" s="29"/>
      <c r="G548" t="str">
        <f>IF(A548&lt;&gt;"", _xlfn.IFNA(INDEX(Grunddaten!$A$9:$R$134,MATCH(A548,Input_Lieferant!$B$9:$B$134,0),MATCH(Z548,Grunddaten!$A$8:$R$8,0)),""), "")&amp;""</f>
        <v/>
      </c>
      <c r="H548" s="29"/>
      <c r="I548" s="29"/>
      <c r="J548" s="29"/>
      <c r="K548" s="29"/>
      <c r="L548" s="29"/>
      <c r="M548" s="29"/>
      <c r="N548" s="29"/>
      <c r="O548" s="29"/>
      <c r="P548" s="29"/>
      <c r="Q548" s="29"/>
      <c r="R548" s="29"/>
      <c r="S548" s="29"/>
      <c r="T548" s="29"/>
      <c r="U548" s="29"/>
      <c r="V548" s="29"/>
      <c r="W548" s="29"/>
      <c r="X548" s="29"/>
      <c r="Y548" s="29"/>
      <c r="Z548" s="29" t="str">
        <f t="shared" si="45"/>
        <v/>
      </c>
      <c r="AM548" s="6"/>
    </row>
    <row r="549" spans="1:39" x14ac:dyDescent="0.2">
      <c r="A549" t="str">
        <f>IFERROR(IF(AND(A538=A539,A539=A540,A540=A541,A541=A542,A542=A543,A543=A544,A544=A545,A545=A546,A546=A547,A547=A548),IF(A548+1&gt;MATCH(0,Input_Lieferant!$B$9:$B$158,-1),"",A548+1),A548),"")</f>
        <v/>
      </c>
      <c r="B549" s="29"/>
      <c r="C549" s="29"/>
      <c r="D549" s="29" t="str">
        <f t="shared" si="47"/>
        <v/>
      </c>
      <c r="E549" s="29"/>
      <c r="F549" s="29"/>
      <c r="G549" t="str">
        <f>IF(A549&lt;&gt;"", _xlfn.IFNA(INDEX(Grunddaten!$A$9:$R$134,MATCH(A549,Input_Lieferant!$B$9:$B$134,0),MATCH(Z549,Grunddaten!$A$8:$R$8,0)),""), "")&amp;""</f>
        <v/>
      </c>
      <c r="H549" s="29"/>
      <c r="I549" s="29"/>
      <c r="J549" s="29"/>
      <c r="K549" s="29"/>
      <c r="L549" s="29"/>
      <c r="M549" s="29"/>
      <c r="N549" s="29"/>
      <c r="O549" s="29"/>
      <c r="P549" s="29"/>
      <c r="Q549" s="29"/>
      <c r="R549" s="29"/>
      <c r="S549" s="29"/>
      <c r="T549" s="29"/>
      <c r="U549" s="29"/>
      <c r="V549" s="29"/>
      <c r="W549" s="29"/>
      <c r="X549" s="29"/>
      <c r="Y549" s="29"/>
      <c r="Z549" s="29" t="str">
        <f t="shared" si="45"/>
        <v/>
      </c>
      <c r="AM549" s="6"/>
    </row>
    <row r="550" spans="1:39" x14ac:dyDescent="0.2">
      <c r="A550" t="str">
        <f>IFERROR(IF(AND(A539=A540,A540=A541,A541=A542,A542=A543,A543=A544,A544=A545,A545=A546,A546=A547,A547=A548,A548=A549),IF(A549+1&gt;MATCH(0,Input_Lieferant!$B$9:$B$158,-1),"",A549+1),A549),"")</f>
        <v/>
      </c>
      <c r="B550" s="29"/>
      <c r="C550" s="29"/>
      <c r="D550" s="29" t="str">
        <f t="shared" si="47"/>
        <v/>
      </c>
      <c r="E550" s="29"/>
      <c r="F550" s="29"/>
      <c r="G550" t="str">
        <f>IF(A550&lt;&gt;"", _xlfn.IFNA(INDEX(Grunddaten!$A$9:$R$134,MATCH(A550,Input_Lieferant!$B$9:$B$134,0),MATCH(Z550,Grunddaten!$A$8:$R$8,0)),""), "")&amp;""</f>
        <v/>
      </c>
      <c r="H550" s="29"/>
      <c r="I550" s="29"/>
      <c r="J550" s="29"/>
      <c r="K550" s="29"/>
      <c r="L550" s="29"/>
      <c r="M550" s="29"/>
      <c r="N550" s="29"/>
      <c r="O550" s="29"/>
      <c r="P550" s="29"/>
      <c r="Q550" s="29"/>
      <c r="R550" s="29"/>
      <c r="S550" s="29"/>
      <c r="T550" s="29"/>
      <c r="U550" s="29"/>
      <c r="V550" s="29"/>
      <c r="W550" s="29"/>
      <c r="X550" s="29"/>
      <c r="Y550" s="29"/>
      <c r="Z550" s="29" t="str">
        <f t="shared" si="45"/>
        <v/>
      </c>
      <c r="AM550" s="6"/>
    </row>
    <row r="551" spans="1:39" x14ac:dyDescent="0.2">
      <c r="A551" s="54" t="str">
        <f>IFERROR(IF(AND(A540=A541,A541=A542,A542=A543,A543=A544,A544=A545,A545=A546,A546=A547,A547=A548,A548=A549,A549=A550),IF(A550+1&gt;MATCH(0,Input_Lieferant!$B$9:$B$158,-1),"",A550+1),A550),"")</f>
        <v/>
      </c>
      <c r="B551" s="30"/>
      <c r="C551" s="30"/>
      <c r="D551" s="30" t="str">
        <f t="shared" si="47"/>
        <v/>
      </c>
      <c r="E551" s="30"/>
      <c r="F551" s="30"/>
      <c r="G551" s="54" t="str">
        <f>IF(A551&lt;&gt;"", _xlfn.IFNA(INDEX(Grunddaten!$A$9:$R$134,MATCH(A551,Input_Lieferant!$B$9:$B$134,0),MATCH(Z551,Grunddaten!$A$8:$R$8,0)),""), "")&amp;""</f>
        <v/>
      </c>
      <c r="H551" s="30"/>
      <c r="I551" s="30"/>
      <c r="J551" s="30"/>
      <c r="K551" s="30"/>
      <c r="L551" s="30"/>
      <c r="M551" s="30"/>
      <c r="N551" s="30"/>
      <c r="O551" s="30"/>
      <c r="P551" s="30"/>
      <c r="Q551" s="30"/>
      <c r="R551" s="30"/>
      <c r="S551" s="30"/>
      <c r="T551" s="30"/>
      <c r="U551" s="30"/>
      <c r="V551" s="30"/>
      <c r="W551" s="30"/>
      <c r="X551" s="30"/>
      <c r="Y551" s="30"/>
      <c r="Z551" s="89" t="str">
        <f t="shared" si="45"/>
        <v/>
      </c>
      <c r="AM551" s="6"/>
    </row>
    <row r="552" spans="1:39" x14ac:dyDescent="0.2">
      <c r="A552" t="str">
        <f>IFERROR(IF(AND(A541=A542,A542=A543,A543=A544,A544=A545,A545=A546,A546=A547,A547=A548,A548=A549,A549=A550,A550=A551),IF(A551+1&gt;MATCH(0,Input_Lieferant!$B$9:$B$158,-1),"",A551+1),A551),"")</f>
        <v/>
      </c>
      <c r="B552" s="29"/>
      <c r="C552" s="29"/>
      <c r="D552" s="29" t="str">
        <f t="shared" si="47"/>
        <v/>
      </c>
      <c r="E552" s="29"/>
      <c r="F552" s="29"/>
      <c r="G552" t="str">
        <f>IF(A552&lt;&gt;"", _xlfn.IFNA(INDEX(Grunddaten!$A$9:$R$134,MATCH(A552,Input_Lieferant!$B$9:$B$134,0),MATCH(Z552,Grunddaten!$A$8:$R$8,0)),""), "")&amp;""</f>
        <v/>
      </c>
      <c r="H552" s="29"/>
      <c r="I552" s="29"/>
      <c r="J552" s="29"/>
      <c r="K552" s="29"/>
      <c r="L552" s="29"/>
      <c r="M552" s="29"/>
      <c r="N552" s="29"/>
      <c r="O552" s="29"/>
      <c r="P552" s="29"/>
      <c r="Q552" s="29"/>
      <c r="R552" s="29"/>
      <c r="S552" s="29"/>
      <c r="T552" s="29"/>
      <c r="U552" s="29"/>
      <c r="V552" s="29"/>
      <c r="W552" s="29"/>
      <c r="X552" s="29"/>
      <c r="Y552" s="29"/>
      <c r="Z552" s="29" t="str">
        <f t="shared" si="45"/>
        <v/>
      </c>
      <c r="AM552" s="6"/>
    </row>
    <row r="553" spans="1:39" x14ac:dyDescent="0.2">
      <c r="A553" t="str">
        <f>IFERROR(IF(AND(A542=A543,A543=A544,A544=A545,A545=A546,A546=A547,A547=A548,A548=A549,A549=A550,A550=A551,A551=A552),IF(A552+1&gt;MATCH(0,Input_Lieferant!$B$9:$B$158,-1),"",A552+1),A552),"")</f>
        <v/>
      </c>
      <c r="B553" s="29"/>
      <c r="C553" s="29"/>
      <c r="D553" s="29" t="str">
        <f t="shared" si="47"/>
        <v/>
      </c>
      <c r="E553" s="29"/>
      <c r="F553" s="29"/>
      <c r="G553" t="str">
        <f>IF(A553&lt;&gt;"", _xlfn.IFNA(INDEX(Grunddaten!$A$9:$R$134,MATCH(A553,Input_Lieferant!$B$9:$B$134,0),MATCH(Z553,Grunddaten!$A$8:$R$8,0)),""), "")&amp;""</f>
        <v/>
      </c>
      <c r="H553" s="29"/>
      <c r="I553" s="29"/>
      <c r="J553" s="29"/>
      <c r="K553" s="29"/>
      <c r="L553" s="29"/>
      <c r="M553" s="29"/>
      <c r="N553" s="29"/>
      <c r="O553" s="29"/>
      <c r="P553" s="29"/>
      <c r="Q553" s="29"/>
      <c r="R553" s="29"/>
      <c r="S553" s="29"/>
      <c r="T553" s="29"/>
      <c r="U553" s="29"/>
      <c r="V553" s="29"/>
      <c r="W553" s="29"/>
      <c r="X553" s="29"/>
      <c r="Y553" s="29"/>
      <c r="Z553" s="29" t="str">
        <f t="shared" si="45"/>
        <v/>
      </c>
      <c r="AM553" s="6"/>
    </row>
    <row r="554" spans="1:39" x14ac:dyDescent="0.2">
      <c r="A554" t="str">
        <f>IFERROR(IF(AND(A543=A544,A544=A545,A545=A546,A546=A547,A547=A548,A548=A549,A549=A550,A550=A551,A551=A552,A552=A553),IF(A553+1&gt;MATCH(0,Input_Lieferant!$B$9:$B$158,-1),"",A553+1),A553),"")</f>
        <v/>
      </c>
      <c r="B554" s="29"/>
      <c r="C554" s="29"/>
      <c r="D554" s="29" t="str">
        <f t="shared" si="47"/>
        <v/>
      </c>
      <c r="E554" s="29"/>
      <c r="F554" s="29"/>
      <c r="G554" t="str">
        <f>IF(A554&lt;&gt;"", _xlfn.IFNA(INDEX(Grunddaten!$A$9:$R$134,MATCH(A554,Input_Lieferant!$B$9:$B$134,0),MATCH(Z554,Grunddaten!$A$8:$R$8,0)),""), "")&amp;""</f>
        <v/>
      </c>
      <c r="H554" s="29"/>
      <c r="I554" s="29"/>
      <c r="J554" s="29"/>
      <c r="K554" s="29"/>
      <c r="L554" s="29"/>
      <c r="M554" s="29"/>
      <c r="N554" s="29"/>
      <c r="O554" s="29"/>
      <c r="P554" s="29"/>
      <c r="Q554" s="29"/>
      <c r="R554" s="29"/>
      <c r="S554" s="29"/>
      <c r="T554" s="29"/>
      <c r="U554" s="29"/>
      <c r="V554" s="29"/>
      <c r="W554" s="29"/>
      <c r="X554" s="29"/>
      <c r="Y554" s="29"/>
      <c r="Z554" s="29" t="str">
        <f t="shared" si="45"/>
        <v/>
      </c>
      <c r="AM554" s="6"/>
    </row>
    <row r="555" spans="1:39" x14ac:dyDescent="0.2">
      <c r="A555" t="str">
        <f>IFERROR(IF(AND(A544=A545,A545=A546,A546=A547,A547=A548,A548=A549,A549=A550,A550=A551,A551=A552,A552=A553,A553=A554),IF(A554+1&gt;MATCH(0,Input_Lieferant!$B$9:$B$158,-1),"",A554+1),A554),"")</f>
        <v/>
      </c>
      <c r="B555" s="29"/>
      <c r="C555" s="29"/>
      <c r="D555" s="29" t="str">
        <f t="shared" si="47"/>
        <v/>
      </c>
      <c r="E555" s="29"/>
      <c r="F555" s="29"/>
      <c r="G555" t="str">
        <f>IF(A555&lt;&gt;"", _xlfn.IFNA(INDEX(Grunddaten!$A$9:$R$134,MATCH(A555,Input_Lieferant!$B$9:$B$134,0),MATCH(Z555,Grunddaten!$A$8:$R$8,0)),""), "")&amp;""</f>
        <v/>
      </c>
      <c r="H555" s="29"/>
      <c r="I555" s="29"/>
      <c r="J555" s="29"/>
      <c r="K555" s="29"/>
      <c r="L555" s="29"/>
      <c r="M555" s="29"/>
      <c r="N555" s="29"/>
      <c r="O555" s="29"/>
      <c r="P555" s="29"/>
      <c r="Q555" s="29"/>
      <c r="R555" s="29"/>
      <c r="S555" s="29"/>
      <c r="T555" s="29"/>
      <c r="U555" s="29"/>
      <c r="V555" s="29"/>
      <c r="W555" s="29"/>
      <c r="X555" s="29"/>
      <c r="Y555" s="29"/>
      <c r="Z555" s="29" t="str">
        <f t="shared" si="45"/>
        <v/>
      </c>
      <c r="AM555" s="6"/>
    </row>
    <row r="556" spans="1:39" x14ac:dyDescent="0.2">
      <c r="A556" t="str">
        <f>IFERROR(IF(AND(A545=A546,A546=A547,A547=A548,A548=A549,A549=A550,A550=A551,A551=A552,A552=A553,A553=A554,A554=A555),IF(A555+1&gt;MATCH(0,Input_Lieferant!$B$9:$B$158,-1),"",A555+1),A555),"")</f>
        <v/>
      </c>
      <c r="B556" s="29"/>
      <c r="C556" s="29"/>
      <c r="D556" s="29" t="str">
        <f t="shared" ref="D556:D569" si="48">IF(A556="","","001")</f>
        <v/>
      </c>
      <c r="E556" s="29"/>
      <c r="F556" s="29"/>
      <c r="G556" t="str">
        <f>IF(A556&lt;&gt;"", _xlfn.IFNA(INDEX(Grunddaten!$A$9:$R$134,MATCH(A556,Input_Lieferant!$B$9:$B$134,0),MATCH(Z556,Grunddaten!$A$8:$R$8,0)),""), "")&amp;""</f>
        <v/>
      </c>
      <c r="H556" s="29"/>
      <c r="I556" s="29"/>
      <c r="J556" s="29"/>
      <c r="K556" s="29"/>
      <c r="L556" s="29"/>
      <c r="M556" s="29"/>
      <c r="N556" s="29"/>
      <c r="O556" s="29"/>
      <c r="P556" s="29"/>
      <c r="Q556" s="29"/>
      <c r="R556" s="29"/>
      <c r="S556" s="29"/>
      <c r="T556" s="29"/>
      <c r="U556" s="29"/>
      <c r="V556" s="29"/>
      <c r="W556" s="29"/>
      <c r="X556" s="29"/>
      <c r="Y556" s="29"/>
      <c r="Z556" s="29" t="str">
        <f t="shared" si="45"/>
        <v/>
      </c>
      <c r="AM556" s="6"/>
    </row>
    <row r="557" spans="1:39" x14ac:dyDescent="0.2">
      <c r="A557" t="str">
        <f>IFERROR(IF(AND(A546=A547,A547=A548,A548=A549,A549=A550,A550=A551,A551=A552,A552=A553,A553=A554,A554=A555,A555=A556),IF(A556+1&gt;MATCH(0,Input_Lieferant!$B$9:$B$158,-1),"",A556+1),A556),"")</f>
        <v/>
      </c>
      <c r="B557" s="29"/>
      <c r="C557" s="29"/>
      <c r="D557" s="29" t="str">
        <f t="shared" si="48"/>
        <v/>
      </c>
      <c r="E557" s="29"/>
      <c r="F557" s="29"/>
      <c r="G557" t="str">
        <f>IF(A557&lt;&gt;"", _xlfn.IFNA(INDEX(Grunddaten!$A$9:$R$134,MATCH(A557,Input_Lieferant!$B$9:$B$134,0),MATCH(Z557,Grunddaten!$A$8:$R$8,0)),""), "")&amp;""</f>
        <v/>
      </c>
      <c r="H557" s="29"/>
      <c r="I557" s="29"/>
      <c r="J557" s="29"/>
      <c r="K557" s="29"/>
      <c r="L557" s="29"/>
      <c r="M557" s="29"/>
      <c r="N557" s="29"/>
      <c r="O557" s="29"/>
      <c r="P557" s="29"/>
      <c r="Q557" s="29"/>
      <c r="R557" s="29"/>
      <c r="S557" s="29"/>
      <c r="T557" s="29"/>
      <c r="U557" s="29"/>
      <c r="V557" s="29"/>
      <c r="W557" s="29"/>
      <c r="X557" s="29"/>
      <c r="Y557" s="29"/>
      <c r="Z557" s="29" t="str">
        <f t="shared" si="45"/>
        <v/>
      </c>
      <c r="AM557" s="6"/>
    </row>
    <row r="558" spans="1:39" x14ac:dyDescent="0.2">
      <c r="A558" t="str">
        <f>IFERROR(IF(AND(A547=A548,A548=A549,A549=A550,A550=A551,A551=A552,A552=A553,A553=A554,A554=A555,A555=A556,A556=A557),IF(A557+1&gt;MATCH(0,Input_Lieferant!$B$9:$B$158,-1),"",A557+1),A557),"")</f>
        <v/>
      </c>
      <c r="B558" s="29"/>
      <c r="C558" s="29"/>
      <c r="D558" s="29" t="str">
        <f t="shared" si="48"/>
        <v/>
      </c>
      <c r="E558" s="29"/>
      <c r="F558" s="29"/>
      <c r="G558" t="str">
        <f>IF(A558&lt;&gt;"", _xlfn.IFNA(INDEX(Grunddaten!$A$9:$R$134,MATCH(A558,Input_Lieferant!$B$9:$B$134,0),MATCH(Z558,Grunddaten!$A$8:$R$8,0)),""), "")&amp;""</f>
        <v/>
      </c>
      <c r="H558" s="29"/>
      <c r="I558" s="29"/>
      <c r="J558" s="29"/>
      <c r="K558" s="29"/>
      <c r="L558" s="29"/>
      <c r="M558" s="29"/>
      <c r="N558" s="29"/>
      <c r="O558" s="29"/>
      <c r="P558" s="29"/>
      <c r="Q558" s="29"/>
      <c r="R558" s="29"/>
      <c r="S558" s="29"/>
      <c r="T558" s="29"/>
      <c r="U558" s="29"/>
      <c r="V558" s="29"/>
      <c r="W558" s="29"/>
      <c r="X558" s="29"/>
      <c r="Y558" s="29"/>
      <c r="Z558" s="29" t="str">
        <f t="shared" si="45"/>
        <v/>
      </c>
      <c r="AM558" s="6"/>
    </row>
    <row r="559" spans="1:39" x14ac:dyDescent="0.2">
      <c r="A559" t="str">
        <f>IFERROR(IF(AND(A548=A549,A549=A550,A550=A551,A551=A552,A552=A553,A553=A554,A554=A555,A555=A556,A556=A557,A557=A558),IF(A558+1&gt;MATCH(0,Input_Lieferant!$B$9:$B$158,-1),"",A558+1),A558),"")</f>
        <v/>
      </c>
      <c r="B559" s="29"/>
      <c r="C559" s="29"/>
      <c r="D559" s="29" t="str">
        <f t="shared" si="48"/>
        <v/>
      </c>
      <c r="E559" s="29"/>
      <c r="F559" s="29"/>
      <c r="G559" t="str">
        <f>IF(A559&lt;&gt;"", _xlfn.IFNA(INDEX(Grunddaten!$A$9:$R$134,MATCH(A559,Input_Lieferant!$B$9:$B$134,0),MATCH(Z559,Grunddaten!$A$8:$R$8,0)),""), "")&amp;""</f>
        <v/>
      </c>
      <c r="H559" s="29"/>
      <c r="I559" s="29"/>
      <c r="J559" s="29"/>
      <c r="K559" s="29"/>
      <c r="L559" s="29"/>
      <c r="M559" s="29"/>
      <c r="N559" s="29"/>
      <c r="O559" s="29"/>
      <c r="P559" s="29"/>
      <c r="Q559" s="29"/>
      <c r="R559" s="29"/>
      <c r="S559" s="29"/>
      <c r="T559" s="29"/>
      <c r="U559" s="29"/>
      <c r="V559" s="29"/>
      <c r="W559" s="29"/>
      <c r="X559" s="29"/>
      <c r="Y559" s="29"/>
      <c r="Z559" s="29" t="str">
        <f t="shared" si="45"/>
        <v/>
      </c>
      <c r="AM559" s="6"/>
    </row>
    <row r="560" spans="1:39" x14ac:dyDescent="0.2">
      <c r="A560" t="str">
        <f>IFERROR(IF(AND(A549=A550,A550=A551,A551=A552,A552=A553,A553=A554,A554=A555,A555=A556,A556=A557,A557=A558,A558=A559),IF(A559+1&gt;MATCH(0,Input_Lieferant!$B$9:$B$158,-1),"",A559+1),A559),"")</f>
        <v/>
      </c>
      <c r="B560" s="29"/>
      <c r="C560" s="29"/>
      <c r="D560" s="29" t="str">
        <f t="shared" si="48"/>
        <v/>
      </c>
      <c r="E560" s="29"/>
      <c r="F560" s="29"/>
      <c r="G560" t="str">
        <f>IF(A560&lt;&gt;"", _xlfn.IFNA(INDEX(Grunddaten!$A$9:$R$134,MATCH(A560,Input_Lieferant!$B$9:$B$134,0),MATCH(Z560,Grunddaten!$A$8:$R$8,0)),""), "")&amp;""</f>
        <v/>
      </c>
      <c r="H560" s="29"/>
      <c r="I560" s="29"/>
      <c r="J560" s="29"/>
      <c r="K560" s="29"/>
      <c r="L560" s="29"/>
      <c r="M560" s="29"/>
      <c r="N560" s="29"/>
      <c r="O560" s="29"/>
      <c r="P560" s="29"/>
      <c r="Q560" s="29"/>
      <c r="R560" s="29"/>
      <c r="S560" s="29"/>
      <c r="T560" s="29"/>
      <c r="U560" s="29"/>
      <c r="V560" s="29"/>
      <c r="W560" s="29"/>
      <c r="X560" s="29"/>
      <c r="Y560" s="29"/>
      <c r="Z560" s="29" t="str">
        <f t="shared" si="45"/>
        <v/>
      </c>
      <c r="AM560" s="6"/>
    </row>
    <row r="561" spans="1:39" x14ac:dyDescent="0.2">
      <c r="A561" t="str">
        <f>IFERROR(IF(AND(A550=A551,A551=A552,A552=A553,A553=A554,A554=A555,A555=A556,A556=A557,A557=A558,A558=A559,A559=A560),IF(A560+1&gt;MATCH(0,Input_Lieferant!$B$9:$B$158,-1),"",A560+1),A560),"")</f>
        <v/>
      </c>
      <c r="B561" s="29"/>
      <c r="C561" s="29"/>
      <c r="D561" s="29" t="str">
        <f t="shared" si="48"/>
        <v/>
      </c>
      <c r="E561" s="29" t="s">
        <v>178</v>
      </c>
      <c r="F561" s="29" t="s">
        <v>178</v>
      </c>
      <c r="G561" t="str">
        <f>IF(A561&lt;&gt;"", _xlfn.IFNA(INDEX(Grunddaten!$A$9:$R$134,MATCH(A561,Input_Lieferant!$B$9:$B$134,0),MATCH(Z561,Grunddaten!$A$8:$R$8,0)),""), "")&amp;""</f>
        <v/>
      </c>
      <c r="H561" s="29"/>
      <c r="I561" s="29"/>
      <c r="J561" s="29"/>
      <c r="K561" s="29"/>
      <c r="L561" s="29"/>
      <c r="M561" s="29"/>
      <c r="N561" s="29"/>
      <c r="O561" s="29"/>
      <c r="P561" s="29"/>
      <c r="Q561" s="29"/>
      <c r="R561" s="29"/>
      <c r="S561" s="29"/>
      <c r="T561" s="29"/>
      <c r="U561" s="29"/>
      <c r="V561" s="29"/>
      <c r="W561" s="29"/>
      <c r="X561" s="29"/>
      <c r="Y561" s="29"/>
      <c r="Z561" s="29" t="str">
        <f t="shared" si="45"/>
        <v/>
      </c>
      <c r="AM561" s="6"/>
    </row>
    <row r="562" spans="1:39" x14ac:dyDescent="0.2">
      <c r="A562" s="54" t="str">
        <f>IFERROR(IF(AND(A551=A552,A552=A553,A553=A554,A554=A555,A555=A556,A556=A557,A557=A558,A558=A559,A559=A560,A560=A561),IF(A561+1&gt;MATCH(0,Input_Lieferant!$B$9:$B$158,-1),"",A561+1),A561),"")</f>
        <v/>
      </c>
      <c r="B562" s="30"/>
      <c r="C562" s="30"/>
      <c r="D562" s="30" t="str">
        <f t="shared" si="48"/>
        <v/>
      </c>
      <c r="E562" s="30"/>
      <c r="F562" s="30"/>
      <c r="G562" s="54" t="str">
        <f>IF(A562&lt;&gt;"", _xlfn.IFNA(INDEX(Grunddaten!$A$9:$R$134,MATCH(A562,Input_Lieferant!$B$9:$B$134,0),MATCH(Z562,Grunddaten!$A$8:$R$8,0)),""), "")&amp;""</f>
        <v/>
      </c>
      <c r="H562" s="30"/>
      <c r="I562" s="30"/>
      <c r="J562" s="30"/>
      <c r="K562" s="30"/>
      <c r="L562" s="30"/>
      <c r="M562" s="30"/>
      <c r="N562" s="30"/>
      <c r="O562" s="30"/>
      <c r="P562" s="30"/>
      <c r="Q562" s="30"/>
      <c r="R562" s="30"/>
      <c r="S562" s="30"/>
      <c r="T562" s="30"/>
      <c r="U562" s="30"/>
      <c r="V562" s="30"/>
      <c r="W562" s="30"/>
      <c r="X562" s="30"/>
      <c r="Y562" s="30"/>
      <c r="Z562" s="89" t="str">
        <f t="shared" si="45"/>
        <v/>
      </c>
      <c r="AM562" s="6"/>
    </row>
    <row r="563" spans="1:39" x14ac:dyDescent="0.2">
      <c r="A563" t="str">
        <f>IFERROR(IF(AND(A552=A553,A553=A554,A554=A555,A555=A556,A556=A557,A557=A558,A558=A559,A559=A560,A560=A561,A561=A562),IF(A562+1&gt;MATCH(0,Input_Lieferant!$B$9:$B$158,-1),"",A562+1),A562),"")</f>
        <v/>
      </c>
      <c r="B563" s="29"/>
      <c r="C563" s="29"/>
      <c r="D563" s="29" t="str">
        <f t="shared" si="48"/>
        <v/>
      </c>
      <c r="E563" s="29"/>
      <c r="F563" s="29"/>
      <c r="G563" t="str">
        <f>IF(A563&lt;&gt;"", _xlfn.IFNA(INDEX(Grunddaten!$A$9:$R$134,MATCH(A563,Input_Lieferant!$B$9:$B$134,0),MATCH(Z563,Grunddaten!$A$8:$R$8,0)),""), "")&amp;""</f>
        <v/>
      </c>
      <c r="H563" s="29"/>
      <c r="I563" s="29"/>
      <c r="J563" s="29"/>
      <c r="K563" s="29"/>
      <c r="L563" s="29"/>
      <c r="M563" s="29"/>
      <c r="N563" s="29"/>
      <c r="O563" s="29"/>
      <c r="P563" s="29"/>
      <c r="Q563" s="29"/>
      <c r="R563" s="29"/>
      <c r="S563" s="29"/>
      <c r="T563" s="29"/>
      <c r="U563" s="29"/>
      <c r="V563" s="29"/>
      <c r="W563" s="29"/>
      <c r="X563" s="29"/>
      <c r="Y563" s="29"/>
      <c r="Z563" s="29" t="str">
        <f t="shared" si="45"/>
        <v/>
      </c>
      <c r="AM563" s="6"/>
    </row>
    <row r="564" spans="1:39" x14ac:dyDescent="0.2">
      <c r="A564" t="str">
        <f>IFERROR(IF(AND(A553=A554,A554=A555,A555=A556,A556=A557,A557=A558,A558=A559,A559=A560,A560=A561,A561=A562,A562=A563),IF(A563+1&gt;MATCH(0,Input_Lieferant!$B$9:$B$158,-1),"",A563+1),A563),"")</f>
        <v/>
      </c>
      <c r="B564" s="29"/>
      <c r="C564" s="29"/>
      <c r="D564" s="29" t="str">
        <f t="shared" si="48"/>
        <v/>
      </c>
      <c r="E564" s="29"/>
      <c r="F564" s="29"/>
      <c r="G564" t="str">
        <f>IF(A564&lt;&gt;"", _xlfn.IFNA(INDEX(Grunddaten!$A$9:$R$134,MATCH(A564,Input_Lieferant!$B$9:$B$134,0),MATCH(Z564,Grunddaten!$A$8:$R$8,0)),""), "")&amp;""</f>
        <v/>
      </c>
      <c r="H564" s="29"/>
      <c r="I564" s="29"/>
      <c r="J564" s="29"/>
      <c r="K564" s="29"/>
      <c r="L564" s="29"/>
      <c r="M564" s="29"/>
      <c r="N564" s="29"/>
      <c r="O564" s="29"/>
      <c r="P564" s="29"/>
      <c r="Q564" s="29"/>
      <c r="R564" s="29"/>
      <c r="S564" s="29"/>
      <c r="T564" s="29"/>
      <c r="U564" s="29"/>
      <c r="V564" s="29"/>
      <c r="W564" s="29"/>
      <c r="X564" s="29"/>
      <c r="Y564" s="29"/>
      <c r="Z564" s="29" t="str">
        <f t="shared" si="45"/>
        <v/>
      </c>
      <c r="AM564" s="6"/>
    </row>
    <row r="565" spans="1:39" x14ac:dyDescent="0.2">
      <c r="A565" t="str">
        <f>IFERROR(IF(AND(A554=A555,A555=A556,A556=A557,A557=A558,A558=A559,A559=A560,A560=A561,A561=A562,A562=A563,A563=A564),IF(A564+1&gt;MATCH(0,Input_Lieferant!$B$9:$B$158,-1),"",A564+1),A564),"")</f>
        <v/>
      </c>
      <c r="B565" s="29"/>
      <c r="C565" s="29"/>
      <c r="D565" s="29" t="str">
        <f t="shared" si="48"/>
        <v/>
      </c>
      <c r="E565" s="29"/>
      <c r="F565" s="29"/>
      <c r="G565" t="str">
        <f>IF(A565&lt;&gt;"", _xlfn.IFNA(INDEX(Grunddaten!$A$9:$R$134,MATCH(A565,Input_Lieferant!$B$9:$B$134,0),MATCH(Z565,Grunddaten!$A$8:$R$8,0)),""), "")&amp;""</f>
        <v/>
      </c>
      <c r="H565" s="29"/>
      <c r="I565" s="29"/>
      <c r="J565" s="29"/>
      <c r="K565" s="29"/>
      <c r="L565" s="29"/>
      <c r="M565" s="29"/>
      <c r="N565" s="29"/>
      <c r="O565" s="29"/>
      <c r="P565" s="29"/>
      <c r="Q565" s="29"/>
      <c r="R565" s="29"/>
      <c r="S565" s="29"/>
      <c r="T565" s="29"/>
      <c r="U565" s="29"/>
      <c r="V565" s="29"/>
      <c r="W565" s="29"/>
      <c r="X565" s="29"/>
      <c r="Y565" s="29"/>
      <c r="Z565" s="29" t="str">
        <f t="shared" si="45"/>
        <v/>
      </c>
      <c r="AM565" s="6"/>
    </row>
    <row r="566" spans="1:39" x14ac:dyDescent="0.2">
      <c r="A566" t="str">
        <f>IFERROR(IF(AND(A555=A556,A556=A557,A557=A558,A558=A559,A559=A560,A560=A561,A561=A562,A562=A563,A563=A564,A564=A565),IF(A565+1&gt;MATCH(0,Input_Lieferant!$B$9:$B$158,-1),"",A565+1),A565),"")</f>
        <v/>
      </c>
      <c r="B566" s="29"/>
      <c r="C566" s="29"/>
      <c r="D566" s="29" t="str">
        <f t="shared" si="48"/>
        <v/>
      </c>
      <c r="E566" s="29"/>
      <c r="F566" s="29"/>
      <c r="G566" t="str">
        <f>IF(A566&lt;&gt;"", _xlfn.IFNA(INDEX(Grunddaten!$A$9:$R$134,MATCH(A566,Input_Lieferant!$B$9:$B$134,0),MATCH(Z566,Grunddaten!$A$8:$R$8,0)),""), "")&amp;""</f>
        <v/>
      </c>
      <c r="H566" s="29"/>
      <c r="I566" s="29"/>
      <c r="J566" s="29"/>
      <c r="K566" s="29"/>
      <c r="L566" s="29"/>
      <c r="M566" s="29"/>
      <c r="N566" s="29"/>
      <c r="O566" s="29"/>
      <c r="P566" s="29"/>
      <c r="Q566" s="29"/>
      <c r="R566" s="29"/>
      <c r="S566" s="29"/>
      <c r="T566" s="29"/>
      <c r="U566" s="29"/>
      <c r="V566" s="29"/>
      <c r="W566" s="29"/>
      <c r="X566" s="29"/>
      <c r="Y566" s="29"/>
      <c r="Z566" s="29" t="str">
        <f t="shared" si="45"/>
        <v/>
      </c>
      <c r="AM566" s="6"/>
    </row>
    <row r="567" spans="1:39" x14ac:dyDescent="0.2">
      <c r="A567" t="str">
        <f>IFERROR(IF(AND(A556=A557,A557=A558,A558=A559,A559=A560,A560=A561,A561=A562,A562=A563,A563=A564,A564=A565,A565=A566),IF(A566+1&gt;MATCH(0,Input_Lieferant!$B$9:$B$158,-1),"",A566+1),A566),"")</f>
        <v/>
      </c>
      <c r="B567" s="29"/>
      <c r="C567" s="29"/>
      <c r="D567" s="29" t="str">
        <f t="shared" si="48"/>
        <v/>
      </c>
      <c r="E567" s="29"/>
      <c r="F567" s="29"/>
      <c r="G567" t="str">
        <f>IF(A567&lt;&gt;"", _xlfn.IFNA(INDEX(Grunddaten!$A$9:$R$134,MATCH(A567,Input_Lieferant!$B$9:$B$134,0),MATCH(Z567,Grunddaten!$A$8:$R$8,0)),""), "")&amp;""</f>
        <v/>
      </c>
      <c r="H567" s="29"/>
      <c r="I567" s="29"/>
      <c r="J567" s="29"/>
      <c r="K567" s="29"/>
      <c r="L567" s="29"/>
      <c r="M567" s="29"/>
      <c r="N567" s="29"/>
      <c r="O567" s="29"/>
      <c r="P567" s="29"/>
      <c r="Q567" s="29"/>
      <c r="R567" s="29"/>
      <c r="S567" s="29"/>
      <c r="T567" s="29"/>
      <c r="U567" s="29"/>
      <c r="V567" s="29"/>
      <c r="W567" s="29"/>
      <c r="X567" s="29"/>
      <c r="Y567" s="29"/>
      <c r="Z567" s="29" t="str">
        <f t="shared" si="45"/>
        <v/>
      </c>
      <c r="AM567" s="6"/>
    </row>
    <row r="568" spans="1:39" x14ac:dyDescent="0.2">
      <c r="A568" t="str">
        <f>IFERROR(IF(AND(A557=A558,A558=A559,A559=A560,A560=A561,A561=A562,A562=A563,A563=A564,A564=A565,A565=A566,A566=A567),IF(A567+1&gt;MATCH(0,Input_Lieferant!$B$9:$B$158,-1),"",A567+1),A567),"")</f>
        <v/>
      </c>
      <c r="B568" s="29"/>
      <c r="C568" s="29"/>
      <c r="D568" s="29" t="str">
        <f t="shared" si="48"/>
        <v/>
      </c>
      <c r="E568" s="29"/>
      <c r="F568" s="29"/>
      <c r="G568" t="str">
        <f>IF(A568&lt;&gt;"", _xlfn.IFNA(INDEX(Grunddaten!$A$9:$R$134,MATCH(A568,Input_Lieferant!$B$9:$B$134,0),MATCH(Z568,Grunddaten!$A$8:$R$8,0)),""), "")&amp;""</f>
        <v/>
      </c>
      <c r="H568" s="29"/>
      <c r="I568" s="29"/>
      <c r="J568" s="29"/>
      <c r="K568" s="29"/>
      <c r="L568" s="29"/>
      <c r="M568" s="29"/>
      <c r="N568" s="29"/>
      <c r="O568" s="29"/>
      <c r="P568" s="29"/>
      <c r="Q568" s="29"/>
      <c r="R568" s="29"/>
      <c r="S568" s="29"/>
      <c r="T568" s="29"/>
      <c r="U568" s="29"/>
      <c r="V568" s="29"/>
      <c r="W568" s="29"/>
      <c r="X568" s="29"/>
      <c r="Y568" s="29"/>
      <c r="Z568" s="29" t="str">
        <f t="shared" si="45"/>
        <v/>
      </c>
      <c r="AM568" s="6"/>
    </row>
    <row r="569" spans="1:39" x14ac:dyDescent="0.2">
      <c r="A569" t="str">
        <f>IFERROR(IF(AND(A558=A559,A559=A560,A560=A561,A561=A562,A562=A563,A563=A564,A564=A565,A565=A566,A566=A567,A567=A568),IF(A568+1&gt;MATCH(0,Input_Lieferant!$B$9:$B$158,-1),"",A568+1),A568),"")</f>
        <v/>
      </c>
      <c r="B569" s="29"/>
      <c r="C569" s="29"/>
      <c r="D569" s="29" t="str">
        <f t="shared" si="48"/>
        <v/>
      </c>
      <c r="E569" s="29"/>
      <c r="F569" s="29"/>
      <c r="G569" t="str">
        <f>IF(A569&lt;&gt;"", _xlfn.IFNA(INDEX(Grunddaten!$A$9:$R$134,MATCH(A569,Input_Lieferant!$B$9:$B$134,0),MATCH(Z569,Grunddaten!$A$8:$R$8,0)),""), "")&amp;""</f>
        <v/>
      </c>
      <c r="H569" s="29"/>
      <c r="I569" s="29"/>
      <c r="J569" s="29"/>
      <c r="K569" s="29"/>
      <c r="L569" s="29"/>
      <c r="M569" s="29"/>
      <c r="N569" s="29"/>
      <c r="O569" s="29"/>
      <c r="P569" s="29"/>
      <c r="Q569" s="29"/>
      <c r="R569" s="29"/>
      <c r="S569" s="29"/>
      <c r="T569" s="29"/>
      <c r="U569" s="29"/>
      <c r="V569" s="29"/>
      <c r="W569" s="29"/>
      <c r="X569" s="29"/>
      <c r="Y569" s="29"/>
      <c r="Z569" s="29" t="str">
        <f t="shared" si="45"/>
        <v/>
      </c>
      <c r="AM569" s="6"/>
    </row>
    <row r="570" spans="1:39" x14ac:dyDescent="0.2">
      <c r="A570" t="str">
        <f>IFERROR(IF(AND(A559=A560,A560=A561,A561=A562,A562=A563,A563=A564,A564=A565,A565=A566,A566=A567,A567=A568,A568=A569),IF(A569+1&gt;MATCH(0,Input_Lieferant!$B$9:$B$158,-1),"",A569+1),A569),"")</f>
        <v/>
      </c>
      <c r="B570" s="29"/>
      <c r="C570" s="29"/>
      <c r="D570" s="29" t="str">
        <f t="shared" ref="D570:D583" si="49">IF(A570="","","001")</f>
        <v/>
      </c>
      <c r="E570" s="29"/>
      <c r="F570" s="29"/>
      <c r="G570" t="str">
        <f>IF(A570&lt;&gt;"", _xlfn.IFNA(INDEX(Grunddaten!$A$9:$R$134,MATCH(A570,Input_Lieferant!$B$9:$B$134,0),MATCH(Z570,Grunddaten!$A$8:$R$8,0)),""), "")&amp;""</f>
        <v/>
      </c>
      <c r="H570" s="29"/>
      <c r="I570" s="29"/>
      <c r="J570" s="29"/>
      <c r="K570" s="29"/>
      <c r="L570" s="29"/>
      <c r="M570" s="29"/>
      <c r="N570" s="29"/>
      <c r="O570" s="29"/>
      <c r="P570" s="29"/>
      <c r="Q570" s="29"/>
      <c r="R570" s="29"/>
      <c r="S570" s="29"/>
      <c r="T570" s="29"/>
      <c r="U570" s="29"/>
      <c r="V570" s="29"/>
      <c r="W570" s="29"/>
      <c r="X570" s="29"/>
      <c r="Y570" s="29"/>
      <c r="Z570" s="29" t="str">
        <f t="shared" si="45"/>
        <v/>
      </c>
      <c r="AM570" s="6"/>
    </row>
    <row r="571" spans="1:39" x14ac:dyDescent="0.2">
      <c r="A571" t="str">
        <f>IFERROR(IF(AND(A560=A561,A561=A562,A562=A563,A563=A564,A564=A565,A565=A566,A566=A567,A567=A568,A568=A569,A569=A570),IF(A570+1&gt;MATCH(0,Input_Lieferant!$B$9:$B$158,-1),"",A570+1),A570),"")</f>
        <v/>
      </c>
      <c r="B571" s="29"/>
      <c r="C571" s="29"/>
      <c r="D571" s="29" t="str">
        <f t="shared" si="49"/>
        <v/>
      </c>
      <c r="E571" s="29"/>
      <c r="F571" s="29"/>
      <c r="G571" t="str">
        <f>IF(A571&lt;&gt;"", _xlfn.IFNA(INDEX(Grunddaten!$A$9:$R$134,MATCH(A571,Input_Lieferant!$B$9:$B$134,0),MATCH(Z571,Grunddaten!$A$8:$R$8,0)),""), "")&amp;""</f>
        <v/>
      </c>
      <c r="H571" s="29"/>
      <c r="I571" s="29"/>
      <c r="J571" s="29"/>
      <c r="K571" s="29"/>
      <c r="L571" s="29"/>
      <c r="M571" s="29"/>
      <c r="N571" s="29"/>
      <c r="O571" s="29"/>
      <c r="P571" s="29"/>
      <c r="Q571" s="29"/>
      <c r="R571" s="29"/>
      <c r="S571" s="29"/>
      <c r="T571" s="29"/>
      <c r="U571" s="29"/>
      <c r="V571" s="29"/>
      <c r="W571" s="29"/>
      <c r="X571" s="29"/>
      <c r="Y571" s="29"/>
      <c r="Z571" s="29" t="str">
        <f t="shared" si="45"/>
        <v/>
      </c>
      <c r="AM571" s="6"/>
    </row>
    <row r="572" spans="1:39" x14ac:dyDescent="0.2">
      <c r="A572" t="str">
        <f>IFERROR(IF(AND(A561=A562,A562=A563,A563=A564,A564=A565,A565=A566,A566=A567,A567=A568,A568=A569,A569=A570,A570=A571),IF(A571+1&gt;MATCH(0,Input_Lieferant!$B$9:$B$158,-1),"",A571+1),A571),"")</f>
        <v/>
      </c>
      <c r="B572" s="29"/>
      <c r="C572" s="29"/>
      <c r="D572" s="29" t="str">
        <f t="shared" si="49"/>
        <v/>
      </c>
      <c r="E572" s="29"/>
      <c r="F572" s="29"/>
      <c r="G572" t="str">
        <f>IF(A572&lt;&gt;"", _xlfn.IFNA(INDEX(Grunddaten!$A$9:$R$134,MATCH(A572,Input_Lieferant!$B$9:$B$134,0),MATCH(Z572,Grunddaten!$A$8:$R$8,0)),""), "")&amp;""</f>
        <v/>
      </c>
      <c r="H572" s="29"/>
      <c r="I572" s="29"/>
      <c r="J572" s="29"/>
      <c r="K572" s="29"/>
      <c r="L572" s="29"/>
      <c r="M572" s="29"/>
      <c r="N572" s="29"/>
      <c r="O572" s="29"/>
      <c r="P572" s="29"/>
      <c r="Q572" s="29"/>
      <c r="R572" s="29"/>
      <c r="S572" s="29"/>
      <c r="T572" s="29"/>
      <c r="U572" s="29"/>
      <c r="V572" s="29"/>
      <c r="W572" s="29"/>
      <c r="X572" s="29"/>
      <c r="Y572" s="29"/>
      <c r="Z572" s="29" t="str">
        <f t="shared" si="45"/>
        <v/>
      </c>
      <c r="AM572" s="6"/>
    </row>
    <row r="573" spans="1:39" x14ac:dyDescent="0.2">
      <c r="A573" s="54" t="str">
        <f>IFERROR(IF(AND(A562=A563,A563=A564,A564=A565,A565=A566,A566=A567,A567=A568,A568=A569,A569=A570,A570=A571,A571=A572),IF(A572+1&gt;MATCH(0,Input_Lieferant!$B$9:$B$158,-1),"",A572+1),A572),"")</f>
        <v/>
      </c>
      <c r="B573" s="30"/>
      <c r="C573" s="30"/>
      <c r="D573" s="30" t="str">
        <f t="shared" si="49"/>
        <v/>
      </c>
      <c r="E573" s="30"/>
      <c r="F573" s="30"/>
      <c r="G573" s="54" t="str">
        <f>IF(A573&lt;&gt;"", _xlfn.IFNA(INDEX(Grunddaten!$A$9:$R$134,MATCH(A573,Input_Lieferant!$B$9:$B$134,0),MATCH(Z573,Grunddaten!$A$8:$R$8,0)),""), "")&amp;""</f>
        <v/>
      </c>
      <c r="H573" s="30"/>
      <c r="I573" s="30"/>
      <c r="J573" s="30"/>
      <c r="K573" s="30"/>
      <c r="L573" s="30"/>
      <c r="M573" s="30"/>
      <c r="N573" s="30"/>
      <c r="O573" s="30"/>
      <c r="P573" s="30"/>
      <c r="Q573" s="30"/>
      <c r="R573" s="30"/>
      <c r="S573" s="30"/>
      <c r="T573" s="30"/>
      <c r="U573" s="30"/>
      <c r="V573" s="30"/>
      <c r="W573" s="30"/>
      <c r="X573" s="30"/>
      <c r="Y573" s="30"/>
      <c r="Z573" s="89" t="str">
        <f t="shared" si="45"/>
        <v/>
      </c>
      <c r="AM573" s="6"/>
    </row>
    <row r="574" spans="1:39" x14ac:dyDescent="0.2">
      <c r="A574" t="str">
        <f>IFERROR(IF(AND(A563=A564,A564=A565,A565=A566,A566=A567,A567=A568,A568=A569,A569=A570,A570=A571,A571=A572,A572=A573),IF(A573+1&gt;MATCH(0,Input_Lieferant!$B$9:$B$158,-1),"",A573+1),A573),"")</f>
        <v/>
      </c>
      <c r="B574" s="29"/>
      <c r="C574" s="29"/>
      <c r="D574" s="29" t="str">
        <f t="shared" si="49"/>
        <v/>
      </c>
      <c r="E574" s="29"/>
      <c r="F574" s="29"/>
      <c r="G574" t="str">
        <f>IF(A574&lt;&gt;"", _xlfn.IFNA(INDEX(Grunddaten!$A$9:$R$134,MATCH(A574,Input_Lieferant!$B$9:$B$134,0),MATCH(Z574,Grunddaten!$A$8:$R$8,0)),""), "")&amp;""</f>
        <v/>
      </c>
      <c r="H574" s="29"/>
      <c r="I574" s="29"/>
      <c r="J574" s="29"/>
      <c r="K574" s="29"/>
      <c r="L574" s="29"/>
      <c r="M574" s="29"/>
      <c r="N574" s="29"/>
      <c r="O574" s="29"/>
      <c r="P574" s="29"/>
      <c r="Q574" s="29"/>
      <c r="R574" s="29"/>
      <c r="S574" s="29"/>
      <c r="T574" s="29"/>
      <c r="U574" s="29"/>
      <c r="V574" s="29"/>
      <c r="W574" s="29"/>
      <c r="X574" s="29"/>
      <c r="Y574" s="29"/>
      <c r="Z574" s="29" t="str">
        <f t="shared" si="45"/>
        <v/>
      </c>
      <c r="AM574" s="6"/>
    </row>
    <row r="575" spans="1:39" x14ac:dyDescent="0.2">
      <c r="A575" t="str">
        <f>IFERROR(IF(AND(A564=A565,A565=A566,A566=A567,A567=A568,A568=A569,A569=A570,A570=A571,A571=A572,A572=A573,A573=A574),IF(A574+1&gt;MATCH(0,Input_Lieferant!$B$9:$B$158,-1),"",A574+1),A574),"")</f>
        <v/>
      </c>
      <c r="B575" s="29"/>
      <c r="C575" s="29"/>
      <c r="D575" s="29" t="str">
        <f t="shared" si="49"/>
        <v/>
      </c>
      <c r="E575" s="29" t="s">
        <v>178</v>
      </c>
      <c r="F575" s="29" t="s">
        <v>178</v>
      </c>
      <c r="G575" t="str">
        <f>IF(A575&lt;&gt;"", _xlfn.IFNA(INDEX(Grunddaten!$A$9:$R$134,MATCH(A575,Input_Lieferant!$B$9:$B$134,0),MATCH(Z575,Grunddaten!$A$8:$R$8,0)),""), "")&amp;""</f>
        <v/>
      </c>
      <c r="H575" s="29"/>
      <c r="I575" s="29"/>
      <c r="J575" s="29"/>
      <c r="K575" s="29"/>
      <c r="L575" s="29"/>
      <c r="M575" s="29"/>
      <c r="N575" s="29"/>
      <c r="O575" s="29"/>
      <c r="P575" s="29"/>
      <c r="Q575" s="29"/>
      <c r="R575" s="29"/>
      <c r="S575" s="29"/>
      <c r="T575" s="29"/>
      <c r="U575" s="29"/>
      <c r="V575" s="29"/>
      <c r="W575" s="29"/>
      <c r="X575" s="29"/>
      <c r="Y575" s="29"/>
      <c r="Z575" s="29" t="str">
        <f t="shared" si="45"/>
        <v/>
      </c>
      <c r="AM575" s="6"/>
    </row>
    <row r="576" spans="1:39" x14ac:dyDescent="0.2">
      <c r="A576" t="str">
        <f>IFERROR(IF(AND(A565=A566,A566=A567,A567=A568,A568=A569,A569=A570,A570=A571,A571=A572,A572=A573,A573=A574,A574=A575),IF(A575+1&gt;MATCH(0,Input_Lieferant!$B$9:$B$158,-1),"",A575+1),A575),"")</f>
        <v/>
      </c>
      <c r="B576" s="29"/>
      <c r="C576" s="29"/>
      <c r="D576" s="29" t="str">
        <f t="shared" si="49"/>
        <v/>
      </c>
      <c r="E576" s="29"/>
      <c r="F576" s="29"/>
      <c r="G576" t="str">
        <f>IF(A576&lt;&gt;"", _xlfn.IFNA(INDEX(Grunddaten!$A$9:$R$134,MATCH(A576,Input_Lieferant!$B$9:$B$134,0),MATCH(Z576,Grunddaten!$A$8:$R$8,0)),""), "")&amp;""</f>
        <v/>
      </c>
      <c r="H576" s="29"/>
      <c r="I576" s="29"/>
      <c r="J576" s="29"/>
      <c r="K576" s="29"/>
      <c r="L576" s="29"/>
      <c r="M576" s="29"/>
      <c r="N576" s="29"/>
      <c r="O576" s="29"/>
      <c r="P576" s="29"/>
      <c r="Q576" s="29"/>
      <c r="R576" s="29"/>
      <c r="S576" s="29"/>
      <c r="T576" s="29"/>
      <c r="U576" s="29"/>
      <c r="V576" s="29"/>
      <c r="W576" s="29"/>
      <c r="X576" s="29"/>
      <c r="Y576" s="29"/>
      <c r="Z576" s="29" t="str">
        <f t="shared" si="45"/>
        <v/>
      </c>
      <c r="AM576" s="6"/>
    </row>
    <row r="577" spans="1:39" x14ac:dyDescent="0.2">
      <c r="A577" t="str">
        <f>IFERROR(IF(AND(A566=A567,A567=A568,A568=A569,A569=A570,A570=A571,A571=A572,A572=A573,A573=A574,A574=A575,A575=A576),IF(A576+1&gt;MATCH(0,Input_Lieferant!$B$9:$B$158,-1),"",A576+1),A576),"")</f>
        <v/>
      </c>
      <c r="B577" s="29"/>
      <c r="C577" s="29"/>
      <c r="D577" s="29" t="str">
        <f t="shared" si="49"/>
        <v/>
      </c>
      <c r="E577" s="29"/>
      <c r="F577" s="29"/>
      <c r="G577" t="str">
        <f>IF(A577&lt;&gt;"", _xlfn.IFNA(INDEX(Grunddaten!$A$9:$R$134,MATCH(A577,Input_Lieferant!$B$9:$B$134,0),MATCH(Z577,Grunddaten!$A$8:$R$8,0)),""), "")&amp;""</f>
        <v/>
      </c>
      <c r="H577" s="29"/>
      <c r="I577" s="29"/>
      <c r="J577" s="29"/>
      <c r="K577" s="29"/>
      <c r="L577" s="29"/>
      <c r="M577" s="29"/>
      <c r="N577" s="29"/>
      <c r="O577" s="29"/>
      <c r="P577" s="29"/>
      <c r="Q577" s="29"/>
      <c r="R577" s="29"/>
      <c r="S577" s="29"/>
      <c r="T577" s="29"/>
      <c r="U577" s="29"/>
      <c r="V577" s="29"/>
      <c r="W577" s="29"/>
      <c r="X577" s="29"/>
      <c r="Y577" s="29"/>
      <c r="Z577" s="29" t="str">
        <f t="shared" si="45"/>
        <v/>
      </c>
      <c r="AM577" s="6"/>
    </row>
    <row r="578" spans="1:39" x14ac:dyDescent="0.2">
      <c r="A578" t="str">
        <f>IFERROR(IF(AND(A567=A568,A568=A569,A569=A570,A570=A571,A571=A572,A572=A573,A573=A574,A574=A575,A575=A576,A576=A577),IF(A577+1&gt;MATCH(0,Input_Lieferant!$B$9:$B$158,-1),"",A577+1),A577),"")</f>
        <v/>
      </c>
      <c r="B578" s="29"/>
      <c r="C578" s="29"/>
      <c r="D578" s="29" t="str">
        <f t="shared" si="49"/>
        <v/>
      </c>
      <c r="E578" s="29"/>
      <c r="F578" s="29"/>
      <c r="G578" t="str">
        <f>IF(A578&lt;&gt;"", _xlfn.IFNA(INDEX(Grunddaten!$A$9:$R$134,MATCH(A578,Input_Lieferant!$B$9:$B$134,0),MATCH(Z578,Grunddaten!$A$8:$R$8,0)),""), "")&amp;""</f>
        <v/>
      </c>
      <c r="H578" s="29"/>
      <c r="I578" s="29"/>
      <c r="J578" s="29"/>
      <c r="K578" s="29"/>
      <c r="L578" s="29"/>
      <c r="M578" s="29"/>
      <c r="N578" s="29"/>
      <c r="O578" s="29"/>
      <c r="P578" s="29"/>
      <c r="Q578" s="29"/>
      <c r="R578" s="29"/>
      <c r="S578" s="29"/>
      <c r="T578" s="29"/>
      <c r="U578" s="29"/>
      <c r="V578" s="29"/>
      <c r="W578" s="29"/>
      <c r="X578" s="29"/>
      <c r="Y578" s="29"/>
      <c r="Z578" s="29" t="str">
        <f t="shared" si="45"/>
        <v/>
      </c>
      <c r="AM578" s="6"/>
    </row>
    <row r="579" spans="1:39" x14ac:dyDescent="0.2">
      <c r="A579" t="str">
        <f>IFERROR(IF(AND(A568=A569,A569=A570,A570=A571,A571=A572,A572=A573,A573=A574,A574=A575,A575=A576,A576=A577,A577=A578),IF(A578+1&gt;MATCH(0,Input_Lieferant!$B$9:$B$158,-1),"",A578+1),A578),"")</f>
        <v/>
      </c>
      <c r="B579" s="29"/>
      <c r="C579" s="29"/>
      <c r="D579" s="29" t="str">
        <f t="shared" si="49"/>
        <v/>
      </c>
      <c r="E579" s="29"/>
      <c r="F579" s="29"/>
      <c r="G579" t="str">
        <f>IF(A579&lt;&gt;"", _xlfn.IFNA(INDEX(Grunddaten!$A$9:$R$134,MATCH(A579,Input_Lieferant!$B$9:$B$134,0),MATCH(Z579,Grunddaten!$A$8:$R$8,0)),""), "")&amp;""</f>
        <v/>
      </c>
      <c r="H579" s="29"/>
      <c r="I579" s="29"/>
      <c r="J579" s="29"/>
      <c r="K579" s="29"/>
      <c r="L579" s="29"/>
      <c r="M579" s="29"/>
      <c r="N579" s="29"/>
      <c r="O579" s="29"/>
      <c r="P579" s="29"/>
      <c r="Q579" s="29"/>
      <c r="R579" s="29"/>
      <c r="S579" s="29"/>
      <c r="T579" s="29"/>
      <c r="U579" s="29"/>
      <c r="V579" s="29"/>
      <c r="W579" s="29"/>
      <c r="X579" s="29"/>
      <c r="Y579" s="29"/>
      <c r="Z579" s="29" t="str">
        <f t="shared" si="45"/>
        <v/>
      </c>
      <c r="AM579" s="6"/>
    </row>
    <row r="580" spans="1:39" x14ac:dyDescent="0.2">
      <c r="A580" t="str">
        <f>IFERROR(IF(AND(A569=A570,A570=A571,A571=A572,A572=A573,A573=A574,A574=A575,A575=A576,A576=A577,A577=A578,A578=A579),IF(A579+1&gt;MATCH(0,Input_Lieferant!$B$9:$B$158,-1),"",A579+1),A579),"")</f>
        <v/>
      </c>
      <c r="B580" s="29"/>
      <c r="C580" s="29"/>
      <c r="D580" s="29" t="str">
        <f t="shared" si="49"/>
        <v/>
      </c>
      <c r="E580" s="29"/>
      <c r="F580" s="29"/>
      <c r="G580" t="str">
        <f>IF(A580&lt;&gt;"", _xlfn.IFNA(INDEX(Grunddaten!$A$9:$R$134,MATCH(A580,Input_Lieferant!$B$9:$B$134,0),MATCH(Z580,Grunddaten!$A$8:$R$8,0)),""), "")&amp;""</f>
        <v/>
      </c>
      <c r="H580" s="29"/>
      <c r="I580" s="29"/>
      <c r="J580" s="29"/>
      <c r="K580" s="29"/>
      <c r="L580" s="29"/>
      <c r="M580" s="29"/>
      <c r="N580" s="29"/>
      <c r="O580" s="29"/>
      <c r="P580" s="29"/>
      <c r="Q580" s="29"/>
      <c r="R580" s="29"/>
      <c r="S580" s="29"/>
      <c r="T580" s="29"/>
      <c r="U580" s="29"/>
      <c r="V580" s="29"/>
      <c r="W580" s="29"/>
      <c r="X580" s="29"/>
      <c r="Y580" s="29"/>
      <c r="Z580" s="29" t="str">
        <f t="shared" si="45"/>
        <v/>
      </c>
      <c r="AM580" s="6"/>
    </row>
    <row r="581" spans="1:39" x14ac:dyDescent="0.2">
      <c r="A581" t="str">
        <f>IFERROR(IF(AND(A570=A571,A571=A572,A572=A573,A573=A574,A574=A575,A575=A576,A576=A577,A577=A578,A578=A579,A579=A580),IF(A580+1&gt;MATCH(0,Input_Lieferant!$B$9:$B$158,-1),"",A580+1),A580),"")</f>
        <v/>
      </c>
      <c r="B581" s="29"/>
      <c r="C581" s="29"/>
      <c r="D581" s="29" t="str">
        <f t="shared" si="49"/>
        <v/>
      </c>
      <c r="E581" s="29"/>
      <c r="F581" s="29"/>
      <c r="G581" t="str">
        <f>IF(A581&lt;&gt;"", _xlfn.IFNA(INDEX(Grunddaten!$A$9:$R$134,MATCH(A581,Input_Lieferant!$B$9:$B$134,0),MATCH(Z581,Grunddaten!$A$8:$R$8,0)),""), "")&amp;""</f>
        <v/>
      </c>
      <c r="H581" s="29"/>
      <c r="I581" s="29"/>
      <c r="J581" s="29"/>
      <c r="K581" s="29"/>
      <c r="L581" s="29"/>
      <c r="M581" s="29"/>
      <c r="N581" s="29"/>
      <c r="O581" s="29"/>
      <c r="P581" s="29"/>
      <c r="Q581" s="29"/>
      <c r="R581" s="29"/>
      <c r="S581" s="29"/>
      <c r="T581" s="29"/>
      <c r="U581" s="29"/>
      <c r="V581" s="29"/>
      <c r="W581" s="29"/>
      <c r="X581" s="29"/>
      <c r="Y581" s="29"/>
      <c r="Z581" s="29" t="str">
        <f t="shared" si="45"/>
        <v/>
      </c>
      <c r="AM581" s="6"/>
    </row>
    <row r="582" spans="1:39" x14ac:dyDescent="0.2">
      <c r="A582" t="str">
        <f>IFERROR(IF(AND(A571=A572,A572=A573,A573=A574,A574=A575,A575=A576,A576=A577,A577=A578,A578=A579,A579=A580,A580=A581),IF(A581+1&gt;MATCH(0,Input_Lieferant!$B$9:$B$158,-1),"",A581+1),A581),"")</f>
        <v/>
      </c>
      <c r="B582" s="29"/>
      <c r="C582" s="29"/>
      <c r="D582" s="29" t="str">
        <f t="shared" si="49"/>
        <v/>
      </c>
      <c r="E582" s="29"/>
      <c r="F582" s="29"/>
      <c r="G582" t="str">
        <f>IF(A582&lt;&gt;"", _xlfn.IFNA(INDEX(Grunddaten!$A$9:$R$134,MATCH(A582,Input_Lieferant!$B$9:$B$134,0),MATCH(Z582,Grunddaten!$A$8:$R$8,0)),""), "")&amp;""</f>
        <v/>
      </c>
      <c r="H582" s="29"/>
      <c r="I582" s="29"/>
      <c r="J582" s="29"/>
      <c r="K582" s="29"/>
      <c r="L582" s="29"/>
      <c r="M582" s="29"/>
      <c r="N582" s="29"/>
      <c r="O582" s="29"/>
      <c r="P582" s="29"/>
      <c r="Q582" s="29"/>
      <c r="R582" s="29"/>
      <c r="S582" s="29"/>
      <c r="T582" s="29"/>
      <c r="U582" s="29"/>
      <c r="V582" s="29"/>
      <c r="W582" s="29"/>
      <c r="X582" s="29"/>
      <c r="Y582" s="29"/>
      <c r="Z582" s="29" t="str">
        <f t="shared" si="45"/>
        <v/>
      </c>
      <c r="AM582" s="6"/>
    </row>
    <row r="583" spans="1:39" x14ac:dyDescent="0.2">
      <c r="A583" t="str">
        <f>IFERROR(IF(AND(A572=A573,A573=A574,A574=A575,A575=A576,A576=A577,A577=A578,A578=A579,A579=A580,A580=A581,A581=A582),IF(A582+1&gt;MATCH(0,Input_Lieferant!$B$9:$B$158,-1),"",A582+1),A582),"")</f>
        <v/>
      </c>
      <c r="B583" s="29"/>
      <c r="C583" s="29"/>
      <c r="D583" s="29" t="str">
        <f t="shared" si="49"/>
        <v/>
      </c>
      <c r="E583" s="29"/>
      <c r="F583" s="29"/>
      <c r="G583" t="str">
        <f>IF(A583&lt;&gt;"", _xlfn.IFNA(INDEX(Grunddaten!$A$9:$R$134,MATCH(A583,Input_Lieferant!$B$9:$B$134,0),MATCH(Z583,Grunddaten!$A$8:$R$8,0)),""), "")&amp;""</f>
        <v/>
      </c>
      <c r="H583" s="29"/>
      <c r="I583" s="29"/>
      <c r="J583" s="29"/>
      <c r="K583" s="29"/>
      <c r="L583" s="29"/>
      <c r="M583" s="29"/>
      <c r="N583" s="29"/>
      <c r="O583" s="29"/>
      <c r="P583" s="29"/>
      <c r="Q583" s="29"/>
      <c r="R583" s="29"/>
      <c r="S583" s="29"/>
      <c r="T583" s="29"/>
      <c r="U583" s="29"/>
      <c r="V583" s="29"/>
      <c r="W583" s="29"/>
      <c r="X583" s="29"/>
      <c r="Y583" s="29"/>
      <c r="Z583" s="29" t="str">
        <f t="shared" si="45"/>
        <v/>
      </c>
      <c r="AM583" s="6"/>
    </row>
    <row r="584" spans="1:39" x14ac:dyDescent="0.2">
      <c r="A584" s="54" t="str">
        <f>IFERROR(IF(AND(A573=A574,A574=A575,A575=A576,A576=A577,A577=A578,A578=A579,A579=A580,A580=A581,A581=A582,A582=A583),IF(A583+1&gt;MATCH(0,Input_Lieferant!$B$9:$B$158,-1),"",A583+1),A583),"")</f>
        <v/>
      </c>
      <c r="B584" s="30"/>
      <c r="C584" s="30"/>
      <c r="D584" s="30" t="str">
        <f t="shared" ref="D584:D597" si="50">IF(A584="","","001")</f>
        <v/>
      </c>
      <c r="E584" s="30"/>
      <c r="F584" s="30"/>
      <c r="G584" s="54" t="str">
        <f>IF(A584&lt;&gt;"", _xlfn.IFNA(INDEX(Grunddaten!$A$9:$R$134,MATCH(A584,Input_Lieferant!$B$9:$B$134,0),MATCH(Z584,Grunddaten!$A$8:$R$8,0)),""), "")&amp;""</f>
        <v/>
      </c>
      <c r="H584" s="30"/>
      <c r="I584" s="30"/>
      <c r="J584" s="30"/>
      <c r="K584" s="30"/>
      <c r="L584" s="30"/>
      <c r="M584" s="30"/>
      <c r="N584" s="30"/>
      <c r="O584" s="30"/>
      <c r="P584" s="30"/>
      <c r="Q584" s="30"/>
      <c r="R584" s="30"/>
      <c r="S584" s="30"/>
      <c r="T584" s="30"/>
      <c r="U584" s="30"/>
      <c r="V584" s="30"/>
      <c r="W584" s="30"/>
      <c r="X584" s="30"/>
      <c r="Y584" s="30"/>
      <c r="Z584" s="89" t="str">
        <f t="shared" si="45"/>
        <v/>
      </c>
      <c r="AM584" s="6"/>
    </row>
    <row r="585" spans="1:39" x14ac:dyDescent="0.2">
      <c r="A585" t="str">
        <f>IFERROR(IF(AND(A574=A575,A575=A576,A576=A577,A577=A578,A578=A579,A579=A580,A580=A581,A581=A582,A582=A583,A583=A584),IF(A584+1&gt;MATCH(0,Input_Lieferant!$B$9:$B$158,-1),"",A584+1),A584),"")</f>
        <v/>
      </c>
      <c r="B585" s="29"/>
      <c r="C585" s="29"/>
      <c r="D585" s="29" t="str">
        <f t="shared" si="50"/>
        <v/>
      </c>
      <c r="E585" s="29"/>
      <c r="F585" s="29"/>
      <c r="G585" t="str">
        <f>IF(A585&lt;&gt;"", _xlfn.IFNA(INDEX(Grunddaten!$A$9:$R$134,MATCH(A585,Input_Lieferant!$B$9:$B$134,0),MATCH(Z585,Grunddaten!$A$8:$R$8,0)),""), "")&amp;""</f>
        <v/>
      </c>
      <c r="H585" s="29"/>
      <c r="I585" s="29"/>
      <c r="J585" s="29"/>
      <c r="K585" s="29"/>
      <c r="L585" s="29"/>
      <c r="M585" s="29"/>
      <c r="N585" s="29"/>
      <c r="O585" s="29"/>
      <c r="P585" s="29"/>
      <c r="Q585" s="29"/>
      <c r="R585" s="29"/>
      <c r="S585" s="29"/>
      <c r="T585" s="29"/>
      <c r="U585" s="29"/>
      <c r="V585" s="29"/>
      <c r="W585" s="29"/>
      <c r="X585" s="29"/>
      <c r="Y585" s="29"/>
      <c r="Z585" s="29" t="str">
        <f t="shared" si="45"/>
        <v/>
      </c>
      <c r="AM585" s="6"/>
    </row>
    <row r="586" spans="1:39" x14ac:dyDescent="0.2">
      <c r="A586" t="str">
        <f>IFERROR(IF(AND(A575=A576,A576=A577,A577=A578,A578=A579,A579=A580,A580=A581,A581=A582,A582=A583,A583=A584,A584=A585),IF(A585+1&gt;MATCH(0,Input_Lieferant!$B$9:$B$158,-1),"",A585+1),A585),"")</f>
        <v/>
      </c>
      <c r="B586" s="29"/>
      <c r="C586" s="29"/>
      <c r="D586" s="29" t="str">
        <f t="shared" si="50"/>
        <v/>
      </c>
      <c r="E586" s="29"/>
      <c r="F586" s="29"/>
      <c r="G586" t="str">
        <f>IF(A586&lt;&gt;"", _xlfn.IFNA(INDEX(Grunddaten!$A$9:$R$134,MATCH(A586,Input_Lieferant!$B$9:$B$134,0),MATCH(Z586,Grunddaten!$A$8:$R$8,0)),""), "")&amp;""</f>
        <v/>
      </c>
      <c r="H586" s="29"/>
      <c r="I586" s="29"/>
      <c r="J586" s="29"/>
      <c r="K586" s="29"/>
      <c r="L586" s="29"/>
      <c r="M586" s="29"/>
      <c r="N586" s="29"/>
      <c r="O586" s="29"/>
      <c r="P586" s="29"/>
      <c r="Q586" s="29"/>
      <c r="R586" s="29"/>
      <c r="S586" s="29"/>
      <c r="T586" s="29"/>
      <c r="U586" s="29"/>
      <c r="V586" s="29"/>
      <c r="W586" s="29"/>
      <c r="X586" s="29"/>
      <c r="Y586" s="29"/>
      <c r="Z586" s="29" t="str">
        <f t="shared" si="45"/>
        <v/>
      </c>
      <c r="AM586" s="6"/>
    </row>
    <row r="587" spans="1:39" x14ac:dyDescent="0.2">
      <c r="A587" t="str">
        <f>IFERROR(IF(AND(A576=A577,A577=A578,A578=A579,A579=A580,A580=A581,A581=A582,A582=A583,A583=A584,A584=A585,A585=A586),IF(A586+1&gt;MATCH(0,Input_Lieferant!$B$9:$B$158,-1),"",A586+1),A586),"")</f>
        <v/>
      </c>
      <c r="B587" s="29"/>
      <c r="C587" s="29"/>
      <c r="D587" s="29" t="str">
        <f t="shared" si="50"/>
        <v/>
      </c>
      <c r="E587" s="29"/>
      <c r="F587" s="29"/>
      <c r="G587" t="str">
        <f>IF(A587&lt;&gt;"", _xlfn.IFNA(INDEX(Grunddaten!$A$9:$R$134,MATCH(A587,Input_Lieferant!$B$9:$B$134,0),MATCH(Z587,Grunddaten!$A$8:$R$8,0)),""), "")&amp;""</f>
        <v/>
      </c>
      <c r="H587" s="29"/>
      <c r="I587" s="29"/>
      <c r="J587" s="29"/>
      <c r="K587" s="29"/>
      <c r="L587" s="29"/>
      <c r="M587" s="29"/>
      <c r="N587" s="29"/>
      <c r="O587" s="29"/>
      <c r="P587" s="29"/>
      <c r="Q587" s="29"/>
      <c r="R587" s="29"/>
      <c r="S587" s="29"/>
      <c r="T587" s="29"/>
      <c r="U587" s="29"/>
      <c r="V587" s="29"/>
      <c r="W587" s="29"/>
      <c r="X587" s="29"/>
      <c r="Y587" s="29"/>
      <c r="Z587" s="29" t="str">
        <f t="shared" si="45"/>
        <v/>
      </c>
      <c r="AM587" s="6"/>
    </row>
    <row r="588" spans="1:39" x14ac:dyDescent="0.2">
      <c r="A588" t="str">
        <f>IFERROR(IF(AND(A577=A578,A578=A579,A579=A580,A580=A581,A581=A582,A582=A583,A583=A584,A584=A585,A585=A586,A586=A587),IF(A587+1&gt;MATCH(0,Input_Lieferant!$B$9:$B$158,-1),"",A587+1),A587),"")</f>
        <v/>
      </c>
      <c r="B588" s="29"/>
      <c r="C588" s="29"/>
      <c r="D588" s="29" t="str">
        <f t="shared" si="50"/>
        <v/>
      </c>
      <c r="E588" s="29"/>
      <c r="F588" s="29"/>
      <c r="G588" t="str">
        <f>IF(A588&lt;&gt;"", _xlfn.IFNA(INDEX(Grunddaten!$A$9:$R$134,MATCH(A588,Input_Lieferant!$B$9:$B$134,0),MATCH(Z588,Grunddaten!$A$8:$R$8,0)),""), "")&amp;""</f>
        <v/>
      </c>
      <c r="H588" s="29"/>
      <c r="I588" s="29"/>
      <c r="J588" s="29"/>
      <c r="K588" s="29"/>
      <c r="L588" s="29"/>
      <c r="M588" s="29"/>
      <c r="N588" s="29"/>
      <c r="O588" s="29"/>
      <c r="P588" s="29"/>
      <c r="Q588" s="29"/>
      <c r="R588" s="29"/>
      <c r="S588" s="29"/>
      <c r="T588" s="29"/>
      <c r="U588" s="29"/>
      <c r="V588" s="29"/>
      <c r="W588" s="29"/>
      <c r="X588" s="29"/>
      <c r="Y588" s="29"/>
      <c r="Z588" s="29" t="str">
        <f t="shared" si="45"/>
        <v/>
      </c>
      <c r="AM588" s="6"/>
    </row>
    <row r="589" spans="1:39" x14ac:dyDescent="0.2">
      <c r="A589" t="str">
        <f>IFERROR(IF(AND(A578=A579,A579=A580,A580=A581,A581=A582,A582=A583,A583=A584,A584=A585,A585=A586,A586=A587,A587=A588),IF(A588+1&gt;MATCH(0,Input_Lieferant!$B$9:$B$158,-1),"",A588+1),A588),"")</f>
        <v/>
      </c>
      <c r="B589" s="29"/>
      <c r="C589" s="29"/>
      <c r="D589" s="29" t="str">
        <f t="shared" si="50"/>
        <v/>
      </c>
      <c r="E589" s="29" t="s">
        <v>178</v>
      </c>
      <c r="F589" s="29" t="s">
        <v>178</v>
      </c>
      <c r="G589" t="str">
        <f>IF(A589&lt;&gt;"", _xlfn.IFNA(INDEX(Grunddaten!$A$9:$R$134,MATCH(A589,Input_Lieferant!$B$9:$B$134,0),MATCH(Z589,Grunddaten!$A$8:$R$8,0)),""), "")&amp;""</f>
        <v/>
      </c>
      <c r="H589" s="29"/>
      <c r="I589" s="29"/>
      <c r="J589" s="29"/>
      <c r="K589" s="29"/>
      <c r="L589" s="29"/>
      <c r="M589" s="29"/>
      <c r="N589" s="29"/>
      <c r="O589" s="29"/>
      <c r="P589" s="29"/>
      <c r="Q589" s="29"/>
      <c r="R589" s="29"/>
      <c r="S589" s="29"/>
      <c r="T589" s="29"/>
      <c r="U589" s="29"/>
      <c r="V589" s="29"/>
      <c r="W589" s="29"/>
      <c r="X589" s="29"/>
      <c r="Y589" s="29"/>
      <c r="Z589" s="29" t="str">
        <f t="shared" si="45"/>
        <v/>
      </c>
      <c r="AM589" s="6"/>
    </row>
    <row r="590" spans="1:39" x14ac:dyDescent="0.2">
      <c r="A590" t="str">
        <f>IFERROR(IF(AND(A579=A580,A580=A581,A581=A582,A582=A583,A583=A584,A584=A585,A585=A586,A586=A587,A587=A588,A588=A589),IF(A589+1&gt;MATCH(0,Input_Lieferant!$B$9:$B$158,-1),"",A589+1),A589),"")</f>
        <v/>
      </c>
      <c r="B590" s="29"/>
      <c r="C590" s="29"/>
      <c r="D590" s="29" t="str">
        <f t="shared" si="50"/>
        <v/>
      </c>
      <c r="E590" s="29"/>
      <c r="F590" s="29"/>
      <c r="G590" t="str">
        <f>IF(A590&lt;&gt;"", _xlfn.IFNA(INDEX(Grunddaten!$A$9:$R$134,MATCH(A590,Input_Lieferant!$B$9:$B$134,0),MATCH(Z590,Grunddaten!$A$8:$R$8,0)),""), "")&amp;""</f>
        <v/>
      </c>
      <c r="H590" s="29"/>
      <c r="I590" s="29"/>
      <c r="J590" s="29"/>
      <c r="K590" s="29"/>
      <c r="L590" s="29"/>
      <c r="M590" s="29"/>
      <c r="N590" s="29"/>
      <c r="O590" s="29"/>
      <c r="P590" s="29"/>
      <c r="Q590" s="29"/>
      <c r="R590" s="29"/>
      <c r="S590" s="29"/>
      <c r="T590" s="29"/>
      <c r="U590" s="29"/>
      <c r="V590" s="29"/>
      <c r="W590" s="29"/>
      <c r="X590" s="29"/>
      <c r="Y590" s="29"/>
      <c r="Z590" s="29" t="str">
        <f t="shared" ref="Z590:Z653" si="51">IF(A590&lt;&gt;"", Z579&amp;"","")</f>
        <v/>
      </c>
      <c r="AM590" s="6"/>
    </row>
    <row r="591" spans="1:39" x14ac:dyDescent="0.2">
      <c r="A591" t="str">
        <f>IFERROR(IF(AND(A580=A581,A581=A582,A582=A583,A583=A584,A584=A585,A585=A586,A586=A587,A587=A588,A588=A589,A589=A590),IF(A590+1&gt;MATCH(0,Input_Lieferant!$B$9:$B$158,-1),"",A590+1),A590),"")</f>
        <v/>
      </c>
      <c r="B591" s="29"/>
      <c r="C591" s="29"/>
      <c r="D591" s="29" t="str">
        <f t="shared" si="50"/>
        <v/>
      </c>
      <c r="E591" s="29"/>
      <c r="F591" s="29"/>
      <c r="G591" t="str">
        <f>IF(A591&lt;&gt;"", _xlfn.IFNA(INDEX(Grunddaten!$A$9:$R$134,MATCH(A591,Input_Lieferant!$B$9:$B$134,0),MATCH(Z591,Grunddaten!$A$8:$R$8,0)),""), "")&amp;""</f>
        <v/>
      </c>
      <c r="H591" s="29"/>
      <c r="I591" s="29"/>
      <c r="J591" s="29"/>
      <c r="K591" s="29"/>
      <c r="L591" s="29"/>
      <c r="M591" s="29"/>
      <c r="N591" s="29"/>
      <c r="O591" s="29"/>
      <c r="P591" s="29"/>
      <c r="Q591" s="29"/>
      <c r="R591" s="29"/>
      <c r="S591" s="29"/>
      <c r="T591" s="29"/>
      <c r="U591" s="29"/>
      <c r="V591" s="29"/>
      <c r="W591" s="29"/>
      <c r="X591" s="29"/>
      <c r="Y591" s="29"/>
      <c r="Z591" s="29" t="str">
        <f t="shared" si="51"/>
        <v/>
      </c>
      <c r="AM591" s="6"/>
    </row>
    <row r="592" spans="1:39" x14ac:dyDescent="0.2">
      <c r="A592" t="str">
        <f>IFERROR(IF(AND(A581=A582,A582=A583,A583=A584,A584=A585,A585=A586,A586=A587,A587=A588,A588=A589,A589=A590,A590=A591),IF(A591+1&gt;MATCH(0,Input_Lieferant!$B$9:$B$158,-1),"",A591+1),A591),"")</f>
        <v/>
      </c>
      <c r="B592" s="29"/>
      <c r="C592" s="29"/>
      <c r="D592" s="29" t="str">
        <f t="shared" si="50"/>
        <v/>
      </c>
      <c r="E592" s="29"/>
      <c r="F592" s="29"/>
      <c r="G592" t="str">
        <f>IF(A592&lt;&gt;"", _xlfn.IFNA(INDEX(Grunddaten!$A$9:$R$134,MATCH(A592,Input_Lieferant!$B$9:$B$134,0),MATCH(Z592,Grunddaten!$A$8:$R$8,0)),""), "")&amp;""</f>
        <v/>
      </c>
      <c r="H592" s="29"/>
      <c r="I592" s="29"/>
      <c r="J592" s="29"/>
      <c r="K592" s="29"/>
      <c r="L592" s="29"/>
      <c r="M592" s="29"/>
      <c r="N592" s="29"/>
      <c r="O592" s="29"/>
      <c r="P592" s="29"/>
      <c r="Q592" s="29"/>
      <c r="R592" s="29"/>
      <c r="S592" s="29"/>
      <c r="T592" s="29"/>
      <c r="U592" s="29"/>
      <c r="V592" s="29"/>
      <c r="W592" s="29"/>
      <c r="X592" s="29"/>
      <c r="Y592" s="29"/>
      <c r="Z592" s="29" t="str">
        <f t="shared" si="51"/>
        <v/>
      </c>
      <c r="AM592" s="6"/>
    </row>
    <row r="593" spans="1:39" x14ac:dyDescent="0.2">
      <c r="A593" t="str">
        <f>IFERROR(IF(AND(A582=A583,A583=A584,A584=A585,A585=A586,A586=A587,A587=A588,A588=A589,A589=A590,A590=A591,A591=A592),IF(A592+1&gt;MATCH(0,Input_Lieferant!$B$9:$B$158,-1),"",A592+1),A592),"")</f>
        <v/>
      </c>
      <c r="B593" s="29"/>
      <c r="C593" s="29"/>
      <c r="D593" s="29" t="str">
        <f t="shared" si="50"/>
        <v/>
      </c>
      <c r="E593" s="29"/>
      <c r="F593" s="29"/>
      <c r="G593" t="str">
        <f>IF(A593&lt;&gt;"", _xlfn.IFNA(INDEX(Grunddaten!$A$9:$R$134,MATCH(A593,Input_Lieferant!$B$9:$B$134,0),MATCH(Z593,Grunddaten!$A$8:$R$8,0)),""), "")&amp;""</f>
        <v/>
      </c>
      <c r="H593" s="29"/>
      <c r="I593" s="29"/>
      <c r="J593" s="29"/>
      <c r="K593" s="29"/>
      <c r="L593" s="29"/>
      <c r="M593" s="29"/>
      <c r="N593" s="29"/>
      <c r="O593" s="29"/>
      <c r="P593" s="29"/>
      <c r="Q593" s="29"/>
      <c r="R593" s="29"/>
      <c r="S593" s="29"/>
      <c r="T593" s="29"/>
      <c r="U593" s="29"/>
      <c r="V593" s="29"/>
      <c r="W593" s="29"/>
      <c r="X593" s="29"/>
      <c r="Y593" s="29"/>
      <c r="Z593" s="29" t="str">
        <f t="shared" si="51"/>
        <v/>
      </c>
      <c r="AM593" s="6"/>
    </row>
    <row r="594" spans="1:39" x14ac:dyDescent="0.2">
      <c r="A594" t="str">
        <f>IFERROR(IF(AND(A583=A584,A584=A585,A585=A586,A586=A587,A587=A588,A588=A589,A589=A590,A590=A591,A591=A592,A592=A593),IF(A593+1&gt;MATCH(0,Input_Lieferant!$B$9:$B$158,-1),"",A593+1),A593),"")</f>
        <v/>
      </c>
      <c r="B594" s="29"/>
      <c r="C594" s="29"/>
      <c r="D594" s="29" t="str">
        <f t="shared" si="50"/>
        <v/>
      </c>
      <c r="E594" s="29"/>
      <c r="F594" s="29"/>
      <c r="G594" t="str">
        <f>IF(A594&lt;&gt;"", _xlfn.IFNA(INDEX(Grunddaten!$A$9:$R$134,MATCH(A594,Input_Lieferant!$B$9:$B$134,0),MATCH(Z594,Grunddaten!$A$8:$R$8,0)),""), "")&amp;""</f>
        <v/>
      </c>
      <c r="H594" s="29"/>
      <c r="I594" s="29"/>
      <c r="J594" s="29"/>
      <c r="K594" s="29"/>
      <c r="L594" s="29"/>
      <c r="M594" s="29"/>
      <c r="N594" s="29"/>
      <c r="O594" s="29"/>
      <c r="P594" s="29"/>
      <c r="Q594" s="29"/>
      <c r="R594" s="29"/>
      <c r="S594" s="29"/>
      <c r="T594" s="29"/>
      <c r="U594" s="29"/>
      <c r="V594" s="29"/>
      <c r="W594" s="29"/>
      <c r="X594" s="29"/>
      <c r="Y594" s="29"/>
      <c r="Z594" s="29" t="str">
        <f t="shared" si="51"/>
        <v/>
      </c>
      <c r="AM594" s="6"/>
    </row>
    <row r="595" spans="1:39" x14ac:dyDescent="0.2">
      <c r="A595" s="54" t="str">
        <f>IFERROR(IF(AND(A584=A585,A585=A586,A586=A587,A587=A588,A588=A589,A589=A590,A590=A591,A591=A592,A592=A593,A593=A594),IF(A594+1&gt;MATCH(0,Input_Lieferant!$B$9:$B$158,-1),"",A594+1),A594),"")</f>
        <v/>
      </c>
      <c r="B595" s="30"/>
      <c r="C595" s="30"/>
      <c r="D595" s="30" t="str">
        <f t="shared" si="50"/>
        <v/>
      </c>
      <c r="E595" s="30"/>
      <c r="F595" s="30"/>
      <c r="G595" s="54" t="str">
        <f>IF(A595&lt;&gt;"", _xlfn.IFNA(INDEX(Grunddaten!$A$9:$R$134,MATCH(A595,Input_Lieferant!$B$9:$B$134,0),MATCH(Z595,Grunddaten!$A$8:$R$8,0)),""), "")&amp;""</f>
        <v/>
      </c>
      <c r="H595" s="30"/>
      <c r="I595" s="30"/>
      <c r="J595" s="30"/>
      <c r="K595" s="30"/>
      <c r="L595" s="30"/>
      <c r="M595" s="30"/>
      <c r="N595" s="30"/>
      <c r="O595" s="30"/>
      <c r="P595" s="30"/>
      <c r="Q595" s="30"/>
      <c r="R595" s="30"/>
      <c r="S595" s="30"/>
      <c r="T595" s="30"/>
      <c r="U595" s="30"/>
      <c r="V595" s="30"/>
      <c r="W595" s="30"/>
      <c r="X595" s="30"/>
      <c r="Y595" s="30"/>
      <c r="Z595" s="89" t="str">
        <f t="shared" si="51"/>
        <v/>
      </c>
      <c r="AM595" s="6"/>
    </row>
    <row r="596" spans="1:39" x14ac:dyDescent="0.2">
      <c r="A596" t="str">
        <f>IFERROR(IF(AND(A585=A586,A586=A587,A587=A588,A588=A589,A589=A590,A590=A591,A591=A592,A592=A593,A593=A594,A594=A595),IF(A595+1&gt;MATCH(0,Input_Lieferant!$B$9:$B$158,-1),"",A595+1),A595),"")</f>
        <v/>
      </c>
      <c r="B596" s="29"/>
      <c r="C596" s="29"/>
      <c r="D596" s="29" t="str">
        <f t="shared" si="50"/>
        <v/>
      </c>
      <c r="E596" s="29"/>
      <c r="F596" s="29"/>
      <c r="G596" t="str">
        <f>IF(A596&lt;&gt;"", _xlfn.IFNA(INDEX(Grunddaten!$A$9:$R$134,MATCH(A596,Input_Lieferant!$B$9:$B$134,0),MATCH(Z596,Grunddaten!$A$8:$R$8,0)),""), "")&amp;""</f>
        <v/>
      </c>
      <c r="H596" s="29"/>
      <c r="I596" s="29"/>
      <c r="J596" s="29"/>
      <c r="K596" s="29"/>
      <c r="L596" s="29"/>
      <c r="M596" s="29"/>
      <c r="N596" s="29"/>
      <c r="O596" s="29"/>
      <c r="P596" s="29"/>
      <c r="Q596" s="29"/>
      <c r="R596" s="29"/>
      <c r="S596" s="29"/>
      <c r="T596" s="29"/>
      <c r="U596" s="29"/>
      <c r="V596" s="29"/>
      <c r="W596" s="29"/>
      <c r="X596" s="29"/>
      <c r="Y596" s="29"/>
      <c r="Z596" s="29" t="str">
        <f t="shared" si="51"/>
        <v/>
      </c>
      <c r="AM596" s="6"/>
    </row>
    <row r="597" spans="1:39" x14ac:dyDescent="0.2">
      <c r="A597" t="str">
        <f>IFERROR(IF(AND(A586=A587,A587=A588,A588=A589,A589=A590,A590=A591,A591=A592,A592=A593,A593=A594,A594=A595,A595=A596),IF(A596+1&gt;MATCH(0,Input_Lieferant!$B$9:$B$158,-1),"",A596+1),A596),"")</f>
        <v/>
      </c>
      <c r="B597" s="29"/>
      <c r="C597" s="29"/>
      <c r="D597" s="29" t="str">
        <f t="shared" si="50"/>
        <v/>
      </c>
      <c r="E597" s="29"/>
      <c r="F597" s="29"/>
      <c r="G597" t="str">
        <f>IF(A597&lt;&gt;"", _xlfn.IFNA(INDEX(Grunddaten!$A$9:$R$134,MATCH(A597,Input_Lieferant!$B$9:$B$134,0),MATCH(Z597,Grunddaten!$A$8:$R$8,0)),""), "")&amp;""</f>
        <v/>
      </c>
      <c r="H597" s="29"/>
      <c r="I597" s="29"/>
      <c r="J597" s="29"/>
      <c r="K597" s="29"/>
      <c r="L597" s="29"/>
      <c r="M597" s="29"/>
      <c r="N597" s="29"/>
      <c r="O597" s="29"/>
      <c r="P597" s="29"/>
      <c r="Q597" s="29"/>
      <c r="R597" s="29"/>
      <c r="S597" s="29"/>
      <c r="T597" s="29"/>
      <c r="U597" s="29"/>
      <c r="V597" s="29"/>
      <c r="W597" s="29"/>
      <c r="X597" s="29"/>
      <c r="Y597" s="29"/>
      <c r="Z597" s="29" t="str">
        <f t="shared" si="51"/>
        <v/>
      </c>
      <c r="AM597" s="6"/>
    </row>
    <row r="598" spans="1:39" x14ac:dyDescent="0.2">
      <c r="A598" t="str">
        <f>IFERROR(IF(AND(A587=A588,A588=A589,A589=A590,A590=A591,A591=A592,A592=A593,A593=A594,A594=A595,A595=A596,A596=A597),IF(A597+1&gt;MATCH(0,Input_Lieferant!$B$9:$B$158,-1),"",A597+1),A597),"")</f>
        <v/>
      </c>
      <c r="B598" s="29"/>
      <c r="C598" s="29"/>
      <c r="D598" s="29" t="str">
        <f t="shared" ref="D598:D611" si="52">IF(A598="","","001")</f>
        <v/>
      </c>
      <c r="E598" s="29"/>
      <c r="F598" s="29"/>
      <c r="G598" t="str">
        <f>IF(A598&lt;&gt;"", _xlfn.IFNA(INDEX(Grunddaten!$A$9:$R$134,MATCH(A598,Input_Lieferant!$B$9:$B$134,0),MATCH(Z598,Grunddaten!$A$8:$R$8,0)),""), "")&amp;""</f>
        <v/>
      </c>
      <c r="H598" s="29"/>
      <c r="I598" s="29"/>
      <c r="J598" s="29"/>
      <c r="K598" s="29"/>
      <c r="L598" s="29"/>
      <c r="M598" s="29"/>
      <c r="N598" s="29"/>
      <c r="O598" s="29"/>
      <c r="P598" s="29"/>
      <c r="Q598" s="29"/>
      <c r="R598" s="29"/>
      <c r="S598" s="29"/>
      <c r="T598" s="29"/>
      <c r="U598" s="29"/>
      <c r="V598" s="29"/>
      <c r="W598" s="29"/>
      <c r="X598" s="29"/>
      <c r="Y598" s="29"/>
      <c r="Z598" s="29" t="str">
        <f t="shared" si="51"/>
        <v/>
      </c>
      <c r="AM598" s="6"/>
    </row>
    <row r="599" spans="1:39" x14ac:dyDescent="0.2">
      <c r="A599" t="str">
        <f>IFERROR(IF(AND(A588=A589,A589=A590,A590=A591,A591=A592,A592=A593,A593=A594,A594=A595,A595=A596,A596=A597,A597=A598),IF(A598+1&gt;MATCH(0,Input_Lieferant!$B$9:$B$158,-1),"",A598+1),A598),"")</f>
        <v/>
      </c>
      <c r="B599" s="29"/>
      <c r="C599" s="29"/>
      <c r="D599" s="29" t="str">
        <f t="shared" si="52"/>
        <v/>
      </c>
      <c r="E599" s="29"/>
      <c r="F599" s="29"/>
      <c r="G599" t="str">
        <f>IF(A599&lt;&gt;"", _xlfn.IFNA(INDEX(Grunddaten!$A$9:$R$134,MATCH(A599,Input_Lieferant!$B$9:$B$134,0),MATCH(Z599,Grunddaten!$A$8:$R$8,0)),""), "")&amp;""</f>
        <v/>
      </c>
      <c r="H599" s="29"/>
      <c r="I599" s="29"/>
      <c r="J599" s="29"/>
      <c r="K599" s="29"/>
      <c r="L599" s="29"/>
      <c r="M599" s="29"/>
      <c r="N599" s="29"/>
      <c r="O599" s="29"/>
      <c r="P599" s="29"/>
      <c r="Q599" s="29"/>
      <c r="R599" s="29"/>
      <c r="S599" s="29"/>
      <c r="T599" s="29"/>
      <c r="U599" s="29"/>
      <c r="V599" s="29"/>
      <c r="W599" s="29"/>
      <c r="X599" s="29"/>
      <c r="Y599" s="29"/>
      <c r="Z599" s="29" t="str">
        <f t="shared" si="51"/>
        <v/>
      </c>
      <c r="AM599" s="6"/>
    </row>
    <row r="600" spans="1:39" x14ac:dyDescent="0.2">
      <c r="A600" t="str">
        <f>IFERROR(IF(AND(A589=A590,A590=A591,A591=A592,A592=A593,A593=A594,A594=A595,A595=A596,A596=A597,A597=A598,A598=A599),IF(A599+1&gt;MATCH(0,Input_Lieferant!$B$9:$B$158,-1),"",A599+1),A599),"")</f>
        <v/>
      </c>
      <c r="B600" s="29"/>
      <c r="C600" s="29"/>
      <c r="D600" s="29" t="str">
        <f t="shared" si="52"/>
        <v/>
      </c>
      <c r="E600" s="29"/>
      <c r="F600" s="29"/>
      <c r="G600" t="str">
        <f>IF(A600&lt;&gt;"", _xlfn.IFNA(INDEX(Grunddaten!$A$9:$R$134,MATCH(A600,Input_Lieferant!$B$9:$B$134,0),MATCH(Z600,Grunddaten!$A$8:$R$8,0)),""), "")&amp;""</f>
        <v/>
      </c>
      <c r="H600" s="29"/>
      <c r="I600" s="29"/>
      <c r="J600" s="29"/>
      <c r="K600" s="29"/>
      <c r="L600" s="29"/>
      <c r="M600" s="29"/>
      <c r="N600" s="29"/>
      <c r="O600" s="29"/>
      <c r="P600" s="29"/>
      <c r="Q600" s="29"/>
      <c r="R600" s="29"/>
      <c r="S600" s="29"/>
      <c r="T600" s="29"/>
      <c r="U600" s="29"/>
      <c r="V600" s="29"/>
      <c r="W600" s="29"/>
      <c r="X600" s="29"/>
      <c r="Y600" s="29"/>
      <c r="Z600" s="29" t="str">
        <f t="shared" si="51"/>
        <v/>
      </c>
      <c r="AM600" s="6"/>
    </row>
    <row r="601" spans="1:39" x14ac:dyDescent="0.2">
      <c r="A601" t="str">
        <f>IFERROR(IF(AND(A590=A591,A591=A592,A592=A593,A593=A594,A594=A595,A595=A596,A596=A597,A597=A598,A598=A599,A599=A600),IF(A600+1&gt;MATCH(0,Input_Lieferant!$B$9:$B$158,-1),"",A600+1),A600),"")</f>
        <v/>
      </c>
      <c r="B601" s="29"/>
      <c r="C601" s="29"/>
      <c r="D601" s="29" t="str">
        <f t="shared" si="52"/>
        <v/>
      </c>
      <c r="E601" s="29"/>
      <c r="F601" s="29"/>
      <c r="G601" t="str">
        <f>IF(A601&lt;&gt;"", _xlfn.IFNA(INDEX(Grunddaten!$A$9:$R$134,MATCH(A601,Input_Lieferant!$B$9:$B$134,0),MATCH(Z601,Grunddaten!$A$8:$R$8,0)),""), "")&amp;""</f>
        <v/>
      </c>
      <c r="H601" s="29"/>
      <c r="I601" s="29"/>
      <c r="J601" s="29"/>
      <c r="K601" s="29"/>
      <c r="L601" s="29"/>
      <c r="M601" s="29"/>
      <c r="N601" s="29"/>
      <c r="O601" s="29"/>
      <c r="P601" s="29"/>
      <c r="Q601" s="29"/>
      <c r="R601" s="29"/>
      <c r="S601" s="29"/>
      <c r="T601" s="29"/>
      <c r="U601" s="29"/>
      <c r="V601" s="29"/>
      <c r="W601" s="29"/>
      <c r="X601" s="29"/>
      <c r="Y601" s="29"/>
      <c r="Z601" s="29" t="str">
        <f t="shared" si="51"/>
        <v/>
      </c>
      <c r="AM601" s="6"/>
    </row>
    <row r="602" spans="1:39" x14ac:dyDescent="0.2">
      <c r="A602" t="str">
        <f>IFERROR(IF(AND(A591=A592,A592=A593,A593=A594,A594=A595,A595=A596,A596=A597,A597=A598,A598=A599,A599=A600,A600=A601),IF(A601+1&gt;MATCH(0,Input_Lieferant!$B$9:$B$158,-1),"",A601+1),A601),"")</f>
        <v/>
      </c>
      <c r="B602" s="29"/>
      <c r="C602" s="29"/>
      <c r="D602" s="29" t="str">
        <f t="shared" si="52"/>
        <v/>
      </c>
      <c r="E602" s="29"/>
      <c r="F602" s="29"/>
      <c r="G602" t="str">
        <f>IF(A602&lt;&gt;"", _xlfn.IFNA(INDEX(Grunddaten!$A$9:$R$134,MATCH(A602,Input_Lieferant!$B$9:$B$134,0),MATCH(Z602,Grunddaten!$A$8:$R$8,0)),""), "")&amp;""</f>
        <v/>
      </c>
      <c r="H602" s="29"/>
      <c r="I602" s="29"/>
      <c r="J602" s="29"/>
      <c r="K602" s="29"/>
      <c r="L602" s="29"/>
      <c r="M602" s="29"/>
      <c r="N602" s="29"/>
      <c r="O602" s="29"/>
      <c r="P602" s="29"/>
      <c r="Q602" s="29"/>
      <c r="R602" s="29"/>
      <c r="S602" s="29"/>
      <c r="T602" s="29"/>
      <c r="U602" s="29"/>
      <c r="V602" s="29"/>
      <c r="W602" s="29"/>
      <c r="X602" s="29"/>
      <c r="Y602" s="29"/>
      <c r="Z602" s="29" t="str">
        <f t="shared" si="51"/>
        <v/>
      </c>
      <c r="AM602" s="6"/>
    </row>
    <row r="603" spans="1:39" x14ac:dyDescent="0.2">
      <c r="A603" t="str">
        <f>IFERROR(IF(AND(A592=A593,A593=A594,A594=A595,A595=A596,A596=A597,A597=A598,A598=A599,A599=A600,A600=A601,A601=A602),IF(A602+1&gt;MATCH(0,Input_Lieferant!$B$9:$B$158,-1),"",A602+1),A602),"")</f>
        <v/>
      </c>
      <c r="B603" s="29"/>
      <c r="C603" s="29"/>
      <c r="D603" s="29" t="str">
        <f t="shared" si="52"/>
        <v/>
      </c>
      <c r="E603" s="29" t="s">
        <v>178</v>
      </c>
      <c r="F603" s="29" t="s">
        <v>178</v>
      </c>
      <c r="G603" t="str">
        <f>IF(A603&lt;&gt;"", _xlfn.IFNA(INDEX(Grunddaten!$A$9:$R$134,MATCH(A603,Input_Lieferant!$B$9:$B$134,0),MATCH(Z603,Grunddaten!$A$8:$R$8,0)),""), "")&amp;""</f>
        <v/>
      </c>
      <c r="H603" s="29"/>
      <c r="I603" s="29"/>
      <c r="J603" s="29"/>
      <c r="K603" s="29"/>
      <c r="L603" s="29"/>
      <c r="M603" s="29"/>
      <c r="N603" s="29"/>
      <c r="O603" s="29"/>
      <c r="P603" s="29"/>
      <c r="Q603" s="29"/>
      <c r="R603" s="29"/>
      <c r="S603" s="29"/>
      <c r="T603" s="29"/>
      <c r="U603" s="29"/>
      <c r="V603" s="29"/>
      <c r="W603" s="29"/>
      <c r="X603" s="29"/>
      <c r="Y603" s="29"/>
      <c r="Z603" s="29" t="str">
        <f t="shared" si="51"/>
        <v/>
      </c>
      <c r="AM603" s="6"/>
    </row>
    <row r="604" spans="1:39" x14ac:dyDescent="0.2">
      <c r="A604" t="str">
        <f>IFERROR(IF(AND(A593=A594,A594=A595,A595=A596,A596=A597,A597=A598,A598=A599,A599=A600,A600=A601,A601=A602,A602=A603),IF(A603+1&gt;MATCH(0,Input_Lieferant!$B$9:$B$158,-1),"",A603+1),A603),"")</f>
        <v/>
      </c>
      <c r="B604" s="29"/>
      <c r="C604" s="29"/>
      <c r="D604" s="29" t="str">
        <f t="shared" si="52"/>
        <v/>
      </c>
      <c r="E604" s="29"/>
      <c r="F604" s="29"/>
      <c r="G604" t="str">
        <f>IF(A604&lt;&gt;"", _xlfn.IFNA(INDEX(Grunddaten!$A$9:$R$134,MATCH(A604,Input_Lieferant!$B$9:$B$134,0),MATCH(Z604,Grunddaten!$A$8:$R$8,0)),""), "")&amp;""</f>
        <v/>
      </c>
      <c r="H604" s="29"/>
      <c r="I604" s="29"/>
      <c r="J604" s="29"/>
      <c r="K604" s="29"/>
      <c r="L604" s="29"/>
      <c r="M604" s="29"/>
      <c r="N604" s="29"/>
      <c r="O604" s="29"/>
      <c r="P604" s="29"/>
      <c r="Q604" s="29"/>
      <c r="R604" s="29"/>
      <c r="S604" s="29"/>
      <c r="T604" s="29"/>
      <c r="U604" s="29"/>
      <c r="V604" s="29"/>
      <c r="W604" s="29"/>
      <c r="X604" s="29"/>
      <c r="Y604" s="29"/>
      <c r="Z604" s="29" t="str">
        <f t="shared" si="51"/>
        <v/>
      </c>
      <c r="AM604" s="6"/>
    </row>
    <row r="605" spans="1:39" x14ac:dyDescent="0.2">
      <c r="A605" t="str">
        <f>IFERROR(IF(AND(A594=A595,A595=A596,A596=A597,A597=A598,A598=A599,A599=A600,A600=A601,A601=A602,A602=A603,A603=A604),IF(A604+1&gt;MATCH(0,Input_Lieferant!$B$9:$B$158,-1),"",A604+1),A604),"")</f>
        <v/>
      </c>
      <c r="B605" s="29"/>
      <c r="C605" s="29"/>
      <c r="D605" s="29" t="str">
        <f t="shared" si="52"/>
        <v/>
      </c>
      <c r="E605" s="29"/>
      <c r="F605" s="29"/>
      <c r="G605" t="str">
        <f>IF(A605&lt;&gt;"", _xlfn.IFNA(INDEX(Grunddaten!$A$9:$R$134,MATCH(A605,Input_Lieferant!$B$9:$B$134,0),MATCH(Z605,Grunddaten!$A$8:$R$8,0)),""), "")&amp;""</f>
        <v/>
      </c>
      <c r="H605" s="29"/>
      <c r="I605" s="29"/>
      <c r="J605" s="29"/>
      <c r="K605" s="29"/>
      <c r="L605" s="29"/>
      <c r="M605" s="29"/>
      <c r="N605" s="29"/>
      <c r="O605" s="29"/>
      <c r="P605" s="29"/>
      <c r="Q605" s="29"/>
      <c r="R605" s="29"/>
      <c r="S605" s="29"/>
      <c r="T605" s="29"/>
      <c r="U605" s="29"/>
      <c r="V605" s="29"/>
      <c r="W605" s="29"/>
      <c r="X605" s="29"/>
      <c r="Y605" s="29"/>
      <c r="Z605" s="29" t="str">
        <f t="shared" si="51"/>
        <v/>
      </c>
      <c r="AM605" s="6"/>
    </row>
    <row r="606" spans="1:39" x14ac:dyDescent="0.2">
      <c r="A606" s="54" t="str">
        <f>IFERROR(IF(AND(A595=A596,A596=A597,A597=A598,A598=A599,A599=A600,A600=A601,A601=A602,A602=A603,A603=A604,A604=A605),IF(A605+1&gt;MATCH(0,Input_Lieferant!$B$9:$B$158,-1),"",A605+1),A605),"")</f>
        <v/>
      </c>
      <c r="B606" s="30"/>
      <c r="C606" s="30"/>
      <c r="D606" s="30" t="str">
        <f t="shared" si="52"/>
        <v/>
      </c>
      <c r="E606" s="30"/>
      <c r="F606" s="30"/>
      <c r="G606" s="54" t="str">
        <f>IF(A606&lt;&gt;"", _xlfn.IFNA(INDEX(Grunddaten!$A$9:$R$134,MATCH(A606,Input_Lieferant!$B$9:$B$134,0),MATCH(Z606,Grunddaten!$A$8:$R$8,0)),""), "")&amp;""</f>
        <v/>
      </c>
      <c r="H606" s="30"/>
      <c r="I606" s="30"/>
      <c r="J606" s="30"/>
      <c r="K606" s="30"/>
      <c r="L606" s="30"/>
      <c r="M606" s="30"/>
      <c r="N606" s="30"/>
      <c r="O606" s="30"/>
      <c r="P606" s="30"/>
      <c r="Q606" s="30"/>
      <c r="R606" s="30"/>
      <c r="S606" s="30"/>
      <c r="T606" s="30"/>
      <c r="U606" s="30"/>
      <c r="V606" s="30"/>
      <c r="W606" s="30"/>
      <c r="X606" s="30"/>
      <c r="Y606" s="30"/>
      <c r="Z606" s="89" t="str">
        <f t="shared" si="51"/>
        <v/>
      </c>
      <c r="AM606" s="6"/>
    </row>
    <row r="607" spans="1:39" x14ac:dyDescent="0.2">
      <c r="A607" t="str">
        <f>IFERROR(IF(AND(A596=A597,A597=A598,A598=A599,A599=A600,A600=A601,A601=A602,A602=A603,A603=A604,A604=A605,A605=A606),IF(A606+1&gt;MATCH(0,Input_Lieferant!$B$9:$B$158,-1),"",A606+1),A606),"")</f>
        <v/>
      </c>
      <c r="B607" s="29"/>
      <c r="C607" s="29"/>
      <c r="D607" s="29" t="str">
        <f t="shared" si="52"/>
        <v/>
      </c>
      <c r="E607" s="29"/>
      <c r="F607" s="29"/>
      <c r="G607" t="str">
        <f>IF(A607&lt;&gt;"", _xlfn.IFNA(INDEX(Grunddaten!$A$9:$R$134,MATCH(A607,Input_Lieferant!$B$9:$B$134,0),MATCH(Z607,Grunddaten!$A$8:$R$8,0)),""), "")&amp;""</f>
        <v/>
      </c>
      <c r="H607" s="29"/>
      <c r="I607" s="29"/>
      <c r="J607" s="29"/>
      <c r="K607" s="29"/>
      <c r="L607" s="29"/>
      <c r="M607" s="29"/>
      <c r="N607" s="29"/>
      <c r="O607" s="29"/>
      <c r="P607" s="29"/>
      <c r="Q607" s="29"/>
      <c r="R607" s="29"/>
      <c r="S607" s="29"/>
      <c r="T607" s="29"/>
      <c r="U607" s="29"/>
      <c r="V607" s="29"/>
      <c r="W607" s="29"/>
      <c r="X607" s="29"/>
      <c r="Y607" s="29"/>
      <c r="Z607" s="29" t="str">
        <f t="shared" si="51"/>
        <v/>
      </c>
      <c r="AM607" s="6"/>
    </row>
    <row r="608" spans="1:39" x14ac:dyDescent="0.2">
      <c r="A608" t="str">
        <f>IFERROR(IF(AND(A597=A598,A598=A599,A599=A600,A600=A601,A601=A602,A602=A603,A603=A604,A604=A605,A605=A606,A606=A607),IF(A607+1&gt;MATCH(0,Input_Lieferant!$B$9:$B$158,-1),"",A607+1),A607),"")</f>
        <v/>
      </c>
      <c r="B608" s="29"/>
      <c r="C608" s="29"/>
      <c r="D608" s="29" t="str">
        <f t="shared" si="52"/>
        <v/>
      </c>
      <c r="E608" s="29"/>
      <c r="F608" s="29"/>
      <c r="G608" t="str">
        <f>IF(A608&lt;&gt;"", _xlfn.IFNA(INDEX(Grunddaten!$A$9:$R$134,MATCH(A608,Input_Lieferant!$B$9:$B$134,0),MATCH(Z608,Grunddaten!$A$8:$R$8,0)),""), "")&amp;""</f>
        <v/>
      </c>
      <c r="H608" s="29"/>
      <c r="I608" s="29"/>
      <c r="J608" s="29"/>
      <c r="K608" s="29"/>
      <c r="L608" s="29"/>
      <c r="M608" s="29"/>
      <c r="N608" s="29"/>
      <c r="O608" s="29"/>
      <c r="P608" s="29"/>
      <c r="Q608" s="29"/>
      <c r="R608" s="29"/>
      <c r="S608" s="29"/>
      <c r="T608" s="29"/>
      <c r="U608" s="29"/>
      <c r="V608" s="29"/>
      <c r="W608" s="29"/>
      <c r="X608" s="29"/>
      <c r="Y608" s="29"/>
      <c r="Z608" s="29" t="str">
        <f t="shared" si="51"/>
        <v/>
      </c>
      <c r="AM608" s="6"/>
    </row>
    <row r="609" spans="1:39" x14ac:dyDescent="0.2">
      <c r="A609" t="str">
        <f>IFERROR(IF(AND(A598=A599,A599=A600,A600=A601,A601=A602,A602=A603,A603=A604,A604=A605,A605=A606,A606=A607,A607=A608),IF(A608+1&gt;MATCH(0,Input_Lieferant!$B$9:$B$158,-1),"",A608+1),A608),"")</f>
        <v/>
      </c>
      <c r="B609" s="29"/>
      <c r="C609" s="29"/>
      <c r="D609" s="29" t="str">
        <f t="shared" si="52"/>
        <v/>
      </c>
      <c r="E609" s="29"/>
      <c r="F609" s="29"/>
      <c r="G609" t="str">
        <f>IF(A609&lt;&gt;"", _xlfn.IFNA(INDEX(Grunddaten!$A$9:$R$134,MATCH(A609,Input_Lieferant!$B$9:$B$134,0),MATCH(Z609,Grunddaten!$A$8:$R$8,0)),""), "")&amp;""</f>
        <v/>
      </c>
      <c r="H609" s="29"/>
      <c r="I609" s="29"/>
      <c r="J609" s="29"/>
      <c r="K609" s="29"/>
      <c r="L609" s="29"/>
      <c r="M609" s="29"/>
      <c r="N609" s="29"/>
      <c r="O609" s="29"/>
      <c r="P609" s="29"/>
      <c r="Q609" s="29"/>
      <c r="R609" s="29"/>
      <c r="S609" s="29"/>
      <c r="T609" s="29"/>
      <c r="U609" s="29"/>
      <c r="V609" s="29"/>
      <c r="W609" s="29"/>
      <c r="X609" s="29"/>
      <c r="Y609" s="29"/>
      <c r="Z609" s="29" t="str">
        <f t="shared" si="51"/>
        <v/>
      </c>
      <c r="AM609" s="6"/>
    </row>
    <row r="610" spans="1:39" x14ac:dyDescent="0.2">
      <c r="A610" t="str">
        <f>IFERROR(IF(AND(A599=A600,A600=A601,A601=A602,A602=A603,A603=A604,A604=A605,A605=A606,A606=A607,A607=A608,A608=A609),IF(A609+1&gt;MATCH(0,Input_Lieferant!$B$9:$B$158,-1),"",A609+1),A609),"")</f>
        <v/>
      </c>
      <c r="B610" s="29"/>
      <c r="C610" s="29"/>
      <c r="D610" s="29" t="str">
        <f t="shared" si="52"/>
        <v/>
      </c>
      <c r="E610" s="29"/>
      <c r="F610" s="29"/>
      <c r="G610" t="str">
        <f>IF(A610&lt;&gt;"", _xlfn.IFNA(INDEX(Grunddaten!$A$9:$R$134,MATCH(A610,Input_Lieferant!$B$9:$B$134,0),MATCH(Z610,Grunddaten!$A$8:$R$8,0)),""), "")&amp;""</f>
        <v/>
      </c>
      <c r="H610" s="29"/>
      <c r="I610" s="29"/>
      <c r="J610" s="29"/>
      <c r="K610" s="29"/>
      <c r="L610" s="29"/>
      <c r="M610" s="29"/>
      <c r="N610" s="29"/>
      <c r="O610" s="29"/>
      <c r="P610" s="29"/>
      <c r="Q610" s="29"/>
      <c r="R610" s="29"/>
      <c r="S610" s="29"/>
      <c r="T610" s="29"/>
      <c r="U610" s="29"/>
      <c r="V610" s="29"/>
      <c r="W610" s="29"/>
      <c r="X610" s="29"/>
      <c r="Y610" s="29"/>
      <c r="Z610" s="29" t="str">
        <f t="shared" si="51"/>
        <v/>
      </c>
      <c r="AM610" s="6"/>
    </row>
    <row r="611" spans="1:39" x14ac:dyDescent="0.2">
      <c r="A611" t="str">
        <f>IFERROR(IF(AND(A600=A601,A601=A602,A602=A603,A603=A604,A604=A605,A605=A606,A606=A607,A607=A608,A608=A609,A609=A610),IF(A610+1&gt;MATCH(0,Input_Lieferant!$B$9:$B$158,-1),"",A610+1),A610),"")</f>
        <v/>
      </c>
      <c r="B611" s="29"/>
      <c r="C611" s="29"/>
      <c r="D611" s="29" t="str">
        <f t="shared" si="52"/>
        <v/>
      </c>
      <c r="E611" s="29"/>
      <c r="F611" s="29"/>
      <c r="G611" t="str">
        <f>IF(A611&lt;&gt;"", _xlfn.IFNA(INDEX(Grunddaten!$A$9:$R$134,MATCH(A611,Input_Lieferant!$B$9:$B$134,0),MATCH(Z611,Grunddaten!$A$8:$R$8,0)),""), "")&amp;""</f>
        <v/>
      </c>
      <c r="H611" s="29"/>
      <c r="I611" s="29"/>
      <c r="J611" s="29"/>
      <c r="K611" s="29"/>
      <c r="L611" s="29"/>
      <c r="M611" s="29"/>
      <c r="N611" s="29"/>
      <c r="O611" s="29"/>
      <c r="P611" s="29"/>
      <c r="Q611" s="29"/>
      <c r="R611" s="29"/>
      <c r="S611" s="29"/>
      <c r="T611" s="29"/>
      <c r="U611" s="29"/>
      <c r="V611" s="29"/>
      <c r="W611" s="29"/>
      <c r="X611" s="29"/>
      <c r="Y611" s="29"/>
      <c r="Z611" s="29" t="str">
        <f t="shared" si="51"/>
        <v/>
      </c>
      <c r="AM611" s="6"/>
    </row>
    <row r="612" spans="1:39" x14ac:dyDescent="0.2">
      <c r="A612" t="str">
        <f>IFERROR(IF(AND(A601=A602,A602=A603,A603=A604,A604=A605,A605=A606,A606=A607,A607=A608,A608=A609,A609=A610,A610=A611),IF(A611+1&gt;MATCH(0,Input_Lieferant!$B$9:$B$158,-1),"",A611+1),A611),"")</f>
        <v/>
      </c>
      <c r="B612" s="29"/>
      <c r="C612" s="29"/>
      <c r="D612" s="29" t="str">
        <f t="shared" ref="D612:D625" si="53">IF(A612="","","001")</f>
        <v/>
      </c>
      <c r="E612" s="29"/>
      <c r="F612" s="29"/>
      <c r="G612" t="str">
        <f>IF(A612&lt;&gt;"", _xlfn.IFNA(INDEX(Grunddaten!$A$9:$R$134,MATCH(A612,Input_Lieferant!$B$9:$B$134,0),MATCH(Z612,Grunddaten!$A$8:$R$8,0)),""), "")&amp;""</f>
        <v/>
      </c>
      <c r="H612" s="29"/>
      <c r="I612" s="29"/>
      <c r="J612" s="29"/>
      <c r="K612" s="29"/>
      <c r="L612" s="29"/>
      <c r="M612" s="29"/>
      <c r="N612" s="29"/>
      <c r="O612" s="29"/>
      <c r="P612" s="29"/>
      <c r="Q612" s="29"/>
      <c r="R612" s="29"/>
      <c r="S612" s="29"/>
      <c r="T612" s="29"/>
      <c r="U612" s="29"/>
      <c r="V612" s="29"/>
      <c r="W612" s="29"/>
      <c r="X612" s="29"/>
      <c r="Y612" s="29"/>
      <c r="Z612" s="29" t="str">
        <f t="shared" si="51"/>
        <v/>
      </c>
      <c r="AM612" s="6"/>
    </row>
    <row r="613" spans="1:39" x14ac:dyDescent="0.2">
      <c r="A613" t="str">
        <f>IFERROR(IF(AND(A602=A603,A603=A604,A604=A605,A605=A606,A606=A607,A607=A608,A608=A609,A609=A610,A610=A611,A611=A612),IF(A612+1&gt;MATCH(0,Input_Lieferant!$B$9:$B$158,-1),"",A612+1),A612),"")</f>
        <v/>
      </c>
      <c r="B613" s="29"/>
      <c r="C613" s="29"/>
      <c r="D613" s="29" t="str">
        <f t="shared" si="53"/>
        <v/>
      </c>
      <c r="E613" s="29"/>
      <c r="F613" s="29"/>
      <c r="G613" t="str">
        <f>IF(A613&lt;&gt;"", _xlfn.IFNA(INDEX(Grunddaten!$A$9:$R$134,MATCH(A613,Input_Lieferant!$B$9:$B$134,0),MATCH(Z613,Grunddaten!$A$8:$R$8,0)),""), "")&amp;""</f>
        <v/>
      </c>
      <c r="H613" s="29"/>
      <c r="I613" s="29"/>
      <c r="J613" s="29"/>
      <c r="K613" s="29"/>
      <c r="L613" s="29"/>
      <c r="M613" s="29"/>
      <c r="N613" s="29"/>
      <c r="O613" s="29"/>
      <c r="P613" s="29"/>
      <c r="Q613" s="29"/>
      <c r="R613" s="29"/>
      <c r="S613" s="29"/>
      <c r="T613" s="29"/>
      <c r="U613" s="29"/>
      <c r="V613" s="29"/>
      <c r="W613" s="29"/>
      <c r="X613" s="29"/>
      <c r="Y613" s="29"/>
      <c r="Z613" s="29" t="str">
        <f t="shared" si="51"/>
        <v/>
      </c>
      <c r="AM613" s="6"/>
    </row>
    <row r="614" spans="1:39" x14ac:dyDescent="0.2">
      <c r="A614" t="str">
        <f>IFERROR(IF(AND(A603=A604,A604=A605,A605=A606,A606=A607,A607=A608,A608=A609,A609=A610,A610=A611,A611=A612,A612=A613),IF(A613+1&gt;MATCH(0,Input_Lieferant!$B$9:$B$158,-1),"",A613+1),A613),"")</f>
        <v/>
      </c>
      <c r="B614" s="29"/>
      <c r="C614" s="29"/>
      <c r="D614" s="29" t="str">
        <f t="shared" si="53"/>
        <v/>
      </c>
      <c r="E614" s="29"/>
      <c r="F614" s="29"/>
      <c r="G614" t="str">
        <f>IF(A614&lt;&gt;"", _xlfn.IFNA(INDEX(Grunddaten!$A$9:$R$134,MATCH(A614,Input_Lieferant!$B$9:$B$134,0),MATCH(Z614,Grunddaten!$A$8:$R$8,0)),""), "")&amp;""</f>
        <v/>
      </c>
      <c r="H614" s="29"/>
      <c r="I614" s="29"/>
      <c r="J614" s="29"/>
      <c r="K614" s="29"/>
      <c r="L614" s="29"/>
      <c r="M614" s="29"/>
      <c r="N614" s="29"/>
      <c r="O614" s="29"/>
      <c r="P614" s="29"/>
      <c r="Q614" s="29"/>
      <c r="R614" s="29"/>
      <c r="S614" s="29"/>
      <c r="T614" s="29"/>
      <c r="U614" s="29"/>
      <c r="V614" s="29"/>
      <c r="W614" s="29"/>
      <c r="X614" s="29"/>
      <c r="Y614" s="29"/>
      <c r="Z614" s="29" t="str">
        <f t="shared" si="51"/>
        <v/>
      </c>
      <c r="AM614" s="6"/>
    </row>
    <row r="615" spans="1:39" x14ac:dyDescent="0.2">
      <c r="A615" t="str">
        <f>IFERROR(IF(AND(A604=A605,A605=A606,A606=A607,A607=A608,A608=A609,A609=A610,A610=A611,A611=A612,A612=A613,A613=A614),IF(A614+1&gt;MATCH(0,Input_Lieferant!$B$9:$B$158,-1),"",A614+1),A614),"")</f>
        <v/>
      </c>
      <c r="B615" s="29"/>
      <c r="C615" s="29"/>
      <c r="D615" s="29" t="str">
        <f t="shared" si="53"/>
        <v/>
      </c>
      <c r="E615" s="29"/>
      <c r="F615" s="29"/>
      <c r="G615" t="str">
        <f>IF(A615&lt;&gt;"", _xlfn.IFNA(INDEX(Grunddaten!$A$9:$R$134,MATCH(A615,Input_Lieferant!$B$9:$B$134,0),MATCH(Z615,Grunddaten!$A$8:$R$8,0)),""), "")&amp;""</f>
        <v/>
      </c>
      <c r="H615" s="29"/>
      <c r="I615" s="29"/>
      <c r="J615" s="29"/>
      <c r="K615" s="29"/>
      <c r="L615" s="29"/>
      <c r="M615" s="29"/>
      <c r="N615" s="29"/>
      <c r="O615" s="29"/>
      <c r="P615" s="29"/>
      <c r="Q615" s="29"/>
      <c r="R615" s="29"/>
      <c r="S615" s="29"/>
      <c r="T615" s="29"/>
      <c r="U615" s="29"/>
      <c r="V615" s="29"/>
      <c r="W615" s="29"/>
      <c r="X615" s="29"/>
      <c r="Y615" s="29"/>
      <c r="Z615" s="29" t="str">
        <f t="shared" si="51"/>
        <v/>
      </c>
      <c r="AM615" s="6"/>
    </row>
    <row r="616" spans="1:39" x14ac:dyDescent="0.2">
      <c r="A616" t="str">
        <f>IFERROR(IF(AND(A605=A606,A606=A607,A607=A608,A608=A609,A609=A610,A610=A611,A611=A612,A612=A613,A613=A614,A614=A615),IF(A615+1&gt;MATCH(0,Input_Lieferant!$B$9:$B$158,-1),"",A615+1),A615),"")</f>
        <v/>
      </c>
      <c r="B616" s="29"/>
      <c r="C616" s="29"/>
      <c r="D616" s="29" t="str">
        <f t="shared" si="53"/>
        <v/>
      </c>
      <c r="E616" s="29"/>
      <c r="F616" s="29"/>
      <c r="G616" t="str">
        <f>IF(A616&lt;&gt;"", _xlfn.IFNA(INDEX(Grunddaten!$A$9:$R$134,MATCH(A616,Input_Lieferant!$B$9:$B$134,0),MATCH(Z616,Grunddaten!$A$8:$R$8,0)),""), "")&amp;""</f>
        <v/>
      </c>
      <c r="H616" s="29"/>
      <c r="I616" s="29"/>
      <c r="J616" s="29"/>
      <c r="K616" s="29"/>
      <c r="L616" s="29"/>
      <c r="M616" s="29"/>
      <c r="N616" s="29"/>
      <c r="O616" s="29"/>
      <c r="P616" s="29"/>
      <c r="Q616" s="29"/>
      <c r="R616" s="29"/>
      <c r="S616" s="29"/>
      <c r="T616" s="29"/>
      <c r="U616" s="29"/>
      <c r="V616" s="29"/>
      <c r="W616" s="29"/>
      <c r="X616" s="29"/>
      <c r="Y616" s="29"/>
      <c r="Z616" s="29" t="str">
        <f t="shared" si="51"/>
        <v/>
      </c>
      <c r="AM616" s="6"/>
    </row>
    <row r="617" spans="1:39" x14ac:dyDescent="0.2">
      <c r="A617" s="54" t="str">
        <f>IFERROR(IF(AND(A606=A607,A607=A608,A608=A609,A609=A610,A610=A611,A611=A612,A612=A613,A613=A614,A614=A615,A615=A616),IF(A616+1&gt;MATCH(0,Input_Lieferant!$B$9:$B$158,-1),"",A616+1),A616),"")</f>
        <v/>
      </c>
      <c r="B617" s="30"/>
      <c r="C617" s="30"/>
      <c r="D617" s="30" t="str">
        <f t="shared" si="53"/>
        <v/>
      </c>
      <c r="E617" s="30" t="s">
        <v>178</v>
      </c>
      <c r="F617" s="30" t="s">
        <v>178</v>
      </c>
      <c r="G617" s="54" t="str">
        <f>IF(A617&lt;&gt;"", _xlfn.IFNA(INDEX(Grunddaten!$A$9:$R$134,MATCH(A617,Input_Lieferant!$B$9:$B$134,0),MATCH(Z617,Grunddaten!$A$8:$R$8,0)),""), "")&amp;""</f>
        <v/>
      </c>
      <c r="H617" s="30"/>
      <c r="I617" s="30"/>
      <c r="J617" s="30"/>
      <c r="K617" s="30"/>
      <c r="L617" s="30"/>
      <c r="M617" s="30"/>
      <c r="N617" s="30"/>
      <c r="O617" s="30"/>
      <c r="P617" s="30"/>
      <c r="Q617" s="30"/>
      <c r="R617" s="30"/>
      <c r="S617" s="30"/>
      <c r="T617" s="30"/>
      <c r="U617" s="30"/>
      <c r="V617" s="30"/>
      <c r="W617" s="30"/>
      <c r="X617" s="30"/>
      <c r="Y617" s="30"/>
      <c r="Z617" s="89" t="str">
        <f t="shared" si="51"/>
        <v/>
      </c>
      <c r="AM617" s="6"/>
    </row>
    <row r="618" spans="1:39" x14ac:dyDescent="0.2">
      <c r="A618" t="str">
        <f>IFERROR(IF(AND(A607=A608,A608=A609,A609=A610,A610=A611,A611=A612,A612=A613,A613=A614,A614=A615,A615=A616,A616=A617),IF(A617+1&gt;MATCH(0,Input_Lieferant!$B$9:$B$158,-1),"",A617+1),A617),"")</f>
        <v/>
      </c>
      <c r="B618" s="29"/>
      <c r="C618" s="29"/>
      <c r="D618" s="29" t="str">
        <f t="shared" si="53"/>
        <v/>
      </c>
      <c r="E618" s="29"/>
      <c r="F618" s="29"/>
      <c r="G618" t="str">
        <f>IF(A618&lt;&gt;"", _xlfn.IFNA(INDEX(Grunddaten!$A$9:$R$134,MATCH(A618,Input_Lieferant!$B$9:$B$134,0),MATCH(Z618,Grunddaten!$A$8:$R$8,0)),""), "")&amp;""</f>
        <v/>
      </c>
      <c r="H618" s="29"/>
      <c r="I618" s="29"/>
      <c r="J618" s="29"/>
      <c r="K618" s="29"/>
      <c r="L618" s="29"/>
      <c r="M618" s="29"/>
      <c r="N618" s="29"/>
      <c r="O618" s="29"/>
      <c r="P618" s="29"/>
      <c r="Q618" s="29"/>
      <c r="R618" s="29"/>
      <c r="S618" s="29"/>
      <c r="T618" s="29"/>
      <c r="U618" s="29"/>
      <c r="V618" s="29"/>
      <c r="W618" s="29"/>
      <c r="X618" s="29"/>
      <c r="Y618" s="29"/>
      <c r="Z618" s="29" t="str">
        <f t="shared" si="51"/>
        <v/>
      </c>
      <c r="AM618" s="6"/>
    </row>
    <row r="619" spans="1:39" x14ac:dyDescent="0.2">
      <c r="A619" t="str">
        <f>IFERROR(IF(AND(A608=A609,A609=A610,A610=A611,A611=A612,A612=A613,A613=A614,A614=A615,A615=A616,A616=A617,A617=A618),IF(A618+1&gt;MATCH(0,Input_Lieferant!$B$9:$B$158,-1),"",A618+1),A618),"")</f>
        <v/>
      </c>
      <c r="B619" s="29"/>
      <c r="C619" s="29"/>
      <c r="D619" s="29" t="str">
        <f t="shared" si="53"/>
        <v/>
      </c>
      <c r="E619" s="29"/>
      <c r="F619" s="29"/>
      <c r="G619" t="str">
        <f>IF(A619&lt;&gt;"", _xlfn.IFNA(INDEX(Grunddaten!$A$9:$R$134,MATCH(A619,Input_Lieferant!$B$9:$B$134,0),MATCH(Z619,Grunddaten!$A$8:$R$8,0)),""), "")&amp;""</f>
        <v/>
      </c>
      <c r="H619" s="29"/>
      <c r="I619" s="29"/>
      <c r="J619" s="29"/>
      <c r="K619" s="29"/>
      <c r="L619" s="29"/>
      <c r="M619" s="29"/>
      <c r="N619" s="29"/>
      <c r="O619" s="29"/>
      <c r="P619" s="29"/>
      <c r="Q619" s="29"/>
      <c r="R619" s="29"/>
      <c r="S619" s="29"/>
      <c r="T619" s="29"/>
      <c r="U619" s="29"/>
      <c r="V619" s="29"/>
      <c r="W619" s="29"/>
      <c r="X619" s="29"/>
      <c r="Y619" s="29"/>
      <c r="Z619" s="29" t="str">
        <f t="shared" si="51"/>
        <v/>
      </c>
      <c r="AM619" s="6"/>
    </row>
    <row r="620" spans="1:39" x14ac:dyDescent="0.2">
      <c r="A620" t="str">
        <f>IFERROR(IF(AND(A609=A610,A610=A611,A611=A612,A612=A613,A613=A614,A614=A615,A615=A616,A616=A617,A617=A618,A618=A619),IF(A619+1&gt;MATCH(0,Input_Lieferant!$B$9:$B$158,-1),"",A619+1),A619),"")</f>
        <v/>
      </c>
      <c r="B620" s="29"/>
      <c r="C620" s="29"/>
      <c r="D620" s="29" t="str">
        <f t="shared" si="53"/>
        <v/>
      </c>
      <c r="E620" s="29"/>
      <c r="F620" s="29"/>
      <c r="G620" t="str">
        <f>IF(A620&lt;&gt;"", _xlfn.IFNA(INDEX(Grunddaten!$A$9:$R$134,MATCH(A620,Input_Lieferant!$B$9:$B$134,0),MATCH(Z620,Grunddaten!$A$8:$R$8,0)),""), "")&amp;""</f>
        <v/>
      </c>
      <c r="H620" s="29"/>
      <c r="I620" s="29"/>
      <c r="J620" s="29"/>
      <c r="K620" s="29"/>
      <c r="L620" s="29"/>
      <c r="M620" s="29"/>
      <c r="N620" s="29"/>
      <c r="O620" s="29"/>
      <c r="P620" s="29"/>
      <c r="Q620" s="29"/>
      <c r="R620" s="29"/>
      <c r="S620" s="29"/>
      <c r="T620" s="29"/>
      <c r="U620" s="29"/>
      <c r="V620" s="29"/>
      <c r="W620" s="29"/>
      <c r="X620" s="29"/>
      <c r="Y620" s="29"/>
      <c r="Z620" s="29" t="str">
        <f t="shared" si="51"/>
        <v/>
      </c>
      <c r="AM620" s="6"/>
    </row>
    <row r="621" spans="1:39" x14ac:dyDescent="0.2">
      <c r="A621" t="str">
        <f>IFERROR(IF(AND(A610=A611,A611=A612,A612=A613,A613=A614,A614=A615,A615=A616,A616=A617,A617=A618,A618=A619,A619=A620),IF(A620+1&gt;MATCH(0,Input_Lieferant!$B$9:$B$158,-1),"",A620+1),A620),"")</f>
        <v/>
      </c>
      <c r="B621" s="29"/>
      <c r="C621" s="29"/>
      <c r="D621" s="29" t="str">
        <f t="shared" si="53"/>
        <v/>
      </c>
      <c r="E621" s="29"/>
      <c r="F621" s="29"/>
      <c r="G621" t="str">
        <f>IF(A621&lt;&gt;"", _xlfn.IFNA(INDEX(Grunddaten!$A$9:$R$134,MATCH(A621,Input_Lieferant!$B$9:$B$134,0),MATCH(Z621,Grunddaten!$A$8:$R$8,0)),""), "")&amp;""</f>
        <v/>
      </c>
      <c r="H621" s="29"/>
      <c r="I621" s="29"/>
      <c r="J621" s="29"/>
      <c r="K621" s="29"/>
      <c r="L621" s="29"/>
      <c r="M621" s="29"/>
      <c r="N621" s="29"/>
      <c r="O621" s="29"/>
      <c r="P621" s="29"/>
      <c r="Q621" s="29"/>
      <c r="R621" s="29"/>
      <c r="S621" s="29"/>
      <c r="T621" s="29"/>
      <c r="U621" s="29"/>
      <c r="V621" s="29"/>
      <c r="W621" s="29"/>
      <c r="X621" s="29"/>
      <c r="Y621" s="29"/>
      <c r="Z621" s="29" t="str">
        <f t="shared" si="51"/>
        <v/>
      </c>
      <c r="AM621" s="6"/>
    </row>
    <row r="622" spans="1:39" x14ac:dyDescent="0.2">
      <c r="A622" t="str">
        <f>IFERROR(IF(AND(A611=A612,A612=A613,A613=A614,A614=A615,A615=A616,A616=A617,A617=A618,A618=A619,A619=A620,A620=A621),IF(A621+1&gt;MATCH(0,Input_Lieferant!$B$9:$B$158,-1),"",A621+1),A621),"")</f>
        <v/>
      </c>
      <c r="B622" s="29"/>
      <c r="C622" s="29"/>
      <c r="D622" s="29" t="str">
        <f t="shared" si="53"/>
        <v/>
      </c>
      <c r="E622" s="29"/>
      <c r="F622" s="29"/>
      <c r="G622" t="str">
        <f>IF(A622&lt;&gt;"", _xlfn.IFNA(INDEX(Grunddaten!$A$9:$R$134,MATCH(A622,Input_Lieferant!$B$9:$B$134,0),MATCH(Z622,Grunddaten!$A$8:$R$8,0)),""), "")&amp;""</f>
        <v/>
      </c>
      <c r="H622" s="29"/>
      <c r="I622" s="29"/>
      <c r="J622" s="29"/>
      <c r="K622" s="29"/>
      <c r="L622" s="29"/>
      <c r="M622" s="29"/>
      <c r="N622" s="29"/>
      <c r="O622" s="29"/>
      <c r="P622" s="29"/>
      <c r="Q622" s="29"/>
      <c r="R622" s="29"/>
      <c r="S622" s="29"/>
      <c r="T622" s="29"/>
      <c r="U622" s="29"/>
      <c r="V622" s="29"/>
      <c r="W622" s="29"/>
      <c r="X622" s="29"/>
      <c r="Y622" s="29"/>
      <c r="Z622" s="29" t="str">
        <f t="shared" si="51"/>
        <v/>
      </c>
      <c r="AM622" s="6"/>
    </row>
    <row r="623" spans="1:39" x14ac:dyDescent="0.2">
      <c r="A623" t="str">
        <f>IFERROR(IF(AND(A612=A613,A613=A614,A614=A615,A615=A616,A616=A617,A617=A618,A618=A619,A619=A620,A620=A621,A621=A622),IF(A622+1&gt;MATCH(0,Input_Lieferant!$B$9:$B$158,-1),"",A622+1),A622),"")</f>
        <v/>
      </c>
      <c r="B623" s="29"/>
      <c r="C623" s="29"/>
      <c r="D623" s="29" t="str">
        <f t="shared" si="53"/>
        <v/>
      </c>
      <c r="E623" s="29"/>
      <c r="F623" s="29"/>
      <c r="G623" t="str">
        <f>IF(A623&lt;&gt;"", _xlfn.IFNA(INDEX(Grunddaten!$A$9:$R$134,MATCH(A623,Input_Lieferant!$B$9:$B$134,0),MATCH(Z623,Grunddaten!$A$8:$R$8,0)),""), "")&amp;""</f>
        <v/>
      </c>
      <c r="H623" s="29"/>
      <c r="I623" s="29"/>
      <c r="J623" s="29"/>
      <c r="K623" s="29"/>
      <c r="L623" s="29"/>
      <c r="M623" s="29"/>
      <c r="N623" s="29"/>
      <c r="O623" s="29"/>
      <c r="P623" s="29"/>
      <c r="Q623" s="29"/>
      <c r="R623" s="29"/>
      <c r="S623" s="29"/>
      <c r="T623" s="29"/>
      <c r="U623" s="29"/>
      <c r="V623" s="29"/>
      <c r="W623" s="29"/>
      <c r="X623" s="29"/>
      <c r="Y623" s="29"/>
      <c r="Z623" s="29" t="str">
        <f t="shared" si="51"/>
        <v/>
      </c>
      <c r="AM623" s="6"/>
    </row>
    <row r="624" spans="1:39" x14ac:dyDescent="0.2">
      <c r="A624" t="str">
        <f>IFERROR(IF(AND(A613=A614,A614=A615,A615=A616,A616=A617,A617=A618,A618=A619,A619=A620,A620=A621,A621=A622,A622=A623),IF(A623+1&gt;MATCH(0,Input_Lieferant!$B$9:$B$158,-1),"",A623+1),A623),"")</f>
        <v/>
      </c>
      <c r="B624" s="29"/>
      <c r="C624" s="29"/>
      <c r="D624" s="29" t="str">
        <f t="shared" si="53"/>
        <v/>
      </c>
      <c r="E624" s="29"/>
      <c r="F624" s="29"/>
      <c r="G624" t="str">
        <f>IF(A624&lt;&gt;"", _xlfn.IFNA(INDEX(Grunddaten!$A$9:$R$134,MATCH(A624,Input_Lieferant!$B$9:$B$134,0),MATCH(Z624,Grunddaten!$A$8:$R$8,0)),""), "")&amp;""</f>
        <v/>
      </c>
      <c r="H624" s="29"/>
      <c r="I624" s="29"/>
      <c r="J624" s="29"/>
      <c r="K624" s="29"/>
      <c r="L624" s="29"/>
      <c r="M624" s="29"/>
      <c r="N624" s="29"/>
      <c r="O624" s="29"/>
      <c r="P624" s="29"/>
      <c r="Q624" s="29"/>
      <c r="R624" s="29"/>
      <c r="S624" s="29"/>
      <c r="T624" s="29"/>
      <c r="U624" s="29"/>
      <c r="V624" s="29"/>
      <c r="W624" s="29"/>
      <c r="X624" s="29"/>
      <c r="Y624" s="29"/>
      <c r="Z624" s="29" t="str">
        <f t="shared" si="51"/>
        <v/>
      </c>
      <c r="AM624" s="6"/>
    </row>
    <row r="625" spans="1:39" x14ac:dyDescent="0.2">
      <c r="A625" t="str">
        <f>IFERROR(IF(AND(A614=A615,A615=A616,A616=A617,A617=A618,A618=A619,A619=A620,A620=A621,A621=A622,A622=A623,A623=A624),IF(A624+1&gt;MATCH(0,Input_Lieferant!$B$9:$B$158,-1),"",A624+1),A624),"")</f>
        <v/>
      </c>
      <c r="B625" s="29"/>
      <c r="C625" s="29"/>
      <c r="D625" s="29" t="str">
        <f t="shared" si="53"/>
        <v/>
      </c>
      <c r="E625" s="29"/>
      <c r="F625" s="29"/>
      <c r="G625" t="str">
        <f>IF(A625&lt;&gt;"", _xlfn.IFNA(INDEX(Grunddaten!$A$9:$R$134,MATCH(A625,Input_Lieferant!$B$9:$B$134,0),MATCH(Z625,Grunddaten!$A$8:$R$8,0)),""), "")&amp;""</f>
        <v/>
      </c>
      <c r="H625" s="29"/>
      <c r="I625" s="29"/>
      <c r="J625" s="29"/>
      <c r="K625" s="29"/>
      <c r="L625" s="29"/>
      <c r="M625" s="29"/>
      <c r="N625" s="29"/>
      <c r="O625" s="29"/>
      <c r="P625" s="29"/>
      <c r="Q625" s="29"/>
      <c r="R625" s="29"/>
      <c r="S625" s="29"/>
      <c r="T625" s="29"/>
      <c r="U625" s="29"/>
      <c r="V625" s="29"/>
      <c r="W625" s="29"/>
      <c r="X625" s="29"/>
      <c r="Y625" s="29"/>
      <c r="Z625" s="29" t="str">
        <f t="shared" si="51"/>
        <v/>
      </c>
      <c r="AM625" s="6"/>
    </row>
    <row r="626" spans="1:39" x14ac:dyDescent="0.2">
      <c r="A626" t="str">
        <f>IFERROR(IF(AND(A615=A616,A616=A617,A617=A618,A618=A619,A619=A620,A620=A621,A621=A622,A622=A623,A623=A624,A624=A625),IF(A625+1&gt;MATCH(0,Input_Lieferant!$B$9:$B$158,-1),"",A625+1),A625),"")</f>
        <v/>
      </c>
      <c r="B626" s="29"/>
      <c r="C626" s="29"/>
      <c r="D626" s="29" t="str">
        <f t="shared" ref="D626:D639" si="54">IF(A626="","","001")</f>
        <v/>
      </c>
      <c r="E626" s="29"/>
      <c r="F626" s="29"/>
      <c r="G626" t="str">
        <f>IF(A626&lt;&gt;"", _xlfn.IFNA(INDEX(Grunddaten!$A$9:$R$134,MATCH(A626,Input_Lieferant!$B$9:$B$134,0),MATCH(Z626,Grunddaten!$A$8:$R$8,0)),""), "")&amp;""</f>
        <v/>
      </c>
      <c r="H626" s="29"/>
      <c r="I626" s="29"/>
      <c r="J626" s="29"/>
      <c r="K626" s="29"/>
      <c r="L626" s="29"/>
      <c r="M626" s="29"/>
      <c r="N626" s="29"/>
      <c r="O626" s="29"/>
      <c r="P626" s="29"/>
      <c r="Q626" s="29"/>
      <c r="R626" s="29"/>
      <c r="S626" s="29"/>
      <c r="T626" s="29"/>
      <c r="U626" s="29"/>
      <c r="V626" s="29"/>
      <c r="W626" s="29"/>
      <c r="X626" s="29"/>
      <c r="Y626" s="29"/>
      <c r="Z626" s="29" t="str">
        <f t="shared" si="51"/>
        <v/>
      </c>
      <c r="AM626" s="6"/>
    </row>
    <row r="627" spans="1:39" x14ac:dyDescent="0.2">
      <c r="A627" t="str">
        <f>IFERROR(IF(AND(A616=A617,A617=A618,A618=A619,A619=A620,A620=A621,A621=A622,A622=A623,A623=A624,A624=A625,A625=A626),IF(A626+1&gt;MATCH(0,Input_Lieferant!$B$9:$B$158,-1),"",A626+1),A626),"")</f>
        <v/>
      </c>
      <c r="B627" s="29"/>
      <c r="C627" s="29"/>
      <c r="D627" s="29" t="str">
        <f t="shared" si="54"/>
        <v/>
      </c>
      <c r="E627" s="29"/>
      <c r="F627" s="29"/>
      <c r="G627" t="str">
        <f>IF(A627&lt;&gt;"", _xlfn.IFNA(INDEX(Grunddaten!$A$9:$R$134,MATCH(A627,Input_Lieferant!$B$9:$B$134,0),MATCH(Z627,Grunddaten!$A$8:$R$8,0)),""), "")&amp;""</f>
        <v/>
      </c>
      <c r="H627" s="29"/>
      <c r="I627" s="29"/>
      <c r="J627" s="29"/>
      <c r="K627" s="29"/>
      <c r="L627" s="29"/>
      <c r="M627" s="29"/>
      <c r="N627" s="29"/>
      <c r="O627" s="29"/>
      <c r="P627" s="29"/>
      <c r="Q627" s="29"/>
      <c r="R627" s="29"/>
      <c r="S627" s="29"/>
      <c r="T627" s="29"/>
      <c r="U627" s="29"/>
      <c r="V627" s="29"/>
      <c r="W627" s="29"/>
      <c r="X627" s="29"/>
      <c r="Y627" s="29"/>
      <c r="Z627" s="29" t="str">
        <f t="shared" si="51"/>
        <v/>
      </c>
      <c r="AM627" s="6"/>
    </row>
    <row r="628" spans="1:39" x14ac:dyDescent="0.2">
      <c r="A628" s="54" t="str">
        <f>IFERROR(IF(AND(A617=A618,A618=A619,A619=A620,A620=A621,A621=A622,A622=A623,A623=A624,A624=A625,A625=A626,A626=A627),IF(A627+1&gt;MATCH(0,Input_Lieferant!$B$9:$B$158,-1),"",A627+1),A627),"")</f>
        <v/>
      </c>
      <c r="B628" s="30"/>
      <c r="C628" s="30"/>
      <c r="D628" s="30" t="str">
        <f t="shared" si="54"/>
        <v/>
      </c>
      <c r="E628" s="30"/>
      <c r="F628" s="30"/>
      <c r="G628" s="54" t="str">
        <f>IF(A628&lt;&gt;"", _xlfn.IFNA(INDEX(Grunddaten!$A$9:$R$134,MATCH(A628,Input_Lieferant!$B$9:$B$134,0),MATCH(Z628,Grunddaten!$A$8:$R$8,0)),""), "")&amp;""</f>
        <v/>
      </c>
      <c r="H628" s="30"/>
      <c r="I628" s="30"/>
      <c r="J628" s="30"/>
      <c r="K628" s="30"/>
      <c r="L628" s="30"/>
      <c r="M628" s="30"/>
      <c r="N628" s="30"/>
      <c r="O628" s="30"/>
      <c r="P628" s="30"/>
      <c r="Q628" s="30"/>
      <c r="R628" s="30"/>
      <c r="S628" s="30"/>
      <c r="T628" s="30"/>
      <c r="U628" s="30"/>
      <c r="V628" s="30"/>
      <c r="W628" s="30"/>
      <c r="X628" s="30"/>
      <c r="Y628" s="30"/>
      <c r="Z628" s="89" t="str">
        <f t="shared" si="51"/>
        <v/>
      </c>
      <c r="AM628" s="6"/>
    </row>
    <row r="629" spans="1:39" x14ac:dyDescent="0.2">
      <c r="A629" t="str">
        <f>IFERROR(IF(AND(A618=A619,A619=A620,A620=A621,A621=A622,A622=A623,A623=A624,A624=A625,A625=A626,A626=A627,A627=A628),IF(A628+1&gt;MATCH(0,Input_Lieferant!$B$9:$B$158,-1),"",A628+1),A628),"")</f>
        <v/>
      </c>
      <c r="B629" s="29"/>
      <c r="C629" s="29"/>
      <c r="D629" s="29" t="str">
        <f t="shared" si="54"/>
        <v/>
      </c>
      <c r="E629" s="29"/>
      <c r="F629" s="29"/>
      <c r="G629" t="str">
        <f>IF(A629&lt;&gt;"", _xlfn.IFNA(INDEX(Grunddaten!$A$9:$R$134,MATCH(A629,Input_Lieferant!$B$9:$B$134,0),MATCH(Z629,Grunddaten!$A$8:$R$8,0)),""), "")&amp;""</f>
        <v/>
      </c>
      <c r="H629" s="29"/>
      <c r="I629" s="29"/>
      <c r="J629" s="29"/>
      <c r="K629" s="29"/>
      <c r="L629" s="29"/>
      <c r="M629" s="29"/>
      <c r="N629" s="29"/>
      <c r="O629" s="29"/>
      <c r="P629" s="29"/>
      <c r="Q629" s="29"/>
      <c r="R629" s="29"/>
      <c r="S629" s="29"/>
      <c r="T629" s="29"/>
      <c r="U629" s="29"/>
      <c r="V629" s="29"/>
      <c r="W629" s="29"/>
      <c r="X629" s="29"/>
      <c r="Y629" s="29"/>
      <c r="Z629" s="29" t="str">
        <f t="shared" si="51"/>
        <v/>
      </c>
      <c r="AM629" s="6"/>
    </row>
    <row r="630" spans="1:39" x14ac:dyDescent="0.2">
      <c r="A630" t="str">
        <f>IFERROR(IF(AND(A619=A620,A620=A621,A621=A622,A622=A623,A623=A624,A624=A625,A625=A626,A626=A627,A627=A628,A628=A629),IF(A629+1&gt;MATCH(0,Input_Lieferant!$B$9:$B$158,-1),"",A629+1),A629),"")</f>
        <v/>
      </c>
      <c r="B630" s="29"/>
      <c r="C630" s="29"/>
      <c r="D630" s="29" t="str">
        <f t="shared" si="54"/>
        <v/>
      </c>
      <c r="E630" s="29"/>
      <c r="F630" s="29"/>
      <c r="G630" t="str">
        <f>IF(A630&lt;&gt;"", _xlfn.IFNA(INDEX(Grunddaten!$A$9:$R$134,MATCH(A630,Input_Lieferant!$B$9:$B$134,0),MATCH(Z630,Grunddaten!$A$8:$R$8,0)),""), "")&amp;""</f>
        <v/>
      </c>
      <c r="H630" s="29"/>
      <c r="I630" s="29"/>
      <c r="J630" s="29"/>
      <c r="K630" s="29"/>
      <c r="L630" s="29"/>
      <c r="M630" s="29"/>
      <c r="N630" s="29"/>
      <c r="O630" s="29"/>
      <c r="P630" s="29"/>
      <c r="Q630" s="29"/>
      <c r="R630" s="29"/>
      <c r="S630" s="29"/>
      <c r="T630" s="29"/>
      <c r="U630" s="29"/>
      <c r="V630" s="29"/>
      <c r="W630" s="29"/>
      <c r="X630" s="29"/>
      <c r="Y630" s="29"/>
      <c r="Z630" s="29" t="str">
        <f t="shared" si="51"/>
        <v/>
      </c>
      <c r="AM630" s="6"/>
    </row>
    <row r="631" spans="1:39" x14ac:dyDescent="0.2">
      <c r="A631" t="str">
        <f>IFERROR(IF(AND(A620=A621,A621=A622,A622=A623,A623=A624,A624=A625,A625=A626,A626=A627,A627=A628,A628=A629,A629=A630),IF(A630+1&gt;MATCH(0,Input_Lieferant!$B$9:$B$158,-1),"",A630+1),A630),"")</f>
        <v/>
      </c>
      <c r="B631" s="29"/>
      <c r="C631" s="29"/>
      <c r="D631" s="29" t="str">
        <f t="shared" si="54"/>
        <v/>
      </c>
      <c r="E631" s="29" t="s">
        <v>178</v>
      </c>
      <c r="F631" s="29" t="s">
        <v>178</v>
      </c>
      <c r="G631" t="str">
        <f>IF(A631&lt;&gt;"", _xlfn.IFNA(INDEX(Grunddaten!$A$9:$R$134,MATCH(A631,Input_Lieferant!$B$9:$B$134,0),MATCH(Z631,Grunddaten!$A$8:$R$8,0)),""), "")&amp;""</f>
        <v/>
      </c>
      <c r="H631" s="29"/>
      <c r="I631" s="29"/>
      <c r="J631" s="29"/>
      <c r="K631" s="29"/>
      <c r="L631" s="29"/>
      <c r="M631" s="29"/>
      <c r="N631" s="29"/>
      <c r="O631" s="29"/>
      <c r="P631" s="29"/>
      <c r="Q631" s="29"/>
      <c r="R631" s="29"/>
      <c r="S631" s="29"/>
      <c r="T631" s="29"/>
      <c r="U631" s="29"/>
      <c r="V631" s="29"/>
      <c r="W631" s="29"/>
      <c r="X631" s="29"/>
      <c r="Y631" s="29"/>
      <c r="Z631" s="29" t="str">
        <f t="shared" si="51"/>
        <v/>
      </c>
      <c r="AM631" s="6"/>
    </row>
    <row r="632" spans="1:39" x14ac:dyDescent="0.2">
      <c r="A632" t="str">
        <f>IFERROR(IF(AND(A621=A622,A622=A623,A623=A624,A624=A625,A625=A626,A626=A627,A627=A628,A628=A629,A629=A630,A630=A631),IF(A631+1&gt;MATCH(0,Input_Lieferant!$B$9:$B$158,-1),"",A631+1),A631),"")</f>
        <v/>
      </c>
      <c r="B632" s="29"/>
      <c r="C632" s="29"/>
      <c r="D632" s="29" t="str">
        <f t="shared" si="54"/>
        <v/>
      </c>
      <c r="E632" s="29"/>
      <c r="F632" s="29"/>
      <c r="G632" t="str">
        <f>IF(A632&lt;&gt;"", _xlfn.IFNA(INDEX(Grunddaten!$A$9:$R$134,MATCH(A632,Input_Lieferant!$B$9:$B$134,0),MATCH(Z632,Grunddaten!$A$8:$R$8,0)),""), "")&amp;""</f>
        <v/>
      </c>
      <c r="H632" s="29"/>
      <c r="I632" s="29"/>
      <c r="J632" s="29"/>
      <c r="K632" s="29"/>
      <c r="L632" s="29"/>
      <c r="M632" s="29"/>
      <c r="N632" s="29"/>
      <c r="O632" s="29"/>
      <c r="P632" s="29"/>
      <c r="Q632" s="29"/>
      <c r="R632" s="29"/>
      <c r="S632" s="29"/>
      <c r="T632" s="29"/>
      <c r="U632" s="29"/>
      <c r="V632" s="29"/>
      <c r="W632" s="29"/>
      <c r="X632" s="29"/>
      <c r="Y632" s="29"/>
      <c r="Z632" s="29" t="str">
        <f t="shared" si="51"/>
        <v/>
      </c>
      <c r="AM632" s="6"/>
    </row>
    <row r="633" spans="1:39" x14ac:dyDescent="0.2">
      <c r="A633" t="str">
        <f>IFERROR(IF(AND(A622=A623,A623=A624,A624=A625,A625=A626,A626=A627,A627=A628,A628=A629,A629=A630,A630=A631,A631=A632),IF(A632+1&gt;MATCH(0,Input_Lieferant!$B$9:$B$158,-1),"",A632+1),A632),"")</f>
        <v/>
      </c>
      <c r="B633" s="29"/>
      <c r="C633" s="29"/>
      <c r="D633" s="29" t="str">
        <f t="shared" si="54"/>
        <v/>
      </c>
      <c r="E633" s="29"/>
      <c r="F633" s="29"/>
      <c r="G633" t="str">
        <f>IF(A633&lt;&gt;"", _xlfn.IFNA(INDEX(Grunddaten!$A$9:$R$134,MATCH(A633,Input_Lieferant!$B$9:$B$134,0),MATCH(Z633,Grunddaten!$A$8:$R$8,0)),""), "")&amp;""</f>
        <v/>
      </c>
      <c r="H633" s="29"/>
      <c r="I633" s="29"/>
      <c r="J633" s="29"/>
      <c r="K633" s="29"/>
      <c r="L633" s="29"/>
      <c r="M633" s="29"/>
      <c r="N633" s="29"/>
      <c r="O633" s="29"/>
      <c r="P633" s="29"/>
      <c r="Q633" s="29"/>
      <c r="R633" s="29"/>
      <c r="S633" s="29"/>
      <c r="T633" s="29"/>
      <c r="U633" s="29"/>
      <c r="V633" s="29"/>
      <c r="W633" s="29"/>
      <c r="X633" s="29"/>
      <c r="Y633" s="29"/>
      <c r="Z633" s="29" t="str">
        <f t="shared" si="51"/>
        <v/>
      </c>
      <c r="AM633" s="6"/>
    </row>
    <row r="634" spans="1:39" x14ac:dyDescent="0.2">
      <c r="A634" t="str">
        <f>IFERROR(IF(AND(A623=A624,A624=A625,A625=A626,A626=A627,A627=A628,A628=A629,A629=A630,A630=A631,A631=A632,A632=A633),IF(A633+1&gt;MATCH(0,Input_Lieferant!$B$9:$B$158,-1),"",A633+1),A633),"")</f>
        <v/>
      </c>
      <c r="B634" s="29"/>
      <c r="C634" s="29"/>
      <c r="D634" s="29" t="str">
        <f t="shared" si="54"/>
        <v/>
      </c>
      <c r="E634" s="29"/>
      <c r="F634" s="29"/>
      <c r="G634" t="str">
        <f>IF(A634&lt;&gt;"", _xlfn.IFNA(INDEX(Grunddaten!$A$9:$R$134,MATCH(A634,Input_Lieferant!$B$9:$B$134,0),MATCH(Z634,Grunddaten!$A$8:$R$8,0)),""), "")&amp;""</f>
        <v/>
      </c>
      <c r="H634" s="29"/>
      <c r="I634" s="29"/>
      <c r="J634" s="29"/>
      <c r="K634" s="29"/>
      <c r="L634" s="29"/>
      <c r="M634" s="29"/>
      <c r="N634" s="29"/>
      <c r="O634" s="29"/>
      <c r="P634" s="29"/>
      <c r="Q634" s="29"/>
      <c r="R634" s="29"/>
      <c r="S634" s="29"/>
      <c r="T634" s="29"/>
      <c r="U634" s="29"/>
      <c r="V634" s="29"/>
      <c r="W634" s="29"/>
      <c r="X634" s="29"/>
      <c r="Y634" s="29"/>
      <c r="Z634" s="29" t="str">
        <f t="shared" si="51"/>
        <v/>
      </c>
      <c r="AM634" s="6"/>
    </row>
    <row r="635" spans="1:39" x14ac:dyDescent="0.2">
      <c r="A635" t="str">
        <f>IFERROR(IF(AND(A624=A625,A625=A626,A626=A627,A627=A628,A628=A629,A629=A630,A630=A631,A631=A632,A632=A633,A633=A634),IF(A634+1&gt;MATCH(0,Input_Lieferant!$B$9:$B$158,-1),"",A634+1),A634),"")</f>
        <v/>
      </c>
      <c r="B635" s="29"/>
      <c r="C635" s="29"/>
      <c r="D635" s="29" t="str">
        <f t="shared" si="54"/>
        <v/>
      </c>
      <c r="E635" s="29"/>
      <c r="F635" s="29"/>
      <c r="G635" t="str">
        <f>IF(A635&lt;&gt;"", _xlfn.IFNA(INDEX(Grunddaten!$A$9:$R$134,MATCH(A635,Input_Lieferant!$B$9:$B$134,0),MATCH(Z635,Grunddaten!$A$8:$R$8,0)),""), "")&amp;""</f>
        <v/>
      </c>
      <c r="H635" s="29"/>
      <c r="I635" s="29"/>
      <c r="J635" s="29"/>
      <c r="K635" s="29"/>
      <c r="L635" s="29"/>
      <c r="M635" s="29"/>
      <c r="N635" s="29"/>
      <c r="O635" s="29"/>
      <c r="P635" s="29"/>
      <c r="Q635" s="29"/>
      <c r="R635" s="29"/>
      <c r="S635" s="29"/>
      <c r="T635" s="29"/>
      <c r="U635" s="29"/>
      <c r="V635" s="29"/>
      <c r="W635" s="29"/>
      <c r="X635" s="29"/>
      <c r="Y635" s="29"/>
      <c r="Z635" s="29" t="str">
        <f t="shared" si="51"/>
        <v/>
      </c>
      <c r="AM635" s="6"/>
    </row>
    <row r="636" spans="1:39" x14ac:dyDescent="0.2">
      <c r="A636" t="str">
        <f>IFERROR(IF(AND(A625=A626,A626=A627,A627=A628,A628=A629,A629=A630,A630=A631,A631=A632,A632=A633,A633=A634,A634=A635),IF(A635+1&gt;MATCH(0,Input_Lieferant!$B$9:$B$158,-1),"",A635+1),A635),"")</f>
        <v/>
      </c>
      <c r="B636" s="29"/>
      <c r="C636" s="29"/>
      <c r="D636" s="29" t="str">
        <f t="shared" si="54"/>
        <v/>
      </c>
      <c r="E636" s="29"/>
      <c r="F636" s="29"/>
      <c r="G636" t="str">
        <f>IF(A636&lt;&gt;"", _xlfn.IFNA(INDEX(Grunddaten!$A$9:$R$134,MATCH(A636,Input_Lieferant!$B$9:$B$134,0),MATCH(Z636,Grunddaten!$A$8:$R$8,0)),""), "")&amp;""</f>
        <v/>
      </c>
      <c r="H636" s="29"/>
      <c r="I636" s="29"/>
      <c r="J636" s="29"/>
      <c r="K636" s="29"/>
      <c r="L636" s="29"/>
      <c r="M636" s="29"/>
      <c r="N636" s="29"/>
      <c r="O636" s="29"/>
      <c r="P636" s="29"/>
      <c r="Q636" s="29"/>
      <c r="R636" s="29"/>
      <c r="S636" s="29"/>
      <c r="T636" s="29"/>
      <c r="U636" s="29"/>
      <c r="V636" s="29"/>
      <c r="W636" s="29"/>
      <c r="X636" s="29"/>
      <c r="Y636" s="29"/>
      <c r="Z636" s="29" t="str">
        <f t="shared" si="51"/>
        <v/>
      </c>
      <c r="AM636" s="6"/>
    </row>
    <row r="637" spans="1:39" x14ac:dyDescent="0.2">
      <c r="A637" t="str">
        <f>IFERROR(IF(AND(A626=A627,A627=A628,A628=A629,A629=A630,A630=A631,A631=A632,A632=A633,A633=A634,A634=A635,A635=A636),IF(A636+1&gt;MATCH(0,Input_Lieferant!$B$9:$B$158,-1),"",A636+1),A636),"")</f>
        <v/>
      </c>
      <c r="B637" s="29"/>
      <c r="C637" s="29"/>
      <c r="D637" s="29" t="str">
        <f t="shared" si="54"/>
        <v/>
      </c>
      <c r="E637" s="29"/>
      <c r="F637" s="29"/>
      <c r="G637" t="str">
        <f>IF(A637&lt;&gt;"", _xlfn.IFNA(INDEX(Grunddaten!$A$9:$R$134,MATCH(A637,Input_Lieferant!$B$9:$B$134,0),MATCH(Z637,Grunddaten!$A$8:$R$8,0)),""), "")&amp;""</f>
        <v/>
      </c>
      <c r="H637" s="29"/>
      <c r="I637" s="29"/>
      <c r="J637" s="29"/>
      <c r="K637" s="29"/>
      <c r="L637" s="29"/>
      <c r="M637" s="29"/>
      <c r="N637" s="29"/>
      <c r="O637" s="29"/>
      <c r="P637" s="29"/>
      <c r="Q637" s="29"/>
      <c r="R637" s="29"/>
      <c r="S637" s="29"/>
      <c r="T637" s="29"/>
      <c r="U637" s="29"/>
      <c r="V637" s="29"/>
      <c r="W637" s="29"/>
      <c r="X637" s="29"/>
      <c r="Y637" s="29"/>
      <c r="Z637" s="29" t="str">
        <f t="shared" si="51"/>
        <v/>
      </c>
      <c r="AM637" s="6"/>
    </row>
    <row r="638" spans="1:39" x14ac:dyDescent="0.2">
      <c r="A638" t="str">
        <f>IFERROR(IF(AND(A627=A628,A628=A629,A629=A630,A630=A631,A631=A632,A632=A633,A633=A634,A634=A635,A635=A636,A636=A637),IF(A637+1&gt;MATCH(0,Input_Lieferant!$B$9:$B$158,-1),"",A637+1),A637),"")</f>
        <v/>
      </c>
      <c r="B638" s="29"/>
      <c r="C638" s="29"/>
      <c r="D638" s="29" t="str">
        <f t="shared" si="54"/>
        <v/>
      </c>
      <c r="E638" s="29"/>
      <c r="F638" s="29"/>
      <c r="G638" t="str">
        <f>IF(A638&lt;&gt;"", _xlfn.IFNA(INDEX(Grunddaten!$A$9:$R$134,MATCH(A638,Input_Lieferant!$B$9:$B$134,0),MATCH(Z638,Grunddaten!$A$8:$R$8,0)),""), "")&amp;""</f>
        <v/>
      </c>
      <c r="H638" s="29"/>
      <c r="I638" s="29"/>
      <c r="J638" s="29"/>
      <c r="K638" s="29"/>
      <c r="L638" s="29"/>
      <c r="M638" s="29"/>
      <c r="N638" s="29"/>
      <c r="O638" s="29"/>
      <c r="P638" s="29"/>
      <c r="Q638" s="29"/>
      <c r="R638" s="29"/>
      <c r="S638" s="29"/>
      <c r="T638" s="29"/>
      <c r="U638" s="29"/>
      <c r="V638" s="29"/>
      <c r="W638" s="29"/>
      <c r="X638" s="29"/>
      <c r="Y638" s="29"/>
      <c r="Z638" s="29" t="str">
        <f t="shared" si="51"/>
        <v/>
      </c>
      <c r="AM638" s="6"/>
    </row>
    <row r="639" spans="1:39" x14ac:dyDescent="0.2">
      <c r="A639" s="54" t="str">
        <f>IFERROR(IF(AND(A628=A629,A629=A630,A630=A631,A631=A632,A632=A633,A633=A634,A634=A635,A635=A636,A636=A637,A637=A638),IF(A638+1&gt;MATCH(0,Input_Lieferant!$B$9:$B$158,-1),"",A638+1),A638),"")</f>
        <v/>
      </c>
      <c r="B639" s="30"/>
      <c r="C639" s="30"/>
      <c r="D639" s="30" t="str">
        <f t="shared" si="54"/>
        <v/>
      </c>
      <c r="E639" s="30"/>
      <c r="F639" s="30"/>
      <c r="G639" s="54" t="str">
        <f>IF(A639&lt;&gt;"", _xlfn.IFNA(INDEX(Grunddaten!$A$9:$R$134,MATCH(A639,Input_Lieferant!$B$9:$B$134,0),MATCH(Z639,Grunddaten!$A$8:$R$8,0)),""), "")&amp;""</f>
        <v/>
      </c>
      <c r="H639" s="30"/>
      <c r="I639" s="30"/>
      <c r="J639" s="30"/>
      <c r="K639" s="30"/>
      <c r="L639" s="30"/>
      <c r="M639" s="30"/>
      <c r="N639" s="30"/>
      <c r="O639" s="30"/>
      <c r="P639" s="30"/>
      <c r="Q639" s="30"/>
      <c r="R639" s="30"/>
      <c r="S639" s="30"/>
      <c r="T639" s="30"/>
      <c r="U639" s="30"/>
      <c r="V639" s="30"/>
      <c r="W639" s="30"/>
      <c r="X639" s="30"/>
      <c r="Y639" s="30"/>
      <c r="Z639" s="89" t="str">
        <f t="shared" si="51"/>
        <v/>
      </c>
      <c r="AM639" s="6"/>
    </row>
    <row r="640" spans="1:39" x14ac:dyDescent="0.2">
      <c r="A640" t="str">
        <f>IFERROR(IF(AND(A629=A630,A630=A631,A631=A632,A632=A633,A633=A634,A634=A635,A635=A636,A636=A637,A637=A638,A638=A639),IF(A639+1&gt;MATCH(0,Input_Lieferant!$B$9:$B$158,-1),"",A639+1),A639),"")</f>
        <v/>
      </c>
      <c r="B640" s="29"/>
      <c r="C640" s="29"/>
      <c r="D640" s="29" t="str">
        <f t="shared" ref="D640:D653" si="55">IF(A640="","","001")</f>
        <v/>
      </c>
      <c r="E640" s="29"/>
      <c r="F640" s="29"/>
      <c r="G640" t="str">
        <f>IF(A640&lt;&gt;"", _xlfn.IFNA(INDEX(Grunddaten!$A$9:$R$134,MATCH(A640,Input_Lieferant!$B$9:$B$134,0),MATCH(Z640,Grunddaten!$A$8:$R$8,0)),""), "")&amp;""</f>
        <v/>
      </c>
      <c r="H640" s="29"/>
      <c r="I640" s="29"/>
      <c r="J640" s="29"/>
      <c r="K640" s="29"/>
      <c r="L640" s="29"/>
      <c r="M640" s="29"/>
      <c r="N640" s="29"/>
      <c r="O640" s="29"/>
      <c r="P640" s="29"/>
      <c r="Q640" s="29"/>
      <c r="R640" s="29"/>
      <c r="S640" s="29"/>
      <c r="T640" s="29"/>
      <c r="U640" s="29"/>
      <c r="V640" s="29"/>
      <c r="W640" s="29"/>
      <c r="X640" s="29"/>
      <c r="Y640" s="29"/>
      <c r="Z640" s="29" t="str">
        <f t="shared" si="51"/>
        <v/>
      </c>
      <c r="AM640" s="6"/>
    </row>
    <row r="641" spans="1:39" x14ac:dyDescent="0.2">
      <c r="A641" t="str">
        <f>IFERROR(IF(AND(A630=A631,A631=A632,A632=A633,A633=A634,A634=A635,A635=A636,A636=A637,A637=A638,A638=A639,A639=A640),IF(A640+1&gt;MATCH(0,Input_Lieferant!$B$9:$B$158,-1),"",A640+1),A640),"")</f>
        <v/>
      </c>
      <c r="B641" s="29"/>
      <c r="C641" s="29"/>
      <c r="D641" s="29" t="str">
        <f t="shared" si="55"/>
        <v/>
      </c>
      <c r="E641" s="29"/>
      <c r="F641" s="29"/>
      <c r="G641" t="str">
        <f>IF(A641&lt;&gt;"", _xlfn.IFNA(INDEX(Grunddaten!$A$9:$R$134,MATCH(A641,Input_Lieferant!$B$9:$B$134,0),MATCH(Z641,Grunddaten!$A$8:$R$8,0)),""), "")&amp;""</f>
        <v/>
      </c>
      <c r="H641" s="29"/>
      <c r="I641" s="29"/>
      <c r="J641" s="29"/>
      <c r="K641" s="29"/>
      <c r="L641" s="29"/>
      <c r="M641" s="29"/>
      <c r="N641" s="29"/>
      <c r="O641" s="29"/>
      <c r="P641" s="29"/>
      <c r="Q641" s="29"/>
      <c r="R641" s="29"/>
      <c r="S641" s="29"/>
      <c r="T641" s="29"/>
      <c r="U641" s="29"/>
      <c r="V641" s="29"/>
      <c r="W641" s="29"/>
      <c r="X641" s="29"/>
      <c r="Y641" s="29"/>
      <c r="Z641" s="29" t="str">
        <f t="shared" si="51"/>
        <v/>
      </c>
      <c r="AM641" s="6"/>
    </row>
    <row r="642" spans="1:39" x14ac:dyDescent="0.2">
      <c r="A642" t="str">
        <f>IFERROR(IF(AND(A631=A632,A632=A633,A633=A634,A634=A635,A635=A636,A636=A637,A637=A638,A638=A639,A639=A640,A640=A641),IF(A641+1&gt;MATCH(0,Input_Lieferant!$B$9:$B$158,-1),"",A641+1),A641),"")</f>
        <v/>
      </c>
      <c r="B642" s="29"/>
      <c r="C642" s="29"/>
      <c r="D642" s="29" t="str">
        <f t="shared" si="55"/>
        <v/>
      </c>
      <c r="E642" s="29"/>
      <c r="F642" s="29"/>
      <c r="G642" t="str">
        <f>IF(A642&lt;&gt;"", _xlfn.IFNA(INDEX(Grunddaten!$A$9:$R$134,MATCH(A642,Input_Lieferant!$B$9:$B$134,0),MATCH(Z642,Grunddaten!$A$8:$R$8,0)),""), "")&amp;""</f>
        <v/>
      </c>
      <c r="H642" s="29"/>
      <c r="I642" s="29"/>
      <c r="J642" s="29"/>
      <c r="K642" s="29"/>
      <c r="L642" s="29"/>
      <c r="M642" s="29"/>
      <c r="N642" s="29"/>
      <c r="O642" s="29"/>
      <c r="P642" s="29"/>
      <c r="Q642" s="29"/>
      <c r="R642" s="29"/>
      <c r="S642" s="29"/>
      <c r="T642" s="29"/>
      <c r="U642" s="29"/>
      <c r="V642" s="29"/>
      <c r="W642" s="29"/>
      <c r="X642" s="29"/>
      <c r="Y642" s="29"/>
      <c r="Z642" s="29" t="str">
        <f t="shared" si="51"/>
        <v/>
      </c>
      <c r="AM642" s="6"/>
    </row>
    <row r="643" spans="1:39" x14ac:dyDescent="0.2">
      <c r="A643" t="str">
        <f>IFERROR(IF(AND(A632=A633,A633=A634,A634=A635,A635=A636,A636=A637,A637=A638,A638=A639,A639=A640,A640=A641,A641=A642),IF(A642+1&gt;MATCH(0,Input_Lieferant!$B$9:$B$158,-1),"",A642+1),A642),"")</f>
        <v/>
      </c>
      <c r="B643" s="29"/>
      <c r="C643" s="29"/>
      <c r="D643" s="29" t="str">
        <f t="shared" si="55"/>
        <v/>
      </c>
      <c r="E643" s="29"/>
      <c r="F643" s="29"/>
      <c r="G643" t="str">
        <f>IF(A643&lt;&gt;"", _xlfn.IFNA(INDEX(Grunddaten!$A$9:$R$134,MATCH(A643,Input_Lieferant!$B$9:$B$134,0),MATCH(Z643,Grunddaten!$A$8:$R$8,0)),""), "")&amp;""</f>
        <v/>
      </c>
      <c r="H643" s="29"/>
      <c r="I643" s="29"/>
      <c r="J643" s="29"/>
      <c r="K643" s="29"/>
      <c r="L643" s="29"/>
      <c r="M643" s="29"/>
      <c r="N643" s="29"/>
      <c r="O643" s="29"/>
      <c r="P643" s="29"/>
      <c r="Q643" s="29"/>
      <c r="R643" s="29"/>
      <c r="S643" s="29"/>
      <c r="T643" s="29"/>
      <c r="U643" s="29"/>
      <c r="V643" s="29"/>
      <c r="W643" s="29"/>
      <c r="X643" s="29"/>
      <c r="Y643" s="29"/>
      <c r="Z643" s="29" t="str">
        <f t="shared" si="51"/>
        <v/>
      </c>
      <c r="AM643" s="6"/>
    </row>
    <row r="644" spans="1:39" x14ac:dyDescent="0.2">
      <c r="A644" t="str">
        <f>IFERROR(IF(AND(A633=A634,A634=A635,A635=A636,A636=A637,A637=A638,A638=A639,A639=A640,A640=A641,A641=A642,A642=A643),IF(A643+1&gt;MATCH(0,Input_Lieferant!$B$9:$B$158,-1),"",A643+1),A643),"")</f>
        <v/>
      </c>
      <c r="B644" s="29"/>
      <c r="C644" s="29"/>
      <c r="D644" s="29" t="str">
        <f t="shared" si="55"/>
        <v/>
      </c>
      <c r="E644" s="29"/>
      <c r="F644" s="29"/>
      <c r="G644" t="str">
        <f>IF(A644&lt;&gt;"", _xlfn.IFNA(INDEX(Grunddaten!$A$9:$R$134,MATCH(A644,Input_Lieferant!$B$9:$B$134,0),MATCH(Z644,Grunddaten!$A$8:$R$8,0)),""), "")&amp;""</f>
        <v/>
      </c>
      <c r="H644" s="29"/>
      <c r="I644" s="29"/>
      <c r="J644" s="29"/>
      <c r="K644" s="29"/>
      <c r="L644" s="29"/>
      <c r="M644" s="29"/>
      <c r="N644" s="29"/>
      <c r="O644" s="29"/>
      <c r="P644" s="29"/>
      <c r="Q644" s="29"/>
      <c r="R644" s="29"/>
      <c r="S644" s="29"/>
      <c r="T644" s="29"/>
      <c r="U644" s="29"/>
      <c r="V644" s="29"/>
      <c r="W644" s="29"/>
      <c r="X644" s="29"/>
      <c r="Y644" s="29"/>
      <c r="Z644" s="29" t="str">
        <f t="shared" si="51"/>
        <v/>
      </c>
      <c r="AM644" s="6"/>
    </row>
    <row r="645" spans="1:39" x14ac:dyDescent="0.2">
      <c r="A645" t="str">
        <f>IFERROR(IF(AND(A634=A635,A635=A636,A636=A637,A637=A638,A638=A639,A639=A640,A640=A641,A641=A642,A642=A643,A643=A644),IF(A644+1&gt;MATCH(0,Input_Lieferant!$B$9:$B$158,-1),"",A644+1),A644),"")</f>
        <v/>
      </c>
      <c r="B645" s="29"/>
      <c r="C645" s="29"/>
      <c r="D645" s="29" t="str">
        <f t="shared" si="55"/>
        <v/>
      </c>
      <c r="E645" s="29" t="s">
        <v>178</v>
      </c>
      <c r="F645" s="29" t="s">
        <v>178</v>
      </c>
      <c r="G645" t="str">
        <f>IF(A645&lt;&gt;"", _xlfn.IFNA(INDEX(Grunddaten!$A$9:$R$134,MATCH(A645,Input_Lieferant!$B$9:$B$134,0),MATCH(Z645,Grunddaten!$A$8:$R$8,0)),""), "")&amp;""</f>
        <v/>
      </c>
      <c r="H645" s="29"/>
      <c r="I645" s="29"/>
      <c r="J645" s="29"/>
      <c r="K645" s="29"/>
      <c r="L645" s="29"/>
      <c r="M645" s="29"/>
      <c r="N645" s="29"/>
      <c r="O645" s="29"/>
      <c r="P645" s="29"/>
      <c r="Q645" s="29"/>
      <c r="R645" s="29"/>
      <c r="S645" s="29"/>
      <c r="T645" s="29"/>
      <c r="U645" s="29"/>
      <c r="V645" s="29"/>
      <c r="W645" s="29"/>
      <c r="X645" s="29"/>
      <c r="Y645" s="29"/>
      <c r="Z645" s="29" t="str">
        <f t="shared" si="51"/>
        <v/>
      </c>
      <c r="AM645" s="6"/>
    </row>
    <row r="646" spans="1:39" x14ac:dyDescent="0.2">
      <c r="A646" t="str">
        <f>IFERROR(IF(AND(A635=A636,A636=A637,A637=A638,A638=A639,A639=A640,A640=A641,A641=A642,A642=A643,A643=A644,A644=A645),IF(A645+1&gt;MATCH(0,Input_Lieferant!$B$9:$B$158,-1),"",A645+1),A645),"")</f>
        <v/>
      </c>
      <c r="B646" s="29"/>
      <c r="C646" s="29"/>
      <c r="D646" s="29" t="str">
        <f t="shared" si="55"/>
        <v/>
      </c>
      <c r="E646" s="29"/>
      <c r="F646" s="29"/>
      <c r="G646" t="str">
        <f>IF(A646&lt;&gt;"", _xlfn.IFNA(INDEX(Grunddaten!$A$9:$R$134,MATCH(A646,Input_Lieferant!$B$9:$B$134,0),MATCH(Z646,Grunddaten!$A$8:$R$8,0)),""), "")&amp;""</f>
        <v/>
      </c>
      <c r="H646" s="29"/>
      <c r="I646" s="29"/>
      <c r="J646" s="29"/>
      <c r="K646" s="29"/>
      <c r="L646" s="29"/>
      <c r="M646" s="29"/>
      <c r="N646" s="29"/>
      <c r="O646" s="29"/>
      <c r="P646" s="29"/>
      <c r="Q646" s="29"/>
      <c r="R646" s="29"/>
      <c r="S646" s="29"/>
      <c r="T646" s="29"/>
      <c r="U646" s="29"/>
      <c r="V646" s="29"/>
      <c r="W646" s="29"/>
      <c r="X646" s="29"/>
      <c r="Y646" s="29"/>
      <c r="Z646" s="29" t="str">
        <f t="shared" si="51"/>
        <v/>
      </c>
      <c r="AM646" s="6"/>
    </row>
    <row r="647" spans="1:39" x14ac:dyDescent="0.2">
      <c r="A647" t="str">
        <f>IFERROR(IF(AND(A636=A637,A637=A638,A638=A639,A639=A640,A640=A641,A641=A642,A642=A643,A643=A644,A644=A645,A645=A646),IF(A646+1&gt;MATCH(0,Input_Lieferant!$B$9:$B$158,-1),"",A646+1),A646),"")</f>
        <v/>
      </c>
      <c r="B647" s="29"/>
      <c r="C647" s="29"/>
      <c r="D647" s="29" t="str">
        <f t="shared" si="55"/>
        <v/>
      </c>
      <c r="E647" s="29"/>
      <c r="F647" s="29"/>
      <c r="G647" t="str">
        <f>IF(A647&lt;&gt;"", _xlfn.IFNA(INDEX(Grunddaten!$A$9:$R$134,MATCH(A647,Input_Lieferant!$B$9:$B$134,0),MATCH(Z647,Grunddaten!$A$8:$R$8,0)),""), "")&amp;""</f>
        <v/>
      </c>
      <c r="H647" s="29"/>
      <c r="I647" s="29"/>
      <c r="J647" s="29"/>
      <c r="K647" s="29"/>
      <c r="L647" s="29"/>
      <c r="M647" s="29"/>
      <c r="N647" s="29"/>
      <c r="O647" s="29"/>
      <c r="P647" s="29"/>
      <c r="Q647" s="29"/>
      <c r="R647" s="29"/>
      <c r="S647" s="29"/>
      <c r="T647" s="29"/>
      <c r="U647" s="29"/>
      <c r="V647" s="29"/>
      <c r="W647" s="29"/>
      <c r="X647" s="29"/>
      <c r="Y647" s="29"/>
      <c r="Z647" s="29" t="str">
        <f t="shared" si="51"/>
        <v/>
      </c>
      <c r="AM647" s="6"/>
    </row>
    <row r="648" spans="1:39" x14ac:dyDescent="0.2">
      <c r="A648" t="str">
        <f>IFERROR(IF(AND(A637=A638,A638=A639,A639=A640,A640=A641,A641=A642,A642=A643,A643=A644,A644=A645,A645=A646,A646=A647),IF(A647+1&gt;MATCH(0,Input_Lieferant!$B$9:$B$158,-1),"",A647+1),A647),"")</f>
        <v/>
      </c>
      <c r="B648" s="29"/>
      <c r="C648" s="29"/>
      <c r="D648" s="29" t="str">
        <f t="shared" si="55"/>
        <v/>
      </c>
      <c r="E648" s="29"/>
      <c r="F648" s="29"/>
      <c r="G648" t="str">
        <f>IF(A648&lt;&gt;"", _xlfn.IFNA(INDEX(Grunddaten!$A$9:$R$134,MATCH(A648,Input_Lieferant!$B$9:$B$134,0),MATCH(Z648,Grunddaten!$A$8:$R$8,0)),""), "")&amp;""</f>
        <v/>
      </c>
      <c r="H648" s="29"/>
      <c r="I648" s="29"/>
      <c r="J648" s="29"/>
      <c r="K648" s="29"/>
      <c r="L648" s="29"/>
      <c r="M648" s="29"/>
      <c r="N648" s="29"/>
      <c r="O648" s="29"/>
      <c r="P648" s="29"/>
      <c r="Q648" s="29"/>
      <c r="R648" s="29"/>
      <c r="S648" s="29"/>
      <c r="T648" s="29"/>
      <c r="U648" s="29"/>
      <c r="V648" s="29"/>
      <c r="W648" s="29"/>
      <c r="X648" s="29"/>
      <c r="Y648" s="29"/>
      <c r="Z648" s="29" t="str">
        <f t="shared" si="51"/>
        <v/>
      </c>
      <c r="AM648" s="6"/>
    </row>
    <row r="649" spans="1:39" x14ac:dyDescent="0.2">
      <c r="A649" t="str">
        <f>IFERROR(IF(AND(A638=A639,A639=A640,A640=A641,A641=A642,A642=A643,A643=A644,A644=A645,A645=A646,A646=A647,A647=A648),IF(A648+1&gt;MATCH(0,Input_Lieferant!$B$9:$B$158,-1),"",A648+1),A648),"")</f>
        <v/>
      </c>
      <c r="B649" s="29"/>
      <c r="C649" s="29"/>
      <c r="D649" s="29" t="str">
        <f t="shared" si="55"/>
        <v/>
      </c>
      <c r="E649" s="29"/>
      <c r="F649" s="29"/>
      <c r="G649" t="str">
        <f>IF(A649&lt;&gt;"", _xlfn.IFNA(INDEX(Grunddaten!$A$9:$R$134,MATCH(A649,Input_Lieferant!$B$9:$B$134,0),MATCH(Z649,Grunddaten!$A$8:$R$8,0)),""), "")&amp;""</f>
        <v/>
      </c>
      <c r="H649" s="29"/>
      <c r="I649" s="29"/>
      <c r="J649" s="29"/>
      <c r="K649" s="29"/>
      <c r="L649" s="29"/>
      <c r="M649" s="29"/>
      <c r="N649" s="29"/>
      <c r="O649" s="29"/>
      <c r="P649" s="29"/>
      <c r="Q649" s="29"/>
      <c r="R649" s="29"/>
      <c r="S649" s="29"/>
      <c r="T649" s="29"/>
      <c r="U649" s="29"/>
      <c r="V649" s="29"/>
      <c r="W649" s="29"/>
      <c r="X649" s="29"/>
      <c r="Y649" s="29"/>
      <c r="Z649" s="29" t="str">
        <f t="shared" si="51"/>
        <v/>
      </c>
      <c r="AM649" s="6"/>
    </row>
    <row r="650" spans="1:39" x14ac:dyDescent="0.2">
      <c r="A650" s="54" t="str">
        <f>IFERROR(IF(AND(A639=A640,A640=A641,A641=A642,A642=A643,A643=A644,A644=A645,A645=A646,A646=A647,A647=A648,A648=A649),IF(A649+1&gt;MATCH(0,Input_Lieferant!$B$9:$B$158,-1),"",A649+1),A649),"")</f>
        <v/>
      </c>
      <c r="B650" s="30"/>
      <c r="C650" s="30"/>
      <c r="D650" s="30" t="str">
        <f t="shared" si="55"/>
        <v/>
      </c>
      <c r="E650" s="30"/>
      <c r="F650" s="30"/>
      <c r="G650" s="54" t="str">
        <f>IF(A650&lt;&gt;"", _xlfn.IFNA(INDEX(Grunddaten!$A$9:$R$134,MATCH(A650,Input_Lieferant!$B$9:$B$134,0),MATCH(Z650,Grunddaten!$A$8:$R$8,0)),""), "")&amp;""</f>
        <v/>
      </c>
      <c r="H650" s="30"/>
      <c r="I650" s="30"/>
      <c r="J650" s="30"/>
      <c r="K650" s="30"/>
      <c r="L650" s="30"/>
      <c r="M650" s="30"/>
      <c r="N650" s="30"/>
      <c r="O650" s="30"/>
      <c r="P650" s="30"/>
      <c r="Q650" s="30"/>
      <c r="R650" s="30"/>
      <c r="S650" s="30"/>
      <c r="T650" s="30"/>
      <c r="U650" s="30"/>
      <c r="V650" s="30"/>
      <c r="W650" s="30"/>
      <c r="X650" s="30"/>
      <c r="Y650" s="30"/>
      <c r="Z650" s="89" t="str">
        <f t="shared" si="51"/>
        <v/>
      </c>
      <c r="AM650" s="6"/>
    </row>
    <row r="651" spans="1:39" x14ac:dyDescent="0.2">
      <c r="A651" t="str">
        <f>IFERROR(IF(AND(A640=A641,A641=A642,A642=A643,A643=A644,A644=A645,A645=A646,A646=A647,A647=A648,A648=A649,A649=A650),IF(A650+1&gt;MATCH(0,Input_Lieferant!$B$9:$B$158,-1),"",A650+1),A650),"")</f>
        <v/>
      </c>
      <c r="B651" s="29"/>
      <c r="C651" s="29"/>
      <c r="D651" s="29" t="str">
        <f t="shared" si="55"/>
        <v/>
      </c>
      <c r="E651" s="29"/>
      <c r="F651" s="29"/>
      <c r="G651" t="str">
        <f>IF(A651&lt;&gt;"", _xlfn.IFNA(INDEX(Grunddaten!$A$9:$R$134,MATCH(A651,Input_Lieferant!$B$9:$B$134,0),MATCH(Z651,Grunddaten!$A$8:$R$8,0)),""), "")&amp;""</f>
        <v/>
      </c>
      <c r="H651" s="29"/>
      <c r="I651" s="29"/>
      <c r="J651" s="29"/>
      <c r="K651" s="29"/>
      <c r="L651" s="29"/>
      <c r="M651" s="29"/>
      <c r="N651" s="29"/>
      <c r="O651" s="29"/>
      <c r="P651" s="29"/>
      <c r="Q651" s="29"/>
      <c r="R651" s="29"/>
      <c r="S651" s="29"/>
      <c r="T651" s="29"/>
      <c r="U651" s="29"/>
      <c r="V651" s="29"/>
      <c r="W651" s="29"/>
      <c r="X651" s="29"/>
      <c r="Y651" s="29"/>
      <c r="Z651" s="29" t="str">
        <f t="shared" si="51"/>
        <v/>
      </c>
      <c r="AM651" s="6"/>
    </row>
    <row r="652" spans="1:39" x14ac:dyDescent="0.2">
      <c r="A652" t="str">
        <f>IFERROR(IF(AND(A641=A642,A642=A643,A643=A644,A644=A645,A645=A646,A646=A647,A647=A648,A648=A649,A649=A650,A650=A651),IF(A651+1&gt;MATCH(0,Input_Lieferant!$B$9:$B$158,-1),"",A651+1),A651),"")</f>
        <v/>
      </c>
      <c r="B652" s="29"/>
      <c r="C652" s="29"/>
      <c r="D652" s="29" t="str">
        <f t="shared" si="55"/>
        <v/>
      </c>
      <c r="E652" s="29"/>
      <c r="F652" s="29"/>
      <c r="G652" t="str">
        <f>IF(A652&lt;&gt;"", _xlfn.IFNA(INDEX(Grunddaten!$A$9:$R$134,MATCH(A652,Input_Lieferant!$B$9:$B$134,0),MATCH(Z652,Grunddaten!$A$8:$R$8,0)),""), "")&amp;""</f>
        <v/>
      </c>
      <c r="H652" s="29"/>
      <c r="I652" s="29"/>
      <c r="J652" s="29"/>
      <c r="K652" s="29"/>
      <c r="L652" s="29"/>
      <c r="M652" s="29"/>
      <c r="N652" s="29"/>
      <c r="O652" s="29"/>
      <c r="P652" s="29"/>
      <c r="Q652" s="29"/>
      <c r="R652" s="29"/>
      <c r="S652" s="29"/>
      <c r="T652" s="29"/>
      <c r="U652" s="29"/>
      <c r="V652" s="29"/>
      <c r="W652" s="29"/>
      <c r="X652" s="29"/>
      <c r="Y652" s="29"/>
      <c r="Z652" s="29" t="str">
        <f t="shared" si="51"/>
        <v/>
      </c>
      <c r="AM652" s="6"/>
    </row>
    <row r="653" spans="1:39" x14ac:dyDescent="0.2">
      <c r="A653" t="str">
        <f>IFERROR(IF(AND(A642=A643,A643=A644,A644=A645,A645=A646,A646=A647,A647=A648,A648=A649,A649=A650,A650=A651,A651=A652),IF(A652+1&gt;MATCH(0,Input_Lieferant!$B$9:$B$158,-1),"",A652+1),A652),"")</f>
        <v/>
      </c>
      <c r="B653" s="29"/>
      <c r="C653" s="29"/>
      <c r="D653" s="29" t="str">
        <f t="shared" si="55"/>
        <v/>
      </c>
      <c r="E653" s="29"/>
      <c r="F653" s="29"/>
      <c r="G653" t="str">
        <f>IF(A653&lt;&gt;"", _xlfn.IFNA(INDEX(Grunddaten!$A$9:$R$134,MATCH(A653,Input_Lieferant!$B$9:$B$134,0),MATCH(Z653,Grunddaten!$A$8:$R$8,0)),""), "")&amp;""</f>
        <v/>
      </c>
      <c r="H653" s="29"/>
      <c r="I653" s="29"/>
      <c r="J653" s="29"/>
      <c r="K653" s="29"/>
      <c r="L653" s="29"/>
      <c r="M653" s="29"/>
      <c r="N653" s="29"/>
      <c r="O653" s="29"/>
      <c r="P653" s="29"/>
      <c r="Q653" s="29"/>
      <c r="R653" s="29"/>
      <c r="S653" s="29"/>
      <c r="T653" s="29"/>
      <c r="U653" s="29"/>
      <c r="V653" s="29"/>
      <c r="W653" s="29"/>
      <c r="X653" s="29"/>
      <c r="Y653" s="29"/>
      <c r="Z653" s="29" t="str">
        <f t="shared" si="51"/>
        <v/>
      </c>
      <c r="AM653" s="6"/>
    </row>
    <row r="654" spans="1:39" x14ac:dyDescent="0.2">
      <c r="A654" t="str">
        <f>IFERROR(IF(AND(A643=A644,A644=A645,A645=A646,A646=A647,A647=A648,A648=A649,A649=A650,A650=A651,A651=A652,A652=A653),IF(A653+1&gt;MATCH(0,Input_Lieferant!$B$9:$B$158,-1),"",A653+1),A653),"")</f>
        <v/>
      </c>
      <c r="B654" s="29"/>
      <c r="C654" s="29"/>
      <c r="D654" s="29" t="str">
        <f t="shared" ref="D654:D667" si="56">IF(A654="","","001")</f>
        <v/>
      </c>
      <c r="E654" s="29"/>
      <c r="F654" s="29"/>
      <c r="G654" t="str">
        <f>IF(A654&lt;&gt;"", _xlfn.IFNA(INDEX(Grunddaten!$A$9:$R$134,MATCH(A654,Input_Lieferant!$B$9:$B$134,0),MATCH(Z654,Grunddaten!$A$8:$R$8,0)),""), "")&amp;""</f>
        <v/>
      </c>
      <c r="H654" s="29"/>
      <c r="I654" s="29"/>
      <c r="J654" s="29"/>
      <c r="K654" s="29"/>
      <c r="L654" s="29"/>
      <c r="M654" s="29"/>
      <c r="N654" s="29"/>
      <c r="O654" s="29"/>
      <c r="P654" s="29"/>
      <c r="Q654" s="29"/>
      <c r="R654" s="29"/>
      <c r="S654" s="29"/>
      <c r="T654" s="29"/>
      <c r="U654" s="29"/>
      <c r="V654" s="29"/>
      <c r="W654" s="29"/>
      <c r="X654" s="29"/>
      <c r="Y654" s="29"/>
      <c r="Z654" s="29" t="str">
        <f t="shared" ref="Z654:Z717" si="57">IF(A654&lt;&gt;"", Z643&amp;"","")</f>
        <v/>
      </c>
      <c r="AM654" s="6"/>
    </row>
    <row r="655" spans="1:39" x14ac:dyDescent="0.2">
      <c r="A655" t="str">
        <f>IFERROR(IF(AND(A644=A645,A645=A646,A646=A647,A647=A648,A648=A649,A649=A650,A650=A651,A651=A652,A652=A653,A653=A654),IF(A654+1&gt;MATCH(0,Input_Lieferant!$B$9:$B$158,-1),"",A654+1),A654),"")</f>
        <v/>
      </c>
      <c r="B655" s="29"/>
      <c r="C655" s="29"/>
      <c r="D655" s="29" t="str">
        <f t="shared" si="56"/>
        <v/>
      </c>
      <c r="E655" s="29"/>
      <c r="F655" s="29"/>
      <c r="G655" t="str">
        <f>IF(A655&lt;&gt;"", _xlfn.IFNA(INDEX(Grunddaten!$A$9:$R$134,MATCH(A655,Input_Lieferant!$B$9:$B$134,0),MATCH(Z655,Grunddaten!$A$8:$R$8,0)),""), "")&amp;""</f>
        <v/>
      </c>
      <c r="H655" s="29"/>
      <c r="I655" s="29"/>
      <c r="J655" s="29"/>
      <c r="K655" s="29"/>
      <c r="L655" s="29"/>
      <c r="M655" s="29"/>
      <c r="N655" s="29"/>
      <c r="O655" s="29"/>
      <c r="P655" s="29"/>
      <c r="Q655" s="29"/>
      <c r="R655" s="29"/>
      <c r="S655" s="29"/>
      <c r="T655" s="29"/>
      <c r="U655" s="29"/>
      <c r="V655" s="29"/>
      <c r="W655" s="29"/>
      <c r="X655" s="29"/>
      <c r="Y655" s="29"/>
      <c r="Z655" s="29" t="str">
        <f t="shared" si="57"/>
        <v/>
      </c>
      <c r="AM655" s="6"/>
    </row>
    <row r="656" spans="1:39" x14ac:dyDescent="0.2">
      <c r="A656" t="str">
        <f>IFERROR(IF(AND(A645=A646,A646=A647,A647=A648,A648=A649,A649=A650,A650=A651,A651=A652,A652=A653,A653=A654,A654=A655),IF(A655+1&gt;MATCH(0,Input_Lieferant!$B$9:$B$158,-1),"",A655+1),A655),"")</f>
        <v/>
      </c>
      <c r="B656" s="29"/>
      <c r="C656" s="29"/>
      <c r="D656" s="29" t="str">
        <f t="shared" si="56"/>
        <v/>
      </c>
      <c r="E656" s="29"/>
      <c r="F656" s="29"/>
      <c r="G656" t="str">
        <f>IF(A656&lt;&gt;"", _xlfn.IFNA(INDEX(Grunddaten!$A$9:$R$134,MATCH(A656,Input_Lieferant!$B$9:$B$134,0),MATCH(Z656,Grunddaten!$A$8:$R$8,0)),""), "")&amp;""</f>
        <v/>
      </c>
      <c r="H656" s="29"/>
      <c r="I656" s="29"/>
      <c r="J656" s="29"/>
      <c r="K656" s="29"/>
      <c r="L656" s="29"/>
      <c r="M656" s="29"/>
      <c r="N656" s="29"/>
      <c r="O656" s="29"/>
      <c r="P656" s="29"/>
      <c r="Q656" s="29"/>
      <c r="R656" s="29"/>
      <c r="S656" s="29"/>
      <c r="T656" s="29"/>
      <c r="U656" s="29"/>
      <c r="V656" s="29"/>
      <c r="W656" s="29"/>
      <c r="X656" s="29"/>
      <c r="Y656" s="29"/>
      <c r="Z656" s="29" t="str">
        <f t="shared" si="57"/>
        <v/>
      </c>
      <c r="AM656" s="6"/>
    </row>
    <row r="657" spans="1:39" x14ac:dyDescent="0.2">
      <c r="A657" t="str">
        <f>IFERROR(IF(AND(A646=A647,A647=A648,A648=A649,A649=A650,A650=A651,A651=A652,A652=A653,A653=A654,A654=A655,A655=A656),IF(A656+1&gt;MATCH(0,Input_Lieferant!$B$9:$B$158,-1),"",A656+1),A656),"")</f>
        <v/>
      </c>
      <c r="B657" s="29"/>
      <c r="C657" s="29"/>
      <c r="D657" s="29" t="str">
        <f t="shared" si="56"/>
        <v/>
      </c>
      <c r="E657" s="29"/>
      <c r="F657" s="29"/>
      <c r="G657" t="str">
        <f>IF(A657&lt;&gt;"", _xlfn.IFNA(INDEX(Grunddaten!$A$9:$R$134,MATCH(A657,Input_Lieferant!$B$9:$B$134,0),MATCH(Z657,Grunddaten!$A$8:$R$8,0)),""), "")&amp;""</f>
        <v/>
      </c>
      <c r="H657" s="29"/>
      <c r="I657" s="29"/>
      <c r="J657" s="29"/>
      <c r="K657" s="29"/>
      <c r="L657" s="29"/>
      <c r="M657" s="29"/>
      <c r="N657" s="29"/>
      <c r="O657" s="29"/>
      <c r="P657" s="29"/>
      <c r="Q657" s="29"/>
      <c r="R657" s="29"/>
      <c r="S657" s="29"/>
      <c r="T657" s="29"/>
      <c r="U657" s="29"/>
      <c r="V657" s="29"/>
      <c r="W657" s="29"/>
      <c r="X657" s="29"/>
      <c r="Y657" s="29"/>
      <c r="Z657" s="29" t="str">
        <f t="shared" si="57"/>
        <v/>
      </c>
      <c r="AM657" s="6"/>
    </row>
    <row r="658" spans="1:39" x14ac:dyDescent="0.2">
      <c r="A658" t="str">
        <f>IFERROR(IF(AND(A647=A648,A648=A649,A649=A650,A650=A651,A651=A652,A652=A653,A653=A654,A654=A655,A655=A656,A656=A657),IF(A657+1&gt;MATCH(0,Input_Lieferant!$B$9:$B$158,-1),"",A657+1),A657),"")</f>
        <v/>
      </c>
      <c r="B658" s="29"/>
      <c r="C658" s="29"/>
      <c r="D658" s="29" t="str">
        <f t="shared" si="56"/>
        <v/>
      </c>
      <c r="E658" s="29"/>
      <c r="F658" s="29"/>
      <c r="G658" t="str">
        <f>IF(A658&lt;&gt;"", _xlfn.IFNA(INDEX(Grunddaten!$A$9:$R$134,MATCH(A658,Input_Lieferant!$B$9:$B$134,0),MATCH(Z658,Grunddaten!$A$8:$R$8,0)),""), "")&amp;""</f>
        <v/>
      </c>
      <c r="H658" s="29"/>
      <c r="I658" s="29"/>
      <c r="J658" s="29"/>
      <c r="K658" s="29"/>
      <c r="L658" s="29"/>
      <c r="M658" s="29"/>
      <c r="N658" s="29"/>
      <c r="O658" s="29"/>
      <c r="P658" s="29"/>
      <c r="Q658" s="29"/>
      <c r="R658" s="29"/>
      <c r="S658" s="29"/>
      <c r="T658" s="29"/>
      <c r="U658" s="29"/>
      <c r="V658" s="29"/>
      <c r="W658" s="29"/>
      <c r="X658" s="29"/>
      <c r="Y658" s="29"/>
      <c r="Z658" s="29" t="str">
        <f t="shared" si="57"/>
        <v/>
      </c>
      <c r="AM658" s="6"/>
    </row>
    <row r="659" spans="1:39" x14ac:dyDescent="0.2">
      <c r="A659" t="str">
        <f>IFERROR(IF(AND(A648=A649,A649=A650,A650=A651,A651=A652,A652=A653,A653=A654,A654=A655,A655=A656,A656=A657,A657=A658),IF(A658+1&gt;MATCH(0,Input_Lieferant!$B$9:$B$158,-1),"",A658+1),A658),"")</f>
        <v/>
      </c>
      <c r="B659" s="29"/>
      <c r="C659" s="29"/>
      <c r="D659" s="29" t="str">
        <f t="shared" si="56"/>
        <v/>
      </c>
      <c r="E659" s="29" t="s">
        <v>178</v>
      </c>
      <c r="F659" s="29" t="s">
        <v>178</v>
      </c>
      <c r="G659" t="str">
        <f>IF(A659&lt;&gt;"", _xlfn.IFNA(INDEX(Grunddaten!$A$9:$R$134,MATCH(A659,Input_Lieferant!$B$9:$B$134,0),MATCH(Z659,Grunddaten!$A$8:$R$8,0)),""), "")&amp;""</f>
        <v/>
      </c>
      <c r="H659" s="29"/>
      <c r="I659" s="29"/>
      <c r="J659" s="29"/>
      <c r="K659" s="29"/>
      <c r="L659" s="29"/>
      <c r="M659" s="29"/>
      <c r="N659" s="29"/>
      <c r="O659" s="29"/>
      <c r="P659" s="29"/>
      <c r="Q659" s="29"/>
      <c r="R659" s="29"/>
      <c r="S659" s="29"/>
      <c r="T659" s="29"/>
      <c r="U659" s="29"/>
      <c r="V659" s="29"/>
      <c r="W659" s="29"/>
      <c r="X659" s="29"/>
      <c r="Y659" s="29"/>
      <c r="Z659" s="29" t="str">
        <f t="shared" si="57"/>
        <v/>
      </c>
      <c r="AM659" s="6"/>
    </row>
    <row r="660" spans="1:39" x14ac:dyDescent="0.2">
      <c r="A660" t="str">
        <f>IFERROR(IF(AND(A649=A650,A650=A651,A651=A652,A652=A653,A653=A654,A654=A655,A655=A656,A656=A657,A657=A658,A658=A659),IF(A659+1&gt;MATCH(0,Input_Lieferant!$B$9:$B$158,-1),"",A659+1),A659),"")</f>
        <v/>
      </c>
      <c r="B660" s="29"/>
      <c r="C660" s="29"/>
      <c r="D660" s="29" t="str">
        <f t="shared" si="56"/>
        <v/>
      </c>
      <c r="E660" s="29"/>
      <c r="F660" s="29"/>
      <c r="G660" t="str">
        <f>IF(A660&lt;&gt;"", _xlfn.IFNA(INDEX(Grunddaten!$A$9:$R$134,MATCH(A660,Input_Lieferant!$B$9:$B$134,0),MATCH(Z660,Grunddaten!$A$8:$R$8,0)),""), "")&amp;""</f>
        <v/>
      </c>
      <c r="H660" s="29"/>
      <c r="I660" s="29"/>
      <c r="J660" s="29"/>
      <c r="K660" s="29"/>
      <c r="L660" s="29"/>
      <c r="M660" s="29"/>
      <c r="N660" s="29"/>
      <c r="O660" s="29"/>
      <c r="P660" s="29"/>
      <c r="Q660" s="29"/>
      <c r="R660" s="29"/>
      <c r="S660" s="29"/>
      <c r="T660" s="29"/>
      <c r="U660" s="29"/>
      <c r="V660" s="29"/>
      <c r="W660" s="29"/>
      <c r="X660" s="29"/>
      <c r="Y660" s="29"/>
      <c r="Z660" s="29" t="str">
        <f t="shared" si="57"/>
        <v/>
      </c>
      <c r="AM660" s="6"/>
    </row>
    <row r="661" spans="1:39" x14ac:dyDescent="0.2">
      <c r="A661" s="54" t="str">
        <f>IFERROR(IF(AND(A650=A651,A651=A652,A652=A653,A653=A654,A654=A655,A655=A656,A656=A657,A657=A658,A658=A659,A659=A660),IF(A660+1&gt;MATCH(0,Input_Lieferant!$B$9:$B$158,-1),"",A660+1),A660),"")</f>
        <v/>
      </c>
      <c r="B661" s="30"/>
      <c r="C661" s="30"/>
      <c r="D661" s="30" t="str">
        <f t="shared" si="56"/>
        <v/>
      </c>
      <c r="E661" s="30"/>
      <c r="F661" s="30"/>
      <c r="G661" s="54" t="str">
        <f>IF(A661&lt;&gt;"", _xlfn.IFNA(INDEX(Grunddaten!$A$9:$R$134,MATCH(A661,Input_Lieferant!$B$9:$B$134,0),MATCH(Z661,Grunddaten!$A$8:$R$8,0)),""), "")&amp;""</f>
        <v/>
      </c>
      <c r="H661" s="30"/>
      <c r="I661" s="30"/>
      <c r="J661" s="30"/>
      <c r="K661" s="30"/>
      <c r="L661" s="30"/>
      <c r="M661" s="30"/>
      <c r="N661" s="30"/>
      <c r="O661" s="30"/>
      <c r="P661" s="30"/>
      <c r="Q661" s="30"/>
      <c r="R661" s="30"/>
      <c r="S661" s="30"/>
      <c r="T661" s="30"/>
      <c r="U661" s="30"/>
      <c r="V661" s="30"/>
      <c r="W661" s="30"/>
      <c r="X661" s="30"/>
      <c r="Y661" s="30"/>
      <c r="Z661" s="89" t="str">
        <f t="shared" si="57"/>
        <v/>
      </c>
      <c r="AM661" s="6"/>
    </row>
    <row r="662" spans="1:39" x14ac:dyDescent="0.2">
      <c r="A662" t="str">
        <f>IFERROR(IF(AND(A651=A652,A652=A653,A653=A654,A654=A655,A655=A656,A656=A657,A657=A658,A658=A659,A659=A660,A660=A661),IF(A661+1&gt;MATCH(0,Input_Lieferant!$B$9:$B$158,-1),"",A661+1),A661),"")</f>
        <v/>
      </c>
      <c r="B662" s="29"/>
      <c r="C662" s="29"/>
      <c r="D662" s="29" t="str">
        <f t="shared" si="56"/>
        <v/>
      </c>
      <c r="E662" s="29"/>
      <c r="F662" s="29"/>
      <c r="G662" t="str">
        <f>IF(A662&lt;&gt;"", _xlfn.IFNA(INDEX(Grunddaten!$A$9:$R$134,MATCH(A662,Input_Lieferant!$B$9:$B$134,0),MATCH(Z662,Grunddaten!$A$8:$R$8,0)),""), "")&amp;""</f>
        <v/>
      </c>
      <c r="H662" s="29"/>
      <c r="I662" s="29"/>
      <c r="J662" s="29"/>
      <c r="K662" s="29"/>
      <c r="L662" s="29"/>
      <c r="M662" s="29"/>
      <c r="N662" s="29"/>
      <c r="O662" s="29"/>
      <c r="P662" s="29"/>
      <c r="Q662" s="29"/>
      <c r="R662" s="29"/>
      <c r="S662" s="29"/>
      <c r="T662" s="29"/>
      <c r="U662" s="29"/>
      <c r="V662" s="29"/>
      <c r="W662" s="29"/>
      <c r="X662" s="29"/>
      <c r="Y662" s="29"/>
      <c r="Z662" s="29" t="str">
        <f t="shared" si="57"/>
        <v/>
      </c>
      <c r="AM662" s="6"/>
    </row>
    <row r="663" spans="1:39" x14ac:dyDescent="0.2">
      <c r="A663" t="str">
        <f>IFERROR(IF(AND(A652=A653,A653=A654,A654=A655,A655=A656,A656=A657,A657=A658,A658=A659,A659=A660,A660=A661,A661=A662),IF(A662+1&gt;MATCH(0,Input_Lieferant!$B$9:$B$158,-1),"",A662+1),A662),"")</f>
        <v/>
      </c>
      <c r="B663" s="29"/>
      <c r="C663" s="29"/>
      <c r="D663" s="29" t="str">
        <f t="shared" si="56"/>
        <v/>
      </c>
      <c r="E663" s="29"/>
      <c r="F663" s="29"/>
      <c r="G663" t="str">
        <f>IF(A663&lt;&gt;"", _xlfn.IFNA(INDEX(Grunddaten!$A$9:$R$134,MATCH(A663,Input_Lieferant!$B$9:$B$134,0),MATCH(Z663,Grunddaten!$A$8:$R$8,0)),""), "")&amp;""</f>
        <v/>
      </c>
      <c r="H663" s="29"/>
      <c r="I663" s="29"/>
      <c r="J663" s="29"/>
      <c r="K663" s="29"/>
      <c r="L663" s="29"/>
      <c r="M663" s="29"/>
      <c r="N663" s="29"/>
      <c r="O663" s="29"/>
      <c r="P663" s="29"/>
      <c r="Q663" s="29"/>
      <c r="R663" s="29"/>
      <c r="S663" s="29"/>
      <c r="T663" s="29"/>
      <c r="U663" s="29"/>
      <c r="V663" s="29"/>
      <c r="W663" s="29"/>
      <c r="X663" s="29"/>
      <c r="Y663" s="29"/>
      <c r="Z663" s="29" t="str">
        <f t="shared" si="57"/>
        <v/>
      </c>
      <c r="AM663" s="6"/>
    </row>
    <row r="664" spans="1:39" x14ac:dyDescent="0.2">
      <c r="A664" t="str">
        <f>IFERROR(IF(AND(A653=A654,A654=A655,A655=A656,A656=A657,A657=A658,A658=A659,A659=A660,A660=A661,A661=A662,A662=A663),IF(A663+1&gt;MATCH(0,Input_Lieferant!$B$9:$B$158,-1),"",A663+1),A663),"")</f>
        <v/>
      </c>
      <c r="B664" s="29"/>
      <c r="C664" s="29"/>
      <c r="D664" s="29" t="str">
        <f t="shared" si="56"/>
        <v/>
      </c>
      <c r="E664" s="29"/>
      <c r="F664" s="29"/>
      <c r="G664" t="str">
        <f>IF(A664&lt;&gt;"", _xlfn.IFNA(INDEX(Grunddaten!$A$9:$R$134,MATCH(A664,Input_Lieferant!$B$9:$B$134,0),MATCH(Z664,Grunddaten!$A$8:$R$8,0)),""), "")&amp;""</f>
        <v/>
      </c>
      <c r="H664" s="29"/>
      <c r="I664" s="29"/>
      <c r="J664" s="29"/>
      <c r="K664" s="29"/>
      <c r="L664" s="29"/>
      <c r="M664" s="29"/>
      <c r="N664" s="29"/>
      <c r="O664" s="29"/>
      <c r="P664" s="29"/>
      <c r="Q664" s="29"/>
      <c r="R664" s="29"/>
      <c r="S664" s="29"/>
      <c r="T664" s="29"/>
      <c r="U664" s="29"/>
      <c r="V664" s="29"/>
      <c r="W664" s="29"/>
      <c r="X664" s="29"/>
      <c r="Y664" s="29"/>
      <c r="Z664" s="29" t="str">
        <f t="shared" si="57"/>
        <v/>
      </c>
      <c r="AM664" s="6"/>
    </row>
    <row r="665" spans="1:39" x14ac:dyDescent="0.2">
      <c r="A665" t="str">
        <f>IFERROR(IF(AND(A654=A655,A655=A656,A656=A657,A657=A658,A658=A659,A659=A660,A660=A661,A661=A662,A662=A663,A663=A664),IF(A664+1&gt;MATCH(0,Input_Lieferant!$B$9:$B$158,-1),"",A664+1),A664),"")</f>
        <v/>
      </c>
      <c r="B665" s="29"/>
      <c r="C665" s="29"/>
      <c r="D665" s="29" t="str">
        <f t="shared" si="56"/>
        <v/>
      </c>
      <c r="E665" s="29"/>
      <c r="F665" s="29"/>
      <c r="G665" t="str">
        <f>IF(A665&lt;&gt;"", _xlfn.IFNA(INDEX(Grunddaten!$A$9:$R$134,MATCH(A665,Input_Lieferant!$B$9:$B$134,0),MATCH(Z665,Grunddaten!$A$8:$R$8,0)),""), "")&amp;""</f>
        <v/>
      </c>
      <c r="H665" s="29"/>
      <c r="I665" s="29"/>
      <c r="J665" s="29"/>
      <c r="K665" s="29"/>
      <c r="L665" s="29"/>
      <c r="M665" s="29"/>
      <c r="N665" s="29"/>
      <c r="O665" s="29"/>
      <c r="P665" s="29"/>
      <c r="Q665" s="29"/>
      <c r="R665" s="29"/>
      <c r="S665" s="29"/>
      <c r="T665" s="29"/>
      <c r="U665" s="29"/>
      <c r="V665" s="29"/>
      <c r="W665" s="29"/>
      <c r="X665" s="29"/>
      <c r="Y665" s="29"/>
      <c r="Z665" s="29" t="str">
        <f t="shared" si="57"/>
        <v/>
      </c>
      <c r="AM665" s="6"/>
    </row>
    <row r="666" spans="1:39" x14ac:dyDescent="0.2">
      <c r="A666" t="str">
        <f>IFERROR(IF(AND(A655=A656,A656=A657,A657=A658,A658=A659,A659=A660,A660=A661,A661=A662,A662=A663,A663=A664,A664=A665),IF(A665+1&gt;MATCH(0,Input_Lieferant!$B$9:$B$158,-1),"",A665+1),A665),"")</f>
        <v/>
      </c>
      <c r="B666" s="29"/>
      <c r="C666" s="29"/>
      <c r="D666" s="29" t="str">
        <f t="shared" si="56"/>
        <v/>
      </c>
      <c r="E666" s="29"/>
      <c r="F666" s="29"/>
      <c r="G666" t="str">
        <f>IF(A666&lt;&gt;"", _xlfn.IFNA(INDEX(Grunddaten!$A$9:$R$134,MATCH(A666,Input_Lieferant!$B$9:$B$134,0),MATCH(Z666,Grunddaten!$A$8:$R$8,0)),""), "")&amp;""</f>
        <v/>
      </c>
      <c r="H666" s="29"/>
      <c r="I666" s="29"/>
      <c r="J666" s="29"/>
      <c r="K666" s="29"/>
      <c r="L666" s="29"/>
      <c r="M666" s="29"/>
      <c r="N666" s="29"/>
      <c r="O666" s="29"/>
      <c r="P666" s="29"/>
      <c r="Q666" s="29"/>
      <c r="R666" s="29"/>
      <c r="S666" s="29"/>
      <c r="T666" s="29"/>
      <c r="U666" s="29"/>
      <c r="V666" s="29"/>
      <c r="W666" s="29"/>
      <c r="X666" s="29"/>
      <c r="Y666" s="29"/>
      <c r="Z666" s="29" t="str">
        <f t="shared" si="57"/>
        <v/>
      </c>
      <c r="AM666" s="6"/>
    </row>
    <row r="667" spans="1:39" x14ac:dyDescent="0.2">
      <c r="A667" t="str">
        <f>IFERROR(IF(AND(A656=A657,A657=A658,A658=A659,A659=A660,A660=A661,A661=A662,A662=A663,A663=A664,A664=A665,A665=A666),IF(A666+1&gt;MATCH(0,Input_Lieferant!$B$9:$B$158,-1),"",A666+1),A666),"")</f>
        <v/>
      </c>
      <c r="B667" s="29"/>
      <c r="C667" s="29"/>
      <c r="D667" s="29" t="str">
        <f t="shared" si="56"/>
        <v/>
      </c>
      <c r="E667" s="29"/>
      <c r="F667" s="29"/>
      <c r="G667" t="str">
        <f>IF(A667&lt;&gt;"", _xlfn.IFNA(INDEX(Grunddaten!$A$9:$R$134,MATCH(A667,Input_Lieferant!$B$9:$B$134,0),MATCH(Z667,Grunddaten!$A$8:$R$8,0)),""), "")&amp;""</f>
        <v/>
      </c>
      <c r="H667" s="29"/>
      <c r="I667" s="29"/>
      <c r="J667" s="29"/>
      <c r="K667" s="29"/>
      <c r="L667" s="29"/>
      <c r="M667" s="29"/>
      <c r="N667" s="29"/>
      <c r="O667" s="29"/>
      <c r="P667" s="29"/>
      <c r="Q667" s="29"/>
      <c r="R667" s="29"/>
      <c r="S667" s="29"/>
      <c r="T667" s="29"/>
      <c r="U667" s="29"/>
      <c r="V667" s="29"/>
      <c r="W667" s="29"/>
      <c r="X667" s="29"/>
      <c r="Y667" s="29"/>
      <c r="Z667" s="29" t="str">
        <f t="shared" si="57"/>
        <v/>
      </c>
      <c r="AM667" s="6"/>
    </row>
    <row r="668" spans="1:39" x14ac:dyDescent="0.2">
      <c r="A668" t="str">
        <f>IFERROR(IF(AND(A657=A658,A658=A659,A659=A660,A660=A661,A661=A662,A662=A663,A663=A664,A664=A665,A665=A666,A666=A667),IF(A667+1&gt;MATCH(0,Input_Lieferant!$B$9:$B$158,-1),"",A667+1),A667),"")</f>
        <v/>
      </c>
      <c r="B668" s="29"/>
      <c r="C668" s="29"/>
      <c r="D668" s="29" t="str">
        <f t="shared" ref="D668:D681" si="58">IF(A668="","","001")</f>
        <v/>
      </c>
      <c r="E668" s="29"/>
      <c r="F668" s="29"/>
      <c r="G668" t="str">
        <f>IF(A668&lt;&gt;"", _xlfn.IFNA(INDEX(Grunddaten!$A$9:$R$134,MATCH(A668,Input_Lieferant!$B$9:$B$134,0),MATCH(Z668,Grunddaten!$A$8:$R$8,0)),""), "")&amp;""</f>
        <v/>
      </c>
      <c r="H668" s="29"/>
      <c r="I668" s="29"/>
      <c r="J668" s="29"/>
      <c r="K668" s="29"/>
      <c r="L668" s="29"/>
      <c r="M668" s="29"/>
      <c r="N668" s="29"/>
      <c r="O668" s="29"/>
      <c r="P668" s="29"/>
      <c r="Q668" s="29"/>
      <c r="R668" s="29"/>
      <c r="S668" s="29"/>
      <c r="T668" s="29"/>
      <c r="U668" s="29"/>
      <c r="V668" s="29"/>
      <c r="W668" s="29"/>
      <c r="X668" s="29"/>
      <c r="Y668" s="29"/>
      <c r="Z668" s="29" t="str">
        <f t="shared" si="57"/>
        <v/>
      </c>
      <c r="AM668" s="6"/>
    </row>
    <row r="669" spans="1:39" x14ac:dyDescent="0.2">
      <c r="A669" t="str">
        <f>IFERROR(IF(AND(A658=A659,A659=A660,A660=A661,A661=A662,A662=A663,A663=A664,A664=A665,A665=A666,A666=A667,A667=A668),IF(A668+1&gt;MATCH(0,Input_Lieferant!$B$9:$B$158,-1),"",A668+1),A668),"")</f>
        <v/>
      </c>
      <c r="B669" s="29"/>
      <c r="C669" s="29"/>
      <c r="D669" s="29" t="str">
        <f t="shared" si="58"/>
        <v/>
      </c>
      <c r="E669" s="29"/>
      <c r="F669" s="29"/>
      <c r="G669" t="str">
        <f>IF(A669&lt;&gt;"", _xlfn.IFNA(INDEX(Grunddaten!$A$9:$R$134,MATCH(A669,Input_Lieferant!$B$9:$B$134,0),MATCH(Z669,Grunddaten!$A$8:$R$8,0)),""), "")&amp;""</f>
        <v/>
      </c>
      <c r="H669" s="29"/>
      <c r="I669" s="29"/>
      <c r="J669" s="29"/>
      <c r="K669" s="29"/>
      <c r="L669" s="29"/>
      <c r="M669" s="29"/>
      <c r="N669" s="29"/>
      <c r="O669" s="29"/>
      <c r="P669" s="29"/>
      <c r="Q669" s="29"/>
      <c r="R669" s="29"/>
      <c r="S669" s="29"/>
      <c r="T669" s="29"/>
      <c r="U669" s="29"/>
      <c r="V669" s="29"/>
      <c r="W669" s="29"/>
      <c r="X669" s="29"/>
      <c r="Y669" s="29"/>
      <c r="Z669" s="29" t="str">
        <f t="shared" si="57"/>
        <v/>
      </c>
      <c r="AM669" s="6"/>
    </row>
    <row r="670" spans="1:39" x14ac:dyDescent="0.2">
      <c r="A670" t="str">
        <f>IFERROR(IF(AND(A659=A660,A660=A661,A661=A662,A662=A663,A663=A664,A664=A665,A665=A666,A666=A667,A667=A668,A668=A669),IF(A669+1&gt;MATCH(0,Input_Lieferant!$B$9:$B$158,-1),"",A669+1),A669),"")</f>
        <v/>
      </c>
      <c r="B670" s="29"/>
      <c r="C670" s="29"/>
      <c r="D670" s="29" t="str">
        <f t="shared" si="58"/>
        <v/>
      </c>
      <c r="E670" s="29"/>
      <c r="F670" s="29"/>
      <c r="G670" t="str">
        <f>IF(A670&lt;&gt;"", _xlfn.IFNA(INDEX(Grunddaten!$A$9:$R$134,MATCH(A670,Input_Lieferant!$B$9:$B$134,0),MATCH(Z670,Grunddaten!$A$8:$R$8,0)),""), "")&amp;""</f>
        <v/>
      </c>
      <c r="H670" s="29"/>
      <c r="I670" s="29"/>
      <c r="J670" s="29"/>
      <c r="K670" s="29"/>
      <c r="L670" s="29"/>
      <c r="M670" s="29"/>
      <c r="N670" s="29"/>
      <c r="O670" s="29"/>
      <c r="P670" s="29"/>
      <c r="Q670" s="29"/>
      <c r="R670" s="29"/>
      <c r="S670" s="29"/>
      <c r="T670" s="29"/>
      <c r="U670" s="29"/>
      <c r="V670" s="29"/>
      <c r="W670" s="29"/>
      <c r="X670" s="29"/>
      <c r="Y670" s="29"/>
      <c r="Z670" s="29" t="str">
        <f t="shared" si="57"/>
        <v/>
      </c>
      <c r="AM670" s="6"/>
    </row>
    <row r="671" spans="1:39" x14ac:dyDescent="0.2">
      <c r="A671" t="str">
        <f>IFERROR(IF(AND(A660=A661,A661=A662,A662=A663,A663=A664,A664=A665,A665=A666,A666=A667,A667=A668,A668=A669,A669=A670),IF(A670+1&gt;MATCH(0,Input_Lieferant!$B$9:$B$158,-1),"",A670+1),A670),"")</f>
        <v/>
      </c>
      <c r="B671" s="29"/>
      <c r="C671" s="29"/>
      <c r="D671" s="29" t="str">
        <f t="shared" si="58"/>
        <v/>
      </c>
      <c r="E671" s="29"/>
      <c r="F671" s="29"/>
      <c r="G671" t="str">
        <f>IF(A671&lt;&gt;"", _xlfn.IFNA(INDEX(Grunddaten!$A$9:$R$134,MATCH(A671,Input_Lieferant!$B$9:$B$134,0),MATCH(Z671,Grunddaten!$A$8:$R$8,0)),""), "")&amp;""</f>
        <v/>
      </c>
      <c r="H671" s="29"/>
      <c r="I671" s="29"/>
      <c r="J671" s="29"/>
      <c r="K671" s="29"/>
      <c r="L671" s="29"/>
      <c r="M671" s="29"/>
      <c r="N671" s="29"/>
      <c r="O671" s="29"/>
      <c r="P671" s="29"/>
      <c r="Q671" s="29"/>
      <c r="R671" s="29"/>
      <c r="S671" s="29"/>
      <c r="T671" s="29"/>
      <c r="U671" s="29"/>
      <c r="V671" s="29"/>
      <c r="W671" s="29"/>
      <c r="X671" s="29"/>
      <c r="Y671" s="29"/>
      <c r="Z671" s="29" t="str">
        <f t="shared" si="57"/>
        <v/>
      </c>
      <c r="AM671" s="6"/>
    </row>
    <row r="672" spans="1:39" x14ac:dyDescent="0.2">
      <c r="A672" s="54" t="str">
        <f>IFERROR(IF(AND(A661=A662,A662=A663,A663=A664,A664=A665,A665=A666,A666=A667,A667=A668,A668=A669,A669=A670,A670=A671),IF(A671+1&gt;MATCH(0,Input_Lieferant!$B$9:$B$158,-1),"",A671+1),A671),"")</f>
        <v/>
      </c>
      <c r="B672" s="30"/>
      <c r="C672" s="30"/>
      <c r="D672" s="30" t="str">
        <f t="shared" si="58"/>
        <v/>
      </c>
      <c r="E672" s="30"/>
      <c r="F672" s="30"/>
      <c r="G672" s="54" t="str">
        <f>IF(A672&lt;&gt;"", _xlfn.IFNA(INDEX(Grunddaten!$A$9:$R$134,MATCH(A672,Input_Lieferant!$B$9:$B$134,0),MATCH(Z672,Grunddaten!$A$8:$R$8,0)),""), "")&amp;""</f>
        <v/>
      </c>
      <c r="H672" s="30"/>
      <c r="I672" s="30"/>
      <c r="J672" s="30"/>
      <c r="K672" s="30"/>
      <c r="L672" s="30"/>
      <c r="M672" s="30"/>
      <c r="N672" s="30"/>
      <c r="O672" s="30"/>
      <c r="P672" s="30"/>
      <c r="Q672" s="30"/>
      <c r="R672" s="30"/>
      <c r="S672" s="30"/>
      <c r="T672" s="30"/>
      <c r="U672" s="30"/>
      <c r="V672" s="30"/>
      <c r="W672" s="30"/>
      <c r="X672" s="30"/>
      <c r="Y672" s="30"/>
      <c r="Z672" s="89" t="str">
        <f t="shared" si="57"/>
        <v/>
      </c>
      <c r="AM672" s="6"/>
    </row>
    <row r="673" spans="1:39" x14ac:dyDescent="0.2">
      <c r="A673" t="str">
        <f>IFERROR(IF(AND(A662=A663,A663=A664,A664=A665,A665=A666,A666=A667,A667=A668,A668=A669,A669=A670,A670=A671,A671=A672),IF(A672+1&gt;MATCH(0,Input_Lieferant!$B$9:$B$158,-1),"",A672+1),A672),"")</f>
        <v/>
      </c>
      <c r="B673" s="29"/>
      <c r="C673" s="29"/>
      <c r="D673" s="29" t="str">
        <f t="shared" si="58"/>
        <v/>
      </c>
      <c r="E673" s="29" t="s">
        <v>178</v>
      </c>
      <c r="F673" s="29" t="s">
        <v>178</v>
      </c>
      <c r="G673" t="str">
        <f>IF(A673&lt;&gt;"", _xlfn.IFNA(INDEX(Grunddaten!$A$9:$R$134,MATCH(A673,Input_Lieferant!$B$9:$B$134,0),MATCH(Z673,Grunddaten!$A$8:$R$8,0)),""), "")&amp;""</f>
        <v/>
      </c>
      <c r="H673" s="29"/>
      <c r="I673" s="29"/>
      <c r="J673" s="29"/>
      <c r="K673" s="29"/>
      <c r="L673" s="29"/>
      <c r="M673" s="29"/>
      <c r="N673" s="29"/>
      <c r="O673" s="29"/>
      <c r="P673" s="29"/>
      <c r="Q673" s="29"/>
      <c r="R673" s="29"/>
      <c r="S673" s="29"/>
      <c r="T673" s="29"/>
      <c r="U673" s="29"/>
      <c r="V673" s="29"/>
      <c r="W673" s="29"/>
      <c r="X673" s="29"/>
      <c r="Y673" s="29"/>
      <c r="Z673" s="29" t="str">
        <f t="shared" si="57"/>
        <v/>
      </c>
      <c r="AM673" s="6"/>
    </row>
    <row r="674" spans="1:39" x14ac:dyDescent="0.2">
      <c r="A674" t="str">
        <f>IFERROR(IF(AND(A663=A664,A664=A665,A665=A666,A666=A667,A667=A668,A668=A669,A669=A670,A670=A671,A671=A672,A672=A673),IF(A673+1&gt;MATCH(0,Input_Lieferant!$B$9:$B$158,-1),"",A673+1),A673),"")</f>
        <v/>
      </c>
      <c r="B674" s="29"/>
      <c r="C674" s="29"/>
      <c r="D674" s="29" t="str">
        <f t="shared" si="58"/>
        <v/>
      </c>
      <c r="E674" s="29"/>
      <c r="F674" s="29"/>
      <c r="G674" t="str">
        <f>IF(A674&lt;&gt;"", _xlfn.IFNA(INDEX(Grunddaten!$A$9:$R$134,MATCH(A674,Input_Lieferant!$B$9:$B$134,0),MATCH(Z674,Grunddaten!$A$8:$R$8,0)),""), "")&amp;""</f>
        <v/>
      </c>
      <c r="H674" s="29"/>
      <c r="I674" s="29"/>
      <c r="J674" s="29"/>
      <c r="K674" s="29"/>
      <c r="L674" s="29"/>
      <c r="M674" s="29"/>
      <c r="N674" s="29"/>
      <c r="O674" s="29"/>
      <c r="P674" s="29"/>
      <c r="Q674" s="29"/>
      <c r="R674" s="29"/>
      <c r="S674" s="29"/>
      <c r="T674" s="29"/>
      <c r="U674" s="29"/>
      <c r="V674" s="29"/>
      <c r="W674" s="29"/>
      <c r="X674" s="29"/>
      <c r="Y674" s="29"/>
      <c r="Z674" s="29" t="str">
        <f t="shared" si="57"/>
        <v/>
      </c>
      <c r="AM674" s="6"/>
    </row>
    <row r="675" spans="1:39" x14ac:dyDescent="0.2">
      <c r="A675" t="str">
        <f>IFERROR(IF(AND(A664=A665,A665=A666,A666=A667,A667=A668,A668=A669,A669=A670,A670=A671,A671=A672,A672=A673,A673=A674),IF(A674+1&gt;MATCH(0,Input_Lieferant!$B$9:$B$158,-1),"",A674+1),A674),"")</f>
        <v/>
      </c>
      <c r="B675" s="29"/>
      <c r="C675" s="29"/>
      <c r="D675" s="29" t="str">
        <f t="shared" si="58"/>
        <v/>
      </c>
      <c r="E675" s="29"/>
      <c r="F675" s="29"/>
      <c r="G675" t="str">
        <f>IF(A675&lt;&gt;"", _xlfn.IFNA(INDEX(Grunddaten!$A$9:$R$134,MATCH(A675,Input_Lieferant!$B$9:$B$134,0),MATCH(Z675,Grunddaten!$A$8:$R$8,0)),""), "")&amp;""</f>
        <v/>
      </c>
      <c r="H675" s="29"/>
      <c r="I675" s="29"/>
      <c r="J675" s="29"/>
      <c r="K675" s="29"/>
      <c r="L675" s="29"/>
      <c r="M675" s="29"/>
      <c r="N675" s="29"/>
      <c r="O675" s="29"/>
      <c r="P675" s="29"/>
      <c r="Q675" s="29"/>
      <c r="R675" s="29"/>
      <c r="S675" s="29"/>
      <c r="T675" s="29"/>
      <c r="U675" s="29"/>
      <c r="V675" s="29"/>
      <c r="W675" s="29"/>
      <c r="X675" s="29"/>
      <c r="Y675" s="29"/>
      <c r="Z675" s="29" t="str">
        <f t="shared" si="57"/>
        <v/>
      </c>
      <c r="AM675" s="6"/>
    </row>
    <row r="676" spans="1:39" x14ac:dyDescent="0.2">
      <c r="A676" t="str">
        <f>IFERROR(IF(AND(A665=A666,A666=A667,A667=A668,A668=A669,A669=A670,A670=A671,A671=A672,A672=A673,A673=A674,A674=A675),IF(A675+1&gt;MATCH(0,Input_Lieferant!$B$9:$B$158,-1),"",A675+1),A675),"")</f>
        <v/>
      </c>
      <c r="B676" s="29"/>
      <c r="C676" s="29"/>
      <c r="D676" s="29" t="str">
        <f t="shared" si="58"/>
        <v/>
      </c>
      <c r="E676" s="29"/>
      <c r="F676" s="29"/>
      <c r="G676" t="str">
        <f>IF(A676&lt;&gt;"", _xlfn.IFNA(INDEX(Grunddaten!$A$9:$R$134,MATCH(A676,Input_Lieferant!$B$9:$B$134,0),MATCH(Z676,Grunddaten!$A$8:$R$8,0)),""), "")&amp;""</f>
        <v/>
      </c>
      <c r="H676" s="29"/>
      <c r="I676" s="29"/>
      <c r="J676" s="29"/>
      <c r="K676" s="29"/>
      <c r="L676" s="29"/>
      <c r="M676" s="29"/>
      <c r="N676" s="29"/>
      <c r="O676" s="29"/>
      <c r="P676" s="29"/>
      <c r="Q676" s="29"/>
      <c r="R676" s="29"/>
      <c r="S676" s="29"/>
      <c r="T676" s="29"/>
      <c r="U676" s="29"/>
      <c r="V676" s="29"/>
      <c r="W676" s="29"/>
      <c r="X676" s="29"/>
      <c r="Y676" s="29"/>
      <c r="Z676" s="29" t="str">
        <f t="shared" si="57"/>
        <v/>
      </c>
      <c r="AM676" s="6"/>
    </row>
    <row r="677" spans="1:39" x14ac:dyDescent="0.2">
      <c r="A677" t="str">
        <f>IFERROR(IF(AND(A666=A667,A667=A668,A668=A669,A669=A670,A670=A671,A671=A672,A672=A673,A673=A674,A674=A675,A675=A676),IF(A676+1&gt;MATCH(0,Input_Lieferant!$B$9:$B$158,-1),"",A676+1),A676),"")</f>
        <v/>
      </c>
      <c r="B677" s="29"/>
      <c r="C677" s="29"/>
      <c r="D677" s="29" t="str">
        <f t="shared" si="58"/>
        <v/>
      </c>
      <c r="E677" s="29"/>
      <c r="F677" s="29"/>
      <c r="G677" t="str">
        <f>IF(A677&lt;&gt;"", _xlfn.IFNA(INDEX(Grunddaten!$A$9:$R$134,MATCH(A677,Input_Lieferant!$B$9:$B$134,0),MATCH(Z677,Grunddaten!$A$8:$R$8,0)),""), "")&amp;""</f>
        <v/>
      </c>
      <c r="H677" s="29"/>
      <c r="I677" s="29"/>
      <c r="J677" s="29"/>
      <c r="K677" s="29"/>
      <c r="L677" s="29"/>
      <c r="M677" s="29"/>
      <c r="N677" s="29"/>
      <c r="O677" s="29"/>
      <c r="P677" s="29"/>
      <c r="Q677" s="29"/>
      <c r="R677" s="29"/>
      <c r="S677" s="29"/>
      <c r="T677" s="29"/>
      <c r="U677" s="29"/>
      <c r="V677" s="29"/>
      <c r="W677" s="29"/>
      <c r="X677" s="29"/>
      <c r="Y677" s="29"/>
      <c r="Z677" s="29" t="str">
        <f t="shared" si="57"/>
        <v/>
      </c>
      <c r="AM677" s="6"/>
    </row>
    <row r="678" spans="1:39" x14ac:dyDescent="0.2">
      <c r="A678" t="str">
        <f>IFERROR(IF(AND(A667=A668,A668=A669,A669=A670,A670=A671,A671=A672,A672=A673,A673=A674,A674=A675,A675=A676,A676=A677),IF(A677+1&gt;MATCH(0,Input_Lieferant!$B$9:$B$158,-1),"",A677+1),A677),"")</f>
        <v/>
      </c>
      <c r="B678" s="29"/>
      <c r="C678" s="29"/>
      <c r="D678" s="29" t="str">
        <f t="shared" si="58"/>
        <v/>
      </c>
      <c r="E678" s="29"/>
      <c r="F678" s="29"/>
      <c r="G678" t="str">
        <f>IF(A678&lt;&gt;"", _xlfn.IFNA(INDEX(Grunddaten!$A$9:$R$134,MATCH(A678,Input_Lieferant!$B$9:$B$134,0),MATCH(Z678,Grunddaten!$A$8:$R$8,0)),""), "")&amp;""</f>
        <v/>
      </c>
      <c r="H678" s="29"/>
      <c r="I678" s="29"/>
      <c r="J678" s="29"/>
      <c r="K678" s="29"/>
      <c r="L678" s="29"/>
      <c r="M678" s="29"/>
      <c r="N678" s="29"/>
      <c r="O678" s="29"/>
      <c r="P678" s="29"/>
      <c r="Q678" s="29"/>
      <c r="R678" s="29"/>
      <c r="S678" s="29"/>
      <c r="T678" s="29"/>
      <c r="U678" s="29"/>
      <c r="V678" s="29"/>
      <c r="W678" s="29"/>
      <c r="X678" s="29"/>
      <c r="Y678" s="29"/>
      <c r="Z678" s="29" t="str">
        <f t="shared" si="57"/>
        <v/>
      </c>
      <c r="AM678" s="6"/>
    </row>
    <row r="679" spans="1:39" x14ac:dyDescent="0.2">
      <c r="A679" t="str">
        <f>IFERROR(IF(AND(A668=A669,A669=A670,A670=A671,A671=A672,A672=A673,A673=A674,A674=A675,A675=A676,A676=A677,A677=A678),IF(A678+1&gt;MATCH(0,Input_Lieferant!$B$9:$B$158,-1),"",A678+1),A678),"")</f>
        <v/>
      </c>
      <c r="B679" s="29"/>
      <c r="C679" s="29"/>
      <c r="D679" s="29" t="str">
        <f t="shared" si="58"/>
        <v/>
      </c>
      <c r="E679" s="29"/>
      <c r="F679" s="29"/>
      <c r="G679" t="str">
        <f>IF(A679&lt;&gt;"", _xlfn.IFNA(INDEX(Grunddaten!$A$9:$R$134,MATCH(A679,Input_Lieferant!$B$9:$B$134,0),MATCH(Z679,Grunddaten!$A$8:$R$8,0)),""), "")&amp;""</f>
        <v/>
      </c>
      <c r="H679" s="29"/>
      <c r="I679" s="29"/>
      <c r="J679" s="29"/>
      <c r="K679" s="29"/>
      <c r="L679" s="29"/>
      <c r="M679" s="29"/>
      <c r="N679" s="29"/>
      <c r="O679" s="29"/>
      <c r="P679" s="29"/>
      <c r="Q679" s="29"/>
      <c r="R679" s="29"/>
      <c r="S679" s="29"/>
      <c r="T679" s="29"/>
      <c r="U679" s="29"/>
      <c r="V679" s="29"/>
      <c r="W679" s="29"/>
      <c r="X679" s="29"/>
      <c r="Y679" s="29"/>
      <c r="Z679" s="29" t="str">
        <f t="shared" si="57"/>
        <v/>
      </c>
      <c r="AM679" s="6"/>
    </row>
    <row r="680" spans="1:39" x14ac:dyDescent="0.2">
      <c r="A680" t="str">
        <f>IFERROR(IF(AND(A669=A670,A670=A671,A671=A672,A672=A673,A673=A674,A674=A675,A675=A676,A676=A677,A677=A678,A678=A679),IF(A679+1&gt;MATCH(0,Input_Lieferant!$B$9:$B$158,-1),"",A679+1),A679),"")</f>
        <v/>
      </c>
      <c r="B680" s="29"/>
      <c r="C680" s="29"/>
      <c r="D680" s="29" t="str">
        <f t="shared" si="58"/>
        <v/>
      </c>
      <c r="E680" s="29"/>
      <c r="F680" s="29"/>
      <c r="G680" t="str">
        <f>IF(A680&lt;&gt;"", _xlfn.IFNA(INDEX(Grunddaten!$A$9:$R$134,MATCH(A680,Input_Lieferant!$B$9:$B$134,0),MATCH(Z680,Grunddaten!$A$8:$R$8,0)),""), "")&amp;""</f>
        <v/>
      </c>
      <c r="H680" s="29"/>
      <c r="I680" s="29"/>
      <c r="J680" s="29"/>
      <c r="K680" s="29"/>
      <c r="L680" s="29"/>
      <c r="M680" s="29"/>
      <c r="N680" s="29"/>
      <c r="O680" s="29"/>
      <c r="P680" s="29"/>
      <c r="Q680" s="29"/>
      <c r="R680" s="29"/>
      <c r="S680" s="29"/>
      <c r="T680" s="29"/>
      <c r="U680" s="29"/>
      <c r="V680" s="29"/>
      <c r="W680" s="29"/>
      <c r="X680" s="29"/>
      <c r="Y680" s="29"/>
      <c r="Z680" s="29" t="str">
        <f t="shared" si="57"/>
        <v/>
      </c>
      <c r="AM680" s="6"/>
    </row>
    <row r="681" spans="1:39" x14ac:dyDescent="0.2">
      <c r="A681" t="str">
        <f>IFERROR(IF(AND(A670=A671,A671=A672,A672=A673,A673=A674,A674=A675,A675=A676,A676=A677,A677=A678,A678=A679,A679=A680),IF(A680+1&gt;MATCH(0,Input_Lieferant!$B$9:$B$158,-1),"",A680+1),A680),"")</f>
        <v/>
      </c>
      <c r="B681" s="29"/>
      <c r="C681" s="29"/>
      <c r="D681" s="29" t="str">
        <f t="shared" si="58"/>
        <v/>
      </c>
      <c r="E681" s="29"/>
      <c r="F681" s="29"/>
      <c r="G681" t="str">
        <f>IF(A681&lt;&gt;"", _xlfn.IFNA(INDEX(Grunddaten!$A$9:$R$134,MATCH(A681,Input_Lieferant!$B$9:$B$134,0),MATCH(Z681,Grunddaten!$A$8:$R$8,0)),""), "")&amp;""</f>
        <v/>
      </c>
      <c r="H681" s="29"/>
      <c r="I681" s="29"/>
      <c r="J681" s="29"/>
      <c r="K681" s="29"/>
      <c r="L681" s="29"/>
      <c r="M681" s="29"/>
      <c r="N681" s="29"/>
      <c r="O681" s="29"/>
      <c r="P681" s="29"/>
      <c r="Q681" s="29"/>
      <c r="R681" s="29"/>
      <c r="S681" s="29"/>
      <c r="T681" s="29"/>
      <c r="U681" s="29"/>
      <c r="V681" s="29"/>
      <c r="W681" s="29"/>
      <c r="X681" s="29"/>
      <c r="Y681" s="29"/>
      <c r="Z681" s="29" t="str">
        <f t="shared" si="57"/>
        <v/>
      </c>
      <c r="AM681" s="6"/>
    </row>
    <row r="682" spans="1:39" x14ac:dyDescent="0.2">
      <c r="A682" t="str">
        <f>IFERROR(IF(AND(A671=A672,A672=A673,A673=A674,A674=A675,A675=A676,A676=A677,A677=A678,A678=A679,A679=A680,A680=A681),IF(A681+1&gt;MATCH(0,Input_Lieferant!$B$9:$B$158,-1),"",A681+1),A681),"")</f>
        <v/>
      </c>
      <c r="B682" s="29"/>
      <c r="C682" s="29"/>
      <c r="D682" s="29" t="str">
        <f t="shared" ref="D682:D695" si="59">IF(A682="","","001")</f>
        <v/>
      </c>
      <c r="E682" s="29"/>
      <c r="F682" s="29"/>
      <c r="G682" t="str">
        <f>IF(A682&lt;&gt;"", _xlfn.IFNA(INDEX(Grunddaten!$A$9:$R$134,MATCH(A682,Input_Lieferant!$B$9:$B$134,0),MATCH(Z682,Grunddaten!$A$8:$R$8,0)),""), "")&amp;""</f>
        <v/>
      </c>
      <c r="H682" s="29"/>
      <c r="I682" s="29"/>
      <c r="J682" s="29"/>
      <c r="K682" s="29"/>
      <c r="L682" s="29"/>
      <c r="M682" s="29"/>
      <c r="N682" s="29"/>
      <c r="O682" s="29"/>
      <c r="P682" s="29"/>
      <c r="Q682" s="29"/>
      <c r="R682" s="29"/>
      <c r="S682" s="29"/>
      <c r="T682" s="29"/>
      <c r="U682" s="29"/>
      <c r="V682" s="29"/>
      <c r="W682" s="29"/>
      <c r="X682" s="29"/>
      <c r="Y682" s="29"/>
      <c r="Z682" s="29" t="str">
        <f t="shared" si="57"/>
        <v/>
      </c>
      <c r="AM682" s="6"/>
    </row>
    <row r="683" spans="1:39" x14ac:dyDescent="0.2">
      <c r="A683" s="54" t="str">
        <f>IFERROR(IF(AND(A672=A673,A673=A674,A674=A675,A675=A676,A676=A677,A677=A678,A678=A679,A679=A680,A680=A681,A681=A682),IF(A682+1&gt;MATCH(0,Input_Lieferant!$B$9:$B$158,-1),"",A682+1),A682),"")</f>
        <v/>
      </c>
      <c r="B683" s="30"/>
      <c r="C683" s="30"/>
      <c r="D683" s="30" t="str">
        <f t="shared" si="59"/>
        <v/>
      </c>
      <c r="E683" s="30"/>
      <c r="F683" s="30"/>
      <c r="G683" s="54" t="str">
        <f>IF(A683&lt;&gt;"", _xlfn.IFNA(INDEX(Grunddaten!$A$9:$R$134,MATCH(A683,Input_Lieferant!$B$9:$B$134,0),MATCH(Z683,Grunddaten!$A$8:$R$8,0)),""), "")&amp;""</f>
        <v/>
      </c>
      <c r="H683" s="30"/>
      <c r="I683" s="30"/>
      <c r="J683" s="30"/>
      <c r="K683" s="30"/>
      <c r="L683" s="30"/>
      <c r="M683" s="30"/>
      <c r="N683" s="30"/>
      <c r="O683" s="30"/>
      <c r="P683" s="30"/>
      <c r="Q683" s="30"/>
      <c r="R683" s="30"/>
      <c r="S683" s="30"/>
      <c r="T683" s="30"/>
      <c r="U683" s="30"/>
      <c r="V683" s="30"/>
      <c r="W683" s="30"/>
      <c r="X683" s="30"/>
      <c r="Y683" s="30"/>
      <c r="Z683" s="89" t="str">
        <f t="shared" si="57"/>
        <v/>
      </c>
      <c r="AM683" s="6"/>
    </row>
    <row r="684" spans="1:39" x14ac:dyDescent="0.2">
      <c r="A684" t="str">
        <f>IFERROR(IF(AND(A673=A674,A674=A675,A675=A676,A676=A677,A677=A678,A678=A679,A679=A680,A680=A681,A681=A682,A682=A683),IF(A683+1&gt;MATCH(0,Input_Lieferant!$B$9:$B$158,-1),"",A683+1),A683),"")</f>
        <v/>
      </c>
      <c r="B684" s="29"/>
      <c r="C684" s="29"/>
      <c r="D684" s="29" t="str">
        <f t="shared" si="59"/>
        <v/>
      </c>
      <c r="E684" s="29"/>
      <c r="F684" s="29"/>
      <c r="G684" t="str">
        <f>IF(A684&lt;&gt;"", _xlfn.IFNA(INDEX(Grunddaten!$A$9:$R$134,MATCH(A684,Input_Lieferant!$B$9:$B$134,0),MATCH(Z684,Grunddaten!$A$8:$R$8,0)),""), "")&amp;""</f>
        <v/>
      </c>
      <c r="H684" s="29"/>
      <c r="I684" s="29"/>
      <c r="J684" s="29"/>
      <c r="K684" s="29"/>
      <c r="L684" s="29"/>
      <c r="M684" s="29"/>
      <c r="N684" s="29"/>
      <c r="O684" s="29"/>
      <c r="P684" s="29"/>
      <c r="Q684" s="29"/>
      <c r="R684" s="29"/>
      <c r="S684" s="29"/>
      <c r="T684" s="29"/>
      <c r="U684" s="29"/>
      <c r="V684" s="29"/>
      <c r="W684" s="29"/>
      <c r="X684" s="29"/>
      <c r="Y684" s="29"/>
      <c r="Z684" s="29" t="str">
        <f t="shared" si="57"/>
        <v/>
      </c>
      <c r="AM684" s="6"/>
    </row>
    <row r="685" spans="1:39" x14ac:dyDescent="0.2">
      <c r="A685" t="str">
        <f>IFERROR(IF(AND(A674=A675,A675=A676,A676=A677,A677=A678,A678=A679,A679=A680,A680=A681,A681=A682,A682=A683,A683=A684),IF(A684+1&gt;MATCH(0,Input_Lieferant!$B$9:$B$158,-1),"",A684+1),A684),"")</f>
        <v/>
      </c>
      <c r="B685" s="29"/>
      <c r="C685" s="29"/>
      <c r="D685" s="29" t="str">
        <f t="shared" si="59"/>
        <v/>
      </c>
      <c r="E685" s="29"/>
      <c r="F685" s="29"/>
      <c r="G685" t="str">
        <f>IF(A685&lt;&gt;"", _xlfn.IFNA(INDEX(Grunddaten!$A$9:$R$134,MATCH(A685,Input_Lieferant!$B$9:$B$134,0),MATCH(Z685,Grunddaten!$A$8:$R$8,0)),""), "")&amp;""</f>
        <v/>
      </c>
      <c r="H685" s="29"/>
      <c r="I685" s="29"/>
      <c r="J685" s="29"/>
      <c r="K685" s="29"/>
      <c r="L685" s="29"/>
      <c r="M685" s="29"/>
      <c r="N685" s="29"/>
      <c r="O685" s="29"/>
      <c r="P685" s="29"/>
      <c r="Q685" s="29"/>
      <c r="R685" s="29"/>
      <c r="S685" s="29"/>
      <c r="T685" s="29"/>
      <c r="U685" s="29"/>
      <c r="V685" s="29"/>
      <c r="W685" s="29"/>
      <c r="X685" s="29"/>
      <c r="Y685" s="29"/>
      <c r="Z685" s="29" t="str">
        <f t="shared" si="57"/>
        <v/>
      </c>
      <c r="AM685" s="6"/>
    </row>
    <row r="686" spans="1:39" x14ac:dyDescent="0.2">
      <c r="A686" t="str">
        <f>IFERROR(IF(AND(A675=A676,A676=A677,A677=A678,A678=A679,A679=A680,A680=A681,A681=A682,A682=A683,A683=A684,A684=A685),IF(A685+1&gt;MATCH(0,Input_Lieferant!$B$9:$B$158,-1),"",A685+1),A685),"")</f>
        <v/>
      </c>
      <c r="B686" s="29"/>
      <c r="C686" s="29"/>
      <c r="D686" s="29" t="str">
        <f t="shared" si="59"/>
        <v/>
      </c>
      <c r="E686" s="29"/>
      <c r="F686" s="29"/>
      <c r="G686" t="str">
        <f>IF(A686&lt;&gt;"", _xlfn.IFNA(INDEX(Grunddaten!$A$9:$R$134,MATCH(A686,Input_Lieferant!$B$9:$B$134,0),MATCH(Z686,Grunddaten!$A$8:$R$8,0)),""), "")&amp;""</f>
        <v/>
      </c>
      <c r="H686" s="29"/>
      <c r="I686" s="29"/>
      <c r="J686" s="29"/>
      <c r="K686" s="29"/>
      <c r="L686" s="29"/>
      <c r="M686" s="29"/>
      <c r="N686" s="29"/>
      <c r="O686" s="29"/>
      <c r="P686" s="29"/>
      <c r="Q686" s="29"/>
      <c r="R686" s="29"/>
      <c r="S686" s="29"/>
      <c r="T686" s="29"/>
      <c r="U686" s="29"/>
      <c r="V686" s="29"/>
      <c r="W686" s="29"/>
      <c r="X686" s="29"/>
      <c r="Y686" s="29"/>
      <c r="Z686" s="29" t="str">
        <f t="shared" si="57"/>
        <v/>
      </c>
      <c r="AM686" s="6"/>
    </row>
    <row r="687" spans="1:39" x14ac:dyDescent="0.2">
      <c r="A687" t="str">
        <f>IFERROR(IF(AND(A676=A677,A677=A678,A678=A679,A679=A680,A680=A681,A681=A682,A682=A683,A683=A684,A684=A685,A685=A686),IF(A686+1&gt;MATCH(0,Input_Lieferant!$B$9:$B$158,-1),"",A686+1),A686),"")</f>
        <v/>
      </c>
      <c r="B687" s="29"/>
      <c r="C687" s="29"/>
      <c r="D687" s="29" t="str">
        <f t="shared" si="59"/>
        <v/>
      </c>
      <c r="E687" s="29" t="s">
        <v>178</v>
      </c>
      <c r="F687" s="29" t="s">
        <v>178</v>
      </c>
      <c r="G687" t="str">
        <f>IF(A687&lt;&gt;"", _xlfn.IFNA(INDEX(Grunddaten!$A$9:$R$134,MATCH(A687,Input_Lieferant!$B$9:$B$134,0),MATCH(Z687,Grunddaten!$A$8:$R$8,0)),""), "")&amp;""</f>
        <v/>
      </c>
      <c r="H687" s="29"/>
      <c r="I687" s="29"/>
      <c r="J687" s="29"/>
      <c r="K687" s="29"/>
      <c r="L687" s="29"/>
      <c r="M687" s="29"/>
      <c r="N687" s="29"/>
      <c r="O687" s="29"/>
      <c r="P687" s="29"/>
      <c r="Q687" s="29"/>
      <c r="R687" s="29"/>
      <c r="S687" s="29"/>
      <c r="T687" s="29"/>
      <c r="U687" s="29"/>
      <c r="V687" s="29"/>
      <c r="W687" s="29"/>
      <c r="X687" s="29"/>
      <c r="Y687" s="29"/>
      <c r="Z687" s="29" t="str">
        <f t="shared" si="57"/>
        <v/>
      </c>
      <c r="AM687" s="6"/>
    </row>
    <row r="688" spans="1:39" x14ac:dyDescent="0.2">
      <c r="A688" t="str">
        <f>IFERROR(IF(AND(A677=A678,A678=A679,A679=A680,A680=A681,A681=A682,A682=A683,A683=A684,A684=A685,A685=A686,A686=A687),IF(A687+1&gt;MATCH(0,Input_Lieferant!$B$9:$B$158,-1),"",A687+1),A687),"")</f>
        <v/>
      </c>
      <c r="B688" s="29"/>
      <c r="C688" s="29"/>
      <c r="D688" s="29" t="str">
        <f t="shared" si="59"/>
        <v/>
      </c>
      <c r="E688" s="29"/>
      <c r="F688" s="29"/>
      <c r="G688" t="str">
        <f>IF(A688&lt;&gt;"", _xlfn.IFNA(INDEX(Grunddaten!$A$9:$R$134,MATCH(A688,Input_Lieferant!$B$9:$B$134,0),MATCH(Z688,Grunddaten!$A$8:$R$8,0)),""), "")&amp;""</f>
        <v/>
      </c>
      <c r="H688" s="29"/>
      <c r="I688" s="29"/>
      <c r="J688" s="29"/>
      <c r="K688" s="29"/>
      <c r="L688" s="29"/>
      <c r="M688" s="29"/>
      <c r="N688" s="29"/>
      <c r="O688" s="29"/>
      <c r="P688" s="29"/>
      <c r="Q688" s="29"/>
      <c r="R688" s="29"/>
      <c r="S688" s="29"/>
      <c r="T688" s="29"/>
      <c r="U688" s="29"/>
      <c r="V688" s="29"/>
      <c r="W688" s="29"/>
      <c r="X688" s="29"/>
      <c r="Y688" s="29"/>
      <c r="Z688" s="29" t="str">
        <f t="shared" si="57"/>
        <v/>
      </c>
      <c r="AM688" s="6"/>
    </row>
    <row r="689" spans="1:39" x14ac:dyDescent="0.2">
      <c r="A689" t="str">
        <f>IFERROR(IF(AND(A678=A679,A679=A680,A680=A681,A681=A682,A682=A683,A683=A684,A684=A685,A685=A686,A686=A687,A687=A688),IF(A688+1&gt;MATCH(0,Input_Lieferant!$B$9:$B$158,-1),"",A688+1),A688),"")</f>
        <v/>
      </c>
      <c r="B689" s="29"/>
      <c r="C689" s="29"/>
      <c r="D689" s="29" t="str">
        <f t="shared" si="59"/>
        <v/>
      </c>
      <c r="E689" s="29"/>
      <c r="F689" s="29"/>
      <c r="G689" t="str">
        <f>IF(A689&lt;&gt;"", _xlfn.IFNA(INDEX(Grunddaten!$A$9:$R$134,MATCH(A689,Input_Lieferant!$B$9:$B$134,0),MATCH(Z689,Grunddaten!$A$8:$R$8,0)),""), "")&amp;""</f>
        <v/>
      </c>
      <c r="H689" s="29"/>
      <c r="I689" s="29"/>
      <c r="J689" s="29"/>
      <c r="K689" s="29"/>
      <c r="L689" s="29"/>
      <c r="M689" s="29"/>
      <c r="N689" s="29"/>
      <c r="O689" s="29"/>
      <c r="P689" s="29"/>
      <c r="Q689" s="29"/>
      <c r="R689" s="29"/>
      <c r="S689" s="29"/>
      <c r="T689" s="29"/>
      <c r="U689" s="29"/>
      <c r="V689" s="29"/>
      <c r="W689" s="29"/>
      <c r="X689" s="29"/>
      <c r="Y689" s="29"/>
      <c r="Z689" s="29" t="str">
        <f t="shared" si="57"/>
        <v/>
      </c>
      <c r="AM689" s="6"/>
    </row>
    <row r="690" spans="1:39" x14ac:dyDescent="0.2">
      <c r="A690" t="str">
        <f>IFERROR(IF(AND(A679=A680,A680=A681,A681=A682,A682=A683,A683=A684,A684=A685,A685=A686,A686=A687,A687=A688,A688=A689),IF(A689+1&gt;MATCH(0,Input_Lieferant!$B$9:$B$158,-1),"",A689+1),A689),"")</f>
        <v/>
      </c>
      <c r="B690" s="29"/>
      <c r="C690" s="29"/>
      <c r="D690" s="29" t="str">
        <f t="shared" si="59"/>
        <v/>
      </c>
      <c r="E690" s="29"/>
      <c r="F690" s="29"/>
      <c r="G690" t="str">
        <f>IF(A690&lt;&gt;"", _xlfn.IFNA(INDEX(Grunddaten!$A$9:$R$134,MATCH(A690,Input_Lieferant!$B$9:$B$134,0),MATCH(Z690,Grunddaten!$A$8:$R$8,0)),""), "")&amp;""</f>
        <v/>
      </c>
      <c r="H690" s="29"/>
      <c r="I690" s="29"/>
      <c r="J690" s="29"/>
      <c r="K690" s="29"/>
      <c r="L690" s="29"/>
      <c r="M690" s="29"/>
      <c r="N690" s="29"/>
      <c r="O690" s="29"/>
      <c r="P690" s="29"/>
      <c r="Q690" s="29"/>
      <c r="R690" s="29"/>
      <c r="S690" s="29"/>
      <c r="T690" s="29"/>
      <c r="U690" s="29"/>
      <c r="V690" s="29"/>
      <c r="W690" s="29"/>
      <c r="X690" s="29"/>
      <c r="Y690" s="29"/>
      <c r="Z690" s="29" t="str">
        <f t="shared" si="57"/>
        <v/>
      </c>
      <c r="AM690" s="6"/>
    </row>
    <row r="691" spans="1:39" x14ac:dyDescent="0.2">
      <c r="A691" t="str">
        <f>IFERROR(IF(AND(A680=A681,A681=A682,A682=A683,A683=A684,A684=A685,A685=A686,A686=A687,A687=A688,A688=A689,A689=A690),IF(A690+1&gt;MATCH(0,Input_Lieferant!$B$9:$B$158,-1),"",A690+1),A690),"")</f>
        <v/>
      </c>
      <c r="B691" s="29"/>
      <c r="C691" s="29"/>
      <c r="D691" s="29" t="str">
        <f t="shared" si="59"/>
        <v/>
      </c>
      <c r="E691" s="29"/>
      <c r="F691" s="29"/>
      <c r="G691" t="str">
        <f>IF(A691&lt;&gt;"", _xlfn.IFNA(INDEX(Grunddaten!$A$9:$R$134,MATCH(A691,Input_Lieferant!$B$9:$B$134,0),MATCH(Z691,Grunddaten!$A$8:$R$8,0)),""), "")&amp;""</f>
        <v/>
      </c>
      <c r="H691" s="29"/>
      <c r="I691" s="29"/>
      <c r="J691" s="29"/>
      <c r="K691" s="29"/>
      <c r="L691" s="29"/>
      <c r="M691" s="29"/>
      <c r="N691" s="29"/>
      <c r="O691" s="29"/>
      <c r="P691" s="29"/>
      <c r="Q691" s="29"/>
      <c r="R691" s="29"/>
      <c r="S691" s="29"/>
      <c r="T691" s="29"/>
      <c r="U691" s="29"/>
      <c r="V691" s="29"/>
      <c r="W691" s="29"/>
      <c r="X691" s="29"/>
      <c r="Y691" s="29"/>
      <c r="Z691" s="29" t="str">
        <f t="shared" si="57"/>
        <v/>
      </c>
      <c r="AM691" s="6"/>
    </row>
    <row r="692" spans="1:39" x14ac:dyDescent="0.2">
      <c r="A692" t="str">
        <f>IFERROR(IF(AND(A681=A682,A682=A683,A683=A684,A684=A685,A685=A686,A686=A687,A687=A688,A688=A689,A689=A690,A690=A691),IF(A691+1&gt;MATCH(0,Input_Lieferant!$B$9:$B$158,-1),"",A691+1),A691),"")</f>
        <v/>
      </c>
      <c r="B692" s="29"/>
      <c r="C692" s="29"/>
      <c r="D692" s="29" t="str">
        <f t="shared" si="59"/>
        <v/>
      </c>
      <c r="E692" s="29"/>
      <c r="F692" s="29"/>
      <c r="G692" t="str">
        <f>IF(A692&lt;&gt;"", _xlfn.IFNA(INDEX(Grunddaten!$A$9:$R$134,MATCH(A692,Input_Lieferant!$B$9:$B$134,0),MATCH(Z692,Grunddaten!$A$8:$R$8,0)),""), "")&amp;""</f>
        <v/>
      </c>
      <c r="H692" s="29"/>
      <c r="I692" s="29"/>
      <c r="J692" s="29"/>
      <c r="K692" s="29"/>
      <c r="L692" s="29"/>
      <c r="M692" s="29"/>
      <c r="N692" s="29"/>
      <c r="O692" s="29"/>
      <c r="P692" s="29"/>
      <c r="Q692" s="29"/>
      <c r="R692" s="29"/>
      <c r="S692" s="29"/>
      <c r="T692" s="29"/>
      <c r="U692" s="29"/>
      <c r="V692" s="29"/>
      <c r="W692" s="29"/>
      <c r="X692" s="29"/>
      <c r="Y692" s="29"/>
      <c r="Z692" s="29" t="str">
        <f t="shared" si="57"/>
        <v/>
      </c>
      <c r="AM692" s="6"/>
    </row>
    <row r="693" spans="1:39" x14ac:dyDescent="0.2">
      <c r="A693" t="str">
        <f>IFERROR(IF(AND(A682=A683,A683=A684,A684=A685,A685=A686,A686=A687,A687=A688,A688=A689,A689=A690,A690=A691,A691=A692),IF(A692+1&gt;MATCH(0,Input_Lieferant!$B$9:$B$158,-1),"",A692+1),A692),"")</f>
        <v/>
      </c>
      <c r="B693" s="29"/>
      <c r="C693" s="29"/>
      <c r="D693" s="29" t="str">
        <f t="shared" si="59"/>
        <v/>
      </c>
      <c r="E693" s="29"/>
      <c r="F693" s="29"/>
      <c r="G693" t="str">
        <f>IF(A693&lt;&gt;"", _xlfn.IFNA(INDEX(Grunddaten!$A$9:$R$134,MATCH(A693,Input_Lieferant!$B$9:$B$134,0),MATCH(Z693,Grunddaten!$A$8:$R$8,0)),""), "")&amp;""</f>
        <v/>
      </c>
      <c r="H693" s="29"/>
      <c r="I693" s="29"/>
      <c r="J693" s="29"/>
      <c r="K693" s="29"/>
      <c r="L693" s="29"/>
      <c r="M693" s="29"/>
      <c r="N693" s="29"/>
      <c r="O693" s="29"/>
      <c r="P693" s="29"/>
      <c r="Q693" s="29"/>
      <c r="R693" s="29"/>
      <c r="S693" s="29"/>
      <c r="T693" s="29"/>
      <c r="U693" s="29"/>
      <c r="V693" s="29"/>
      <c r="W693" s="29"/>
      <c r="X693" s="29"/>
      <c r="Y693" s="29"/>
      <c r="Z693" s="29" t="str">
        <f t="shared" si="57"/>
        <v/>
      </c>
      <c r="AM693" s="6"/>
    </row>
    <row r="694" spans="1:39" x14ac:dyDescent="0.2">
      <c r="A694" s="54" t="str">
        <f>IFERROR(IF(AND(A683=A684,A684=A685,A685=A686,A686=A687,A687=A688,A688=A689,A689=A690,A690=A691,A691=A692,A692=A693),IF(A693+1&gt;MATCH(0,Input_Lieferant!$B$9:$B$158,-1),"",A693+1),A693),"")</f>
        <v/>
      </c>
      <c r="B694" s="30"/>
      <c r="C694" s="30"/>
      <c r="D694" s="30" t="str">
        <f t="shared" si="59"/>
        <v/>
      </c>
      <c r="E694" s="30"/>
      <c r="F694" s="30"/>
      <c r="G694" s="54" t="str">
        <f>IF(A694&lt;&gt;"", _xlfn.IFNA(INDEX(Grunddaten!$A$9:$R$134,MATCH(A694,Input_Lieferant!$B$9:$B$134,0),MATCH(Z694,Grunddaten!$A$8:$R$8,0)),""), "")&amp;""</f>
        <v/>
      </c>
      <c r="H694" s="30"/>
      <c r="I694" s="30"/>
      <c r="J694" s="30"/>
      <c r="K694" s="30"/>
      <c r="L694" s="30"/>
      <c r="M694" s="30"/>
      <c r="N694" s="30"/>
      <c r="O694" s="30"/>
      <c r="P694" s="30"/>
      <c r="Q694" s="30"/>
      <c r="R694" s="30"/>
      <c r="S694" s="30"/>
      <c r="T694" s="30"/>
      <c r="U694" s="30"/>
      <c r="V694" s="30"/>
      <c r="W694" s="30"/>
      <c r="X694" s="30"/>
      <c r="Y694" s="30"/>
      <c r="Z694" s="89" t="str">
        <f t="shared" si="57"/>
        <v/>
      </c>
      <c r="AM694" s="6"/>
    </row>
    <row r="695" spans="1:39" x14ac:dyDescent="0.2">
      <c r="A695" t="str">
        <f>IFERROR(IF(AND(A684=A685,A685=A686,A686=A687,A687=A688,A688=A689,A689=A690,A690=A691,A691=A692,A692=A693,A693=A694),IF(A694+1&gt;MATCH(0,Input_Lieferant!$B$9:$B$158,-1),"",A694+1),A694),"")</f>
        <v/>
      </c>
      <c r="B695" s="29"/>
      <c r="C695" s="29"/>
      <c r="D695" s="29" t="str">
        <f t="shared" si="59"/>
        <v/>
      </c>
      <c r="E695" s="29"/>
      <c r="F695" s="29"/>
      <c r="G695" t="str">
        <f>IF(A695&lt;&gt;"", _xlfn.IFNA(INDEX(Grunddaten!$A$9:$R$134,MATCH(A695,Input_Lieferant!$B$9:$B$134,0),MATCH(Z695,Grunddaten!$A$8:$R$8,0)),""), "")&amp;""</f>
        <v/>
      </c>
      <c r="H695" s="29"/>
      <c r="I695" s="29"/>
      <c r="J695" s="29"/>
      <c r="K695" s="29"/>
      <c r="L695" s="29"/>
      <c r="M695" s="29"/>
      <c r="N695" s="29"/>
      <c r="O695" s="29"/>
      <c r="P695" s="29"/>
      <c r="Q695" s="29"/>
      <c r="R695" s="29"/>
      <c r="S695" s="29"/>
      <c r="T695" s="29"/>
      <c r="U695" s="29"/>
      <c r="V695" s="29"/>
      <c r="W695" s="29"/>
      <c r="X695" s="29"/>
      <c r="Y695" s="29"/>
      <c r="Z695" s="29" t="str">
        <f t="shared" si="57"/>
        <v/>
      </c>
      <c r="AM695" s="6"/>
    </row>
    <row r="696" spans="1:39" x14ac:dyDescent="0.2">
      <c r="A696" t="str">
        <f>IFERROR(IF(AND(A685=A686,A686=A687,A687=A688,A688=A689,A689=A690,A690=A691,A691=A692,A692=A693,A693=A694,A694=A695),IF(A695+1&gt;MATCH(0,Input_Lieferant!$B$9:$B$158,-1),"",A695+1),A695),"")</f>
        <v/>
      </c>
      <c r="B696" s="29"/>
      <c r="C696" s="29"/>
      <c r="D696" s="29" t="str">
        <f t="shared" ref="D696:D709" si="60">IF(A696="","","001")</f>
        <v/>
      </c>
      <c r="E696" s="29"/>
      <c r="F696" s="29"/>
      <c r="G696" t="str">
        <f>IF(A696&lt;&gt;"", _xlfn.IFNA(INDEX(Grunddaten!$A$9:$R$134,MATCH(A696,Input_Lieferant!$B$9:$B$134,0),MATCH(Z696,Grunddaten!$A$8:$R$8,0)),""), "")&amp;""</f>
        <v/>
      </c>
      <c r="H696" s="29"/>
      <c r="I696" s="29"/>
      <c r="J696" s="29"/>
      <c r="K696" s="29"/>
      <c r="L696" s="29"/>
      <c r="M696" s="29"/>
      <c r="N696" s="29"/>
      <c r="O696" s="29"/>
      <c r="P696" s="29"/>
      <c r="Q696" s="29"/>
      <c r="R696" s="29"/>
      <c r="S696" s="29"/>
      <c r="T696" s="29"/>
      <c r="U696" s="29"/>
      <c r="V696" s="29"/>
      <c r="W696" s="29"/>
      <c r="X696" s="29"/>
      <c r="Y696" s="29"/>
      <c r="Z696" s="29" t="str">
        <f t="shared" si="57"/>
        <v/>
      </c>
      <c r="AM696" s="6"/>
    </row>
    <row r="697" spans="1:39" x14ac:dyDescent="0.2">
      <c r="A697" t="str">
        <f>IFERROR(IF(AND(A686=A687,A687=A688,A688=A689,A689=A690,A690=A691,A691=A692,A692=A693,A693=A694,A694=A695,A695=A696),IF(A696+1&gt;MATCH(0,Input_Lieferant!$B$9:$B$158,-1),"",A696+1),A696),"")</f>
        <v/>
      </c>
      <c r="B697" s="29"/>
      <c r="C697" s="29"/>
      <c r="D697" s="29" t="str">
        <f t="shared" si="60"/>
        <v/>
      </c>
      <c r="E697" s="29"/>
      <c r="F697" s="29"/>
      <c r="G697" t="str">
        <f>IF(A697&lt;&gt;"", _xlfn.IFNA(INDEX(Grunddaten!$A$9:$R$134,MATCH(A697,Input_Lieferant!$B$9:$B$134,0),MATCH(Z697,Grunddaten!$A$8:$R$8,0)),""), "")&amp;""</f>
        <v/>
      </c>
      <c r="H697" s="29"/>
      <c r="I697" s="29"/>
      <c r="J697" s="29"/>
      <c r="K697" s="29"/>
      <c r="L697" s="29"/>
      <c r="M697" s="29"/>
      <c r="N697" s="29"/>
      <c r="O697" s="29"/>
      <c r="P697" s="29"/>
      <c r="Q697" s="29"/>
      <c r="R697" s="29"/>
      <c r="S697" s="29"/>
      <c r="T697" s="29"/>
      <c r="U697" s="29"/>
      <c r="V697" s="29"/>
      <c r="W697" s="29"/>
      <c r="X697" s="29"/>
      <c r="Y697" s="29"/>
      <c r="Z697" s="29" t="str">
        <f t="shared" si="57"/>
        <v/>
      </c>
      <c r="AM697" s="6"/>
    </row>
    <row r="698" spans="1:39" x14ac:dyDescent="0.2">
      <c r="A698" t="str">
        <f>IFERROR(IF(AND(A687=A688,A688=A689,A689=A690,A690=A691,A691=A692,A692=A693,A693=A694,A694=A695,A695=A696,A696=A697),IF(A697+1&gt;MATCH(0,Input_Lieferant!$B$9:$B$158,-1),"",A697+1),A697),"")</f>
        <v/>
      </c>
      <c r="B698" s="29"/>
      <c r="C698" s="29"/>
      <c r="D698" s="29" t="str">
        <f t="shared" si="60"/>
        <v/>
      </c>
      <c r="E698" s="29"/>
      <c r="F698" s="29"/>
      <c r="G698" t="str">
        <f>IF(A698&lt;&gt;"", _xlfn.IFNA(INDEX(Grunddaten!$A$9:$R$134,MATCH(A698,Input_Lieferant!$B$9:$B$134,0),MATCH(Z698,Grunddaten!$A$8:$R$8,0)),""), "")&amp;""</f>
        <v/>
      </c>
      <c r="H698" s="29"/>
      <c r="I698" s="29"/>
      <c r="J698" s="29"/>
      <c r="K698" s="29"/>
      <c r="L698" s="29"/>
      <c r="M698" s="29"/>
      <c r="N698" s="29"/>
      <c r="O698" s="29"/>
      <c r="P698" s="29"/>
      <c r="Q698" s="29"/>
      <c r="R698" s="29"/>
      <c r="S698" s="29"/>
      <c r="T698" s="29"/>
      <c r="U698" s="29"/>
      <c r="V698" s="29"/>
      <c r="W698" s="29"/>
      <c r="X698" s="29"/>
      <c r="Y698" s="29"/>
      <c r="Z698" s="29" t="str">
        <f t="shared" si="57"/>
        <v/>
      </c>
      <c r="AM698" s="6"/>
    </row>
    <row r="699" spans="1:39" x14ac:dyDescent="0.2">
      <c r="A699" t="str">
        <f>IFERROR(IF(AND(A688=A689,A689=A690,A690=A691,A691=A692,A692=A693,A693=A694,A694=A695,A695=A696,A696=A697,A697=A698),IF(A698+1&gt;MATCH(0,Input_Lieferant!$B$9:$B$158,-1),"",A698+1),A698),"")</f>
        <v/>
      </c>
      <c r="B699" s="29"/>
      <c r="C699" s="29"/>
      <c r="D699" s="29" t="str">
        <f t="shared" si="60"/>
        <v/>
      </c>
      <c r="E699" s="29"/>
      <c r="F699" s="29"/>
      <c r="G699" t="str">
        <f>IF(A699&lt;&gt;"", _xlfn.IFNA(INDEX(Grunddaten!$A$9:$R$134,MATCH(A699,Input_Lieferant!$B$9:$B$134,0),MATCH(Z699,Grunddaten!$A$8:$R$8,0)),""), "")&amp;""</f>
        <v/>
      </c>
      <c r="H699" s="29"/>
      <c r="I699" s="29"/>
      <c r="J699" s="29"/>
      <c r="K699" s="29"/>
      <c r="L699" s="29"/>
      <c r="M699" s="29"/>
      <c r="N699" s="29"/>
      <c r="O699" s="29"/>
      <c r="P699" s="29"/>
      <c r="Q699" s="29"/>
      <c r="R699" s="29"/>
      <c r="S699" s="29"/>
      <c r="T699" s="29"/>
      <c r="U699" s="29"/>
      <c r="V699" s="29"/>
      <c r="W699" s="29"/>
      <c r="X699" s="29"/>
      <c r="Y699" s="29"/>
      <c r="Z699" s="29" t="str">
        <f t="shared" si="57"/>
        <v/>
      </c>
      <c r="AM699" s="6"/>
    </row>
    <row r="700" spans="1:39" x14ac:dyDescent="0.2">
      <c r="A700" t="str">
        <f>IFERROR(IF(AND(A689=A690,A690=A691,A691=A692,A692=A693,A693=A694,A694=A695,A695=A696,A696=A697,A697=A698,A698=A699),IF(A699+1&gt;MATCH(0,Input_Lieferant!$B$9:$B$158,-1),"",A699+1),A699),"")</f>
        <v/>
      </c>
      <c r="B700" s="29"/>
      <c r="C700" s="29"/>
      <c r="D700" s="29" t="str">
        <f t="shared" si="60"/>
        <v/>
      </c>
      <c r="E700" s="29"/>
      <c r="F700" s="29"/>
      <c r="G700" t="str">
        <f>IF(A700&lt;&gt;"", _xlfn.IFNA(INDEX(Grunddaten!$A$9:$R$134,MATCH(A700,Input_Lieferant!$B$9:$B$134,0),MATCH(Z700,Grunddaten!$A$8:$R$8,0)),""), "")&amp;""</f>
        <v/>
      </c>
      <c r="H700" s="29"/>
      <c r="I700" s="29"/>
      <c r="J700" s="29"/>
      <c r="K700" s="29"/>
      <c r="L700" s="29"/>
      <c r="M700" s="29"/>
      <c r="N700" s="29"/>
      <c r="O700" s="29"/>
      <c r="P700" s="29"/>
      <c r="Q700" s="29"/>
      <c r="R700" s="29"/>
      <c r="S700" s="29"/>
      <c r="T700" s="29"/>
      <c r="U700" s="29"/>
      <c r="V700" s="29"/>
      <c r="W700" s="29"/>
      <c r="X700" s="29"/>
      <c r="Y700" s="29"/>
      <c r="Z700" s="29" t="str">
        <f t="shared" si="57"/>
        <v/>
      </c>
      <c r="AM700" s="6"/>
    </row>
    <row r="701" spans="1:39" x14ac:dyDescent="0.2">
      <c r="A701" t="str">
        <f>IFERROR(IF(AND(A690=A691,A691=A692,A692=A693,A693=A694,A694=A695,A695=A696,A696=A697,A697=A698,A698=A699,A699=A700),IF(A700+1&gt;MATCH(0,Input_Lieferant!$B$9:$B$158,-1),"",A700+1),A700),"")</f>
        <v/>
      </c>
      <c r="B701" s="29"/>
      <c r="C701" s="29"/>
      <c r="D701" s="29" t="str">
        <f t="shared" si="60"/>
        <v/>
      </c>
      <c r="E701" s="29" t="s">
        <v>178</v>
      </c>
      <c r="F701" s="29" t="s">
        <v>178</v>
      </c>
      <c r="G701" t="str">
        <f>IF(A701&lt;&gt;"", _xlfn.IFNA(INDEX(Grunddaten!$A$9:$R$134,MATCH(A701,Input_Lieferant!$B$9:$B$134,0),MATCH(Z701,Grunddaten!$A$8:$R$8,0)),""), "")&amp;""</f>
        <v/>
      </c>
      <c r="H701" s="29"/>
      <c r="I701" s="29"/>
      <c r="J701" s="29"/>
      <c r="K701" s="29"/>
      <c r="L701" s="29"/>
      <c r="M701" s="29"/>
      <c r="N701" s="29"/>
      <c r="O701" s="29"/>
      <c r="P701" s="29"/>
      <c r="Q701" s="29"/>
      <c r="R701" s="29"/>
      <c r="S701" s="29"/>
      <c r="T701" s="29"/>
      <c r="U701" s="29"/>
      <c r="V701" s="29"/>
      <c r="W701" s="29"/>
      <c r="X701" s="29"/>
      <c r="Y701" s="29"/>
      <c r="Z701" s="29" t="str">
        <f t="shared" si="57"/>
        <v/>
      </c>
      <c r="AM701" s="6"/>
    </row>
    <row r="702" spans="1:39" x14ac:dyDescent="0.2">
      <c r="A702" t="str">
        <f>IFERROR(IF(AND(A691=A692,A692=A693,A693=A694,A694=A695,A695=A696,A696=A697,A697=A698,A698=A699,A699=A700,A700=A701),IF(A701+1&gt;MATCH(0,Input_Lieferant!$B$9:$B$158,-1),"",A701+1),A701),"")</f>
        <v/>
      </c>
      <c r="B702" s="29"/>
      <c r="C702" s="29"/>
      <c r="D702" s="29" t="str">
        <f t="shared" si="60"/>
        <v/>
      </c>
      <c r="E702" s="29"/>
      <c r="F702" s="29"/>
      <c r="G702" t="str">
        <f>IF(A702&lt;&gt;"", _xlfn.IFNA(INDEX(Grunddaten!$A$9:$R$134,MATCH(A702,Input_Lieferant!$B$9:$B$134,0),MATCH(Z702,Grunddaten!$A$8:$R$8,0)),""), "")&amp;""</f>
        <v/>
      </c>
      <c r="H702" s="29"/>
      <c r="I702" s="29"/>
      <c r="J702" s="29"/>
      <c r="K702" s="29"/>
      <c r="L702" s="29"/>
      <c r="M702" s="29"/>
      <c r="N702" s="29"/>
      <c r="O702" s="29"/>
      <c r="P702" s="29"/>
      <c r="Q702" s="29"/>
      <c r="R702" s="29"/>
      <c r="S702" s="29"/>
      <c r="T702" s="29"/>
      <c r="U702" s="29"/>
      <c r="V702" s="29"/>
      <c r="W702" s="29"/>
      <c r="X702" s="29"/>
      <c r="Y702" s="29"/>
      <c r="Z702" s="29" t="str">
        <f t="shared" si="57"/>
        <v/>
      </c>
      <c r="AM702" s="6"/>
    </row>
    <row r="703" spans="1:39" x14ac:dyDescent="0.2">
      <c r="A703" t="str">
        <f>IFERROR(IF(AND(A692=A693,A693=A694,A694=A695,A695=A696,A696=A697,A697=A698,A698=A699,A699=A700,A700=A701,A701=A702),IF(A702+1&gt;MATCH(0,Input_Lieferant!$B$9:$B$158,-1),"",A702+1),A702),"")</f>
        <v/>
      </c>
      <c r="B703" s="29"/>
      <c r="C703" s="29"/>
      <c r="D703" s="29" t="str">
        <f t="shared" si="60"/>
        <v/>
      </c>
      <c r="E703" s="29"/>
      <c r="F703" s="29"/>
      <c r="G703" t="str">
        <f>IF(A703&lt;&gt;"", _xlfn.IFNA(INDEX(Grunddaten!$A$9:$R$134,MATCH(A703,Input_Lieferant!$B$9:$B$134,0),MATCH(Z703,Grunddaten!$A$8:$R$8,0)),""), "")&amp;""</f>
        <v/>
      </c>
      <c r="H703" s="29"/>
      <c r="I703" s="29"/>
      <c r="J703" s="29"/>
      <c r="K703" s="29"/>
      <c r="L703" s="29"/>
      <c r="M703" s="29"/>
      <c r="N703" s="29"/>
      <c r="O703" s="29"/>
      <c r="P703" s="29"/>
      <c r="Q703" s="29"/>
      <c r="R703" s="29"/>
      <c r="S703" s="29"/>
      <c r="T703" s="29"/>
      <c r="U703" s="29"/>
      <c r="V703" s="29"/>
      <c r="W703" s="29"/>
      <c r="X703" s="29"/>
      <c r="Y703" s="29"/>
      <c r="Z703" s="29" t="str">
        <f t="shared" si="57"/>
        <v/>
      </c>
      <c r="AM703" s="6"/>
    </row>
    <row r="704" spans="1:39" x14ac:dyDescent="0.2">
      <c r="A704" t="str">
        <f>IFERROR(IF(AND(A693=A694,A694=A695,A695=A696,A696=A697,A697=A698,A698=A699,A699=A700,A700=A701,A701=A702,A702=A703),IF(A703+1&gt;MATCH(0,Input_Lieferant!$B$9:$B$158,-1),"",A703+1),A703),"")</f>
        <v/>
      </c>
      <c r="B704" s="29"/>
      <c r="C704" s="29"/>
      <c r="D704" s="29" t="str">
        <f t="shared" si="60"/>
        <v/>
      </c>
      <c r="E704" s="29"/>
      <c r="F704" s="29"/>
      <c r="G704" t="str">
        <f>IF(A704&lt;&gt;"", _xlfn.IFNA(INDEX(Grunddaten!$A$9:$R$134,MATCH(A704,Input_Lieferant!$B$9:$B$134,0),MATCH(Z704,Grunddaten!$A$8:$R$8,0)),""), "")&amp;""</f>
        <v/>
      </c>
      <c r="H704" s="29"/>
      <c r="I704" s="29"/>
      <c r="J704" s="29"/>
      <c r="K704" s="29"/>
      <c r="L704" s="29"/>
      <c r="M704" s="29"/>
      <c r="N704" s="29"/>
      <c r="O704" s="29"/>
      <c r="P704" s="29"/>
      <c r="Q704" s="29"/>
      <c r="R704" s="29"/>
      <c r="S704" s="29"/>
      <c r="T704" s="29"/>
      <c r="U704" s="29"/>
      <c r="V704" s="29"/>
      <c r="W704" s="29"/>
      <c r="X704" s="29"/>
      <c r="Y704" s="29"/>
      <c r="Z704" s="29" t="str">
        <f t="shared" si="57"/>
        <v/>
      </c>
      <c r="AM704" s="6"/>
    </row>
    <row r="705" spans="1:39" x14ac:dyDescent="0.2">
      <c r="A705" s="54" t="str">
        <f>IFERROR(IF(AND(A694=A695,A695=A696,A696=A697,A697=A698,A698=A699,A699=A700,A700=A701,A701=A702,A702=A703,A703=A704),IF(A704+1&gt;MATCH(0,Input_Lieferant!$B$9:$B$158,-1),"",A704+1),A704),"")</f>
        <v/>
      </c>
      <c r="B705" s="30"/>
      <c r="C705" s="30"/>
      <c r="D705" s="30" t="str">
        <f t="shared" si="60"/>
        <v/>
      </c>
      <c r="E705" s="30"/>
      <c r="F705" s="30"/>
      <c r="G705" s="54" t="str">
        <f>IF(A705&lt;&gt;"", _xlfn.IFNA(INDEX(Grunddaten!$A$9:$R$134,MATCH(A705,Input_Lieferant!$B$9:$B$134,0),MATCH(Z705,Grunddaten!$A$8:$R$8,0)),""), "")&amp;""</f>
        <v/>
      </c>
      <c r="H705" s="30"/>
      <c r="I705" s="30"/>
      <c r="J705" s="30"/>
      <c r="K705" s="30"/>
      <c r="L705" s="30"/>
      <c r="M705" s="30"/>
      <c r="N705" s="30"/>
      <c r="O705" s="30"/>
      <c r="P705" s="30"/>
      <c r="Q705" s="30"/>
      <c r="R705" s="30"/>
      <c r="S705" s="30"/>
      <c r="T705" s="30"/>
      <c r="U705" s="30"/>
      <c r="V705" s="30"/>
      <c r="W705" s="30"/>
      <c r="X705" s="30"/>
      <c r="Y705" s="30"/>
      <c r="Z705" s="89" t="str">
        <f t="shared" si="57"/>
        <v/>
      </c>
      <c r="AM705" s="6"/>
    </row>
    <row r="706" spans="1:39" x14ac:dyDescent="0.2">
      <c r="A706" t="str">
        <f>IFERROR(IF(AND(A695=A696,A696=A697,A697=A698,A698=A699,A699=A700,A700=A701,A701=A702,A702=A703,A703=A704,A704=A705),IF(A705+1&gt;MATCH(0,Input_Lieferant!$B$9:$B$158,-1),"",A705+1),A705),"")</f>
        <v/>
      </c>
      <c r="B706" s="29"/>
      <c r="C706" s="29"/>
      <c r="D706" s="29" t="str">
        <f t="shared" si="60"/>
        <v/>
      </c>
      <c r="E706" s="29"/>
      <c r="F706" s="29"/>
      <c r="G706" t="str">
        <f>IF(A706&lt;&gt;"", _xlfn.IFNA(INDEX(Grunddaten!$A$9:$R$134,MATCH(A706,Input_Lieferant!$B$9:$B$134,0),MATCH(Z706,Grunddaten!$A$8:$R$8,0)),""), "")&amp;""</f>
        <v/>
      </c>
      <c r="H706" s="29"/>
      <c r="I706" s="29"/>
      <c r="J706" s="29"/>
      <c r="K706" s="29"/>
      <c r="L706" s="29"/>
      <c r="M706" s="29"/>
      <c r="N706" s="29"/>
      <c r="O706" s="29"/>
      <c r="P706" s="29"/>
      <c r="Q706" s="29"/>
      <c r="R706" s="29"/>
      <c r="S706" s="29"/>
      <c r="T706" s="29"/>
      <c r="U706" s="29"/>
      <c r="V706" s="29"/>
      <c r="W706" s="29"/>
      <c r="X706" s="29"/>
      <c r="Y706" s="29"/>
      <c r="Z706" s="29" t="str">
        <f t="shared" si="57"/>
        <v/>
      </c>
      <c r="AM706" s="6"/>
    </row>
    <row r="707" spans="1:39" x14ac:dyDescent="0.2">
      <c r="A707" t="str">
        <f>IFERROR(IF(AND(A696=A697,A697=A698,A698=A699,A699=A700,A700=A701,A701=A702,A702=A703,A703=A704,A704=A705,A705=A706),IF(A706+1&gt;MATCH(0,Input_Lieferant!$B$9:$B$158,-1),"",A706+1),A706),"")</f>
        <v/>
      </c>
      <c r="B707" s="29"/>
      <c r="C707" s="29"/>
      <c r="D707" s="29" t="str">
        <f t="shared" si="60"/>
        <v/>
      </c>
      <c r="E707" s="29"/>
      <c r="F707" s="29"/>
      <c r="G707" t="str">
        <f>IF(A707&lt;&gt;"", _xlfn.IFNA(INDEX(Grunddaten!$A$9:$R$134,MATCH(A707,Input_Lieferant!$B$9:$B$134,0),MATCH(Z707,Grunddaten!$A$8:$R$8,0)),""), "")&amp;""</f>
        <v/>
      </c>
      <c r="H707" s="29"/>
      <c r="I707" s="29"/>
      <c r="J707" s="29"/>
      <c r="K707" s="29"/>
      <c r="L707" s="29"/>
      <c r="M707" s="29"/>
      <c r="N707" s="29"/>
      <c r="O707" s="29"/>
      <c r="P707" s="29"/>
      <c r="Q707" s="29"/>
      <c r="R707" s="29"/>
      <c r="S707" s="29"/>
      <c r="T707" s="29"/>
      <c r="U707" s="29"/>
      <c r="V707" s="29"/>
      <c r="W707" s="29"/>
      <c r="X707" s="29"/>
      <c r="Y707" s="29"/>
      <c r="Z707" s="29" t="str">
        <f t="shared" si="57"/>
        <v/>
      </c>
      <c r="AM707" s="6"/>
    </row>
    <row r="708" spans="1:39" x14ac:dyDescent="0.2">
      <c r="A708" t="str">
        <f>IFERROR(IF(AND(A697=A698,A698=A699,A699=A700,A700=A701,A701=A702,A702=A703,A703=A704,A704=A705,A705=A706,A706=A707),IF(A707+1&gt;MATCH(0,Input_Lieferant!$B$9:$B$158,-1),"",A707+1),A707),"")</f>
        <v/>
      </c>
      <c r="B708" s="29"/>
      <c r="C708" s="29"/>
      <c r="D708" s="29" t="str">
        <f t="shared" si="60"/>
        <v/>
      </c>
      <c r="E708" s="29"/>
      <c r="F708" s="29"/>
      <c r="G708" t="str">
        <f>IF(A708&lt;&gt;"", _xlfn.IFNA(INDEX(Grunddaten!$A$9:$R$134,MATCH(A708,Input_Lieferant!$B$9:$B$134,0),MATCH(Z708,Grunddaten!$A$8:$R$8,0)),""), "")&amp;""</f>
        <v/>
      </c>
      <c r="H708" s="29"/>
      <c r="I708" s="29"/>
      <c r="J708" s="29"/>
      <c r="K708" s="29"/>
      <c r="L708" s="29"/>
      <c r="M708" s="29"/>
      <c r="N708" s="29"/>
      <c r="O708" s="29"/>
      <c r="P708" s="29"/>
      <c r="Q708" s="29"/>
      <c r="R708" s="29"/>
      <c r="S708" s="29"/>
      <c r="T708" s="29"/>
      <c r="U708" s="29"/>
      <c r="V708" s="29"/>
      <c r="W708" s="29"/>
      <c r="X708" s="29"/>
      <c r="Y708" s="29"/>
      <c r="Z708" s="29" t="str">
        <f t="shared" si="57"/>
        <v/>
      </c>
      <c r="AM708" s="6"/>
    </row>
    <row r="709" spans="1:39" x14ac:dyDescent="0.2">
      <c r="A709" t="str">
        <f>IFERROR(IF(AND(A698=A699,A699=A700,A700=A701,A701=A702,A702=A703,A703=A704,A704=A705,A705=A706,A706=A707,A707=A708),IF(A708+1&gt;MATCH(0,Input_Lieferant!$B$9:$B$158,-1),"",A708+1),A708),"")</f>
        <v/>
      </c>
      <c r="B709" s="29"/>
      <c r="C709" s="29"/>
      <c r="D709" s="29" t="str">
        <f t="shared" si="60"/>
        <v/>
      </c>
      <c r="E709" s="29"/>
      <c r="F709" s="29"/>
      <c r="G709" t="str">
        <f>IF(A709&lt;&gt;"", _xlfn.IFNA(INDEX(Grunddaten!$A$9:$R$134,MATCH(A709,Input_Lieferant!$B$9:$B$134,0),MATCH(Z709,Grunddaten!$A$8:$R$8,0)),""), "")&amp;""</f>
        <v/>
      </c>
      <c r="H709" s="29"/>
      <c r="I709" s="29"/>
      <c r="J709" s="29"/>
      <c r="K709" s="29"/>
      <c r="L709" s="29"/>
      <c r="M709" s="29"/>
      <c r="N709" s="29"/>
      <c r="O709" s="29"/>
      <c r="P709" s="29"/>
      <c r="Q709" s="29"/>
      <c r="R709" s="29"/>
      <c r="S709" s="29"/>
      <c r="T709" s="29"/>
      <c r="U709" s="29"/>
      <c r="V709" s="29"/>
      <c r="W709" s="29"/>
      <c r="X709" s="29"/>
      <c r="Y709" s="29"/>
      <c r="Z709" s="29" t="str">
        <f t="shared" si="57"/>
        <v/>
      </c>
      <c r="AM709" s="6"/>
    </row>
    <row r="710" spans="1:39" x14ac:dyDescent="0.2">
      <c r="A710" t="str">
        <f>IFERROR(IF(AND(A699=A700,A700=A701,A701=A702,A702=A703,A703=A704,A704=A705,A705=A706,A706=A707,A707=A708,A708=A709),IF(A709+1&gt;MATCH(0,Input_Lieferant!$B$9:$B$158,-1),"",A709+1),A709),"")</f>
        <v/>
      </c>
      <c r="B710" s="29"/>
      <c r="C710" s="29"/>
      <c r="D710" s="29" t="str">
        <f t="shared" ref="D710:D723" si="61">IF(A710="","","001")</f>
        <v/>
      </c>
      <c r="E710" s="29"/>
      <c r="F710" s="29"/>
      <c r="G710" t="str">
        <f>IF(A710&lt;&gt;"", _xlfn.IFNA(INDEX(Grunddaten!$A$9:$R$134,MATCH(A710,Input_Lieferant!$B$9:$B$134,0),MATCH(Z710,Grunddaten!$A$8:$R$8,0)),""), "")&amp;""</f>
        <v/>
      </c>
      <c r="H710" s="29"/>
      <c r="I710" s="29"/>
      <c r="J710" s="29"/>
      <c r="K710" s="29"/>
      <c r="L710" s="29"/>
      <c r="M710" s="29"/>
      <c r="N710" s="29"/>
      <c r="O710" s="29"/>
      <c r="P710" s="29"/>
      <c r="Q710" s="29"/>
      <c r="R710" s="29"/>
      <c r="S710" s="29"/>
      <c r="T710" s="29"/>
      <c r="U710" s="29"/>
      <c r="V710" s="29"/>
      <c r="W710" s="29"/>
      <c r="X710" s="29"/>
      <c r="Y710" s="29"/>
      <c r="Z710" s="29" t="str">
        <f t="shared" si="57"/>
        <v/>
      </c>
      <c r="AM710" s="6"/>
    </row>
    <row r="711" spans="1:39" x14ac:dyDescent="0.2">
      <c r="A711" t="str">
        <f>IFERROR(IF(AND(A700=A701,A701=A702,A702=A703,A703=A704,A704=A705,A705=A706,A706=A707,A707=A708,A708=A709,A709=A710),IF(A710+1&gt;MATCH(0,Input_Lieferant!$B$9:$B$158,-1),"",A710+1),A710),"")</f>
        <v/>
      </c>
      <c r="B711" s="29"/>
      <c r="C711" s="29"/>
      <c r="D711" s="29" t="str">
        <f t="shared" si="61"/>
        <v/>
      </c>
      <c r="E711" s="29"/>
      <c r="F711" s="29"/>
      <c r="G711" t="str">
        <f>IF(A711&lt;&gt;"", _xlfn.IFNA(INDEX(Grunddaten!$A$9:$R$134,MATCH(A711,Input_Lieferant!$B$9:$B$134,0),MATCH(Z711,Grunddaten!$A$8:$R$8,0)),""), "")&amp;""</f>
        <v/>
      </c>
      <c r="H711" s="29"/>
      <c r="I711" s="29"/>
      <c r="J711" s="29"/>
      <c r="K711" s="29"/>
      <c r="L711" s="29"/>
      <c r="M711" s="29"/>
      <c r="N711" s="29"/>
      <c r="O711" s="29"/>
      <c r="P711" s="29"/>
      <c r="Q711" s="29"/>
      <c r="R711" s="29"/>
      <c r="S711" s="29"/>
      <c r="T711" s="29"/>
      <c r="U711" s="29"/>
      <c r="V711" s="29"/>
      <c r="W711" s="29"/>
      <c r="X711" s="29"/>
      <c r="Y711" s="29"/>
      <c r="Z711" s="29" t="str">
        <f t="shared" si="57"/>
        <v/>
      </c>
      <c r="AM711" s="6"/>
    </row>
    <row r="712" spans="1:39" x14ac:dyDescent="0.2">
      <c r="A712" t="str">
        <f>IFERROR(IF(AND(A701=A702,A702=A703,A703=A704,A704=A705,A705=A706,A706=A707,A707=A708,A708=A709,A709=A710,A710=A711),IF(A711+1&gt;MATCH(0,Input_Lieferant!$B$9:$B$158,-1),"",A711+1),A711),"")</f>
        <v/>
      </c>
      <c r="B712" s="29"/>
      <c r="C712" s="29"/>
      <c r="D712" s="29" t="str">
        <f t="shared" si="61"/>
        <v/>
      </c>
      <c r="E712" s="29"/>
      <c r="F712" s="29"/>
      <c r="G712" t="str">
        <f>IF(A712&lt;&gt;"", _xlfn.IFNA(INDEX(Grunddaten!$A$9:$R$134,MATCH(A712,Input_Lieferant!$B$9:$B$134,0),MATCH(Z712,Grunddaten!$A$8:$R$8,0)),""), "")&amp;""</f>
        <v/>
      </c>
      <c r="H712" s="29"/>
      <c r="I712" s="29"/>
      <c r="J712" s="29"/>
      <c r="K712" s="29"/>
      <c r="L712" s="29"/>
      <c r="M712" s="29"/>
      <c r="N712" s="29"/>
      <c r="O712" s="29"/>
      <c r="P712" s="29"/>
      <c r="Q712" s="29"/>
      <c r="R712" s="29"/>
      <c r="S712" s="29"/>
      <c r="T712" s="29"/>
      <c r="U712" s="29"/>
      <c r="V712" s="29"/>
      <c r="W712" s="29"/>
      <c r="X712" s="29"/>
      <c r="Y712" s="29"/>
      <c r="Z712" s="29" t="str">
        <f t="shared" si="57"/>
        <v/>
      </c>
      <c r="AM712" s="6"/>
    </row>
    <row r="713" spans="1:39" x14ac:dyDescent="0.2">
      <c r="A713" t="str">
        <f>IFERROR(IF(AND(A702=A703,A703=A704,A704=A705,A705=A706,A706=A707,A707=A708,A708=A709,A709=A710,A710=A711,A711=A712),IF(A712+1&gt;MATCH(0,Input_Lieferant!$B$9:$B$158,-1),"",A712+1),A712),"")</f>
        <v/>
      </c>
      <c r="B713" s="29"/>
      <c r="C713" s="29"/>
      <c r="D713" s="29" t="str">
        <f t="shared" si="61"/>
        <v/>
      </c>
      <c r="E713" s="29"/>
      <c r="F713" s="29"/>
      <c r="G713" t="str">
        <f>IF(A713&lt;&gt;"", _xlfn.IFNA(INDEX(Grunddaten!$A$9:$R$134,MATCH(A713,Input_Lieferant!$B$9:$B$134,0),MATCH(Z713,Grunddaten!$A$8:$R$8,0)),""), "")&amp;""</f>
        <v/>
      </c>
      <c r="H713" s="29"/>
      <c r="I713" s="29"/>
      <c r="J713" s="29"/>
      <c r="K713" s="29"/>
      <c r="L713" s="29"/>
      <c r="M713" s="29"/>
      <c r="N713" s="29"/>
      <c r="O713" s="29"/>
      <c r="P713" s="29"/>
      <c r="Q713" s="29"/>
      <c r="R713" s="29"/>
      <c r="S713" s="29"/>
      <c r="T713" s="29"/>
      <c r="U713" s="29"/>
      <c r="V713" s="29"/>
      <c r="W713" s="29"/>
      <c r="X713" s="29"/>
      <c r="Y713" s="29"/>
      <c r="Z713" s="29" t="str">
        <f t="shared" si="57"/>
        <v/>
      </c>
      <c r="AM713" s="6"/>
    </row>
    <row r="714" spans="1:39" x14ac:dyDescent="0.2">
      <c r="A714" t="str">
        <f>IFERROR(IF(AND(A703=A704,A704=A705,A705=A706,A706=A707,A707=A708,A708=A709,A709=A710,A710=A711,A711=A712,A712=A713),IF(A713+1&gt;MATCH(0,Input_Lieferant!$B$9:$B$158,-1),"",A713+1),A713),"")</f>
        <v/>
      </c>
      <c r="B714" s="29"/>
      <c r="C714" s="29"/>
      <c r="D714" s="29" t="str">
        <f t="shared" si="61"/>
        <v/>
      </c>
      <c r="E714" s="29"/>
      <c r="F714" s="29"/>
      <c r="G714" t="str">
        <f>IF(A714&lt;&gt;"", _xlfn.IFNA(INDEX(Grunddaten!$A$9:$R$134,MATCH(A714,Input_Lieferant!$B$9:$B$134,0),MATCH(Z714,Grunddaten!$A$8:$R$8,0)),""), "")&amp;""</f>
        <v/>
      </c>
      <c r="H714" s="29"/>
      <c r="I714" s="29"/>
      <c r="J714" s="29"/>
      <c r="K714" s="29"/>
      <c r="L714" s="29"/>
      <c r="M714" s="29"/>
      <c r="N714" s="29"/>
      <c r="O714" s="29"/>
      <c r="P714" s="29"/>
      <c r="Q714" s="29"/>
      <c r="R714" s="29"/>
      <c r="S714" s="29"/>
      <c r="T714" s="29"/>
      <c r="U714" s="29"/>
      <c r="V714" s="29"/>
      <c r="W714" s="29"/>
      <c r="X714" s="29"/>
      <c r="Y714" s="29"/>
      <c r="Z714" s="29" t="str">
        <f t="shared" si="57"/>
        <v/>
      </c>
      <c r="AM714" s="6"/>
    </row>
    <row r="715" spans="1:39" x14ac:dyDescent="0.2">
      <c r="A715" t="str">
        <f>IFERROR(IF(AND(A704=A705,A705=A706,A706=A707,A707=A708,A708=A709,A709=A710,A710=A711,A711=A712,A712=A713,A713=A714),IF(A714+1&gt;MATCH(0,Input_Lieferant!$B$9:$B$158,-1),"",A714+1),A714),"")</f>
        <v/>
      </c>
      <c r="B715" s="29"/>
      <c r="C715" s="29"/>
      <c r="D715" s="29" t="str">
        <f t="shared" si="61"/>
        <v/>
      </c>
      <c r="E715" s="29" t="s">
        <v>178</v>
      </c>
      <c r="F715" s="29" t="s">
        <v>178</v>
      </c>
      <c r="G715" t="str">
        <f>IF(A715&lt;&gt;"", _xlfn.IFNA(INDEX(Grunddaten!$A$9:$R$134,MATCH(A715,Input_Lieferant!$B$9:$B$134,0),MATCH(Z715,Grunddaten!$A$8:$R$8,0)),""), "")&amp;""</f>
        <v/>
      </c>
      <c r="H715" s="29"/>
      <c r="I715" s="29"/>
      <c r="J715" s="29"/>
      <c r="K715" s="29"/>
      <c r="L715" s="29"/>
      <c r="M715" s="29"/>
      <c r="N715" s="29"/>
      <c r="O715" s="29"/>
      <c r="P715" s="29"/>
      <c r="Q715" s="29"/>
      <c r="R715" s="29"/>
      <c r="S715" s="29"/>
      <c r="T715" s="29"/>
      <c r="U715" s="29"/>
      <c r="V715" s="29"/>
      <c r="W715" s="29"/>
      <c r="X715" s="29"/>
      <c r="Y715" s="29"/>
      <c r="Z715" s="29" t="str">
        <f t="shared" si="57"/>
        <v/>
      </c>
      <c r="AM715" s="6"/>
    </row>
    <row r="716" spans="1:39" x14ac:dyDescent="0.2">
      <c r="A716" s="54" t="str">
        <f>IFERROR(IF(AND(A705=A706,A706=A707,A707=A708,A708=A709,A709=A710,A710=A711,A711=A712,A712=A713,A713=A714,A714=A715),IF(A715+1&gt;MATCH(0,Input_Lieferant!$B$9:$B$158,-1),"",A715+1),A715),"")</f>
        <v/>
      </c>
      <c r="B716" s="30"/>
      <c r="C716" s="30"/>
      <c r="D716" s="30" t="str">
        <f t="shared" si="61"/>
        <v/>
      </c>
      <c r="E716" s="30"/>
      <c r="F716" s="30"/>
      <c r="G716" s="54" t="str">
        <f>IF(A716&lt;&gt;"", _xlfn.IFNA(INDEX(Grunddaten!$A$9:$R$134,MATCH(A716,Input_Lieferant!$B$9:$B$134,0),MATCH(Z716,Grunddaten!$A$8:$R$8,0)),""), "")&amp;""</f>
        <v/>
      </c>
      <c r="H716" s="30"/>
      <c r="I716" s="30"/>
      <c r="J716" s="30"/>
      <c r="K716" s="30"/>
      <c r="L716" s="30"/>
      <c r="M716" s="30"/>
      <c r="N716" s="30"/>
      <c r="O716" s="30"/>
      <c r="P716" s="30"/>
      <c r="Q716" s="30"/>
      <c r="R716" s="30"/>
      <c r="S716" s="30"/>
      <c r="T716" s="30"/>
      <c r="U716" s="30"/>
      <c r="V716" s="30"/>
      <c r="W716" s="30"/>
      <c r="X716" s="30"/>
      <c r="Y716" s="30"/>
      <c r="Z716" s="89" t="str">
        <f t="shared" si="57"/>
        <v/>
      </c>
      <c r="AM716" s="6"/>
    </row>
    <row r="717" spans="1:39" x14ac:dyDescent="0.2">
      <c r="A717" t="str">
        <f>IFERROR(IF(AND(A706=A707,A707=A708,A708=A709,A709=A710,A710=A711,A711=A712,A712=A713,A713=A714,A714=A715,A715=A716),IF(A716+1&gt;MATCH(0,Input_Lieferant!$B$9:$B$158,-1),"",A716+1),A716),"")</f>
        <v/>
      </c>
      <c r="B717" s="29"/>
      <c r="C717" s="29"/>
      <c r="D717" s="29" t="str">
        <f t="shared" si="61"/>
        <v/>
      </c>
      <c r="E717" s="29"/>
      <c r="F717" s="29"/>
      <c r="G717" t="str">
        <f>IF(A717&lt;&gt;"", _xlfn.IFNA(INDEX(Grunddaten!$A$9:$R$134,MATCH(A717,Input_Lieferant!$B$9:$B$134,0),MATCH(Z717,Grunddaten!$A$8:$R$8,0)),""), "")&amp;""</f>
        <v/>
      </c>
      <c r="H717" s="29"/>
      <c r="I717" s="29"/>
      <c r="J717" s="29"/>
      <c r="K717" s="29"/>
      <c r="L717" s="29"/>
      <c r="M717" s="29"/>
      <c r="N717" s="29"/>
      <c r="O717" s="29"/>
      <c r="P717" s="29"/>
      <c r="Q717" s="29"/>
      <c r="R717" s="29"/>
      <c r="S717" s="29"/>
      <c r="T717" s="29"/>
      <c r="U717" s="29"/>
      <c r="V717" s="29"/>
      <c r="W717" s="29"/>
      <c r="X717" s="29"/>
      <c r="Y717" s="29"/>
      <c r="Z717" s="29" t="str">
        <f t="shared" si="57"/>
        <v/>
      </c>
      <c r="AM717" s="6"/>
    </row>
    <row r="718" spans="1:39" x14ac:dyDescent="0.2">
      <c r="A718" t="str">
        <f>IFERROR(IF(AND(A707=A708,A708=A709,A709=A710,A710=A711,A711=A712,A712=A713,A713=A714,A714=A715,A715=A716,A716=A717),IF(A717+1&gt;MATCH(0,Input_Lieferant!$B$9:$B$158,-1),"",A717+1),A717),"")</f>
        <v/>
      </c>
      <c r="B718" s="29"/>
      <c r="C718" s="29"/>
      <c r="D718" s="29" t="str">
        <f t="shared" si="61"/>
        <v/>
      </c>
      <c r="E718" s="29"/>
      <c r="F718" s="29"/>
      <c r="G718" t="str">
        <f>IF(A718&lt;&gt;"", _xlfn.IFNA(INDEX(Grunddaten!$A$9:$R$134,MATCH(A718,Input_Lieferant!$B$9:$B$134,0),MATCH(Z718,Grunddaten!$A$8:$R$8,0)),""), "")&amp;""</f>
        <v/>
      </c>
      <c r="H718" s="29"/>
      <c r="I718" s="29"/>
      <c r="J718" s="29"/>
      <c r="K718" s="29"/>
      <c r="L718" s="29"/>
      <c r="M718" s="29"/>
      <c r="N718" s="29"/>
      <c r="O718" s="29"/>
      <c r="P718" s="29"/>
      <c r="Q718" s="29"/>
      <c r="R718" s="29"/>
      <c r="S718" s="29"/>
      <c r="T718" s="29"/>
      <c r="U718" s="29"/>
      <c r="V718" s="29"/>
      <c r="W718" s="29"/>
      <c r="X718" s="29"/>
      <c r="Y718" s="29"/>
      <c r="Z718" s="29" t="str">
        <f t="shared" ref="Z718:Z781" si="62">IF(A718&lt;&gt;"", Z707&amp;"","")</f>
        <v/>
      </c>
      <c r="AM718" s="6"/>
    </row>
    <row r="719" spans="1:39" x14ac:dyDescent="0.2">
      <c r="A719" t="str">
        <f>IFERROR(IF(AND(A708=A709,A709=A710,A710=A711,A711=A712,A712=A713,A713=A714,A714=A715,A715=A716,A716=A717,A717=A718),IF(A718+1&gt;MATCH(0,Input_Lieferant!$B$9:$B$158,-1),"",A718+1),A718),"")</f>
        <v/>
      </c>
      <c r="B719" s="29"/>
      <c r="C719" s="29"/>
      <c r="D719" s="29" t="str">
        <f t="shared" si="61"/>
        <v/>
      </c>
      <c r="E719" s="29"/>
      <c r="F719" s="29"/>
      <c r="G719" t="str">
        <f>IF(A719&lt;&gt;"", _xlfn.IFNA(INDEX(Grunddaten!$A$9:$R$134,MATCH(A719,Input_Lieferant!$B$9:$B$134,0),MATCH(Z719,Grunddaten!$A$8:$R$8,0)),""), "")&amp;""</f>
        <v/>
      </c>
      <c r="H719" s="29"/>
      <c r="I719" s="29"/>
      <c r="J719" s="29"/>
      <c r="K719" s="29"/>
      <c r="L719" s="29"/>
      <c r="M719" s="29"/>
      <c r="N719" s="29"/>
      <c r="O719" s="29"/>
      <c r="P719" s="29"/>
      <c r="Q719" s="29"/>
      <c r="R719" s="29"/>
      <c r="S719" s="29"/>
      <c r="T719" s="29"/>
      <c r="U719" s="29"/>
      <c r="V719" s="29"/>
      <c r="W719" s="29"/>
      <c r="X719" s="29"/>
      <c r="Y719" s="29"/>
      <c r="Z719" s="29" t="str">
        <f t="shared" si="62"/>
        <v/>
      </c>
      <c r="AM719" s="6"/>
    </row>
    <row r="720" spans="1:39" x14ac:dyDescent="0.2">
      <c r="A720" t="str">
        <f>IFERROR(IF(AND(A709=A710,A710=A711,A711=A712,A712=A713,A713=A714,A714=A715,A715=A716,A716=A717,A717=A718,A718=A719),IF(A719+1&gt;MATCH(0,Input_Lieferant!$B$9:$B$158,-1),"",A719+1),A719),"")</f>
        <v/>
      </c>
      <c r="B720" s="29"/>
      <c r="C720" s="29"/>
      <c r="D720" s="29" t="str">
        <f t="shared" si="61"/>
        <v/>
      </c>
      <c r="E720" s="29"/>
      <c r="F720" s="29"/>
      <c r="G720" t="str">
        <f>IF(A720&lt;&gt;"", _xlfn.IFNA(INDEX(Grunddaten!$A$9:$R$134,MATCH(A720,Input_Lieferant!$B$9:$B$134,0),MATCH(Z720,Grunddaten!$A$8:$R$8,0)),""), "")&amp;""</f>
        <v/>
      </c>
      <c r="H720" s="29"/>
      <c r="I720" s="29"/>
      <c r="J720" s="29"/>
      <c r="K720" s="29"/>
      <c r="L720" s="29"/>
      <c r="M720" s="29"/>
      <c r="N720" s="29"/>
      <c r="O720" s="29"/>
      <c r="P720" s="29"/>
      <c r="Q720" s="29"/>
      <c r="R720" s="29"/>
      <c r="S720" s="29"/>
      <c r="T720" s="29"/>
      <c r="U720" s="29"/>
      <c r="V720" s="29"/>
      <c r="W720" s="29"/>
      <c r="X720" s="29"/>
      <c r="Y720" s="29"/>
      <c r="Z720" s="29" t="str">
        <f t="shared" si="62"/>
        <v/>
      </c>
      <c r="AM720" s="6"/>
    </row>
    <row r="721" spans="1:39" x14ac:dyDescent="0.2">
      <c r="A721" t="str">
        <f>IFERROR(IF(AND(A710=A711,A711=A712,A712=A713,A713=A714,A714=A715,A715=A716,A716=A717,A717=A718,A718=A719,A719=A720),IF(A720+1&gt;MATCH(0,Input_Lieferant!$B$9:$B$158,-1),"",A720+1),A720),"")</f>
        <v/>
      </c>
      <c r="B721" s="29"/>
      <c r="C721" s="29"/>
      <c r="D721" s="29" t="str">
        <f t="shared" si="61"/>
        <v/>
      </c>
      <c r="E721" s="29"/>
      <c r="F721" s="29"/>
      <c r="G721" t="str">
        <f>IF(A721&lt;&gt;"", _xlfn.IFNA(INDEX(Grunddaten!$A$9:$R$134,MATCH(A721,Input_Lieferant!$B$9:$B$134,0),MATCH(Z721,Grunddaten!$A$8:$R$8,0)),""), "")&amp;""</f>
        <v/>
      </c>
      <c r="H721" s="29"/>
      <c r="I721" s="29"/>
      <c r="J721" s="29"/>
      <c r="K721" s="29"/>
      <c r="L721" s="29"/>
      <c r="M721" s="29"/>
      <c r="N721" s="29"/>
      <c r="O721" s="29"/>
      <c r="P721" s="29"/>
      <c r="Q721" s="29"/>
      <c r="R721" s="29"/>
      <c r="S721" s="29"/>
      <c r="T721" s="29"/>
      <c r="U721" s="29"/>
      <c r="V721" s="29"/>
      <c r="W721" s="29"/>
      <c r="X721" s="29"/>
      <c r="Y721" s="29"/>
      <c r="Z721" s="29" t="str">
        <f t="shared" si="62"/>
        <v/>
      </c>
      <c r="AM721" s="6"/>
    </row>
    <row r="722" spans="1:39" x14ac:dyDescent="0.2">
      <c r="A722" t="str">
        <f>IFERROR(IF(AND(A711=A712,A712=A713,A713=A714,A714=A715,A715=A716,A716=A717,A717=A718,A718=A719,A719=A720,A720=A721),IF(A721+1&gt;MATCH(0,Input_Lieferant!$B$9:$B$158,-1),"",A721+1),A721),"")</f>
        <v/>
      </c>
      <c r="B722" s="29"/>
      <c r="C722" s="29"/>
      <c r="D722" s="29" t="str">
        <f t="shared" si="61"/>
        <v/>
      </c>
      <c r="E722" s="29"/>
      <c r="F722" s="29"/>
      <c r="G722" t="str">
        <f>IF(A722&lt;&gt;"", _xlfn.IFNA(INDEX(Grunddaten!$A$9:$R$134,MATCH(A722,Input_Lieferant!$B$9:$B$134,0),MATCH(Z722,Grunddaten!$A$8:$R$8,0)),""), "")&amp;""</f>
        <v/>
      </c>
      <c r="H722" s="29"/>
      <c r="I722" s="29"/>
      <c r="J722" s="29"/>
      <c r="K722" s="29"/>
      <c r="L722" s="29"/>
      <c r="M722" s="29"/>
      <c r="N722" s="29"/>
      <c r="O722" s="29"/>
      <c r="P722" s="29"/>
      <c r="Q722" s="29"/>
      <c r="R722" s="29"/>
      <c r="S722" s="29"/>
      <c r="T722" s="29"/>
      <c r="U722" s="29"/>
      <c r="V722" s="29"/>
      <c r="W722" s="29"/>
      <c r="X722" s="29"/>
      <c r="Y722" s="29"/>
      <c r="Z722" s="29" t="str">
        <f t="shared" si="62"/>
        <v/>
      </c>
      <c r="AM722" s="6"/>
    </row>
    <row r="723" spans="1:39" x14ac:dyDescent="0.2">
      <c r="A723" t="str">
        <f>IFERROR(IF(AND(A712=A713,A713=A714,A714=A715,A715=A716,A716=A717,A717=A718,A718=A719,A719=A720,A720=A721,A721=A722),IF(A722+1&gt;MATCH(0,Input_Lieferant!$B$9:$B$158,-1),"",A722+1),A722),"")</f>
        <v/>
      </c>
      <c r="B723" s="29"/>
      <c r="C723" s="29"/>
      <c r="D723" s="29" t="str">
        <f t="shared" si="61"/>
        <v/>
      </c>
      <c r="E723" s="29"/>
      <c r="F723" s="29"/>
      <c r="G723" t="str">
        <f>IF(A723&lt;&gt;"", _xlfn.IFNA(INDEX(Grunddaten!$A$9:$R$134,MATCH(A723,Input_Lieferant!$B$9:$B$134,0),MATCH(Z723,Grunddaten!$A$8:$R$8,0)),""), "")&amp;""</f>
        <v/>
      </c>
      <c r="H723" s="29"/>
      <c r="I723" s="29"/>
      <c r="J723" s="29"/>
      <c r="K723" s="29"/>
      <c r="L723" s="29"/>
      <c r="M723" s="29"/>
      <c r="N723" s="29"/>
      <c r="O723" s="29"/>
      <c r="P723" s="29"/>
      <c r="Q723" s="29"/>
      <c r="R723" s="29"/>
      <c r="S723" s="29"/>
      <c r="T723" s="29"/>
      <c r="U723" s="29"/>
      <c r="V723" s="29"/>
      <c r="W723" s="29"/>
      <c r="X723" s="29"/>
      <c r="Y723" s="29"/>
      <c r="Z723" s="29" t="str">
        <f t="shared" si="62"/>
        <v/>
      </c>
      <c r="AM723" s="6"/>
    </row>
    <row r="724" spans="1:39" x14ac:dyDescent="0.2">
      <c r="A724" t="str">
        <f>IFERROR(IF(AND(A713=A714,A714=A715,A715=A716,A716=A717,A717=A718,A718=A719,A719=A720,A720=A721,A721=A722,A722=A723),IF(A723+1&gt;MATCH(0,Input_Lieferant!$B$9:$B$158,-1),"",A723+1),A723),"")</f>
        <v/>
      </c>
      <c r="B724" s="29"/>
      <c r="C724" s="29"/>
      <c r="D724" s="29" t="str">
        <f t="shared" ref="D724:D737" si="63">IF(A724="","","001")</f>
        <v/>
      </c>
      <c r="E724" s="29"/>
      <c r="F724" s="29"/>
      <c r="G724" t="str">
        <f>IF(A724&lt;&gt;"", _xlfn.IFNA(INDEX(Grunddaten!$A$9:$R$134,MATCH(A724,Input_Lieferant!$B$9:$B$134,0),MATCH(Z724,Grunddaten!$A$8:$R$8,0)),""), "")&amp;""</f>
        <v/>
      </c>
      <c r="H724" s="29"/>
      <c r="I724" s="29"/>
      <c r="J724" s="29"/>
      <c r="K724" s="29"/>
      <c r="L724" s="29"/>
      <c r="M724" s="29"/>
      <c r="N724" s="29"/>
      <c r="O724" s="29"/>
      <c r="P724" s="29"/>
      <c r="Q724" s="29"/>
      <c r="R724" s="29"/>
      <c r="S724" s="29"/>
      <c r="T724" s="29"/>
      <c r="U724" s="29"/>
      <c r="V724" s="29"/>
      <c r="W724" s="29"/>
      <c r="X724" s="29"/>
      <c r="Y724" s="29"/>
      <c r="Z724" s="29" t="str">
        <f t="shared" si="62"/>
        <v/>
      </c>
      <c r="AM724" s="6"/>
    </row>
    <row r="725" spans="1:39" x14ac:dyDescent="0.2">
      <c r="A725" t="str">
        <f>IFERROR(IF(AND(A714=A715,A715=A716,A716=A717,A717=A718,A718=A719,A719=A720,A720=A721,A721=A722,A722=A723,A723=A724),IF(A724+1&gt;MATCH(0,Input_Lieferant!$B$9:$B$158,-1),"",A724+1),A724),"")</f>
        <v/>
      </c>
      <c r="B725" s="29"/>
      <c r="C725" s="29"/>
      <c r="D725" s="29" t="str">
        <f t="shared" si="63"/>
        <v/>
      </c>
      <c r="E725" s="29"/>
      <c r="F725" s="29"/>
      <c r="G725" t="str">
        <f>IF(A725&lt;&gt;"", _xlfn.IFNA(INDEX(Grunddaten!$A$9:$R$134,MATCH(A725,Input_Lieferant!$B$9:$B$134,0),MATCH(Z725,Grunddaten!$A$8:$R$8,0)),""), "")&amp;""</f>
        <v/>
      </c>
      <c r="H725" s="29"/>
      <c r="I725" s="29"/>
      <c r="J725" s="29"/>
      <c r="K725" s="29"/>
      <c r="L725" s="29"/>
      <c r="M725" s="29"/>
      <c r="N725" s="29"/>
      <c r="O725" s="29"/>
      <c r="P725" s="29"/>
      <c r="Q725" s="29"/>
      <c r="R725" s="29"/>
      <c r="S725" s="29"/>
      <c r="T725" s="29"/>
      <c r="U725" s="29"/>
      <c r="V725" s="29"/>
      <c r="W725" s="29"/>
      <c r="X725" s="29"/>
      <c r="Y725" s="29"/>
      <c r="Z725" s="29" t="str">
        <f t="shared" si="62"/>
        <v/>
      </c>
      <c r="AM725" s="6"/>
    </row>
    <row r="726" spans="1:39" x14ac:dyDescent="0.2">
      <c r="A726" t="str">
        <f>IFERROR(IF(AND(A715=A716,A716=A717,A717=A718,A718=A719,A719=A720,A720=A721,A721=A722,A722=A723,A723=A724,A724=A725),IF(A725+1&gt;MATCH(0,Input_Lieferant!$B$9:$B$158,-1),"",A725+1),A725),"")</f>
        <v/>
      </c>
      <c r="B726" s="29"/>
      <c r="C726" s="29"/>
      <c r="D726" s="29" t="str">
        <f t="shared" si="63"/>
        <v/>
      </c>
      <c r="E726" s="29"/>
      <c r="F726" s="29"/>
      <c r="G726" t="str">
        <f>IF(A726&lt;&gt;"", _xlfn.IFNA(INDEX(Grunddaten!$A$9:$R$134,MATCH(A726,Input_Lieferant!$B$9:$B$134,0),MATCH(Z726,Grunddaten!$A$8:$R$8,0)),""), "")&amp;""</f>
        <v/>
      </c>
      <c r="H726" s="29"/>
      <c r="I726" s="29"/>
      <c r="J726" s="29"/>
      <c r="K726" s="29"/>
      <c r="L726" s="29"/>
      <c r="M726" s="29"/>
      <c r="N726" s="29"/>
      <c r="O726" s="29"/>
      <c r="P726" s="29"/>
      <c r="Q726" s="29"/>
      <c r="R726" s="29"/>
      <c r="S726" s="29"/>
      <c r="T726" s="29"/>
      <c r="U726" s="29"/>
      <c r="V726" s="29"/>
      <c r="W726" s="29"/>
      <c r="X726" s="29"/>
      <c r="Y726" s="29"/>
      <c r="Z726" s="29" t="str">
        <f t="shared" si="62"/>
        <v/>
      </c>
      <c r="AM726" s="6"/>
    </row>
    <row r="727" spans="1:39" x14ac:dyDescent="0.2">
      <c r="A727" s="54" t="str">
        <f>IFERROR(IF(AND(A716=A717,A717=A718,A718=A719,A719=A720,A720=A721,A721=A722,A722=A723,A723=A724,A724=A725,A725=A726),IF(A726+1&gt;MATCH(0,Input_Lieferant!$B$9:$B$158,-1),"",A726+1),A726),"")</f>
        <v/>
      </c>
      <c r="B727" s="30"/>
      <c r="C727" s="30"/>
      <c r="D727" s="30" t="str">
        <f t="shared" si="63"/>
        <v/>
      </c>
      <c r="E727" s="30"/>
      <c r="F727" s="30"/>
      <c r="G727" s="54" t="str">
        <f>IF(A727&lt;&gt;"", _xlfn.IFNA(INDEX(Grunddaten!$A$9:$R$134,MATCH(A727,Input_Lieferant!$B$9:$B$134,0),MATCH(Z727,Grunddaten!$A$8:$R$8,0)),""), "")&amp;""</f>
        <v/>
      </c>
      <c r="H727" s="30"/>
      <c r="I727" s="30"/>
      <c r="J727" s="30"/>
      <c r="K727" s="30"/>
      <c r="L727" s="30"/>
      <c r="M727" s="30"/>
      <c r="N727" s="30"/>
      <c r="O727" s="30"/>
      <c r="P727" s="30"/>
      <c r="Q727" s="30"/>
      <c r="R727" s="30"/>
      <c r="S727" s="30"/>
      <c r="T727" s="30"/>
      <c r="U727" s="30"/>
      <c r="V727" s="30"/>
      <c r="W727" s="30"/>
      <c r="X727" s="30"/>
      <c r="Y727" s="30"/>
      <c r="Z727" s="89" t="str">
        <f t="shared" si="62"/>
        <v/>
      </c>
      <c r="AM727" s="6"/>
    </row>
    <row r="728" spans="1:39" x14ac:dyDescent="0.2">
      <c r="A728" t="str">
        <f>IFERROR(IF(AND(A717=A718,A718=A719,A719=A720,A720=A721,A721=A722,A722=A723,A723=A724,A724=A725,A725=A726,A726=A727),IF(A727+1&gt;MATCH(0,Input_Lieferant!$B$9:$B$158,-1),"",A727+1),A727),"")</f>
        <v/>
      </c>
      <c r="B728" s="29"/>
      <c r="C728" s="29"/>
      <c r="D728" s="29" t="str">
        <f t="shared" si="63"/>
        <v/>
      </c>
      <c r="E728" s="29"/>
      <c r="F728" s="29"/>
      <c r="G728" t="str">
        <f>IF(A728&lt;&gt;"", _xlfn.IFNA(INDEX(Grunddaten!$A$9:$R$134,MATCH(A728,Input_Lieferant!$B$9:$B$134,0),MATCH(Z728,Grunddaten!$A$8:$R$8,0)),""), "")&amp;""</f>
        <v/>
      </c>
      <c r="H728" s="29"/>
      <c r="I728" s="29"/>
      <c r="J728" s="29"/>
      <c r="K728" s="29"/>
      <c r="L728" s="29"/>
      <c r="M728" s="29"/>
      <c r="N728" s="29"/>
      <c r="O728" s="29"/>
      <c r="P728" s="29"/>
      <c r="Q728" s="29"/>
      <c r="R728" s="29"/>
      <c r="S728" s="29"/>
      <c r="T728" s="29"/>
      <c r="U728" s="29"/>
      <c r="V728" s="29"/>
      <c r="W728" s="29"/>
      <c r="X728" s="29"/>
      <c r="Y728" s="29"/>
      <c r="Z728" s="29" t="str">
        <f t="shared" si="62"/>
        <v/>
      </c>
      <c r="AM728" s="6"/>
    </row>
    <row r="729" spans="1:39" x14ac:dyDescent="0.2">
      <c r="A729" t="str">
        <f>IFERROR(IF(AND(A718=A719,A719=A720,A720=A721,A721=A722,A722=A723,A723=A724,A724=A725,A725=A726,A726=A727,A727=A728),IF(A728+1&gt;MATCH(0,Input_Lieferant!$B$9:$B$158,-1),"",A728+1),A728),"")</f>
        <v/>
      </c>
      <c r="B729" s="29"/>
      <c r="C729" s="29"/>
      <c r="D729" s="29" t="str">
        <f t="shared" si="63"/>
        <v/>
      </c>
      <c r="E729" s="29" t="s">
        <v>178</v>
      </c>
      <c r="F729" s="29" t="s">
        <v>178</v>
      </c>
      <c r="G729" t="str">
        <f>IF(A729&lt;&gt;"", _xlfn.IFNA(INDEX(Grunddaten!$A$9:$R$134,MATCH(A729,Input_Lieferant!$B$9:$B$134,0),MATCH(Z729,Grunddaten!$A$8:$R$8,0)),""), "")&amp;""</f>
        <v/>
      </c>
      <c r="H729" s="29"/>
      <c r="I729" s="29"/>
      <c r="J729" s="29"/>
      <c r="K729" s="29"/>
      <c r="L729" s="29"/>
      <c r="M729" s="29"/>
      <c r="N729" s="29"/>
      <c r="O729" s="29"/>
      <c r="P729" s="29"/>
      <c r="Q729" s="29"/>
      <c r="R729" s="29"/>
      <c r="S729" s="29"/>
      <c r="T729" s="29"/>
      <c r="U729" s="29"/>
      <c r="V729" s="29"/>
      <c r="W729" s="29"/>
      <c r="X729" s="29"/>
      <c r="Y729" s="29"/>
      <c r="Z729" s="29" t="str">
        <f t="shared" si="62"/>
        <v/>
      </c>
      <c r="AM729" s="6"/>
    </row>
    <row r="730" spans="1:39" x14ac:dyDescent="0.2">
      <c r="A730" t="str">
        <f>IFERROR(IF(AND(A719=A720,A720=A721,A721=A722,A722=A723,A723=A724,A724=A725,A725=A726,A726=A727,A727=A728,A728=A729),IF(A729+1&gt;MATCH(0,Input_Lieferant!$B$9:$B$158,-1),"",A729+1),A729),"")</f>
        <v/>
      </c>
      <c r="B730" s="29"/>
      <c r="C730" s="29"/>
      <c r="D730" s="29" t="str">
        <f t="shared" si="63"/>
        <v/>
      </c>
      <c r="E730" s="29"/>
      <c r="F730" s="29"/>
      <c r="G730" t="str">
        <f>IF(A730&lt;&gt;"", _xlfn.IFNA(INDEX(Grunddaten!$A$9:$R$134,MATCH(A730,Input_Lieferant!$B$9:$B$134,0),MATCH(Z730,Grunddaten!$A$8:$R$8,0)),""), "")&amp;""</f>
        <v/>
      </c>
      <c r="H730" s="29"/>
      <c r="I730" s="29"/>
      <c r="J730" s="29"/>
      <c r="K730" s="29"/>
      <c r="L730" s="29"/>
      <c r="M730" s="29"/>
      <c r="N730" s="29"/>
      <c r="O730" s="29"/>
      <c r="P730" s="29"/>
      <c r="Q730" s="29"/>
      <c r="R730" s="29"/>
      <c r="S730" s="29"/>
      <c r="T730" s="29"/>
      <c r="U730" s="29"/>
      <c r="V730" s="29"/>
      <c r="W730" s="29"/>
      <c r="X730" s="29"/>
      <c r="Y730" s="29"/>
      <c r="Z730" s="29" t="str">
        <f t="shared" si="62"/>
        <v/>
      </c>
      <c r="AM730" s="6"/>
    </row>
    <row r="731" spans="1:39" x14ac:dyDescent="0.2">
      <c r="A731" t="str">
        <f>IFERROR(IF(AND(A720=A721,A721=A722,A722=A723,A723=A724,A724=A725,A725=A726,A726=A727,A727=A728,A728=A729,A729=A730),IF(A730+1&gt;MATCH(0,Input_Lieferant!$B$9:$B$158,-1),"",A730+1),A730),"")</f>
        <v/>
      </c>
      <c r="B731" s="29"/>
      <c r="C731" s="29"/>
      <c r="D731" s="29" t="str">
        <f t="shared" si="63"/>
        <v/>
      </c>
      <c r="E731" s="29"/>
      <c r="F731" s="29"/>
      <c r="G731" t="str">
        <f>IF(A731&lt;&gt;"", _xlfn.IFNA(INDEX(Grunddaten!$A$9:$R$134,MATCH(A731,Input_Lieferant!$B$9:$B$134,0),MATCH(Z731,Grunddaten!$A$8:$R$8,0)),""), "")&amp;""</f>
        <v/>
      </c>
      <c r="H731" s="29"/>
      <c r="I731" s="29"/>
      <c r="J731" s="29"/>
      <c r="K731" s="29"/>
      <c r="L731" s="29"/>
      <c r="M731" s="29"/>
      <c r="N731" s="29"/>
      <c r="O731" s="29"/>
      <c r="P731" s="29"/>
      <c r="Q731" s="29"/>
      <c r="R731" s="29"/>
      <c r="S731" s="29"/>
      <c r="T731" s="29"/>
      <c r="U731" s="29"/>
      <c r="V731" s="29"/>
      <c r="W731" s="29"/>
      <c r="X731" s="29"/>
      <c r="Y731" s="29"/>
      <c r="Z731" s="29" t="str">
        <f t="shared" si="62"/>
        <v/>
      </c>
      <c r="AM731" s="6"/>
    </row>
    <row r="732" spans="1:39" x14ac:dyDescent="0.2">
      <c r="A732" t="str">
        <f>IFERROR(IF(AND(A721=A722,A722=A723,A723=A724,A724=A725,A725=A726,A726=A727,A727=A728,A728=A729,A729=A730,A730=A731),IF(A731+1&gt;MATCH(0,Input_Lieferant!$B$9:$B$158,-1),"",A731+1),A731),"")</f>
        <v/>
      </c>
      <c r="B732" s="29"/>
      <c r="C732" s="29"/>
      <c r="D732" s="29" t="str">
        <f t="shared" si="63"/>
        <v/>
      </c>
      <c r="E732" s="29"/>
      <c r="F732" s="29"/>
      <c r="G732" t="str">
        <f>IF(A732&lt;&gt;"", _xlfn.IFNA(INDEX(Grunddaten!$A$9:$R$134,MATCH(A732,Input_Lieferant!$B$9:$B$134,0),MATCH(Z732,Grunddaten!$A$8:$R$8,0)),""), "")&amp;""</f>
        <v/>
      </c>
      <c r="H732" s="29"/>
      <c r="I732" s="29"/>
      <c r="J732" s="29"/>
      <c r="K732" s="29"/>
      <c r="L732" s="29"/>
      <c r="M732" s="29"/>
      <c r="N732" s="29"/>
      <c r="O732" s="29"/>
      <c r="P732" s="29"/>
      <c r="Q732" s="29"/>
      <c r="R732" s="29"/>
      <c r="S732" s="29"/>
      <c r="T732" s="29"/>
      <c r="U732" s="29"/>
      <c r="V732" s="29"/>
      <c r="W732" s="29"/>
      <c r="X732" s="29"/>
      <c r="Y732" s="29"/>
      <c r="Z732" s="29" t="str">
        <f t="shared" si="62"/>
        <v/>
      </c>
      <c r="AM732" s="6"/>
    </row>
    <row r="733" spans="1:39" x14ac:dyDescent="0.2">
      <c r="A733" t="str">
        <f>IFERROR(IF(AND(A722=A723,A723=A724,A724=A725,A725=A726,A726=A727,A727=A728,A728=A729,A729=A730,A730=A731,A731=A732),IF(A732+1&gt;MATCH(0,Input_Lieferant!$B$9:$B$158,-1),"",A732+1),A732),"")</f>
        <v/>
      </c>
      <c r="B733" s="29"/>
      <c r="C733" s="29"/>
      <c r="D733" s="29" t="str">
        <f t="shared" si="63"/>
        <v/>
      </c>
      <c r="E733" s="29"/>
      <c r="F733" s="29"/>
      <c r="G733" t="str">
        <f>IF(A733&lt;&gt;"", _xlfn.IFNA(INDEX(Grunddaten!$A$9:$R$134,MATCH(A733,Input_Lieferant!$B$9:$B$134,0),MATCH(Z733,Grunddaten!$A$8:$R$8,0)),""), "")&amp;""</f>
        <v/>
      </c>
      <c r="H733" s="29"/>
      <c r="I733" s="29"/>
      <c r="J733" s="29"/>
      <c r="K733" s="29"/>
      <c r="L733" s="29"/>
      <c r="M733" s="29"/>
      <c r="N733" s="29"/>
      <c r="O733" s="29"/>
      <c r="P733" s="29"/>
      <c r="Q733" s="29"/>
      <c r="R733" s="29"/>
      <c r="S733" s="29"/>
      <c r="T733" s="29"/>
      <c r="U733" s="29"/>
      <c r="V733" s="29"/>
      <c r="W733" s="29"/>
      <c r="X733" s="29"/>
      <c r="Y733" s="29"/>
      <c r="Z733" s="29" t="str">
        <f t="shared" si="62"/>
        <v/>
      </c>
      <c r="AM733" s="6"/>
    </row>
    <row r="734" spans="1:39" x14ac:dyDescent="0.2">
      <c r="A734" t="str">
        <f>IFERROR(IF(AND(A723=A724,A724=A725,A725=A726,A726=A727,A727=A728,A728=A729,A729=A730,A730=A731,A731=A732,A732=A733),IF(A733+1&gt;MATCH(0,Input_Lieferant!$B$9:$B$158,-1),"",A733+1),A733),"")</f>
        <v/>
      </c>
      <c r="B734" s="29"/>
      <c r="C734" s="29"/>
      <c r="D734" s="29" t="str">
        <f t="shared" si="63"/>
        <v/>
      </c>
      <c r="E734" s="29"/>
      <c r="F734" s="29"/>
      <c r="G734" t="str">
        <f>IF(A734&lt;&gt;"", _xlfn.IFNA(INDEX(Grunddaten!$A$9:$R$134,MATCH(A734,Input_Lieferant!$B$9:$B$134,0),MATCH(Z734,Grunddaten!$A$8:$R$8,0)),""), "")&amp;""</f>
        <v/>
      </c>
      <c r="H734" s="29"/>
      <c r="I734" s="29"/>
      <c r="J734" s="29"/>
      <c r="K734" s="29"/>
      <c r="L734" s="29"/>
      <c r="M734" s="29"/>
      <c r="N734" s="29"/>
      <c r="O734" s="29"/>
      <c r="P734" s="29"/>
      <c r="Q734" s="29"/>
      <c r="R734" s="29"/>
      <c r="S734" s="29"/>
      <c r="T734" s="29"/>
      <c r="U734" s="29"/>
      <c r="V734" s="29"/>
      <c r="W734" s="29"/>
      <c r="X734" s="29"/>
      <c r="Y734" s="29"/>
      <c r="Z734" s="29" t="str">
        <f t="shared" si="62"/>
        <v/>
      </c>
      <c r="AM734" s="6"/>
    </row>
    <row r="735" spans="1:39" x14ac:dyDescent="0.2">
      <c r="A735" t="str">
        <f>IFERROR(IF(AND(A724=A725,A725=A726,A726=A727,A727=A728,A728=A729,A729=A730,A730=A731,A731=A732,A732=A733,A733=A734),IF(A734+1&gt;MATCH(0,Input_Lieferant!$B$9:$B$158,-1),"",A734+1),A734),"")</f>
        <v/>
      </c>
      <c r="B735" s="29"/>
      <c r="C735" s="29"/>
      <c r="D735" s="29" t="str">
        <f t="shared" si="63"/>
        <v/>
      </c>
      <c r="E735" s="29"/>
      <c r="F735" s="29"/>
      <c r="G735" t="str">
        <f>IF(A735&lt;&gt;"", _xlfn.IFNA(INDEX(Grunddaten!$A$9:$R$134,MATCH(A735,Input_Lieferant!$B$9:$B$134,0),MATCH(Z735,Grunddaten!$A$8:$R$8,0)),""), "")&amp;""</f>
        <v/>
      </c>
      <c r="H735" s="29"/>
      <c r="I735" s="29"/>
      <c r="J735" s="29"/>
      <c r="K735" s="29"/>
      <c r="L735" s="29"/>
      <c r="M735" s="29"/>
      <c r="N735" s="29"/>
      <c r="O735" s="29"/>
      <c r="P735" s="29"/>
      <c r="Q735" s="29"/>
      <c r="R735" s="29"/>
      <c r="S735" s="29"/>
      <c r="T735" s="29"/>
      <c r="U735" s="29"/>
      <c r="V735" s="29"/>
      <c r="W735" s="29"/>
      <c r="X735" s="29"/>
      <c r="Y735" s="29"/>
      <c r="Z735" s="29" t="str">
        <f t="shared" si="62"/>
        <v/>
      </c>
      <c r="AM735" s="6"/>
    </row>
    <row r="736" spans="1:39" x14ac:dyDescent="0.2">
      <c r="A736" t="str">
        <f>IFERROR(IF(AND(A725=A726,A726=A727,A727=A728,A728=A729,A729=A730,A730=A731,A731=A732,A732=A733,A733=A734,A734=A735),IF(A735+1&gt;MATCH(0,Input_Lieferant!$B$9:$B$158,-1),"",A735+1),A735),"")</f>
        <v/>
      </c>
      <c r="B736" s="29"/>
      <c r="C736" s="29"/>
      <c r="D736" s="29" t="str">
        <f t="shared" si="63"/>
        <v/>
      </c>
      <c r="E736" s="29"/>
      <c r="F736" s="29"/>
      <c r="G736" t="str">
        <f>IF(A736&lt;&gt;"", _xlfn.IFNA(INDEX(Grunddaten!$A$9:$R$134,MATCH(A736,Input_Lieferant!$B$9:$B$134,0),MATCH(Z736,Grunddaten!$A$8:$R$8,0)),""), "")&amp;""</f>
        <v/>
      </c>
      <c r="H736" s="29"/>
      <c r="I736" s="29"/>
      <c r="J736" s="29"/>
      <c r="K736" s="29"/>
      <c r="L736" s="29"/>
      <c r="M736" s="29"/>
      <c r="N736" s="29"/>
      <c r="O736" s="29"/>
      <c r="P736" s="29"/>
      <c r="Q736" s="29"/>
      <c r="R736" s="29"/>
      <c r="S736" s="29"/>
      <c r="T736" s="29"/>
      <c r="U736" s="29"/>
      <c r="V736" s="29"/>
      <c r="W736" s="29"/>
      <c r="X736" s="29"/>
      <c r="Y736" s="29"/>
      <c r="Z736" s="29" t="str">
        <f t="shared" si="62"/>
        <v/>
      </c>
      <c r="AM736" s="6"/>
    </row>
    <row r="737" spans="1:39" x14ac:dyDescent="0.2">
      <c r="A737" t="str">
        <f>IFERROR(IF(AND(A726=A727,A727=A728,A728=A729,A729=A730,A730=A731,A731=A732,A732=A733,A733=A734,A734=A735,A735=A736),IF(A736+1&gt;MATCH(0,Input_Lieferant!$B$9:$B$158,-1),"",A736+1),A736),"")</f>
        <v/>
      </c>
      <c r="B737" s="29"/>
      <c r="C737" s="29"/>
      <c r="D737" s="29" t="str">
        <f t="shared" si="63"/>
        <v/>
      </c>
      <c r="E737" s="29"/>
      <c r="F737" s="29"/>
      <c r="G737" t="str">
        <f>IF(A737&lt;&gt;"", _xlfn.IFNA(INDEX(Grunddaten!$A$9:$R$134,MATCH(A737,Input_Lieferant!$B$9:$B$134,0),MATCH(Z737,Grunddaten!$A$8:$R$8,0)),""), "")&amp;""</f>
        <v/>
      </c>
      <c r="H737" s="29"/>
      <c r="I737" s="29"/>
      <c r="J737" s="29"/>
      <c r="K737" s="29"/>
      <c r="L737" s="29"/>
      <c r="M737" s="29"/>
      <c r="N737" s="29"/>
      <c r="O737" s="29"/>
      <c r="P737" s="29"/>
      <c r="Q737" s="29"/>
      <c r="R737" s="29"/>
      <c r="S737" s="29"/>
      <c r="T737" s="29"/>
      <c r="U737" s="29"/>
      <c r="V737" s="29"/>
      <c r="W737" s="29"/>
      <c r="X737" s="29"/>
      <c r="Y737" s="29"/>
      <c r="Z737" s="29" t="str">
        <f t="shared" si="62"/>
        <v/>
      </c>
      <c r="AM737" s="6"/>
    </row>
    <row r="738" spans="1:39" x14ac:dyDescent="0.2">
      <c r="A738" s="54" t="str">
        <f>IFERROR(IF(AND(A727=A728,A728=A729,A729=A730,A730=A731,A731=A732,A732=A733,A733=A734,A734=A735,A735=A736,A736=A737),IF(A737+1&gt;MATCH(0,Input_Lieferant!$B$9:$B$158,-1),"",A737+1),A737),"")</f>
        <v/>
      </c>
      <c r="B738" s="30"/>
      <c r="C738" s="30"/>
      <c r="D738" s="30" t="str">
        <f t="shared" ref="D738:D751" si="64">IF(A738="","","001")</f>
        <v/>
      </c>
      <c r="E738" s="30"/>
      <c r="F738" s="30"/>
      <c r="G738" s="54" t="str">
        <f>IF(A738&lt;&gt;"", _xlfn.IFNA(INDEX(Grunddaten!$A$9:$R$134,MATCH(A738,Input_Lieferant!$B$9:$B$134,0),MATCH(Z738,Grunddaten!$A$8:$R$8,0)),""), "")&amp;""</f>
        <v/>
      </c>
      <c r="H738" s="30"/>
      <c r="I738" s="30"/>
      <c r="J738" s="30"/>
      <c r="K738" s="30"/>
      <c r="L738" s="30"/>
      <c r="M738" s="30"/>
      <c r="N738" s="30"/>
      <c r="O738" s="30"/>
      <c r="P738" s="30"/>
      <c r="Q738" s="30"/>
      <c r="R738" s="30"/>
      <c r="S738" s="30"/>
      <c r="T738" s="30"/>
      <c r="U738" s="30"/>
      <c r="V738" s="30"/>
      <c r="W738" s="30"/>
      <c r="X738" s="30"/>
      <c r="Y738" s="30"/>
      <c r="Z738" s="89" t="str">
        <f t="shared" si="62"/>
        <v/>
      </c>
      <c r="AM738" s="6"/>
    </row>
    <row r="739" spans="1:39" x14ac:dyDescent="0.2">
      <c r="A739" t="str">
        <f>IFERROR(IF(AND(A728=A729,A729=A730,A730=A731,A731=A732,A732=A733,A733=A734,A734=A735,A735=A736,A736=A737,A737=A738),IF(A738+1&gt;MATCH(0,Input_Lieferant!$B$9:$B$158,-1),"",A738+1),A738),"")</f>
        <v/>
      </c>
      <c r="B739" s="29"/>
      <c r="C739" s="29"/>
      <c r="D739" s="29" t="str">
        <f t="shared" si="64"/>
        <v/>
      </c>
      <c r="E739" s="29"/>
      <c r="F739" s="29"/>
      <c r="G739" t="str">
        <f>IF(A739&lt;&gt;"", _xlfn.IFNA(INDEX(Grunddaten!$A$9:$R$134,MATCH(A739,Input_Lieferant!$B$9:$B$134,0),MATCH(Z739,Grunddaten!$A$8:$R$8,0)),""), "")&amp;""</f>
        <v/>
      </c>
      <c r="H739" s="29"/>
      <c r="I739" s="29"/>
      <c r="J739" s="29"/>
      <c r="K739" s="29"/>
      <c r="L739" s="29"/>
      <c r="M739" s="29"/>
      <c r="N739" s="29"/>
      <c r="O739" s="29"/>
      <c r="P739" s="29"/>
      <c r="Q739" s="29"/>
      <c r="R739" s="29"/>
      <c r="S739" s="29"/>
      <c r="T739" s="29"/>
      <c r="U739" s="29"/>
      <c r="V739" s="29"/>
      <c r="W739" s="29"/>
      <c r="X739" s="29"/>
      <c r="Y739" s="29"/>
      <c r="Z739" s="29" t="str">
        <f t="shared" si="62"/>
        <v/>
      </c>
      <c r="AM739" s="6"/>
    </row>
    <row r="740" spans="1:39" x14ac:dyDescent="0.2">
      <c r="A740" t="str">
        <f>IFERROR(IF(AND(A729=A730,A730=A731,A731=A732,A732=A733,A733=A734,A734=A735,A735=A736,A736=A737,A737=A738,A738=A739),IF(A739+1&gt;MATCH(0,Input_Lieferant!$B$9:$B$158,-1),"",A739+1),A739),"")</f>
        <v/>
      </c>
      <c r="B740" s="29"/>
      <c r="C740" s="29"/>
      <c r="D740" s="29" t="str">
        <f t="shared" si="64"/>
        <v/>
      </c>
      <c r="E740" s="29"/>
      <c r="F740" s="29"/>
      <c r="G740" t="str">
        <f>IF(A740&lt;&gt;"", _xlfn.IFNA(INDEX(Grunddaten!$A$9:$R$134,MATCH(A740,Input_Lieferant!$B$9:$B$134,0),MATCH(Z740,Grunddaten!$A$8:$R$8,0)),""), "")&amp;""</f>
        <v/>
      </c>
      <c r="H740" s="29"/>
      <c r="I740" s="29"/>
      <c r="J740" s="29"/>
      <c r="K740" s="29"/>
      <c r="L740" s="29"/>
      <c r="M740" s="29"/>
      <c r="N740" s="29"/>
      <c r="O740" s="29"/>
      <c r="P740" s="29"/>
      <c r="Q740" s="29"/>
      <c r="R740" s="29"/>
      <c r="S740" s="29"/>
      <c r="T740" s="29"/>
      <c r="U740" s="29"/>
      <c r="V740" s="29"/>
      <c r="W740" s="29"/>
      <c r="X740" s="29"/>
      <c r="Y740" s="29"/>
      <c r="Z740" s="29" t="str">
        <f t="shared" si="62"/>
        <v/>
      </c>
      <c r="AM740" s="6"/>
    </row>
    <row r="741" spans="1:39" x14ac:dyDescent="0.2">
      <c r="A741" t="str">
        <f>IFERROR(IF(AND(A730=A731,A731=A732,A732=A733,A733=A734,A734=A735,A735=A736,A736=A737,A737=A738,A738=A739,A739=A740),IF(A740+1&gt;MATCH(0,Input_Lieferant!$B$9:$B$158,-1),"",A740+1),A740),"")</f>
        <v/>
      </c>
      <c r="B741" s="29"/>
      <c r="C741" s="29"/>
      <c r="D741" s="29" t="str">
        <f t="shared" si="64"/>
        <v/>
      </c>
      <c r="E741" s="29"/>
      <c r="F741" s="29"/>
      <c r="G741" t="str">
        <f>IF(A741&lt;&gt;"", _xlfn.IFNA(INDEX(Grunddaten!$A$9:$R$134,MATCH(A741,Input_Lieferant!$B$9:$B$134,0),MATCH(Z741,Grunddaten!$A$8:$R$8,0)),""), "")&amp;""</f>
        <v/>
      </c>
      <c r="H741" s="29"/>
      <c r="I741" s="29"/>
      <c r="J741" s="29"/>
      <c r="K741" s="29"/>
      <c r="L741" s="29"/>
      <c r="M741" s="29"/>
      <c r="N741" s="29"/>
      <c r="O741" s="29"/>
      <c r="P741" s="29"/>
      <c r="Q741" s="29"/>
      <c r="R741" s="29"/>
      <c r="S741" s="29"/>
      <c r="T741" s="29"/>
      <c r="U741" s="29"/>
      <c r="V741" s="29"/>
      <c r="W741" s="29"/>
      <c r="X741" s="29"/>
      <c r="Y741" s="29"/>
      <c r="Z741" s="29" t="str">
        <f t="shared" si="62"/>
        <v/>
      </c>
      <c r="AM741" s="6"/>
    </row>
    <row r="742" spans="1:39" x14ac:dyDescent="0.2">
      <c r="A742" t="str">
        <f>IFERROR(IF(AND(A731=A732,A732=A733,A733=A734,A734=A735,A735=A736,A736=A737,A737=A738,A738=A739,A739=A740,A740=A741),IF(A741+1&gt;MATCH(0,Input_Lieferant!$B$9:$B$158,-1),"",A741+1),A741),"")</f>
        <v/>
      </c>
      <c r="B742" s="29"/>
      <c r="C742" s="29"/>
      <c r="D742" s="29" t="str">
        <f t="shared" si="64"/>
        <v/>
      </c>
      <c r="E742" s="29"/>
      <c r="F742" s="29"/>
      <c r="G742" t="str">
        <f>IF(A742&lt;&gt;"", _xlfn.IFNA(INDEX(Grunddaten!$A$9:$R$134,MATCH(A742,Input_Lieferant!$B$9:$B$134,0),MATCH(Z742,Grunddaten!$A$8:$R$8,0)),""), "")&amp;""</f>
        <v/>
      </c>
      <c r="H742" s="29"/>
      <c r="I742" s="29"/>
      <c r="J742" s="29"/>
      <c r="K742" s="29"/>
      <c r="L742" s="29"/>
      <c r="M742" s="29"/>
      <c r="N742" s="29"/>
      <c r="O742" s="29"/>
      <c r="P742" s="29"/>
      <c r="Q742" s="29"/>
      <c r="R742" s="29"/>
      <c r="S742" s="29"/>
      <c r="T742" s="29"/>
      <c r="U742" s="29"/>
      <c r="V742" s="29"/>
      <c r="W742" s="29"/>
      <c r="X742" s="29"/>
      <c r="Y742" s="29"/>
      <c r="Z742" s="29" t="str">
        <f t="shared" si="62"/>
        <v/>
      </c>
      <c r="AM742" s="6"/>
    </row>
    <row r="743" spans="1:39" x14ac:dyDescent="0.2">
      <c r="A743" t="str">
        <f>IFERROR(IF(AND(A732=A733,A733=A734,A734=A735,A735=A736,A736=A737,A737=A738,A738=A739,A739=A740,A740=A741,A741=A742),IF(A742+1&gt;MATCH(0,Input_Lieferant!$B$9:$B$158,-1),"",A742+1),A742),"")</f>
        <v/>
      </c>
      <c r="B743" s="29"/>
      <c r="C743" s="29"/>
      <c r="D743" s="29" t="str">
        <f t="shared" si="64"/>
        <v/>
      </c>
      <c r="E743" s="29" t="s">
        <v>178</v>
      </c>
      <c r="F743" s="29" t="s">
        <v>178</v>
      </c>
      <c r="G743" t="str">
        <f>IF(A743&lt;&gt;"", _xlfn.IFNA(INDEX(Grunddaten!$A$9:$R$134,MATCH(A743,Input_Lieferant!$B$9:$B$134,0),MATCH(Z743,Grunddaten!$A$8:$R$8,0)),""), "")&amp;""</f>
        <v/>
      </c>
      <c r="H743" s="29"/>
      <c r="I743" s="29"/>
      <c r="J743" s="29"/>
      <c r="K743" s="29"/>
      <c r="L743" s="29"/>
      <c r="M743" s="29"/>
      <c r="N743" s="29"/>
      <c r="O743" s="29"/>
      <c r="P743" s="29"/>
      <c r="Q743" s="29"/>
      <c r="R743" s="29"/>
      <c r="S743" s="29"/>
      <c r="T743" s="29"/>
      <c r="U743" s="29"/>
      <c r="V743" s="29"/>
      <c r="W743" s="29"/>
      <c r="X743" s="29"/>
      <c r="Y743" s="29"/>
      <c r="Z743" s="29" t="str">
        <f t="shared" si="62"/>
        <v/>
      </c>
      <c r="AM743" s="6"/>
    </row>
    <row r="744" spans="1:39" x14ac:dyDescent="0.2">
      <c r="A744" t="str">
        <f>IFERROR(IF(AND(A733=A734,A734=A735,A735=A736,A736=A737,A737=A738,A738=A739,A739=A740,A740=A741,A741=A742,A742=A743),IF(A743+1&gt;MATCH(0,Input_Lieferant!$B$9:$B$158,-1),"",A743+1),A743),"")</f>
        <v/>
      </c>
      <c r="B744" s="29"/>
      <c r="C744" s="29"/>
      <c r="D744" s="29" t="str">
        <f t="shared" si="64"/>
        <v/>
      </c>
      <c r="E744" s="29"/>
      <c r="F744" s="29"/>
      <c r="G744" t="str">
        <f>IF(A744&lt;&gt;"", _xlfn.IFNA(INDEX(Grunddaten!$A$9:$R$134,MATCH(A744,Input_Lieferant!$B$9:$B$134,0),MATCH(Z744,Grunddaten!$A$8:$R$8,0)),""), "")&amp;""</f>
        <v/>
      </c>
      <c r="H744" s="29"/>
      <c r="I744" s="29"/>
      <c r="J744" s="29"/>
      <c r="K744" s="29"/>
      <c r="L744" s="29"/>
      <c r="M744" s="29"/>
      <c r="N744" s="29"/>
      <c r="O744" s="29"/>
      <c r="P744" s="29"/>
      <c r="Q744" s="29"/>
      <c r="R744" s="29"/>
      <c r="S744" s="29"/>
      <c r="T744" s="29"/>
      <c r="U744" s="29"/>
      <c r="V744" s="29"/>
      <c r="W744" s="29"/>
      <c r="X744" s="29"/>
      <c r="Y744" s="29"/>
      <c r="Z744" s="29" t="str">
        <f t="shared" si="62"/>
        <v/>
      </c>
      <c r="AM744" s="6"/>
    </row>
    <row r="745" spans="1:39" x14ac:dyDescent="0.2">
      <c r="A745" t="str">
        <f>IFERROR(IF(AND(A734=A735,A735=A736,A736=A737,A737=A738,A738=A739,A739=A740,A740=A741,A741=A742,A742=A743,A743=A744),IF(A744+1&gt;MATCH(0,Input_Lieferant!$B$9:$B$158,-1),"",A744+1),A744),"")</f>
        <v/>
      </c>
      <c r="B745" s="29"/>
      <c r="C745" s="29"/>
      <c r="D745" s="29" t="str">
        <f t="shared" si="64"/>
        <v/>
      </c>
      <c r="E745" s="29"/>
      <c r="F745" s="29"/>
      <c r="G745" t="str">
        <f>IF(A745&lt;&gt;"", _xlfn.IFNA(INDEX(Grunddaten!$A$9:$R$134,MATCH(A745,Input_Lieferant!$B$9:$B$134,0),MATCH(Z745,Grunddaten!$A$8:$R$8,0)),""), "")&amp;""</f>
        <v/>
      </c>
      <c r="H745" s="29"/>
      <c r="I745" s="29"/>
      <c r="J745" s="29"/>
      <c r="K745" s="29"/>
      <c r="L745" s="29"/>
      <c r="M745" s="29"/>
      <c r="N745" s="29"/>
      <c r="O745" s="29"/>
      <c r="P745" s="29"/>
      <c r="Q745" s="29"/>
      <c r="R745" s="29"/>
      <c r="S745" s="29"/>
      <c r="T745" s="29"/>
      <c r="U745" s="29"/>
      <c r="V745" s="29"/>
      <c r="W745" s="29"/>
      <c r="X745" s="29"/>
      <c r="Y745" s="29"/>
      <c r="Z745" s="29" t="str">
        <f t="shared" si="62"/>
        <v/>
      </c>
      <c r="AM745" s="6"/>
    </row>
    <row r="746" spans="1:39" x14ac:dyDescent="0.2">
      <c r="A746" t="str">
        <f>IFERROR(IF(AND(A735=A736,A736=A737,A737=A738,A738=A739,A739=A740,A740=A741,A741=A742,A742=A743,A743=A744,A744=A745),IF(A745+1&gt;MATCH(0,Input_Lieferant!$B$9:$B$158,-1),"",A745+1),A745),"")</f>
        <v/>
      </c>
      <c r="B746" s="29"/>
      <c r="C746" s="29"/>
      <c r="D746" s="29" t="str">
        <f t="shared" si="64"/>
        <v/>
      </c>
      <c r="E746" s="29"/>
      <c r="F746" s="29"/>
      <c r="G746" t="str">
        <f>IF(A746&lt;&gt;"", _xlfn.IFNA(INDEX(Grunddaten!$A$9:$R$134,MATCH(A746,Input_Lieferant!$B$9:$B$134,0),MATCH(Z746,Grunddaten!$A$8:$R$8,0)),""), "")&amp;""</f>
        <v/>
      </c>
      <c r="H746" s="29"/>
      <c r="I746" s="29"/>
      <c r="J746" s="29"/>
      <c r="K746" s="29"/>
      <c r="L746" s="29"/>
      <c r="M746" s="29"/>
      <c r="N746" s="29"/>
      <c r="O746" s="29"/>
      <c r="P746" s="29"/>
      <c r="Q746" s="29"/>
      <c r="R746" s="29"/>
      <c r="S746" s="29"/>
      <c r="T746" s="29"/>
      <c r="U746" s="29"/>
      <c r="V746" s="29"/>
      <c r="W746" s="29"/>
      <c r="X746" s="29"/>
      <c r="Y746" s="29"/>
      <c r="Z746" s="29" t="str">
        <f t="shared" si="62"/>
        <v/>
      </c>
      <c r="AM746" s="6"/>
    </row>
    <row r="747" spans="1:39" x14ac:dyDescent="0.2">
      <c r="A747" t="str">
        <f>IFERROR(IF(AND(A736=A737,A737=A738,A738=A739,A739=A740,A740=A741,A741=A742,A742=A743,A743=A744,A744=A745,A745=A746),IF(A746+1&gt;MATCH(0,Input_Lieferant!$B$9:$B$158,-1),"",A746+1),A746),"")</f>
        <v/>
      </c>
      <c r="B747" s="29"/>
      <c r="C747" s="29"/>
      <c r="D747" s="29" t="str">
        <f t="shared" si="64"/>
        <v/>
      </c>
      <c r="E747" s="29"/>
      <c r="F747" s="29"/>
      <c r="G747" t="str">
        <f>IF(A747&lt;&gt;"", _xlfn.IFNA(INDEX(Grunddaten!$A$9:$R$134,MATCH(A747,Input_Lieferant!$B$9:$B$134,0),MATCH(Z747,Grunddaten!$A$8:$R$8,0)),""), "")&amp;""</f>
        <v/>
      </c>
      <c r="H747" s="29"/>
      <c r="I747" s="29"/>
      <c r="J747" s="29"/>
      <c r="K747" s="29"/>
      <c r="L747" s="29"/>
      <c r="M747" s="29"/>
      <c r="N747" s="29"/>
      <c r="O747" s="29"/>
      <c r="P747" s="29"/>
      <c r="Q747" s="29"/>
      <c r="R747" s="29"/>
      <c r="S747" s="29"/>
      <c r="T747" s="29"/>
      <c r="U747" s="29"/>
      <c r="V747" s="29"/>
      <c r="W747" s="29"/>
      <c r="X747" s="29"/>
      <c r="Y747" s="29"/>
      <c r="Z747" s="29" t="str">
        <f t="shared" si="62"/>
        <v/>
      </c>
      <c r="AM747" s="6"/>
    </row>
    <row r="748" spans="1:39" x14ac:dyDescent="0.2">
      <c r="A748" t="str">
        <f>IFERROR(IF(AND(A737=A738,A738=A739,A739=A740,A740=A741,A741=A742,A742=A743,A743=A744,A744=A745,A745=A746,A746=A747),IF(A747+1&gt;MATCH(0,Input_Lieferant!$B$9:$B$158,-1),"",A747+1),A747),"")</f>
        <v/>
      </c>
      <c r="B748" s="29"/>
      <c r="C748" s="29"/>
      <c r="D748" s="29" t="str">
        <f t="shared" si="64"/>
        <v/>
      </c>
      <c r="E748" s="29"/>
      <c r="F748" s="29"/>
      <c r="G748" t="str">
        <f>IF(A748&lt;&gt;"", _xlfn.IFNA(INDEX(Grunddaten!$A$9:$R$134,MATCH(A748,Input_Lieferant!$B$9:$B$134,0),MATCH(Z748,Grunddaten!$A$8:$R$8,0)),""), "")&amp;""</f>
        <v/>
      </c>
      <c r="H748" s="29"/>
      <c r="I748" s="29"/>
      <c r="J748" s="29"/>
      <c r="K748" s="29"/>
      <c r="L748" s="29"/>
      <c r="M748" s="29"/>
      <c r="N748" s="29"/>
      <c r="O748" s="29"/>
      <c r="P748" s="29"/>
      <c r="Q748" s="29"/>
      <c r="R748" s="29"/>
      <c r="S748" s="29"/>
      <c r="T748" s="29"/>
      <c r="U748" s="29"/>
      <c r="V748" s="29"/>
      <c r="W748" s="29"/>
      <c r="X748" s="29"/>
      <c r="Y748" s="29"/>
      <c r="Z748" s="29" t="str">
        <f t="shared" si="62"/>
        <v/>
      </c>
      <c r="AM748" s="6"/>
    </row>
    <row r="749" spans="1:39" x14ac:dyDescent="0.2">
      <c r="A749" s="54" t="str">
        <f>IFERROR(IF(AND(A738=A739,A739=A740,A740=A741,A741=A742,A742=A743,A743=A744,A744=A745,A745=A746,A746=A747,A747=A748),IF(A748+1&gt;MATCH(0,Input_Lieferant!$B$9:$B$158,-1),"",A748+1),A748),"")</f>
        <v/>
      </c>
      <c r="B749" s="30"/>
      <c r="C749" s="30"/>
      <c r="D749" s="30" t="str">
        <f t="shared" si="64"/>
        <v/>
      </c>
      <c r="E749" s="30"/>
      <c r="F749" s="30"/>
      <c r="G749" s="54" t="str">
        <f>IF(A749&lt;&gt;"", _xlfn.IFNA(INDEX(Grunddaten!$A$9:$R$134,MATCH(A749,Input_Lieferant!$B$9:$B$134,0),MATCH(Z749,Grunddaten!$A$8:$R$8,0)),""), "")&amp;""</f>
        <v/>
      </c>
      <c r="H749" s="30"/>
      <c r="I749" s="30"/>
      <c r="J749" s="30"/>
      <c r="K749" s="30"/>
      <c r="L749" s="30"/>
      <c r="M749" s="30"/>
      <c r="N749" s="30"/>
      <c r="O749" s="30"/>
      <c r="P749" s="30"/>
      <c r="Q749" s="30"/>
      <c r="R749" s="30"/>
      <c r="S749" s="30"/>
      <c r="T749" s="30"/>
      <c r="U749" s="30"/>
      <c r="V749" s="30"/>
      <c r="W749" s="30"/>
      <c r="X749" s="30"/>
      <c r="Y749" s="30"/>
      <c r="Z749" s="89" t="str">
        <f t="shared" si="62"/>
        <v/>
      </c>
      <c r="AM749" s="6"/>
    </row>
    <row r="750" spans="1:39" x14ac:dyDescent="0.2">
      <c r="A750" t="str">
        <f>IFERROR(IF(AND(A739=A740,A740=A741,A741=A742,A742=A743,A743=A744,A744=A745,A745=A746,A746=A747,A747=A748,A748=A749),IF(A749+1&gt;MATCH(0,Input_Lieferant!$B$9:$B$158,-1),"",A749+1),A749),"")</f>
        <v/>
      </c>
      <c r="B750" s="29"/>
      <c r="C750" s="29"/>
      <c r="D750" s="29" t="str">
        <f t="shared" si="64"/>
        <v/>
      </c>
      <c r="E750" s="29"/>
      <c r="F750" s="29"/>
      <c r="G750" t="str">
        <f>IF(A750&lt;&gt;"", _xlfn.IFNA(INDEX(Grunddaten!$A$9:$R$134,MATCH(A750,Input_Lieferant!$B$9:$B$134,0),MATCH(Z750,Grunddaten!$A$8:$R$8,0)),""), "")&amp;""</f>
        <v/>
      </c>
      <c r="H750" s="29"/>
      <c r="I750" s="29"/>
      <c r="J750" s="29"/>
      <c r="K750" s="29"/>
      <c r="L750" s="29"/>
      <c r="M750" s="29"/>
      <c r="N750" s="29"/>
      <c r="O750" s="29"/>
      <c r="P750" s="29"/>
      <c r="Q750" s="29"/>
      <c r="R750" s="29"/>
      <c r="S750" s="29"/>
      <c r="T750" s="29"/>
      <c r="U750" s="29"/>
      <c r="V750" s="29"/>
      <c r="W750" s="29"/>
      <c r="X750" s="29"/>
      <c r="Y750" s="29"/>
      <c r="Z750" s="29" t="str">
        <f t="shared" si="62"/>
        <v/>
      </c>
      <c r="AM750" s="6"/>
    </row>
    <row r="751" spans="1:39" x14ac:dyDescent="0.2">
      <c r="A751" t="str">
        <f>IFERROR(IF(AND(A740=A741,A741=A742,A742=A743,A743=A744,A744=A745,A745=A746,A746=A747,A747=A748,A748=A749,A749=A750),IF(A750+1&gt;MATCH(0,Input_Lieferant!$B$9:$B$158,-1),"",A750+1),A750),"")</f>
        <v/>
      </c>
      <c r="B751" s="29"/>
      <c r="C751" s="29"/>
      <c r="D751" s="29" t="str">
        <f t="shared" si="64"/>
        <v/>
      </c>
      <c r="E751" s="29"/>
      <c r="F751" s="29"/>
      <c r="G751" t="str">
        <f>IF(A751&lt;&gt;"", _xlfn.IFNA(INDEX(Grunddaten!$A$9:$R$134,MATCH(A751,Input_Lieferant!$B$9:$B$134,0),MATCH(Z751,Grunddaten!$A$8:$R$8,0)),""), "")&amp;""</f>
        <v/>
      </c>
      <c r="H751" s="29"/>
      <c r="I751" s="29"/>
      <c r="J751" s="29"/>
      <c r="K751" s="29"/>
      <c r="L751" s="29"/>
      <c r="M751" s="29"/>
      <c r="N751" s="29"/>
      <c r="O751" s="29"/>
      <c r="P751" s="29"/>
      <c r="Q751" s="29"/>
      <c r="R751" s="29"/>
      <c r="S751" s="29"/>
      <c r="T751" s="29"/>
      <c r="U751" s="29"/>
      <c r="V751" s="29"/>
      <c r="W751" s="29"/>
      <c r="X751" s="29"/>
      <c r="Y751" s="29"/>
      <c r="Z751" s="29" t="str">
        <f t="shared" si="62"/>
        <v/>
      </c>
      <c r="AM751" s="6"/>
    </row>
    <row r="752" spans="1:39" x14ac:dyDescent="0.2">
      <c r="A752" t="str">
        <f>IFERROR(IF(AND(A741=A742,A742=A743,A743=A744,A744=A745,A745=A746,A746=A747,A747=A748,A748=A749,A749=A750,A750=A751),IF(A751+1&gt;MATCH(0,Input_Lieferant!$B$9:$B$158,-1),"",A751+1),A751),"")</f>
        <v/>
      </c>
      <c r="B752" s="29"/>
      <c r="C752" s="29"/>
      <c r="D752" s="29" t="str">
        <f t="shared" ref="D752:D765" si="65">IF(A752="","","001")</f>
        <v/>
      </c>
      <c r="E752" s="29"/>
      <c r="F752" s="29"/>
      <c r="G752" t="str">
        <f>IF(A752&lt;&gt;"", _xlfn.IFNA(INDEX(Grunddaten!$A$9:$R$134,MATCH(A752,Input_Lieferant!$B$9:$B$134,0),MATCH(Z752,Grunddaten!$A$8:$R$8,0)),""), "")&amp;""</f>
        <v/>
      </c>
      <c r="H752" s="29"/>
      <c r="I752" s="29"/>
      <c r="J752" s="29"/>
      <c r="K752" s="29"/>
      <c r="L752" s="29"/>
      <c r="M752" s="29"/>
      <c r="N752" s="29"/>
      <c r="O752" s="29"/>
      <c r="P752" s="29"/>
      <c r="Q752" s="29"/>
      <c r="R752" s="29"/>
      <c r="S752" s="29"/>
      <c r="T752" s="29"/>
      <c r="U752" s="29"/>
      <c r="V752" s="29"/>
      <c r="W752" s="29"/>
      <c r="X752" s="29"/>
      <c r="Y752" s="29"/>
      <c r="Z752" s="29" t="str">
        <f t="shared" si="62"/>
        <v/>
      </c>
      <c r="AM752" s="6"/>
    </row>
    <row r="753" spans="1:39" x14ac:dyDescent="0.2">
      <c r="A753" t="str">
        <f>IFERROR(IF(AND(A742=A743,A743=A744,A744=A745,A745=A746,A746=A747,A747=A748,A748=A749,A749=A750,A750=A751,A751=A752),IF(A752+1&gt;MATCH(0,Input_Lieferant!$B$9:$B$158,-1),"",A752+1),A752),"")</f>
        <v/>
      </c>
      <c r="B753" s="29"/>
      <c r="C753" s="29"/>
      <c r="D753" s="29" t="str">
        <f t="shared" si="65"/>
        <v/>
      </c>
      <c r="E753" s="29"/>
      <c r="F753" s="29"/>
      <c r="G753" t="str">
        <f>IF(A753&lt;&gt;"", _xlfn.IFNA(INDEX(Grunddaten!$A$9:$R$134,MATCH(A753,Input_Lieferant!$B$9:$B$134,0),MATCH(Z753,Grunddaten!$A$8:$R$8,0)),""), "")&amp;""</f>
        <v/>
      </c>
      <c r="H753" s="29"/>
      <c r="I753" s="29"/>
      <c r="J753" s="29"/>
      <c r="K753" s="29"/>
      <c r="L753" s="29"/>
      <c r="M753" s="29"/>
      <c r="N753" s="29"/>
      <c r="O753" s="29"/>
      <c r="P753" s="29"/>
      <c r="Q753" s="29"/>
      <c r="R753" s="29"/>
      <c r="S753" s="29"/>
      <c r="T753" s="29"/>
      <c r="U753" s="29"/>
      <c r="V753" s="29"/>
      <c r="W753" s="29"/>
      <c r="X753" s="29"/>
      <c r="Y753" s="29"/>
      <c r="Z753" s="29" t="str">
        <f t="shared" si="62"/>
        <v/>
      </c>
      <c r="AM753" s="6"/>
    </row>
    <row r="754" spans="1:39" x14ac:dyDescent="0.2">
      <c r="A754" t="str">
        <f>IFERROR(IF(AND(A743=A744,A744=A745,A745=A746,A746=A747,A747=A748,A748=A749,A749=A750,A750=A751,A751=A752,A752=A753),IF(A753+1&gt;MATCH(0,Input_Lieferant!$B$9:$B$158,-1),"",A753+1),A753),"")</f>
        <v/>
      </c>
      <c r="B754" s="29"/>
      <c r="C754" s="29"/>
      <c r="D754" s="29" t="str">
        <f t="shared" si="65"/>
        <v/>
      </c>
      <c r="E754" s="29"/>
      <c r="F754" s="29"/>
      <c r="G754" t="str">
        <f>IF(A754&lt;&gt;"", _xlfn.IFNA(INDEX(Grunddaten!$A$9:$R$134,MATCH(A754,Input_Lieferant!$B$9:$B$134,0),MATCH(Z754,Grunddaten!$A$8:$R$8,0)),""), "")&amp;""</f>
        <v/>
      </c>
      <c r="H754" s="29"/>
      <c r="I754" s="29"/>
      <c r="J754" s="29"/>
      <c r="K754" s="29"/>
      <c r="L754" s="29"/>
      <c r="M754" s="29"/>
      <c r="N754" s="29"/>
      <c r="O754" s="29"/>
      <c r="P754" s="29"/>
      <c r="Q754" s="29"/>
      <c r="R754" s="29"/>
      <c r="S754" s="29"/>
      <c r="T754" s="29"/>
      <c r="U754" s="29"/>
      <c r="V754" s="29"/>
      <c r="W754" s="29"/>
      <c r="X754" s="29"/>
      <c r="Y754" s="29"/>
      <c r="Z754" s="29" t="str">
        <f t="shared" si="62"/>
        <v/>
      </c>
      <c r="AM754" s="6"/>
    </row>
    <row r="755" spans="1:39" x14ac:dyDescent="0.2">
      <c r="A755" t="str">
        <f>IFERROR(IF(AND(A744=A745,A745=A746,A746=A747,A747=A748,A748=A749,A749=A750,A750=A751,A751=A752,A752=A753,A753=A754),IF(A754+1&gt;MATCH(0,Input_Lieferant!$B$9:$B$158,-1),"",A754+1),A754),"")</f>
        <v/>
      </c>
      <c r="B755" s="29"/>
      <c r="C755" s="29"/>
      <c r="D755" s="29" t="str">
        <f t="shared" si="65"/>
        <v/>
      </c>
      <c r="E755" s="29"/>
      <c r="F755" s="29"/>
      <c r="G755" t="str">
        <f>IF(A755&lt;&gt;"", _xlfn.IFNA(INDEX(Grunddaten!$A$9:$R$134,MATCH(A755,Input_Lieferant!$B$9:$B$134,0),MATCH(Z755,Grunddaten!$A$8:$R$8,0)),""), "")&amp;""</f>
        <v/>
      </c>
      <c r="H755" s="29"/>
      <c r="I755" s="29"/>
      <c r="J755" s="29"/>
      <c r="K755" s="29"/>
      <c r="L755" s="29"/>
      <c r="M755" s="29"/>
      <c r="N755" s="29"/>
      <c r="O755" s="29"/>
      <c r="P755" s="29"/>
      <c r="Q755" s="29"/>
      <c r="R755" s="29"/>
      <c r="S755" s="29"/>
      <c r="T755" s="29"/>
      <c r="U755" s="29"/>
      <c r="V755" s="29"/>
      <c r="W755" s="29"/>
      <c r="X755" s="29"/>
      <c r="Y755" s="29"/>
      <c r="Z755" s="29" t="str">
        <f t="shared" si="62"/>
        <v/>
      </c>
      <c r="AM755" s="6"/>
    </row>
    <row r="756" spans="1:39" x14ac:dyDescent="0.2">
      <c r="A756" t="str">
        <f>IFERROR(IF(AND(A745=A746,A746=A747,A747=A748,A748=A749,A749=A750,A750=A751,A751=A752,A752=A753,A753=A754,A754=A755),IF(A755+1&gt;MATCH(0,Input_Lieferant!$B$9:$B$158,-1),"",A755+1),A755),"")</f>
        <v/>
      </c>
      <c r="B756" s="29"/>
      <c r="C756" s="29"/>
      <c r="D756" s="29" t="str">
        <f t="shared" si="65"/>
        <v/>
      </c>
      <c r="E756" s="29"/>
      <c r="F756" s="29"/>
      <c r="G756" t="str">
        <f>IF(A756&lt;&gt;"", _xlfn.IFNA(INDEX(Grunddaten!$A$9:$R$134,MATCH(A756,Input_Lieferant!$B$9:$B$134,0),MATCH(Z756,Grunddaten!$A$8:$R$8,0)),""), "")&amp;""</f>
        <v/>
      </c>
      <c r="H756" s="29"/>
      <c r="I756" s="29"/>
      <c r="J756" s="29"/>
      <c r="K756" s="29"/>
      <c r="L756" s="29"/>
      <c r="M756" s="29"/>
      <c r="N756" s="29"/>
      <c r="O756" s="29"/>
      <c r="P756" s="29"/>
      <c r="Q756" s="29"/>
      <c r="R756" s="29"/>
      <c r="S756" s="29"/>
      <c r="T756" s="29"/>
      <c r="U756" s="29"/>
      <c r="V756" s="29"/>
      <c r="W756" s="29"/>
      <c r="X756" s="29"/>
      <c r="Y756" s="29"/>
      <c r="Z756" s="29" t="str">
        <f t="shared" si="62"/>
        <v/>
      </c>
      <c r="AM756" s="6"/>
    </row>
    <row r="757" spans="1:39" x14ac:dyDescent="0.2">
      <c r="A757" t="str">
        <f>IFERROR(IF(AND(A746=A747,A747=A748,A748=A749,A749=A750,A750=A751,A751=A752,A752=A753,A753=A754,A754=A755,A755=A756),IF(A756+1&gt;MATCH(0,Input_Lieferant!$B$9:$B$158,-1),"",A756+1),A756),"")</f>
        <v/>
      </c>
      <c r="B757" s="29"/>
      <c r="C757" s="29"/>
      <c r="D757" s="29" t="str">
        <f t="shared" si="65"/>
        <v/>
      </c>
      <c r="E757" s="29" t="s">
        <v>178</v>
      </c>
      <c r="F757" s="29" t="s">
        <v>178</v>
      </c>
      <c r="G757" t="str">
        <f>IF(A757&lt;&gt;"", _xlfn.IFNA(INDEX(Grunddaten!$A$9:$R$134,MATCH(A757,Input_Lieferant!$B$9:$B$134,0),MATCH(Z757,Grunddaten!$A$8:$R$8,0)),""), "")&amp;""</f>
        <v/>
      </c>
      <c r="H757" s="29"/>
      <c r="I757" s="29"/>
      <c r="J757" s="29"/>
      <c r="K757" s="29"/>
      <c r="L757" s="29"/>
      <c r="M757" s="29"/>
      <c r="N757" s="29"/>
      <c r="O757" s="29"/>
      <c r="P757" s="29"/>
      <c r="Q757" s="29"/>
      <c r="R757" s="29"/>
      <c r="S757" s="29"/>
      <c r="T757" s="29"/>
      <c r="U757" s="29"/>
      <c r="V757" s="29"/>
      <c r="W757" s="29"/>
      <c r="X757" s="29"/>
      <c r="Y757" s="29"/>
      <c r="Z757" s="29" t="str">
        <f t="shared" si="62"/>
        <v/>
      </c>
      <c r="AM757" s="6"/>
    </row>
    <row r="758" spans="1:39" x14ac:dyDescent="0.2">
      <c r="A758" t="str">
        <f>IFERROR(IF(AND(A747=A748,A748=A749,A749=A750,A750=A751,A751=A752,A752=A753,A753=A754,A754=A755,A755=A756,A756=A757),IF(A757+1&gt;MATCH(0,Input_Lieferant!$B$9:$B$158,-1),"",A757+1),A757),"")</f>
        <v/>
      </c>
      <c r="B758" s="29"/>
      <c r="C758" s="29"/>
      <c r="D758" s="29" t="str">
        <f t="shared" si="65"/>
        <v/>
      </c>
      <c r="E758" s="29"/>
      <c r="F758" s="29"/>
      <c r="G758" t="str">
        <f>IF(A758&lt;&gt;"", _xlfn.IFNA(INDEX(Grunddaten!$A$9:$R$134,MATCH(A758,Input_Lieferant!$B$9:$B$134,0),MATCH(Z758,Grunddaten!$A$8:$R$8,0)),""), "")&amp;""</f>
        <v/>
      </c>
      <c r="H758" s="29"/>
      <c r="I758" s="29"/>
      <c r="J758" s="29"/>
      <c r="K758" s="29"/>
      <c r="L758" s="29"/>
      <c r="M758" s="29"/>
      <c r="N758" s="29"/>
      <c r="O758" s="29"/>
      <c r="P758" s="29"/>
      <c r="Q758" s="29"/>
      <c r="R758" s="29"/>
      <c r="S758" s="29"/>
      <c r="T758" s="29"/>
      <c r="U758" s="29"/>
      <c r="V758" s="29"/>
      <c r="W758" s="29"/>
      <c r="X758" s="29"/>
      <c r="Y758" s="29"/>
      <c r="Z758" s="29" t="str">
        <f t="shared" si="62"/>
        <v/>
      </c>
      <c r="AM758" s="6"/>
    </row>
    <row r="759" spans="1:39" x14ac:dyDescent="0.2">
      <c r="A759" t="str">
        <f>IFERROR(IF(AND(A748=A749,A749=A750,A750=A751,A751=A752,A752=A753,A753=A754,A754=A755,A755=A756,A756=A757,A757=A758),IF(A758+1&gt;MATCH(0,Input_Lieferant!$B$9:$B$158,-1),"",A758+1),A758),"")</f>
        <v/>
      </c>
      <c r="B759" s="29"/>
      <c r="C759" s="29"/>
      <c r="D759" s="29" t="str">
        <f t="shared" si="65"/>
        <v/>
      </c>
      <c r="E759" s="29"/>
      <c r="F759" s="29"/>
      <c r="G759" t="str">
        <f>IF(A759&lt;&gt;"", _xlfn.IFNA(INDEX(Grunddaten!$A$9:$R$134,MATCH(A759,Input_Lieferant!$B$9:$B$134,0),MATCH(Z759,Grunddaten!$A$8:$R$8,0)),""), "")&amp;""</f>
        <v/>
      </c>
      <c r="H759" s="29"/>
      <c r="I759" s="29"/>
      <c r="J759" s="29"/>
      <c r="K759" s="29"/>
      <c r="L759" s="29"/>
      <c r="M759" s="29"/>
      <c r="N759" s="29"/>
      <c r="O759" s="29"/>
      <c r="P759" s="29"/>
      <c r="Q759" s="29"/>
      <c r="R759" s="29"/>
      <c r="S759" s="29"/>
      <c r="T759" s="29"/>
      <c r="U759" s="29"/>
      <c r="V759" s="29"/>
      <c r="W759" s="29"/>
      <c r="X759" s="29"/>
      <c r="Y759" s="29"/>
      <c r="Z759" s="29" t="str">
        <f t="shared" si="62"/>
        <v/>
      </c>
      <c r="AM759" s="6"/>
    </row>
    <row r="760" spans="1:39" x14ac:dyDescent="0.2">
      <c r="A760" s="54" t="str">
        <f>IFERROR(IF(AND(A749=A750,A750=A751,A751=A752,A752=A753,A753=A754,A754=A755,A755=A756,A756=A757,A757=A758,A758=A759),IF(A759+1&gt;MATCH(0,Input_Lieferant!$B$9:$B$158,-1),"",A759+1),A759),"")</f>
        <v/>
      </c>
      <c r="B760" s="30"/>
      <c r="C760" s="30"/>
      <c r="D760" s="30" t="str">
        <f t="shared" si="65"/>
        <v/>
      </c>
      <c r="E760" s="30"/>
      <c r="F760" s="30"/>
      <c r="G760" s="54" t="str">
        <f>IF(A760&lt;&gt;"", _xlfn.IFNA(INDEX(Grunddaten!$A$9:$R$134,MATCH(A760,Input_Lieferant!$B$9:$B$134,0),MATCH(Z760,Grunddaten!$A$8:$R$8,0)),""), "")&amp;""</f>
        <v/>
      </c>
      <c r="H760" s="30"/>
      <c r="I760" s="30"/>
      <c r="J760" s="30"/>
      <c r="K760" s="30"/>
      <c r="L760" s="30"/>
      <c r="M760" s="30"/>
      <c r="N760" s="30"/>
      <c r="O760" s="30"/>
      <c r="P760" s="30"/>
      <c r="Q760" s="30"/>
      <c r="R760" s="30"/>
      <c r="S760" s="30"/>
      <c r="T760" s="30"/>
      <c r="U760" s="30"/>
      <c r="V760" s="30"/>
      <c r="W760" s="30"/>
      <c r="X760" s="30"/>
      <c r="Y760" s="30"/>
      <c r="Z760" s="89" t="str">
        <f t="shared" si="62"/>
        <v/>
      </c>
      <c r="AM760" s="6"/>
    </row>
    <row r="761" spans="1:39" x14ac:dyDescent="0.2">
      <c r="A761" t="str">
        <f>IFERROR(IF(AND(A750=A751,A751=A752,A752=A753,A753=A754,A754=A755,A755=A756,A756=A757,A757=A758,A758=A759,A759=A760),IF(A760+1&gt;MATCH(0,Input_Lieferant!$B$9:$B$158,-1),"",A760+1),A760),"")</f>
        <v/>
      </c>
      <c r="B761" s="29"/>
      <c r="C761" s="29"/>
      <c r="D761" s="29" t="str">
        <f t="shared" si="65"/>
        <v/>
      </c>
      <c r="E761" s="29"/>
      <c r="F761" s="29"/>
      <c r="G761" t="str">
        <f>IF(A761&lt;&gt;"", _xlfn.IFNA(INDEX(Grunddaten!$A$9:$R$134,MATCH(A761,Input_Lieferant!$B$9:$B$134,0),MATCH(Z761,Grunddaten!$A$8:$R$8,0)),""), "")&amp;""</f>
        <v/>
      </c>
      <c r="H761" s="29"/>
      <c r="I761" s="29"/>
      <c r="J761" s="29"/>
      <c r="K761" s="29"/>
      <c r="L761" s="29"/>
      <c r="M761" s="29"/>
      <c r="N761" s="29"/>
      <c r="O761" s="29"/>
      <c r="P761" s="29"/>
      <c r="Q761" s="29"/>
      <c r="R761" s="29"/>
      <c r="S761" s="29"/>
      <c r="T761" s="29"/>
      <c r="U761" s="29"/>
      <c r="V761" s="29"/>
      <c r="W761" s="29"/>
      <c r="X761" s="29"/>
      <c r="Y761" s="29"/>
      <c r="Z761" s="29" t="str">
        <f t="shared" si="62"/>
        <v/>
      </c>
      <c r="AM761" s="6"/>
    </row>
    <row r="762" spans="1:39" x14ac:dyDescent="0.2">
      <c r="A762" t="str">
        <f>IFERROR(IF(AND(A751=A752,A752=A753,A753=A754,A754=A755,A755=A756,A756=A757,A757=A758,A758=A759,A759=A760,A760=A761),IF(A761+1&gt;MATCH(0,Input_Lieferant!$B$9:$B$158,-1),"",A761+1),A761),"")</f>
        <v/>
      </c>
      <c r="B762" s="29"/>
      <c r="C762" s="29"/>
      <c r="D762" s="29" t="str">
        <f t="shared" si="65"/>
        <v/>
      </c>
      <c r="E762" s="29"/>
      <c r="F762" s="29"/>
      <c r="G762" t="str">
        <f>IF(A762&lt;&gt;"", _xlfn.IFNA(INDEX(Grunddaten!$A$9:$R$134,MATCH(A762,Input_Lieferant!$B$9:$B$134,0),MATCH(Z762,Grunddaten!$A$8:$R$8,0)),""), "")&amp;""</f>
        <v/>
      </c>
      <c r="H762" s="29"/>
      <c r="I762" s="29"/>
      <c r="J762" s="29"/>
      <c r="K762" s="29"/>
      <c r="L762" s="29"/>
      <c r="M762" s="29"/>
      <c r="N762" s="29"/>
      <c r="O762" s="29"/>
      <c r="P762" s="29"/>
      <c r="Q762" s="29"/>
      <c r="R762" s="29"/>
      <c r="S762" s="29"/>
      <c r="T762" s="29"/>
      <c r="U762" s="29"/>
      <c r="V762" s="29"/>
      <c r="W762" s="29"/>
      <c r="X762" s="29"/>
      <c r="Y762" s="29"/>
      <c r="Z762" s="29" t="str">
        <f t="shared" si="62"/>
        <v/>
      </c>
      <c r="AM762" s="6"/>
    </row>
    <row r="763" spans="1:39" x14ac:dyDescent="0.2">
      <c r="A763" t="str">
        <f>IFERROR(IF(AND(A752=A753,A753=A754,A754=A755,A755=A756,A756=A757,A757=A758,A758=A759,A759=A760,A760=A761,A761=A762),IF(A762+1&gt;MATCH(0,Input_Lieferant!$B$9:$B$158,-1),"",A762+1),A762),"")</f>
        <v/>
      </c>
      <c r="B763" s="29"/>
      <c r="C763" s="29"/>
      <c r="D763" s="29" t="str">
        <f t="shared" si="65"/>
        <v/>
      </c>
      <c r="E763" s="29"/>
      <c r="F763" s="29"/>
      <c r="G763" t="str">
        <f>IF(A763&lt;&gt;"", _xlfn.IFNA(INDEX(Grunddaten!$A$9:$R$134,MATCH(A763,Input_Lieferant!$B$9:$B$134,0),MATCH(Z763,Grunddaten!$A$8:$R$8,0)),""), "")&amp;""</f>
        <v/>
      </c>
      <c r="H763" s="29"/>
      <c r="I763" s="29"/>
      <c r="J763" s="29"/>
      <c r="K763" s="29"/>
      <c r="L763" s="29"/>
      <c r="M763" s="29"/>
      <c r="N763" s="29"/>
      <c r="O763" s="29"/>
      <c r="P763" s="29"/>
      <c r="Q763" s="29"/>
      <c r="R763" s="29"/>
      <c r="S763" s="29"/>
      <c r="T763" s="29"/>
      <c r="U763" s="29"/>
      <c r="V763" s="29"/>
      <c r="W763" s="29"/>
      <c r="X763" s="29"/>
      <c r="Y763" s="29"/>
      <c r="Z763" s="29" t="str">
        <f t="shared" si="62"/>
        <v/>
      </c>
      <c r="AM763" s="6"/>
    </row>
    <row r="764" spans="1:39" x14ac:dyDescent="0.2">
      <c r="A764" t="str">
        <f>IFERROR(IF(AND(A753=A754,A754=A755,A755=A756,A756=A757,A757=A758,A758=A759,A759=A760,A760=A761,A761=A762,A762=A763),IF(A763+1&gt;MATCH(0,Input_Lieferant!$B$9:$B$158,-1),"",A763+1),A763),"")</f>
        <v/>
      </c>
      <c r="B764" s="29"/>
      <c r="C764" s="29"/>
      <c r="D764" s="29" t="str">
        <f t="shared" si="65"/>
        <v/>
      </c>
      <c r="E764" s="29"/>
      <c r="F764" s="29"/>
      <c r="G764" t="str">
        <f>IF(A764&lt;&gt;"", _xlfn.IFNA(INDEX(Grunddaten!$A$9:$R$134,MATCH(A764,Input_Lieferant!$B$9:$B$134,0),MATCH(Z764,Grunddaten!$A$8:$R$8,0)),""), "")&amp;""</f>
        <v/>
      </c>
      <c r="H764" s="29"/>
      <c r="I764" s="29"/>
      <c r="J764" s="29"/>
      <c r="K764" s="29"/>
      <c r="L764" s="29"/>
      <c r="M764" s="29"/>
      <c r="N764" s="29"/>
      <c r="O764" s="29"/>
      <c r="P764" s="29"/>
      <c r="Q764" s="29"/>
      <c r="R764" s="29"/>
      <c r="S764" s="29"/>
      <c r="T764" s="29"/>
      <c r="U764" s="29"/>
      <c r="V764" s="29"/>
      <c r="W764" s="29"/>
      <c r="X764" s="29"/>
      <c r="Y764" s="29"/>
      <c r="Z764" s="29" t="str">
        <f t="shared" si="62"/>
        <v/>
      </c>
      <c r="AM764" s="6"/>
    </row>
    <row r="765" spans="1:39" x14ac:dyDescent="0.2">
      <c r="A765" t="str">
        <f>IFERROR(IF(AND(A754=A755,A755=A756,A756=A757,A757=A758,A758=A759,A759=A760,A760=A761,A761=A762,A762=A763,A763=A764),IF(A764+1&gt;MATCH(0,Input_Lieferant!$B$9:$B$158,-1),"",A764+1),A764),"")</f>
        <v/>
      </c>
      <c r="B765" s="29"/>
      <c r="C765" s="29"/>
      <c r="D765" s="29" t="str">
        <f t="shared" si="65"/>
        <v/>
      </c>
      <c r="E765" s="29"/>
      <c r="F765" s="29"/>
      <c r="G765" t="str">
        <f>IF(A765&lt;&gt;"", _xlfn.IFNA(INDEX(Grunddaten!$A$9:$R$134,MATCH(A765,Input_Lieferant!$B$9:$B$134,0),MATCH(Z765,Grunddaten!$A$8:$R$8,0)),""), "")&amp;""</f>
        <v/>
      </c>
      <c r="H765" s="29"/>
      <c r="I765" s="29"/>
      <c r="J765" s="29"/>
      <c r="K765" s="29"/>
      <c r="L765" s="29"/>
      <c r="M765" s="29"/>
      <c r="N765" s="29"/>
      <c r="O765" s="29"/>
      <c r="P765" s="29"/>
      <c r="Q765" s="29"/>
      <c r="R765" s="29"/>
      <c r="S765" s="29"/>
      <c r="T765" s="29"/>
      <c r="U765" s="29"/>
      <c r="V765" s="29"/>
      <c r="W765" s="29"/>
      <c r="X765" s="29"/>
      <c r="Y765" s="29"/>
      <c r="Z765" s="29" t="str">
        <f t="shared" si="62"/>
        <v/>
      </c>
      <c r="AM765" s="6"/>
    </row>
    <row r="766" spans="1:39" x14ac:dyDescent="0.2">
      <c r="A766" t="str">
        <f>IFERROR(IF(AND(A755=A756,A756=A757,A757=A758,A758=A759,A759=A760,A760=A761,A761=A762,A762=A763,A763=A764,A764=A765),IF(A765+1&gt;MATCH(0,Input_Lieferant!$B$9:$B$158,-1),"",A765+1),A765),"")</f>
        <v/>
      </c>
      <c r="B766" s="29"/>
      <c r="C766" s="29"/>
      <c r="D766" s="29" t="str">
        <f t="shared" ref="D766:D779" si="66">IF(A766="","","001")</f>
        <v/>
      </c>
      <c r="E766" s="29"/>
      <c r="F766" s="29"/>
      <c r="G766" t="str">
        <f>IF(A766&lt;&gt;"", _xlfn.IFNA(INDEX(Grunddaten!$A$9:$R$134,MATCH(A766,Input_Lieferant!$B$9:$B$134,0),MATCH(Z766,Grunddaten!$A$8:$R$8,0)),""), "")&amp;""</f>
        <v/>
      </c>
      <c r="H766" s="29"/>
      <c r="I766" s="29"/>
      <c r="J766" s="29"/>
      <c r="K766" s="29"/>
      <c r="L766" s="29"/>
      <c r="M766" s="29"/>
      <c r="N766" s="29"/>
      <c r="O766" s="29"/>
      <c r="P766" s="29"/>
      <c r="Q766" s="29"/>
      <c r="R766" s="29"/>
      <c r="S766" s="29"/>
      <c r="T766" s="29"/>
      <c r="U766" s="29"/>
      <c r="V766" s="29"/>
      <c r="W766" s="29"/>
      <c r="X766" s="29"/>
      <c r="Y766" s="29"/>
      <c r="Z766" s="29" t="str">
        <f t="shared" si="62"/>
        <v/>
      </c>
      <c r="AM766" s="6"/>
    </row>
    <row r="767" spans="1:39" x14ac:dyDescent="0.2">
      <c r="A767" t="str">
        <f>IFERROR(IF(AND(A756=A757,A757=A758,A758=A759,A759=A760,A760=A761,A761=A762,A762=A763,A763=A764,A764=A765,A765=A766),IF(A766+1&gt;MATCH(0,Input_Lieferant!$B$9:$B$158,-1),"",A766+1),A766),"")</f>
        <v/>
      </c>
      <c r="B767" s="29"/>
      <c r="C767" s="29"/>
      <c r="D767" s="29" t="str">
        <f t="shared" si="66"/>
        <v/>
      </c>
      <c r="E767" s="29"/>
      <c r="F767" s="29"/>
      <c r="G767" t="str">
        <f>IF(A767&lt;&gt;"", _xlfn.IFNA(INDEX(Grunddaten!$A$9:$R$134,MATCH(A767,Input_Lieferant!$B$9:$B$134,0),MATCH(Z767,Grunddaten!$A$8:$R$8,0)),""), "")&amp;""</f>
        <v/>
      </c>
      <c r="H767" s="29"/>
      <c r="I767" s="29"/>
      <c r="J767" s="29"/>
      <c r="K767" s="29"/>
      <c r="L767" s="29"/>
      <c r="M767" s="29"/>
      <c r="N767" s="29"/>
      <c r="O767" s="29"/>
      <c r="P767" s="29"/>
      <c r="Q767" s="29"/>
      <c r="R767" s="29"/>
      <c r="S767" s="29"/>
      <c r="T767" s="29"/>
      <c r="U767" s="29"/>
      <c r="V767" s="29"/>
      <c r="W767" s="29"/>
      <c r="X767" s="29"/>
      <c r="Y767" s="29"/>
      <c r="Z767" s="29" t="str">
        <f t="shared" si="62"/>
        <v/>
      </c>
      <c r="AM767" s="6"/>
    </row>
    <row r="768" spans="1:39" x14ac:dyDescent="0.2">
      <c r="A768" t="str">
        <f>IFERROR(IF(AND(A757=A758,A758=A759,A759=A760,A760=A761,A761=A762,A762=A763,A763=A764,A764=A765,A765=A766,A766=A767),IF(A767+1&gt;MATCH(0,Input_Lieferant!$B$9:$B$158,-1),"",A767+1),A767),"")</f>
        <v/>
      </c>
      <c r="B768" s="29"/>
      <c r="C768" s="29"/>
      <c r="D768" s="29" t="str">
        <f t="shared" si="66"/>
        <v/>
      </c>
      <c r="E768" s="29"/>
      <c r="F768" s="29"/>
      <c r="G768" t="str">
        <f>IF(A768&lt;&gt;"", _xlfn.IFNA(INDEX(Grunddaten!$A$9:$R$134,MATCH(A768,Input_Lieferant!$B$9:$B$134,0),MATCH(Z768,Grunddaten!$A$8:$R$8,0)),""), "")&amp;""</f>
        <v/>
      </c>
      <c r="H768" s="29"/>
      <c r="I768" s="29"/>
      <c r="J768" s="29"/>
      <c r="K768" s="29"/>
      <c r="L768" s="29"/>
      <c r="M768" s="29"/>
      <c r="N768" s="29"/>
      <c r="O768" s="29"/>
      <c r="P768" s="29"/>
      <c r="Q768" s="29"/>
      <c r="R768" s="29"/>
      <c r="S768" s="29"/>
      <c r="T768" s="29"/>
      <c r="U768" s="29"/>
      <c r="V768" s="29"/>
      <c r="W768" s="29"/>
      <c r="X768" s="29"/>
      <c r="Y768" s="29"/>
      <c r="Z768" s="29" t="str">
        <f t="shared" si="62"/>
        <v/>
      </c>
      <c r="AM768" s="6"/>
    </row>
    <row r="769" spans="1:39" x14ac:dyDescent="0.2">
      <c r="A769" t="str">
        <f>IFERROR(IF(AND(A758=A759,A759=A760,A760=A761,A761=A762,A762=A763,A763=A764,A764=A765,A765=A766,A766=A767,A767=A768),IF(A768+1&gt;MATCH(0,Input_Lieferant!$B$9:$B$158,-1),"",A768+1),A768),"")</f>
        <v/>
      </c>
      <c r="B769" s="29"/>
      <c r="C769" s="29"/>
      <c r="D769" s="29" t="str">
        <f t="shared" si="66"/>
        <v/>
      </c>
      <c r="E769" s="29"/>
      <c r="F769" s="29"/>
      <c r="G769" t="str">
        <f>IF(A769&lt;&gt;"", _xlfn.IFNA(INDEX(Grunddaten!$A$9:$R$134,MATCH(A769,Input_Lieferant!$B$9:$B$134,0),MATCH(Z769,Grunddaten!$A$8:$R$8,0)),""), "")&amp;""</f>
        <v/>
      </c>
      <c r="H769" s="29"/>
      <c r="I769" s="29"/>
      <c r="J769" s="29"/>
      <c r="K769" s="29"/>
      <c r="L769" s="29"/>
      <c r="M769" s="29"/>
      <c r="N769" s="29"/>
      <c r="O769" s="29"/>
      <c r="P769" s="29"/>
      <c r="Q769" s="29"/>
      <c r="R769" s="29"/>
      <c r="S769" s="29"/>
      <c r="T769" s="29"/>
      <c r="U769" s="29"/>
      <c r="V769" s="29"/>
      <c r="W769" s="29"/>
      <c r="X769" s="29"/>
      <c r="Y769" s="29"/>
      <c r="Z769" s="29" t="str">
        <f t="shared" si="62"/>
        <v/>
      </c>
      <c r="AM769" s="6"/>
    </row>
    <row r="770" spans="1:39" x14ac:dyDescent="0.2">
      <c r="A770" t="str">
        <f>IFERROR(IF(AND(A759=A760,A760=A761,A761=A762,A762=A763,A763=A764,A764=A765,A765=A766,A766=A767,A767=A768,A768=A769),IF(A769+1&gt;MATCH(0,Input_Lieferant!$B$9:$B$158,-1),"",A769+1),A769),"")</f>
        <v/>
      </c>
      <c r="B770" s="29"/>
      <c r="C770" s="29"/>
      <c r="D770" s="29" t="str">
        <f t="shared" si="66"/>
        <v/>
      </c>
      <c r="E770" s="29"/>
      <c r="F770" s="29"/>
      <c r="G770" t="str">
        <f>IF(A770&lt;&gt;"", _xlfn.IFNA(INDEX(Grunddaten!$A$9:$R$134,MATCH(A770,Input_Lieferant!$B$9:$B$134,0),MATCH(Z770,Grunddaten!$A$8:$R$8,0)),""), "")&amp;""</f>
        <v/>
      </c>
      <c r="H770" s="29"/>
      <c r="I770" s="29"/>
      <c r="J770" s="29"/>
      <c r="K770" s="29"/>
      <c r="L770" s="29"/>
      <c r="M770" s="29"/>
      <c r="N770" s="29"/>
      <c r="O770" s="29"/>
      <c r="P770" s="29"/>
      <c r="Q770" s="29"/>
      <c r="R770" s="29"/>
      <c r="S770" s="29"/>
      <c r="T770" s="29"/>
      <c r="U770" s="29"/>
      <c r="V770" s="29"/>
      <c r="W770" s="29"/>
      <c r="X770" s="29"/>
      <c r="Y770" s="29"/>
      <c r="Z770" s="29" t="str">
        <f t="shared" si="62"/>
        <v/>
      </c>
      <c r="AM770" s="6"/>
    </row>
    <row r="771" spans="1:39" x14ac:dyDescent="0.2">
      <c r="A771" s="54" t="str">
        <f>IFERROR(IF(AND(A760=A761,A761=A762,A762=A763,A763=A764,A764=A765,A765=A766,A766=A767,A767=A768,A768=A769,A769=A770),IF(A770+1&gt;MATCH(0,Input_Lieferant!$B$9:$B$158,-1),"",A770+1),A770),"")</f>
        <v/>
      </c>
      <c r="B771" s="30"/>
      <c r="C771" s="30"/>
      <c r="D771" s="30" t="str">
        <f t="shared" si="66"/>
        <v/>
      </c>
      <c r="E771" s="30" t="s">
        <v>178</v>
      </c>
      <c r="F771" s="30" t="s">
        <v>178</v>
      </c>
      <c r="G771" s="54" t="str">
        <f>IF(A771&lt;&gt;"", _xlfn.IFNA(INDEX(Grunddaten!$A$9:$R$134,MATCH(A771,Input_Lieferant!$B$9:$B$134,0),MATCH(Z771,Grunddaten!$A$8:$R$8,0)),""), "")&amp;""</f>
        <v/>
      </c>
      <c r="H771" s="30"/>
      <c r="I771" s="30"/>
      <c r="J771" s="30"/>
      <c r="K771" s="30"/>
      <c r="L771" s="30"/>
      <c r="M771" s="30"/>
      <c r="N771" s="30"/>
      <c r="O771" s="30"/>
      <c r="P771" s="30"/>
      <c r="Q771" s="30"/>
      <c r="R771" s="30"/>
      <c r="S771" s="30"/>
      <c r="T771" s="30"/>
      <c r="U771" s="30"/>
      <c r="V771" s="30"/>
      <c r="W771" s="30"/>
      <c r="X771" s="30"/>
      <c r="Y771" s="30"/>
      <c r="Z771" s="89" t="str">
        <f t="shared" si="62"/>
        <v/>
      </c>
      <c r="AM771" s="6"/>
    </row>
    <row r="772" spans="1:39" x14ac:dyDescent="0.2">
      <c r="A772" t="str">
        <f>IFERROR(IF(AND(A761=A762,A762=A763,A763=A764,A764=A765,A765=A766,A766=A767,A767=A768,A768=A769,A769=A770,A770=A771),IF(A771+1&gt;MATCH(0,Input_Lieferant!$B$9:$B$158,-1),"",A771+1),A771),"")</f>
        <v/>
      </c>
      <c r="B772" s="29"/>
      <c r="C772" s="29"/>
      <c r="D772" s="29" t="str">
        <f t="shared" si="66"/>
        <v/>
      </c>
      <c r="E772" s="29"/>
      <c r="F772" s="29"/>
      <c r="G772" t="str">
        <f>IF(A772&lt;&gt;"", _xlfn.IFNA(INDEX(Grunddaten!$A$9:$R$134,MATCH(A772,Input_Lieferant!$B$9:$B$134,0),MATCH(Z772,Grunddaten!$A$8:$R$8,0)),""), "")&amp;""</f>
        <v/>
      </c>
      <c r="H772" s="29"/>
      <c r="I772" s="29"/>
      <c r="J772" s="29"/>
      <c r="K772" s="29"/>
      <c r="L772" s="29"/>
      <c r="M772" s="29"/>
      <c r="N772" s="29"/>
      <c r="O772" s="29"/>
      <c r="P772" s="29"/>
      <c r="Q772" s="29"/>
      <c r="R772" s="29"/>
      <c r="S772" s="29"/>
      <c r="T772" s="29"/>
      <c r="U772" s="29"/>
      <c r="V772" s="29"/>
      <c r="W772" s="29"/>
      <c r="X772" s="29"/>
      <c r="Y772" s="29"/>
      <c r="Z772" s="29" t="str">
        <f t="shared" si="62"/>
        <v/>
      </c>
      <c r="AM772" s="6"/>
    </row>
    <row r="773" spans="1:39" x14ac:dyDescent="0.2">
      <c r="A773" t="str">
        <f>IFERROR(IF(AND(A762=A763,A763=A764,A764=A765,A765=A766,A766=A767,A767=A768,A768=A769,A769=A770,A770=A771,A771=A772),IF(A772+1&gt;MATCH(0,Input_Lieferant!$B$9:$B$158,-1),"",A772+1),A772),"")</f>
        <v/>
      </c>
      <c r="B773" s="29"/>
      <c r="C773" s="29"/>
      <c r="D773" s="29" t="str">
        <f t="shared" si="66"/>
        <v/>
      </c>
      <c r="E773" s="29"/>
      <c r="F773" s="29"/>
      <c r="G773" t="str">
        <f>IF(A773&lt;&gt;"", _xlfn.IFNA(INDEX(Grunddaten!$A$9:$R$134,MATCH(A773,Input_Lieferant!$B$9:$B$134,0),MATCH(Z773,Grunddaten!$A$8:$R$8,0)),""), "")&amp;""</f>
        <v/>
      </c>
      <c r="H773" s="29"/>
      <c r="I773" s="29"/>
      <c r="J773" s="29"/>
      <c r="K773" s="29"/>
      <c r="L773" s="29"/>
      <c r="M773" s="29"/>
      <c r="N773" s="29"/>
      <c r="O773" s="29"/>
      <c r="P773" s="29"/>
      <c r="Q773" s="29"/>
      <c r="R773" s="29"/>
      <c r="S773" s="29"/>
      <c r="T773" s="29"/>
      <c r="U773" s="29"/>
      <c r="V773" s="29"/>
      <c r="W773" s="29"/>
      <c r="X773" s="29"/>
      <c r="Y773" s="29"/>
      <c r="Z773" s="29" t="str">
        <f t="shared" si="62"/>
        <v/>
      </c>
      <c r="AM773" s="6"/>
    </row>
    <row r="774" spans="1:39" x14ac:dyDescent="0.2">
      <c r="A774" t="str">
        <f>IFERROR(IF(AND(A763=A764,A764=A765,A765=A766,A766=A767,A767=A768,A768=A769,A769=A770,A770=A771,A771=A772,A772=A773),IF(A773+1&gt;MATCH(0,Input_Lieferant!$B$9:$B$158,-1),"",A773+1),A773),"")</f>
        <v/>
      </c>
      <c r="B774" s="29"/>
      <c r="C774" s="29"/>
      <c r="D774" s="29" t="str">
        <f t="shared" si="66"/>
        <v/>
      </c>
      <c r="E774" s="29"/>
      <c r="F774" s="29"/>
      <c r="G774" t="str">
        <f>IF(A774&lt;&gt;"", _xlfn.IFNA(INDEX(Grunddaten!$A$9:$R$134,MATCH(A774,Input_Lieferant!$B$9:$B$134,0),MATCH(Z774,Grunddaten!$A$8:$R$8,0)),""), "")&amp;""</f>
        <v/>
      </c>
      <c r="H774" s="29"/>
      <c r="I774" s="29"/>
      <c r="J774" s="29"/>
      <c r="K774" s="29"/>
      <c r="L774" s="29"/>
      <c r="M774" s="29"/>
      <c r="N774" s="29"/>
      <c r="O774" s="29"/>
      <c r="P774" s="29"/>
      <c r="Q774" s="29"/>
      <c r="R774" s="29"/>
      <c r="S774" s="29"/>
      <c r="T774" s="29"/>
      <c r="U774" s="29"/>
      <c r="V774" s="29"/>
      <c r="W774" s="29"/>
      <c r="X774" s="29"/>
      <c r="Y774" s="29"/>
      <c r="Z774" s="29" t="str">
        <f t="shared" si="62"/>
        <v/>
      </c>
      <c r="AM774" s="6"/>
    </row>
    <row r="775" spans="1:39" x14ac:dyDescent="0.2">
      <c r="A775" t="str">
        <f>IFERROR(IF(AND(A764=A765,A765=A766,A766=A767,A767=A768,A768=A769,A769=A770,A770=A771,A771=A772,A772=A773,A773=A774),IF(A774+1&gt;MATCH(0,Input_Lieferant!$B$9:$B$158,-1),"",A774+1),A774),"")</f>
        <v/>
      </c>
      <c r="B775" s="29"/>
      <c r="C775" s="29"/>
      <c r="D775" s="29" t="str">
        <f t="shared" si="66"/>
        <v/>
      </c>
      <c r="E775" s="29"/>
      <c r="F775" s="29"/>
      <c r="G775" t="str">
        <f>IF(A775&lt;&gt;"", _xlfn.IFNA(INDEX(Grunddaten!$A$9:$R$134,MATCH(A775,Input_Lieferant!$B$9:$B$134,0),MATCH(Z775,Grunddaten!$A$8:$R$8,0)),""), "")&amp;""</f>
        <v/>
      </c>
      <c r="H775" s="29"/>
      <c r="I775" s="29"/>
      <c r="J775" s="29"/>
      <c r="K775" s="29"/>
      <c r="L775" s="29"/>
      <c r="M775" s="29"/>
      <c r="N775" s="29"/>
      <c r="O775" s="29"/>
      <c r="P775" s="29"/>
      <c r="Q775" s="29"/>
      <c r="R775" s="29"/>
      <c r="S775" s="29"/>
      <c r="T775" s="29"/>
      <c r="U775" s="29"/>
      <c r="V775" s="29"/>
      <c r="W775" s="29"/>
      <c r="X775" s="29"/>
      <c r="Y775" s="29"/>
      <c r="Z775" s="29" t="str">
        <f t="shared" si="62"/>
        <v/>
      </c>
      <c r="AM775" s="6"/>
    </row>
    <row r="776" spans="1:39" x14ac:dyDescent="0.2">
      <c r="A776" t="str">
        <f>IFERROR(IF(AND(A765=A766,A766=A767,A767=A768,A768=A769,A769=A770,A770=A771,A771=A772,A772=A773,A773=A774,A774=A775),IF(A775+1&gt;MATCH(0,Input_Lieferant!$B$9:$B$158,-1),"",A775+1),A775),"")</f>
        <v/>
      </c>
      <c r="B776" s="29"/>
      <c r="C776" s="29"/>
      <c r="D776" s="29" t="str">
        <f t="shared" si="66"/>
        <v/>
      </c>
      <c r="E776" s="29"/>
      <c r="F776" s="29"/>
      <c r="G776" t="str">
        <f>IF(A776&lt;&gt;"", _xlfn.IFNA(INDEX(Grunddaten!$A$9:$R$134,MATCH(A776,Input_Lieferant!$B$9:$B$134,0),MATCH(Z776,Grunddaten!$A$8:$R$8,0)),""), "")&amp;""</f>
        <v/>
      </c>
      <c r="H776" s="29"/>
      <c r="I776" s="29"/>
      <c r="J776" s="29"/>
      <c r="K776" s="29"/>
      <c r="L776" s="29"/>
      <c r="M776" s="29"/>
      <c r="N776" s="29"/>
      <c r="O776" s="29"/>
      <c r="P776" s="29"/>
      <c r="Q776" s="29"/>
      <c r="R776" s="29"/>
      <c r="S776" s="29"/>
      <c r="T776" s="29"/>
      <c r="U776" s="29"/>
      <c r="V776" s="29"/>
      <c r="W776" s="29"/>
      <c r="X776" s="29"/>
      <c r="Y776" s="29"/>
      <c r="Z776" s="29" t="str">
        <f t="shared" si="62"/>
        <v/>
      </c>
      <c r="AM776" s="6"/>
    </row>
    <row r="777" spans="1:39" x14ac:dyDescent="0.2">
      <c r="A777" t="str">
        <f>IFERROR(IF(AND(A766=A767,A767=A768,A768=A769,A769=A770,A770=A771,A771=A772,A772=A773,A773=A774,A774=A775,A775=A776),IF(A776+1&gt;MATCH(0,Input_Lieferant!$B$9:$B$158,-1),"",A776+1),A776),"")</f>
        <v/>
      </c>
      <c r="B777" s="29"/>
      <c r="C777" s="29"/>
      <c r="D777" s="29" t="str">
        <f t="shared" si="66"/>
        <v/>
      </c>
      <c r="E777" s="29"/>
      <c r="F777" s="29"/>
      <c r="G777" t="str">
        <f>IF(A777&lt;&gt;"", _xlfn.IFNA(INDEX(Grunddaten!$A$9:$R$134,MATCH(A777,Input_Lieferant!$B$9:$B$134,0),MATCH(Z777,Grunddaten!$A$8:$R$8,0)),""), "")&amp;""</f>
        <v/>
      </c>
      <c r="H777" s="29"/>
      <c r="I777" s="29"/>
      <c r="J777" s="29"/>
      <c r="K777" s="29"/>
      <c r="L777" s="29"/>
      <c r="M777" s="29"/>
      <c r="N777" s="29"/>
      <c r="O777" s="29"/>
      <c r="P777" s="29"/>
      <c r="Q777" s="29"/>
      <c r="R777" s="29"/>
      <c r="S777" s="29"/>
      <c r="T777" s="29"/>
      <c r="U777" s="29"/>
      <c r="V777" s="29"/>
      <c r="W777" s="29"/>
      <c r="X777" s="29"/>
      <c r="Y777" s="29"/>
      <c r="Z777" s="29" t="str">
        <f t="shared" si="62"/>
        <v/>
      </c>
      <c r="AM777" s="6"/>
    </row>
    <row r="778" spans="1:39" x14ac:dyDescent="0.2">
      <c r="A778" t="str">
        <f>IFERROR(IF(AND(A767=A768,A768=A769,A769=A770,A770=A771,A771=A772,A772=A773,A773=A774,A774=A775,A775=A776,A776=A777),IF(A777+1&gt;MATCH(0,Input_Lieferant!$B$9:$B$158,-1),"",A777+1),A777),"")</f>
        <v/>
      </c>
      <c r="B778" s="29"/>
      <c r="C778" s="29"/>
      <c r="D778" s="29" t="str">
        <f t="shared" si="66"/>
        <v/>
      </c>
      <c r="E778" s="29"/>
      <c r="F778" s="29"/>
      <c r="G778" t="str">
        <f>IF(A778&lt;&gt;"", _xlfn.IFNA(INDEX(Grunddaten!$A$9:$R$134,MATCH(A778,Input_Lieferant!$B$9:$B$134,0),MATCH(Z778,Grunddaten!$A$8:$R$8,0)),""), "")&amp;""</f>
        <v/>
      </c>
      <c r="H778" s="29"/>
      <c r="I778" s="29"/>
      <c r="J778" s="29"/>
      <c r="K778" s="29"/>
      <c r="L778" s="29"/>
      <c r="M778" s="29"/>
      <c r="N778" s="29"/>
      <c r="O778" s="29"/>
      <c r="P778" s="29"/>
      <c r="Q778" s="29"/>
      <c r="R778" s="29"/>
      <c r="S778" s="29"/>
      <c r="T778" s="29"/>
      <c r="U778" s="29"/>
      <c r="V778" s="29"/>
      <c r="W778" s="29"/>
      <c r="X778" s="29"/>
      <c r="Y778" s="29"/>
      <c r="Z778" s="29" t="str">
        <f t="shared" si="62"/>
        <v/>
      </c>
      <c r="AM778" s="6"/>
    </row>
    <row r="779" spans="1:39" x14ac:dyDescent="0.2">
      <c r="A779" t="str">
        <f>IFERROR(IF(AND(A768=A769,A769=A770,A770=A771,A771=A772,A772=A773,A773=A774,A774=A775,A775=A776,A776=A777,A777=A778),IF(A778+1&gt;MATCH(0,Input_Lieferant!$B$9:$B$158,-1),"",A778+1),A778),"")</f>
        <v/>
      </c>
      <c r="B779" s="29"/>
      <c r="C779" s="29"/>
      <c r="D779" s="29" t="str">
        <f t="shared" si="66"/>
        <v/>
      </c>
      <c r="E779" s="29"/>
      <c r="F779" s="29"/>
      <c r="G779" t="str">
        <f>IF(A779&lt;&gt;"", _xlfn.IFNA(INDEX(Grunddaten!$A$9:$R$134,MATCH(A779,Input_Lieferant!$B$9:$B$134,0),MATCH(Z779,Grunddaten!$A$8:$R$8,0)),""), "")&amp;""</f>
        <v/>
      </c>
      <c r="H779" s="29"/>
      <c r="I779" s="29"/>
      <c r="J779" s="29"/>
      <c r="K779" s="29"/>
      <c r="L779" s="29"/>
      <c r="M779" s="29"/>
      <c r="N779" s="29"/>
      <c r="O779" s="29"/>
      <c r="P779" s="29"/>
      <c r="Q779" s="29"/>
      <c r="R779" s="29"/>
      <c r="S779" s="29"/>
      <c r="T779" s="29"/>
      <c r="U779" s="29"/>
      <c r="V779" s="29"/>
      <c r="W779" s="29"/>
      <c r="X779" s="29"/>
      <c r="Y779" s="29"/>
      <c r="Z779" s="29" t="str">
        <f t="shared" si="62"/>
        <v/>
      </c>
      <c r="AM779" s="6"/>
    </row>
    <row r="780" spans="1:39" x14ac:dyDescent="0.2">
      <c r="A780" t="str">
        <f>IFERROR(IF(AND(A769=A770,A770=A771,A771=A772,A772=A773,A773=A774,A774=A775,A775=A776,A776=A777,A777=A778,A778=A779),IF(A779+1&gt;MATCH(0,Input_Lieferant!$B$9:$B$158,-1),"",A779+1),A779),"")</f>
        <v/>
      </c>
      <c r="B780" s="29"/>
      <c r="C780" s="29"/>
      <c r="D780" s="29" t="str">
        <f t="shared" ref="D780:D793" si="67">IF(A780="","","001")</f>
        <v/>
      </c>
      <c r="E780" s="29"/>
      <c r="F780" s="29"/>
      <c r="G780" t="str">
        <f>IF(A780&lt;&gt;"", _xlfn.IFNA(INDEX(Grunddaten!$A$9:$R$134,MATCH(A780,Input_Lieferant!$B$9:$B$134,0),MATCH(Z780,Grunddaten!$A$8:$R$8,0)),""), "")&amp;""</f>
        <v/>
      </c>
      <c r="H780" s="29"/>
      <c r="I780" s="29"/>
      <c r="J780" s="29"/>
      <c r="K780" s="29"/>
      <c r="L780" s="29"/>
      <c r="M780" s="29"/>
      <c r="N780" s="29"/>
      <c r="O780" s="29"/>
      <c r="P780" s="29"/>
      <c r="Q780" s="29"/>
      <c r="R780" s="29"/>
      <c r="S780" s="29"/>
      <c r="T780" s="29"/>
      <c r="U780" s="29"/>
      <c r="V780" s="29"/>
      <c r="W780" s="29"/>
      <c r="X780" s="29"/>
      <c r="Y780" s="29"/>
      <c r="Z780" s="29" t="str">
        <f t="shared" si="62"/>
        <v/>
      </c>
      <c r="AM780" s="6"/>
    </row>
    <row r="781" spans="1:39" x14ac:dyDescent="0.2">
      <c r="A781" t="str">
        <f>IFERROR(IF(AND(A770=A771,A771=A772,A772=A773,A773=A774,A774=A775,A775=A776,A776=A777,A777=A778,A778=A779,A779=A780),IF(A780+1&gt;MATCH(0,Input_Lieferant!$B$9:$B$158,-1),"",A780+1),A780),"")</f>
        <v/>
      </c>
      <c r="B781" s="29"/>
      <c r="C781" s="29"/>
      <c r="D781" s="29" t="str">
        <f t="shared" si="67"/>
        <v/>
      </c>
      <c r="E781" s="29"/>
      <c r="F781" s="29"/>
      <c r="G781" t="str">
        <f>IF(A781&lt;&gt;"", _xlfn.IFNA(INDEX(Grunddaten!$A$9:$R$134,MATCH(A781,Input_Lieferant!$B$9:$B$134,0),MATCH(Z781,Grunddaten!$A$8:$R$8,0)),""), "")&amp;""</f>
        <v/>
      </c>
      <c r="H781" s="29"/>
      <c r="I781" s="29"/>
      <c r="J781" s="29"/>
      <c r="K781" s="29"/>
      <c r="L781" s="29"/>
      <c r="M781" s="29"/>
      <c r="N781" s="29"/>
      <c r="O781" s="29"/>
      <c r="P781" s="29"/>
      <c r="Q781" s="29"/>
      <c r="R781" s="29"/>
      <c r="S781" s="29"/>
      <c r="T781" s="29"/>
      <c r="U781" s="29"/>
      <c r="V781" s="29"/>
      <c r="W781" s="29"/>
      <c r="X781" s="29"/>
      <c r="Y781" s="29"/>
      <c r="Z781" s="29" t="str">
        <f t="shared" si="62"/>
        <v/>
      </c>
      <c r="AM781" s="6"/>
    </row>
    <row r="782" spans="1:39" x14ac:dyDescent="0.2">
      <c r="A782" s="54" t="str">
        <f>IFERROR(IF(AND(A771=A772,A772=A773,A773=A774,A774=A775,A775=A776,A776=A777,A777=A778,A778=A779,A779=A780,A780=A781),IF(A781+1&gt;MATCH(0,Input_Lieferant!$B$9:$B$158,-1),"",A781+1),A781),"")</f>
        <v/>
      </c>
      <c r="B782" s="30"/>
      <c r="C782" s="30"/>
      <c r="D782" s="30" t="str">
        <f t="shared" si="67"/>
        <v/>
      </c>
      <c r="E782" s="30"/>
      <c r="F782" s="30"/>
      <c r="G782" s="54" t="str">
        <f>IF(A782&lt;&gt;"", _xlfn.IFNA(INDEX(Grunddaten!$A$9:$R$134,MATCH(A782,Input_Lieferant!$B$9:$B$134,0),MATCH(Z782,Grunddaten!$A$8:$R$8,0)),""), "")&amp;""</f>
        <v/>
      </c>
      <c r="H782" s="30"/>
      <c r="I782" s="30"/>
      <c r="J782" s="30"/>
      <c r="K782" s="30"/>
      <c r="L782" s="30"/>
      <c r="M782" s="30"/>
      <c r="N782" s="30"/>
      <c r="O782" s="30"/>
      <c r="P782" s="30"/>
      <c r="Q782" s="30"/>
      <c r="R782" s="30"/>
      <c r="S782" s="30"/>
      <c r="T782" s="30"/>
      <c r="U782" s="30"/>
      <c r="V782" s="30"/>
      <c r="W782" s="30"/>
      <c r="X782" s="30"/>
      <c r="Y782" s="30"/>
      <c r="Z782" s="89" t="str">
        <f t="shared" ref="Z782:Z845" si="68">IF(A782&lt;&gt;"", Z771&amp;"","")</f>
        <v/>
      </c>
      <c r="AM782" s="6"/>
    </row>
    <row r="783" spans="1:39" x14ac:dyDescent="0.2">
      <c r="A783" t="str">
        <f>IFERROR(IF(AND(A772=A773,A773=A774,A774=A775,A775=A776,A776=A777,A777=A778,A778=A779,A779=A780,A780=A781,A781=A782),IF(A782+1&gt;MATCH(0,Input_Lieferant!$B$9:$B$158,-1),"",A782+1),A782),"")</f>
        <v/>
      </c>
      <c r="B783" s="29"/>
      <c r="C783" s="29"/>
      <c r="D783" s="29" t="str">
        <f t="shared" si="67"/>
        <v/>
      </c>
      <c r="E783" s="29"/>
      <c r="F783" s="29"/>
      <c r="G783" t="str">
        <f>IF(A783&lt;&gt;"", _xlfn.IFNA(INDEX(Grunddaten!$A$9:$R$134,MATCH(A783,Input_Lieferant!$B$9:$B$134,0),MATCH(Z783,Grunddaten!$A$8:$R$8,0)),""), "")&amp;""</f>
        <v/>
      </c>
      <c r="H783" s="29"/>
      <c r="I783" s="29"/>
      <c r="J783" s="29"/>
      <c r="K783" s="29"/>
      <c r="L783" s="29"/>
      <c r="M783" s="29"/>
      <c r="N783" s="29"/>
      <c r="O783" s="29"/>
      <c r="P783" s="29"/>
      <c r="Q783" s="29"/>
      <c r="R783" s="29"/>
      <c r="S783" s="29"/>
      <c r="T783" s="29"/>
      <c r="U783" s="29"/>
      <c r="V783" s="29"/>
      <c r="W783" s="29"/>
      <c r="X783" s="29"/>
      <c r="Y783" s="29"/>
      <c r="Z783" s="29" t="str">
        <f t="shared" si="68"/>
        <v/>
      </c>
      <c r="AM783" s="6"/>
    </row>
    <row r="784" spans="1:39" x14ac:dyDescent="0.2">
      <c r="A784" t="str">
        <f>IFERROR(IF(AND(A773=A774,A774=A775,A775=A776,A776=A777,A777=A778,A778=A779,A779=A780,A780=A781,A781=A782,A782=A783),IF(A783+1&gt;MATCH(0,Input_Lieferant!$B$9:$B$158,-1),"",A783+1),A783),"")</f>
        <v/>
      </c>
      <c r="B784" s="29"/>
      <c r="C784" s="29"/>
      <c r="D784" s="29" t="str">
        <f t="shared" si="67"/>
        <v/>
      </c>
      <c r="E784" s="29"/>
      <c r="F784" s="29"/>
      <c r="G784" t="str">
        <f>IF(A784&lt;&gt;"", _xlfn.IFNA(INDEX(Grunddaten!$A$9:$R$134,MATCH(A784,Input_Lieferant!$B$9:$B$134,0),MATCH(Z784,Grunddaten!$A$8:$R$8,0)),""), "")&amp;""</f>
        <v/>
      </c>
      <c r="H784" s="29"/>
      <c r="I784" s="29"/>
      <c r="J784" s="29"/>
      <c r="K784" s="29"/>
      <c r="L784" s="29"/>
      <c r="M784" s="29"/>
      <c r="N784" s="29"/>
      <c r="O784" s="29"/>
      <c r="P784" s="29"/>
      <c r="Q784" s="29"/>
      <c r="R784" s="29"/>
      <c r="S784" s="29"/>
      <c r="T784" s="29"/>
      <c r="U784" s="29"/>
      <c r="V784" s="29"/>
      <c r="W784" s="29"/>
      <c r="X784" s="29"/>
      <c r="Y784" s="29"/>
      <c r="Z784" s="29" t="str">
        <f t="shared" si="68"/>
        <v/>
      </c>
      <c r="AM784" s="6"/>
    </row>
    <row r="785" spans="1:39" x14ac:dyDescent="0.2">
      <c r="A785" t="str">
        <f>IFERROR(IF(AND(A774=A775,A775=A776,A776=A777,A777=A778,A778=A779,A779=A780,A780=A781,A781=A782,A782=A783,A783=A784),IF(A784+1&gt;MATCH(0,Input_Lieferant!$B$9:$B$158,-1),"",A784+1),A784),"")</f>
        <v/>
      </c>
      <c r="B785" s="29"/>
      <c r="C785" s="29"/>
      <c r="D785" s="29" t="str">
        <f t="shared" si="67"/>
        <v/>
      </c>
      <c r="E785" s="29" t="s">
        <v>178</v>
      </c>
      <c r="F785" s="29" t="s">
        <v>178</v>
      </c>
      <c r="G785" t="str">
        <f>IF(A785&lt;&gt;"", _xlfn.IFNA(INDEX(Grunddaten!$A$9:$R$134,MATCH(A785,Input_Lieferant!$B$9:$B$134,0),MATCH(Z785,Grunddaten!$A$8:$R$8,0)),""), "")&amp;""</f>
        <v/>
      </c>
      <c r="H785" s="29"/>
      <c r="I785" s="29"/>
      <c r="J785" s="29"/>
      <c r="K785" s="29"/>
      <c r="L785" s="29"/>
      <c r="M785" s="29"/>
      <c r="N785" s="29"/>
      <c r="O785" s="29"/>
      <c r="P785" s="29"/>
      <c r="Q785" s="29"/>
      <c r="R785" s="29"/>
      <c r="S785" s="29"/>
      <c r="T785" s="29"/>
      <c r="U785" s="29"/>
      <c r="V785" s="29"/>
      <c r="W785" s="29"/>
      <c r="X785" s="29"/>
      <c r="Y785" s="29"/>
      <c r="Z785" s="29" t="str">
        <f t="shared" si="68"/>
        <v/>
      </c>
      <c r="AM785" s="6"/>
    </row>
    <row r="786" spans="1:39" x14ac:dyDescent="0.2">
      <c r="A786" t="str">
        <f>IFERROR(IF(AND(A775=A776,A776=A777,A777=A778,A778=A779,A779=A780,A780=A781,A781=A782,A782=A783,A783=A784,A784=A785),IF(A785+1&gt;MATCH(0,Input_Lieferant!$B$9:$B$158,-1),"",A785+1),A785),"")</f>
        <v/>
      </c>
      <c r="B786" s="29"/>
      <c r="C786" s="29"/>
      <c r="D786" s="29" t="str">
        <f t="shared" si="67"/>
        <v/>
      </c>
      <c r="E786" s="29"/>
      <c r="F786" s="29"/>
      <c r="G786" t="str">
        <f>IF(A786&lt;&gt;"", _xlfn.IFNA(INDEX(Grunddaten!$A$9:$R$134,MATCH(A786,Input_Lieferant!$B$9:$B$134,0),MATCH(Z786,Grunddaten!$A$8:$R$8,0)),""), "")&amp;""</f>
        <v/>
      </c>
      <c r="H786" s="29"/>
      <c r="I786" s="29"/>
      <c r="J786" s="29"/>
      <c r="K786" s="29"/>
      <c r="L786" s="29"/>
      <c r="M786" s="29"/>
      <c r="N786" s="29"/>
      <c r="O786" s="29"/>
      <c r="P786" s="29"/>
      <c r="Q786" s="29"/>
      <c r="R786" s="29"/>
      <c r="S786" s="29"/>
      <c r="T786" s="29"/>
      <c r="U786" s="29"/>
      <c r="V786" s="29"/>
      <c r="W786" s="29"/>
      <c r="X786" s="29"/>
      <c r="Y786" s="29"/>
      <c r="Z786" s="29" t="str">
        <f t="shared" si="68"/>
        <v/>
      </c>
      <c r="AM786" s="6"/>
    </row>
    <row r="787" spans="1:39" x14ac:dyDescent="0.2">
      <c r="A787" t="str">
        <f>IFERROR(IF(AND(A776=A777,A777=A778,A778=A779,A779=A780,A780=A781,A781=A782,A782=A783,A783=A784,A784=A785,A785=A786),IF(A786+1&gt;MATCH(0,Input_Lieferant!$B$9:$B$158,-1),"",A786+1),A786),"")</f>
        <v/>
      </c>
      <c r="B787" s="29"/>
      <c r="C787" s="29"/>
      <c r="D787" s="29" t="str">
        <f t="shared" si="67"/>
        <v/>
      </c>
      <c r="E787" s="29"/>
      <c r="F787" s="29"/>
      <c r="G787" t="str">
        <f>IF(A787&lt;&gt;"", _xlfn.IFNA(INDEX(Grunddaten!$A$9:$R$134,MATCH(A787,Input_Lieferant!$B$9:$B$134,0),MATCH(Z787,Grunddaten!$A$8:$R$8,0)),""), "")&amp;""</f>
        <v/>
      </c>
      <c r="H787" s="29"/>
      <c r="I787" s="29"/>
      <c r="J787" s="29"/>
      <c r="K787" s="29"/>
      <c r="L787" s="29"/>
      <c r="M787" s="29"/>
      <c r="N787" s="29"/>
      <c r="O787" s="29"/>
      <c r="P787" s="29"/>
      <c r="Q787" s="29"/>
      <c r="R787" s="29"/>
      <c r="S787" s="29"/>
      <c r="T787" s="29"/>
      <c r="U787" s="29"/>
      <c r="V787" s="29"/>
      <c r="W787" s="29"/>
      <c r="X787" s="29"/>
      <c r="Y787" s="29"/>
      <c r="Z787" s="29" t="str">
        <f t="shared" si="68"/>
        <v/>
      </c>
      <c r="AM787" s="6"/>
    </row>
    <row r="788" spans="1:39" x14ac:dyDescent="0.2">
      <c r="A788" t="str">
        <f>IFERROR(IF(AND(A777=A778,A778=A779,A779=A780,A780=A781,A781=A782,A782=A783,A783=A784,A784=A785,A785=A786,A786=A787),IF(A787+1&gt;MATCH(0,Input_Lieferant!$B$9:$B$158,-1),"",A787+1),A787),"")</f>
        <v/>
      </c>
      <c r="B788" s="29"/>
      <c r="C788" s="29"/>
      <c r="D788" s="29" t="str">
        <f t="shared" si="67"/>
        <v/>
      </c>
      <c r="E788" s="29"/>
      <c r="F788" s="29"/>
      <c r="G788" t="str">
        <f>IF(A788&lt;&gt;"", _xlfn.IFNA(INDEX(Grunddaten!$A$9:$R$134,MATCH(A788,Input_Lieferant!$B$9:$B$134,0),MATCH(Z788,Grunddaten!$A$8:$R$8,0)),""), "")&amp;""</f>
        <v/>
      </c>
      <c r="H788" s="29"/>
      <c r="I788" s="29"/>
      <c r="J788" s="29"/>
      <c r="K788" s="29"/>
      <c r="L788" s="29"/>
      <c r="M788" s="29"/>
      <c r="N788" s="29"/>
      <c r="O788" s="29"/>
      <c r="P788" s="29"/>
      <c r="Q788" s="29"/>
      <c r="R788" s="29"/>
      <c r="S788" s="29"/>
      <c r="T788" s="29"/>
      <c r="U788" s="29"/>
      <c r="V788" s="29"/>
      <c r="W788" s="29"/>
      <c r="X788" s="29"/>
      <c r="Y788" s="29"/>
      <c r="Z788" s="29" t="str">
        <f t="shared" si="68"/>
        <v/>
      </c>
      <c r="AM788" s="6"/>
    </row>
    <row r="789" spans="1:39" x14ac:dyDescent="0.2">
      <c r="A789" t="str">
        <f>IFERROR(IF(AND(A778=A779,A779=A780,A780=A781,A781=A782,A782=A783,A783=A784,A784=A785,A785=A786,A786=A787,A787=A788),IF(A788+1&gt;MATCH(0,Input_Lieferant!$B$9:$B$158,-1),"",A788+1),A788),"")</f>
        <v/>
      </c>
      <c r="B789" s="29"/>
      <c r="C789" s="29"/>
      <c r="D789" s="29" t="str">
        <f t="shared" si="67"/>
        <v/>
      </c>
      <c r="E789" s="29"/>
      <c r="F789" s="29"/>
      <c r="G789" t="str">
        <f>IF(A789&lt;&gt;"", _xlfn.IFNA(INDEX(Grunddaten!$A$9:$R$134,MATCH(A789,Input_Lieferant!$B$9:$B$134,0),MATCH(Z789,Grunddaten!$A$8:$R$8,0)),""), "")&amp;""</f>
        <v/>
      </c>
      <c r="H789" s="29"/>
      <c r="I789" s="29"/>
      <c r="J789" s="29"/>
      <c r="K789" s="29"/>
      <c r="L789" s="29"/>
      <c r="M789" s="29"/>
      <c r="N789" s="29"/>
      <c r="O789" s="29"/>
      <c r="P789" s="29"/>
      <c r="Q789" s="29"/>
      <c r="R789" s="29"/>
      <c r="S789" s="29"/>
      <c r="T789" s="29"/>
      <c r="U789" s="29"/>
      <c r="V789" s="29"/>
      <c r="W789" s="29"/>
      <c r="X789" s="29"/>
      <c r="Y789" s="29"/>
      <c r="Z789" s="29" t="str">
        <f t="shared" si="68"/>
        <v/>
      </c>
      <c r="AM789" s="6"/>
    </row>
    <row r="790" spans="1:39" x14ac:dyDescent="0.2">
      <c r="A790" t="str">
        <f>IFERROR(IF(AND(A779=A780,A780=A781,A781=A782,A782=A783,A783=A784,A784=A785,A785=A786,A786=A787,A787=A788,A788=A789),IF(A789+1&gt;MATCH(0,Input_Lieferant!$B$9:$B$158,-1),"",A789+1),A789),"")</f>
        <v/>
      </c>
      <c r="B790" s="29"/>
      <c r="C790" s="29"/>
      <c r="D790" s="29" t="str">
        <f t="shared" si="67"/>
        <v/>
      </c>
      <c r="E790" s="29"/>
      <c r="F790" s="29"/>
      <c r="G790" t="str">
        <f>IF(A790&lt;&gt;"", _xlfn.IFNA(INDEX(Grunddaten!$A$9:$R$134,MATCH(A790,Input_Lieferant!$B$9:$B$134,0),MATCH(Z790,Grunddaten!$A$8:$R$8,0)),""), "")&amp;""</f>
        <v/>
      </c>
      <c r="H790" s="29"/>
      <c r="I790" s="29"/>
      <c r="J790" s="29"/>
      <c r="K790" s="29"/>
      <c r="L790" s="29"/>
      <c r="M790" s="29"/>
      <c r="N790" s="29"/>
      <c r="O790" s="29"/>
      <c r="P790" s="29"/>
      <c r="Q790" s="29"/>
      <c r="R790" s="29"/>
      <c r="S790" s="29"/>
      <c r="T790" s="29"/>
      <c r="U790" s="29"/>
      <c r="V790" s="29"/>
      <c r="W790" s="29"/>
      <c r="X790" s="29"/>
      <c r="Y790" s="29"/>
      <c r="Z790" s="29" t="str">
        <f t="shared" si="68"/>
        <v/>
      </c>
      <c r="AM790" s="6"/>
    </row>
    <row r="791" spans="1:39" x14ac:dyDescent="0.2">
      <c r="A791" t="str">
        <f>IFERROR(IF(AND(A780=A781,A781=A782,A782=A783,A783=A784,A784=A785,A785=A786,A786=A787,A787=A788,A788=A789,A789=A790),IF(A790+1&gt;MATCH(0,Input_Lieferant!$B$9:$B$158,-1),"",A790+1),A790),"")</f>
        <v/>
      </c>
      <c r="B791" s="29"/>
      <c r="C791" s="29"/>
      <c r="D791" s="29" t="str">
        <f t="shared" si="67"/>
        <v/>
      </c>
      <c r="E791" s="29"/>
      <c r="F791" s="29"/>
      <c r="G791" t="str">
        <f>IF(A791&lt;&gt;"", _xlfn.IFNA(INDEX(Grunddaten!$A$9:$R$134,MATCH(A791,Input_Lieferant!$B$9:$B$134,0),MATCH(Z791,Grunddaten!$A$8:$R$8,0)),""), "")&amp;""</f>
        <v/>
      </c>
      <c r="H791" s="29"/>
      <c r="I791" s="29"/>
      <c r="J791" s="29"/>
      <c r="K791" s="29"/>
      <c r="L791" s="29"/>
      <c r="M791" s="29"/>
      <c r="N791" s="29"/>
      <c r="O791" s="29"/>
      <c r="P791" s="29"/>
      <c r="Q791" s="29"/>
      <c r="R791" s="29"/>
      <c r="S791" s="29"/>
      <c r="T791" s="29"/>
      <c r="U791" s="29"/>
      <c r="V791" s="29"/>
      <c r="W791" s="29"/>
      <c r="X791" s="29"/>
      <c r="Y791" s="29"/>
      <c r="Z791" s="29" t="str">
        <f t="shared" si="68"/>
        <v/>
      </c>
      <c r="AM791" s="6"/>
    </row>
    <row r="792" spans="1:39" x14ac:dyDescent="0.2">
      <c r="A792" t="str">
        <f>IFERROR(IF(AND(A781=A782,A782=A783,A783=A784,A784=A785,A785=A786,A786=A787,A787=A788,A788=A789,A789=A790,A790=A791),IF(A791+1&gt;MATCH(0,Input_Lieferant!$B$9:$B$158,-1),"",A791+1),A791),"")</f>
        <v/>
      </c>
      <c r="B792" s="29"/>
      <c r="C792" s="29"/>
      <c r="D792" s="29" t="str">
        <f t="shared" si="67"/>
        <v/>
      </c>
      <c r="E792" s="29"/>
      <c r="F792" s="29"/>
      <c r="G792" t="str">
        <f>IF(A792&lt;&gt;"", _xlfn.IFNA(INDEX(Grunddaten!$A$9:$R$134,MATCH(A792,Input_Lieferant!$B$9:$B$134,0),MATCH(Z792,Grunddaten!$A$8:$R$8,0)),""), "")&amp;""</f>
        <v/>
      </c>
      <c r="H792" s="29"/>
      <c r="I792" s="29"/>
      <c r="J792" s="29"/>
      <c r="K792" s="29"/>
      <c r="L792" s="29"/>
      <c r="M792" s="29"/>
      <c r="N792" s="29"/>
      <c r="O792" s="29"/>
      <c r="P792" s="29"/>
      <c r="Q792" s="29"/>
      <c r="R792" s="29"/>
      <c r="S792" s="29"/>
      <c r="T792" s="29"/>
      <c r="U792" s="29"/>
      <c r="V792" s="29"/>
      <c r="W792" s="29"/>
      <c r="X792" s="29"/>
      <c r="Y792" s="29"/>
      <c r="Z792" s="29" t="str">
        <f t="shared" si="68"/>
        <v/>
      </c>
      <c r="AM792" s="6"/>
    </row>
    <row r="793" spans="1:39" x14ac:dyDescent="0.2">
      <c r="A793" s="54" t="str">
        <f>IFERROR(IF(AND(A782=A783,A783=A784,A784=A785,A785=A786,A786=A787,A787=A788,A788=A789,A789=A790,A790=A791,A791=A792),IF(A792+1&gt;MATCH(0,Input_Lieferant!$B$9:$B$158,-1),"",A792+1),A792),"")</f>
        <v/>
      </c>
      <c r="B793" s="30"/>
      <c r="C793" s="30"/>
      <c r="D793" s="30" t="str">
        <f t="shared" si="67"/>
        <v/>
      </c>
      <c r="E793" s="30"/>
      <c r="F793" s="30"/>
      <c r="G793" s="54" t="str">
        <f>IF(A793&lt;&gt;"", _xlfn.IFNA(INDEX(Grunddaten!$A$9:$R$134,MATCH(A793,Input_Lieferant!$B$9:$B$134,0),MATCH(Z793,Grunddaten!$A$8:$R$8,0)),""), "")&amp;""</f>
        <v/>
      </c>
      <c r="H793" s="30"/>
      <c r="I793" s="30"/>
      <c r="J793" s="30"/>
      <c r="K793" s="30"/>
      <c r="L793" s="30"/>
      <c r="M793" s="30"/>
      <c r="N793" s="30"/>
      <c r="O793" s="30"/>
      <c r="P793" s="30"/>
      <c r="Q793" s="30"/>
      <c r="R793" s="30"/>
      <c r="S793" s="30"/>
      <c r="T793" s="30"/>
      <c r="U793" s="30"/>
      <c r="V793" s="30"/>
      <c r="W793" s="30"/>
      <c r="X793" s="30"/>
      <c r="Y793" s="30"/>
      <c r="Z793" s="89" t="str">
        <f t="shared" si="68"/>
        <v/>
      </c>
      <c r="AM793" s="6"/>
    </row>
    <row r="794" spans="1:39" x14ac:dyDescent="0.2">
      <c r="A794" t="str">
        <f>IFERROR(IF(AND(A783=A784,A784=A785,A785=A786,A786=A787,A787=A788,A788=A789,A789=A790,A790=A791,A791=A792,A792=A793),IF(A793+1&gt;MATCH(0,Input_Lieferant!$B$9:$B$158,-1),"",A793+1),A793),"")</f>
        <v/>
      </c>
      <c r="B794" s="29"/>
      <c r="C794" s="29"/>
      <c r="D794" s="29" t="str">
        <f t="shared" ref="D794:D807" si="69">IF(A794="","","001")</f>
        <v/>
      </c>
      <c r="E794" s="29"/>
      <c r="F794" s="29"/>
      <c r="G794" t="str">
        <f>IF(A794&lt;&gt;"", _xlfn.IFNA(INDEX(Grunddaten!$A$9:$R$134,MATCH(A794,Input_Lieferant!$B$9:$B$134,0),MATCH(Z794,Grunddaten!$A$8:$R$8,0)),""), "")&amp;""</f>
        <v/>
      </c>
      <c r="H794" s="29"/>
      <c r="I794" s="29"/>
      <c r="J794" s="29"/>
      <c r="K794" s="29"/>
      <c r="L794" s="29"/>
      <c r="M794" s="29"/>
      <c r="N794" s="29"/>
      <c r="O794" s="29"/>
      <c r="P794" s="29"/>
      <c r="Q794" s="29"/>
      <c r="R794" s="29"/>
      <c r="S794" s="29"/>
      <c r="T794" s="29"/>
      <c r="U794" s="29"/>
      <c r="V794" s="29"/>
      <c r="W794" s="29"/>
      <c r="X794" s="29"/>
      <c r="Y794" s="29"/>
      <c r="Z794" s="29" t="str">
        <f t="shared" si="68"/>
        <v/>
      </c>
      <c r="AM794" s="6"/>
    </row>
    <row r="795" spans="1:39" x14ac:dyDescent="0.2">
      <c r="A795" t="str">
        <f>IFERROR(IF(AND(A784=A785,A785=A786,A786=A787,A787=A788,A788=A789,A789=A790,A790=A791,A791=A792,A792=A793,A793=A794),IF(A794+1&gt;MATCH(0,Input_Lieferant!$B$9:$B$158,-1),"",A794+1),A794),"")</f>
        <v/>
      </c>
      <c r="B795" s="29"/>
      <c r="C795" s="29"/>
      <c r="D795" s="29" t="str">
        <f t="shared" si="69"/>
        <v/>
      </c>
      <c r="E795" s="29"/>
      <c r="F795" s="29"/>
      <c r="G795" t="str">
        <f>IF(A795&lt;&gt;"", _xlfn.IFNA(INDEX(Grunddaten!$A$9:$R$134,MATCH(A795,Input_Lieferant!$B$9:$B$134,0),MATCH(Z795,Grunddaten!$A$8:$R$8,0)),""), "")&amp;""</f>
        <v/>
      </c>
      <c r="H795" s="29"/>
      <c r="I795" s="29"/>
      <c r="J795" s="29"/>
      <c r="K795" s="29"/>
      <c r="L795" s="29"/>
      <c r="M795" s="29"/>
      <c r="N795" s="29"/>
      <c r="O795" s="29"/>
      <c r="P795" s="29"/>
      <c r="Q795" s="29"/>
      <c r="R795" s="29"/>
      <c r="S795" s="29"/>
      <c r="T795" s="29"/>
      <c r="U795" s="29"/>
      <c r="V795" s="29"/>
      <c r="W795" s="29"/>
      <c r="X795" s="29"/>
      <c r="Y795" s="29"/>
      <c r="Z795" s="29" t="str">
        <f t="shared" si="68"/>
        <v/>
      </c>
      <c r="AM795" s="6"/>
    </row>
    <row r="796" spans="1:39" x14ac:dyDescent="0.2">
      <c r="A796" t="str">
        <f>IFERROR(IF(AND(A785=A786,A786=A787,A787=A788,A788=A789,A789=A790,A790=A791,A791=A792,A792=A793,A793=A794,A794=A795),IF(A795+1&gt;MATCH(0,Input_Lieferant!$B$9:$B$158,-1),"",A795+1),A795),"")</f>
        <v/>
      </c>
      <c r="B796" s="29"/>
      <c r="C796" s="29"/>
      <c r="D796" s="29" t="str">
        <f t="shared" si="69"/>
        <v/>
      </c>
      <c r="E796" s="29"/>
      <c r="F796" s="29"/>
      <c r="G796" t="str">
        <f>IF(A796&lt;&gt;"", _xlfn.IFNA(INDEX(Grunddaten!$A$9:$R$134,MATCH(A796,Input_Lieferant!$B$9:$B$134,0),MATCH(Z796,Grunddaten!$A$8:$R$8,0)),""), "")&amp;""</f>
        <v/>
      </c>
      <c r="H796" s="29"/>
      <c r="I796" s="29"/>
      <c r="J796" s="29"/>
      <c r="K796" s="29"/>
      <c r="L796" s="29"/>
      <c r="M796" s="29"/>
      <c r="N796" s="29"/>
      <c r="O796" s="29"/>
      <c r="P796" s="29"/>
      <c r="Q796" s="29"/>
      <c r="R796" s="29"/>
      <c r="S796" s="29"/>
      <c r="T796" s="29"/>
      <c r="U796" s="29"/>
      <c r="V796" s="29"/>
      <c r="W796" s="29"/>
      <c r="X796" s="29"/>
      <c r="Y796" s="29"/>
      <c r="Z796" s="29" t="str">
        <f t="shared" si="68"/>
        <v/>
      </c>
      <c r="AM796" s="6"/>
    </row>
    <row r="797" spans="1:39" x14ac:dyDescent="0.2">
      <c r="A797" t="str">
        <f>IFERROR(IF(AND(A786=A787,A787=A788,A788=A789,A789=A790,A790=A791,A791=A792,A792=A793,A793=A794,A794=A795,A795=A796),IF(A796+1&gt;MATCH(0,Input_Lieferant!$B$9:$B$158,-1),"",A796+1),A796),"")</f>
        <v/>
      </c>
      <c r="B797" s="29"/>
      <c r="C797" s="29"/>
      <c r="D797" s="29" t="str">
        <f t="shared" si="69"/>
        <v/>
      </c>
      <c r="E797" s="29"/>
      <c r="F797" s="29"/>
      <c r="G797" t="str">
        <f>IF(A797&lt;&gt;"", _xlfn.IFNA(INDEX(Grunddaten!$A$9:$R$134,MATCH(A797,Input_Lieferant!$B$9:$B$134,0),MATCH(Z797,Grunddaten!$A$8:$R$8,0)),""), "")&amp;""</f>
        <v/>
      </c>
      <c r="H797" s="29"/>
      <c r="I797" s="29"/>
      <c r="J797" s="29"/>
      <c r="K797" s="29"/>
      <c r="L797" s="29"/>
      <c r="M797" s="29"/>
      <c r="N797" s="29"/>
      <c r="O797" s="29"/>
      <c r="P797" s="29"/>
      <c r="Q797" s="29"/>
      <c r="R797" s="29"/>
      <c r="S797" s="29"/>
      <c r="T797" s="29"/>
      <c r="U797" s="29"/>
      <c r="V797" s="29"/>
      <c r="W797" s="29"/>
      <c r="X797" s="29"/>
      <c r="Y797" s="29"/>
      <c r="Z797" s="29" t="str">
        <f t="shared" si="68"/>
        <v/>
      </c>
      <c r="AM797" s="6"/>
    </row>
    <row r="798" spans="1:39" x14ac:dyDescent="0.2">
      <c r="A798" t="str">
        <f>IFERROR(IF(AND(A787=A788,A788=A789,A789=A790,A790=A791,A791=A792,A792=A793,A793=A794,A794=A795,A795=A796,A796=A797),IF(A797+1&gt;MATCH(0,Input_Lieferant!$B$9:$B$158,-1),"",A797+1),A797),"")</f>
        <v/>
      </c>
      <c r="B798" s="29"/>
      <c r="C798" s="29"/>
      <c r="D798" s="29" t="str">
        <f t="shared" si="69"/>
        <v/>
      </c>
      <c r="E798" s="29"/>
      <c r="F798" s="29"/>
      <c r="G798" t="str">
        <f>IF(A798&lt;&gt;"", _xlfn.IFNA(INDEX(Grunddaten!$A$9:$R$134,MATCH(A798,Input_Lieferant!$B$9:$B$134,0),MATCH(Z798,Grunddaten!$A$8:$R$8,0)),""), "")&amp;""</f>
        <v/>
      </c>
      <c r="H798" s="29"/>
      <c r="I798" s="29"/>
      <c r="J798" s="29"/>
      <c r="K798" s="29"/>
      <c r="L798" s="29"/>
      <c r="M798" s="29"/>
      <c r="N798" s="29"/>
      <c r="O798" s="29"/>
      <c r="P798" s="29"/>
      <c r="Q798" s="29"/>
      <c r="R798" s="29"/>
      <c r="S798" s="29"/>
      <c r="T798" s="29"/>
      <c r="U798" s="29"/>
      <c r="V798" s="29"/>
      <c r="W798" s="29"/>
      <c r="X798" s="29"/>
      <c r="Y798" s="29"/>
      <c r="Z798" s="29" t="str">
        <f t="shared" si="68"/>
        <v/>
      </c>
      <c r="AM798" s="6"/>
    </row>
    <row r="799" spans="1:39" x14ac:dyDescent="0.2">
      <c r="A799" t="str">
        <f>IFERROR(IF(AND(A788=A789,A789=A790,A790=A791,A791=A792,A792=A793,A793=A794,A794=A795,A795=A796,A796=A797,A797=A798),IF(A798+1&gt;MATCH(0,Input_Lieferant!$B$9:$B$158,-1),"",A798+1),A798),"")</f>
        <v/>
      </c>
      <c r="B799" s="29"/>
      <c r="C799" s="29"/>
      <c r="D799" s="29" t="str">
        <f t="shared" si="69"/>
        <v/>
      </c>
      <c r="E799" s="29" t="s">
        <v>178</v>
      </c>
      <c r="F799" s="29" t="s">
        <v>178</v>
      </c>
      <c r="G799" t="str">
        <f>IF(A799&lt;&gt;"", _xlfn.IFNA(INDEX(Grunddaten!$A$9:$R$134,MATCH(A799,Input_Lieferant!$B$9:$B$134,0),MATCH(Z799,Grunddaten!$A$8:$R$8,0)),""), "")&amp;""</f>
        <v/>
      </c>
      <c r="H799" s="29"/>
      <c r="I799" s="29"/>
      <c r="J799" s="29"/>
      <c r="K799" s="29"/>
      <c r="L799" s="29"/>
      <c r="M799" s="29"/>
      <c r="N799" s="29"/>
      <c r="O799" s="29"/>
      <c r="P799" s="29"/>
      <c r="Q799" s="29"/>
      <c r="R799" s="29"/>
      <c r="S799" s="29"/>
      <c r="T799" s="29"/>
      <c r="U799" s="29"/>
      <c r="V799" s="29"/>
      <c r="W799" s="29"/>
      <c r="X799" s="29"/>
      <c r="Y799" s="29"/>
      <c r="Z799" s="29" t="str">
        <f t="shared" si="68"/>
        <v/>
      </c>
      <c r="AM799" s="6"/>
    </row>
    <row r="800" spans="1:39" x14ac:dyDescent="0.2">
      <c r="A800" t="str">
        <f>IFERROR(IF(AND(A789=A790,A790=A791,A791=A792,A792=A793,A793=A794,A794=A795,A795=A796,A796=A797,A797=A798,A798=A799),IF(A799+1&gt;MATCH(0,Input_Lieferant!$B$9:$B$158,-1),"",A799+1),A799),"")</f>
        <v/>
      </c>
      <c r="B800" s="29"/>
      <c r="C800" s="29"/>
      <c r="D800" s="29" t="str">
        <f t="shared" si="69"/>
        <v/>
      </c>
      <c r="E800" s="29"/>
      <c r="F800" s="29"/>
      <c r="G800" t="str">
        <f>IF(A800&lt;&gt;"", _xlfn.IFNA(INDEX(Grunddaten!$A$9:$R$134,MATCH(A800,Input_Lieferant!$B$9:$B$134,0),MATCH(Z800,Grunddaten!$A$8:$R$8,0)),""), "")&amp;""</f>
        <v/>
      </c>
      <c r="H800" s="29"/>
      <c r="I800" s="29"/>
      <c r="J800" s="29"/>
      <c r="K800" s="29"/>
      <c r="L800" s="29"/>
      <c r="M800" s="29"/>
      <c r="N800" s="29"/>
      <c r="O800" s="29"/>
      <c r="P800" s="29"/>
      <c r="Q800" s="29"/>
      <c r="R800" s="29"/>
      <c r="S800" s="29"/>
      <c r="T800" s="29"/>
      <c r="U800" s="29"/>
      <c r="V800" s="29"/>
      <c r="W800" s="29"/>
      <c r="X800" s="29"/>
      <c r="Y800" s="29"/>
      <c r="Z800" s="29" t="str">
        <f t="shared" si="68"/>
        <v/>
      </c>
      <c r="AM800" s="6"/>
    </row>
    <row r="801" spans="1:39" x14ac:dyDescent="0.2">
      <c r="A801" t="str">
        <f>IFERROR(IF(AND(A790=A791,A791=A792,A792=A793,A793=A794,A794=A795,A795=A796,A796=A797,A797=A798,A798=A799,A799=A800),IF(A800+1&gt;MATCH(0,Input_Lieferant!$B$9:$B$158,-1),"",A800+1),A800),"")</f>
        <v/>
      </c>
      <c r="B801" s="29"/>
      <c r="C801" s="29"/>
      <c r="D801" s="29" t="str">
        <f t="shared" si="69"/>
        <v/>
      </c>
      <c r="E801" s="29"/>
      <c r="F801" s="29"/>
      <c r="G801" t="str">
        <f>IF(A801&lt;&gt;"", _xlfn.IFNA(INDEX(Grunddaten!$A$9:$R$134,MATCH(A801,Input_Lieferant!$B$9:$B$134,0),MATCH(Z801,Grunddaten!$A$8:$R$8,0)),""), "")&amp;""</f>
        <v/>
      </c>
      <c r="H801" s="29"/>
      <c r="I801" s="29"/>
      <c r="J801" s="29"/>
      <c r="K801" s="29"/>
      <c r="L801" s="29"/>
      <c r="M801" s="29"/>
      <c r="N801" s="29"/>
      <c r="O801" s="29"/>
      <c r="P801" s="29"/>
      <c r="Q801" s="29"/>
      <c r="R801" s="29"/>
      <c r="S801" s="29"/>
      <c r="T801" s="29"/>
      <c r="U801" s="29"/>
      <c r="V801" s="29"/>
      <c r="W801" s="29"/>
      <c r="X801" s="29"/>
      <c r="Y801" s="29"/>
      <c r="Z801" s="29" t="str">
        <f t="shared" si="68"/>
        <v/>
      </c>
      <c r="AM801" s="6"/>
    </row>
    <row r="802" spans="1:39" x14ac:dyDescent="0.2">
      <c r="A802" t="str">
        <f>IFERROR(IF(AND(A791=A792,A792=A793,A793=A794,A794=A795,A795=A796,A796=A797,A797=A798,A798=A799,A799=A800,A800=A801),IF(A801+1&gt;MATCH(0,Input_Lieferant!$B$9:$B$158,-1),"",A801+1),A801),"")</f>
        <v/>
      </c>
      <c r="B802" s="29"/>
      <c r="C802" s="29"/>
      <c r="D802" s="29" t="str">
        <f t="shared" si="69"/>
        <v/>
      </c>
      <c r="E802" s="29"/>
      <c r="F802" s="29"/>
      <c r="G802" t="str">
        <f>IF(A802&lt;&gt;"", _xlfn.IFNA(INDEX(Grunddaten!$A$9:$R$134,MATCH(A802,Input_Lieferant!$B$9:$B$134,0),MATCH(Z802,Grunddaten!$A$8:$R$8,0)),""), "")&amp;""</f>
        <v/>
      </c>
      <c r="H802" s="29"/>
      <c r="I802" s="29"/>
      <c r="J802" s="29"/>
      <c r="K802" s="29"/>
      <c r="L802" s="29"/>
      <c r="M802" s="29"/>
      <c r="N802" s="29"/>
      <c r="O802" s="29"/>
      <c r="P802" s="29"/>
      <c r="Q802" s="29"/>
      <c r="R802" s="29"/>
      <c r="S802" s="29"/>
      <c r="T802" s="29"/>
      <c r="U802" s="29"/>
      <c r="V802" s="29"/>
      <c r="W802" s="29"/>
      <c r="X802" s="29"/>
      <c r="Y802" s="29"/>
      <c r="Z802" s="29" t="str">
        <f t="shared" si="68"/>
        <v/>
      </c>
      <c r="AM802" s="6"/>
    </row>
    <row r="803" spans="1:39" x14ac:dyDescent="0.2">
      <c r="A803" t="str">
        <f>IFERROR(IF(AND(A792=A793,A793=A794,A794=A795,A795=A796,A796=A797,A797=A798,A798=A799,A799=A800,A800=A801,A801=A802),IF(A802+1&gt;MATCH(0,Input_Lieferant!$B$9:$B$158,-1),"",A802+1),A802),"")</f>
        <v/>
      </c>
      <c r="B803" s="29"/>
      <c r="C803" s="29"/>
      <c r="D803" s="29" t="str">
        <f t="shared" si="69"/>
        <v/>
      </c>
      <c r="E803" s="29"/>
      <c r="F803" s="29"/>
      <c r="G803" t="str">
        <f>IF(A803&lt;&gt;"", _xlfn.IFNA(INDEX(Grunddaten!$A$9:$R$134,MATCH(A803,Input_Lieferant!$B$9:$B$134,0),MATCH(Z803,Grunddaten!$A$8:$R$8,0)),""), "")&amp;""</f>
        <v/>
      </c>
      <c r="H803" s="29"/>
      <c r="I803" s="29"/>
      <c r="J803" s="29"/>
      <c r="K803" s="29"/>
      <c r="L803" s="29"/>
      <c r="M803" s="29"/>
      <c r="N803" s="29"/>
      <c r="O803" s="29"/>
      <c r="P803" s="29"/>
      <c r="Q803" s="29"/>
      <c r="R803" s="29"/>
      <c r="S803" s="29"/>
      <c r="T803" s="29"/>
      <c r="U803" s="29"/>
      <c r="V803" s="29"/>
      <c r="W803" s="29"/>
      <c r="X803" s="29"/>
      <c r="Y803" s="29"/>
      <c r="Z803" s="29" t="str">
        <f t="shared" si="68"/>
        <v/>
      </c>
      <c r="AM803" s="6"/>
    </row>
    <row r="804" spans="1:39" x14ac:dyDescent="0.2">
      <c r="A804" s="54" t="str">
        <f>IFERROR(IF(AND(A793=A794,A794=A795,A795=A796,A796=A797,A797=A798,A798=A799,A799=A800,A800=A801,A801=A802,A802=A803),IF(A803+1&gt;MATCH(0,Input_Lieferant!$B$9:$B$158,-1),"",A803+1),A803),"")</f>
        <v/>
      </c>
      <c r="B804" s="30"/>
      <c r="C804" s="30"/>
      <c r="D804" s="30" t="str">
        <f t="shared" si="69"/>
        <v/>
      </c>
      <c r="E804" s="30"/>
      <c r="F804" s="30"/>
      <c r="G804" s="54" t="str">
        <f>IF(A804&lt;&gt;"", _xlfn.IFNA(INDEX(Grunddaten!$A$9:$R$134,MATCH(A804,Input_Lieferant!$B$9:$B$134,0),MATCH(Z804,Grunddaten!$A$8:$R$8,0)),""), "")&amp;""</f>
        <v/>
      </c>
      <c r="H804" s="30"/>
      <c r="I804" s="30"/>
      <c r="J804" s="30"/>
      <c r="K804" s="30"/>
      <c r="L804" s="30"/>
      <c r="M804" s="30"/>
      <c r="N804" s="30"/>
      <c r="O804" s="30"/>
      <c r="P804" s="30"/>
      <c r="Q804" s="30"/>
      <c r="R804" s="30"/>
      <c r="S804" s="30"/>
      <c r="T804" s="30"/>
      <c r="U804" s="30"/>
      <c r="V804" s="30"/>
      <c r="W804" s="30"/>
      <c r="X804" s="30"/>
      <c r="Y804" s="30"/>
      <c r="Z804" s="89" t="str">
        <f t="shared" si="68"/>
        <v/>
      </c>
      <c r="AM804" s="6"/>
    </row>
    <row r="805" spans="1:39" x14ac:dyDescent="0.2">
      <c r="A805" t="str">
        <f>IFERROR(IF(AND(A794=A795,A795=A796,A796=A797,A797=A798,A798=A799,A799=A800,A800=A801,A801=A802,A802=A803,A803=A804),IF(A804+1&gt;MATCH(0,Input_Lieferant!$B$9:$B$158,-1),"",A804+1),A804),"")</f>
        <v/>
      </c>
      <c r="B805" s="29"/>
      <c r="C805" s="29"/>
      <c r="D805" s="29" t="str">
        <f t="shared" si="69"/>
        <v/>
      </c>
      <c r="E805" s="29"/>
      <c r="F805" s="29"/>
      <c r="G805" t="str">
        <f>IF(A805&lt;&gt;"", _xlfn.IFNA(INDEX(Grunddaten!$A$9:$R$134,MATCH(A805,Input_Lieferant!$B$9:$B$134,0),MATCH(Z805,Grunddaten!$A$8:$R$8,0)),""), "")&amp;""</f>
        <v/>
      </c>
      <c r="H805" s="29"/>
      <c r="I805" s="29"/>
      <c r="J805" s="29"/>
      <c r="K805" s="29"/>
      <c r="L805" s="29"/>
      <c r="M805" s="29"/>
      <c r="N805" s="29"/>
      <c r="O805" s="29"/>
      <c r="P805" s="29"/>
      <c r="Q805" s="29"/>
      <c r="R805" s="29"/>
      <c r="S805" s="29"/>
      <c r="T805" s="29"/>
      <c r="U805" s="29"/>
      <c r="V805" s="29"/>
      <c r="W805" s="29"/>
      <c r="X805" s="29"/>
      <c r="Y805" s="29"/>
      <c r="Z805" s="29" t="str">
        <f t="shared" si="68"/>
        <v/>
      </c>
      <c r="AM805" s="6"/>
    </row>
    <row r="806" spans="1:39" x14ac:dyDescent="0.2">
      <c r="A806" t="str">
        <f>IFERROR(IF(AND(A795=A796,A796=A797,A797=A798,A798=A799,A799=A800,A800=A801,A801=A802,A802=A803,A803=A804,A804=A805),IF(A805+1&gt;MATCH(0,Input_Lieferant!$B$9:$B$158,-1),"",A805+1),A805),"")</f>
        <v/>
      </c>
      <c r="B806" s="29"/>
      <c r="C806" s="29"/>
      <c r="D806" s="29" t="str">
        <f t="shared" si="69"/>
        <v/>
      </c>
      <c r="E806" s="29"/>
      <c r="F806" s="29"/>
      <c r="G806" t="str">
        <f>IF(A806&lt;&gt;"", _xlfn.IFNA(INDEX(Grunddaten!$A$9:$R$134,MATCH(A806,Input_Lieferant!$B$9:$B$134,0),MATCH(Z806,Grunddaten!$A$8:$R$8,0)),""), "")&amp;""</f>
        <v/>
      </c>
      <c r="H806" s="29"/>
      <c r="I806" s="29"/>
      <c r="J806" s="29"/>
      <c r="K806" s="29"/>
      <c r="L806" s="29"/>
      <c r="M806" s="29"/>
      <c r="N806" s="29"/>
      <c r="O806" s="29"/>
      <c r="P806" s="29"/>
      <c r="Q806" s="29"/>
      <c r="R806" s="29"/>
      <c r="S806" s="29"/>
      <c r="T806" s="29"/>
      <c r="U806" s="29"/>
      <c r="V806" s="29"/>
      <c r="W806" s="29"/>
      <c r="X806" s="29"/>
      <c r="Y806" s="29"/>
      <c r="Z806" s="29" t="str">
        <f t="shared" si="68"/>
        <v/>
      </c>
      <c r="AM806" s="6"/>
    </row>
    <row r="807" spans="1:39" x14ac:dyDescent="0.2">
      <c r="A807" t="str">
        <f>IFERROR(IF(AND(A796=A797,A797=A798,A798=A799,A799=A800,A800=A801,A801=A802,A802=A803,A803=A804,A804=A805,A805=A806),IF(A806+1&gt;MATCH(0,Input_Lieferant!$B$9:$B$158,-1),"",A806+1),A806),"")</f>
        <v/>
      </c>
      <c r="B807" s="29"/>
      <c r="C807" s="29"/>
      <c r="D807" s="29" t="str">
        <f t="shared" si="69"/>
        <v/>
      </c>
      <c r="E807" s="29"/>
      <c r="F807" s="29"/>
      <c r="G807" t="str">
        <f>IF(A807&lt;&gt;"", _xlfn.IFNA(INDEX(Grunddaten!$A$9:$R$134,MATCH(A807,Input_Lieferant!$B$9:$B$134,0),MATCH(Z807,Grunddaten!$A$8:$R$8,0)),""), "")&amp;""</f>
        <v/>
      </c>
      <c r="H807" s="29"/>
      <c r="I807" s="29"/>
      <c r="J807" s="29"/>
      <c r="K807" s="29"/>
      <c r="L807" s="29"/>
      <c r="M807" s="29"/>
      <c r="N807" s="29"/>
      <c r="O807" s="29"/>
      <c r="P807" s="29"/>
      <c r="Q807" s="29"/>
      <c r="R807" s="29"/>
      <c r="S807" s="29"/>
      <c r="T807" s="29"/>
      <c r="U807" s="29"/>
      <c r="V807" s="29"/>
      <c r="W807" s="29"/>
      <c r="X807" s="29"/>
      <c r="Y807" s="29"/>
      <c r="Z807" s="29" t="str">
        <f t="shared" si="68"/>
        <v/>
      </c>
      <c r="AM807" s="6"/>
    </row>
    <row r="808" spans="1:39" x14ac:dyDescent="0.2">
      <c r="A808" t="str">
        <f>IFERROR(IF(AND(A797=A798,A798=A799,A799=A800,A800=A801,A801=A802,A802=A803,A803=A804,A804=A805,A805=A806,A806=A807),IF(A807+1&gt;MATCH(0,Input_Lieferant!$B$9:$B$158,-1),"",A807+1),A807),"")</f>
        <v/>
      </c>
      <c r="B808" s="29"/>
      <c r="C808" s="29"/>
      <c r="D808" s="29" t="str">
        <f t="shared" ref="D808:D821" si="70">IF(A808="","","001")</f>
        <v/>
      </c>
      <c r="E808" s="29"/>
      <c r="F808" s="29"/>
      <c r="G808" t="str">
        <f>IF(A808&lt;&gt;"", _xlfn.IFNA(INDEX(Grunddaten!$A$9:$R$134,MATCH(A808,Input_Lieferant!$B$9:$B$134,0),MATCH(Z808,Grunddaten!$A$8:$R$8,0)),""), "")&amp;""</f>
        <v/>
      </c>
      <c r="H808" s="29"/>
      <c r="I808" s="29"/>
      <c r="J808" s="29"/>
      <c r="K808" s="29"/>
      <c r="L808" s="29"/>
      <c r="M808" s="29"/>
      <c r="N808" s="29"/>
      <c r="O808" s="29"/>
      <c r="P808" s="29"/>
      <c r="Q808" s="29"/>
      <c r="R808" s="29"/>
      <c r="S808" s="29"/>
      <c r="T808" s="29"/>
      <c r="U808" s="29"/>
      <c r="V808" s="29"/>
      <c r="W808" s="29"/>
      <c r="X808" s="29"/>
      <c r="Y808" s="29"/>
      <c r="Z808" s="29" t="str">
        <f t="shared" si="68"/>
        <v/>
      </c>
      <c r="AM808" s="6"/>
    </row>
    <row r="809" spans="1:39" x14ac:dyDescent="0.2">
      <c r="A809" t="str">
        <f>IFERROR(IF(AND(A798=A799,A799=A800,A800=A801,A801=A802,A802=A803,A803=A804,A804=A805,A805=A806,A806=A807,A807=A808),IF(A808+1&gt;MATCH(0,Input_Lieferant!$B$9:$B$158,-1),"",A808+1),A808),"")</f>
        <v/>
      </c>
      <c r="B809" s="29"/>
      <c r="C809" s="29"/>
      <c r="D809" s="29" t="str">
        <f t="shared" si="70"/>
        <v/>
      </c>
      <c r="E809" s="29"/>
      <c r="F809" s="29"/>
      <c r="G809" t="str">
        <f>IF(A809&lt;&gt;"", _xlfn.IFNA(INDEX(Grunddaten!$A$9:$R$134,MATCH(A809,Input_Lieferant!$B$9:$B$134,0),MATCH(Z809,Grunddaten!$A$8:$R$8,0)),""), "")&amp;""</f>
        <v/>
      </c>
      <c r="H809" s="29"/>
      <c r="I809" s="29"/>
      <c r="J809" s="29"/>
      <c r="K809" s="29"/>
      <c r="L809" s="29"/>
      <c r="M809" s="29"/>
      <c r="N809" s="29"/>
      <c r="O809" s="29"/>
      <c r="P809" s="29"/>
      <c r="Q809" s="29"/>
      <c r="R809" s="29"/>
      <c r="S809" s="29"/>
      <c r="T809" s="29"/>
      <c r="U809" s="29"/>
      <c r="V809" s="29"/>
      <c r="W809" s="29"/>
      <c r="X809" s="29"/>
      <c r="Y809" s="29"/>
      <c r="Z809" s="29" t="str">
        <f t="shared" si="68"/>
        <v/>
      </c>
      <c r="AM809" s="6"/>
    </row>
    <row r="810" spans="1:39" x14ac:dyDescent="0.2">
      <c r="A810" t="str">
        <f>IFERROR(IF(AND(A799=A800,A800=A801,A801=A802,A802=A803,A803=A804,A804=A805,A805=A806,A806=A807,A807=A808,A808=A809),IF(A809+1&gt;MATCH(0,Input_Lieferant!$B$9:$B$158,-1),"",A809+1),A809),"")</f>
        <v/>
      </c>
      <c r="B810" s="29"/>
      <c r="C810" s="29"/>
      <c r="D810" s="29" t="str">
        <f t="shared" si="70"/>
        <v/>
      </c>
      <c r="E810" s="29"/>
      <c r="F810" s="29"/>
      <c r="G810" t="str">
        <f>IF(A810&lt;&gt;"", _xlfn.IFNA(INDEX(Grunddaten!$A$9:$R$134,MATCH(A810,Input_Lieferant!$B$9:$B$134,0),MATCH(Z810,Grunddaten!$A$8:$R$8,0)),""), "")&amp;""</f>
        <v/>
      </c>
      <c r="H810" s="29"/>
      <c r="I810" s="29"/>
      <c r="J810" s="29"/>
      <c r="K810" s="29"/>
      <c r="L810" s="29"/>
      <c r="M810" s="29"/>
      <c r="N810" s="29"/>
      <c r="O810" s="29"/>
      <c r="P810" s="29"/>
      <c r="Q810" s="29"/>
      <c r="R810" s="29"/>
      <c r="S810" s="29"/>
      <c r="T810" s="29"/>
      <c r="U810" s="29"/>
      <c r="V810" s="29"/>
      <c r="W810" s="29"/>
      <c r="X810" s="29"/>
      <c r="Y810" s="29"/>
      <c r="Z810" s="29" t="str">
        <f t="shared" si="68"/>
        <v/>
      </c>
      <c r="AM810" s="6"/>
    </row>
    <row r="811" spans="1:39" x14ac:dyDescent="0.2">
      <c r="A811" t="str">
        <f>IFERROR(IF(AND(A800=A801,A801=A802,A802=A803,A803=A804,A804=A805,A805=A806,A806=A807,A807=A808,A808=A809,A809=A810),IF(A810+1&gt;MATCH(0,Input_Lieferant!$B$9:$B$158,-1),"",A810+1),A810),"")</f>
        <v/>
      </c>
      <c r="B811" s="29"/>
      <c r="C811" s="29"/>
      <c r="D811" s="29" t="str">
        <f t="shared" si="70"/>
        <v/>
      </c>
      <c r="E811" s="29"/>
      <c r="F811" s="29"/>
      <c r="G811" t="str">
        <f>IF(A811&lt;&gt;"", _xlfn.IFNA(INDEX(Grunddaten!$A$9:$R$134,MATCH(A811,Input_Lieferant!$B$9:$B$134,0),MATCH(Z811,Grunddaten!$A$8:$R$8,0)),""), "")&amp;""</f>
        <v/>
      </c>
      <c r="H811" s="29"/>
      <c r="I811" s="29"/>
      <c r="J811" s="29"/>
      <c r="K811" s="29"/>
      <c r="L811" s="29"/>
      <c r="M811" s="29"/>
      <c r="N811" s="29"/>
      <c r="O811" s="29"/>
      <c r="P811" s="29"/>
      <c r="Q811" s="29"/>
      <c r="R811" s="29"/>
      <c r="S811" s="29"/>
      <c r="T811" s="29"/>
      <c r="U811" s="29"/>
      <c r="V811" s="29"/>
      <c r="W811" s="29"/>
      <c r="X811" s="29"/>
      <c r="Y811" s="29"/>
      <c r="Z811" s="29" t="str">
        <f t="shared" si="68"/>
        <v/>
      </c>
      <c r="AM811" s="6"/>
    </row>
    <row r="812" spans="1:39" x14ac:dyDescent="0.2">
      <c r="A812" t="str">
        <f>IFERROR(IF(AND(A801=A802,A802=A803,A803=A804,A804=A805,A805=A806,A806=A807,A807=A808,A808=A809,A809=A810,A810=A811),IF(A811+1&gt;MATCH(0,Input_Lieferant!$B$9:$B$158,-1),"",A811+1),A811),"")</f>
        <v/>
      </c>
      <c r="B812" s="29"/>
      <c r="C812" s="29"/>
      <c r="D812" s="29" t="str">
        <f t="shared" si="70"/>
        <v/>
      </c>
      <c r="E812" s="29"/>
      <c r="F812" s="29"/>
      <c r="G812" t="str">
        <f>IF(A812&lt;&gt;"", _xlfn.IFNA(INDEX(Grunddaten!$A$9:$R$134,MATCH(A812,Input_Lieferant!$B$9:$B$134,0),MATCH(Z812,Grunddaten!$A$8:$R$8,0)),""), "")&amp;""</f>
        <v/>
      </c>
      <c r="H812" s="29"/>
      <c r="I812" s="29"/>
      <c r="J812" s="29"/>
      <c r="K812" s="29"/>
      <c r="L812" s="29"/>
      <c r="M812" s="29"/>
      <c r="N812" s="29"/>
      <c r="O812" s="29"/>
      <c r="P812" s="29"/>
      <c r="Q812" s="29"/>
      <c r="R812" s="29"/>
      <c r="S812" s="29"/>
      <c r="T812" s="29"/>
      <c r="U812" s="29"/>
      <c r="V812" s="29"/>
      <c r="W812" s="29"/>
      <c r="X812" s="29"/>
      <c r="Y812" s="29"/>
      <c r="Z812" s="29" t="str">
        <f t="shared" si="68"/>
        <v/>
      </c>
      <c r="AM812" s="6"/>
    </row>
    <row r="813" spans="1:39" x14ac:dyDescent="0.2">
      <c r="A813" t="str">
        <f>IFERROR(IF(AND(A802=A803,A803=A804,A804=A805,A805=A806,A806=A807,A807=A808,A808=A809,A809=A810,A810=A811,A811=A812),IF(A812+1&gt;MATCH(0,Input_Lieferant!$B$9:$B$158,-1),"",A812+1),A812),"")</f>
        <v/>
      </c>
      <c r="B813" s="29"/>
      <c r="C813" s="29"/>
      <c r="D813" s="29" t="str">
        <f t="shared" si="70"/>
        <v/>
      </c>
      <c r="E813" s="29" t="s">
        <v>178</v>
      </c>
      <c r="F813" s="29" t="s">
        <v>178</v>
      </c>
      <c r="G813" t="str">
        <f>IF(A813&lt;&gt;"", _xlfn.IFNA(INDEX(Grunddaten!$A$9:$R$134,MATCH(A813,Input_Lieferant!$B$9:$B$134,0),MATCH(Z813,Grunddaten!$A$8:$R$8,0)),""), "")&amp;""</f>
        <v/>
      </c>
      <c r="H813" s="29"/>
      <c r="I813" s="29"/>
      <c r="J813" s="29"/>
      <c r="K813" s="29"/>
      <c r="L813" s="29"/>
      <c r="M813" s="29"/>
      <c r="N813" s="29"/>
      <c r="O813" s="29"/>
      <c r="P813" s="29"/>
      <c r="Q813" s="29"/>
      <c r="R813" s="29"/>
      <c r="S813" s="29"/>
      <c r="T813" s="29"/>
      <c r="U813" s="29"/>
      <c r="V813" s="29"/>
      <c r="W813" s="29"/>
      <c r="X813" s="29"/>
      <c r="Y813" s="29"/>
      <c r="Z813" s="29" t="str">
        <f t="shared" si="68"/>
        <v/>
      </c>
      <c r="AM813" s="6"/>
    </row>
    <row r="814" spans="1:39" x14ac:dyDescent="0.2">
      <c r="A814" t="str">
        <f>IFERROR(IF(AND(A803=A804,A804=A805,A805=A806,A806=A807,A807=A808,A808=A809,A809=A810,A810=A811,A811=A812,A812=A813),IF(A813+1&gt;MATCH(0,Input_Lieferant!$B$9:$B$158,-1),"",A813+1),A813),"")</f>
        <v/>
      </c>
      <c r="B814" s="29"/>
      <c r="C814" s="29"/>
      <c r="D814" s="29" t="str">
        <f t="shared" si="70"/>
        <v/>
      </c>
      <c r="E814" s="29"/>
      <c r="F814" s="29"/>
      <c r="G814" t="str">
        <f>IF(A814&lt;&gt;"", _xlfn.IFNA(INDEX(Grunddaten!$A$9:$R$134,MATCH(A814,Input_Lieferant!$B$9:$B$134,0),MATCH(Z814,Grunddaten!$A$8:$R$8,0)),""), "")&amp;""</f>
        <v/>
      </c>
      <c r="H814" s="29"/>
      <c r="I814" s="29"/>
      <c r="J814" s="29"/>
      <c r="K814" s="29"/>
      <c r="L814" s="29"/>
      <c r="M814" s="29"/>
      <c r="N814" s="29"/>
      <c r="O814" s="29"/>
      <c r="P814" s="29"/>
      <c r="Q814" s="29"/>
      <c r="R814" s="29"/>
      <c r="S814" s="29"/>
      <c r="T814" s="29"/>
      <c r="U814" s="29"/>
      <c r="V814" s="29"/>
      <c r="W814" s="29"/>
      <c r="X814" s="29"/>
      <c r="Y814" s="29"/>
      <c r="Z814" s="29" t="str">
        <f t="shared" si="68"/>
        <v/>
      </c>
      <c r="AM814" s="6"/>
    </row>
    <row r="815" spans="1:39" x14ac:dyDescent="0.2">
      <c r="A815" s="54" t="str">
        <f>IFERROR(IF(AND(A804=A805,A805=A806,A806=A807,A807=A808,A808=A809,A809=A810,A810=A811,A811=A812,A812=A813,A813=A814),IF(A814+1&gt;MATCH(0,Input_Lieferant!$B$9:$B$158,-1),"",A814+1),A814),"")</f>
        <v/>
      </c>
      <c r="B815" s="30"/>
      <c r="C815" s="30"/>
      <c r="D815" s="30" t="str">
        <f t="shared" si="70"/>
        <v/>
      </c>
      <c r="E815" s="30"/>
      <c r="F815" s="30"/>
      <c r="G815" s="54" t="str">
        <f>IF(A815&lt;&gt;"", _xlfn.IFNA(INDEX(Grunddaten!$A$9:$R$134,MATCH(A815,Input_Lieferant!$B$9:$B$134,0),MATCH(Z815,Grunddaten!$A$8:$R$8,0)),""), "")&amp;""</f>
        <v/>
      </c>
      <c r="H815" s="30"/>
      <c r="I815" s="30"/>
      <c r="J815" s="30"/>
      <c r="K815" s="30"/>
      <c r="L815" s="30"/>
      <c r="M815" s="30"/>
      <c r="N815" s="30"/>
      <c r="O815" s="30"/>
      <c r="P815" s="30"/>
      <c r="Q815" s="30"/>
      <c r="R815" s="30"/>
      <c r="S815" s="30"/>
      <c r="T815" s="30"/>
      <c r="U815" s="30"/>
      <c r="V815" s="30"/>
      <c r="W815" s="30"/>
      <c r="X815" s="30"/>
      <c r="Y815" s="30"/>
      <c r="Z815" s="89" t="str">
        <f t="shared" si="68"/>
        <v/>
      </c>
      <c r="AM815" s="6"/>
    </row>
    <row r="816" spans="1:39" x14ac:dyDescent="0.2">
      <c r="A816" t="str">
        <f>IFERROR(IF(AND(A805=A806,A806=A807,A807=A808,A808=A809,A809=A810,A810=A811,A811=A812,A812=A813,A813=A814,A814=A815),IF(A815+1&gt;MATCH(0,Input_Lieferant!$B$9:$B$158,-1),"",A815+1),A815),"")</f>
        <v/>
      </c>
      <c r="B816" s="29"/>
      <c r="C816" s="29"/>
      <c r="D816" s="29" t="str">
        <f t="shared" si="70"/>
        <v/>
      </c>
      <c r="E816" s="29"/>
      <c r="F816" s="29"/>
      <c r="G816" t="str">
        <f>IF(A816&lt;&gt;"", _xlfn.IFNA(INDEX(Grunddaten!$A$9:$R$134,MATCH(A816,Input_Lieferant!$B$9:$B$134,0),MATCH(Z816,Grunddaten!$A$8:$R$8,0)),""), "")&amp;""</f>
        <v/>
      </c>
      <c r="H816" s="29"/>
      <c r="I816" s="29"/>
      <c r="J816" s="29"/>
      <c r="K816" s="29"/>
      <c r="L816" s="29"/>
      <c r="M816" s="29"/>
      <c r="N816" s="29"/>
      <c r="O816" s="29"/>
      <c r="P816" s="29"/>
      <c r="Q816" s="29"/>
      <c r="R816" s="29"/>
      <c r="S816" s="29"/>
      <c r="T816" s="29"/>
      <c r="U816" s="29"/>
      <c r="V816" s="29"/>
      <c r="W816" s="29"/>
      <c r="X816" s="29"/>
      <c r="Y816" s="29"/>
      <c r="Z816" s="29" t="str">
        <f t="shared" si="68"/>
        <v/>
      </c>
      <c r="AM816" s="6"/>
    </row>
    <row r="817" spans="1:39" x14ac:dyDescent="0.2">
      <c r="A817" t="str">
        <f>IFERROR(IF(AND(A806=A807,A807=A808,A808=A809,A809=A810,A810=A811,A811=A812,A812=A813,A813=A814,A814=A815,A815=A816),IF(A816+1&gt;MATCH(0,Input_Lieferant!$B$9:$B$158,-1),"",A816+1),A816),"")</f>
        <v/>
      </c>
      <c r="B817" s="29"/>
      <c r="C817" s="29"/>
      <c r="D817" s="29" t="str">
        <f t="shared" si="70"/>
        <v/>
      </c>
      <c r="E817" s="29"/>
      <c r="F817" s="29"/>
      <c r="G817" t="str">
        <f>IF(A817&lt;&gt;"", _xlfn.IFNA(INDEX(Grunddaten!$A$9:$R$134,MATCH(A817,Input_Lieferant!$B$9:$B$134,0),MATCH(Z817,Grunddaten!$A$8:$R$8,0)),""), "")&amp;""</f>
        <v/>
      </c>
      <c r="H817" s="29"/>
      <c r="I817" s="29"/>
      <c r="J817" s="29"/>
      <c r="K817" s="29"/>
      <c r="L817" s="29"/>
      <c r="M817" s="29"/>
      <c r="N817" s="29"/>
      <c r="O817" s="29"/>
      <c r="P817" s="29"/>
      <c r="Q817" s="29"/>
      <c r="R817" s="29"/>
      <c r="S817" s="29"/>
      <c r="T817" s="29"/>
      <c r="U817" s="29"/>
      <c r="V817" s="29"/>
      <c r="W817" s="29"/>
      <c r="X817" s="29"/>
      <c r="Y817" s="29"/>
      <c r="Z817" s="29" t="str">
        <f t="shared" si="68"/>
        <v/>
      </c>
      <c r="AM817" s="6"/>
    </row>
    <row r="818" spans="1:39" x14ac:dyDescent="0.2">
      <c r="A818" t="str">
        <f>IFERROR(IF(AND(A807=A808,A808=A809,A809=A810,A810=A811,A811=A812,A812=A813,A813=A814,A814=A815,A815=A816,A816=A817),IF(A817+1&gt;MATCH(0,Input_Lieferant!$B$9:$B$158,-1),"",A817+1),A817),"")</f>
        <v/>
      </c>
      <c r="B818" s="29"/>
      <c r="C818" s="29"/>
      <c r="D818" s="29" t="str">
        <f t="shared" si="70"/>
        <v/>
      </c>
      <c r="E818" s="29"/>
      <c r="F818" s="29"/>
      <c r="G818" t="str">
        <f>IF(A818&lt;&gt;"", _xlfn.IFNA(INDEX(Grunddaten!$A$9:$R$134,MATCH(A818,Input_Lieferant!$B$9:$B$134,0),MATCH(Z818,Grunddaten!$A$8:$R$8,0)),""), "")&amp;""</f>
        <v/>
      </c>
      <c r="H818" s="29"/>
      <c r="I818" s="29"/>
      <c r="J818" s="29"/>
      <c r="K818" s="29"/>
      <c r="L818" s="29"/>
      <c r="M818" s="29"/>
      <c r="N818" s="29"/>
      <c r="O818" s="29"/>
      <c r="P818" s="29"/>
      <c r="Q818" s="29"/>
      <c r="R818" s="29"/>
      <c r="S818" s="29"/>
      <c r="T818" s="29"/>
      <c r="U818" s="29"/>
      <c r="V818" s="29"/>
      <c r="W818" s="29"/>
      <c r="X818" s="29"/>
      <c r="Y818" s="29"/>
      <c r="Z818" s="29" t="str">
        <f t="shared" si="68"/>
        <v/>
      </c>
      <c r="AM818" s="6"/>
    </row>
    <row r="819" spans="1:39" x14ac:dyDescent="0.2">
      <c r="A819" t="str">
        <f>IFERROR(IF(AND(A808=A809,A809=A810,A810=A811,A811=A812,A812=A813,A813=A814,A814=A815,A815=A816,A816=A817,A817=A818),IF(A818+1&gt;MATCH(0,Input_Lieferant!$B$9:$B$158,-1),"",A818+1),A818),"")</f>
        <v/>
      </c>
      <c r="B819" s="29"/>
      <c r="C819" s="29"/>
      <c r="D819" s="29" t="str">
        <f t="shared" si="70"/>
        <v/>
      </c>
      <c r="E819" s="29"/>
      <c r="F819" s="29"/>
      <c r="G819" t="str">
        <f>IF(A819&lt;&gt;"", _xlfn.IFNA(INDEX(Grunddaten!$A$9:$R$134,MATCH(A819,Input_Lieferant!$B$9:$B$134,0),MATCH(Z819,Grunddaten!$A$8:$R$8,0)),""), "")&amp;""</f>
        <v/>
      </c>
      <c r="H819" s="29"/>
      <c r="I819" s="29"/>
      <c r="J819" s="29"/>
      <c r="K819" s="29"/>
      <c r="L819" s="29"/>
      <c r="M819" s="29"/>
      <c r="N819" s="29"/>
      <c r="O819" s="29"/>
      <c r="P819" s="29"/>
      <c r="Q819" s="29"/>
      <c r="R819" s="29"/>
      <c r="S819" s="29"/>
      <c r="T819" s="29"/>
      <c r="U819" s="29"/>
      <c r="V819" s="29"/>
      <c r="W819" s="29"/>
      <c r="X819" s="29"/>
      <c r="Y819" s="29"/>
      <c r="Z819" s="29" t="str">
        <f t="shared" si="68"/>
        <v/>
      </c>
      <c r="AM819" s="6"/>
    </row>
    <row r="820" spans="1:39" x14ac:dyDescent="0.2">
      <c r="A820" t="str">
        <f>IFERROR(IF(AND(A809=A810,A810=A811,A811=A812,A812=A813,A813=A814,A814=A815,A815=A816,A816=A817,A817=A818,A818=A819),IF(A819+1&gt;MATCH(0,Input_Lieferant!$B$9:$B$158,-1),"",A819+1),A819),"")</f>
        <v/>
      </c>
      <c r="B820" s="29"/>
      <c r="C820" s="29"/>
      <c r="D820" s="29" t="str">
        <f t="shared" si="70"/>
        <v/>
      </c>
      <c r="E820" s="29"/>
      <c r="F820" s="29"/>
      <c r="G820" t="str">
        <f>IF(A820&lt;&gt;"", _xlfn.IFNA(INDEX(Grunddaten!$A$9:$R$134,MATCH(A820,Input_Lieferant!$B$9:$B$134,0),MATCH(Z820,Grunddaten!$A$8:$R$8,0)),""), "")&amp;""</f>
        <v/>
      </c>
      <c r="H820" s="29"/>
      <c r="I820" s="29"/>
      <c r="J820" s="29"/>
      <c r="K820" s="29"/>
      <c r="L820" s="29"/>
      <c r="M820" s="29"/>
      <c r="N820" s="29"/>
      <c r="O820" s="29"/>
      <c r="P820" s="29"/>
      <c r="Q820" s="29"/>
      <c r="R820" s="29"/>
      <c r="S820" s="29"/>
      <c r="T820" s="29"/>
      <c r="U820" s="29"/>
      <c r="V820" s="29"/>
      <c r="W820" s="29"/>
      <c r="X820" s="29"/>
      <c r="Y820" s="29"/>
      <c r="Z820" s="29" t="str">
        <f t="shared" si="68"/>
        <v/>
      </c>
      <c r="AM820" s="6"/>
    </row>
    <row r="821" spans="1:39" x14ac:dyDescent="0.2">
      <c r="A821" t="str">
        <f>IFERROR(IF(AND(A810=A811,A811=A812,A812=A813,A813=A814,A814=A815,A815=A816,A816=A817,A817=A818,A818=A819,A819=A820),IF(A820+1&gt;MATCH(0,Input_Lieferant!$B$9:$B$158,-1),"",A820+1),A820),"")</f>
        <v/>
      </c>
      <c r="B821" s="29"/>
      <c r="C821" s="29"/>
      <c r="D821" s="29" t="str">
        <f t="shared" si="70"/>
        <v/>
      </c>
      <c r="E821" s="29"/>
      <c r="F821" s="29"/>
      <c r="G821" t="str">
        <f>IF(A821&lt;&gt;"", _xlfn.IFNA(INDEX(Grunddaten!$A$9:$R$134,MATCH(A821,Input_Lieferant!$B$9:$B$134,0),MATCH(Z821,Grunddaten!$A$8:$R$8,0)),""), "")&amp;""</f>
        <v/>
      </c>
      <c r="H821" s="29"/>
      <c r="I821" s="29"/>
      <c r="J821" s="29"/>
      <c r="K821" s="29"/>
      <c r="L821" s="29"/>
      <c r="M821" s="29"/>
      <c r="N821" s="29"/>
      <c r="O821" s="29"/>
      <c r="P821" s="29"/>
      <c r="Q821" s="29"/>
      <c r="R821" s="29"/>
      <c r="S821" s="29"/>
      <c r="T821" s="29"/>
      <c r="U821" s="29"/>
      <c r="V821" s="29"/>
      <c r="W821" s="29"/>
      <c r="X821" s="29"/>
      <c r="Y821" s="29"/>
      <c r="Z821" s="29" t="str">
        <f t="shared" si="68"/>
        <v/>
      </c>
      <c r="AM821" s="6"/>
    </row>
    <row r="822" spans="1:39" x14ac:dyDescent="0.2">
      <c r="A822" t="str">
        <f>IFERROR(IF(AND(A811=A812,A812=A813,A813=A814,A814=A815,A815=A816,A816=A817,A817=A818,A818=A819,A819=A820,A820=A821),IF(A821+1&gt;MATCH(0,Input_Lieferant!$B$9:$B$158,-1),"",A821+1),A821),"")</f>
        <v/>
      </c>
      <c r="B822" s="29"/>
      <c r="C822" s="29"/>
      <c r="D822" s="29" t="str">
        <f t="shared" ref="D822:D835" si="71">IF(A822="","","001")</f>
        <v/>
      </c>
      <c r="E822" s="29"/>
      <c r="F822" s="29"/>
      <c r="G822" t="str">
        <f>IF(A822&lt;&gt;"", _xlfn.IFNA(INDEX(Grunddaten!$A$9:$R$134,MATCH(A822,Input_Lieferant!$B$9:$B$134,0),MATCH(Z822,Grunddaten!$A$8:$R$8,0)),""), "")&amp;""</f>
        <v/>
      </c>
      <c r="H822" s="29"/>
      <c r="I822" s="29"/>
      <c r="J822" s="29"/>
      <c r="K822" s="29"/>
      <c r="L822" s="29"/>
      <c r="M822" s="29"/>
      <c r="N822" s="29"/>
      <c r="O822" s="29"/>
      <c r="P822" s="29"/>
      <c r="Q822" s="29"/>
      <c r="R822" s="29"/>
      <c r="S822" s="29"/>
      <c r="T822" s="29"/>
      <c r="U822" s="29"/>
      <c r="V822" s="29"/>
      <c r="W822" s="29"/>
      <c r="X822" s="29"/>
      <c r="Y822" s="29"/>
      <c r="Z822" s="29" t="str">
        <f t="shared" si="68"/>
        <v/>
      </c>
      <c r="AM822" s="6"/>
    </row>
    <row r="823" spans="1:39" x14ac:dyDescent="0.2">
      <c r="A823" t="str">
        <f>IFERROR(IF(AND(A812=A813,A813=A814,A814=A815,A815=A816,A816=A817,A817=A818,A818=A819,A819=A820,A820=A821,A821=A822),IF(A822+1&gt;MATCH(0,Input_Lieferant!$B$9:$B$158,-1),"",A822+1),A822),"")</f>
        <v/>
      </c>
      <c r="B823" s="29"/>
      <c r="C823" s="29"/>
      <c r="D823" s="29" t="str">
        <f t="shared" si="71"/>
        <v/>
      </c>
      <c r="E823" s="29"/>
      <c r="F823" s="29"/>
      <c r="G823" t="str">
        <f>IF(A823&lt;&gt;"", _xlfn.IFNA(INDEX(Grunddaten!$A$9:$R$134,MATCH(A823,Input_Lieferant!$B$9:$B$134,0),MATCH(Z823,Grunddaten!$A$8:$R$8,0)),""), "")&amp;""</f>
        <v/>
      </c>
      <c r="H823" s="29"/>
      <c r="I823" s="29"/>
      <c r="J823" s="29"/>
      <c r="K823" s="29"/>
      <c r="L823" s="29"/>
      <c r="M823" s="29"/>
      <c r="N823" s="29"/>
      <c r="O823" s="29"/>
      <c r="P823" s="29"/>
      <c r="Q823" s="29"/>
      <c r="R823" s="29"/>
      <c r="S823" s="29"/>
      <c r="T823" s="29"/>
      <c r="U823" s="29"/>
      <c r="V823" s="29"/>
      <c r="W823" s="29"/>
      <c r="X823" s="29"/>
      <c r="Y823" s="29"/>
      <c r="Z823" s="29" t="str">
        <f t="shared" si="68"/>
        <v/>
      </c>
      <c r="AM823" s="6"/>
    </row>
    <row r="824" spans="1:39" x14ac:dyDescent="0.2">
      <c r="A824" t="str">
        <f>IFERROR(IF(AND(A813=A814,A814=A815,A815=A816,A816=A817,A817=A818,A818=A819,A819=A820,A820=A821,A821=A822,A822=A823),IF(A823+1&gt;MATCH(0,Input_Lieferant!$B$9:$B$158,-1),"",A823+1),A823),"")</f>
        <v/>
      </c>
      <c r="B824" s="29"/>
      <c r="C824" s="29"/>
      <c r="D824" s="29" t="str">
        <f t="shared" si="71"/>
        <v/>
      </c>
      <c r="E824" s="29"/>
      <c r="F824" s="29"/>
      <c r="G824" t="str">
        <f>IF(A824&lt;&gt;"", _xlfn.IFNA(INDEX(Grunddaten!$A$9:$R$134,MATCH(A824,Input_Lieferant!$B$9:$B$134,0),MATCH(Z824,Grunddaten!$A$8:$R$8,0)),""), "")&amp;""</f>
        <v/>
      </c>
      <c r="H824" s="29"/>
      <c r="I824" s="29"/>
      <c r="J824" s="29"/>
      <c r="K824" s="29"/>
      <c r="L824" s="29"/>
      <c r="M824" s="29"/>
      <c r="N824" s="29"/>
      <c r="O824" s="29"/>
      <c r="P824" s="29"/>
      <c r="Q824" s="29"/>
      <c r="R824" s="29"/>
      <c r="S824" s="29"/>
      <c r="T824" s="29"/>
      <c r="U824" s="29"/>
      <c r="V824" s="29"/>
      <c r="W824" s="29"/>
      <c r="X824" s="29"/>
      <c r="Y824" s="29"/>
      <c r="Z824" s="29" t="str">
        <f t="shared" si="68"/>
        <v/>
      </c>
      <c r="AM824" s="6"/>
    </row>
    <row r="825" spans="1:39" x14ac:dyDescent="0.2">
      <c r="A825" t="str">
        <f>IFERROR(IF(AND(A814=A815,A815=A816,A816=A817,A817=A818,A818=A819,A819=A820,A820=A821,A821=A822,A822=A823,A823=A824),IF(A824+1&gt;MATCH(0,Input_Lieferant!$B$9:$B$158,-1),"",A824+1),A824),"")</f>
        <v/>
      </c>
      <c r="B825" s="29"/>
      <c r="C825" s="29"/>
      <c r="D825" s="29" t="str">
        <f t="shared" si="71"/>
        <v/>
      </c>
      <c r="E825" s="29"/>
      <c r="F825" s="29"/>
      <c r="G825" t="str">
        <f>IF(A825&lt;&gt;"", _xlfn.IFNA(INDEX(Grunddaten!$A$9:$R$134,MATCH(A825,Input_Lieferant!$B$9:$B$134,0),MATCH(Z825,Grunddaten!$A$8:$R$8,0)),""), "")&amp;""</f>
        <v/>
      </c>
      <c r="H825" s="29"/>
      <c r="I825" s="29"/>
      <c r="J825" s="29"/>
      <c r="K825" s="29"/>
      <c r="L825" s="29"/>
      <c r="M825" s="29"/>
      <c r="N825" s="29"/>
      <c r="O825" s="29"/>
      <c r="P825" s="29"/>
      <c r="Q825" s="29"/>
      <c r="R825" s="29"/>
      <c r="S825" s="29"/>
      <c r="T825" s="29"/>
      <c r="U825" s="29"/>
      <c r="V825" s="29"/>
      <c r="W825" s="29"/>
      <c r="X825" s="29"/>
      <c r="Y825" s="29"/>
      <c r="Z825" s="29" t="str">
        <f t="shared" si="68"/>
        <v/>
      </c>
      <c r="AM825" s="6"/>
    </row>
    <row r="826" spans="1:39" x14ac:dyDescent="0.2">
      <c r="A826" s="54" t="str">
        <f>IFERROR(IF(AND(A815=A816,A816=A817,A817=A818,A818=A819,A819=A820,A820=A821,A821=A822,A822=A823,A823=A824,A824=A825),IF(A825+1&gt;MATCH(0,Input_Lieferant!$B$9:$B$158,-1),"",A825+1),A825),"")</f>
        <v/>
      </c>
      <c r="B826" s="30"/>
      <c r="C826" s="30"/>
      <c r="D826" s="30" t="str">
        <f t="shared" si="71"/>
        <v/>
      </c>
      <c r="E826" s="30"/>
      <c r="F826" s="30"/>
      <c r="G826" s="54" t="str">
        <f>IF(A826&lt;&gt;"", _xlfn.IFNA(INDEX(Grunddaten!$A$9:$R$134,MATCH(A826,Input_Lieferant!$B$9:$B$134,0),MATCH(Z826,Grunddaten!$A$8:$R$8,0)),""), "")&amp;""</f>
        <v/>
      </c>
      <c r="H826" s="30"/>
      <c r="I826" s="30"/>
      <c r="J826" s="30"/>
      <c r="K826" s="30"/>
      <c r="L826" s="30"/>
      <c r="M826" s="30"/>
      <c r="N826" s="30"/>
      <c r="O826" s="30"/>
      <c r="P826" s="30"/>
      <c r="Q826" s="30"/>
      <c r="R826" s="30"/>
      <c r="S826" s="30"/>
      <c r="T826" s="30"/>
      <c r="U826" s="30"/>
      <c r="V826" s="30"/>
      <c r="W826" s="30"/>
      <c r="X826" s="30"/>
      <c r="Y826" s="30"/>
      <c r="Z826" s="89" t="str">
        <f t="shared" si="68"/>
        <v/>
      </c>
      <c r="AM826" s="6"/>
    </row>
    <row r="827" spans="1:39" x14ac:dyDescent="0.2">
      <c r="A827" t="str">
        <f>IFERROR(IF(AND(A816=A817,A817=A818,A818=A819,A819=A820,A820=A821,A821=A822,A822=A823,A823=A824,A824=A825,A825=A826),IF(A826+1&gt;MATCH(0,Input_Lieferant!$B$9:$B$158,-1),"",A826+1),A826),"")</f>
        <v/>
      </c>
      <c r="B827" s="29"/>
      <c r="C827" s="29"/>
      <c r="D827" s="29" t="str">
        <f t="shared" si="71"/>
        <v/>
      </c>
      <c r="E827" s="29" t="s">
        <v>178</v>
      </c>
      <c r="F827" s="29" t="s">
        <v>178</v>
      </c>
      <c r="G827" t="str">
        <f>IF(A827&lt;&gt;"", _xlfn.IFNA(INDEX(Grunddaten!$A$9:$R$134,MATCH(A827,Input_Lieferant!$B$9:$B$134,0),MATCH(Z827,Grunddaten!$A$8:$R$8,0)),""), "")&amp;""</f>
        <v/>
      </c>
      <c r="H827" s="29"/>
      <c r="I827" s="29"/>
      <c r="J827" s="29"/>
      <c r="K827" s="29"/>
      <c r="L827" s="29"/>
      <c r="M827" s="29"/>
      <c r="N827" s="29"/>
      <c r="O827" s="29"/>
      <c r="P827" s="29"/>
      <c r="Q827" s="29"/>
      <c r="R827" s="29"/>
      <c r="S827" s="29"/>
      <c r="T827" s="29"/>
      <c r="U827" s="29"/>
      <c r="V827" s="29"/>
      <c r="W827" s="29"/>
      <c r="X827" s="29"/>
      <c r="Y827" s="29"/>
      <c r="Z827" s="29" t="str">
        <f t="shared" si="68"/>
        <v/>
      </c>
      <c r="AM827" s="6"/>
    </row>
    <row r="828" spans="1:39" x14ac:dyDescent="0.2">
      <c r="A828" t="str">
        <f>IFERROR(IF(AND(A817=A818,A818=A819,A819=A820,A820=A821,A821=A822,A822=A823,A823=A824,A824=A825,A825=A826,A826=A827),IF(A827+1&gt;MATCH(0,Input_Lieferant!$B$9:$B$158,-1),"",A827+1),A827),"")</f>
        <v/>
      </c>
      <c r="B828" s="29"/>
      <c r="C828" s="29"/>
      <c r="D828" s="29" t="str">
        <f t="shared" si="71"/>
        <v/>
      </c>
      <c r="E828" s="29"/>
      <c r="F828" s="29"/>
      <c r="G828" t="str">
        <f>IF(A828&lt;&gt;"", _xlfn.IFNA(INDEX(Grunddaten!$A$9:$R$134,MATCH(A828,Input_Lieferant!$B$9:$B$134,0),MATCH(Z828,Grunddaten!$A$8:$R$8,0)),""), "")&amp;""</f>
        <v/>
      </c>
      <c r="H828" s="29"/>
      <c r="I828" s="29"/>
      <c r="J828" s="29"/>
      <c r="K828" s="29"/>
      <c r="L828" s="29"/>
      <c r="M828" s="29"/>
      <c r="N828" s="29"/>
      <c r="O828" s="29"/>
      <c r="P828" s="29"/>
      <c r="Q828" s="29"/>
      <c r="R828" s="29"/>
      <c r="S828" s="29"/>
      <c r="T828" s="29"/>
      <c r="U828" s="29"/>
      <c r="V828" s="29"/>
      <c r="W828" s="29"/>
      <c r="X828" s="29"/>
      <c r="Y828" s="29"/>
      <c r="Z828" s="29" t="str">
        <f t="shared" si="68"/>
        <v/>
      </c>
      <c r="AM828" s="6"/>
    </row>
    <row r="829" spans="1:39" x14ac:dyDescent="0.2">
      <c r="A829" t="str">
        <f>IFERROR(IF(AND(A818=A819,A819=A820,A820=A821,A821=A822,A822=A823,A823=A824,A824=A825,A825=A826,A826=A827,A827=A828),IF(A828+1&gt;MATCH(0,Input_Lieferant!$B$9:$B$158,-1),"",A828+1),A828),"")</f>
        <v/>
      </c>
      <c r="B829" s="29"/>
      <c r="C829" s="29"/>
      <c r="D829" s="29" t="str">
        <f t="shared" si="71"/>
        <v/>
      </c>
      <c r="E829" s="29"/>
      <c r="F829" s="29"/>
      <c r="G829" t="str">
        <f>IF(A829&lt;&gt;"", _xlfn.IFNA(INDEX(Grunddaten!$A$9:$R$134,MATCH(A829,Input_Lieferant!$B$9:$B$134,0),MATCH(Z829,Grunddaten!$A$8:$R$8,0)),""), "")&amp;""</f>
        <v/>
      </c>
      <c r="H829" s="29"/>
      <c r="I829" s="29"/>
      <c r="J829" s="29"/>
      <c r="K829" s="29"/>
      <c r="L829" s="29"/>
      <c r="M829" s="29"/>
      <c r="N829" s="29"/>
      <c r="O829" s="29"/>
      <c r="P829" s="29"/>
      <c r="Q829" s="29"/>
      <c r="R829" s="29"/>
      <c r="S829" s="29"/>
      <c r="T829" s="29"/>
      <c r="U829" s="29"/>
      <c r="V829" s="29"/>
      <c r="W829" s="29"/>
      <c r="X829" s="29"/>
      <c r="Y829" s="29"/>
      <c r="Z829" s="29" t="str">
        <f t="shared" si="68"/>
        <v/>
      </c>
      <c r="AM829" s="6"/>
    </row>
    <row r="830" spans="1:39" x14ac:dyDescent="0.2">
      <c r="A830" t="str">
        <f>IFERROR(IF(AND(A819=A820,A820=A821,A821=A822,A822=A823,A823=A824,A824=A825,A825=A826,A826=A827,A827=A828,A828=A829),IF(A829+1&gt;MATCH(0,Input_Lieferant!$B$9:$B$158,-1),"",A829+1),A829),"")</f>
        <v/>
      </c>
      <c r="B830" s="29"/>
      <c r="C830" s="29"/>
      <c r="D830" s="29" t="str">
        <f t="shared" si="71"/>
        <v/>
      </c>
      <c r="E830" s="29"/>
      <c r="F830" s="29"/>
      <c r="G830" t="str">
        <f>IF(A830&lt;&gt;"", _xlfn.IFNA(INDEX(Grunddaten!$A$9:$R$134,MATCH(A830,Input_Lieferant!$B$9:$B$134,0),MATCH(Z830,Grunddaten!$A$8:$R$8,0)),""), "")&amp;""</f>
        <v/>
      </c>
      <c r="H830" s="29"/>
      <c r="I830" s="29"/>
      <c r="J830" s="29"/>
      <c r="K830" s="29"/>
      <c r="L830" s="29"/>
      <c r="M830" s="29"/>
      <c r="N830" s="29"/>
      <c r="O830" s="29"/>
      <c r="P830" s="29"/>
      <c r="Q830" s="29"/>
      <c r="R830" s="29"/>
      <c r="S830" s="29"/>
      <c r="T830" s="29"/>
      <c r="U830" s="29"/>
      <c r="V830" s="29"/>
      <c r="W830" s="29"/>
      <c r="X830" s="29"/>
      <c r="Y830" s="29"/>
      <c r="Z830" s="29" t="str">
        <f t="shared" si="68"/>
        <v/>
      </c>
      <c r="AM830" s="6"/>
    </row>
    <row r="831" spans="1:39" x14ac:dyDescent="0.2">
      <c r="A831" t="str">
        <f>IFERROR(IF(AND(A820=A821,A821=A822,A822=A823,A823=A824,A824=A825,A825=A826,A826=A827,A827=A828,A828=A829,A829=A830),IF(A830+1&gt;MATCH(0,Input_Lieferant!$B$9:$B$158,-1),"",A830+1),A830),"")</f>
        <v/>
      </c>
      <c r="B831" s="29"/>
      <c r="C831" s="29"/>
      <c r="D831" s="29" t="str">
        <f t="shared" si="71"/>
        <v/>
      </c>
      <c r="E831" s="29"/>
      <c r="F831" s="29"/>
      <c r="G831" t="str">
        <f>IF(A831&lt;&gt;"", _xlfn.IFNA(INDEX(Grunddaten!$A$9:$R$134,MATCH(A831,Input_Lieferant!$B$9:$B$134,0),MATCH(Z831,Grunddaten!$A$8:$R$8,0)),""), "")&amp;""</f>
        <v/>
      </c>
      <c r="H831" s="29"/>
      <c r="I831" s="29"/>
      <c r="J831" s="29"/>
      <c r="K831" s="29"/>
      <c r="L831" s="29"/>
      <c r="M831" s="29"/>
      <c r="N831" s="29"/>
      <c r="O831" s="29"/>
      <c r="P831" s="29"/>
      <c r="Q831" s="29"/>
      <c r="R831" s="29"/>
      <c r="S831" s="29"/>
      <c r="T831" s="29"/>
      <c r="U831" s="29"/>
      <c r="V831" s="29"/>
      <c r="W831" s="29"/>
      <c r="X831" s="29"/>
      <c r="Y831" s="29"/>
      <c r="Z831" s="29" t="str">
        <f t="shared" si="68"/>
        <v/>
      </c>
      <c r="AM831" s="6"/>
    </row>
    <row r="832" spans="1:39" x14ac:dyDescent="0.2">
      <c r="A832" t="str">
        <f>IFERROR(IF(AND(A821=A822,A822=A823,A823=A824,A824=A825,A825=A826,A826=A827,A827=A828,A828=A829,A829=A830,A830=A831),IF(A831+1&gt;MATCH(0,Input_Lieferant!$B$9:$B$158,-1),"",A831+1),A831),"")</f>
        <v/>
      </c>
      <c r="B832" s="29"/>
      <c r="C832" s="29"/>
      <c r="D832" s="29" t="str">
        <f t="shared" si="71"/>
        <v/>
      </c>
      <c r="E832" s="29"/>
      <c r="F832" s="29"/>
      <c r="G832" t="str">
        <f>IF(A832&lt;&gt;"", _xlfn.IFNA(INDEX(Grunddaten!$A$9:$R$134,MATCH(A832,Input_Lieferant!$B$9:$B$134,0),MATCH(Z832,Grunddaten!$A$8:$R$8,0)),""), "")&amp;""</f>
        <v/>
      </c>
      <c r="H832" s="29"/>
      <c r="I832" s="29"/>
      <c r="J832" s="29"/>
      <c r="K832" s="29"/>
      <c r="L832" s="29"/>
      <c r="M832" s="29"/>
      <c r="N832" s="29"/>
      <c r="O832" s="29"/>
      <c r="P832" s="29"/>
      <c r="Q832" s="29"/>
      <c r="R832" s="29"/>
      <c r="S832" s="29"/>
      <c r="T832" s="29"/>
      <c r="U832" s="29"/>
      <c r="V832" s="29"/>
      <c r="W832" s="29"/>
      <c r="X832" s="29"/>
      <c r="Y832" s="29"/>
      <c r="Z832" s="29" t="str">
        <f t="shared" si="68"/>
        <v/>
      </c>
      <c r="AM832" s="6"/>
    </row>
    <row r="833" spans="1:39" x14ac:dyDescent="0.2">
      <c r="A833" t="str">
        <f>IFERROR(IF(AND(A822=A823,A823=A824,A824=A825,A825=A826,A826=A827,A827=A828,A828=A829,A829=A830,A830=A831,A831=A832),IF(A832+1&gt;MATCH(0,Input_Lieferant!$B$9:$B$158,-1),"",A832+1),A832),"")</f>
        <v/>
      </c>
      <c r="B833" s="29"/>
      <c r="C833" s="29"/>
      <c r="D833" s="29" t="str">
        <f t="shared" si="71"/>
        <v/>
      </c>
      <c r="E833" s="29"/>
      <c r="F833" s="29"/>
      <c r="G833" t="str">
        <f>IF(A833&lt;&gt;"", _xlfn.IFNA(INDEX(Grunddaten!$A$9:$R$134,MATCH(A833,Input_Lieferant!$B$9:$B$134,0),MATCH(Z833,Grunddaten!$A$8:$R$8,0)),""), "")&amp;""</f>
        <v/>
      </c>
      <c r="H833" s="29"/>
      <c r="I833" s="29"/>
      <c r="J833" s="29"/>
      <c r="K833" s="29"/>
      <c r="L833" s="29"/>
      <c r="M833" s="29"/>
      <c r="N833" s="29"/>
      <c r="O833" s="29"/>
      <c r="P833" s="29"/>
      <c r="Q833" s="29"/>
      <c r="R833" s="29"/>
      <c r="S833" s="29"/>
      <c r="T833" s="29"/>
      <c r="U833" s="29"/>
      <c r="V833" s="29"/>
      <c r="W833" s="29"/>
      <c r="X833" s="29"/>
      <c r="Y833" s="29"/>
      <c r="Z833" s="29" t="str">
        <f t="shared" si="68"/>
        <v/>
      </c>
      <c r="AM833" s="6"/>
    </row>
    <row r="834" spans="1:39" x14ac:dyDescent="0.2">
      <c r="A834" t="str">
        <f>IFERROR(IF(AND(A823=A824,A824=A825,A825=A826,A826=A827,A827=A828,A828=A829,A829=A830,A830=A831,A831=A832,A832=A833),IF(A833+1&gt;MATCH(0,Input_Lieferant!$B$9:$B$158,-1),"",A833+1),A833),"")</f>
        <v/>
      </c>
      <c r="B834" s="29"/>
      <c r="C834" s="29"/>
      <c r="D834" s="29" t="str">
        <f t="shared" si="71"/>
        <v/>
      </c>
      <c r="E834" s="29"/>
      <c r="F834" s="29"/>
      <c r="G834" t="str">
        <f>IF(A834&lt;&gt;"", _xlfn.IFNA(INDEX(Grunddaten!$A$9:$R$134,MATCH(A834,Input_Lieferant!$B$9:$B$134,0),MATCH(Z834,Grunddaten!$A$8:$R$8,0)),""), "")&amp;""</f>
        <v/>
      </c>
      <c r="H834" s="29"/>
      <c r="I834" s="29"/>
      <c r="J834" s="29"/>
      <c r="K834" s="29"/>
      <c r="L834" s="29"/>
      <c r="M834" s="29"/>
      <c r="N834" s="29"/>
      <c r="O834" s="29"/>
      <c r="P834" s="29"/>
      <c r="Q834" s="29"/>
      <c r="R834" s="29"/>
      <c r="S834" s="29"/>
      <c r="T834" s="29"/>
      <c r="U834" s="29"/>
      <c r="V834" s="29"/>
      <c r="W834" s="29"/>
      <c r="X834" s="29"/>
      <c r="Y834" s="29"/>
      <c r="Z834" s="29" t="str">
        <f t="shared" si="68"/>
        <v/>
      </c>
      <c r="AM834" s="6"/>
    </row>
    <row r="835" spans="1:39" x14ac:dyDescent="0.2">
      <c r="A835" t="str">
        <f>IFERROR(IF(AND(A824=A825,A825=A826,A826=A827,A827=A828,A828=A829,A829=A830,A830=A831,A831=A832,A832=A833,A833=A834),IF(A834+1&gt;MATCH(0,Input_Lieferant!$B$9:$B$158,-1),"",A834+1),A834),"")</f>
        <v/>
      </c>
      <c r="B835" s="29"/>
      <c r="C835" s="29"/>
      <c r="D835" s="29" t="str">
        <f t="shared" si="71"/>
        <v/>
      </c>
      <c r="E835" s="29"/>
      <c r="F835" s="29"/>
      <c r="G835" t="str">
        <f>IF(A835&lt;&gt;"", _xlfn.IFNA(INDEX(Grunddaten!$A$9:$R$134,MATCH(A835,Input_Lieferant!$B$9:$B$134,0),MATCH(Z835,Grunddaten!$A$8:$R$8,0)),""), "")&amp;""</f>
        <v/>
      </c>
      <c r="H835" s="29"/>
      <c r="I835" s="29"/>
      <c r="J835" s="29"/>
      <c r="K835" s="29"/>
      <c r="L835" s="29"/>
      <c r="M835" s="29"/>
      <c r="N835" s="29"/>
      <c r="O835" s="29"/>
      <c r="P835" s="29"/>
      <c r="Q835" s="29"/>
      <c r="R835" s="29"/>
      <c r="S835" s="29"/>
      <c r="T835" s="29"/>
      <c r="U835" s="29"/>
      <c r="V835" s="29"/>
      <c r="W835" s="29"/>
      <c r="X835" s="29"/>
      <c r="Y835" s="29"/>
      <c r="Z835" s="29" t="str">
        <f t="shared" si="68"/>
        <v/>
      </c>
      <c r="AM835" s="6"/>
    </row>
    <row r="836" spans="1:39" x14ac:dyDescent="0.2">
      <c r="A836" t="str">
        <f>IFERROR(IF(AND(A825=A826,A826=A827,A827=A828,A828=A829,A829=A830,A830=A831,A831=A832,A832=A833,A833=A834,A834=A835),IF(A835+1&gt;MATCH(0,Input_Lieferant!$B$9:$B$158,-1),"",A835+1),A835),"")</f>
        <v/>
      </c>
      <c r="B836" s="29"/>
      <c r="C836" s="29"/>
      <c r="D836" s="29" t="str">
        <f t="shared" ref="D836:D849" si="72">IF(A836="","","001")</f>
        <v/>
      </c>
      <c r="E836" s="29"/>
      <c r="F836" s="29"/>
      <c r="G836" t="str">
        <f>IF(A836&lt;&gt;"", _xlfn.IFNA(INDEX(Grunddaten!$A$9:$R$134,MATCH(A836,Input_Lieferant!$B$9:$B$134,0),MATCH(Z836,Grunddaten!$A$8:$R$8,0)),""), "")&amp;""</f>
        <v/>
      </c>
      <c r="H836" s="29"/>
      <c r="I836" s="29"/>
      <c r="J836" s="29"/>
      <c r="K836" s="29"/>
      <c r="L836" s="29"/>
      <c r="M836" s="29"/>
      <c r="N836" s="29"/>
      <c r="O836" s="29"/>
      <c r="P836" s="29"/>
      <c r="Q836" s="29"/>
      <c r="R836" s="29"/>
      <c r="S836" s="29"/>
      <c r="T836" s="29"/>
      <c r="U836" s="29"/>
      <c r="V836" s="29"/>
      <c r="W836" s="29"/>
      <c r="X836" s="29"/>
      <c r="Y836" s="29"/>
      <c r="Z836" s="29" t="str">
        <f t="shared" si="68"/>
        <v/>
      </c>
      <c r="AM836" s="6"/>
    </row>
    <row r="837" spans="1:39" x14ac:dyDescent="0.2">
      <c r="A837" s="54" t="str">
        <f>IFERROR(IF(AND(A826=A827,A827=A828,A828=A829,A829=A830,A830=A831,A831=A832,A832=A833,A833=A834,A834=A835,A835=A836),IF(A836+1&gt;MATCH(0,Input_Lieferant!$B$9:$B$158,-1),"",A836+1),A836),"")</f>
        <v/>
      </c>
      <c r="B837" s="30"/>
      <c r="C837" s="30"/>
      <c r="D837" s="30" t="str">
        <f t="shared" si="72"/>
        <v/>
      </c>
      <c r="E837" s="30"/>
      <c r="F837" s="30"/>
      <c r="G837" s="54" t="str">
        <f>IF(A837&lt;&gt;"", _xlfn.IFNA(INDEX(Grunddaten!$A$9:$R$134,MATCH(A837,Input_Lieferant!$B$9:$B$134,0),MATCH(Z837,Grunddaten!$A$8:$R$8,0)),""), "")&amp;""</f>
        <v/>
      </c>
      <c r="H837" s="30"/>
      <c r="I837" s="30"/>
      <c r="J837" s="30"/>
      <c r="K837" s="30"/>
      <c r="L837" s="30"/>
      <c r="M837" s="30"/>
      <c r="N837" s="30"/>
      <c r="O837" s="30"/>
      <c r="P837" s="30"/>
      <c r="Q837" s="30"/>
      <c r="R837" s="30"/>
      <c r="S837" s="30"/>
      <c r="T837" s="30"/>
      <c r="U837" s="30"/>
      <c r="V837" s="30"/>
      <c r="W837" s="30"/>
      <c r="X837" s="30"/>
      <c r="Y837" s="30"/>
      <c r="Z837" s="89" t="str">
        <f t="shared" si="68"/>
        <v/>
      </c>
      <c r="AM837" s="6"/>
    </row>
    <row r="838" spans="1:39" x14ac:dyDescent="0.2">
      <c r="A838" t="str">
        <f>IFERROR(IF(AND(A827=A828,A828=A829,A829=A830,A830=A831,A831=A832,A832=A833,A833=A834,A834=A835,A835=A836,A836=A837),IF(A837+1&gt;MATCH(0,Input_Lieferant!$B$9:$B$158,-1),"",A837+1),A837),"")</f>
        <v/>
      </c>
      <c r="B838" s="29"/>
      <c r="C838" s="29"/>
      <c r="D838" s="29" t="str">
        <f t="shared" si="72"/>
        <v/>
      </c>
      <c r="E838" s="29"/>
      <c r="F838" s="29"/>
      <c r="G838" t="str">
        <f>IF(A838&lt;&gt;"", _xlfn.IFNA(INDEX(Grunddaten!$A$9:$R$134,MATCH(A838,Input_Lieferant!$B$9:$B$134,0),MATCH(Z838,Grunddaten!$A$8:$R$8,0)),""), "")&amp;""</f>
        <v/>
      </c>
      <c r="H838" s="29"/>
      <c r="I838" s="29"/>
      <c r="J838" s="29"/>
      <c r="K838" s="29"/>
      <c r="L838" s="29"/>
      <c r="M838" s="29"/>
      <c r="N838" s="29"/>
      <c r="O838" s="29"/>
      <c r="P838" s="29"/>
      <c r="Q838" s="29"/>
      <c r="R838" s="29"/>
      <c r="S838" s="29"/>
      <c r="T838" s="29"/>
      <c r="U838" s="29"/>
      <c r="V838" s="29"/>
      <c r="W838" s="29"/>
      <c r="X838" s="29"/>
      <c r="Y838" s="29"/>
      <c r="Z838" s="29" t="str">
        <f t="shared" si="68"/>
        <v/>
      </c>
      <c r="AM838" s="6"/>
    </row>
    <row r="839" spans="1:39" x14ac:dyDescent="0.2">
      <c r="A839" t="str">
        <f>IFERROR(IF(AND(A828=A829,A829=A830,A830=A831,A831=A832,A832=A833,A833=A834,A834=A835,A835=A836,A836=A837,A837=A838),IF(A838+1&gt;MATCH(0,Input_Lieferant!$B$9:$B$158,-1),"",A838+1),A838),"")</f>
        <v/>
      </c>
      <c r="B839" s="29"/>
      <c r="C839" s="29"/>
      <c r="D839" s="29" t="str">
        <f t="shared" si="72"/>
        <v/>
      </c>
      <c r="E839" s="29"/>
      <c r="F839" s="29"/>
      <c r="G839" t="str">
        <f>IF(A839&lt;&gt;"", _xlfn.IFNA(INDEX(Grunddaten!$A$9:$R$134,MATCH(A839,Input_Lieferant!$B$9:$B$134,0),MATCH(Z839,Grunddaten!$A$8:$R$8,0)),""), "")&amp;""</f>
        <v/>
      </c>
      <c r="H839" s="29"/>
      <c r="I839" s="29"/>
      <c r="J839" s="29"/>
      <c r="K839" s="29"/>
      <c r="L839" s="29"/>
      <c r="M839" s="29"/>
      <c r="N839" s="29"/>
      <c r="O839" s="29"/>
      <c r="P839" s="29"/>
      <c r="Q839" s="29"/>
      <c r="R839" s="29"/>
      <c r="S839" s="29"/>
      <c r="T839" s="29"/>
      <c r="U839" s="29"/>
      <c r="V839" s="29"/>
      <c r="W839" s="29"/>
      <c r="X839" s="29"/>
      <c r="Y839" s="29"/>
      <c r="Z839" s="29" t="str">
        <f t="shared" si="68"/>
        <v/>
      </c>
      <c r="AM839" s="6"/>
    </row>
    <row r="840" spans="1:39" x14ac:dyDescent="0.2">
      <c r="A840" t="str">
        <f>IFERROR(IF(AND(A829=A830,A830=A831,A831=A832,A832=A833,A833=A834,A834=A835,A835=A836,A836=A837,A837=A838,A838=A839),IF(A839+1&gt;MATCH(0,Input_Lieferant!$B$9:$B$158,-1),"",A839+1),A839),"")</f>
        <v/>
      </c>
      <c r="B840" s="29"/>
      <c r="C840" s="29"/>
      <c r="D840" s="29" t="str">
        <f t="shared" si="72"/>
        <v/>
      </c>
      <c r="E840" s="29"/>
      <c r="F840" s="29"/>
      <c r="G840" t="str">
        <f>IF(A840&lt;&gt;"", _xlfn.IFNA(INDEX(Grunddaten!$A$9:$R$134,MATCH(A840,Input_Lieferant!$B$9:$B$134,0),MATCH(Z840,Grunddaten!$A$8:$R$8,0)),""), "")&amp;""</f>
        <v/>
      </c>
      <c r="H840" s="29"/>
      <c r="I840" s="29"/>
      <c r="J840" s="29"/>
      <c r="K840" s="29"/>
      <c r="L840" s="29"/>
      <c r="M840" s="29"/>
      <c r="N840" s="29"/>
      <c r="O840" s="29"/>
      <c r="P840" s="29"/>
      <c r="Q840" s="29"/>
      <c r="R840" s="29"/>
      <c r="S840" s="29"/>
      <c r="T840" s="29"/>
      <c r="U840" s="29"/>
      <c r="V840" s="29"/>
      <c r="W840" s="29"/>
      <c r="X840" s="29"/>
      <c r="Y840" s="29"/>
      <c r="Z840" s="29" t="str">
        <f t="shared" si="68"/>
        <v/>
      </c>
      <c r="AM840" s="6"/>
    </row>
    <row r="841" spans="1:39" x14ac:dyDescent="0.2">
      <c r="A841" t="str">
        <f>IFERROR(IF(AND(A830=A831,A831=A832,A832=A833,A833=A834,A834=A835,A835=A836,A836=A837,A837=A838,A838=A839,A839=A840),IF(A840+1&gt;MATCH(0,Input_Lieferant!$B$9:$B$158,-1),"",A840+1),A840),"")</f>
        <v/>
      </c>
      <c r="B841" s="29"/>
      <c r="C841" s="29"/>
      <c r="D841" s="29" t="str">
        <f t="shared" si="72"/>
        <v/>
      </c>
      <c r="E841" s="29" t="s">
        <v>178</v>
      </c>
      <c r="F841" s="29" t="s">
        <v>178</v>
      </c>
      <c r="G841" t="str">
        <f>IF(A841&lt;&gt;"", _xlfn.IFNA(INDEX(Grunddaten!$A$9:$R$134,MATCH(A841,Input_Lieferant!$B$9:$B$134,0),MATCH(Z841,Grunddaten!$A$8:$R$8,0)),""), "")&amp;""</f>
        <v/>
      </c>
      <c r="H841" s="29"/>
      <c r="I841" s="29"/>
      <c r="J841" s="29"/>
      <c r="K841" s="29"/>
      <c r="L841" s="29"/>
      <c r="M841" s="29"/>
      <c r="N841" s="29"/>
      <c r="O841" s="29"/>
      <c r="P841" s="29"/>
      <c r="Q841" s="29"/>
      <c r="R841" s="29"/>
      <c r="S841" s="29"/>
      <c r="T841" s="29"/>
      <c r="U841" s="29"/>
      <c r="V841" s="29"/>
      <c r="W841" s="29"/>
      <c r="X841" s="29"/>
      <c r="Y841" s="29"/>
      <c r="Z841" s="29" t="str">
        <f t="shared" si="68"/>
        <v/>
      </c>
      <c r="AM841" s="6"/>
    </row>
    <row r="842" spans="1:39" x14ac:dyDescent="0.2">
      <c r="A842" t="str">
        <f>IFERROR(IF(AND(A831=A832,A832=A833,A833=A834,A834=A835,A835=A836,A836=A837,A837=A838,A838=A839,A839=A840,A840=A841),IF(A841+1&gt;MATCH(0,Input_Lieferant!$B$9:$B$158,-1),"",A841+1),A841),"")</f>
        <v/>
      </c>
      <c r="B842" s="29"/>
      <c r="C842" s="29"/>
      <c r="D842" s="29" t="str">
        <f t="shared" si="72"/>
        <v/>
      </c>
      <c r="E842" s="29"/>
      <c r="F842" s="29"/>
      <c r="G842" t="str">
        <f>IF(A842&lt;&gt;"", _xlfn.IFNA(INDEX(Grunddaten!$A$9:$R$134,MATCH(A842,Input_Lieferant!$B$9:$B$134,0),MATCH(Z842,Grunddaten!$A$8:$R$8,0)),""), "")&amp;""</f>
        <v/>
      </c>
      <c r="H842" s="29"/>
      <c r="I842" s="29"/>
      <c r="J842" s="29"/>
      <c r="K842" s="29"/>
      <c r="L842" s="29"/>
      <c r="M842" s="29"/>
      <c r="N842" s="29"/>
      <c r="O842" s="29"/>
      <c r="P842" s="29"/>
      <c r="Q842" s="29"/>
      <c r="R842" s="29"/>
      <c r="S842" s="29"/>
      <c r="T842" s="29"/>
      <c r="U842" s="29"/>
      <c r="V842" s="29"/>
      <c r="W842" s="29"/>
      <c r="X842" s="29"/>
      <c r="Y842" s="29"/>
      <c r="Z842" s="29" t="str">
        <f t="shared" si="68"/>
        <v/>
      </c>
      <c r="AM842" s="6"/>
    </row>
    <row r="843" spans="1:39" x14ac:dyDescent="0.2">
      <c r="A843" t="str">
        <f>IFERROR(IF(AND(A832=A833,A833=A834,A834=A835,A835=A836,A836=A837,A837=A838,A838=A839,A839=A840,A840=A841,A841=A842),IF(A842+1&gt;MATCH(0,Input_Lieferant!$B$9:$B$158,-1),"",A842+1),A842),"")</f>
        <v/>
      </c>
      <c r="B843" s="29"/>
      <c r="C843" s="29"/>
      <c r="D843" s="29" t="str">
        <f t="shared" si="72"/>
        <v/>
      </c>
      <c r="E843" s="29"/>
      <c r="F843" s="29"/>
      <c r="G843" t="str">
        <f>IF(A843&lt;&gt;"", _xlfn.IFNA(INDEX(Grunddaten!$A$9:$R$134,MATCH(A843,Input_Lieferant!$B$9:$B$134,0),MATCH(Z843,Grunddaten!$A$8:$R$8,0)),""), "")&amp;""</f>
        <v/>
      </c>
      <c r="H843" s="29"/>
      <c r="I843" s="29"/>
      <c r="J843" s="29"/>
      <c r="K843" s="29"/>
      <c r="L843" s="29"/>
      <c r="M843" s="29"/>
      <c r="N843" s="29"/>
      <c r="O843" s="29"/>
      <c r="P843" s="29"/>
      <c r="Q843" s="29"/>
      <c r="R843" s="29"/>
      <c r="S843" s="29"/>
      <c r="T843" s="29"/>
      <c r="U843" s="29"/>
      <c r="V843" s="29"/>
      <c r="W843" s="29"/>
      <c r="X843" s="29"/>
      <c r="Y843" s="29"/>
      <c r="Z843" s="29" t="str">
        <f t="shared" si="68"/>
        <v/>
      </c>
      <c r="AM843" s="6"/>
    </row>
    <row r="844" spans="1:39" x14ac:dyDescent="0.2">
      <c r="A844" t="str">
        <f>IFERROR(IF(AND(A833=A834,A834=A835,A835=A836,A836=A837,A837=A838,A838=A839,A839=A840,A840=A841,A841=A842,A842=A843),IF(A843+1&gt;MATCH(0,Input_Lieferant!$B$9:$B$158,-1),"",A843+1),A843),"")</f>
        <v/>
      </c>
      <c r="B844" s="29"/>
      <c r="C844" s="29"/>
      <c r="D844" s="29" t="str">
        <f t="shared" si="72"/>
        <v/>
      </c>
      <c r="E844" s="29"/>
      <c r="F844" s="29"/>
      <c r="G844" t="str">
        <f>IF(A844&lt;&gt;"", _xlfn.IFNA(INDEX(Grunddaten!$A$9:$R$134,MATCH(A844,Input_Lieferant!$B$9:$B$134,0),MATCH(Z844,Grunddaten!$A$8:$R$8,0)),""), "")&amp;""</f>
        <v/>
      </c>
      <c r="H844" s="29"/>
      <c r="I844" s="29"/>
      <c r="J844" s="29"/>
      <c r="K844" s="29"/>
      <c r="L844" s="29"/>
      <c r="M844" s="29"/>
      <c r="N844" s="29"/>
      <c r="O844" s="29"/>
      <c r="P844" s="29"/>
      <c r="Q844" s="29"/>
      <c r="R844" s="29"/>
      <c r="S844" s="29"/>
      <c r="T844" s="29"/>
      <c r="U844" s="29"/>
      <c r="V844" s="29"/>
      <c r="W844" s="29"/>
      <c r="X844" s="29"/>
      <c r="Y844" s="29"/>
      <c r="Z844" s="29" t="str">
        <f t="shared" si="68"/>
        <v/>
      </c>
      <c r="AM844" s="6"/>
    </row>
    <row r="845" spans="1:39" x14ac:dyDescent="0.2">
      <c r="A845" t="str">
        <f>IFERROR(IF(AND(A834=A835,A835=A836,A836=A837,A837=A838,A838=A839,A839=A840,A840=A841,A841=A842,A842=A843,A843=A844),IF(A844+1&gt;MATCH(0,Input_Lieferant!$B$9:$B$158,-1),"",A844+1),A844),"")</f>
        <v/>
      </c>
      <c r="B845" s="29"/>
      <c r="C845" s="29"/>
      <c r="D845" s="29" t="str">
        <f t="shared" si="72"/>
        <v/>
      </c>
      <c r="E845" s="29"/>
      <c r="F845" s="29"/>
      <c r="G845" t="str">
        <f>IF(A845&lt;&gt;"", _xlfn.IFNA(INDEX(Grunddaten!$A$9:$R$134,MATCH(A845,Input_Lieferant!$B$9:$B$134,0),MATCH(Z845,Grunddaten!$A$8:$R$8,0)),""), "")&amp;""</f>
        <v/>
      </c>
      <c r="H845" s="29"/>
      <c r="I845" s="29"/>
      <c r="J845" s="29"/>
      <c r="K845" s="29"/>
      <c r="L845" s="29"/>
      <c r="M845" s="29"/>
      <c r="N845" s="29"/>
      <c r="O845" s="29"/>
      <c r="P845" s="29"/>
      <c r="Q845" s="29"/>
      <c r="R845" s="29"/>
      <c r="S845" s="29"/>
      <c r="T845" s="29"/>
      <c r="U845" s="29"/>
      <c r="V845" s="29"/>
      <c r="W845" s="29"/>
      <c r="X845" s="29"/>
      <c r="Y845" s="29"/>
      <c r="Z845" s="29" t="str">
        <f t="shared" si="68"/>
        <v/>
      </c>
      <c r="AM845" s="6"/>
    </row>
    <row r="846" spans="1:39" x14ac:dyDescent="0.2">
      <c r="A846" t="str">
        <f>IFERROR(IF(AND(A835=A836,A836=A837,A837=A838,A838=A839,A839=A840,A840=A841,A841=A842,A842=A843,A843=A844,A844=A845),IF(A845+1&gt;MATCH(0,Input_Lieferant!$B$9:$B$158,-1),"",A845+1),A845),"")</f>
        <v/>
      </c>
      <c r="B846" s="29"/>
      <c r="C846" s="29"/>
      <c r="D846" s="29" t="str">
        <f t="shared" si="72"/>
        <v/>
      </c>
      <c r="E846" s="29"/>
      <c r="F846" s="29"/>
      <c r="G846" t="str">
        <f>IF(A846&lt;&gt;"", _xlfn.IFNA(INDEX(Grunddaten!$A$9:$R$134,MATCH(A846,Input_Lieferant!$B$9:$B$134,0),MATCH(Z846,Grunddaten!$A$8:$R$8,0)),""), "")&amp;""</f>
        <v/>
      </c>
      <c r="H846" s="29"/>
      <c r="I846" s="29"/>
      <c r="J846" s="29"/>
      <c r="K846" s="29"/>
      <c r="L846" s="29"/>
      <c r="M846" s="29"/>
      <c r="N846" s="29"/>
      <c r="O846" s="29"/>
      <c r="P846" s="29"/>
      <c r="Q846" s="29"/>
      <c r="R846" s="29"/>
      <c r="S846" s="29"/>
      <c r="T846" s="29"/>
      <c r="U846" s="29"/>
      <c r="V846" s="29"/>
      <c r="W846" s="29"/>
      <c r="X846" s="29"/>
      <c r="Y846" s="29"/>
      <c r="Z846" s="29" t="str">
        <f t="shared" ref="Z846:Z909" si="73">IF(A846&lt;&gt;"", Z835&amp;"","")</f>
        <v/>
      </c>
      <c r="AM846" s="6"/>
    </row>
    <row r="847" spans="1:39" x14ac:dyDescent="0.2">
      <c r="A847" t="str">
        <f>IFERROR(IF(AND(A836=A837,A837=A838,A838=A839,A839=A840,A840=A841,A841=A842,A842=A843,A843=A844,A844=A845,A845=A846),IF(A846+1&gt;MATCH(0,Input_Lieferant!$B$9:$B$158,-1),"",A846+1),A846),"")</f>
        <v/>
      </c>
      <c r="B847" s="29"/>
      <c r="C847" s="29"/>
      <c r="D847" s="29" t="str">
        <f t="shared" si="72"/>
        <v/>
      </c>
      <c r="E847" s="29"/>
      <c r="F847" s="29"/>
      <c r="G847" t="str">
        <f>IF(A847&lt;&gt;"", _xlfn.IFNA(INDEX(Grunddaten!$A$9:$R$134,MATCH(A847,Input_Lieferant!$B$9:$B$134,0),MATCH(Z847,Grunddaten!$A$8:$R$8,0)),""), "")&amp;""</f>
        <v/>
      </c>
      <c r="H847" s="29"/>
      <c r="I847" s="29"/>
      <c r="J847" s="29"/>
      <c r="K847" s="29"/>
      <c r="L847" s="29"/>
      <c r="M847" s="29"/>
      <c r="N847" s="29"/>
      <c r="O847" s="29"/>
      <c r="P847" s="29"/>
      <c r="Q847" s="29"/>
      <c r="R847" s="29"/>
      <c r="S847" s="29"/>
      <c r="T847" s="29"/>
      <c r="U847" s="29"/>
      <c r="V847" s="29"/>
      <c r="W847" s="29"/>
      <c r="X847" s="29"/>
      <c r="Y847" s="29"/>
      <c r="Z847" s="29" t="str">
        <f t="shared" si="73"/>
        <v/>
      </c>
      <c r="AM847" s="6"/>
    </row>
    <row r="848" spans="1:39" x14ac:dyDescent="0.2">
      <c r="A848" s="54" t="str">
        <f>IFERROR(IF(AND(A837=A838,A838=A839,A839=A840,A840=A841,A841=A842,A842=A843,A843=A844,A844=A845,A845=A846,A846=A847),IF(A847+1&gt;MATCH(0,Input_Lieferant!$B$9:$B$158,-1),"",A847+1),A847),"")</f>
        <v/>
      </c>
      <c r="B848" s="30"/>
      <c r="C848" s="30"/>
      <c r="D848" s="30" t="str">
        <f t="shared" si="72"/>
        <v/>
      </c>
      <c r="E848" s="30"/>
      <c r="F848" s="30"/>
      <c r="G848" s="54" t="str">
        <f>IF(A848&lt;&gt;"", _xlfn.IFNA(INDEX(Grunddaten!$A$9:$R$134,MATCH(A848,Input_Lieferant!$B$9:$B$134,0),MATCH(Z848,Grunddaten!$A$8:$R$8,0)),""), "")&amp;""</f>
        <v/>
      </c>
      <c r="H848" s="30"/>
      <c r="I848" s="30"/>
      <c r="J848" s="30"/>
      <c r="K848" s="30"/>
      <c r="L848" s="30"/>
      <c r="M848" s="30"/>
      <c r="N848" s="30"/>
      <c r="O848" s="30"/>
      <c r="P848" s="30"/>
      <c r="Q848" s="30"/>
      <c r="R848" s="30"/>
      <c r="S848" s="30"/>
      <c r="T848" s="30"/>
      <c r="U848" s="30"/>
      <c r="V848" s="30"/>
      <c r="W848" s="30"/>
      <c r="X848" s="30"/>
      <c r="Y848" s="30"/>
      <c r="Z848" s="89" t="str">
        <f t="shared" si="73"/>
        <v/>
      </c>
      <c r="AM848" s="6"/>
    </row>
    <row r="849" spans="1:39" x14ac:dyDescent="0.2">
      <c r="A849" t="str">
        <f>IFERROR(IF(AND(A838=A839,A839=A840,A840=A841,A841=A842,A842=A843,A843=A844,A844=A845,A845=A846,A846=A847,A847=A848),IF(A848+1&gt;MATCH(0,Input_Lieferant!$B$9:$B$158,-1),"",A848+1),A848),"")</f>
        <v/>
      </c>
      <c r="B849" s="29"/>
      <c r="C849" s="29"/>
      <c r="D849" s="29" t="str">
        <f t="shared" si="72"/>
        <v/>
      </c>
      <c r="E849" s="29"/>
      <c r="F849" s="29"/>
      <c r="G849" t="str">
        <f>IF(A849&lt;&gt;"", _xlfn.IFNA(INDEX(Grunddaten!$A$9:$R$134,MATCH(A849,Input_Lieferant!$B$9:$B$134,0),MATCH(Z849,Grunddaten!$A$8:$R$8,0)),""), "")&amp;""</f>
        <v/>
      </c>
      <c r="H849" s="29"/>
      <c r="I849" s="29"/>
      <c r="J849" s="29"/>
      <c r="K849" s="29"/>
      <c r="L849" s="29"/>
      <c r="M849" s="29"/>
      <c r="N849" s="29"/>
      <c r="O849" s="29"/>
      <c r="P849" s="29"/>
      <c r="Q849" s="29"/>
      <c r="R849" s="29"/>
      <c r="S849" s="29"/>
      <c r="T849" s="29"/>
      <c r="U849" s="29"/>
      <c r="V849" s="29"/>
      <c r="W849" s="29"/>
      <c r="X849" s="29"/>
      <c r="Y849" s="29"/>
      <c r="Z849" s="29" t="str">
        <f t="shared" si="73"/>
        <v/>
      </c>
      <c r="AM849" s="6"/>
    </row>
    <row r="850" spans="1:39" x14ac:dyDescent="0.2">
      <c r="A850" t="str">
        <f>IFERROR(IF(AND(A839=A840,A840=A841,A841=A842,A842=A843,A843=A844,A844=A845,A845=A846,A846=A847,A847=A848,A848=A849),IF(A849+1&gt;MATCH(0,Input_Lieferant!$B$9:$B$158,-1),"",A849+1),A849),"")</f>
        <v/>
      </c>
      <c r="B850" s="29"/>
      <c r="C850" s="29"/>
      <c r="D850" s="29" t="str">
        <f t="shared" ref="D850:D863" si="74">IF(A850="","","001")</f>
        <v/>
      </c>
      <c r="E850" s="29"/>
      <c r="F850" s="29"/>
      <c r="G850" t="str">
        <f>IF(A850&lt;&gt;"", _xlfn.IFNA(INDEX(Grunddaten!$A$9:$R$134,MATCH(A850,Input_Lieferant!$B$9:$B$134,0),MATCH(Z850,Grunddaten!$A$8:$R$8,0)),""), "")&amp;""</f>
        <v/>
      </c>
      <c r="H850" s="29"/>
      <c r="I850" s="29"/>
      <c r="J850" s="29"/>
      <c r="K850" s="29"/>
      <c r="L850" s="29"/>
      <c r="M850" s="29"/>
      <c r="N850" s="29"/>
      <c r="O850" s="29"/>
      <c r="P850" s="29"/>
      <c r="Q850" s="29"/>
      <c r="R850" s="29"/>
      <c r="S850" s="29"/>
      <c r="T850" s="29"/>
      <c r="U850" s="29"/>
      <c r="V850" s="29"/>
      <c r="W850" s="29"/>
      <c r="X850" s="29"/>
      <c r="Y850" s="29"/>
      <c r="Z850" s="29" t="str">
        <f t="shared" si="73"/>
        <v/>
      </c>
      <c r="AM850" s="6"/>
    </row>
    <row r="851" spans="1:39" x14ac:dyDescent="0.2">
      <c r="A851" t="str">
        <f>IFERROR(IF(AND(A840=A841,A841=A842,A842=A843,A843=A844,A844=A845,A845=A846,A846=A847,A847=A848,A848=A849,A849=A850),IF(A850+1&gt;MATCH(0,Input_Lieferant!$B$9:$B$158,-1),"",A850+1),A850),"")</f>
        <v/>
      </c>
      <c r="B851" s="29"/>
      <c r="C851" s="29"/>
      <c r="D851" s="29" t="str">
        <f t="shared" si="74"/>
        <v/>
      </c>
      <c r="E851" s="29"/>
      <c r="F851" s="29"/>
      <c r="G851" t="str">
        <f>IF(A851&lt;&gt;"", _xlfn.IFNA(INDEX(Grunddaten!$A$9:$R$134,MATCH(A851,Input_Lieferant!$B$9:$B$134,0),MATCH(Z851,Grunddaten!$A$8:$R$8,0)),""), "")&amp;""</f>
        <v/>
      </c>
      <c r="H851" s="29"/>
      <c r="I851" s="29"/>
      <c r="J851" s="29"/>
      <c r="K851" s="29"/>
      <c r="L851" s="29"/>
      <c r="M851" s="29"/>
      <c r="N851" s="29"/>
      <c r="O851" s="29"/>
      <c r="P851" s="29"/>
      <c r="Q851" s="29"/>
      <c r="R851" s="29"/>
      <c r="S851" s="29"/>
      <c r="T851" s="29"/>
      <c r="U851" s="29"/>
      <c r="V851" s="29"/>
      <c r="W851" s="29"/>
      <c r="X851" s="29"/>
      <c r="Y851" s="29"/>
      <c r="Z851" s="29" t="str">
        <f t="shared" si="73"/>
        <v/>
      </c>
      <c r="AM851" s="6"/>
    </row>
    <row r="852" spans="1:39" x14ac:dyDescent="0.2">
      <c r="A852" t="str">
        <f>IFERROR(IF(AND(A841=A842,A842=A843,A843=A844,A844=A845,A845=A846,A846=A847,A847=A848,A848=A849,A849=A850,A850=A851),IF(A851+1&gt;MATCH(0,Input_Lieferant!$B$9:$B$158,-1),"",A851+1),A851),"")</f>
        <v/>
      </c>
      <c r="B852" s="29"/>
      <c r="C852" s="29"/>
      <c r="D852" s="29" t="str">
        <f t="shared" si="74"/>
        <v/>
      </c>
      <c r="E852" s="29"/>
      <c r="F852" s="29"/>
      <c r="G852" t="str">
        <f>IF(A852&lt;&gt;"", _xlfn.IFNA(INDEX(Grunddaten!$A$9:$R$134,MATCH(A852,Input_Lieferant!$B$9:$B$134,0),MATCH(Z852,Grunddaten!$A$8:$R$8,0)),""), "")&amp;""</f>
        <v/>
      </c>
      <c r="H852" s="29"/>
      <c r="I852" s="29"/>
      <c r="J852" s="29"/>
      <c r="K852" s="29"/>
      <c r="L852" s="29"/>
      <c r="M852" s="29"/>
      <c r="N852" s="29"/>
      <c r="O852" s="29"/>
      <c r="P852" s="29"/>
      <c r="Q852" s="29"/>
      <c r="R852" s="29"/>
      <c r="S852" s="29"/>
      <c r="T852" s="29"/>
      <c r="U852" s="29"/>
      <c r="V852" s="29"/>
      <c r="W852" s="29"/>
      <c r="X852" s="29"/>
      <c r="Y852" s="29"/>
      <c r="Z852" s="29" t="str">
        <f t="shared" si="73"/>
        <v/>
      </c>
      <c r="AM852" s="6"/>
    </row>
    <row r="853" spans="1:39" x14ac:dyDescent="0.2">
      <c r="A853" t="str">
        <f>IFERROR(IF(AND(A842=A843,A843=A844,A844=A845,A845=A846,A846=A847,A847=A848,A848=A849,A849=A850,A850=A851,A851=A852),IF(A852+1&gt;MATCH(0,Input_Lieferant!$B$9:$B$158,-1),"",A852+1),A852),"")</f>
        <v/>
      </c>
      <c r="B853" s="29"/>
      <c r="C853" s="29"/>
      <c r="D853" s="29" t="str">
        <f t="shared" si="74"/>
        <v/>
      </c>
      <c r="E853" s="29"/>
      <c r="F853" s="29"/>
      <c r="G853" t="str">
        <f>IF(A853&lt;&gt;"", _xlfn.IFNA(INDEX(Grunddaten!$A$9:$R$134,MATCH(A853,Input_Lieferant!$B$9:$B$134,0),MATCH(Z853,Grunddaten!$A$8:$R$8,0)),""), "")&amp;""</f>
        <v/>
      </c>
      <c r="H853" s="29"/>
      <c r="I853" s="29"/>
      <c r="J853" s="29"/>
      <c r="K853" s="29"/>
      <c r="L853" s="29"/>
      <c r="M853" s="29"/>
      <c r="N853" s="29"/>
      <c r="O853" s="29"/>
      <c r="P853" s="29"/>
      <c r="Q853" s="29"/>
      <c r="R853" s="29"/>
      <c r="S853" s="29"/>
      <c r="T853" s="29"/>
      <c r="U853" s="29"/>
      <c r="V853" s="29"/>
      <c r="W853" s="29"/>
      <c r="X853" s="29"/>
      <c r="Y853" s="29"/>
      <c r="Z853" s="29" t="str">
        <f t="shared" si="73"/>
        <v/>
      </c>
      <c r="AM853" s="6"/>
    </row>
    <row r="854" spans="1:39" x14ac:dyDescent="0.2">
      <c r="A854" t="str">
        <f>IFERROR(IF(AND(A843=A844,A844=A845,A845=A846,A846=A847,A847=A848,A848=A849,A849=A850,A850=A851,A851=A852,A852=A853),IF(A853+1&gt;MATCH(0,Input_Lieferant!$B$9:$B$158,-1),"",A853+1),A853),"")</f>
        <v/>
      </c>
      <c r="B854" s="29"/>
      <c r="C854" s="29"/>
      <c r="D854" s="29" t="str">
        <f t="shared" si="74"/>
        <v/>
      </c>
      <c r="E854" s="29"/>
      <c r="F854" s="29"/>
      <c r="G854" t="str">
        <f>IF(A854&lt;&gt;"", _xlfn.IFNA(INDEX(Grunddaten!$A$9:$R$134,MATCH(A854,Input_Lieferant!$B$9:$B$134,0),MATCH(Z854,Grunddaten!$A$8:$R$8,0)),""), "")&amp;""</f>
        <v/>
      </c>
      <c r="H854" s="29"/>
      <c r="I854" s="29"/>
      <c r="J854" s="29"/>
      <c r="K854" s="29"/>
      <c r="L854" s="29"/>
      <c r="M854" s="29"/>
      <c r="N854" s="29"/>
      <c r="O854" s="29"/>
      <c r="P854" s="29"/>
      <c r="Q854" s="29"/>
      <c r="R854" s="29"/>
      <c r="S854" s="29"/>
      <c r="T854" s="29"/>
      <c r="U854" s="29"/>
      <c r="V854" s="29"/>
      <c r="W854" s="29"/>
      <c r="X854" s="29"/>
      <c r="Y854" s="29"/>
      <c r="Z854" s="29" t="str">
        <f t="shared" si="73"/>
        <v/>
      </c>
      <c r="AM854" s="6"/>
    </row>
    <row r="855" spans="1:39" x14ac:dyDescent="0.2">
      <c r="A855" t="str">
        <f>IFERROR(IF(AND(A844=A845,A845=A846,A846=A847,A847=A848,A848=A849,A849=A850,A850=A851,A851=A852,A852=A853,A853=A854),IF(A854+1&gt;MATCH(0,Input_Lieferant!$B$9:$B$158,-1),"",A854+1),A854),"")</f>
        <v/>
      </c>
      <c r="B855" s="29"/>
      <c r="C855" s="29"/>
      <c r="D855" s="29" t="str">
        <f t="shared" si="74"/>
        <v/>
      </c>
      <c r="E855" s="29" t="s">
        <v>178</v>
      </c>
      <c r="F855" s="29" t="s">
        <v>178</v>
      </c>
      <c r="G855" t="str">
        <f>IF(A855&lt;&gt;"", _xlfn.IFNA(INDEX(Grunddaten!$A$9:$R$134,MATCH(A855,Input_Lieferant!$B$9:$B$134,0),MATCH(Z855,Grunddaten!$A$8:$R$8,0)),""), "")&amp;""</f>
        <v/>
      </c>
      <c r="H855" s="29"/>
      <c r="I855" s="29"/>
      <c r="J855" s="29"/>
      <c r="K855" s="29"/>
      <c r="L855" s="29"/>
      <c r="M855" s="29"/>
      <c r="N855" s="29"/>
      <c r="O855" s="29"/>
      <c r="P855" s="29"/>
      <c r="Q855" s="29"/>
      <c r="R855" s="29"/>
      <c r="S855" s="29"/>
      <c r="T855" s="29"/>
      <c r="U855" s="29"/>
      <c r="V855" s="29"/>
      <c r="W855" s="29"/>
      <c r="X855" s="29"/>
      <c r="Y855" s="29"/>
      <c r="Z855" s="29" t="str">
        <f t="shared" si="73"/>
        <v/>
      </c>
      <c r="AM855" s="6"/>
    </row>
    <row r="856" spans="1:39" x14ac:dyDescent="0.2">
      <c r="A856" t="str">
        <f>IFERROR(IF(AND(A845=A846,A846=A847,A847=A848,A848=A849,A849=A850,A850=A851,A851=A852,A852=A853,A853=A854,A854=A855),IF(A855+1&gt;MATCH(0,Input_Lieferant!$B$9:$B$158,-1),"",A855+1),A855),"")</f>
        <v/>
      </c>
      <c r="B856" s="29"/>
      <c r="C856" s="29"/>
      <c r="D856" s="29" t="str">
        <f t="shared" si="74"/>
        <v/>
      </c>
      <c r="E856" s="29"/>
      <c r="F856" s="29"/>
      <c r="G856" t="str">
        <f>IF(A856&lt;&gt;"", _xlfn.IFNA(INDEX(Grunddaten!$A$9:$R$134,MATCH(A856,Input_Lieferant!$B$9:$B$134,0),MATCH(Z856,Grunddaten!$A$8:$R$8,0)),""), "")&amp;""</f>
        <v/>
      </c>
      <c r="H856" s="29"/>
      <c r="I856" s="29"/>
      <c r="J856" s="29"/>
      <c r="K856" s="29"/>
      <c r="L856" s="29"/>
      <c r="M856" s="29"/>
      <c r="N856" s="29"/>
      <c r="O856" s="29"/>
      <c r="P856" s="29"/>
      <c r="Q856" s="29"/>
      <c r="R856" s="29"/>
      <c r="S856" s="29"/>
      <c r="T856" s="29"/>
      <c r="U856" s="29"/>
      <c r="V856" s="29"/>
      <c r="W856" s="29"/>
      <c r="X856" s="29"/>
      <c r="Y856" s="29"/>
      <c r="Z856" s="29" t="str">
        <f t="shared" si="73"/>
        <v/>
      </c>
      <c r="AM856" s="6"/>
    </row>
    <row r="857" spans="1:39" x14ac:dyDescent="0.2">
      <c r="A857" t="str">
        <f>IFERROR(IF(AND(A846=A847,A847=A848,A848=A849,A849=A850,A850=A851,A851=A852,A852=A853,A853=A854,A854=A855,A855=A856),IF(A856+1&gt;MATCH(0,Input_Lieferant!$B$9:$B$158,-1),"",A856+1),A856),"")</f>
        <v/>
      </c>
      <c r="B857" s="29"/>
      <c r="C857" s="29"/>
      <c r="D857" s="29" t="str">
        <f t="shared" si="74"/>
        <v/>
      </c>
      <c r="E857" s="29"/>
      <c r="F857" s="29"/>
      <c r="G857" t="str">
        <f>IF(A857&lt;&gt;"", _xlfn.IFNA(INDEX(Grunddaten!$A$9:$R$134,MATCH(A857,Input_Lieferant!$B$9:$B$134,0),MATCH(Z857,Grunddaten!$A$8:$R$8,0)),""), "")&amp;""</f>
        <v/>
      </c>
      <c r="H857" s="29"/>
      <c r="I857" s="29"/>
      <c r="J857" s="29"/>
      <c r="K857" s="29"/>
      <c r="L857" s="29"/>
      <c r="M857" s="29"/>
      <c r="N857" s="29"/>
      <c r="O857" s="29"/>
      <c r="P857" s="29"/>
      <c r="Q857" s="29"/>
      <c r="R857" s="29"/>
      <c r="S857" s="29"/>
      <c r="T857" s="29"/>
      <c r="U857" s="29"/>
      <c r="V857" s="29"/>
      <c r="W857" s="29"/>
      <c r="X857" s="29"/>
      <c r="Y857" s="29"/>
      <c r="Z857" s="29" t="str">
        <f t="shared" si="73"/>
        <v/>
      </c>
      <c r="AM857" s="6"/>
    </row>
    <row r="858" spans="1:39" x14ac:dyDescent="0.2">
      <c r="A858" t="str">
        <f>IFERROR(IF(AND(A847=A848,A848=A849,A849=A850,A850=A851,A851=A852,A852=A853,A853=A854,A854=A855,A855=A856,A856=A857),IF(A857+1&gt;MATCH(0,Input_Lieferant!$B$9:$B$158,-1),"",A857+1),A857),"")</f>
        <v/>
      </c>
      <c r="B858" s="29"/>
      <c r="C858" s="29"/>
      <c r="D858" s="29" t="str">
        <f t="shared" si="74"/>
        <v/>
      </c>
      <c r="E858" s="29"/>
      <c r="F858" s="29"/>
      <c r="G858" t="str">
        <f>IF(A858&lt;&gt;"", _xlfn.IFNA(INDEX(Grunddaten!$A$9:$R$134,MATCH(A858,Input_Lieferant!$B$9:$B$134,0),MATCH(Z858,Grunddaten!$A$8:$R$8,0)),""), "")&amp;""</f>
        <v/>
      </c>
      <c r="H858" s="29"/>
      <c r="I858" s="29"/>
      <c r="J858" s="29"/>
      <c r="K858" s="29"/>
      <c r="L858" s="29"/>
      <c r="M858" s="29"/>
      <c r="N858" s="29"/>
      <c r="O858" s="29"/>
      <c r="P858" s="29"/>
      <c r="Q858" s="29"/>
      <c r="R858" s="29"/>
      <c r="S858" s="29"/>
      <c r="T858" s="29"/>
      <c r="U858" s="29"/>
      <c r="V858" s="29"/>
      <c r="W858" s="29"/>
      <c r="X858" s="29"/>
      <c r="Y858" s="29"/>
      <c r="Z858" s="29" t="str">
        <f t="shared" si="73"/>
        <v/>
      </c>
      <c r="AM858" s="6"/>
    </row>
    <row r="859" spans="1:39" x14ac:dyDescent="0.2">
      <c r="A859" s="54" t="str">
        <f>IFERROR(IF(AND(A848=A849,A849=A850,A850=A851,A851=A852,A852=A853,A853=A854,A854=A855,A855=A856,A856=A857,A857=A858),IF(A858+1&gt;MATCH(0,Input_Lieferant!$B$9:$B$158,-1),"",A858+1),A858),"")</f>
        <v/>
      </c>
      <c r="B859" s="30"/>
      <c r="C859" s="30"/>
      <c r="D859" s="30" t="str">
        <f t="shared" si="74"/>
        <v/>
      </c>
      <c r="E859" s="30"/>
      <c r="F859" s="30"/>
      <c r="G859" s="54" t="str">
        <f>IF(A859&lt;&gt;"", _xlfn.IFNA(INDEX(Grunddaten!$A$9:$R$134,MATCH(A859,Input_Lieferant!$B$9:$B$134,0),MATCH(Z859,Grunddaten!$A$8:$R$8,0)),""), "")&amp;""</f>
        <v/>
      </c>
      <c r="H859" s="30"/>
      <c r="I859" s="30"/>
      <c r="J859" s="30"/>
      <c r="K859" s="30"/>
      <c r="L859" s="30"/>
      <c r="M859" s="30"/>
      <c r="N859" s="30"/>
      <c r="O859" s="30"/>
      <c r="P859" s="30"/>
      <c r="Q859" s="30"/>
      <c r="R859" s="30"/>
      <c r="S859" s="30"/>
      <c r="T859" s="30"/>
      <c r="U859" s="30"/>
      <c r="V859" s="30"/>
      <c r="W859" s="30"/>
      <c r="X859" s="30"/>
      <c r="Y859" s="30"/>
      <c r="Z859" s="89" t="str">
        <f t="shared" si="73"/>
        <v/>
      </c>
      <c r="AM859" s="6"/>
    </row>
    <row r="860" spans="1:39" x14ac:dyDescent="0.2">
      <c r="A860" t="str">
        <f>IFERROR(IF(AND(A849=A850,A850=A851,A851=A852,A852=A853,A853=A854,A854=A855,A855=A856,A856=A857,A857=A858,A858=A859),IF(A859+1&gt;MATCH(0,Input_Lieferant!$B$9:$B$158,-1),"",A859+1),A859),"")</f>
        <v/>
      </c>
      <c r="B860" s="29"/>
      <c r="C860" s="29"/>
      <c r="D860" s="29" t="str">
        <f t="shared" si="74"/>
        <v/>
      </c>
      <c r="E860" s="29"/>
      <c r="F860" s="29"/>
      <c r="G860" t="str">
        <f>IF(A860&lt;&gt;"", _xlfn.IFNA(INDEX(Grunddaten!$A$9:$R$134,MATCH(A860,Input_Lieferant!$B$9:$B$134,0),MATCH(Z860,Grunddaten!$A$8:$R$8,0)),""), "")&amp;""</f>
        <v/>
      </c>
      <c r="H860" s="29"/>
      <c r="I860" s="29"/>
      <c r="J860" s="29"/>
      <c r="K860" s="29"/>
      <c r="L860" s="29"/>
      <c r="M860" s="29"/>
      <c r="N860" s="29"/>
      <c r="O860" s="29"/>
      <c r="P860" s="29"/>
      <c r="Q860" s="29"/>
      <c r="R860" s="29"/>
      <c r="S860" s="29"/>
      <c r="T860" s="29"/>
      <c r="U860" s="29"/>
      <c r="V860" s="29"/>
      <c r="W860" s="29"/>
      <c r="X860" s="29"/>
      <c r="Y860" s="29"/>
      <c r="Z860" s="29" t="str">
        <f t="shared" si="73"/>
        <v/>
      </c>
      <c r="AM860" s="6"/>
    </row>
    <row r="861" spans="1:39" x14ac:dyDescent="0.2">
      <c r="A861" t="str">
        <f>IFERROR(IF(AND(A850=A851,A851=A852,A852=A853,A853=A854,A854=A855,A855=A856,A856=A857,A857=A858,A858=A859,A859=A860),IF(A860+1&gt;MATCH(0,Input_Lieferant!$B$9:$B$158,-1),"",A860+1),A860),"")</f>
        <v/>
      </c>
      <c r="B861" s="29"/>
      <c r="C861" s="29"/>
      <c r="D861" s="29" t="str">
        <f t="shared" si="74"/>
        <v/>
      </c>
      <c r="E861" s="29"/>
      <c r="F861" s="29"/>
      <c r="G861" t="str">
        <f>IF(A861&lt;&gt;"", _xlfn.IFNA(INDEX(Grunddaten!$A$9:$R$134,MATCH(A861,Input_Lieferant!$B$9:$B$134,0),MATCH(Z861,Grunddaten!$A$8:$R$8,0)),""), "")&amp;""</f>
        <v/>
      </c>
      <c r="H861" s="29"/>
      <c r="I861" s="29"/>
      <c r="J861" s="29"/>
      <c r="K861" s="29"/>
      <c r="L861" s="29"/>
      <c r="M861" s="29"/>
      <c r="N861" s="29"/>
      <c r="O861" s="29"/>
      <c r="P861" s="29"/>
      <c r="Q861" s="29"/>
      <c r="R861" s="29"/>
      <c r="S861" s="29"/>
      <c r="T861" s="29"/>
      <c r="U861" s="29"/>
      <c r="V861" s="29"/>
      <c r="W861" s="29"/>
      <c r="X861" s="29"/>
      <c r="Y861" s="29"/>
      <c r="Z861" s="29" t="str">
        <f t="shared" si="73"/>
        <v/>
      </c>
      <c r="AM861" s="6"/>
    </row>
    <row r="862" spans="1:39" x14ac:dyDescent="0.2">
      <c r="A862" t="str">
        <f>IFERROR(IF(AND(A851=A852,A852=A853,A853=A854,A854=A855,A855=A856,A856=A857,A857=A858,A858=A859,A859=A860,A860=A861),IF(A861+1&gt;MATCH(0,Input_Lieferant!$B$9:$B$158,-1),"",A861+1),A861),"")</f>
        <v/>
      </c>
      <c r="B862" s="29"/>
      <c r="C862" s="29"/>
      <c r="D862" s="29" t="str">
        <f t="shared" si="74"/>
        <v/>
      </c>
      <c r="E862" s="29"/>
      <c r="F862" s="29"/>
      <c r="G862" t="str">
        <f>IF(A862&lt;&gt;"", _xlfn.IFNA(INDEX(Grunddaten!$A$9:$R$134,MATCH(A862,Input_Lieferant!$B$9:$B$134,0),MATCH(Z862,Grunddaten!$A$8:$R$8,0)),""), "")&amp;""</f>
        <v/>
      </c>
      <c r="H862" s="29"/>
      <c r="I862" s="29"/>
      <c r="J862" s="29"/>
      <c r="K862" s="29"/>
      <c r="L862" s="29"/>
      <c r="M862" s="29"/>
      <c r="N862" s="29"/>
      <c r="O862" s="29"/>
      <c r="P862" s="29"/>
      <c r="Q862" s="29"/>
      <c r="R862" s="29"/>
      <c r="S862" s="29"/>
      <c r="T862" s="29"/>
      <c r="U862" s="29"/>
      <c r="V862" s="29"/>
      <c r="W862" s="29"/>
      <c r="X862" s="29"/>
      <c r="Y862" s="29"/>
      <c r="Z862" s="29" t="str">
        <f t="shared" si="73"/>
        <v/>
      </c>
      <c r="AM862" s="6"/>
    </row>
    <row r="863" spans="1:39" x14ac:dyDescent="0.2">
      <c r="A863" t="str">
        <f>IFERROR(IF(AND(A852=A853,A853=A854,A854=A855,A855=A856,A856=A857,A857=A858,A858=A859,A859=A860,A860=A861,A861=A862),IF(A862+1&gt;MATCH(0,Input_Lieferant!$B$9:$B$158,-1),"",A862+1),A862),"")</f>
        <v/>
      </c>
      <c r="B863" s="29"/>
      <c r="C863" s="29"/>
      <c r="D863" s="29" t="str">
        <f t="shared" si="74"/>
        <v/>
      </c>
      <c r="E863" s="29"/>
      <c r="F863" s="29"/>
      <c r="G863" t="str">
        <f>IF(A863&lt;&gt;"", _xlfn.IFNA(INDEX(Grunddaten!$A$9:$R$134,MATCH(A863,Input_Lieferant!$B$9:$B$134,0),MATCH(Z863,Grunddaten!$A$8:$R$8,0)),""), "")&amp;""</f>
        <v/>
      </c>
      <c r="H863" s="29"/>
      <c r="I863" s="29"/>
      <c r="J863" s="29"/>
      <c r="K863" s="29"/>
      <c r="L863" s="29"/>
      <c r="M863" s="29"/>
      <c r="N863" s="29"/>
      <c r="O863" s="29"/>
      <c r="P863" s="29"/>
      <c r="Q863" s="29"/>
      <c r="R863" s="29"/>
      <c r="S863" s="29"/>
      <c r="T863" s="29"/>
      <c r="U863" s="29"/>
      <c r="V863" s="29"/>
      <c r="W863" s="29"/>
      <c r="X863" s="29"/>
      <c r="Y863" s="29"/>
      <c r="Z863" s="29" t="str">
        <f t="shared" si="73"/>
        <v/>
      </c>
      <c r="AM863" s="6"/>
    </row>
    <row r="864" spans="1:39" x14ac:dyDescent="0.2">
      <c r="A864" t="str">
        <f>IFERROR(IF(AND(A853=A854,A854=A855,A855=A856,A856=A857,A857=A858,A858=A859,A859=A860,A860=A861,A861=A862,A862=A863),IF(A863+1&gt;MATCH(0,Input_Lieferant!$B$9:$B$158,-1),"",A863+1),A863),"")</f>
        <v/>
      </c>
      <c r="B864" s="29"/>
      <c r="C864" s="29"/>
      <c r="D864" s="29" t="str">
        <f t="shared" ref="D864:D877" si="75">IF(A864="","","001")</f>
        <v/>
      </c>
      <c r="E864" s="29"/>
      <c r="F864" s="29"/>
      <c r="G864" t="str">
        <f>IF(A864&lt;&gt;"", _xlfn.IFNA(INDEX(Grunddaten!$A$9:$R$134,MATCH(A864,Input_Lieferant!$B$9:$B$134,0),MATCH(Z864,Grunddaten!$A$8:$R$8,0)),""), "")&amp;""</f>
        <v/>
      </c>
      <c r="H864" s="29"/>
      <c r="I864" s="29"/>
      <c r="J864" s="29"/>
      <c r="K864" s="29"/>
      <c r="L864" s="29"/>
      <c r="M864" s="29"/>
      <c r="N864" s="29"/>
      <c r="O864" s="29"/>
      <c r="P864" s="29"/>
      <c r="Q864" s="29"/>
      <c r="R864" s="29"/>
      <c r="S864" s="29"/>
      <c r="T864" s="29"/>
      <c r="U864" s="29"/>
      <c r="V864" s="29"/>
      <c r="W864" s="29"/>
      <c r="X864" s="29"/>
      <c r="Y864" s="29"/>
      <c r="Z864" s="29" t="str">
        <f t="shared" si="73"/>
        <v/>
      </c>
      <c r="AM864" s="6"/>
    </row>
    <row r="865" spans="1:39" x14ac:dyDescent="0.2">
      <c r="A865" t="str">
        <f>IFERROR(IF(AND(A854=A855,A855=A856,A856=A857,A857=A858,A858=A859,A859=A860,A860=A861,A861=A862,A862=A863,A863=A864),IF(A864+1&gt;MATCH(0,Input_Lieferant!$B$9:$B$158,-1),"",A864+1),A864),"")</f>
        <v/>
      </c>
      <c r="B865" s="29"/>
      <c r="C865" s="29"/>
      <c r="D865" s="29" t="str">
        <f t="shared" si="75"/>
        <v/>
      </c>
      <c r="E865" s="29"/>
      <c r="F865" s="29"/>
      <c r="G865" t="str">
        <f>IF(A865&lt;&gt;"", _xlfn.IFNA(INDEX(Grunddaten!$A$9:$R$134,MATCH(A865,Input_Lieferant!$B$9:$B$134,0),MATCH(Z865,Grunddaten!$A$8:$R$8,0)),""), "")&amp;""</f>
        <v/>
      </c>
      <c r="H865" s="29"/>
      <c r="I865" s="29"/>
      <c r="J865" s="29"/>
      <c r="K865" s="29"/>
      <c r="L865" s="29"/>
      <c r="M865" s="29"/>
      <c r="N865" s="29"/>
      <c r="O865" s="29"/>
      <c r="P865" s="29"/>
      <c r="Q865" s="29"/>
      <c r="R865" s="29"/>
      <c r="S865" s="29"/>
      <c r="T865" s="29"/>
      <c r="U865" s="29"/>
      <c r="V865" s="29"/>
      <c r="W865" s="29"/>
      <c r="X865" s="29"/>
      <c r="Y865" s="29"/>
      <c r="Z865" s="29" t="str">
        <f t="shared" si="73"/>
        <v/>
      </c>
      <c r="AM865" s="6"/>
    </row>
    <row r="866" spans="1:39" x14ac:dyDescent="0.2">
      <c r="A866" t="str">
        <f>IFERROR(IF(AND(A855=A856,A856=A857,A857=A858,A858=A859,A859=A860,A860=A861,A861=A862,A862=A863,A863=A864,A864=A865),IF(A865+1&gt;MATCH(0,Input_Lieferant!$B$9:$B$158,-1),"",A865+1),A865),"")</f>
        <v/>
      </c>
      <c r="B866" s="29"/>
      <c r="C866" s="29"/>
      <c r="D866" s="29" t="str">
        <f t="shared" si="75"/>
        <v/>
      </c>
      <c r="E866" s="29"/>
      <c r="F866" s="29"/>
      <c r="G866" t="str">
        <f>IF(A866&lt;&gt;"", _xlfn.IFNA(INDEX(Grunddaten!$A$9:$R$134,MATCH(A866,Input_Lieferant!$B$9:$B$134,0),MATCH(Z866,Grunddaten!$A$8:$R$8,0)),""), "")&amp;""</f>
        <v/>
      </c>
      <c r="H866" s="29"/>
      <c r="I866" s="29"/>
      <c r="J866" s="29"/>
      <c r="K866" s="29"/>
      <c r="L866" s="29"/>
      <c r="M866" s="29"/>
      <c r="N866" s="29"/>
      <c r="O866" s="29"/>
      <c r="P866" s="29"/>
      <c r="Q866" s="29"/>
      <c r="R866" s="29"/>
      <c r="S866" s="29"/>
      <c r="T866" s="29"/>
      <c r="U866" s="29"/>
      <c r="V866" s="29"/>
      <c r="W866" s="29"/>
      <c r="X866" s="29"/>
      <c r="Y866" s="29"/>
      <c r="Z866" s="29" t="str">
        <f t="shared" si="73"/>
        <v/>
      </c>
      <c r="AM866" s="6"/>
    </row>
    <row r="867" spans="1:39" x14ac:dyDescent="0.2">
      <c r="A867" t="str">
        <f>IFERROR(IF(AND(A856=A857,A857=A858,A858=A859,A859=A860,A860=A861,A861=A862,A862=A863,A863=A864,A864=A865,A865=A866),IF(A866+1&gt;MATCH(0,Input_Lieferant!$B$9:$B$158,-1),"",A866+1),A866),"")</f>
        <v/>
      </c>
      <c r="B867" s="29"/>
      <c r="C867" s="29"/>
      <c r="D867" s="29" t="str">
        <f t="shared" si="75"/>
        <v/>
      </c>
      <c r="E867" s="29"/>
      <c r="F867" s="29"/>
      <c r="G867" t="str">
        <f>IF(A867&lt;&gt;"", _xlfn.IFNA(INDEX(Grunddaten!$A$9:$R$134,MATCH(A867,Input_Lieferant!$B$9:$B$134,0),MATCH(Z867,Grunddaten!$A$8:$R$8,0)),""), "")&amp;""</f>
        <v/>
      </c>
      <c r="H867" s="29"/>
      <c r="I867" s="29"/>
      <c r="J867" s="29"/>
      <c r="K867" s="29"/>
      <c r="L867" s="29"/>
      <c r="M867" s="29"/>
      <c r="N867" s="29"/>
      <c r="O867" s="29"/>
      <c r="P867" s="29"/>
      <c r="Q867" s="29"/>
      <c r="R867" s="29"/>
      <c r="S867" s="29"/>
      <c r="T867" s="29"/>
      <c r="U867" s="29"/>
      <c r="V867" s="29"/>
      <c r="W867" s="29"/>
      <c r="X867" s="29"/>
      <c r="Y867" s="29"/>
      <c r="Z867" s="29" t="str">
        <f t="shared" si="73"/>
        <v/>
      </c>
      <c r="AM867" s="6"/>
    </row>
    <row r="868" spans="1:39" x14ac:dyDescent="0.2">
      <c r="A868" t="str">
        <f>IFERROR(IF(AND(A857=A858,A858=A859,A859=A860,A860=A861,A861=A862,A862=A863,A863=A864,A864=A865,A865=A866,A866=A867),IF(A867+1&gt;MATCH(0,Input_Lieferant!$B$9:$B$158,-1),"",A867+1),A867),"")</f>
        <v/>
      </c>
      <c r="B868" s="29"/>
      <c r="C868" s="29"/>
      <c r="D868" s="29" t="str">
        <f t="shared" si="75"/>
        <v/>
      </c>
      <c r="E868" s="29"/>
      <c r="F868" s="29"/>
      <c r="G868" t="str">
        <f>IF(A868&lt;&gt;"", _xlfn.IFNA(INDEX(Grunddaten!$A$9:$R$134,MATCH(A868,Input_Lieferant!$B$9:$B$134,0),MATCH(Z868,Grunddaten!$A$8:$R$8,0)),""), "")&amp;""</f>
        <v/>
      </c>
      <c r="H868" s="29"/>
      <c r="I868" s="29"/>
      <c r="J868" s="29"/>
      <c r="K868" s="29"/>
      <c r="L868" s="29"/>
      <c r="M868" s="29"/>
      <c r="N868" s="29"/>
      <c r="O868" s="29"/>
      <c r="P868" s="29"/>
      <c r="Q868" s="29"/>
      <c r="R868" s="29"/>
      <c r="S868" s="29"/>
      <c r="T868" s="29"/>
      <c r="U868" s="29"/>
      <c r="V868" s="29"/>
      <c r="W868" s="29"/>
      <c r="X868" s="29"/>
      <c r="Y868" s="29"/>
      <c r="Z868" s="29" t="str">
        <f t="shared" si="73"/>
        <v/>
      </c>
      <c r="AM868" s="6"/>
    </row>
    <row r="869" spans="1:39" x14ac:dyDescent="0.2">
      <c r="A869" t="str">
        <f>IFERROR(IF(AND(A858=A859,A859=A860,A860=A861,A861=A862,A862=A863,A863=A864,A864=A865,A865=A866,A866=A867,A867=A868),IF(A868+1&gt;MATCH(0,Input_Lieferant!$B$9:$B$158,-1),"",A868+1),A868),"")</f>
        <v/>
      </c>
      <c r="B869" s="29"/>
      <c r="C869" s="29"/>
      <c r="D869" s="29" t="str">
        <f t="shared" si="75"/>
        <v/>
      </c>
      <c r="E869" s="29" t="s">
        <v>178</v>
      </c>
      <c r="F869" s="29" t="s">
        <v>178</v>
      </c>
      <c r="G869" t="str">
        <f>IF(A869&lt;&gt;"", _xlfn.IFNA(INDEX(Grunddaten!$A$9:$R$134,MATCH(A869,Input_Lieferant!$B$9:$B$134,0),MATCH(Z869,Grunddaten!$A$8:$R$8,0)),""), "")&amp;""</f>
        <v/>
      </c>
      <c r="H869" s="29"/>
      <c r="I869" s="29"/>
      <c r="J869" s="29"/>
      <c r="K869" s="29"/>
      <c r="L869" s="29"/>
      <c r="M869" s="29"/>
      <c r="N869" s="29"/>
      <c r="O869" s="29"/>
      <c r="P869" s="29"/>
      <c r="Q869" s="29"/>
      <c r="R869" s="29"/>
      <c r="S869" s="29"/>
      <c r="T869" s="29"/>
      <c r="U869" s="29"/>
      <c r="V869" s="29"/>
      <c r="W869" s="29"/>
      <c r="X869" s="29"/>
      <c r="Y869" s="29"/>
      <c r="Z869" s="29" t="str">
        <f t="shared" si="73"/>
        <v/>
      </c>
      <c r="AM869" s="6"/>
    </row>
    <row r="870" spans="1:39" x14ac:dyDescent="0.2">
      <c r="A870" s="54" t="str">
        <f>IFERROR(IF(AND(A859=A860,A860=A861,A861=A862,A862=A863,A863=A864,A864=A865,A865=A866,A866=A867,A867=A868,A868=A869),IF(A869+1&gt;MATCH(0,Input_Lieferant!$B$9:$B$158,-1),"",A869+1),A869),"")</f>
        <v/>
      </c>
      <c r="B870" s="30"/>
      <c r="C870" s="30"/>
      <c r="D870" s="30" t="str">
        <f t="shared" si="75"/>
        <v/>
      </c>
      <c r="E870" s="30"/>
      <c r="F870" s="30"/>
      <c r="G870" s="54" t="str">
        <f>IF(A870&lt;&gt;"", _xlfn.IFNA(INDEX(Grunddaten!$A$9:$R$134,MATCH(A870,Input_Lieferant!$B$9:$B$134,0),MATCH(Z870,Grunddaten!$A$8:$R$8,0)),""), "")&amp;""</f>
        <v/>
      </c>
      <c r="H870" s="30"/>
      <c r="I870" s="30"/>
      <c r="J870" s="30"/>
      <c r="K870" s="30"/>
      <c r="L870" s="30"/>
      <c r="M870" s="30"/>
      <c r="N870" s="30"/>
      <c r="O870" s="30"/>
      <c r="P870" s="30"/>
      <c r="Q870" s="30"/>
      <c r="R870" s="30"/>
      <c r="S870" s="30"/>
      <c r="T870" s="30"/>
      <c r="U870" s="30"/>
      <c r="V870" s="30"/>
      <c r="W870" s="30"/>
      <c r="X870" s="30"/>
      <c r="Y870" s="30"/>
      <c r="Z870" s="89" t="str">
        <f t="shared" si="73"/>
        <v/>
      </c>
      <c r="AM870" s="6"/>
    </row>
    <row r="871" spans="1:39" x14ac:dyDescent="0.2">
      <c r="A871" t="str">
        <f>IFERROR(IF(AND(A860=A861,A861=A862,A862=A863,A863=A864,A864=A865,A865=A866,A866=A867,A867=A868,A868=A869,A869=A870),IF(A870+1&gt;MATCH(0,Input_Lieferant!$B$9:$B$158,-1),"",A870+1),A870),"")</f>
        <v/>
      </c>
      <c r="B871" s="29"/>
      <c r="C871" s="29"/>
      <c r="D871" s="29" t="str">
        <f t="shared" si="75"/>
        <v/>
      </c>
      <c r="E871" s="29"/>
      <c r="F871" s="29"/>
      <c r="G871" t="str">
        <f>IF(A871&lt;&gt;"", _xlfn.IFNA(INDEX(Grunddaten!$A$9:$R$134,MATCH(A871,Input_Lieferant!$B$9:$B$134,0),MATCH(Z871,Grunddaten!$A$8:$R$8,0)),""), "")&amp;""</f>
        <v/>
      </c>
      <c r="H871" s="29"/>
      <c r="I871" s="29"/>
      <c r="J871" s="29"/>
      <c r="K871" s="29"/>
      <c r="L871" s="29"/>
      <c r="M871" s="29"/>
      <c r="N871" s="29"/>
      <c r="O871" s="29"/>
      <c r="P871" s="29"/>
      <c r="Q871" s="29"/>
      <c r="R871" s="29"/>
      <c r="S871" s="29"/>
      <c r="T871" s="29"/>
      <c r="U871" s="29"/>
      <c r="V871" s="29"/>
      <c r="W871" s="29"/>
      <c r="X871" s="29"/>
      <c r="Y871" s="29"/>
      <c r="Z871" s="29" t="str">
        <f t="shared" si="73"/>
        <v/>
      </c>
      <c r="AM871" s="6"/>
    </row>
    <row r="872" spans="1:39" x14ac:dyDescent="0.2">
      <c r="A872" t="str">
        <f>IFERROR(IF(AND(A861=A862,A862=A863,A863=A864,A864=A865,A865=A866,A866=A867,A867=A868,A868=A869,A869=A870,A870=A871),IF(A871+1&gt;MATCH(0,Input_Lieferant!$B$9:$B$158,-1),"",A871+1),A871),"")</f>
        <v/>
      </c>
      <c r="B872" s="29"/>
      <c r="C872" s="29"/>
      <c r="D872" s="29" t="str">
        <f t="shared" si="75"/>
        <v/>
      </c>
      <c r="E872" s="29"/>
      <c r="F872" s="29"/>
      <c r="G872" t="str">
        <f>IF(A872&lt;&gt;"", _xlfn.IFNA(INDEX(Grunddaten!$A$9:$R$134,MATCH(A872,Input_Lieferant!$B$9:$B$134,0),MATCH(Z872,Grunddaten!$A$8:$R$8,0)),""), "")&amp;""</f>
        <v/>
      </c>
      <c r="H872" s="29"/>
      <c r="I872" s="29"/>
      <c r="J872" s="29"/>
      <c r="K872" s="29"/>
      <c r="L872" s="29"/>
      <c r="M872" s="29"/>
      <c r="N872" s="29"/>
      <c r="O872" s="29"/>
      <c r="P872" s="29"/>
      <c r="Q872" s="29"/>
      <c r="R872" s="29"/>
      <c r="S872" s="29"/>
      <c r="T872" s="29"/>
      <c r="U872" s="29"/>
      <c r="V872" s="29"/>
      <c r="W872" s="29"/>
      <c r="X872" s="29"/>
      <c r="Y872" s="29"/>
      <c r="Z872" s="29" t="str">
        <f t="shared" si="73"/>
        <v/>
      </c>
      <c r="AM872" s="6"/>
    </row>
    <row r="873" spans="1:39" x14ac:dyDescent="0.2">
      <c r="A873" t="str">
        <f>IFERROR(IF(AND(A862=A863,A863=A864,A864=A865,A865=A866,A866=A867,A867=A868,A868=A869,A869=A870,A870=A871,A871=A872),IF(A872+1&gt;MATCH(0,Input_Lieferant!$B$9:$B$158,-1),"",A872+1),A872),"")</f>
        <v/>
      </c>
      <c r="B873" s="29"/>
      <c r="C873" s="29"/>
      <c r="D873" s="29" t="str">
        <f t="shared" si="75"/>
        <v/>
      </c>
      <c r="E873" s="29"/>
      <c r="F873" s="29"/>
      <c r="G873" t="str">
        <f>IF(A873&lt;&gt;"", _xlfn.IFNA(INDEX(Grunddaten!$A$9:$R$134,MATCH(A873,Input_Lieferant!$B$9:$B$134,0),MATCH(Z873,Grunddaten!$A$8:$R$8,0)),""), "")&amp;""</f>
        <v/>
      </c>
      <c r="H873" s="29"/>
      <c r="I873" s="29"/>
      <c r="J873" s="29"/>
      <c r="K873" s="29"/>
      <c r="L873" s="29"/>
      <c r="M873" s="29"/>
      <c r="N873" s="29"/>
      <c r="O873" s="29"/>
      <c r="P873" s="29"/>
      <c r="Q873" s="29"/>
      <c r="R873" s="29"/>
      <c r="S873" s="29"/>
      <c r="T873" s="29"/>
      <c r="U873" s="29"/>
      <c r="V873" s="29"/>
      <c r="W873" s="29"/>
      <c r="X873" s="29"/>
      <c r="Y873" s="29"/>
      <c r="Z873" s="29" t="str">
        <f t="shared" si="73"/>
        <v/>
      </c>
      <c r="AM873" s="6"/>
    </row>
    <row r="874" spans="1:39" x14ac:dyDescent="0.2">
      <c r="A874" t="str">
        <f>IFERROR(IF(AND(A863=A864,A864=A865,A865=A866,A866=A867,A867=A868,A868=A869,A869=A870,A870=A871,A871=A872,A872=A873),IF(A873+1&gt;MATCH(0,Input_Lieferant!$B$9:$B$158,-1),"",A873+1),A873),"")</f>
        <v/>
      </c>
      <c r="B874" s="29"/>
      <c r="C874" s="29"/>
      <c r="D874" s="29" t="str">
        <f t="shared" si="75"/>
        <v/>
      </c>
      <c r="E874" s="29"/>
      <c r="F874" s="29"/>
      <c r="G874" t="str">
        <f>IF(A874&lt;&gt;"", _xlfn.IFNA(INDEX(Grunddaten!$A$9:$R$134,MATCH(A874,Input_Lieferant!$B$9:$B$134,0),MATCH(Z874,Grunddaten!$A$8:$R$8,0)),""), "")&amp;""</f>
        <v/>
      </c>
      <c r="H874" s="29"/>
      <c r="I874" s="29"/>
      <c r="J874" s="29"/>
      <c r="K874" s="29"/>
      <c r="L874" s="29"/>
      <c r="M874" s="29"/>
      <c r="N874" s="29"/>
      <c r="O874" s="29"/>
      <c r="P874" s="29"/>
      <c r="Q874" s="29"/>
      <c r="R874" s="29"/>
      <c r="S874" s="29"/>
      <c r="T874" s="29"/>
      <c r="U874" s="29"/>
      <c r="V874" s="29"/>
      <c r="W874" s="29"/>
      <c r="X874" s="29"/>
      <c r="Y874" s="29"/>
      <c r="Z874" s="29" t="str">
        <f t="shared" si="73"/>
        <v/>
      </c>
      <c r="AM874" s="6"/>
    </row>
    <row r="875" spans="1:39" x14ac:dyDescent="0.2">
      <c r="A875" t="str">
        <f>IFERROR(IF(AND(A864=A865,A865=A866,A866=A867,A867=A868,A868=A869,A869=A870,A870=A871,A871=A872,A872=A873,A873=A874),IF(A874+1&gt;MATCH(0,Input_Lieferant!$B$9:$B$158,-1),"",A874+1),A874),"")</f>
        <v/>
      </c>
      <c r="B875" s="29"/>
      <c r="C875" s="29"/>
      <c r="D875" s="29" t="str">
        <f t="shared" si="75"/>
        <v/>
      </c>
      <c r="E875" s="29"/>
      <c r="F875" s="29"/>
      <c r="G875" t="str">
        <f>IF(A875&lt;&gt;"", _xlfn.IFNA(INDEX(Grunddaten!$A$9:$R$134,MATCH(A875,Input_Lieferant!$B$9:$B$134,0),MATCH(Z875,Grunddaten!$A$8:$R$8,0)),""), "")&amp;""</f>
        <v/>
      </c>
      <c r="H875" s="29"/>
      <c r="I875" s="29"/>
      <c r="J875" s="29"/>
      <c r="K875" s="29"/>
      <c r="L875" s="29"/>
      <c r="M875" s="29"/>
      <c r="N875" s="29"/>
      <c r="O875" s="29"/>
      <c r="P875" s="29"/>
      <c r="Q875" s="29"/>
      <c r="R875" s="29"/>
      <c r="S875" s="29"/>
      <c r="T875" s="29"/>
      <c r="U875" s="29"/>
      <c r="V875" s="29"/>
      <c r="W875" s="29"/>
      <c r="X875" s="29"/>
      <c r="Y875" s="29"/>
      <c r="Z875" s="29" t="str">
        <f t="shared" si="73"/>
        <v/>
      </c>
      <c r="AM875" s="6"/>
    </row>
    <row r="876" spans="1:39" x14ac:dyDescent="0.2">
      <c r="A876" t="str">
        <f>IFERROR(IF(AND(A865=A866,A866=A867,A867=A868,A868=A869,A869=A870,A870=A871,A871=A872,A872=A873,A873=A874,A874=A875),IF(A875+1&gt;MATCH(0,Input_Lieferant!$B$9:$B$158,-1),"",A875+1),A875),"")</f>
        <v/>
      </c>
      <c r="B876" s="29"/>
      <c r="C876" s="29"/>
      <c r="D876" s="29" t="str">
        <f t="shared" si="75"/>
        <v/>
      </c>
      <c r="E876" s="29"/>
      <c r="F876" s="29"/>
      <c r="G876" t="str">
        <f>IF(A876&lt;&gt;"", _xlfn.IFNA(INDEX(Grunddaten!$A$9:$R$134,MATCH(A876,Input_Lieferant!$B$9:$B$134,0),MATCH(Z876,Grunddaten!$A$8:$R$8,0)),""), "")&amp;""</f>
        <v/>
      </c>
      <c r="H876" s="29"/>
      <c r="I876" s="29"/>
      <c r="J876" s="29"/>
      <c r="K876" s="29"/>
      <c r="L876" s="29"/>
      <c r="M876" s="29"/>
      <c r="N876" s="29"/>
      <c r="O876" s="29"/>
      <c r="P876" s="29"/>
      <c r="Q876" s="29"/>
      <c r="R876" s="29"/>
      <c r="S876" s="29"/>
      <c r="T876" s="29"/>
      <c r="U876" s="29"/>
      <c r="V876" s="29"/>
      <c r="W876" s="29"/>
      <c r="X876" s="29"/>
      <c r="Y876" s="29"/>
      <c r="Z876" s="29" t="str">
        <f t="shared" si="73"/>
        <v/>
      </c>
      <c r="AM876" s="6"/>
    </row>
    <row r="877" spans="1:39" x14ac:dyDescent="0.2">
      <c r="A877" t="str">
        <f>IFERROR(IF(AND(A866=A867,A867=A868,A868=A869,A869=A870,A870=A871,A871=A872,A872=A873,A873=A874,A874=A875,A875=A876),IF(A876+1&gt;MATCH(0,Input_Lieferant!$B$9:$B$158,-1),"",A876+1),A876),"")</f>
        <v/>
      </c>
      <c r="B877" s="29"/>
      <c r="C877" s="29"/>
      <c r="D877" s="29" t="str">
        <f t="shared" si="75"/>
        <v/>
      </c>
      <c r="E877" s="29"/>
      <c r="F877" s="29"/>
      <c r="G877" t="str">
        <f>IF(A877&lt;&gt;"", _xlfn.IFNA(INDEX(Grunddaten!$A$9:$R$134,MATCH(A877,Input_Lieferant!$B$9:$B$134,0),MATCH(Z877,Grunddaten!$A$8:$R$8,0)),""), "")&amp;""</f>
        <v/>
      </c>
      <c r="H877" s="29"/>
      <c r="I877" s="29"/>
      <c r="J877" s="29"/>
      <c r="K877" s="29"/>
      <c r="L877" s="29"/>
      <c r="M877" s="29"/>
      <c r="N877" s="29"/>
      <c r="O877" s="29"/>
      <c r="P877" s="29"/>
      <c r="Q877" s="29"/>
      <c r="R877" s="29"/>
      <c r="S877" s="29"/>
      <c r="T877" s="29"/>
      <c r="U877" s="29"/>
      <c r="V877" s="29"/>
      <c r="W877" s="29"/>
      <c r="X877" s="29"/>
      <c r="Y877" s="29"/>
      <c r="Z877" s="29" t="str">
        <f t="shared" si="73"/>
        <v/>
      </c>
      <c r="AM877" s="6"/>
    </row>
    <row r="878" spans="1:39" x14ac:dyDescent="0.2">
      <c r="A878" t="str">
        <f>IFERROR(IF(AND(A867=A868,A868=A869,A869=A870,A870=A871,A871=A872,A872=A873,A873=A874,A874=A875,A875=A876,A876=A877),IF(A877+1&gt;MATCH(0,Input_Lieferant!$B$9:$B$158,-1),"",A877+1),A877),"")</f>
        <v/>
      </c>
      <c r="B878" s="29"/>
      <c r="C878" s="29"/>
      <c r="D878" s="29" t="str">
        <f t="shared" ref="D878:D891" si="76">IF(A878="","","001")</f>
        <v/>
      </c>
      <c r="E878" s="29"/>
      <c r="F878" s="29"/>
      <c r="G878" t="str">
        <f>IF(A878&lt;&gt;"", _xlfn.IFNA(INDEX(Grunddaten!$A$9:$R$134,MATCH(A878,Input_Lieferant!$B$9:$B$134,0),MATCH(Z878,Grunddaten!$A$8:$R$8,0)),""), "")&amp;""</f>
        <v/>
      </c>
      <c r="H878" s="29"/>
      <c r="I878" s="29"/>
      <c r="J878" s="29"/>
      <c r="K878" s="29"/>
      <c r="L878" s="29"/>
      <c r="M878" s="29"/>
      <c r="N878" s="29"/>
      <c r="O878" s="29"/>
      <c r="P878" s="29"/>
      <c r="Q878" s="29"/>
      <c r="R878" s="29"/>
      <c r="S878" s="29"/>
      <c r="T878" s="29"/>
      <c r="U878" s="29"/>
      <c r="V878" s="29"/>
      <c r="W878" s="29"/>
      <c r="X878" s="29"/>
      <c r="Y878" s="29"/>
      <c r="Z878" s="29" t="str">
        <f t="shared" si="73"/>
        <v/>
      </c>
      <c r="AM878" s="6"/>
    </row>
    <row r="879" spans="1:39" x14ac:dyDescent="0.2">
      <c r="A879" t="str">
        <f>IFERROR(IF(AND(A868=A869,A869=A870,A870=A871,A871=A872,A872=A873,A873=A874,A874=A875,A875=A876,A876=A877,A877=A878),IF(A878+1&gt;MATCH(0,Input_Lieferant!$B$9:$B$158,-1),"",A878+1),A878),"")</f>
        <v/>
      </c>
      <c r="B879" s="29"/>
      <c r="C879" s="29"/>
      <c r="D879" s="29" t="str">
        <f t="shared" si="76"/>
        <v/>
      </c>
      <c r="E879" s="29"/>
      <c r="F879" s="29"/>
      <c r="G879" t="str">
        <f>IF(A879&lt;&gt;"", _xlfn.IFNA(INDEX(Grunddaten!$A$9:$R$134,MATCH(A879,Input_Lieferant!$B$9:$B$134,0),MATCH(Z879,Grunddaten!$A$8:$R$8,0)),""), "")&amp;""</f>
        <v/>
      </c>
      <c r="H879" s="29"/>
      <c r="I879" s="29"/>
      <c r="J879" s="29"/>
      <c r="K879" s="29"/>
      <c r="L879" s="29"/>
      <c r="M879" s="29"/>
      <c r="N879" s="29"/>
      <c r="O879" s="29"/>
      <c r="P879" s="29"/>
      <c r="Q879" s="29"/>
      <c r="R879" s="29"/>
      <c r="S879" s="29"/>
      <c r="T879" s="29"/>
      <c r="U879" s="29"/>
      <c r="V879" s="29"/>
      <c r="W879" s="29"/>
      <c r="X879" s="29"/>
      <c r="Y879" s="29"/>
      <c r="Z879" s="29" t="str">
        <f t="shared" si="73"/>
        <v/>
      </c>
      <c r="AM879" s="6"/>
    </row>
    <row r="880" spans="1:39" x14ac:dyDescent="0.2">
      <c r="A880" t="str">
        <f>IFERROR(IF(AND(A869=A870,A870=A871,A871=A872,A872=A873,A873=A874,A874=A875,A875=A876,A876=A877,A877=A878,A878=A879),IF(A879+1&gt;MATCH(0,Input_Lieferant!$B$9:$B$158,-1),"",A879+1),A879),"")</f>
        <v/>
      </c>
      <c r="B880" s="29"/>
      <c r="C880" s="29"/>
      <c r="D880" s="29" t="str">
        <f t="shared" si="76"/>
        <v/>
      </c>
      <c r="E880" s="29"/>
      <c r="F880" s="29"/>
      <c r="G880" t="str">
        <f>IF(A880&lt;&gt;"", _xlfn.IFNA(INDEX(Grunddaten!$A$9:$R$134,MATCH(A880,Input_Lieferant!$B$9:$B$134,0),MATCH(Z880,Grunddaten!$A$8:$R$8,0)),""), "")&amp;""</f>
        <v/>
      </c>
      <c r="H880" s="29"/>
      <c r="I880" s="29"/>
      <c r="J880" s="29"/>
      <c r="K880" s="29"/>
      <c r="L880" s="29"/>
      <c r="M880" s="29"/>
      <c r="N880" s="29"/>
      <c r="O880" s="29"/>
      <c r="P880" s="29"/>
      <c r="Q880" s="29"/>
      <c r="R880" s="29"/>
      <c r="S880" s="29"/>
      <c r="T880" s="29"/>
      <c r="U880" s="29"/>
      <c r="V880" s="29"/>
      <c r="W880" s="29"/>
      <c r="X880" s="29"/>
      <c r="Y880" s="29"/>
      <c r="Z880" s="29" t="str">
        <f t="shared" si="73"/>
        <v/>
      </c>
      <c r="AM880" s="6"/>
    </row>
    <row r="881" spans="1:39" x14ac:dyDescent="0.2">
      <c r="A881" s="54" t="str">
        <f>IFERROR(IF(AND(A870=A871,A871=A872,A872=A873,A873=A874,A874=A875,A875=A876,A876=A877,A877=A878,A878=A879,A879=A880),IF(A880+1&gt;MATCH(0,Input_Lieferant!$B$9:$B$158,-1),"",A880+1),A880),"")</f>
        <v/>
      </c>
      <c r="B881" s="30"/>
      <c r="C881" s="30"/>
      <c r="D881" s="30" t="str">
        <f t="shared" si="76"/>
        <v/>
      </c>
      <c r="E881" s="30"/>
      <c r="F881" s="30"/>
      <c r="G881" s="54" t="str">
        <f>IF(A881&lt;&gt;"", _xlfn.IFNA(INDEX(Grunddaten!$A$9:$R$134,MATCH(A881,Input_Lieferant!$B$9:$B$134,0),MATCH(Z881,Grunddaten!$A$8:$R$8,0)),""), "")&amp;""</f>
        <v/>
      </c>
      <c r="H881" s="30"/>
      <c r="I881" s="30"/>
      <c r="J881" s="30"/>
      <c r="K881" s="30"/>
      <c r="L881" s="30"/>
      <c r="M881" s="30"/>
      <c r="N881" s="30"/>
      <c r="O881" s="30"/>
      <c r="P881" s="30"/>
      <c r="Q881" s="30"/>
      <c r="R881" s="30"/>
      <c r="S881" s="30"/>
      <c r="T881" s="30"/>
      <c r="U881" s="30"/>
      <c r="V881" s="30"/>
      <c r="W881" s="30"/>
      <c r="X881" s="30"/>
      <c r="Y881" s="30"/>
      <c r="Z881" s="89" t="str">
        <f t="shared" si="73"/>
        <v/>
      </c>
      <c r="AM881" s="6"/>
    </row>
    <row r="882" spans="1:39" x14ac:dyDescent="0.2">
      <c r="A882" t="str">
        <f>IFERROR(IF(AND(A871=A872,A872=A873,A873=A874,A874=A875,A875=A876,A876=A877,A877=A878,A878=A879,A879=A880,A880=A881),IF(A881+1&gt;MATCH(0,Input_Lieferant!$B$9:$B$158,-1),"",A881+1),A881),"")</f>
        <v/>
      </c>
      <c r="B882" s="29"/>
      <c r="C882" s="29"/>
      <c r="D882" s="29" t="str">
        <f t="shared" si="76"/>
        <v/>
      </c>
      <c r="E882" s="29"/>
      <c r="F882" s="29"/>
      <c r="G882" t="str">
        <f>IF(A882&lt;&gt;"", _xlfn.IFNA(INDEX(Grunddaten!$A$9:$R$134,MATCH(A882,Input_Lieferant!$B$9:$B$134,0),MATCH(Z882,Grunddaten!$A$8:$R$8,0)),""), "")&amp;""</f>
        <v/>
      </c>
      <c r="H882" s="29"/>
      <c r="I882" s="29"/>
      <c r="J882" s="29"/>
      <c r="K882" s="29"/>
      <c r="L882" s="29"/>
      <c r="M882" s="29"/>
      <c r="N882" s="29"/>
      <c r="O882" s="29"/>
      <c r="P882" s="29"/>
      <c r="Q882" s="29"/>
      <c r="R882" s="29"/>
      <c r="S882" s="29"/>
      <c r="T882" s="29"/>
      <c r="U882" s="29"/>
      <c r="V882" s="29"/>
      <c r="W882" s="29"/>
      <c r="X882" s="29"/>
      <c r="Y882" s="29"/>
      <c r="Z882" s="29" t="str">
        <f t="shared" si="73"/>
        <v/>
      </c>
      <c r="AM882" s="6"/>
    </row>
    <row r="883" spans="1:39" x14ac:dyDescent="0.2">
      <c r="A883" t="str">
        <f>IFERROR(IF(AND(A872=A873,A873=A874,A874=A875,A875=A876,A876=A877,A877=A878,A878=A879,A879=A880,A880=A881,A881=A882),IF(A882+1&gt;MATCH(0,Input_Lieferant!$B$9:$B$158,-1),"",A882+1),A882),"")</f>
        <v/>
      </c>
      <c r="B883" s="29"/>
      <c r="C883" s="29"/>
      <c r="D883" s="29" t="str">
        <f t="shared" si="76"/>
        <v/>
      </c>
      <c r="E883" s="29" t="s">
        <v>178</v>
      </c>
      <c r="F883" s="29" t="s">
        <v>178</v>
      </c>
      <c r="G883" t="str">
        <f>IF(A883&lt;&gt;"", _xlfn.IFNA(INDEX(Grunddaten!$A$9:$R$134,MATCH(A883,Input_Lieferant!$B$9:$B$134,0),MATCH(Z883,Grunddaten!$A$8:$R$8,0)),""), "")&amp;""</f>
        <v/>
      </c>
      <c r="H883" s="29"/>
      <c r="I883" s="29"/>
      <c r="J883" s="29"/>
      <c r="K883" s="29"/>
      <c r="L883" s="29"/>
      <c r="M883" s="29"/>
      <c r="N883" s="29"/>
      <c r="O883" s="29"/>
      <c r="P883" s="29"/>
      <c r="Q883" s="29"/>
      <c r="R883" s="29"/>
      <c r="S883" s="29"/>
      <c r="T883" s="29"/>
      <c r="U883" s="29"/>
      <c r="V883" s="29"/>
      <c r="W883" s="29"/>
      <c r="X883" s="29"/>
      <c r="Y883" s="29"/>
      <c r="Z883" s="29" t="str">
        <f t="shared" si="73"/>
        <v/>
      </c>
      <c r="AM883" s="6"/>
    </row>
    <row r="884" spans="1:39" x14ac:dyDescent="0.2">
      <c r="A884" t="str">
        <f>IFERROR(IF(AND(A873=A874,A874=A875,A875=A876,A876=A877,A877=A878,A878=A879,A879=A880,A880=A881,A881=A882,A882=A883),IF(A883+1&gt;MATCH(0,Input_Lieferant!$B$9:$B$158,-1),"",A883+1),A883),"")</f>
        <v/>
      </c>
      <c r="B884" s="29"/>
      <c r="C884" s="29"/>
      <c r="D884" s="29" t="str">
        <f t="shared" si="76"/>
        <v/>
      </c>
      <c r="E884" s="29"/>
      <c r="F884" s="29"/>
      <c r="G884" t="str">
        <f>IF(A884&lt;&gt;"", _xlfn.IFNA(INDEX(Grunddaten!$A$9:$R$134,MATCH(A884,Input_Lieferant!$B$9:$B$134,0),MATCH(Z884,Grunddaten!$A$8:$R$8,0)),""), "")&amp;""</f>
        <v/>
      </c>
      <c r="H884" s="29"/>
      <c r="I884" s="29"/>
      <c r="J884" s="29"/>
      <c r="K884" s="29"/>
      <c r="L884" s="29"/>
      <c r="M884" s="29"/>
      <c r="N884" s="29"/>
      <c r="O884" s="29"/>
      <c r="P884" s="29"/>
      <c r="Q884" s="29"/>
      <c r="R884" s="29"/>
      <c r="S884" s="29"/>
      <c r="T884" s="29"/>
      <c r="U884" s="29"/>
      <c r="V884" s="29"/>
      <c r="W884" s="29"/>
      <c r="X884" s="29"/>
      <c r="Y884" s="29"/>
      <c r="Z884" s="29" t="str">
        <f t="shared" si="73"/>
        <v/>
      </c>
      <c r="AM884" s="6"/>
    </row>
    <row r="885" spans="1:39" x14ac:dyDescent="0.2">
      <c r="A885" t="str">
        <f>IFERROR(IF(AND(A874=A875,A875=A876,A876=A877,A877=A878,A878=A879,A879=A880,A880=A881,A881=A882,A882=A883,A883=A884),IF(A884+1&gt;MATCH(0,Input_Lieferant!$B$9:$B$158,-1),"",A884+1),A884),"")</f>
        <v/>
      </c>
      <c r="B885" s="29"/>
      <c r="C885" s="29"/>
      <c r="D885" s="29" t="str">
        <f t="shared" si="76"/>
        <v/>
      </c>
      <c r="E885" s="29"/>
      <c r="F885" s="29"/>
      <c r="G885" t="str">
        <f>IF(A885&lt;&gt;"", _xlfn.IFNA(INDEX(Grunddaten!$A$9:$R$134,MATCH(A885,Input_Lieferant!$B$9:$B$134,0),MATCH(Z885,Grunddaten!$A$8:$R$8,0)),""), "")&amp;""</f>
        <v/>
      </c>
      <c r="H885" s="29"/>
      <c r="I885" s="29"/>
      <c r="J885" s="29"/>
      <c r="K885" s="29"/>
      <c r="L885" s="29"/>
      <c r="M885" s="29"/>
      <c r="N885" s="29"/>
      <c r="O885" s="29"/>
      <c r="P885" s="29"/>
      <c r="Q885" s="29"/>
      <c r="R885" s="29"/>
      <c r="S885" s="29"/>
      <c r="T885" s="29"/>
      <c r="U885" s="29"/>
      <c r="V885" s="29"/>
      <c r="W885" s="29"/>
      <c r="X885" s="29"/>
      <c r="Y885" s="29"/>
      <c r="Z885" s="29" t="str">
        <f t="shared" si="73"/>
        <v/>
      </c>
      <c r="AM885" s="6"/>
    </row>
    <row r="886" spans="1:39" x14ac:dyDescent="0.2">
      <c r="A886" t="str">
        <f>IFERROR(IF(AND(A875=A876,A876=A877,A877=A878,A878=A879,A879=A880,A880=A881,A881=A882,A882=A883,A883=A884,A884=A885),IF(A885+1&gt;MATCH(0,Input_Lieferant!$B$9:$B$158,-1),"",A885+1),A885),"")</f>
        <v/>
      </c>
      <c r="B886" s="29"/>
      <c r="C886" s="29"/>
      <c r="D886" s="29" t="str">
        <f t="shared" si="76"/>
        <v/>
      </c>
      <c r="E886" s="29"/>
      <c r="F886" s="29"/>
      <c r="G886" t="str">
        <f>IF(A886&lt;&gt;"", _xlfn.IFNA(INDEX(Grunddaten!$A$9:$R$134,MATCH(A886,Input_Lieferant!$B$9:$B$134,0),MATCH(Z886,Grunddaten!$A$8:$R$8,0)),""), "")&amp;""</f>
        <v/>
      </c>
      <c r="H886" s="29"/>
      <c r="I886" s="29"/>
      <c r="J886" s="29"/>
      <c r="K886" s="29"/>
      <c r="L886" s="29"/>
      <c r="M886" s="29"/>
      <c r="N886" s="29"/>
      <c r="O886" s="29"/>
      <c r="P886" s="29"/>
      <c r="Q886" s="29"/>
      <c r="R886" s="29"/>
      <c r="S886" s="29"/>
      <c r="T886" s="29"/>
      <c r="U886" s="29"/>
      <c r="V886" s="29"/>
      <c r="W886" s="29"/>
      <c r="X886" s="29"/>
      <c r="Y886" s="29"/>
      <c r="Z886" s="29" t="str">
        <f t="shared" si="73"/>
        <v/>
      </c>
      <c r="AM886" s="6"/>
    </row>
    <row r="887" spans="1:39" x14ac:dyDescent="0.2">
      <c r="A887" t="str">
        <f>IFERROR(IF(AND(A876=A877,A877=A878,A878=A879,A879=A880,A880=A881,A881=A882,A882=A883,A883=A884,A884=A885,A885=A886),IF(A886+1&gt;MATCH(0,Input_Lieferant!$B$9:$B$158,-1),"",A886+1),A886),"")</f>
        <v/>
      </c>
      <c r="B887" s="29"/>
      <c r="C887" s="29"/>
      <c r="D887" s="29" t="str">
        <f t="shared" si="76"/>
        <v/>
      </c>
      <c r="E887" s="29"/>
      <c r="F887" s="29"/>
      <c r="G887" t="str">
        <f>IF(A887&lt;&gt;"", _xlfn.IFNA(INDEX(Grunddaten!$A$9:$R$134,MATCH(A887,Input_Lieferant!$B$9:$B$134,0),MATCH(Z887,Grunddaten!$A$8:$R$8,0)),""), "")&amp;""</f>
        <v/>
      </c>
      <c r="H887" s="29"/>
      <c r="I887" s="29"/>
      <c r="J887" s="29"/>
      <c r="K887" s="29"/>
      <c r="L887" s="29"/>
      <c r="M887" s="29"/>
      <c r="N887" s="29"/>
      <c r="O887" s="29"/>
      <c r="P887" s="29"/>
      <c r="Q887" s="29"/>
      <c r="R887" s="29"/>
      <c r="S887" s="29"/>
      <c r="T887" s="29"/>
      <c r="U887" s="29"/>
      <c r="V887" s="29"/>
      <c r="W887" s="29"/>
      <c r="X887" s="29"/>
      <c r="Y887" s="29"/>
      <c r="Z887" s="29" t="str">
        <f t="shared" si="73"/>
        <v/>
      </c>
      <c r="AM887" s="6"/>
    </row>
    <row r="888" spans="1:39" x14ac:dyDescent="0.2">
      <c r="A888" t="str">
        <f>IFERROR(IF(AND(A877=A878,A878=A879,A879=A880,A880=A881,A881=A882,A882=A883,A883=A884,A884=A885,A885=A886,A886=A887),IF(A887+1&gt;MATCH(0,Input_Lieferant!$B$9:$B$158,-1),"",A887+1),A887),"")</f>
        <v/>
      </c>
      <c r="B888" s="29"/>
      <c r="C888" s="29"/>
      <c r="D888" s="29" t="str">
        <f t="shared" si="76"/>
        <v/>
      </c>
      <c r="E888" s="29"/>
      <c r="F888" s="29"/>
      <c r="G888" t="str">
        <f>IF(A888&lt;&gt;"", _xlfn.IFNA(INDEX(Grunddaten!$A$9:$R$134,MATCH(A888,Input_Lieferant!$B$9:$B$134,0),MATCH(Z888,Grunddaten!$A$8:$R$8,0)),""), "")&amp;""</f>
        <v/>
      </c>
      <c r="H888" s="29"/>
      <c r="I888" s="29"/>
      <c r="J888" s="29"/>
      <c r="K888" s="29"/>
      <c r="L888" s="29"/>
      <c r="M888" s="29"/>
      <c r="N888" s="29"/>
      <c r="O888" s="29"/>
      <c r="P888" s="29"/>
      <c r="Q888" s="29"/>
      <c r="R888" s="29"/>
      <c r="S888" s="29"/>
      <c r="T888" s="29"/>
      <c r="U888" s="29"/>
      <c r="V888" s="29"/>
      <c r="W888" s="29"/>
      <c r="X888" s="29"/>
      <c r="Y888" s="29"/>
      <c r="Z888" s="29" t="str">
        <f t="shared" si="73"/>
        <v/>
      </c>
      <c r="AM888" s="6"/>
    </row>
    <row r="889" spans="1:39" x14ac:dyDescent="0.2">
      <c r="A889" t="str">
        <f>IFERROR(IF(AND(A878=A879,A879=A880,A880=A881,A881=A882,A882=A883,A883=A884,A884=A885,A885=A886,A886=A887,A887=A888),IF(A888+1&gt;MATCH(0,Input_Lieferant!$B$9:$B$158,-1),"",A888+1),A888),"")</f>
        <v/>
      </c>
      <c r="B889" s="29"/>
      <c r="C889" s="29"/>
      <c r="D889" s="29" t="str">
        <f t="shared" si="76"/>
        <v/>
      </c>
      <c r="E889" s="29"/>
      <c r="F889" s="29"/>
      <c r="G889" t="str">
        <f>IF(A889&lt;&gt;"", _xlfn.IFNA(INDEX(Grunddaten!$A$9:$R$134,MATCH(A889,Input_Lieferant!$B$9:$B$134,0),MATCH(Z889,Grunddaten!$A$8:$R$8,0)),""), "")&amp;""</f>
        <v/>
      </c>
      <c r="H889" s="29"/>
      <c r="I889" s="29"/>
      <c r="J889" s="29"/>
      <c r="K889" s="29"/>
      <c r="L889" s="29"/>
      <c r="M889" s="29"/>
      <c r="N889" s="29"/>
      <c r="O889" s="29"/>
      <c r="P889" s="29"/>
      <c r="Q889" s="29"/>
      <c r="R889" s="29"/>
      <c r="S889" s="29"/>
      <c r="T889" s="29"/>
      <c r="U889" s="29"/>
      <c r="V889" s="29"/>
      <c r="W889" s="29"/>
      <c r="X889" s="29"/>
      <c r="Y889" s="29"/>
      <c r="Z889" s="29" t="str">
        <f t="shared" si="73"/>
        <v/>
      </c>
      <c r="AM889" s="6"/>
    </row>
    <row r="890" spans="1:39" x14ac:dyDescent="0.2">
      <c r="A890" t="str">
        <f>IFERROR(IF(AND(A879=A880,A880=A881,A881=A882,A882=A883,A883=A884,A884=A885,A885=A886,A886=A887,A887=A888,A888=A889),IF(A889+1&gt;MATCH(0,Input_Lieferant!$B$9:$B$158,-1),"",A889+1),A889),"")</f>
        <v/>
      </c>
      <c r="B890" s="29"/>
      <c r="C890" s="29"/>
      <c r="D890" s="29" t="str">
        <f t="shared" si="76"/>
        <v/>
      </c>
      <c r="E890" s="29"/>
      <c r="F890" s="29"/>
      <c r="G890" t="str">
        <f>IF(A890&lt;&gt;"", _xlfn.IFNA(INDEX(Grunddaten!$A$9:$R$134,MATCH(A890,Input_Lieferant!$B$9:$B$134,0),MATCH(Z890,Grunddaten!$A$8:$R$8,0)),""), "")&amp;""</f>
        <v/>
      </c>
      <c r="H890" s="29"/>
      <c r="I890" s="29"/>
      <c r="J890" s="29"/>
      <c r="K890" s="29"/>
      <c r="L890" s="29"/>
      <c r="M890" s="29"/>
      <c r="N890" s="29"/>
      <c r="O890" s="29"/>
      <c r="P890" s="29"/>
      <c r="Q890" s="29"/>
      <c r="R890" s="29"/>
      <c r="S890" s="29"/>
      <c r="T890" s="29"/>
      <c r="U890" s="29"/>
      <c r="V890" s="29"/>
      <c r="W890" s="29"/>
      <c r="X890" s="29"/>
      <c r="Y890" s="29"/>
      <c r="Z890" s="29" t="str">
        <f t="shared" si="73"/>
        <v/>
      </c>
      <c r="AM890" s="6"/>
    </row>
    <row r="891" spans="1:39" x14ac:dyDescent="0.2">
      <c r="A891" t="str">
        <f>IFERROR(IF(AND(A880=A881,A881=A882,A882=A883,A883=A884,A884=A885,A885=A886,A886=A887,A887=A888,A888=A889,A889=A890),IF(A890+1&gt;MATCH(0,Input_Lieferant!$B$9:$B$158,-1),"",A890+1),A890),"")</f>
        <v/>
      </c>
      <c r="B891" s="29"/>
      <c r="C891" s="29"/>
      <c r="D891" s="29" t="str">
        <f t="shared" si="76"/>
        <v/>
      </c>
      <c r="E891" s="29"/>
      <c r="F891" s="29"/>
      <c r="G891" t="str">
        <f>IF(A891&lt;&gt;"", _xlfn.IFNA(INDEX(Grunddaten!$A$9:$R$134,MATCH(A891,Input_Lieferant!$B$9:$B$134,0),MATCH(Z891,Grunddaten!$A$8:$R$8,0)),""), "")&amp;""</f>
        <v/>
      </c>
      <c r="H891" s="29"/>
      <c r="I891" s="29"/>
      <c r="J891" s="29"/>
      <c r="K891" s="29"/>
      <c r="L891" s="29"/>
      <c r="M891" s="29"/>
      <c r="N891" s="29"/>
      <c r="O891" s="29"/>
      <c r="P891" s="29"/>
      <c r="Q891" s="29"/>
      <c r="R891" s="29"/>
      <c r="S891" s="29"/>
      <c r="T891" s="29"/>
      <c r="U891" s="29"/>
      <c r="V891" s="29"/>
      <c r="W891" s="29"/>
      <c r="X891" s="29"/>
      <c r="Y891" s="29"/>
      <c r="Z891" s="29" t="str">
        <f t="shared" si="73"/>
        <v/>
      </c>
      <c r="AM891" s="6"/>
    </row>
    <row r="892" spans="1:39" x14ac:dyDescent="0.2">
      <c r="A892" s="54" t="str">
        <f>IFERROR(IF(AND(A881=A882,A882=A883,A883=A884,A884=A885,A885=A886,A886=A887,A887=A888,A888=A889,A889=A890,A890=A891),IF(A891+1&gt;MATCH(0,Input_Lieferant!$B$9:$B$158,-1),"",A891+1),A891),"")</f>
        <v/>
      </c>
      <c r="B892" s="30"/>
      <c r="C892" s="30"/>
      <c r="D892" s="30" t="str">
        <f t="shared" ref="D892:D905" si="77">IF(A892="","","001")</f>
        <v/>
      </c>
      <c r="E892" s="30"/>
      <c r="F892" s="30"/>
      <c r="G892" s="54" t="str">
        <f>IF(A892&lt;&gt;"", _xlfn.IFNA(INDEX(Grunddaten!$A$9:$R$134,MATCH(A892,Input_Lieferant!$B$9:$B$134,0),MATCH(Z892,Grunddaten!$A$8:$R$8,0)),""), "")&amp;""</f>
        <v/>
      </c>
      <c r="H892" s="30"/>
      <c r="I892" s="30"/>
      <c r="J892" s="30"/>
      <c r="K892" s="30"/>
      <c r="L892" s="30"/>
      <c r="M892" s="30"/>
      <c r="N892" s="30"/>
      <c r="O892" s="30"/>
      <c r="P892" s="30"/>
      <c r="Q892" s="30"/>
      <c r="R892" s="30"/>
      <c r="S892" s="30"/>
      <c r="T892" s="30"/>
      <c r="U892" s="30"/>
      <c r="V892" s="30"/>
      <c r="W892" s="30"/>
      <c r="X892" s="30"/>
      <c r="Y892" s="30"/>
      <c r="Z892" s="89" t="str">
        <f t="shared" si="73"/>
        <v/>
      </c>
      <c r="AM892" s="6"/>
    </row>
    <row r="893" spans="1:39" x14ac:dyDescent="0.2">
      <c r="A893" t="str">
        <f>IFERROR(IF(AND(A882=A883,A883=A884,A884=A885,A885=A886,A886=A887,A887=A888,A888=A889,A889=A890,A890=A891,A891=A892),IF(A892+1&gt;MATCH(0,Input_Lieferant!$B$9:$B$158,-1),"",A892+1),A892),"")</f>
        <v/>
      </c>
      <c r="B893" s="29"/>
      <c r="C893" s="29"/>
      <c r="D893" s="29" t="str">
        <f t="shared" si="77"/>
        <v/>
      </c>
      <c r="E893" s="29"/>
      <c r="F893" s="29"/>
      <c r="G893" t="str">
        <f>IF(A893&lt;&gt;"", _xlfn.IFNA(INDEX(Grunddaten!$A$9:$R$134,MATCH(A893,Input_Lieferant!$B$9:$B$134,0),MATCH(Z893,Grunddaten!$A$8:$R$8,0)),""), "")&amp;""</f>
        <v/>
      </c>
      <c r="H893" s="29"/>
      <c r="I893" s="29"/>
      <c r="J893" s="29"/>
      <c r="K893" s="29"/>
      <c r="L893" s="29"/>
      <c r="M893" s="29"/>
      <c r="N893" s="29"/>
      <c r="O893" s="29"/>
      <c r="P893" s="29"/>
      <c r="Q893" s="29"/>
      <c r="R893" s="29"/>
      <c r="S893" s="29"/>
      <c r="T893" s="29"/>
      <c r="U893" s="29"/>
      <c r="V893" s="29"/>
      <c r="W893" s="29"/>
      <c r="X893" s="29"/>
      <c r="Y893" s="29"/>
      <c r="Z893" s="29" t="str">
        <f t="shared" si="73"/>
        <v/>
      </c>
      <c r="AM893" s="6"/>
    </row>
    <row r="894" spans="1:39" x14ac:dyDescent="0.2">
      <c r="A894" t="str">
        <f>IFERROR(IF(AND(A883=A884,A884=A885,A885=A886,A886=A887,A887=A888,A888=A889,A889=A890,A890=A891,A891=A892,A892=A893),IF(A893+1&gt;MATCH(0,Input_Lieferant!$B$9:$B$158,-1),"",A893+1),A893),"")</f>
        <v/>
      </c>
      <c r="B894" s="29"/>
      <c r="C894" s="29"/>
      <c r="D894" s="29" t="str">
        <f t="shared" si="77"/>
        <v/>
      </c>
      <c r="E894" s="29"/>
      <c r="F894" s="29"/>
      <c r="G894" t="str">
        <f>IF(A894&lt;&gt;"", _xlfn.IFNA(INDEX(Grunddaten!$A$9:$R$134,MATCH(A894,Input_Lieferant!$B$9:$B$134,0),MATCH(Z894,Grunddaten!$A$8:$R$8,0)),""), "")&amp;""</f>
        <v/>
      </c>
      <c r="H894" s="29"/>
      <c r="I894" s="29"/>
      <c r="J894" s="29"/>
      <c r="K894" s="29"/>
      <c r="L894" s="29"/>
      <c r="M894" s="29"/>
      <c r="N894" s="29"/>
      <c r="O894" s="29"/>
      <c r="P894" s="29"/>
      <c r="Q894" s="29"/>
      <c r="R894" s="29"/>
      <c r="S894" s="29"/>
      <c r="T894" s="29"/>
      <c r="U894" s="29"/>
      <c r="V894" s="29"/>
      <c r="W894" s="29"/>
      <c r="X894" s="29"/>
      <c r="Y894" s="29"/>
      <c r="Z894" s="29" t="str">
        <f t="shared" si="73"/>
        <v/>
      </c>
      <c r="AM894" s="6"/>
    </row>
    <row r="895" spans="1:39" x14ac:dyDescent="0.2">
      <c r="A895" t="str">
        <f>IFERROR(IF(AND(A884=A885,A885=A886,A886=A887,A887=A888,A888=A889,A889=A890,A890=A891,A891=A892,A892=A893,A893=A894),IF(A894+1&gt;MATCH(0,Input_Lieferant!$B$9:$B$158,-1),"",A894+1),A894),"")</f>
        <v/>
      </c>
      <c r="B895" s="29"/>
      <c r="C895" s="29"/>
      <c r="D895" s="29" t="str">
        <f t="shared" si="77"/>
        <v/>
      </c>
      <c r="E895" s="29"/>
      <c r="F895" s="29"/>
      <c r="G895" t="str">
        <f>IF(A895&lt;&gt;"", _xlfn.IFNA(INDEX(Grunddaten!$A$9:$R$134,MATCH(A895,Input_Lieferant!$B$9:$B$134,0),MATCH(Z895,Grunddaten!$A$8:$R$8,0)),""), "")&amp;""</f>
        <v/>
      </c>
      <c r="H895" s="29"/>
      <c r="I895" s="29"/>
      <c r="J895" s="29"/>
      <c r="K895" s="29"/>
      <c r="L895" s="29"/>
      <c r="M895" s="29"/>
      <c r="N895" s="29"/>
      <c r="O895" s="29"/>
      <c r="P895" s="29"/>
      <c r="Q895" s="29"/>
      <c r="R895" s="29"/>
      <c r="S895" s="29"/>
      <c r="T895" s="29"/>
      <c r="U895" s="29"/>
      <c r="V895" s="29"/>
      <c r="W895" s="29"/>
      <c r="X895" s="29"/>
      <c r="Y895" s="29"/>
      <c r="Z895" s="29" t="str">
        <f t="shared" si="73"/>
        <v/>
      </c>
      <c r="AM895" s="6"/>
    </row>
    <row r="896" spans="1:39" x14ac:dyDescent="0.2">
      <c r="A896" t="str">
        <f>IFERROR(IF(AND(A885=A886,A886=A887,A887=A888,A888=A889,A889=A890,A890=A891,A891=A892,A892=A893,A893=A894,A894=A895),IF(A895+1&gt;MATCH(0,Input_Lieferant!$B$9:$B$158,-1),"",A895+1),A895),"")</f>
        <v/>
      </c>
      <c r="B896" s="29"/>
      <c r="C896" s="29"/>
      <c r="D896" s="29" t="str">
        <f t="shared" si="77"/>
        <v/>
      </c>
      <c r="E896" s="29"/>
      <c r="F896" s="29"/>
      <c r="G896" t="str">
        <f>IF(A896&lt;&gt;"", _xlfn.IFNA(INDEX(Grunddaten!$A$9:$R$134,MATCH(A896,Input_Lieferant!$B$9:$B$134,0),MATCH(Z896,Grunddaten!$A$8:$R$8,0)),""), "")&amp;""</f>
        <v/>
      </c>
      <c r="H896" s="29"/>
      <c r="I896" s="29"/>
      <c r="J896" s="29"/>
      <c r="K896" s="29"/>
      <c r="L896" s="29"/>
      <c r="M896" s="29"/>
      <c r="N896" s="29"/>
      <c r="O896" s="29"/>
      <c r="P896" s="29"/>
      <c r="Q896" s="29"/>
      <c r="R896" s="29"/>
      <c r="S896" s="29"/>
      <c r="T896" s="29"/>
      <c r="U896" s="29"/>
      <c r="V896" s="29"/>
      <c r="W896" s="29"/>
      <c r="X896" s="29"/>
      <c r="Y896" s="29"/>
      <c r="Z896" s="29" t="str">
        <f t="shared" si="73"/>
        <v/>
      </c>
      <c r="AM896" s="6"/>
    </row>
    <row r="897" spans="1:39" x14ac:dyDescent="0.2">
      <c r="A897" t="str">
        <f>IFERROR(IF(AND(A886=A887,A887=A888,A888=A889,A889=A890,A890=A891,A891=A892,A892=A893,A893=A894,A894=A895,A895=A896),IF(A896+1&gt;MATCH(0,Input_Lieferant!$B$9:$B$158,-1),"",A896+1),A896),"")</f>
        <v/>
      </c>
      <c r="B897" s="29"/>
      <c r="C897" s="29"/>
      <c r="D897" s="29" t="str">
        <f t="shared" si="77"/>
        <v/>
      </c>
      <c r="E897" s="29" t="s">
        <v>178</v>
      </c>
      <c r="F897" s="29" t="s">
        <v>178</v>
      </c>
      <c r="G897" t="str">
        <f>IF(A897&lt;&gt;"", _xlfn.IFNA(INDEX(Grunddaten!$A$9:$R$134,MATCH(A897,Input_Lieferant!$B$9:$B$134,0),MATCH(Z897,Grunddaten!$A$8:$R$8,0)),""), "")&amp;""</f>
        <v/>
      </c>
      <c r="H897" s="29"/>
      <c r="I897" s="29"/>
      <c r="J897" s="29"/>
      <c r="K897" s="29"/>
      <c r="L897" s="29"/>
      <c r="M897" s="29"/>
      <c r="N897" s="29"/>
      <c r="O897" s="29"/>
      <c r="P897" s="29"/>
      <c r="Q897" s="29"/>
      <c r="R897" s="29"/>
      <c r="S897" s="29"/>
      <c r="T897" s="29"/>
      <c r="U897" s="29"/>
      <c r="V897" s="29"/>
      <c r="W897" s="29"/>
      <c r="X897" s="29"/>
      <c r="Y897" s="29"/>
      <c r="Z897" s="29" t="str">
        <f t="shared" si="73"/>
        <v/>
      </c>
      <c r="AM897" s="6"/>
    </row>
    <row r="898" spans="1:39" x14ac:dyDescent="0.2">
      <c r="A898" t="str">
        <f>IFERROR(IF(AND(A887=A888,A888=A889,A889=A890,A890=A891,A891=A892,A892=A893,A893=A894,A894=A895,A895=A896,A896=A897),IF(A897+1&gt;MATCH(0,Input_Lieferant!$B$9:$B$158,-1),"",A897+1),A897),"")</f>
        <v/>
      </c>
      <c r="B898" s="29"/>
      <c r="C898" s="29"/>
      <c r="D898" s="29" t="str">
        <f t="shared" si="77"/>
        <v/>
      </c>
      <c r="E898" s="29"/>
      <c r="F898" s="29"/>
      <c r="G898" t="str">
        <f>IF(A898&lt;&gt;"", _xlfn.IFNA(INDEX(Grunddaten!$A$9:$R$134,MATCH(A898,Input_Lieferant!$B$9:$B$134,0),MATCH(Z898,Grunddaten!$A$8:$R$8,0)),""), "")&amp;""</f>
        <v/>
      </c>
      <c r="H898" s="29"/>
      <c r="I898" s="29"/>
      <c r="J898" s="29"/>
      <c r="K898" s="29"/>
      <c r="L898" s="29"/>
      <c r="M898" s="29"/>
      <c r="N898" s="29"/>
      <c r="O898" s="29"/>
      <c r="P898" s="29"/>
      <c r="Q898" s="29"/>
      <c r="R898" s="29"/>
      <c r="S898" s="29"/>
      <c r="T898" s="29"/>
      <c r="U898" s="29"/>
      <c r="V898" s="29"/>
      <c r="W898" s="29"/>
      <c r="X898" s="29"/>
      <c r="Y898" s="29"/>
      <c r="Z898" s="29" t="str">
        <f t="shared" si="73"/>
        <v/>
      </c>
      <c r="AM898" s="6"/>
    </row>
    <row r="899" spans="1:39" x14ac:dyDescent="0.2">
      <c r="A899" t="str">
        <f>IFERROR(IF(AND(A888=A889,A889=A890,A890=A891,A891=A892,A892=A893,A893=A894,A894=A895,A895=A896,A896=A897,A897=A898),IF(A898+1&gt;MATCH(0,Input_Lieferant!$B$9:$B$158,-1),"",A898+1),A898),"")</f>
        <v/>
      </c>
      <c r="B899" s="29"/>
      <c r="C899" s="29"/>
      <c r="D899" s="29" t="str">
        <f t="shared" si="77"/>
        <v/>
      </c>
      <c r="E899" s="29"/>
      <c r="F899" s="29"/>
      <c r="G899" t="str">
        <f>IF(A899&lt;&gt;"", _xlfn.IFNA(INDEX(Grunddaten!$A$9:$R$134,MATCH(A899,Input_Lieferant!$B$9:$B$134,0),MATCH(Z899,Grunddaten!$A$8:$R$8,0)),""), "")&amp;""</f>
        <v/>
      </c>
      <c r="H899" s="29"/>
      <c r="I899" s="29"/>
      <c r="J899" s="29"/>
      <c r="K899" s="29"/>
      <c r="L899" s="29"/>
      <c r="M899" s="29"/>
      <c r="N899" s="29"/>
      <c r="O899" s="29"/>
      <c r="P899" s="29"/>
      <c r="Q899" s="29"/>
      <c r="R899" s="29"/>
      <c r="S899" s="29"/>
      <c r="T899" s="29"/>
      <c r="U899" s="29"/>
      <c r="V899" s="29"/>
      <c r="W899" s="29"/>
      <c r="X899" s="29"/>
      <c r="Y899" s="29"/>
      <c r="Z899" s="29" t="str">
        <f t="shared" si="73"/>
        <v/>
      </c>
      <c r="AM899" s="6"/>
    </row>
    <row r="900" spans="1:39" x14ac:dyDescent="0.2">
      <c r="A900" t="str">
        <f>IFERROR(IF(AND(A889=A890,A890=A891,A891=A892,A892=A893,A893=A894,A894=A895,A895=A896,A896=A897,A897=A898,A898=A899),IF(A899+1&gt;MATCH(0,Input_Lieferant!$B$9:$B$158,-1),"",A899+1),A899),"")</f>
        <v/>
      </c>
      <c r="B900" s="29"/>
      <c r="C900" s="29"/>
      <c r="D900" s="29" t="str">
        <f t="shared" si="77"/>
        <v/>
      </c>
      <c r="E900" s="29"/>
      <c r="F900" s="29"/>
      <c r="G900" t="str">
        <f>IF(A900&lt;&gt;"", _xlfn.IFNA(INDEX(Grunddaten!$A$9:$R$134,MATCH(A900,Input_Lieferant!$B$9:$B$134,0),MATCH(Z900,Grunddaten!$A$8:$R$8,0)),""), "")&amp;""</f>
        <v/>
      </c>
      <c r="H900" s="29"/>
      <c r="I900" s="29"/>
      <c r="J900" s="29"/>
      <c r="K900" s="29"/>
      <c r="L900" s="29"/>
      <c r="M900" s="29"/>
      <c r="N900" s="29"/>
      <c r="O900" s="29"/>
      <c r="P900" s="29"/>
      <c r="Q900" s="29"/>
      <c r="R900" s="29"/>
      <c r="S900" s="29"/>
      <c r="T900" s="29"/>
      <c r="U900" s="29"/>
      <c r="V900" s="29"/>
      <c r="W900" s="29"/>
      <c r="X900" s="29"/>
      <c r="Y900" s="29"/>
      <c r="Z900" s="29" t="str">
        <f t="shared" si="73"/>
        <v/>
      </c>
      <c r="AM900" s="6"/>
    </row>
    <row r="901" spans="1:39" x14ac:dyDescent="0.2">
      <c r="A901" t="str">
        <f>IFERROR(IF(AND(A890=A891,A891=A892,A892=A893,A893=A894,A894=A895,A895=A896,A896=A897,A897=A898,A898=A899,A899=A900),IF(A900+1&gt;MATCH(0,Input_Lieferant!$B$9:$B$158,-1),"",A900+1),A900),"")</f>
        <v/>
      </c>
      <c r="B901" s="29"/>
      <c r="C901" s="29"/>
      <c r="D901" s="29" t="str">
        <f t="shared" si="77"/>
        <v/>
      </c>
      <c r="E901" s="29"/>
      <c r="F901" s="29"/>
      <c r="G901" t="str">
        <f>IF(A901&lt;&gt;"", _xlfn.IFNA(INDEX(Grunddaten!$A$9:$R$134,MATCH(A901,Input_Lieferant!$B$9:$B$134,0),MATCH(Z901,Grunddaten!$A$8:$R$8,0)),""), "")&amp;""</f>
        <v/>
      </c>
      <c r="H901" s="29"/>
      <c r="I901" s="29"/>
      <c r="J901" s="29"/>
      <c r="K901" s="29"/>
      <c r="L901" s="29"/>
      <c r="M901" s="29"/>
      <c r="N901" s="29"/>
      <c r="O901" s="29"/>
      <c r="P901" s="29"/>
      <c r="Q901" s="29"/>
      <c r="R901" s="29"/>
      <c r="S901" s="29"/>
      <c r="T901" s="29"/>
      <c r="U901" s="29"/>
      <c r="V901" s="29"/>
      <c r="W901" s="29"/>
      <c r="X901" s="29"/>
      <c r="Y901" s="29"/>
      <c r="Z901" s="29" t="str">
        <f t="shared" si="73"/>
        <v/>
      </c>
      <c r="AM901" s="6"/>
    </row>
    <row r="902" spans="1:39" x14ac:dyDescent="0.2">
      <c r="A902" t="str">
        <f>IFERROR(IF(AND(A891=A892,A892=A893,A893=A894,A894=A895,A895=A896,A896=A897,A897=A898,A898=A899,A899=A900,A900=A901),IF(A901+1&gt;MATCH(0,Input_Lieferant!$B$9:$B$158,-1),"",A901+1),A901),"")</f>
        <v/>
      </c>
      <c r="B902" s="29"/>
      <c r="C902" s="29"/>
      <c r="D902" s="29" t="str">
        <f t="shared" si="77"/>
        <v/>
      </c>
      <c r="E902" s="29"/>
      <c r="F902" s="29"/>
      <c r="G902" t="str">
        <f>IF(A902&lt;&gt;"", _xlfn.IFNA(INDEX(Grunddaten!$A$9:$R$134,MATCH(A902,Input_Lieferant!$B$9:$B$134,0),MATCH(Z902,Grunddaten!$A$8:$R$8,0)),""), "")&amp;""</f>
        <v/>
      </c>
      <c r="H902" s="29"/>
      <c r="I902" s="29"/>
      <c r="J902" s="29"/>
      <c r="K902" s="29"/>
      <c r="L902" s="29"/>
      <c r="M902" s="29"/>
      <c r="N902" s="29"/>
      <c r="O902" s="29"/>
      <c r="P902" s="29"/>
      <c r="Q902" s="29"/>
      <c r="R902" s="29"/>
      <c r="S902" s="29"/>
      <c r="T902" s="29"/>
      <c r="U902" s="29"/>
      <c r="V902" s="29"/>
      <c r="W902" s="29"/>
      <c r="X902" s="29"/>
      <c r="Y902" s="29"/>
      <c r="Z902" s="29" t="str">
        <f t="shared" si="73"/>
        <v/>
      </c>
      <c r="AM902" s="6"/>
    </row>
    <row r="903" spans="1:39" x14ac:dyDescent="0.2">
      <c r="A903" s="54" t="str">
        <f>IFERROR(IF(AND(A892=A893,A893=A894,A894=A895,A895=A896,A896=A897,A897=A898,A898=A899,A899=A900,A900=A901,A901=A902),IF(A902+1&gt;MATCH(0,Input_Lieferant!$B$9:$B$158,-1),"",A902+1),A902),"")</f>
        <v/>
      </c>
      <c r="B903" s="30"/>
      <c r="C903" s="30"/>
      <c r="D903" s="30" t="str">
        <f t="shared" si="77"/>
        <v/>
      </c>
      <c r="E903" s="30"/>
      <c r="F903" s="30"/>
      <c r="G903" s="54" t="str">
        <f>IF(A903&lt;&gt;"", _xlfn.IFNA(INDEX(Grunddaten!$A$9:$R$134,MATCH(A903,Input_Lieferant!$B$9:$B$134,0),MATCH(Z903,Grunddaten!$A$8:$R$8,0)),""), "")&amp;""</f>
        <v/>
      </c>
      <c r="H903" s="30"/>
      <c r="I903" s="30"/>
      <c r="J903" s="30"/>
      <c r="K903" s="30"/>
      <c r="L903" s="30"/>
      <c r="M903" s="30"/>
      <c r="N903" s="30"/>
      <c r="O903" s="30"/>
      <c r="P903" s="30"/>
      <c r="Q903" s="30"/>
      <c r="R903" s="30"/>
      <c r="S903" s="30"/>
      <c r="T903" s="30"/>
      <c r="U903" s="30"/>
      <c r="V903" s="30"/>
      <c r="W903" s="30"/>
      <c r="X903" s="30"/>
      <c r="Y903" s="30"/>
      <c r="Z903" s="89" t="str">
        <f t="shared" si="73"/>
        <v/>
      </c>
      <c r="AM903" s="6"/>
    </row>
    <row r="904" spans="1:39" x14ac:dyDescent="0.2">
      <c r="A904" t="str">
        <f>IFERROR(IF(AND(A893=A894,A894=A895,A895=A896,A896=A897,A897=A898,A898=A899,A899=A900,A900=A901,A901=A902,A902=A903),IF(A903+1&gt;MATCH(0,Input_Lieferant!$B$9:$B$158,-1),"",A903+1),A903),"")</f>
        <v/>
      </c>
      <c r="B904" s="29"/>
      <c r="C904" s="29"/>
      <c r="D904" s="29" t="str">
        <f t="shared" si="77"/>
        <v/>
      </c>
      <c r="E904" s="29"/>
      <c r="F904" s="29"/>
      <c r="G904" t="str">
        <f>IF(A904&lt;&gt;"", _xlfn.IFNA(INDEX(Grunddaten!$A$9:$R$134,MATCH(A904,Input_Lieferant!$B$9:$B$134,0),MATCH(Z904,Grunddaten!$A$8:$R$8,0)),""), "")&amp;""</f>
        <v/>
      </c>
      <c r="H904" s="29"/>
      <c r="I904" s="29"/>
      <c r="J904" s="29"/>
      <c r="K904" s="29"/>
      <c r="L904" s="29"/>
      <c r="M904" s="29"/>
      <c r="N904" s="29"/>
      <c r="O904" s="29"/>
      <c r="P904" s="29"/>
      <c r="Q904" s="29"/>
      <c r="R904" s="29"/>
      <c r="S904" s="29"/>
      <c r="T904" s="29"/>
      <c r="U904" s="29"/>
      <c r="V904" s="29"/>
      <c r="W904" s="29"/>
      <c r="X904" s="29"/>
      <c r="Y904" s="29"/>
      <c r="Z904" s="29" t="str">
        <f t="shared" si="73"/>
        <v/>
      </c>
      <c r="AM904" s="6"/>
    </row>
    <row r="905" spans="1:39" x14ac:dyDescent="0.2">
      <c r="A905" t="str">
        <f>IFERROR(IF(AND(A894=A895,A895=A896,A896=A897,A897=A898,A898=A899,A899=A900,A900=A901,A901=A902,A902=A903,A903=A904),IF(A904+1&gt;MATCH(0,Input_Lieferant!$B$9:$B$158,-1),"",A904+1),A904),"")</f>
        <v/>
      </c>
      <c r="B905" s="29"/>
      <c r="C905" s="29"/>
      <c r="D905" s="29" t="str">
        <f t="shared" si="77"/>
        <v/>
      </c>
      <c r="E905" s="29"/>
      <c r="F905" s="29"/>
      <c r="G905" t="str">
        <f>IF(A905&lt;&gt;"", _xlfn.IFNA(INDEX(Grunddaten!$A$9:$R$134,MATCH(A905,Input_Lieferant!$B$9:$B$134,0),MATCH(Z905,Grunddaten!$A$8:$R$8,0)),""), "")&amp;""</f>
        <v/>
      </c>
      <c r="H905" s="29"/>
      <c r="I905" s="29"/>
      <c r="J905" s="29"/>
      <c r="K905" s="29"/>
      <c r="L905" s="29"/>
      <c r="M905" s="29"/>
      <c r="N905" s="29"/>
      <c r="O905" s="29"/>
      <c r="P905" s="29"/>
      <c r="Q905" s="29"/>
      <c r="R905" s="29"/>
      <c r="S905" s="29"/>
      <c r="T905" s="29"/>
      <c r="U905" s="29"/>
      <c r="V905" s="29"/>
      <c r="W905" s="29"/>
      <c r="X905" s="29"/>
      <c r="Y905" s="29"/>
      <c r="Z905" s="29" t="str">
        <f t="shared" si="73"/>
        <v/>
      </c>
      <c r="AM905" s="6"/>
    </row>
    <row r="906" spans="1:39" x14ac:dyDescent="0.2">
      <c r="A906" t="str">
        <f>IFERROR(IF(AND(A895=A896,A896=A897,A897=A898,A898=A899,A899=A900,A900=A901,A901=A902,A902=A903,A903=A904,A904=A905),IF(A905+1&gt;MATCH(0,Input_Lieferant!$B$9:$B$158,-1),"",A905+1),A905),"")</f>
        <v/>
      </c>
      <c r="B906" s="29"/>
      <c r="C906" s="29"/>
      <c r="D906" s="29" t="str">
        <f t="shared" ref="D906:D919" si="78">IF(A906="","","001")</f>
        <v/>
      </c>
      <c r="E906" s="29"/>
      <c r="F906" s="29"/>
      <c r="G906" t="str">
        <f>IF(A906&lt;&gt;"", _xlfn.IFNA(INDEX(Grunddaten!$A$9:$R$134,MATCH(A906,Input_Lieferant!$B$9:$B$134,0),MATCH(Z906,Grunddaten!$A$8:$R$8,0)),""), "")&amp;""</f>
        <v/>
      </c>
      <c r="H906" s="29"/>
      <c r="I906" s="29"/>
      <c r="J906" s="29"/>
      <c r="K906" s="29"/>
      <c r="L906" s="29"/>
      <c r="M906" s="29"/>
      <c r="N906" s="29"/>
      <c r="O906" s="29"/>
      <c r="P906" s="29"/>
      <c r="Q906" s="29"/>
      <c r="R906" s="29"/>
      <c r="S906" s="29"/>
      <c r="T906" s="29"/>
      <c r="U906" s="29"/>
      <c r="V906" s="29"/>
      <c r="W906" s="29"/>
      <c r="X906" s="29"/>
      <c r="Y906" s="29"/>
      <c r="Z906" s="29" t="str">
        <f t="shared" si="73"/>
        <v/>
      </c>
      <c r="AM906" s="6"/>
    </row>
    <row r="907" spans="1:39" x14ac:dyDescent="0.2">
      <c r="A907" t="str">
        <f>IFERROR(IF(AND(A896=A897,A897=A898,A898=A899,A899=A900,A900=A901,A901=A902,A902=A903,A903=A904,A904=A905,A905=A906),IF(A906+1&gt;MATCH(0,Input_Lieferant!$B$9:$B$158,-1),"",A906+1),A906),"")</f>
        <v/>
      </c>
      <c r="B907" s="29"/>
      <c r="C907" s="29"/>
      <c r="D907" s="29" t="str">
        <f t="shared" si="78"/>
        <v/>
      </c>
      <c r="E907" s="29"/>
      <c r="F907" s="29"/>
      <c r="G907" t="str">
        <f>IF(A907&lt;&gt;"", _xlfn.IFNA(INDEX(Grunddaten!$A$9:$R$134,MATCH(A907,Input_Lieferant!$B$9:$B$134,0),MATCH(Z907,Grunddaten!$A$8:$R$8,0)),""), "")&amp;""</f>
        <v/>
      </c>
      <c r="H907" s="29"/>
      <c r="I907" s="29"/>
      <c r="J907" s="29"/>
      <c r="K907" s="29"/>
      <c r="L907" s="29"/>
      <c r="M907" s="29"/>
      <c r="N907" s="29"/>
      <c r="O907" s="29"/>
      <c r="P907" s="29"/>
      <c r="Q907" s="29"/>
      <c r="R907" s="29"/>
      <c r="S907" s="29"/>
      <c r="T907" s="29"/>
      <c r="U907" s="29"/>
      <c r="V907" s="29"/>
      <c r="W907" s="29"/>
      <c r="X907" s="29"/>
      <c r="Y907" s="29"/>
      <c r="Z907" s="29" t="str">
        <f t="shared" si="73"/>
        <v/>
      </c>
      <c r="AM907" s="6"/>
    </row>
    <row r="908" spans="1:39" x14ac:dyDescent="0.2">
      <c r="A908" t="str">
        <f>IFERROR(IF(AND(A897=A898,A898=A899,A899=A900,A900=A901,A901=A902,A902=A903,A903=A904,A904=A905,A905=A906,A906=A907),IF(A907+1&gt;MATCH(0,Input_Lieferant!$B$9:$B$158,-1),"",A907+1),A907),"")</f>
        <v/>
      </c>
      <c r="B908" s="29"/>
      <c r="C908" s="29"/>
      <c r="D908" s="29" t="str">
        <f t="shared" si="78"/>
        <v/>
      </c>
      <c r="E908" s="29"/>
      <c r="F908" s="29"/>
      <c r="G908" t="str">
        <f>IF(A908&lt;&gt;"", _xlfn.IFNA(INDEX(Grunddaten!$A$9:$R$134,MATCH(A908,Input_Lieferant!$B$9:$B$134,0),MATCH(Z908,Grunddaten!$A$8:$R$8,0)),""), "")&amp;""</f>
        <v/>
      </c>
      <c r="H908" s="29"/>
      <c r="I908" s="29"/>
      <c r="J908" s="29"/>
      <c r="K908" s="29"/>
      <c r="L908" s="29"/>
      <c r="M908" s="29"/>
      <c r="N908" s="29"/>
      <c r="O908" s="29"/>
      <c r="P908" s="29"/>
      <c r="Q908" s="29"/>
      <c r="R908" s="29"/>
      <c r="S908" s="29"/>
      <c r="T908" s="29"/>
      <c r="U908" s="29"/>
      <c r="V908" s="29"/>
      <c r="W908" s="29"/>
      <c r="X908" s="29"/>
      <c r="Y908" s="29"/>
      <c r="Z908" s="29" t="str">
        <f t="shared" si="73"/>
        <v/>
      </c>
      <c r="AM908" s="6"/>
    </row>
    <row r="909" spans="1:39" x14ac:dyDescent="0.2">
      <c r="A909" t="str">
        <f>IFERROR(IF(AND(A898=A899,A899=A900,A900=A901,A901=A902,A902=A903,A903=A904,A904=A905,A905=A906,A906=A907,A907=A908),IF(A908+1&gt;MATCH(0,Input_Lieferant!$B$9:$B$158,-1),"",A908+1),A908),"")</f>
        <v/>
      </c>
      <c r="B909" s="29"/>
      <c r="C909" s="29"/>
      <c r="D909" s="29" t="str">
        <f t="shared" si="78"/>
        <v/>
      </c>
      <c r="E909" s="29"/>
      <c r="F909" s="29"/>
      <c r="G909" t="str">
        <f>IF(A909&lt;&gt;"", _xlfn.IFNA(INDEX(Grunddaten!$A$9:$R$134,MATCH(A909,Input_Lieferant!$B$9:$B$134,0),MATCH(Z909,Grunddaten!$A$8:$R$8,0)),""), "")&amp;""</f>
        <v/>
      </c>
      <c r="H909" s="29"/>
      <c r="I909" s="29"/>
      <c r="J909" s="29"/>
      <c r="K909" s="29"/>
      <c r="L909" s="29"/>
      <c r="M909" s="29"/>
      <c r="N909" s="29"/>
      <c r="O909" s="29"/>
      <c r="P909" s="29"/>
      <c r="Q909" s="29"/>
      <c r="R909" s="29"/>
      <c r="S909" s="29"/>
      <c r="T909" s="29"/>
      <c r="U909" s="29"/>
      <c r="V909" s="29"/>
      <c r="W909" s="29"/>
      <c r="X909" s="29"/>
      <c r="Y909" s="29"/>
      <c r="Z909" s="29" t="str">
        <f t="shared" si="73"/>
        <v/>
      </c>
      <c r="AM909" s="6"/>
    </row>
    <row r="910" spans="1:39" x14ac:dyDescent="0.2">
      <c r="A910" t="str">
        <f>IFERROR(IF(AND(A899=A900,A900=A901,A901=A902,A902=A903,A903=A904,A904=A905,A905=A906,A906=A907,A907=A908,A908=A909),IF(A909+1&gt;MATCH(0,Input_Lieferant!$B$9:$B$158,-1),"",A909+1),A909),"")</f>
        <v/>
      </c>
      <c r="B910" s="29"/>
      <c r="C910" s="29"/>
      <c r="D910" s="29" t="str">
        <f t="shared" si="78"/>
        <v/>
      </c>
      <c r="E910" s="29"/>
      <c r="F910" s="29"/>
      <c r="G910" t="str">
        <f>IF(A910&lt;&gt;"", _xlfn.IFNA(INDEX(Grunddaten!$A$9:$R$134,MATCH(A910,Input_Lieferant!$B$9:$B$134,0),MATCH(Z910,Grunddaten!$A$8:$R$8,0)),""), "")&amp;""</f>
        <v/>
      </c>
      <c r="H910" s="29"/>
      <c r="I910" s="29"/>
      <c r="J910" s="29"/>
      <c r="K910" s="29"/>
      <c r="L910" s="29"/>
      <c r="M910" s="29"/>
      <c r="N910" s="29"/>
      <c r="O910" s="29"/>
      <c r="P910" s="29"/>
      <c r="Q910" s="29"/>
      <c r="R910" s="29"/>
      <c r="S910" s="29"/>
      <c r="T910" s="29"/>
      <c r="U910" s="29"/>
      <c r="V910" s="29"/>
      <c r="W910" s="29"/>
      <c r="X910" s="29"/>
      <c r="Y910" s="29"/>
      <c r="Z910" s="29" t="str">
        <f t="shared" ref="Z910:Z973" si="79">IF(A910&lt;&gt;"", Z899&amp;"","")</f>
        <v/>
      </c>
      <c r="AM910" s="6"/>
    </row>
    <row r="911" spans="1:39" x14ac:dyDescent="0.2">
      <c r="A911" t="str">
        <f>IFERROR(IF(AND(A900=A901,A901=A902,A902=A903,A903=A904,A904=A905,A905=A906,A906=A907,A907=A908,A908=A909,A909=A910),IF(A910+1&gt;MATCH(0,Input_Lieferant!$B$9:$B$158,-1),"",A910+1),A910),"")</f>
        <v/>
      </c>
      <c r="B911" s="29"/>
      <c r="C911" s="29"/>
      <c r="D911" s="29" t="str">
        <f t="shared" si="78"/>
        <v/>
      </c>
      <c r="E911" s="29" t="s">
        <v>178</v>
      </c>
      <c r="F911" s="29" t="s">
        <v>178</v>
      </c>
      <c r="G911" t="str">
        <f>IF(A911&lt;&gt;"", _xlfn.IFNA(INDEX(Grunddaten!$A$9:$R$134,MATCH(A911,Input_Lieferant!$B$9:$B$134,0),MATCH(Z911,Grunddaten!$A$8:$R$8,0)),""), "")&amp;""</f>
        <v/>
      </c>
      <c r="H911" s="29"/>
      <c r="I911" s="29"/>
      <c r="J911" s="29"/>
      <c r="K911" s="29"/>
      <c r="L911" s="29"/>
      <c r="M911" s="29"/>
      <c r="N911" s="29"/>
      <c r="O911" s="29"/>
      <c r="P911" s="29"/>
      <c r="Q911" s="29"/>
      <c r="R911" s="29"/>
      <c r="S911" s="29"/>
      <c r="T911" s="29"/>
      <c r="U911" s="29"/>
      <c r="V911" s="29"/>
      <c r="W911" s="29"/>
      <c r="X911" s="29"/>
      <c r="Y911" s="29"/>
      <c r="Z911" s="29" t="str">
        <f t="shared" si="79"/>
        <v/>
      </c>
      <c r="AM911" s="6"/>
    </row>
    <row r="912" spans="1:39" x14ac:dyDescent="0.2">
      <c r="A912" t="str">
        <f>IFERROR(IF(AND(A901=A902,A902=A903,A903=A904,A904=A905,A905=A906,A906=A907,A907=A908,A908=A909,A909=A910,A910=A911),IF(A911+1&gt;MATCH(0,Input_Lieferant!$B$9:$B$158,-1),"",A911+1),A911),"")</f>
        <v/>
      </c>
      <c r="B912" s="29"/>
      <c r="C912" s="29"/>
      <c r="D912" s="29" t="str">
        <f t="shared" si="78"/>
        <v/>
      </c>
      <c r="E912" s="29"/>
      <c r="F912" s="29"/>
      <c r="G912" t="str">
        <f>IF(A912&lt;&gt;"", _xlfn.IFNA(INDEX(Grunddaten!$A$9:$R$134,MATCH(A912,Input_Lieferant!$B$9:$B$134,0),MATCH(Z912,Grunddaten!$A$8:$R$8,0)),""), "")&amp;""</f>
        <v/>
      </c>
      <c r="H912" s="29"/>
      <c r="I912" s="29"/>
      <c r="J912" s="29"/>
      <c r="K912" s="29"/>
      <c r="L912" s="29"/>
      <c r="M912" s="29"/>
      <c r="N912" s="29"/>
      <c r="O912" s="29"/>
      <c r="P912" s="29"/>
      <c r="Q912" s="29"/>
      <c r="R912" s="29"/>
      <c r="S912" s="29"/>
      <c r="T912" s="29"/>
      <c r="U912" s="29"/>
      <c r="V912" s="29"/>
      <c r="W912" s="29"/>
      <c r="X912" s="29"/>
      <c r="Y912" s="29"/>
      <c r="Z912" s="29" t="str">
        <f t="shared" si="79"/>
        <v/>
      </c>
      <c r="AM912" s="6"/>
    </row>
    <row r="913" spans="1:39" x14ac:dyDescent="0.2">
      <c r="A913" t="str">
        <f>IFERROR(IF(AND(A902=A903,A903=A904,A904=A905,A905=A906,A906=A907,A907=A908,A908=A909,A909=A910,A910=A911,A911=A912),IF(A912+1&gt;MATCH(0,Input_Lieferant!$B$9:$B$158,-1),"",A912+1),A912),"")</f>
        <v/>
      </c>
      <c r="B913" s="29"/>
      <c r="C913" s="29"/>
      <c r="D913" s="29" t="str">
        <f t="shared" si="78"/>
        <v/>
      </c>
      <c r="E913" s="29"/>
      <c r="F913" s="29"/>
      <c r="G913" t="str">
        <f>IF(A913&lt;&gt;"", _xlfn.IFNA(INDEX(Grunddaten!$A$9:$R$134,MATCH(A913,Input_Lieferant!$B$9:$B$134,0),MATCH(Z913,Grunddaten!$A$8:$R$8,0)),""), "")&amp;""</f>
        <v/>
      </c>
      <c r="H913" s="29"/>
      <c r="I913" s="29"/>
      <c r="J913" s="29"/>
      <c r="K913" s="29"/>
      <c r="L913" s="29"/>
      <c r="M913" s="29"/>
      <c r="N913" s="29"/>
      <c r="O913" s="29"/>
      <c r="P913" s="29"/>
      <c r="Q913" s="29"/>
      <c r="R913" s="29"/>
      <c r="S913" s="29"/>
      <c r="T913" s="29"/>
      <c r="U913" s="29"/>
      <c r="V913" s="29"/>
      <c r="W913" s="29"/>
      <c r="X913" s="29"/>
      <c r="Y913" s="29"/>
      <c r="Z913" s="29" t="str">
        <f t="shared" si="79"/>
        <v/>
      </c>
      <c r="AM913" s="6"/>
    </row>
    <row r="914" spans="1:39" x14ac:dyDescent="0.2">
      <c r="A914" s="54" t="str">
        <f>IFERROR(IF(AND(A903=A904,A904=A905,A905=A906,A906=A907,A907=A908,A908=A909,A909=A910,A910=A911,A911=A912,A912=A913),IF(A913+1&gt;MATCH(0,Input_Lieferant!$B$9:$B$158,-1),"",A913+1),A913),"")</f>
        <v/>
      </c>
      <c r="B914" s="30"/>
      <c r="C914" s="30"/>
      <c r="D914" s="30" t="str">
        <f t="shared" si="78"/>
        <v/>
      </c>
      <c r="E914" s="30"/>
      <c r="F914" s="30"/>
      <c r="G914" s="54" t="str">
        <f>IF(A914&lt;&gt;"", _xlfn.IFNA(INDEX(Grunddaten!$A$9:$R$134,MATCH(A914,Input_Lieferant!$B$9:$B$134,0),MATCH(Z914,Grunddaten!$A$8:$R$8,0)),""), "")&amp;""</f>
        <v/>
      </c>
      <c r="H914" s="30"/>
      <c r="I914" s="30"/>
      <c r="J914" s="30"/>
      <c r="K914" s="30"/>
      <c r="L914" s="30"/>
      <c r="M914" s="30"/>
      <c r="N914" s="30"/>
      <c r="O914" s="30"/>
      <c r="P914" s="30"/>
      <c r="Q914" s="30"/>
      <c r="R914" s="30"/>
      <c r="S914" s="30"/>
      <c r="T914" s="30"/>
      <c r="U914" s="30"/>
      <c r="V914" s="30"/>
      <c r="W914" s="30"/>
      <c r="X914" s="30"/>
      <c r="Y914" s="30"/>
      <c r="Z914" s="89" t="str">
        <f t="shared" si="79"/>
        <v/>
      </c>
      <c r="AM914" s="6"/>
    </row>
    <row r="915" spans="1:39" x14ac:dyDescent="0.2">
      <c r="A915" t="str">
        <f>IFERROR(IF(AND(A904=A905,A905=A906,A906=A907,A907=A908,A908=A909,A909=A910,A910=A911,A911=A912,A912=A913,A913=A914),IF(A914+1&gt;MATCH(0,Input_Lieferant!$B$9:$B$158,-1),"",A914+1),A914),"")</f>
        <v/>
      </c>
      <c r="B915" s="29"/>
      <c r="C915" s="29"/>
      <c r="D915" s="29" t="str">
        <f t="shared" si="78"/>
        <v/>
      </c>
      <c r="E915" s="29"/>
      <c r="F915" s="29"/>
      <c r="G915" t="str">
        <f>IF(A915&lt;&gt;"", _xlfn.IFNA(INDEX(Grunddaten!$A$9:$R$134,MATCH(A915,Input_Lieferant!$B$9:$B$134,0),MATCH(Z915,Grunddaten!$A$8:$R$8,0)),""), "")&amp;""</f>
        <v/>
      </c>
      <c r="H915" s="29"/>
      <c r="I915" s="29"/>
      <c r="J915" s="29"/>
      <c r="K915" s="29"/>
      <c r="L915" s="29"/>
      <c r="M915" s="29"/>
      <c r="N915" s="29"/>
      <c r="O915" s="29"/>
      <c r="P915" s="29"/>
      <c r="Q915" s="29"/>
      <c r="R915" s="29"/>
      <c r="S915" s="29"/>
      <c r="T915" s="29"/>
      <c r="U915" s="29"/>
      <c r="V915" s="29"/>
      <c r="W915" s="29"/>
      <c r="X915" s="29"/>
      <c r="Y915" s="29"/>
      <c r="Z915" s="29" t="str">
        <f t="shared" si="79"/>
        <v/>
      </c>
      <c r="AM915" s="6"/>
    </row>
    <row r="916" spans="1:39" x14ac:dyDescent="0.2">
      <c r="A916" t="str">
        <f>IFERROR(IF(AND(A905=A906,A906=A907,A907=A908,A908=A909,A909=A910,A910=A911,A911=A912,A912=A913,A913=A914,A914=A915),IF(A915+1&gt;MATCH(0,Input_Lieferant!$B$9:$B$158,-1),"",A915+1),A915),"")</f>
        <v/>
      </c>
      <c r="B916" s="29"/>
      <c r="C916" s="29"/>
      <c r="D916" s="29" t="str">
        <f t="shared" si="78"/>
        <v/>
      </c>
      <c r="E916" s="29"/>
      <c r="F916" s="29"/>
      <c r="G916" t="str">
        <f>IF(A916&lt;&gt;"", _xlfn.IFNA(INDEX(Grunddaten!$A$9:$R$134,MATCH(A916,Input_Lieferant!$B$9:$B$134,0),MATCH(Z916,Grunddaten!$A$8:$R$8,0)),""), "")&amp;""</f>
        <v/>
      </c>
      <c r="H916" s="29"/>
      <c r="I916" s="29"/>
      <c r="J916" s="29"/>
      <c r="K916" s="29"/>
      <c r="L916" s="29"/>
      <c r="M916" s="29"/>
      <c r="N916" s="29"/>
      <c r="O916" s="29"/>
      <c r="P916" s="29"/>
      <c r="Q916" s="29"/>
      <c r="R916" s="29"/>
      <c r="S916" s="29"/>
      <c r="T916" s="29"/>
      <c r="U916" s="29"/>
      <c r="V916" s="29"/>
      <c r="W916" s="29"/>
      <c r="X916" s="29"/>
      <c r="Y916" s="29"/>
      <c r="Z916" s="29" t="str">
        <f t="shared" si="79"/>
        <v/>
      </c>
      <c r="AM916" s="6"/>
    </row>
    <row r="917" spans="1:39" x14ac:dyDescent="0.2">
      <c r="A917" t="str">
        <f>IFERROR(IF(AND(A906=A907,A907=A908,A908=A909,A909=A910,A910=A911,A911=A912,A912=A913,A913=A914,A914=A915,A915=A916),IF(A916+1&gt;MATCH(0,Input_Lieferant!$B$9:$B$158,-1),"",A916+1),A916),"")</f>
        <v/>
      </c>
      <c r="B917" s="29"/>
      <c r="C917" s="29"/>
      <c r="D917" s="29" t="str">
        <f t="shared" si="78"/>
        <v/>
      </c>
      <c r="E917" s="29"/>
      <c r="F917" s="29"/>
      <c r="G917" t="str">
        <f>IF(A917&lt;&gt;"", _xlfn.IFNA(INDEX(Grunddaten!$A$9:$R$134,MATCH(A917,Input_Lieferant!$B$9:$B$134,0),MATCH(Z917,Grunddaten!$A$8:$R$8,0)),""), "")&amp;""</f>
        <v/>
      </c>
      <c r="H917" s="29"/>
      <c r="I917" s="29"/>
      <c r="J917" s="29"/>
      <c r="K917" s="29"/>
      <c r="L917" s="29"/>
      <c r="M917" s="29"/>
      <c r="N917" s="29"/>
      <c r="O917" s="29"/>
      <c r="P917" s="29"/>
      <c r="Q917" s="29"/>
      <c r="R917" s="29"/>
      <c r="S917" s="29"/>
      <c r="T917" s="29"/>
      <c r="U917" s="29"/>
      <c r="V917" s="29"/>
      <c r="W917" s="29"/>
      <c r="X917" s="29"/>
      <c r="Y917" s="29"/>
      <c r="Z917" s="29" t="str">
        <f t="shared" si="79"/>
        <v/>
      </c>
      <c r="AM917" s="6"/>
    </row>
    <row r="918" spans="1:39" x14ac:dyDescent="0.2">
      <c r="A918" t="str">
        <f>IFERROR(IF(AND(A907=A908,A908=A909,A909=A910,A910=A911,A911=A912,A912=A913,A913=A914,A914=A915,A915=A916,A916=A917),IF(A917+1&gt;MATCH(0,Input_Lieferant!$B$9:$B$158,-1),"",A917+1),A917),"")</f>
        <v/>
      </c>
      <c r="B918" s="29"/>
      <c r="C918" s="29"/>
      <c r="D918" s="29" t="str">
        <f t="shared" si="78"/>
        <v/>
      </c>
      <c r="E918" s="29"/>
      <c r="F918" s="29"/>
      <c r="G918" t="str">
        <f>IF(A918&lt;&gt;"", _xlfn.IFNA(INDEX(Grunddaten!$A$9:$R$134,MATCH(A918,Input_Lieferant!$B$9:$B$134,0),MATCH(Z918,Grunddaten!$A$8:$R$8,0)),""), "")&amp;""</f>
        <v/>
      </c>
      <c r="H918" s="29"/>
      <c r="I918" s="29"/>
      <c r="J918" s="29"/>
      <c r="K918" s="29"/>
      <c r="L918" s="29"/>
      <c r="M918" s="29"/>
      <c r="N918" s="29"/>
      <c r="O918" s="29"/>
      <c r="P918" s="29"/>
      <c r="Q918" s="29"/>
      <c r="R918" s="29"/>
      <c r="S918" s="29"/>
      <c r="T918" s="29"/>
      <c r="U918" s="29"/>
      <c r="V918" s="29"/>
      <c r="W918" s="29"/>
      <c r="X918" s="29"/>
      <c r="Y918" s="29"/>
      <c r="Z918" s="29" t="str">
        <f t="shared" si="79"/>
        <v/>
      </c>
      <c r="AM918" s="6"/>
    </row>
    <row r="919" spans="1:39" x14ac:dyDescent="0.2">
      <c r="A919" t="str">
        <f>IFERROR(IF(AND(A908=A909,A909=A910,A910=A911,A911=A912,A912=A913,A913=A914,A914=A915,A915=A916,A916=A917,A917=A918),IF(A918+1&gt;MATCH(0,Input_Lieferant!$B$9:$B$158,-1),"",A918+1),A918),"")</f>
        <v/>
      </c>
      <c r="B919" s="29"/>
      <c r="C919" s="29"/>
      <c r="D919" s="29" t="str">
        <f t="shared" si="78"/>
        <v/>
      </c>
      <c r="E919" s="29"/>
      <c r="F919" s="29"/>
      <c r="G919" t="str">
        <f>IF(A919&lt;&gt;"", _xlfn.IFNA(INDEX(Grunddaten!$A$9:$R$134,MATCH(A919,Input_Lieferant!$B$9:$B$134,0),MATCH(Z919,Grunddaten!$A$8:$R$8,0)),""), "")&amp;""</f>
        <v/>
      </c>
      <c r="H919" s="29"/>
      <c r="I919" s="29"/>
      <c r="J919" s="29"/>
      <c r="K919" s="29"/>
      <c r="L919" s="29"/>
      <c r="M919" s="29"/>
      <c r="N919" s="29"/>
      <c r="O919" s="29"/>
      <c r="P919" s="29"/>
      <c r="Q919" s="29"/>
      <c r="R919" s="29"/>
      <c r="S919" s="29"/>
      <c r="T919" s="29"/>
      <c r="U919" s="29"/>
      <c r="V919" s="29"/>
      <c r="W919" s="29"/>
      <c r="X919" s="29"/>
      <c r="Y919" s="29"/>
      <c r="Z919" s="29" t="str">
        <f t="shared" si="79"/>
        <v/>
      </c>
      <c r="AM919" s="6"/>
    </row>
    <row r="920" spans="1:39" x14ac:dyDescent="0.2">
      <c r="A920" t="str">
        <f>IFERROR(IF(AND(A909=A910,A910=A911,A911=A912,A912=A913,A913=A914,A914=A915,A915=A916,A916=A917,A917=A918,A918=A919),IF(A919+1&gt;MATCH(0,Input_Lieferant!$B$9:$B$158,-1),"",A919+1),A919),"")</f>
        <v/>
      </c>
      <c r="B920" s="29"/>
      <c r="C920" s="29"/>
      <c r="D920" s="29" t="str">
        <f t="shared" ref="D920:D933" si="80">IF(A920="","","001")</f>
        <v/>
      </c>
      <c r="E920" s="29"/>
      <c r="F920" s="29"/>
      <c r="G920" t="str">
        <f>IF(A920&lt;&gt;"", _xlfn.IFNA(INDEX(Grunddaten!$A$9:$R$134,MATCH(A920,Input_Lieferant!$B$9:$B$134,0),MATCH(Z920,Grunddaten!$A$8:$R$8,0)),""), "")&amp;""</f>
        <v/>
      </c>
      <c r="H920" s="29"/>
      <c r="I920" s="29"/>
      <c r="J920" s="29"/>
      <c r="K920" s="29"/>
      <c r="L920" s="29"/>
      <c r="M920" s="29"/>
      <c r="N920" s="29"/>
      <c r="O920" s="29"/>
      <c r="P920" s="29"/>
      <c r="Q920" s="29"/>
      <c r="R920" s="29"/>
      <c r="S920" s="29"/>
      <c r="T920" s="29"/>
      <c r="U920" s="29"/>
      <c r="V920" s="29"/>
      <c r="W920" s="29"/>
      <c r="X920" s="29"/>
      <c r="Y920" s="29"/>
      <c r="Z920" s="29" t="str">
        <f t="shared" si="79"/>
        <v/>
      </c>
      <c r="AM920" s="6"/>
    </row>
    <row r="921" spans="1:39" x14ac:dyDescent="0.2">
      <c r="A921" t="str">
        <f>IFERROR(IF(AND(A910=A911,A911=A912,A912=A913,A913=A914,A914=A915,A915=A916,A916=A917,A917=A918,A918=A919,A919=A920),IF(A920+1&gt;MATCH(0,Input_Lieferant!$B$9:$B$158,-1),"",A920+1),A920),"")</f>
        <v/>
      </c>
      <c r="B921" s="29"/>
      <c r="C921" s="29"/>
      <c r="D921" s="29" t="str">
        <f t="shared" si="80"/>
        <v/>
      </c>
      <c r="E921" s="29"/>
      <c r="F921" s="29"/>
      <c r="G921" t="str">
        <f>IF(A921&lt;&gt;"", _xlfn.IFNA(INDEX(Grunddaten!$A$9:$R$134,MATCH(A921,Input_Lieferant!$B$9:$B$134,0),MATCH(Z921,Grunddaten!$A$8:$R$8,0)),""), "")&amp;""</f>
        <v/>
      </c>
      <c r="H921" s="29"/>
      <c r="I921" s="29"/>
      <c r="J921" s="29"/>
      <c r="K921" s="29"/>
      <c r="L921" s="29"/>
      <c r="M921" s="29"/>
      <c r="N921" s="29"/>
      <c r="O921" s="29"/>
      <c r="P921" s="29"/>
      <c r="Q921" s="29"/>
      <c r="R921" s="29"/>
      <c r="S921" s="29"/>
      <c r="T921" s="29"/>
      <c r="U921" s="29"/>
      <c r="V921" s="29"/>
      <c r="W921" s="29"/>
      <c r="X921" s="29"/>
      <c r="Y921" s="29"/>
      <c r="Z921" s="29" t="str">
        <f t="shared" si="79"/>
        <v/>
      </c>
      <c r="AM921" s="6"/>
    </row>
    <row r="922" spans="1:39" x14ac:dyDescent="0.2">
      <c r="A922" t="str">
        <f>IFERROR(IF(AND(A911=A912,A912=A913,A913=A914,A914=A915,A915=A916,A916=A917,A917=A918,A918=A919,A919=A920,A920=A921),IF(A921+1&gt;MATCH(0,Input_Lieferant!$B$9:$B$158,-1),"",A921+1),A921),"")</f>
        <v/>
      </c>
      <c r="B922" s="29"/>
      <c r="C922" s="29"/>
      <c r="D922" s="29" t="str">
        <f t="shared" si="80"/>
        <v/>
      </c>
      <c r="E922" s="29"/>
      <c r="F922" s="29"/>
      <c r="G922" t="str">
        <f>IF(A922&lt;&gt;"", _xlfn.IFNA(INDEX(Grunddaten!$A$9:$R$134,MATCH(A922,Input_Lieferant!$B$9:$B$134,0),MATCH(Z922,Grunddaten!$A$8:$R$8,0)),""), "")&amp;""</f>
        <v/>
      </c>
      <c r="H922" s="29"/>
      <c r="I922" s="29"/>
      <c r="J922" s="29"/>
      <c r="K922" s="29"/>
      <c r="L922" s="29"/>
      <c r="M922" s="29"/>
      <c r="N922" s="29"/>
      <c r="O922" s="29"/>
      <c r="P922" s="29"/>
      <c r="Q922" s="29"/>
      <c r="R922" s="29"/>
      <c r="S922" s="29"/>
      <c r="T922" s="29"/>
      <c r="U922" s="29"/>
      <c r="V922" s="29"/>
      <c r="W922" s="29"/>
      <c r="X922" s="29"/>
      <c r="Y922" s="29"/>
      <c r="Z922" s="29" t="str">
        <f t="shared" si="79"/>
        <v/>
      </c>
      <c r="AM922" s="6"/>
    </row>
    <row r="923" spans="1:39" x14ac:dyDescent="0.2">
      <c r="A923" t="str">
        <f>IFERROR(IF(AND(A912=A913,A913=A914,A914=A915,A915=A916,A916=A917,A917=A918,A918=A919,A919=A920,A920=A921,A921=A922),IF(A922+1&gt;MATCH(0,Input_Lieferant!$B$9:$B$158,-1),"",A922+1),A922),"")</f>
        <v/>
      </c>
      <c r="B923" s="29"/>
      <c r="C923" s="29"/>
      <c r="D923" s="29" t="str">
        <f t="shared" si="80"/>
        <v/>
      </c>
      <c r="E923" s="29"/>
      <c r="F923" s="29"/>
      <c r="G923" t="str">
        <f>IF(A923&lt;&gt;"", _xlfn.IFNA(INDEX(Grunddaten!$A$9:$R$134,MATCH(A923,Input_Lieferant!$B$9:$B$134,0),MATCH(Z923,Grunddaten!$A$8:$R$8,0)),""), "")&amp;""</f>
        <v/>
      </c>
      <c r="H923" s="29"/>
      <c r="I923" s="29"/>
      <c r="J923" s="29"/>
      <c r="K923" s="29"/>
      <c r="L923" s="29"/>
      <c r="M923" s="29"/>
      <c r="N923" s="29"/>
      <c r="O923" s="29"/>
      <c r="P923" s="29"/>
      <c r="Q923" s="29"/>
      <c r="R923" s="29"/>
      <c r="S923" s="29"/>
      <c r="T923" s="29"/>
      <c r="U923" s="29"/>
      <c r="V923" s="29"/>
      <c r="W923" s="29"/>
      <c r="X923" s="29"/>
      <c r="Y923" s="29"/>
      <c r="Z923" s="29" t="str">
        <f t="shared" si="79"/>
        <v/>
      </c>
      <c r="AM923" s="6"/>
    </row>
    <row r="924" spans="1:39" x14ac:dyDescent="0.2">
      <c r="A924" t="str">
        <f>IFERROR(IF(AND(A913=A914,A914=A915,A915=A916,A916=A917,A917=A918,A918=A919,A919=A920,A920=A921,A921=A922,A922=A923),IF(A923+1&gt;MATCH(0,Input_Lieferant!$B$9:$B$158,-1),"",A923+1),A923),"")</f>
        <v/>
      </c>
      <c r="B924" s="29"/>
      <c r="C924" s="29"/>
      <c r="D924" s="29" t="str">
        <f t="shared" si="80"/>
        <v/>
      </c>
      <c r="E924" s="29"/>
      <c r="F924" s="29"/>
      <c r="G924" t="str">
        <f>IF(A924&lt;&gt;"", _xlfn.IFNA(INDEX(Grunddaten!$A$9:$R$134,MATCH(A924,Input_Lieferant!$B$9:$B$134,0),MATCH(Z924,Grunddaten!$A$8:$R$8,0)),""), "")&amp;""</f>
        <v/>
      </c>
      <c r="H924" s="29"/>
      <c r="I924" s="29"/>
      <c r="J924" s="29"/>
      <c r="K924" s="29"/>
      <c r="L924" s="29"/>
      <c r="M924" s="29"/>
      <c r="N924" s="29"/>
      <c r="O924" s="29"/>
      <c r="P924" s="29"/>
      <c r="Q924" s="29"/>
      <c r="R924" s="29"/>
      <c r="S924" s="29"/>
      <c r="T924" s="29"/>
      <c r="U924" s="29"/>
      <c r="V924" s="29"/>
      <c r="W924" s="29"/>
      <c r="X924" s="29"/>
      <c r="Y924" s="29"/>
      <c r="Z924" s="29" t="str">
        <f t="shared" si="79"/>
        <v/>
      </c>
      <c r="AM924" s="6"/>
    </row>
    <row r="925" spans="1:39" x14ac:dyDescent="0.2">
      <c r="A925" s="54" t="str">
        <f>IFERROR(IF(AND(A914=A915,A915=A916,A916=A917,A917=A918,A918=A919,A919=A920,A920=A921,A921=A922,A922=A923,A923=A924),IF(A924+1&gt;MATCH(0,Input_Lieferant!$B$9:$B$158,-1),"",A924+1),A924),"")</f>
        <v/>
      </c>
      <c r="B925" s="30"/>
      <c r="C925" s="30"/>
      <c r="D925" s="30" t="str">
        <f t="shared" si="80"/>
        <v/>
      </c>
      <c r="E925" s="30" t="s">
        <v>178</v>
      </c>
      <c r="F925" s="30" t="s">
        <v>178</v>
      </c>
      <c r="G925" s="54" t="str">
        <f>IF(A925&lt;&gt;"", _xlfn.IFNA(INDEX(Grunddaten!$A$9:$R$134,MATCH(A925,Input_Lieferant!$B$9:$B$134,0),MATCH(Z925,Grunddaten!$A$8:$R$8,0)),""), "")&amp;""</f>
        <v/>
      </c>
      <c r="H925" s="30"/>
      <c r="I925" s="30"/>
      <c r="J925" s="30"/>
      <c r="K925" s="30"/>
      <c r="L925" s="30"/>
      <c r="M925" s="30"/>
      <c r="N925" s="30"/>
      <c r="O925" s="30"/>
      <c r="P925" s="30"/>
      <c r="Q925" s="30"/>
      <c r="R925" s="30"/>
      <c r="S925" s="30"/>
      <c r="T925" s="30"/>
      <c r="U925" s="30"/>
      <c r="V925" s="30"/>
      <c r="W925" s="30"/>
      <c r="X925" s="30"/>
      <c r="Y925" s="30"/>
      <c r="Z925" s="89" t="str">
        <f t="shared" si="79"/>
        <v/>
      </c>
      <c r="AM925" s="6"/>
    </row>
    <row r="926" spans="1:39" x14ac:dyDescent="0.2">
      <c r="A926" t="str">
        <f>IFERROR(IF(AND(A915=A916,A916=A917,A917=A918,A918=A919,A919=A920,A920=A921,A921=A922,A922=A923,A923=A924,A924=A925),IF(A925+1&gt;MATCH(0,Input_Lieferant!$B$9:$B$158,-1),"",A925+1),A925),"")</f>
        <v/>
      </c>
      <c r="B926" s="29"/>
      <c r="C926" s="29"/>
      <c r="D926" s="29" t="str">
        <f t="shared" si="80"/>
        <v/>
      </c>
      <c r="E926" s="29"/>
      <c r="F926" s="29"/>
      <c r="G926" t="str">
        <f>IF(A926&lt;&gt;"", _xlfn.IFNA(INDEX(Grunddaten!$A$9:$R$134,MATCH(A926,Input_Lieferant!$B$9:$B$134,0),MATCH(Z926,Grunddaten!$A$8:$R$8,0)),""), "")&amp;""</f>
        <v/>
      </c>
      <c r="H926" s="29"/>
      <c r="I926" s="29"/>
      <c r="J926" s="29"/>
      <c r="K926" s="29"/>
      <c r="L926" s="29"/>
      <c r="M926" s="29"/>
      <c r="N926" s="29"/>
      <c r="O926" s="29"/>
      <c r="P926" s="29"/>
      <c r="Q926" s="29"/>
      <c r="R926" s="29"/>
      <c r="S926" s="29"/>
      <c r="T926" s="29"/>
      <c r="U926" s="29"/>
      <c r="V926" s="29"/>
      <c r="W926" s="29"/>
      <c r="X926" s="29"/>
      <c r="Y926" s="29"/>
      <c r="Z926" s="29" t="str">
        <f t="shared" si="79"/>
        <v/>
      </c>
      <c r="AM926" s="6"/>
    </row>
    <row r="927" spans="1:39" x14ac:dyDescent="0.2">
      <c r="A927" t="str">
        <f>IFERROR(IF(AND(A916=A917,A917=A918,A918=A919,A919=A920,A920=A921,A921=A922,A922=A923,A923=A924,A924=A925,A925=A926),IF(A926+1&gt;MATCH(0,Input_Lieferant!$B$9:$B$158,-1),"",A926+1),A926),"")</f>
        <v/>
      </c>
      <c r="B927" s="29"/>
      <c r="C927" s="29"/>
      <c r="D927" s="29" t="str">
        <f t="shared" si="80"/>
        <v/>
      </c>
      <c r="E927" s="29"/>
      <c r="F927" s="29"/>
      <c r="G927" t="str">
        <f>IF(A927&lt;&gt;"", _xlfn.IFNA(INDEX(Grunddaten!$A$9:$R$134,MATCH(A927,Input_Lieferant!$B$9:$B$134,0),MATCH(Z927,Grunddaten!$A$8:$R$8,0)),""), "")&amp;""</f>
        <v/>
      </c>
      <c r="H927" s="29"/>
      <c r="I927" s="29"/>
      <c r="J927" s="29"/>
      <c r="K927" s="29"/>
      <c r="L927" s="29"/>
      <c r="M927" s="29"/>
      <c r="N927" s="29"/>
      <c r="O927" s="29"/>
      <c r="P927" s="29"/>
      <c r="Q927" s="29"/>
      <c r="R927" s="29"/>
      <c r="S927" s="29"/>
      <c r="T927" s="29"/>
      <c r="U927" s="29"/>
      <c r="V927" s="29"/>
      <c r="W927" s="29"/>
      <c r="X927" s="29"/>
      <c r="Y927" s="29"/>
      <c r="Z927" s="29" t="str">
        <f t="shared" si="79"/>
        <v/>
      </c>
      <c r="AM927" s="6"/>
    </row>
    <row r="928" spans="1:39" x14ac:dyDescent="0.2">
      <c r="A928" t="str">
        <f>IFERROR(IF(AND(A917=A918,A918=A919,A919=A920,A920=A921,A921=A922,A922=A923,A923=A924,A924=A925,A925=A926,A926=A927),IF(A927+1&gt;MATCH(0,Input_Lieferant!$B$9:$B$158,-1),"",A927+1),A927),"")</f>
        <v/>
      </c>
      <c r="B928" s="29"/>
      <c r="C928" s="29"/>
      <c r="D928" s="29" t="str">
        <f t="shared" si="80"/>
        <v/>
      </c>
      <c r="E928" s="29"/>
      <c r="F928" s="29"/>
      <c r="G928" t="str">
        <f>IF(A928&lt;&gt;"", _xlfn.IFNA(INDEX(Grunddaten!$A$9:$R$134,MATCH(A928,Input_Lieferant!$B$9:$B$134,0),MATCH(Z928,Grunddaten!$A$8:$R$8,0)),""), "")&amp;""</f>
        <v/>
      </c>
      <c r="H928" s="29"/>
      <c r="I928" s="29"/>
      <c r="J928" s="29"/>
      <c r="K928" s="29"/>
      <c r="L928" s="29"/>
      <c r="M928" s="29"/>
      <c r="N928" s="29"/>
      <c r="O928" s="29"/>
      <c r="P928" s="29"/>
      <c r="Q928" s="29"/>
      <c r="R928" s="29"/>
      <c r="S928" s="29"/>
      <c r="T928" s="29"/>
      <c r="U928" s="29"/>
      <c r="V928" s="29"/>
      <c r="W928" s="29"/>
      <c r="X928" s="29"/>
      <c r="Y928" s="29"/>
      <c r="Z928" s="29" t="str">
        <f t="shared" si="79"/>
        <v/>
      </c>
      <c r="AM928" s="6"/>
    </row>
    <row r="929" spans="1:39" x14ac:dyDescent="0.2">
      <c r="A929" t="str">
        <f>IFERROR(IF(AND(A918=A919,A919=A920,A920=A921,A921=A922,A922=A923,A923=A924,A924=A925,A925=A926,A926=A927,A927=A928),IF(A928+1&gt;MATCH(0,Input_Lieferant!$B$9:$B$158,-1),"",A928+1),A928),"")</f>
        <v/>
      </c>
      <c r="B929" s="29"/>
      <c r="C929" s="29"/>
      <c r="D929" s="29" t="str">
        <f t="shared" si="80"/>
        <v/>
      </c>
      <c r="E929" s="29"/>
      <c r="F929" s="29"/>
      <c r="G929" t="str">
        <f>IF(A929&lt;&gt;"", _xlfn.IFNA(INDEX(Grunddaten!$A$9:$R$134,MATCH(A929,Input_Lieferant!$B$9:$B$134,0),MATCH(Z929,Grunddaten!$A$8:$R$8,0)),""), "")&amp;""</f>
        <v/>
      </c>
      <c r="H929" s="29"/>
      <c r="I929" s="29"/>
      <c r="J929" s="29"/>
      <c r="K929" s="29"/>
      <c r="L929" s="29"/>
      <c r="M929" s="29"/>
      <c r="N929" s="29"/>
      <c r="O929" s="29"/>
      <c r="P929" s="29"/>
      <c r="Q929" s="29"/>
      <c r="R929" s="29"/>
      <c r="S929" s="29"/>
      <c r="T929" s="29"/>
      <c r="U929" s="29"/>
      <c r="V929" s="29"/>
      <c r="W929" s="29"/>
      <c r="X929" s="29"/>
      <c r="Y929" s="29"/>
      <c r="Z929" s="29" t="str">
        <f t="shared" si="79"/>
        <v/>
      </c>
      <c r="AM929" s="6"/>
    </row>
    <row r="930" spans="1:39" x14ac:dyDescent="0.2">
      <c r="A930" t="str">
        <f>IFERROR(IF(AND(A919=A920,A920=A921,A921=A922,A922=A923,A923=A924,A924=A925,A925=A926,A926=A927,A927=A928,A928=A929),IF(A929+1&gt;MATCH(0,Input_Lieferant!$B$9:$B$158,-1),"",A929+1),A929),"")</f>
        <v/>
      </c>
      <c r="B930" s="29"/>
      <c r="C930" s="29"/>
      <c r="D930" s="29" t="str">
        <f t="shared" si="80"/>
        <v/>
      </c>
      <c r="E930" s="29"/>
      <c r="F930" s="29"/>
      <c r="G930" t="str">
        <f>IF(A930&lt;&gt;"", _xlfn.IFNA(INDEX(Grunddaten!$A$9:$R$134,MATCH(A930,Input_Lieferant!$B$9:$B$134,0),MATCH(Z930,Grunddaten!$A$8:$R$8,0)),""), "")&amp;""</f>
        <v/>
      </c>
      <c r="H930" s="29"/>
      <c r="I930" s="29"/>
      <c r="J930" s="29"/>
      <c r="K930" s="29"/>
      <c r="L930" s="29"/>
      <c r="M930" s="29"/>
      <c r="N930" s="29"/>
      <c r="O930" s="29"/>
      <c r="P930" s="29"/>
      <c r="Q930" s="29"/>
      <c r="R930" s="29"/>
      <c r="S930" s="29"/>
      <c r="T930" s="29"/>
      <c r="U930" s="29"/>
      <c r="V930" s="29"/>
      <c r="W930" s="29"/>
      <c r="X930" s="29"/>
      <c r="Y930" s="29"/>
      <c r="Z930" s="29" t="str">
        <f t="shared" si="79"/>
        <v/>
      </c>
      <c r="AM930" s="6"/>
    </row>
    <row r="931" spans="1:39" x14ac:dyDescent="0.2">
      <c r="A931" t="str">
        <f>IFERROR(IF(AND(A920=A921,A921=A922,A922=A923,A923=A924,A924=A925,A925=A926,A926=A927,A927=A928,A928=A929,A929=A930),IF(A930+1&gt;MATCH(0,Input_Lieferant!$B$9:$B$158,-1),"",A930+1),A930),"")</f>
        <v/>
      </c>
      <c r="B931" s="29"/>
      <c r="C931" s="29"/>
      <c r="D931" s="29" t="str">
        <f t="shared" si="80"/>
        <v/>
      </c>
      <c r="E931" s="29"/>
      <c r="F931" s="29"/>
      <c r="G931" t="str">
        <f>IF(A931&lt;&gt;"", _xlfn.IFNA(INDEX(Grunddaten!$A$9:$R$134,MATCH(A931,Input_Lieferant!$B$9:$B$134,0),MATCH(Z931,Grunddaten!$A$8:$R$8,0)),""), "")&amp;""</f>
        <v/>
      </c>
      <c r="H931" s="29"/>
      <c r="I931" s="29"/>
      <c r="J931" s="29"/>
      <c r="K931" s="29"/>
      <c r="L931" s="29"/>
      <c r="M931" s="29"/>
      <c r="N931" s="29"/>
      <c r="O931" s="29"/>
      <c r="P931" s="29"/>
      <c r="Q931" s="29"/>
      <c r="R931" s="29"/>
      <c r="S931" s="29"/>
      <c r="T931" s="29"/>
      <c r="U931" s="29"/>
      <c r="V931" s="29"/>
      <c r="W931" s="29"/>
      <c r="X931" s="29"/>
      <c r="Y931" s="29"/>
      <c r="Z931" s="29" t="str">
        <f t="shared" si="79"/>
        <v/>
      </c>
      <c r="AM931" s="6"/>
    </row>
    <row r="932" spans="1:39" x14ac:dyDescent="0.2">
      <c r="A932" t="str">
        <f>IFERROR(IF(AND(A921=A922,A922=A923,A923=A924,A924=A925,A925=A926,A926=A927,A927=A928,A928=A929,A929=A930,A930=A931),IF(A931+1&gt;MATCH(0,Input_Lieferant!$B$9:$B$158,-1),"",A931+1),A931),"")</f>
        <v/>
      </c>
      <c r="B932" s="29"/>
      <c r="C932" s="29"/>
      <c r="D932" s="29" t="str">
        <f t="shared" si="80"/>
        <v/>
      </c>
      <c r="E932" s="29"/>
      <c r="F932" s="29"/>
      <c r="G932" t="str">
        <f>IF(A932&lt;&gt;"", _xlfn.IFNA(INDEX(Grunddaten!$A$9:$R$134,MATCH(A932,Input_Lieferant!$B$9:$B$134,0),MATCH(Z932,Grunddaten!$A$8:$R$8,0)),""), "")&amp;""</f>
        <v/>
      </c>
      <c r="H932" s="29"/>
      <c r="I932" s="29"/>
      <c r="J932" s="29"/>
      <c r="K932" s="29"/>
      <c r="L932" s="29"/>
      <c r="M932" s="29"/>
      <c r="N932" s="29"/>
      <c r="O932" s="29"/>
      <c r="P932" s="29"/>
      <c r="Q932" s="29"/>
      <c r="R932" s="29"/>
      <c r="S932" s="29"/>
      <c r="T932" s="29"/>
      <c r="U932" s="29"/>
      <c r="V932" s="29"/>
      <c r="W932" s="29"/>
      <c r="X932" s="29"/>
      <c r="Y932" s="29"/>
      <c r="Z932" s="29" t="str">
        <f t="shared" si="79"/>
        <v/>
      </c>
      <c r="AM932" s="6"/>
    </row>
    <row r="933" spans="1:39" x14ac:dyDescent="0.2">
      <c r="A933" t="str">
        <f>IFERROR(IF(AND(A922=A923,A923=A924,A924=A925,A925=A926,A926=A927,A927=A928,A928=A929,A929=A930,A930=A931,A931=A932),IF(A932+1&gt;MATCH(0,Input_Lieferant!$B$9:$B$158,-1),"",A932+1),A932),"")</f>
        <v/>
      </c>
      <c r="B933" s="29"/>
      <c r="C933" s="29"/>
      <c r="D933" s="29" t="str">
        <f t="shared" si="80"/>
        <v/>
      </c>
      <c r="E933" s="29"/>
      <c r="F933" s="29"/>
      <c r="G933" t="str">
        <f>IF(A933&lt;&gt;"", _xlfn.IFNA(INDEX(Grunddaten!$A$9:$R$134,MATCH(A933,Input_Lieferant!$B$9:$B$134,0),MATCH(Z933,Grunddaten!$A$8:$R$8,0)),""), "")&amp;""</f>
        <v/>
      </c>
      <c r="H933" s="29"/>
      <c r="I933" s="29"/>
      <c r="J933" s="29"/>
      <c r="K933" s="29"/>
      <c r="L933" s="29"/>
      <c r="M933" s="29"/>
      <c r="N933" s="29"/>
      <c r="O933" s="29"/>
      <c r="P933" s="29"/>
      <c r="Q933" s="29"/>
      <c r="R933" s="29"/>
      <c r="S933" s="29"/>
      <c r="T933" s="29"/>
      <c r="U933" s="29"/>
      <c r="V933" s="29"/>
      <c r="W933" s="29"/>
      <c r="X933" s="29"/>
      <c r="Y933" s="29"/>
      <c r="Z933" s="29" t="str">
        <f t="shared" si="79"/>
        <v/>
      </c>
      <c r="AM933" s="6"/>
    </row>
    <row r="934" spans="1:39" x14ac:dyDescent="0.2">
      <c r="A934" t="str">
        <f>IFERROR(IF(AND(A923=A924,A924=A925,A925=A926,A926=A927,A927=A928,A928=A929,A929=A930,A930=A931,A931=A932,A932=A933),IF(A933+1&gt;MATCH(0,Input_Lieferant!$B$9:$B$158,-1),"",A933+1),A933),"")</f>
        <v/>
      </c>
      <c r="B934" s="29"/>
      <c r="C934" s="29"/>
      <c r="D934" s="29" t="str">
        <f t="shared" ref="D934:D947" si="81">IF(A934="","","001")</f>
        <v/>
      </c>
      <c r="E934" s="29"/>
      <c r="F934" s="29"/>
      <c r="G934" t="str">
        <f>IF(A934&lt;&gt;"", _xlfn.IFNA(INDEX(Grunddaten!$A$9:$R$134,MATCH(A934,Input_Lieferant!$B$9:$B$134,0),MATCH(Z934,Grunddaten!$A$8:$R$8,0)),""), "")&amp;""</f>
        <v/>
      </c>
      <c r="H934" s="29"/>
      <c r="I934" s="29"/>
      <c r="J934" s="29"/>
      <c r="K934" s="29"/>
      <c r="L934" s="29"/>
      <c r="M934" s="29"/>
      <c r="N934" s="29"/>
      <c r="O934" s="29"/>
      <c r="P934" s="29"/>
      <c r="Q934" s="29"/>
      <c r="R934" s="29"/>
      <c r="S934" s="29"/>
      <c r="T934" s="29"/>
      <c r="U934" s="29"/>
      <c r="V934" s="29"/>
      <c r="W934" s="29"/>
      <c r="X934" s="29"/>
      <c r="Y934" s="29"/>
      <c r="Z934" s="29" t="str">
        <f t="shared" si="79"/>
        <v/>
      </c>
      <c r="AM934" s="6"/>
    </row>
    <row r="935" spans="1:39" x14ac:dyDescent="0.2">
      <c r="A935" t="str">
        <f>IFERROR(IF(AND(A924=A925,A925=A926,A926=A927,A927=A928,A928=A929,A929=A930,A930=A931,A931=A932,A932=A933,A933=A934),IF(A934+1&gt;MATCH(0,Input_Lieferant!$B$9:$B$158,-1),"",A934+1),A934),"")</f>
        <v/>
      </c>
      <c r="B935" s="29"/>
      <c r="C935" s="29"/>
      <c r="D935" s="29" t="str">
        <f t="shared" si="81"/>
        <v/>
      </c>
      <c r="E935" s="29"/>
      <c r="F935" s="29"/>
      <c r="G935" t="str">
        <f>IF(A935&lt;&gt;"", _xlfn.IFNA(INDEX(Grunddaten!$A$9:$R$134,MATCH(A935,Input_Lieferant!$B$9:$B$134,0),MATCH(Z935,Grunddaten!$A$8:$R$8,0)),""), "")&amp;""</f>
        <v/>
      </c>
      <c r="H935" s="29"/>
      <c r="I935" s="29"/>
      <c r="J935" s="29"/>
      <c r="K935" s="29"/>
      <c r="L935" s="29"/>
      <c r="M935" s="29"/>
      <c r="N935" s="29"/>
      <c r="O935" s="29"/>
      <c r="P935" s="29"/>
      <c r="Q935" s="29"/>
      <c r="R935" s="29"/>
      <c r="S935" s="29"/>
      <c r="T935" s="29"/>
      <c r="U935" s="29"/>
      <c r="V935" s="29"/>
      <c r="W935" s="29"/>
      <c r="X935" s="29"/>
      <c r="Y935" s="29"/>
      <c r="Z935" s="29" t="str">
        <f t="shared" si="79"/>
        <v/>
      </c>
      <c r="AM935" s="6"/>
    </row>
    <row r="936" spans="1:39" x14ac:dyDescent="0.2">
      <c r="A936" s="54" t="str">
        <f>IFERROR(IF(AND(A925=A926,A926=A927,A927=A928,A928=A929,A929=A930,A930=A931,A931=A932,A932=A933,A933=A934,A934=A935),IF(A935+1&gt;MATCH(0,Input_Lieferant!$B$9:$B$158,-1),"",A935+1),A935),"")</f>
        <v/>
      </c>
      <c r="B936" s="30"/>
      <c r="C936" s="30"/>
      <c r="D936" s="30" t="str">
        <f t="shared" si="81"/>
        <v/>
      </c>
      <c r="E936" s="30"/>
      <c r="F936" s="30"/>
      <c r="G936" s="54" t="str">
        <f>IF(A936&lt;&gt;"", _xlfn.IFNA(INDEX(Grunddaten!$A$9:$R$134,MATCH(A936,Input_Lieferant!$B$9:$B$134,0),MATCH(Z936,Grunddaten!$A$8:$R$8,0)),""), "")&amp;""</f>
        <v/>
      </c>
      <c r="H936" s="30"/>
      <c r="I936" s="30"/>
      <c r="J936" s="30"/>
      <c r="K936" s="30"/>
      <c r="L936" s="30"/>
      <c r="M936" s="30"/>
      <c r="N936" s="30"/>
      <c r="O936" s="30"/>
      <c r="P936" s="30"/>
      <c r="Q936" s="30"/>
      <c r="R936" s="30"/>
      <c r="S936" s="30"/>
      <c r="T936" s="30"/>
      <c r="U936" s="30"/>
      <c r="V936" s="30"/>
      <c r="W936" s="30"/>
      <c r="X936" s="30"/>
      <c r="Y936" s="30"/>
      <c r="Z936" s="89" t="str">
        <f t="shared" si="79"/>
        <v/>
      </c>
      <c r="AM936" s="6"/>
    </row>
    <row r="937" spans="1:39" x14ac:dyDescent="0.2">
      <c r="A937" t="str">
        <f>IFERROR(IF(AND(A926=A927,A927=A928,A928=A929,A929=A930,A930=A931,A931=A932,A932=A933,A933=A934,A934=A935,A935=A936),IF(A936+1&gt;MATCH(0,Input_Lieferant!$B$9:$B$158,-1),"",A936+1),A936),"")</f>
        <v/>
      </c>
      <c r="B937" s="29"/>
      <c r="C937" s="29"/>
      <c r="D937" s="29" t="str">
        <f t="shared" si="81"/>
        <v/>
      </c>
      <c r="E937" s="29"/>
      <c r="F937" s="29"/>
      <c r="G937" t="str">
        <f>IF(A937&lt;&gt;"", _xlfn.IFNA(INDEX(Grunddaten!$A$9:$R$134,MATCH(A937,Input_Lieferant!$B$9:$B$134,0),MATCH(Z937,Grunddaten!$A$8:$R$8,0)),""), "")&amp;""</f>
        <v/>
      </c>
      <c r="H937" s="29"/>
      <c r="I937" s="29"/>
      <c r="J937" s="29"/>
      <c r="K937" s="29"/>
      <c r="L937" s="29"/>
      <c r="M937" s="29"/>
      <c r="N937" s="29"/>
      <c r="O937" s="29"/>
      <c r="P937" s="29"/>
      <c r="Q937" s="29"/>
      <c r="R937" s="29"/>
      <c r="S937" s="29"/>
      <c r="T937" s="29"/>
      <c r="U937" s="29"/>
      <c r="V937" s="29"/>
      <c r="W937" s="29"/>
      <c r="X937" s="29"/>
      <c r="Y937" s="29"/>
      <c r="Z937" s="29" t="str">
        <f t="shared" si="79"/>
        <v/>
      </c>
      <c r="AM937" s="6"/>
    </row>
    <row r="938" spans="1:39" x14ac:dyDescent="0.2">
      <c r="A938" t="str">
        <f>IFERROR(IF(AND(A927=A928,A928=A929,A929=A930,A930=A931,A931=A932,A932=A933,A933=A934,A934=A935,A935=A936,A936=A937),IF(A937+1&gt;MATCH(0,Input_Lieferant!$B$9:$B$158,-1),"",A937+1),A937),"")</f>
        <v/>
      </c>
      <c r="B938" s="29"/>
      <c r="C938" s="29"/>
      <c r="D938" s="29" t="str">
        <f t="shared" si="81"/>
        <v/>
      </c>
      <c r="E938" s="29"/>
      <c r="F938" s="29"/>
      <c r="G938" t="str">
        <f>IF(A938&lt;&gt;"", _xlfn.IFNA(INDEX(Grunddaten!$A$9:$R$134,MATCH(A938,Input_Lieferant!$B$9:$B$134,0),MATCH(Z938,Grunddaten!$A$8:$R$8,0)),""), "")&amp;""</f>
        <v/>
      </c>
      <c r="H938" s="29"/>
      <c r="I938" s="29"/>
      <c r="J938" s="29"/>
      <c r="K938" s="29"/>
      <c r="L938" s="29"/>
      <c r="M938" s="29"/>
      <c r="N938" s="29"/>
      <c r="O938" s="29"/>
      <c r="P938" s="29"/>
      <c r="Q938" s="29"/>
      <c r="R938" s="29"/>
      <c r="S938" s="29"/>
      <c r="T938" s="29"/>
      <c r="U938" s="29"/>
      <c r="V938" s="29"/>
      <c r="W938" s="29"/>
      <c r="X938" s="29"/>
      <c r="Y938" s="29"/>
      <c r="Z938" s="29" t="str">
        <f t="shared" si="79"/>
        <v/>
      </c>
      <c r="AM938" s="6"/>
    </row>
    <row r="939" spans="1:39" x14ac:dyDescent="0.2">
      <c r="A939" t="str">
        <f>IFERROR(IF(AND(A928=A929,A929=A930,A930=A931,A931=A932,A932=A933,A933=A934,A934=A935,A935=A936,A936=A937,A937=A938),IF(A938+1&gt;MATCH(0,Input_Lieferant!$B$9:$B$158,-1),"",A938+1),A938),"")</f>
        <v/>
      </c>
      <c r="B939" s="29"/>
      <c r="C939" s="29"/>
      <c r="D939" s="29" t="str">
        <f t="shared" si="81"/>
        <v/>
      </c>
      <c r="E939" s="29" t="s">
        <v>178</v>
      </c>
      <c r="F939" s="29" t="s">
        <v>178</v>
      </c>
      <c r="G939" t="str">
        <f>IF(A939&lt;&gt;"", _xlfn.IFNA(INDEX(Grunddaten!$A$9:$R$134,MATCH(A939,Input_Lieferant!$B$9:$B$134,0),MATCH(Z939,Grunddaten!$A$8:$R$8,0)),""), "")&amp;""</f>
        <v/>
      </c>
      <c r="H939" s="29"/>
      <c r="I939" s="29"/>
      <c r="J939" s="29"/>
      <c r="K939" s="29"/>
      <c r="L939" s="29"/>
      <c r="M939" s="29"/>
      <c r="N939" s="29"/>
      <c r="O939" s="29"/>
      <c r="P939" s="29"/>
      <c r="Q939" s="29"/>
      <c r="R939" s="29"/>
      <c r="S939" s="29"/>
      <c r="T939" s="29"/>
      <c r="U939" s="29"/>
      <c r="V939" s="29"/>
      <c r="W939" s="29"/>
      <c r="X939" s="29"/>
      <c r="Y939" s="29"/>
      <c r="Z939" s="29" t="str">
        <f t="shared" si="79"/>
        <v/>
      </c>
      <c r="AM939" s="6"/>
    </row>
    <row r="940" spans="1:39" x14ac:dyDescent="0.2">
      <c r="A940" t="str">
        <f>IFERROR(IF(AND(A929=A930,A930=A931,A931=A932,A932=A933,A933=A934,A934=A935,A935=A936,A936=A937,A937=A938,A938=A939),IF(A939+1&gt;MATCH(0,Input_Lieferant!$B$9:$B$158,-1),"",A939+1),A939),"")</f>
        <v/>
      </c>
      <c r="B940" s="29"/>
      <c r="C940" s="29"/>
      <c r="D940" s="29" t="str">
        <f t="shared" si="81"/>
        <v/>
      </c>
      <c r="E940" s="29"/>
      <c r="F940" s="29"/>
      <c r="G940" t="str">
        <f>IF(A940&lt;&gt;"", _xlfn.IFNA(INDEX(Grunddaten!$A$9:$R$134,MATCH(A940,Input_Lieferant!$B$9:$B$134,0),MATCH(Z940,Grunddaten!$A$8:$R$8,0)),""), "")&amp;""</f>
        <v/>
      </c>
      <c r="H940" s="29"/>
      <c r="I940" s="29"/>
      <c r="J940" s="29"/>
      <c r="K940" s="29"/>
      <c r="L940" s="29"/>
      <c r="M940" s="29"/>
      <c r="N940" s="29"/>
      <c r="O940" s="29"/>
      <c r="P940" s="29"/>
      <c r="Q940" s="29"/>
      <c r="R940" s="29"/>
      <c r="S940" s="29"/>
      <c r="T940" s="29"/>
      <c r="U940" s="29"/>
      <c r="V940" s="29"/>
      <c r="W940" s="29"/>
      <c r="X940" s="29"/>
      <c r="Y940" s="29"/>
      <c r="Z940" s="29" t="str">
        <f t="shared" si="79"/>
        <v/>
      </c>
      <c r="AM940" s="6"/>
    </row>
    <row r="941" spans="1:39" x14ac:dyDescent="0.2">
      <c r="A941" t="str">
        <f>IFERROR(IF(AND(A930=A931,A931=A932,A932=A933,A933=A934,A934=A935,A935=A936,A936=A937,A937=A938,A938=A939,A939=A940),IF(A940+1&gt;MATCH(0,Input_Lieferant!$B$9:$B$158,-1),"",A940+1),A940),"")</f>
        <v/>
      </c>
      <c r="B941" s="29"/>
      <c r="C941" s="29"/>
      <c r="D941" s="29" t="str">
        <f t="shared" si="81"/>
        <v/>
      </c>
      <c r="E941" s="29"/>
      <c r="F941" s="29"/>
      <c r="G941" t="str">
        <f>IF(A941&lt;&gt;"", _xlfn.IFNA(INDEX(Grunddaten!$A$9:$R$134,MATCH(A941,Input_Lieferant!$B$9:$B$134,0),MATCH(Z941,Grunddaten!$A$8:$R$8,0)),""), "")&amp;""</f>
        <v/>
      </c>
      <c r="H941" s="29"/>
      <c r="I941" s="29"/>
      <c r="J941" s="29"/>
      <c r="K941" s="29"/>
      <c r="L941" s="29"/>
      <c r="M941" s="29"/>
      <c r="N941" s="29"/>
      <c r="O941" s="29"/>
      <c r="P941" s="29"/>
      <c r="Q941" s="29"/>
      <c r="R941" s="29"/>
      <c r="S941" s="29"/>
      <c r="T941" s="29"/>
      <c r="U941" s="29"/>
      <c r="V941" s="29"/>
      <c r="W941" s="29"/>
      <c r="X941" s="29"/>
      <c r="Y941" s="29"/>
      <c r="Z941" s="29" t="str">
        <f t="shared" si="79"/>
        <v/>
      </c>
      <c r="AM941" s="6"/>
    </row>
    <row r="942" spans="1:39" x14ac:dyDescent="0.2">
      <c r="A942" t="str">
        <f>IFERROR(IF(AND(A931=A932,A932=A933,A933=A934,A934=A935,A935=A936,A936=A937,A937=A938,A938=A939,A939=A940,A940=A941),IF(A941+1&gt;MATCH(0,Input_Lieferant!$B$9:$B$158,-1),"",A941+1),A941),"")</f>
        <v/>
      </c>
      <c r="B942" s="29"/>
      <c r="C942" s="29"/>
      <c r="D942" s="29" t="str">
        <f t="shared" si="81"/>
        <v/>
      </c>
      <c r="E942" s="29"/>
      <c r="F942" s="29"/>
      <c r="G942" t="str">
        <f>IF(A942&lt;&gt;"", _xlfn.IFNA(INDEX(Grunddaten!$A$9:$R$134,MATCH(A942,Input_Lieferant!$B$9:$B$134,0),MATCH(Z942,Grunddaten!$A$8:$R$8,0)),""), "")&amp;""</f>
        <v/>
      </c>
      <c r="H942" s="29"/>
      <c r="I942" s="29"/>
      <c r="J942" s="29"/>
      <c r="K942" s="29"/>
      <c r="L942" s="29"/>
      <c r="M942" s="29"/>
      <c r="N942" s="29"/>
      <c r="O942" s="29"/>
      <c r="P942" s="29"/>
      <c r="Q942" s="29"/>
      <c r="R942" s="29"/>
      <c r="S942" s="29"/>
      <c r="T942" s="29"/>
      <c r="U942" s="29"/>
      <c r="V942" s="29"/>
      <c r="W942" s="29"/>
      <c r="X942" s="29"/>
      <c r="Y942" s="29"/>
      <c r="Z942" s="29" t="str">
        <f t="shared" si="79"/>
        <v/>
      </c>
      <c r="AM942" s="6"/>
    </row>
    <row r="943" spans="1:39" x14ac:dyDescent="0.2">
      <c r="A943" t="str">
        <f>IFERROR(IF(AND(A932=A933,A933=A934,A934=A935,A935=A936,A936=A937,A937=A938,A938=A939,A939=A940,A940=A941,A941=A942),IF(A942+1&gt;MATCH(0,Input_Lieferant!$B$9:$B$158,-1),"",A942+1),A942),"")</f>
        <v/>
      </c>
      <c r="B943" s="29"/>
      <c r="C943" s="29"/>
      <c r="D943" s="29" t="str">
        <f t="shared" si="81"/>
        <v/>
      </c>
      <c r="E943" s="29"/>
      <c r="F943" s="29"/>
      <c r="G943" t="str">
        <f>IF(A943&lt;&gt;"", _xlfn.IFNA(INDEX(Grunddaten!$A$9:$R$134,MATCH(A943,Input_Lieferant!$B$9:$B$134,0),MATCH(Z943,Grunddaten!$A$8:$R$8,0)),""), "")&amp;""</f>
        <v/>
      </c>
      <c r="H943" s="29"/>
      <c r="I943" s="29"/>
      <c r="J943" s="29"/>
      <c r="K943" s="29"/>
      <c r="L943" s="29"/>
      <c r="M943" s="29"/>
      <c r="N943" s="29"/>
      <c r="O943" s="29"/>
      <c r="P943" s="29"/>
      <c r="Q943" s="29"/>
      <c r="R943" s="29"/>
      <c r="S943" s="29"/>
      <c r="T943" s="29"/>
      <c r="U943" s="29"/>
      <c r="V943" s="29"/>
      <c r="W943" s="29"/>
      <c r="X943" s="29"/>
      <c r="Y943" s="29"/>
      <c r="Z943" s="29" t="str">
        <f t="shared" si="79"/>
        <v/>
      </c>
      <c r="AM943" s="6"/>
    </row>
    <row r="944" spans="1:39" x14ac:dyDescent="0.2">
      <c r="A944" t="str">
        <f>IFERROR(IF(AND(A933=A934,A934=A935,A935=A936,A936=A937,A937=A938,A938=A939,A939=A940,A940=A941,A941=A942,A942=A943),IF(A943+1&gt;MATCH(0,Input_Lieferant!$B$9:$B$158,-1),"",A943+1),A943),"")</f>
        <v/>
      </c>
      <c r="B944" s="29"/>
      <c r="C944" s="29"/>
      <c r="D944" s="29" t="str">
        <f t="shared" si="81"/>
        <v/>
      </c>
      <c r="E944" s="29"/>
      <c r="F944" s="29"/>
      <c r="G944" t="str">
        <f>IF(A944&lt;&gt;"", _xlfn.IFNA(INDEX(Grunddaten!$A$9:$R$134,MATCH(A944,Input_Lieferant!$B$9:$B$134,0),MATCH(Z944,Grunddaten!$A$8:$R$8,0)),""), "")&amp;""</f>
        <v/>
      </c>
      <c r="H944" s="29"/>
      <c r="I944" s="29"/>
      <c r="J944" s="29"/>
      <c r="K944" s="29"/>
      <c r="L944" s="29"/>
      <c r="M944" s="29"/>
      <c r="N944" s="29"/>
      <c r="O944" s="29"/>
      <c r="P944" s="29"/>
      <c r="Q944" s="29"/>
      <c r="R944" s="29"/>
      <c r="S944" s="29"/>
      <c r="T944" s="29"/>
      <c r="U944" s="29"/>
      <c r="V944" s="29"/>
      <c r="W944" s="29"/>
      <c r="X944" s="29"/>
      <c r="Y944" s="29"/>
      <c r="Z944" s="29" t="str">
        <f t="shared" si="79"/>
        <v/>
      </c>
      <c r="AM944" s="6"/>
    </row>
    <row r="945" spans="1:39" x14ac:dyDescent="0.2">
      <c r="A945" t="str">
        <f>IFERROR(IF(AND(A934=A935,A935=A936,A936=A937,A937=A938,A938=A939,A939=A940,A940=A941,A941=A942,A942=A943,A943=A944),IF(A944+1&gt;MATCH(0,Input_Lieferant!$B$9:$B$158,-1),"",A944+1),A944),"")</f>
        <v/>
      </c>
      <c r="B945" s="29"/>
      <c r="C945" s="29"/>
      <c r="D945" s="29" t="str">
        <f t="shared" si="81"/>
        <v/>
      </c>
      <c r="E945" s="29"/>
      <c r="F945" s="29"/>
      <c r="G945" t="str">
        <f>IF(A945&lt;&gt;"", _xlfn.IFNA(INDEX(Grunddaten!$A$9:$R$134,MATCH(A945,Input_Lieferant!$B$9:$B$134,0),MATCH(Z945,Grunddaten!$A$8:$R$8,0)),""), "")&amp;""</f>
        <v/>
      </c>
      <c r="H945" s="29"/>
      <c r="I945" s="29"/>
      <c r="J945" s="29"/>
      <c r="K945" s="29"/>
      <c r="L945" s="29"/>
      <c r="M945" s="29"/>
      <c r="N945" s="29"/>
      <c r="O945" s="29"/>
      <c r="P945" s="29"/>
      <c r="Q945" s="29"/>
      <c r="R945" s="29"/>
      <c r="S945" s="29"/>
      <c r="T945" s="29"/>
      <c r="U945" s="29"/>
      <c r="V945" s="29"/>
      <c r="W945" s="29"/>
      <c r="X945" s="29"/>
      <c r="Y945" s="29"/>
      <c r="Z945" s="29" t="str">
        <f t="shared" si="79"/>
        <v/>
      </c>
      <c r="AM945" s="6"/>
    </row>
    <row r="946" spans="1:39" x14ac:dyDescent="0.2">
      <c r="A946" t="str">
        <f>IFERROR(IF(AND(A935=A936,A936=A937,A937=A938,A938=A939,A939=A940,A940=A941,A941=A942,A942=A943,A943=A944,A944=A945),IF(A945+1&gt;MATCH(0,Input_Lieferant!$B$9:$B$158,-1),"",A945+1),A945),"")</f>
        <v/>
      </c>
      <c r="B946" s="29"/>
      <c r="C946" s="29"/>
      <c r="D946" s="29" t="str">
        <f t="shared" si="81"/>
        <v/>
      </c>
      <c r="E946" s="29"/>
      <c r="F946" s="29"/>
      <c r="G946" t="str">
        <f>IF(A946&lt;&gt;"", _xlfn.IFNA(INDEX(Grunddaten!$A$9:$R$134,MATCH(A946,Input_Lieferant!$B$9:$B$134,0),MATCH(Z946,Grunddaten!$A$8:$R$8,0)),""), "")&amp;""</f>
        <v/>
      </c>
      <c r="H946" s="29"/>
      <c r="I946" s="29"/>
      <c r="J946" s="29"/>
      <c r="K946" s="29"/>
      <c r="L946" s="29"/>
      <c r="M946" s="29"/>
      <c r="N946" s="29"/>
      <c r="O946" s="29"/>
      <c r="P946" s="29"/>
      <c r="Q946" s="29"/>
      <c r="R946" s="29"/>
      <c r="S946" s="29"/>
      <c r="T946" s="29"/>
      <c r="U946" s="29"/>
      <c r="V946" s="29"/>
      <c r="W946" s="29"/>
      <c r="X946" s="29"/>
      <c r="Y946" s="29"/>
      <c r="Z946" s="29" t="str">
        <f t="shared" si="79"/>
        <v/>
      </c>
      <c r="AM946" s="6"/>
    </row>
    <row r="947" spans="1:39" x14ac:dyDescent="0.2">
      <c r="A947" s="54" t="str">
        <f>IFERROR(IF(AND(A936=A937,A937=A938,A938=A939,A939=A940,A940=A941,A941=A942,A942=A943,A943=A944,A944=A945,A945=A946),IF(A946+1&gt;MATCH(0,Input_Lieferant!$B$9:$B$158,-1),"",A946+1),A946),"")</f>
        <v/>
      </c>
      <c r="B947" s="30"/>
      <c r="C947" s="30"/>
      <c r="D947" s="30" t="str">
        <f t="shared" si="81"/>
        <v/>
      </c>
      <c r="E947" s="30"/>
      <c r="F947" s="30"/>
      <c r="G947" s="54" t="str">
        <f>IF(A947&lt;&gt;"", _xlfn.IFNA(INDEX(Grunddaten!$A$9:$R$134,MATCH(A947,Input_Lieferant!$B$9:$B$134,0),MATCH(Z947,Grunddaten!$A$8:$R$8,0)),""), "")&amp;""</f>
        <v/>
      </c>
      <c r="H947" s="30"/>
      <c r="I947" s="30"/>
      <c r="J947" s="30"/>
      <c r="K947" s="30"/>
      <c r="L947" s="30"/>
      <c r="M947" s="30"/>
      <c r="N947" s="30"/>
      <c r="O947" s="30"/>
      <c r="P947" s="30"/>
      <c r="Q947" s="30"/>
      <c r="R947" s="30"/>
      <c r="S947" s="30"/>
      <c r="T947" s="30"/>
      <c r="U947" s="30"/>
      <c r="V947" s="30"/>
      <c r="W947" s="30"/>
      <c r="X947" s="30"/>
      <c r="Y947" s="30"/>
      <c r="Z947" s="89" t="str">
        <f t="shared" si="79"/>
        <v/>
      </c>
      <c r="AM947" s="6"/>
    </row>
    <row r="948" spans="1:39" x14ac:dyDescent="0.2">
      <c r="A948" t="str">
        <f>IFERROR(IF(AND(A937=A938,A938=A939,A939=A940,A940=A941,A941=A942,A942=A943,A943=A944,A944=A945,A945=A946,A946=A947),IF(A947+1&gt;MATCH(0,Input_Lieferant!$B$9:$B$158,-1),"",A947+1),A947),"")</f>
        <v/>
      </c>
      <c r="B948" s="29"/>
      <c r="C948" s="29"/>
      <c r="D948" s="29" t="str">
        <f t="shared" ref="D948:D961" si="82">IF(A948="","","001")</f>
        <v/>
      </c>
      <c r="E948" s="29"/>
      <c r="F948" s="29"/>
      <c r="G948" t="str">
        <f>IF(A948&lt;&gt;"", _xlfn.IFNA(INDEX(Grunddaten!$A$9:$R$134,MATCH(A948,Input_Lieferant!$B$9:$B$134,0),MATCH(Z948,Grunddaten!$A$8:$R$8,0)),""), "")&amp;""</f>
        <v/>
      </c>
      <c r="H948" s="29"/>
      <c r="I948" s="29"/>
      <c r="J948" s="29"/>
      <c r="K948" s="29"/>
      <c r="L948" s="29"/>
      <c r="M948" s="29"/>
      <c r="N948" s="29"/>
      <c r="O948" s="29"/>
      <c r="P948" s="29"/>
      <c r="Q948" s="29"/>
      <c r="R948" s="29"/>
      <c r="S948" s="29"/>
      <c r="T948" s="29"/>
      <c r="U948" s="29"/>
      <c r="V948" s="29"/>
      <c r="W948" s="29"/>
      <c r="X948" s="29"/>
      <c r="Y948" s="29"/>
      <c r="Z948" s="29" t="str">
        <f t="shared" si="79"/>
        <v/>
      </c>
      <c r="AM948" s="6"/>
    </row>
    <row r="949" spans="1:39" x14ac:dyDescent="0.2">
      <c r="A949" t="str">
        <f>IFERROR(IF(AND(A938=A939,A939=A940,A940=A941,A941=A942,A942=A943,A943=A944,A944=A945,A945=A946,A946=A947,A947=A948),IF(A948+1&gt;MATCH(0,Input_Lieferant!$B$9:$B$158,-1),"",A948+1),A948),"")</f>
        <v/>
      </c>
      <c r="B949" s="29"/>
      <c r="C949" s="29"/>
      <c r="D949" s="29" t="str">
        <f t="shared" si="82"/>
        <v/>
      </c>
      <c r="E949" s="29"/>
      <c r="F949" s="29"/>
      <c r="G949" t="str">
        <f>IF(A949&lt;&gt;"", _xlfn.IFNA(INDEX(Grunddaten!$A$9:$R$134,MATCH(A949,Input_Lieferant!$B$9:$B$134,0),MATCH(Z949,Grunddaten!$A$8:$R$8,0)),""), "")&amp;""</f>
        <v/>
      </c>
      <c r="H949" s="29"/>
      <c r="I949" s="29"/>
      <c r="J949" s="29"/>
      <c r="K949" s="29"/>
      <c r="L949" s="29"/>
      <c r="M949" s="29"/>
      <c r="N949" s="29"/>
      <c r="O949" s="29"/>
      <c r="P949" s="29"/>
      <c r="Q949" s="29"/>
      <c r="R949" s="29"/>
      <c r="S949" s="29"/>
      <c r="T949" s="29"/>
      <c r="U949" s="29"/>
      <c r="V949" s="29"/>
      <c r="W949" s="29"/>
      <c r="X949" s="29"/>
      <c r="Y949" s="29"/>
      <c r="Z949" s="29" t="str">
        <f t="shared" si="79"/>
        <v/>
      </c>
      <c r="AM949" s="6"/>
    </row>
    <row r="950" spans="1:39" x14ac:dyDescent="0.2">
      <c r="A950" t="str">
        <f>IFERROR(IF(AND(A939=A940,A940=A941,A941=A942,A942=A943,A943=A944,A944=A945,A945=A946,A946=A947,A947=A948,A948=A949),IF(A949+1&gt;MATCH(0,Input_Lieferant!$B$9:$B$158,-1),"",A949+1),A949),"")</f>
        <v/>
      </c>
      <c r="B950" s="29"/>
      <c r="C950" s="29"/>
      <c r="D950" s="29" t="str">
        <f t="shared" si="82"/>
        <v/>
      </c>
      <c r="E950" s="29"/>
      <c r="F950" s="29"/>
      <c r="G950" t="str">
        <f>IF(A950&lt;&gt;"", _xlfn.IFNA(INDEX(Grunddaten!$A$9:$R$134,MATCH(A950,Input_Lieferant!$B$9:$B$134,0),MATCH(Z950,Grunddaten!$A$8:$R$8,0)),""), "")&amp;""</f>
        <v/>
      </c>
      <c r="H950" s="29"/>
      <c r="I950" s="29"/>
      <c r="J950" s="29"/>
      <c r="K950" s="29"/>
      <c r="L950" s="29"/>
      <c r="M950" s="29"/>
      <c r="N950" s="29"/>
      <c r="O950" s="29"/>
      <c r="P950" s="29"/>
      <c r="Q950" s="29"/>
      <c r="R950" s="29"/>
      <c r="S950" s="29"/>
      <c r="T950" s="29"/>
      <c r="U950" s="29"/>
      <c r="V950" s="29"/>
      <c r="W950" s="29"/>
      <c r="X950" s="29"/>
      <c r="Y950" s="29"/>
      <c r="Z950" s="29" t="str">
        <f t="shared" si="79"/>
        <v/>
      </c>
      <c r="AM950" s="6"/>
    </row>
    <row r="951" spans="1:39" x14ac:dyDescent="0.2">
      <c r="A951" t="str">
        <f>IFERROR(IF(AND(A940=A941,A941=A942,A942=A943,A943=A944,A944=A945,A945=A946,A946=A947,A947=A948,A948=A949,A949=A950),IF(A950+1&gt;MATCH(0,Input_Lieferant!$B$9:$B$158,-1),"",A950+1),A950),"")</f>
        <v/>
      </c>
      <c r="B951" s="29"/>
      <c r="C951" s="29"/>
      <c r="D951" s="29" t="str">
        <f t="shared" si="82"/>
        <v/>
      </c>
      <c r="E951" s="29"/>
      <c r="F951" s="29"/>
      <c r="G951" t="str">
        <f>IF(A951&lt;&gt;"", _xlfn.IFNA(INDEX(Grunddaten!$A$9:$R$134,MATCH(A951,Input_Lieferant!$B$9:$B$134,0),MATCH(Z951,Grunddaten!$A$8:$R$8,0)),""), "")&amp;""</f>
        <v/>
      </c>
      <c r="H951" s="29"/>
      <c r="I951" s="29"/>
      <c r="J951" s="29"/>
      <c r="K951" s="29"/>
      <c r="L951" s="29"/>
      <c r="M951" s="29"/>
      <c r="N951" s="29"/>
      <c r="O951" s="29"/>
      <c r="P951" s="29"/>
      <c r="Q951" s="29"/>
      <c r="R951" s="29"/>
      <c r="S951" s="29"/>
      <c r="T951" s="29"/>
      <c r="U951" s="29"/>
      <c r="V951" s="29"/>
      <c r="W951" s="29"/>
      <c r="X951" s="29"/>
      <c r="Y951" s="29"/>
      <c r="Z951" s="29" t="str">
        <f t="shared" si="79"/>
        <v/>
      </c>
      <c r="AM951" s="6"/>
    </row>
    <row r="952" spans="1:39" x14ac:dyDescent="0.2">
      <c r="A952" t="str">
        <f>IFERROR(IF(AND(A941=A942,A942=A943,A943=A944,A944=A945,A945=A946,A946=A947,A947=A948,A948=A949,A949=A950,A950=A951),IF(A951+1&gt;MATCH(0,Input_Lieferant!$B$9:$B$158,-1),"",A951+1),A951),"")</f>
        <v/>
      </c>
      <c r="B952" s="29"/>
      <c r="C952" s="29"/>
      <c r="D952" s="29" t="str">
        <f t="shared" si="82"/>
        <v/>
      </c>
      <c r="E952" s="29"/>
      <c r="F952" s="29"/>
      <c r="G952" t="str">
        <f>IF(A952&lt;&gt;"", _xlfn.IFNA(INDEX(Grunddaten!$A$9:$R$134,MATCH(A952,Input_Lieferant!$B$9:$B$134,0),MATCH(Z952,Grunddaten!$A$8:$R$8,0)),""), "")&amp;""</f>
        <v/>
      </c>
      <c r="H952" s="29"/>
      <c r="I952" s="29"/>
      <c r="J952" s="29"/>
      <c r="K952" s="29"/>
      <c r="L952" s="29"/>
      <c r="M952" s="29"/>
      <c r="N952" s="29"/>
      <c r="O952" s="29"/>
      <c r="P952" s="29"/>
      <c r="Q952" s="29"/>
      <c r="R952" s="29"/>
      <c r="S952" s="29"/>
      <c r="T952" s="29"/>
      <c r="U952" s="29"/>
      <c r="V952" s="29"/>
      <c r="W952" s="29"/>
      <c r="X952" s="29"/>
      <c r="Y952" s="29"/>
      <c r="Z952" s="29" t="str">
        <f t="shared" si="79"/>
        <v/>
      </c>
      <c r="AM952" s="6"/>
    </row>
    <row r="953" spans="1:39" x14ac:dyDescent="0.2">
      <c r="A953" t="str">
        <f>IFERROR(IF(AND(A942=A943,A943=A944,A944=A945,A945=A946,A946=A947,A947=A948,A948=A949,A949=A950,A950=A951,A951=A952),IF(A952+1&gt;MATCH(0,Input_Lieferant!$B$9:$B$158,-1),"",A952+1),A952),"")</f>
        <v/>
      </c>
      <c r="B953" s="29"/>
      <c r="C953" s="29"/>
      <c r="D953" s="29" t="str">
        <f t="shared" si="82"/>
        <v/>
      </c>
      <c r="E953" s="29" t="s">
        <v>178</v>
      </c>
      <c r="F953" s="29" t="s">
        <v>178</v>
      </c>
      <c r="G953" t="str">
        <f>IF(A953&lt;&gt;"", _xlfn.IFNA(INDEX(Grunddaten!$A$9:$R$134,MATCH(A953,Input_Lieferant!$B$9:$B$134,0),MATCH(Z953,Grunddaten!$A$8:$R$8,0)),""), "")&amp;""</f>
        <v/>
      </c>
      <c r="H953" s="29"/>
      <c r="I953" s="29"/>
      <c r="J953" s="29"/>
      <c r="K953" s="29"/>
      <c r="L953" s="29"/>
      <c r="M953" s="29"/>
      <c r="N953" s="29"/>
      <c r="O953" s="29"/>
      <c r="P953" s="29"/>
      <c r="Q953" s="29"/>
      <c r="R953" s="29"/>
      <c r="S953" s="29"/>
      <c r="T953" s="29"/>
      <c r="U953" s="29"/>
      <c r="V953" s="29"/>
      <c r="W953" s="29"/>
      <c r="X953" s="29"/>
      <c r="Y953" s="29"/>
      <c r="Z953" s="29" t="str">
        <f t="shared" si="79"/>
        <v/>
      </c>
      <c r="AM953" s="6"/>
    </row>
    <row r="954" spans="1:39" x14ac:dyDescent="0.2">
      <c r="A954" t="str">
        <f>IFERROR(IF(AND(A943=A944,A944=A945,A945=A946,A946=A947,A947=A948,A948=A949,A949=A950,A950=A951,A951=A952,A952=A953),IF(A953+1&gt;MATCH(0,Input_Lieferant!$B$9:$B$158,-1),"",A953+1),A953),"")</f>
        <v/>
      </c>
      <c r="B954" s="29"/>
      <c r="C954" s="29"/>
      <c r="D954" s="29" t="str">
        <f t="shared" si="82"/>
        <v/>
      </c>
      <c r="E954" s="29"/>
      <c r="F954" s="29"/>
      <c r="G954" t="str">
        <f>IF(A954&lt;&gt;"", _xlfn.IFNA(INDEX(Grunddaten!$A$9:$R$134,MATCH(A954,Input_Lieferant!$B$9:$B$134,0),MATCH(Z954,Grunddaten!$A$8:$R$8,0)),""), "")&amp;""</f>
        <v/>
      </c>
      <c r="H954" s="29"/>
      <c r="I954" s="29"/>
      <c r="J954" s="29"/>
      <c r="K954" s="29"/>
      <c r="L954" s="29"/>
      <c r="M954" s="29"/>
      <c r="N954" s="29"/>
      <c r="O954" s="29"/>
      <c r="P954" s="29"/>
      <c r="Q954" s="29"/>
      <c r="R954" s="29"/>
      <c r="S954" s="29"/>
      <c r="T954" s="29"/>
      <c r="U954" s="29"/>
      <c r="V954" s="29"/>
      <c r="W954" s="29"/>
      <c r="X954" s="29"/>
      <c r="Y954" s="29"/>
      <c r="Z954" s="29" t="str">
        <f t="shared" si="79"/>
        <v/>
      </c>
      <c r="AM954" s="6"/>
    </row>
    <row r="955" spans="1:39" x14ac:dyDescent="0.2">
      <c r="A955" t="str">
        <f>IFERROR(IF(AND(A944=A945,A945=A946,A946=A947,A947=A948,A948=A949,A949=A950,A950=A951,A951=A952,A952=A953,A953=A954),IF(A954+1&gt;MATCH(0,Input_Lieferant!$B$9:$B$158,-1),"",A954+1),A954),"")</f>
        <v/>
      </c>
      <c r="B955" s="29"/>
      <c r="C955" s="29"/>
      <c r="D955" s="29" t="str">
        <f t="shared" si="82"/>
        <v/>
      </c>
      <c r="E955" s="29"/>
      <c r="F955" s="29"/>
      <c r="G955" t="str">
        <f>IF(A955&lt;&gt;"", _xlfn.IFNA(INDEX(Grunddaten!$A$9:$R$134,MATCH(A955,Input_Lieferant!$B$9:$B$134,0),MATCH(Z955,Grunddaten!$A$8:$R$8,0)),""), "")&amp;""</f>
        <v/>
      </c>
      <c r="H955" s="29"/>
      <c r="I955" s="29"/>
      <c r="J955" s="29"/>
      <c r="K955" s="29"/>
      <c r="L955" s="29"/>
      <c r="M955" s="29"/>
      <c r="N955" s="29"/>
      <c r="O955" s="29"/>
      <c r="P955" s="29"/>
      <c r="Q955" s="29"/>
      <c r="R955" s="29"/>
      <c r="S955" s="29"/>
      <c r="T955" s="29"/>
      <c r="U955" s="29"/>
      <c r="V955" s="29"/>
      <c r="W955" s="29"/>
      <c r="X955" s="29"/>
      <c r="Y955" s="29"/>
      <c r="Z955" s="29" t="str">
        <f t="shared" si="79"/>
        <v/>
      </c>
      <c r="AM955" s="6"/>
    </row>
    <row r="956" spans="1:39" x14ac:dyDescent="0.2">
      <c r="A956" t="str">
        <f>IFERROR(IF(AND(A945=A946,A946=A947,A947=A948,A948=A949,A949=A950,A950=A951,A951=A952,A952=A953,A953=A954,A954=A955),IF(A955+1&gt;MATCH(0,Input_Lieferant!$B$9:$B$158,-1),"",A955+1),A955),"")</f>
        <v/>
      </c>
      <c r="B956" s="29"/>
      <c r="C956" s="29"/>
      <c r="D956" s="29" t="str">
        <f t="shared" si="82"/>
        <v/>
      </c>
      <c r="E956" s="29"/>
      <c r="F956" s="29"/>
      <c r="G956" t="str">
        <f>IF(A956&lt;&gt;"", _xlfn.IFNA(INDEX(Grunddaten!$A$9:$R$134,MATCH(A956,Input_Lieferant!$B$9:$B$134,0),MATCH(Z956,Grunddaten!$A$8:$R$8,0)),""), "")&amp;""</f>
        <v/>
      </c>
      <c r="H956" s="29"/>
      <c r="I956" s="29"/>
      <c r="J956" s="29"/>
      <c r="K956" s="29"/>
      <c r="L956" s="29"/>
      <c r="M956" s="29"/>
      <c r="N956" s="29"/>
      <c r="O956" s="29"/>
      <c r="P956" s="29"/>
      <c r="Q956" s="29"/>
      <c r="R956" s="29"/>
      <c r="S956" s="29"/>
      <c r="T956" s="29"/>
      <c r="U956" s="29"/>
      <c r="V956" s="29"/>
      <c r="W956" s="29"/>
      <c r="X956" s="29"/>
      <c r="Y956" s="29"/>
      <c r="Z956" s="29" t="str">
        <f t="shared" si="79"/>
        <v/>
      </c>
      <c r="AM956" s="6"/>
    </row>
    <row r="957" spans="1:39" x14ac:dyDescent="0.2">
      <c r="A957" t="str">
        <f>IFERROR(IF(AND(A946=A947,A947=A948,A948=A949,A949=A950,A950=A951,A951=A952,A952=A953,A953=A954,A954=A955,A955=A956),IF(A956+1&gt;MATCH(0,Input_Lieferant!$B$9:$B$158,-1),"",A956+1),A956),"")</f>
        <v/>
      </c>
      <c r="B957" s="29"/>
      <c r="C957" s="29"/>
      <c r="D957" s="29" t="str">
        <f t="shared" si="82"/>
        <v/>
      </c>
      <c r="E957" s="29"/>
      <c r="F957" s="29"/>
      <c r="G957" t="str">
        <f>IF(A957&lt;&gt;"", _xlfn.IFNA(INDEX(Grunddaten!$A$9:$R$134,MATCH(A957,Input_Lieferant!$B$9:$B$134,0),MATCH(Z957,Grunddaten!$A$8:$R$8,0)),""), "")&amp;""</f>
        <v/>
      </c>
      <c r="H957" s="29"/>
      <c r="I957" s="29"/>
      <c r="J957" s="29"/>
      <c r="K957" s="29"/>
      <c r="L957" s="29"/>
      <c r="M957" s="29"/>
      <c r="N957" s="29"/>
      <c r="O957" s="29"/>
      <c r="P957" s="29"/>
      <c r="Q957" s="29"/>
      <c r="R957" s="29"/>
      <c r="S957" s="29"/>
      <c r="T957" s="29"/>
      <c r="U957" s="29"/>
      <c r="V957" s="29"/>
      <c r="W957" s="29"/>
      <c r="X957" s="29"/>
      <c r="Y957" s="29"/>
      <c r="Z957" s="29" t="str">
        <f t="shared" si="79"/>
        <v/>
      </c>
      <c r="AM957" s="6"/>
    </row>
    <row r="958" spans="1:39" x14ac:dyDescent="0.2">
      <c r="A958" s="54" t="str">
        <f>IFERROR(IF(AND(A947=A948,A948=A949,A949=A950,A950=A951,A951=A952,A952=A953,A953=A954,A954=A955,A955=A956,A956=A957),IF(A957+1&gt;MATCH(0,Input_Lieferant!$B$9:$B$158,-1),"",A957+1),A957),"")</f>
        <v/>
      </c>
      <c r="B958" s="30"/>
      <c r="C958" s="30"/>
      <c r="D958" s="30" t="str">
        <f t="shared" si="82"/>
        <v/>
      </c>
      <c r="E958" s="30"/>
      <c r="F958" s="30"/>
      <c r="G958" s="54" t="str">
        <f>IF(A958&lt;&gt;"", _xlfn.IFNA(INDEX(Grunddaten!$A$9:$R$134,MATCH(A958,Input_Lieferant!$B$9:$B$134,0),MATCH(Z958,Grunddaten!$A$8:$R$8,0)),""), "")&amp;""</f>
        <v/>
      </c>
      <c r="H958" s="30"/>
      <c r="I958" s="30"/>
      <c r="J958" s="30"/>
      <c r="K958" s="30"/>
      <c r="L958" s="30"/>
      <c r="M958" s="30"/>
      <c r="N958" s="30"/>
      <c r="O958" s="30"/>
      <c r="P958" s="30"/>
      <c r="Q958" s="30"/>
      <c r="R958" s="30"/>
      <c r="S958" s="30"/>
      <c r="T958" s="30"/>
      <c r="U958" s="30"/>
      <c r="V958" s="30"/>
      <c r="W958" s="30"/>
      <c r="X958" s="30"/>
      <c r="Y958" s="30"/>
      <c r="Z958" s="89" t="str">
        <f t="shared" si="79"/>
        <v/>
      </c>
      <c r="AM958" s="6"/>
    </row>
    <row r="959" spans="1:39" x14ac:dyDescent="0.2">
      <c r="A959" t="str">
        <f>IFERROR(IF(AND(A948=A949,A949=A950,A950=A951,A951=A952,A952=A953,A953=A954,A954=A955,A955=A956,A956=A957,A957=A958),IF(A958+1&gt;MATCH(0,Input_Lieferant!$B$9:$B$158,-1),"",A958+1),A958),"")</f>
        <v/>
      </c>
      <c r="B959" s="29"/>
      <c r="C959" s="29"/>
      <c r="D959" s="29" t="str">
        <f t="shared" si="82"/>
        <v/>
      </c>
      <c r="E959" s="29"/>
      <c r="F959" s="29"/>
      <c r="G959" t="str">
        <f>IF(A959&lt;&gt;"", _xlfn.IFNA(INDEX(Grunddaten!$A$9:$R$134,MATCH(A959,Input_Lieferant!$B$9:$B$134,0),MATCH(Z959,Grunddaten!$A$8:$R$8,0)),""), "")&amp;""</f>
        <v/>
      </c>
      <c r="H959" s="29"/>
      <c r="I959" s="29"/>
      <c r="J959" s="29"/>
      <c r="K959" s="29"/>
      <c r="L959" s="29"/>
      <c r="M959" s="29"/>
      <c r="N959" s="29"/>
      <c r="O959" s="29"/>
      <c r="P959" s="29"/>
      <c r="Q959" s="29"/>
      <c r="R959" s="29"/>
      <c r="S959" s="29"/>
      <c r="T959" s="29"/>
      <c r="U959" s="29"/>
      <c r="V959" s="29"/>
      <c r="W959" s="29"/>
      <c r="X959" s="29"/>
      <c r="Y959" s="29"/>
      <c r="Z959" s="29" t="str">
        <f t="shared" si="79"/>
        <v/>
      </c>
      <c r="AM959" s="6"/>
    </row>
    <row r="960" spans="1:39" x14ac:dyDescent="0.2">
      <c r="A960" t="str">
        <f>IFERROR(IF(AND(A949=A950,A950=A951,A951=A952,A952=A953,A953=A954,A954=A955,A955=A956,A956=A957,A957=A958,A958=A959),IF(A959+1&gt;MATCH(0,Input_Lieferant!$B$9:$B$158,-1),"",A959+1),A959),"")</f>
        <v/>
      </c>
      <c r="B960" s="29"/>
      <c r="C960" s="29"/>
      <c r="D960" s="29" t="str">
        <f t="shared" si="82"/>
        <v/>
      </c>
      <c r="E960" s="29"/>
      <c r="F960" s="29"/>
      <c r="G960" t="str">
        <f>IF(A960&lt;&gt;"", _xlfn.IFNA(INDEX(Grunddaten!$A$9:$R$134,MATCH(A960,Input_Lieferant!$B$9:$B$134,0),MATCH(Z960,Grunddaten!$A$8:$R$8,0)),""), "")&amp;""</f>
        <v/>
      </c>
      <c r="H960" s="29"/>
      <c r="I960" s="29"/>
      <c r="J960" s="29"/>
      <c r="K960" s="29"/>
      <c r="L960" s="29"/>
      <c r="M960" s="29"/>
      <c r="N960" s="29"/>
      <c r="O960" s="29"/>
      <c r="P960" s="29"/>
      <c r="Q960" s="29"/>
      <c r="R960" s="29"/>
      <c r="S960" s="29"/>
      <c r="T960" s="29"/>
      <c r="U960" s="29"/>
      <c r="V960" s="29"/>
      <c r="W960" s="29"/>
      <c r="X960" s="29"/>
      <c r="Y960" s="29"/>
      <c r="Z960" s="29" t="str">
        <f t="shared" si="79"/>
        <v/>
      </c>
      <c r="AM960" s="6"/>
    </row>
    <row r="961" spans="1:39" x14ac:dyDescent="0.2">
      <c r="A961" t="str">
        <f>IFERROR(IF(AND(A950=A951,A951=A952,A952=A953,A953=A954,A954=A955,A955=A956,A956=A957,A957=A958,A958=A959,A959=A960),IF(A960+1&gt;MATCH(0,Input_Lieferant!$B$9:$B$158,-1),"",A960+1),A960),"")</f>
        <v/>
      </c>
      <c r="B961" s="29"/>
      <c r="C961" s="29"/>
      <c r="D961" s="29" t="str">
        <f t="shared" si="82"/>
        <v/>
      </c>
      <c r="E961" s="29"/>
      <c r="F961" s="29"/>
      <c r="G961" t="str">
        <f>IF(A961&lt;&gt;"", _xlfn.IFNA(INDEX(Grunddaten!$A$9:$R$134,MATCH(A961,Input_Lieferant!$B$9:$B$134,0),MATCH(Z961,Grunddaten!$A$8:$R$8,0)),""), "")&amp;""</f>
        <v/>
      </c>
      <c r="H961" s="29"/>
      <c r="I961" s="29"/>
      <c r="J961" s="29"/>
      <c r="K961" s="29"/>
      <c r="L961" s="29"/>
      <c r="M961" s="29"/>
      <c r="N961" s="29"/>
      <c r="O961" s="29"/>
      <c r="P961" s="29"/>
      <c r="Q961" s="29"/>
      <c r="R961" s="29"/>
      <c r="S961" s="29"/>
      <c r="T961" s="29"/>
      <c r="U961" s="29"/>
      <c r="V961" s="29"/>
      <c r="W961" s="29"/>
      <c r="X961" s="29"/>
      <c r="Y961" s="29"/>
      <c r="Z961" s="29" t="str">
        <f t="shared" si="79"/>
        <v/>
      </c>
      <c r="AM961" s="6"/>
    </row>
    <row r="962" spans="1:39" x14ac:dyDescent="0.2">
      <c r="A962" t="str">
        <f>IFERROR(IF(AND(A951=A952,A952=A953,A953=A954,A954=A955,A955=A956,A956=A957,A957=A958,A958=A959,A959=A960,A960=A961),IF(A961+1&gt;MATCH(0,Input_Lieferant!$B$9:$B$158,-1),"",A961+1),A961),"")</f>
        <v/>
      </c>
      <c r="B962" s="29"/>
      <c r="C962" s="29"/>
      <c r="D962" s="29" t="str">
        <f t="shared" ref="D962:D975" si="83">IF(A962="","","001")</f>
        <v/>
      </c>
      <c r="E962" s="29"/>
      <c r="F962" s="29"/>
      <c r="G962" t="str">
        <f>IF(A962&lt;&gt;"", _xlfn.IFNA(INDEX(Grunddaten!$A$9:$R$134,MATCH(A962,Input_Lieferant!$B$9:$B$134,0),MATCH(Z962,Grunddaten!$A$8:$R$8,0)),""), "")&amp;""</f>
        <v/>
      </c>
      <c r="H962" s="29"/>
      <c r="I962" s="29"/>
      <c r="J962" s="29"/>
      <c r="K962" s="29"/>
      <c r="L962" s="29"/>
      <c r="M962" s="29"/>
      <c r="N962" s="29"/>
      <c r="O962" s="29"/>
      <c r="P962" s="29"/>
      <c r="Q962" s="29"/>
      <c r="R962" s="29"/>
      <c r="S962" s="29"/>
      <c r="T962" s="29"/>
      <c r="U962" s="29"/>
      <c r="V962" s="29"/>
      <c r="W962" s="29"/>
      <c r="X962" s="29"/>
      <c r="Y962" s="29"/>
      <c r="Z962" s="29" t="str">
        <f t="shared" si="79"/>
        <v/>
      </c>
      <c r="AM962" s="6"/>
    </row>
    <row r="963" spans="1:39" x14ac:dyDescent="0.2">
      <c r="A963" t="str">
        <f>IFERROR(IF(AND(A952=A953,A953=A954,A954=A955,A955=A956,A956=A957,A957=A958,A958=A959,A959=A960,A960=A961,A961=A962),IF(A962+1&gt;MATCH(0,Input_Lieferant!$B$9:$B$158,-1),"",A962+1),A962),"")</f>
        <v/>
      </c>
      <c r="B963" s="29"/>
      <c r="C963" s="29"/>
      <c r="D963" s="29" t="str">
        <f t="shared" si="83"/>
        <v/>
      </c>
      <c r="E963" s="29"/>
      <c r="F963" s="29"/>
      <c r="G963" t="str">
        <f>IF(A963&lt;&gt;"", _xlfn.IFNA(INDEX(Grunddaten!$A$9:$R$134,MATCH(A963,Input_Lieferant!$B$9:$B$134,0),MATCH(Z963,Grunddaten!$A$8:$R$8,0)),""), "")&amp;""</f>
        <v/>
      </c>
      <c r="H963" s="29"/>
      <c r="I963" s="29"/>
      <c r="J963" s="29"/>
      <c r="K963" s="29"/>
      <c r="L963" s="29"/>
      <c r="M963" s="29"/>
      <c r="N963" s="29"/>
      <c r="O963" s="29"/>
      <c r="P963" s="29"/>
      <c r="Q963" s="29"/>
      <c r="R963" s="29"/>
      <c r="S963" s="29"/>
      <c r="T963" s="29"/>
      <c r="U963" s="29"/>
      <c r="V963" s="29"/>
      <c r="W963" s="29"/>
      <c r="X963" s="29"/>
      <c r="Y963" s="29"/>
      <c r="Z963" s="29" t="str">
        <f t="shared" si="79"/>
        <v/>
      </c>
      <c r="AM963" s="6"/>
    </row>
    <row r="964" spans="1:39" x14ac:dyDescent="0.2">
      <c r="A964" t="str">
        <f>IFERROR(IF(AND(A953=A954,A954=A955,A955=A956,A956=A957,A957=A958,A958=A959,A959=A960,A960=A961,A961=A962,A962=A963),IF(A963+1&gt;MATCH(0,Input_Lieferant!$B$9:$B$158,-1),"",A963+1),A963),"")</f>
        <v/>
      </c>
      <c r="B964" s="29"/>
      <c r="C964" s="29"/>
      <c r="D964" s="29" t="str">
        <f t="shared" si="83"/>
        <v/>
      </c>
      <c r="E964" s="29"/>
      <c r="F964" s="29"/>
      <c r="G964" t="str">
        <f>IF(A964&lt;&gt;"", _xlfn.IFNA(INDEX(Grunddaten!$A$9:$R$134,MATCH(A964,Input_Lieferant!$B$9:$B$134,0),MATCH(Z964,Grunddaten!$A$8:$R$8,0)),""), "")&amp;""</f>
        <v/>
      </c>
      <c r="H964" s="29"/>
      <c r="I964" s="29"/>
      <c r="J964" s="29"/>
      <c r="K964" s="29"/>
      <c r="L964" s="29"/>
      <c r="M964" s="29"/>
      <c r="N964" s="29"/>
      <c r="O964" s="29"/>
      <c r="P964" s="29"/>
      <c r="Q964" s="29"/>
      <c r="R964" s="29"/>
      <c r="S964" s="29"/>
      <c r="T964" s="29"/>
      <c r="U964" s="29"/>
      <c r="V964" s="29"/>
      <c r="W964" s="29"/>
      <c r="X964" s="29"/>
      <c r="Y964" s="29"/>
      <c r="Z964" s="29" t="str">
        <f t="shared" si="79"/>
        <v/>
      </c>
      <c r="AM964" s="6"/>
    </row>
    <row r="965" spans="1:39" x14ac:dyDescent="0.2">
      <c r="A965" t="str">
        <f>IFERROR(IF(AND(A954=A955,A955=A956,A956=A957,A957=A958,A958=A959,A959=A960,A960=A961,A961=A962,A962=A963,A963=A964),IF(A964+1&gt;MATCH(0,Input_Lieferant!$B$9:$B$158,-1),"",A964+1),A964),"")</f>
        <v/>
      </c>
      <c r="B965" s="29"/>
      <c r="C965" s="29"/>
      <c r="D965" s="29" t="str">
        <f t="shared" si="83"/>
        <v/>
      </c>
      <c r="E965" s="29"/>
      <c r="F965" s="29"/>
      <c r="G965" t="str">
        <f>IF(A965&lt;&gt;"", _xlfn.IFNA(INDEX(Grunddaten!$A$9:$R$134,MATCH(A965,Input_Lieferant!$B$9:$B$134,0),MATCH(Z965,Grunddaten!$A$8:$R$8,0)),""), "")&amp;""</f>
        <v/>
      </c>
      <c r="H965" s="29"/>
      <c r="I965" s="29"/>
      <c r="J965" s="29"/>
      <c r="K965" s="29"/>
      <c r="L965" s="29"/>
      <c r="M965" s="29"/>
      <c r="N965" s="29"/>
      <c r="O965" s="29"/>
      <c r="P965" s="29"/>
      <c r="Q965" s="29"/>
      <c r="R965" s="29"/>
      <c r="S965" s="29"/>
      <c r="T965" s="29"/>
      <c r="U965" s="29"/>
      <c r="V965" s="29"/>
      <c r="W965" s="29"/>
      <c r="X965" s="29"/>
      <c r="Y965" s="29"/>
      <c r="Z965" s="29" t="str">
        <f t="shared" si="79"/>
        <v/>
      </c>
      <c r="AM965" s="6"/>
    </row>
    <row r="966" spans="1:39" x14ac:dyDescent="0.2">
      <c r="A966" t="str">
        <f>IFERROR(IF(AND(A955=A956,A956=A957,A957=A958,A958=A959,A959=A960,A960=A961,A961=A962,A962=A963,A963=A964,A964=A965),IF(A965+1&gt;MATCH(0,Input_Lieferant!$B$9:$B$158,-1),"",A965+1),A965),"")</f>
        <v/>
      </c>
      <c r="B966" s="29"/>
      <c r="C966" s="29"/>
      <c r="D966" s="29" t="str">
        <f t="shared" si="83"/>
        <v/>
      </c>
      <c r="E966" s="29"/>
      <c r="F966" s="29"/>
      <c r="G966" t="str">
        <f>IF(A966&lt;&gt;"", _xlfn.IFNA(INDEX(Grunddaten!$A$9:$R$134,MATCH(A966,Input_Lieferant!$B$9:$B$134,0),MATCH(Z966,Grunddaten!$A$8:$R$8,0)),""), "")&amp;""</f>
        <v/>
      </c>
      <c r="H966" s="29"/>
      <c r="I966" s="29"/>
      <c r="J966" s="29"/>
      <c r="K966" s="29"/>
      <c r="L966" s="29"/>
      <c r="M966" s="29"/>
      <c r="N966" s="29"/>
      <c r="O966" s="29"/>
      <c r="P966" s="29"/>
      <c r="Q966" s="29"/>
      <c r="R966" s="29"/>
      <c r="S966" s="29"/>
      <c r="T966" s="29"/>
      <c r="U966" s="29"/>
      <c r="V966" s="29"/>
      <c r="W966" s="29"/>
      <c r="X966" s="29"/>
      <c r="Y966" s="29"/>
      <c r="Z966" s="29" t="str">
        <f t="shared" si="79"/>
        <v/>
      </c>
      <c r="AM966" s="6"/>
    </row>
    <row r="967" spans="1:39" x14ac:dyDescent="0.2">
      <c r="A967" t="str">
        <f>IFERROR(IF(AND(A956=A957,A957=A958,A958=A959,A959=A960,A960=A961,A961=A962,A962=A963,A963=A964,A964=A965,A965=A966),IF(A966+1&gt;MATCH(0,Input_Lieferant!$B$9:$B$158,-1),"",A966+1),A966),"")</f>
        <v/>
      </c>
      <c r="B967" s="29"/>
      <c r="C967" s="29"/>
      <c r="D967" s="29" t="str">
        <f t="shared" si="83"/>
        <v/>
      </c>
      <c r="E967" s="29" t="s">
        <v>178</v>
      </c>
      <c r="F967" s="29" t="s">
        <v>178</v>
      </c>
      <c r="G967" t="str">
        <f>IF(A967&lt;&gt;"", _xlfn.IFNA(INDEX(Grunddaten!$A$9:$R$134,MATCH(A967,Input_Lieferant!$B$9:$B$134,0),MATCH(Z967,Grunddaten!$A$8:$R$8,0)),""), "")&amp;""</f>
        <v/>
      </c>
      <c r="H967" s="29"/>
      <c r="I967" s="29"/>
      <c r="J967" s="29"/>
      <c r="K967" s="29"/>
      <c r="L967" s="29"/>
      <c r="M967" s="29"/>
      <c r="N967" s="29"/>
      <c r="O967" s="29"/>
      <c r="P967" s="29"/>
      <c r="Q967" s="29"/>
      <c r="R967" s="29"/>
      <c r="S967" s="29"/>
      <c r="T967" s="29"/>
      <c r="U967" s="29"/>
      <c r="V967" s="29"/>
      <c r="W967" s="29"/>
      <c r="X967" s="29"/>
      <c r="Y967" s="29"/>
      <c r="Z967" s="29" t="str">
        <f t="shared" si="79"/>
        <v/>
      </c>
      <c r="AM967" s="6"/>
    </row>
    <row r="968" spans="1:39" x14ac:dyDescent="0.2">
      <c r="A968" t="str">
        <f>IFERROR(IF(AND(A957=A958,A958=A959,A959=A960,A960=A961,A961=A962,A962=A963,A963=A964,A964=A965,A965=A966,A966=A967),IF(A967+1&gt;MATCH(0,Input_Lieferant!$B$9:$B$158,-1),"",A967+1),A967),"")</f>
        <v/>
      </c>
      <c r="B968" s="29"/>
      <c r="C968" s="29"/>
      <c r="D968" s="29" t="str">
        <f t="shared" si="83"/>
        <v/>
      </c>
      <c r="E968" s="29"/>
      <c r="F968" s="29"/>
      <c r="G968" t="str">
        <f>IF(A968&lt;&gt;"", _xlfn.IFNA(INDEX(Grunddaten!$A$9:$R$134,MATCH(A968,Input_Lieferant!$B$9:$B$134,0),MATCH(Z968,Grunddaten!$A$8:$R$8,0)),""), "")&amp;""</f>
        <v/>
      </c>
      <c r="H968" s="29"/>
      <c r="I968" s="29"/>
      <c r="J968" s="29"/>
      <c r="K968" s="29"/>
      <c r="L968" s="29"/>
      <c r="M968" s="29"/>
      <c r="N968" s="29"/>
      <c r="O968" s="29"/>
      <c r="P968" s="29"/>
      <c r="Q968" s="29"/>
      <c r="R968" s="29"/>
      <c r="S968" s="29"/>
      <c r="T968" s="29"/>
      <c r="U968" s="29"/>
      <c r="V968" s="29"/>
      <c r="W968" s="29"/>
      <c r="X968" s="29"/>
      <c r="Y968" s="29"/>
      <c r="Z968" s="29" t="str">
        <f t="shared" si="79"/>
        <v/>
      </c>
      <c r="AM968" s="6"/>
    </row>
    <row r="969" spans="1:39" x14ac:dyDescent="0.2">
      <c r="A969" s="54" t="str">
        <f>IFERROR(IF(AND(A958=A959,A959=A960,A960=A961,A961=A962,A962=A963,A963=A964,A964=A965,A965=A966,A966=A967,A967=A968),IF(A968+1&gt;MATCH(0,Input_Lieferant!$B$9:$B$158,-1),"",A968+1),A968),"")</f>
        <v/>
      </c>
      <c r="B969" s="30"/>
      <c r="C969" s="30"/>
      <c r="D969" s="30" t="str">
        <f t="shared" si="83"/>
        <v/>
      </c>
      <c r="E969" s="30"/>
      <c r="F969" s="30"/>
      <c r="G969" s="54" t="str">
        <f>IF(A969&lt;&gt;"", _xlfn.IFNA(INDEX(Grunddaten!$A$9:$R$134,MATCH(A969,Input_Lieferant!$B$9:$B$134,0),MATCH(Z969,Grunddaten!$A$8:$R$8,0)),""), "")&amp;""</f>
        <v/>
      </c>
      <c r="H969" s="30"/>
      <c r="I969" s="30"/>
      <c r="J969" s="30"/>
      <c r="K969" s="30"/>
      <c r="L969" s="30"/>
      <c r="M969" s="30"/>
      <c r="N969" s="30"/>
      <c r="O969" s="30"/>
      <c r="P969" s="30"/>
      <c r="Q969" s="30"/>
      <c r="R969" s="30"/>
      <c r="S969" s="30"/>
      <c r="T969" s="30"/>
      <c r="U969" s="30"/>
      <c r="V969" s="30"/>
      <c r="W969" s="30"/>
      <c r="X969" s="30"/>
      <c r="Y969" s="30"/>
      <c r="Z969" s="89" t="str">
        <f t="shared" si="79"/>
        <v/>
      </c>
      <c r="AM969" s="6"/>
    </row>
    <row r="970" spans="1:39" x14ac:dyDescent="0.2">
      <c r="A970" t="str">
        <f>IFERROR(IF(AND(A959=A960,A960=A961,A961=A962,A962=A963,A963=A964,A964=A965,A965=A966,A966=A967,A967=A968,A968=A969),IF(A969+1&gt;MATCH(0,Input_Lieferant!$B$9:$B$158,-1),"",A969+1),A969),"")</f>
        <v/>
      </c>
      <c r="B970" s="29"/>
      <c r="C970" s="29"/>
      <c r="D970" s="29" t="str">
        <f t="shared" si="83"/>
        <v/>
      </c>
      <c r="E970" s="29"/>
      <c r="F970" s="29"/>
      <c r="G970" t="str">
        <f>IF(A970&lt;&gt;"", _xlfn.IFNA(INDEX(Grunddaten!$A$9:$R$134,MATCH(A970,Input_Lieferant!$B$9:$B$134,0),MATCH(Z970,Grunddaten!$A$8:$R$8,0)),""), "")&amp;""</f>
        <v/>
      </c>
      <c r="H970" s="29"/>
      <c r="I970" s="29"/>
      <c r="J970" s="29"/>
      <c r="K970" s="29"/>
      <c r="L970" s="29"/>
      <c r="M970" s="29"/>
      <c r="N970" s="29"/>
      <c r="O970" s="29"/>
      <c r="P970" s="29"/>
      <c r="Q970" s="29"/>
      <c r="R970" s="29"/>
      <c r="S970" s="29"/>
      <c r="T970" s="29"/>
      <c r="U970" s="29"/>
      <c r="V970" s="29"/>
      <c r="W970" s="29"/>
      <c r="X970" s="29"/>
      <c r="Y970" s="29"/>
      <c r="Z970" s="29" t="str">
        <f t="shared" si="79"/>
        <v/>
      </c>
      <c r="AM970" s="6"/>
    </row>
    <row r="971" spans="1:39" x14ac:dyDescent="0.2">
      <c r="A971" t="str">
        <f>IFERROR(IF(AND(A960=A961,A961=A962,A962=A963,A963=A964,A964=A965,A965=A966,A966=A967,A967=A968,A968=A969,A969=A970),IF(A970+1&gt;MATCH(0,Input_Lieferant!$B$9:$B$158,-1),"",A970+1),A970),"")</f>
        <v/>
      </c>
      <c r="B971" s="29"/>
      <c r="C971" s="29"/>
      <c r="D971" s="29" t="str">
        <f t="shared" si="83"/>
        <v/>
      </c>
      <c r="E971" s="29"/>
      <c r="F971" s="29"/>
      <c r="G971" t="str">
        <f>IF(A971&lt;&gt;"", _xlfn.IFNA(INDEX(Grunddaten!$A$9:$R$134,MATCH(A971,Input_Lieferant!$B$9:$B$134,0),MATCH(Z971,Grunddaten!$A$8:$R$8,0)),""), "")&amp;""</f>
        <v/>
      </c>
      <c r="H971" s="29"/>
      <c r="I971" s="29"/>
      <c r="J971" s="29"/>
      <c r="K971" s="29"/>
      <c r="L971" s="29"/>
      <c r="M971" s="29"/>
      <c r="N971" s="29"/>
      <c r="O971" s="29"/>
      <c r="P971" s="29"/>
      <c r="Q971" s="29"/>
      <c r="R971" s="29"/>
      <c r="S971" s="29"/>
      <c r="T971" s="29"/>
      <c r="U971" s="29"/>
      <c r="V971" s="29"/>
      <c r="W971" s="29"/>
      <c r="X971" s="29"/>
      <c r="Y971" s="29"/>
      <c r="Z971" s="29" t="str">
        <f t="shared" si="79"/>
        <v/>
      </c>
      <c r="AM971" s="6"/>
    </row>
    <row r="972" spans="1:39" x14ac:dyDescent="0.2">
      <c r="A972" t="str">
        <f>IFERROR(IF(AND(A961=A962,A962=A963,A963=A964,A964=A965,A965=A966,A966=A967,A967=A968,A968=A969,A969=A970,A970=A971),IF(A971+1&gt;MATCH(0,Input_Lieferant!$B$9:$B$158,-1),"",A971+1),A971),"")</f>
        <v/>
      </c>
      <c r="B972" s="29"/>
      <c r="C972" s="29"/>
      <c r="D972" s="29" t="str">
        <f t="shared" si="83"/>
        <v/>
      </c>
      <c r="E972" s="29"/>
      <c r="F972" s="29"/>
      <c r="G972" t="str">
        <f>IF(A972&lt;&gt;"", _xlfn.IFNA(INDEX(Grunddaten!$A$9:$R$134,MATCH(A972,Input_Lieferant!$B$9:$B$134,0),MATCH(Z972,Grunddaten!$A$8:$R$8,0)),""), "")&amp;""</f>
        <v/>
      </c>
      <c r="H972" s="29"/>
      <c r="I972" s="29"/>
      <c r="J972" s="29"/>
      <c r="K972" s="29"/>
      <c r="L972" s="29"/>
      <c r="M972" s="29"/>
      <c r="N972" s="29"/>
      <c r="O972" s="29"/>
      <c r="P972" s="29"/>
      <c r="Q972" s="29"/>
      <c r="R972" s="29"/>
      <c r="S972" s="29"/>
      <c r="T972" s="29"/>
      <c r="U972" s="29"/>
      <c r="V972" s="29"/>
      <c r="W972" s="29"/>
      <c r="X972" s="29"/>
      <c r="Y972" s="29"/>
      <c r="Z972" s="29" t="str">
        <f t="shared" si="79"/>
        <v/>
      </c>
      <c r="AM972" s="6"/>
    </row>
    <row r="973" spans="1:39" x14ac:dyDescent="0.2">
      <c r="A973" t="str">
        <f>IFERROR(IF(AND(A962=A963,A963=A964,A964=A965,A965=A966,A966=A967,A967=A968,A968=A969,A969=A970,A970=A971,A971=A972),IF(A972+1&gt;MATCH(0,Input_Lieferant!$B$9:$B$158,-1),"",A972+1),A972),"")</f>
        <v/>
      </c>
      <c r="B973" s="29"/>
      <c r="C973" s="29"/>
      <c r="D973" s="29" t="str">
        <f t="shared" si="83"/>
        <v/>
      </c>
      <c r="E973" s="29"/>
      <c r="F973" s="29"/>
      <c r="G973" t="str">
        <f>IF(A973&lt;&gt;"", _xlfn.IFNA(INDEX(Grunddaten!$A$9:$R$134,MATCH(A973,Input_Lieferant!$B$9:$B$134,0),MATCH(Z973,Grunddaten!$A$8:$R$8,0)),""), "")&amp;""</f>
        <v/>
      </c>
      <c r="H973" s="29"/>
      <c r="I973" s="29"/>
      <c r="J973" s="29"/>
      <c r="K973" s="29"/>
      <c r="L973" s="29"/>
      <c r="M973" s="29"/>
      <c r="N973" s="29"/>
      <c r="O973" s="29"/>
      <c r="P973" s="29"/>
      <c r="Q973" s="29"/>
      <c r="R973" s="29"/>
      <c r="S973" s="29"/>
      <c r="T973" s="29"/>
      <c r="U973" s="29"/>
      <c r="V973" s="29"/>
      <c r="W973" s="29"/>
      <c r="X973" s="29"/>
      <c r="Y973" s="29"/>
      <c r="Z973" s="29" t="str">
        <f t="shared" si="79"/>
        <v/>
      </c>
      <c r="AM973" s="6"/>
    </row>
    <row r="974" spans="1:39" x14ac:dyDescent="0.2">
      <c r="A974" t="str">
        <f>IFERROR(IF(AND(A963=A964,A964=A965,A965=A966,A966=A967,A967=A968,A968=A969,A969=A970,A970=A971,A971=A972,A972=A973),IF(A973+1&gt;MATCH(0,Input_Lieferant!$B$9:$B$158,-1),"",A973+1),A973),"")</f>
        <v/>
      </c>
      <c r="B974" s="29"/>
      <c r="C974" s="29"/>
      <c r="D974" s="29" t="str">
        <f t="shared" si="83"/>
        <v/>
      </c>
      <c r="E974" s="29"/>
      <c r="F974" s="29"/>
      <c r="G974" t="str">
        <f>IF(A974&lt;&gt;"", _xlfn.IFNA(INDEX(Grunddaten!$A$9:$R$134,MATCH(A974,Input_Lieferant!$B$9:$B$134,0),MATCH(Z974,Grunddaten!$A$8:$R$8,0)),""), "")&amp;""</f>
        <v/>
      </c>
      <c r="H974" s="29"/>
      <c r="I974" s="29"/>
      <c r="J974" s="29"/>
      <c r="K974" s="29"/>
      <c r="L974" s="29"/>
      <c r="M974" s="29"/>
      <c r="N974" s="29"/>
      <c r="O974" s="29"/>
      <c r="P974" s="29"/>
      <c r="Q974" s="29"/>
      <c r="R974" s="29"/>
      <c r="S974" s="29"/>
      <c r="T974" s="29"/>
      <c r="U974" s="29"/>
      <c r="V974" s="29"/>
      <c r="W974" s="29"/>
      <c r="X974" s="29"/>
      <c r="Y974" s="29"/>
      <c r="Z974" s="29" t="str">
        <f t="shared" ref="Z974:Z1037" si="84">IF(A974&lt;&gt;"", Z963&amp;"","")</f>
        <v/>
      </c>
      <c r="AM974" s="6"/>
    </row>
    <row r="975" spans="1:39" x14ac:dyDescent="0.2">
      <c r="A975" t="str">
        <f>IFERROR(IF(AND(A964=A965,A965=A966,A966=A967,A967=A968,A968=A969,A969=A970,A970=A971,A971=A972,A972=A973,A973=A974),IF(A974+1&gt;MATCH(0,Input_Lieferant!$B$9:$B$158,-1),"",A974+1),A974),"")</f>
        <v/>
      </c>
      <c r="B975" s="29"/>
      <c r="C975" s="29"/>
      <c r="D975" s="29" t="str">
        <f t="shared" si="83"/>
        <v/>
      </c>
      <c r="E975" s="29"/>
      <c r="F975" s="29"/>
      <c r="G975" t="str">
        <f>IF(A975&lt;&gt;"", _xlfn.IFNA(INDEX(Grunddaten!$A$9:$R$134,MATCH(A975,Input_Lieferant!$B$9:$B$134,0),MATCH(Z975,Grunddaten!$A$8:$R$8,0)),""), "")&amp;""</f>
        <v/>
      </c>
      <c r="H975" s="29"/>
      <c r="I975" s="29"/>
      <c r="J975" s="29"/>
      <c r="K975" s="29"/>
      <c r="L975" s="29"/>
      <c r="M975" s="29"/>
      <c r="N975" s="29"/>
      <c r="O975" s="29"/>
      <c r="P975" s="29"/>
      <c r="Q975" s="29"/>
      <c r="R975" s="29"/>
      <c r="S975" s="29"/>
      <c r="T975" s="29"/>
      <c r="U975" s="29"/>
      <c r="V975" s="29"/>
      <c r="W975" s="29"/>
      <c r="X975" s="29"/>
      <c r="Y975" s="29"/>
      <c r="Z975" s="29" t="str">
        <f t="shared" si="84"/>
        <v/>
      </c>
      <c r="AM975" s="6"/>
    </row>
    <row r="976" spans="1:39" x14ac:dyDescent="0.2">
      <c r="A976" t="str">
        <f>IFERROR(IF(AND(A965=A966,A966=A967,A967=A968,A968=A969,A969=A970,A970=A971,A971=A972,A972=A973,A973=A974,A974=A975),IF(A975+1&gt;MATCH(0,Input_Lieferant!$B$9:$B$158,-1),"",A975+1),A975),"")</f>
        <v/>
      </c>
      <c r="B976" s="29"/>
      <c r="C976" s="29"/>
      <c r="D976" s="29" t="str">
        <f t="shared" ref="D976:D989" si="85">IF(A976="","","001")</f>
        <v/>
      </c>
      <c r="E976" s="29"/>
      <c r="F976" s="29"/>
      <c r="G976" t="str">
        <f>IF(A976&lt;&gt;"", _xlfn.IFNA(INDEX(Grunddaten!$A$9:$R$134,MATCH(A976,Input_Lieferant!$B$9:$B$134,0),MATCH(Z976,Grunddaten!$A$8:$R$8,0)),""), "")&amp;""</f>
        <v/>
      </c>
      <c r="H976" s="29"/>
      <c r="I976" s="29"/>
      <c r="J976" s="29"/>
      <c r="K976" s="29"/>
      <c r="L976" s="29"/>
      <c r="M976" s="29"/>
      <c r="N976" s="29"/>
      <c r="O976" s="29"/>
      <c r="P976" s="29"/>
      <c r="Q976" s="29"/>
      <c r="R976" s="29"/>
      <c r="S976" s="29"/>
      <c r="T976" s="29"/>
      <c r="U976" s="29"/>
      <c r="V976" s="29"/>
      <c r="W976" s="29"/>
      <c r="X976" s="29"/>
      <c r="Y976" s="29"/>
      <c r="Z976" s="29" t="str">
        <f t="shared" si="84"/>
        <v/>
      </c>
      <c r="AM976" s="6"/>
    </row>
    <row r="977" spans="1:39" x14ac:dyDescent="0.2">
      <c r="A977" t="str">
        <f>IFERROR(IF(AND(A966=A967,A967=A968,A968=A969,A969=A970,A970=A971,A971=A972,A972=A973,A973=A974,A974=A975,A975=A976),IF(A976+1&gt;MATCH(0,Input_Lieferant!$B$9:$B$158,-1),"",A976+1),A976),"")</f>
        <v/>
      </c>
      <c r="B977" s="29"/>
      <c r="C977" s="29"/>
      <c r="D977" s="29" t="str">
        <f t="shared" si="85"/>
        <v/>
      </c>
      <c r="E977" s="29"/>
      <c r="F977" s="29"/>
      <c r="G977" t="str">
        <f>IF(A977&lt;&gt;"", _xlfn.IFNA(INDEX(Grunddaten!$A$9:$R$134,MATCH(A977,Input_Lieferant!$B$9:$B$134,0),MATCH(Z977,Grunddaten!$A$8:$R$8,0)),""), "")&amp;""</f>
        <v/>
      </c>
      <c r="H977" s="29"/>
      <c r="I977" s="29"/>
      <c r="J977" s="29"/>
      <c r="K977" s="29"/>
      <c r="L977" s="29"/>
      <c r="M977" s="29"/>
      <c r="N977" s="29"/>
      <c r="O977" s="29"/>
      <c r="P977" s="29"/>
      <c r="Q977" s="29"/>
      <c r="R977" s="29"/>
      <c r="S977" s="29"/>
      <c r="T977" s="29"/>
      <c r="U977" s="29"/>
      <c r="V977" s="29"/>
      <c r="W977" s="29"/>
      <c r="X977" s="29"/>
      <c r="Y977" s="29"/>
      <c r="Z977" s="29" t="str">
        <f t="shared" si="84"/>
        <v/>
      </c>
      <c r="AM977" s="6"/>
    </row>
    <row r="978" spans="1:39" x14ac:dyDescent="0.2">
      <c r="A978" t="str">
        <f>IFERROR(IF(AND(A967=A968,A968=A969,A969=A970,A970=A971,A971=A972,A972=A973,A973=A974,A974=A975,A975=A976,A976=A977),IF(A977+1&gt;MATCH(0,Input_Lieferant!$B$9:$B$158,-1),"",A977+1),A977),"")</f>
        <v/>
      </c>
      <c r="B978" s="29"/>
      <c r="C978" s="29"/>
      <c r="D978" s="29" t="str">
        <f t="shared" si="85"/>
        <v/>
      </c>
      <c r="E978" s="29"/>
      <c r="F978" s="29"/>
      <c r="G978" t="str">
        <f>IF(A978&lt;&gt;"", _xlfn.IFNA(INDEX(Grunddaten!$A$9:$R$134,MATCH(A978,Input_Lieferant!$B$9:$B$134,0),MATCH(Z978,Grunddaten!$A$8:$R$8,0)),""), "")&amp;""</f>
        <v/>
      </c>
      <c r="H978" s="29"/>
      <c r="I978" s="29"/>
      <c r="J978" s="29"/>
      <c r="K978" s="29"/>
      <c r="L978" s="29"/>
      <c r="M978" s="29"/>
      <c r="N978" s="29"/>
      <c r="O978" s="29"/>
      <c r="P978" s="29"/>
      <c r="Q978" s="29"/>
      <c r="R978" s="29"/>
      <c r="S978" s="29"/>
      <c r="T978" s="29"/>
      <c r="U978" s="29"/>
      <c r="V978" s="29"/>
      <c r="W978" s="29"/>
      <c r="X978" s="29"/>
      <c r="Y978" s="29"/>
      <c r="Z978" s="29" t="str">
        <f t="shared" si="84"/>
        <v/>
      </c>
      <c r="AM978" s="6"/>
    </row>
    <row r="979" spans="1:39" x14ac:dyDescent="0.2">
      <c r="A979" t="str">
        <f>IFERROR(IF(AND(A968=A969,A969=A970,A970=A971,A971=A972,A972=A973,A973=A974,A974=A975,A975=A976,A976=A977,A977=A978),IF(A978+1&gt;MATCH(0,Input_Lieferant!$B$9:$B$158,-1),"",A978+1),A978),"")</f>
        <v/>
      </c>
      <c r="B979" s="29"/>
      <c r="C979" s="29"/>
      <c r="D979" s="29" t="str">
        <f t="shared" si="85"/>
        <v/>
      </c>
      <c r="E979" s="29"/>
      <c r="F979" s="29"/>
      <c r="G979" t="str">
        <f>IF(A979&lt;&gt;"", _xlfn.IFNA(INDEX(Grunddaten!$A$9:$R$134,MATCH(A979,Input_Lieferant!$B$9:$B$134,0),MATCH(Z979,Grunddaten!$A$8:$R$8,0)),""), "")&amp;""</f>
        <v/>
      </c>
      <c r="H979" s="29"/>
      <c r="I979" s="29"/>
      <c r="J979" s="29"/>
      <c r="K979" s="29"/>
      <c r="L979" s="29"/>
      <c r="M979" s="29"/>
      <c r="N979" s="29"/>
      <c r="O979" s="29"/>
      <c r="P979" s="29"/>
      <c r="Q979" s="29"/>
      <c r="R979" s="29"/>
      <c r="S979" s="29"/>
      <c r="T979" s="29"/>
      <c r="U979" s="29"/>
      <c r="V979" s="29"/>
      <c r="W979" s="29"/>
      <c r="X979" s="29"/>
      <c r="Y979" s="29"/>
      <c r="Z979" s="29" t="str">
        <f t="shared" si="84"/>
        <v/>
      </c>
      <c r="AM979" s="6"/>
    </row>
    <row r="980" spans="1:39" x14ac:dyDescent="0.2">
      <c r="A980" s="54" t="str">
        <f>IFERROR(IF(AND(A969=A970,A970=A971,A971=A972,A972=A973,A973=A974,A974=A975,A975=A976,A976=A977,A977=A978,A978=A979),IF(A979+1&gt;MATCH(0,Input_Lieferant!$B$9:$B$158,-1),"",A979+1),A979),"")</f>
        <v/>
      </c>
      <c r="B980" s="30"/>
      <c r="C980" s="30"/>
      <c r="D980" s="30" t="str">
        <f t="shared" si="85"/>
        <v/>
      </c>
      <c r="E980" s="30"/>
      <c r="F980" s="30"/>
      <c r="G980" s="54" t="str">
        <f>IF(A980&lt;&gt;"", _xlfn.IFNA(INDEX(Grunddaten!$A$9:$R$134,MATCH(A980,Input_Lieferant!$B$9:$B$134,0),MATCH(Z980,Grunddaten!$A$8:$R$8,0)),""), "")&amp;""</f>
        <v/>
      </c>
      <c r="H980" s="30"/>
      <c r="I980" s="30"/>
      <c r="J980" s="30"/>
      <c r="K980" s="30"/>
      <c r="L980" s="30"/>
      <c r="M980" s="30"/>
      <c r="N980" s="30"/>
      <c r="O980" s="30"/>
      <c r="P980" s="30"/>
      <c r="Q980" s="30"/>
      <c r="R980" s="30"/>
      <c r="S980" s="30"/>
      <c r="T980" s="30"/>
      <c r="U980" s="30"/>
      <c r="V980" s="30"/>
      <c r="W980" s="30"/>
      <c r="X980" s="30"/>
      <c r="Y980" s="30"/>
      <c r="Z980" s="89" t="str">
        <f t="shared" si="84"/>
        <v/>
      </c>
      <c r="AM980" s="6"/>
    </row>
    <row r="981" spans="1:39" x14ac:dyDescent="0.2">
      <c r="A981" t="str">
        <f>IFERROR(IF(AND(A970=A971,A971=A972,A972=A973,A973=A974,A974=A975,A975=A976,A976=A977,A977=A978,A978=A979,A979=A980),IF(A980+1&gt;MATCH(0,Input_Lieferant!$B$9:$B$158,-1),"",A980+1),A980),"")</f>
        <v/>
      </c>
      <c r="B981" s="29"/>
      <c r="C981" s="29"/>
      <c r="D981" s="29" t="str">
        <f t="shared" si="85"/>
        <v/>
      </c>
      <c r="E981" s="29" t="s">
        <v>178</v>
      </c>
      <c r="F981" s="29" t="s">
        <v>178</v>
      </c>
      <c r="G981" t="str">
        <f>IF(A981&lt;&gt;"", _xlfn.IFNA(INDEX(Grunddaten!$A$9:$R$134,MATCH(A981,Input_Lieferant!$B$9:$B$134,0),MATCH(Z981,Grunddaten!$A$8:$R$8,0)),""), "")&amp;""</f>
        <v/>
      </c>
      <c r="H981" s="29"/>
      <c r="I981" s="29"/>
      <c r="J981" s="29"/>
      <c r="K981" s="29"/>
      <c r="L981" s="29"/>
      <c r="M981" s="29"/>
      <c r="N981" s="29"/>
      <c r="O981" s="29"/>
      <c r="P981" s="29"/>
      <c r="Q981" s="29"/>
      <c r="R981" s="29"/>
      <c r="S981" s="29"/>
      <c r="T981" s="29"/>
      <c r="U981" s="29"/>
      <c r="V981" s="29"/>
      <c r="W981" s="29"/>
      <c r="X981" s="29"/>
      <c r="Y981" s="29"/>
      <c r="Z981" s="29" t="str">
        <f t="shared" si="84"/>
        <v/>
      </c>
      <c r="AM981" s="6"/>
    </row>
    <row r="982" spans="1:39" x14ac:dyDescent="0.2">
      <c r="A982" t="str">
        <f>IFERROR(IF(AND(A971=A972,A972=A973,A973=A974,A974=A975,A975=A976,A976=A977,A977=A978,A978=A979,A979=A980,A980=A981),IF(A981+1&gt;MATCH(0,Input_Lieferant!$B$9:$B$158,-1),"",A981+1),A981),"")</f>
        <v/>
      </c>
      <c r="B982" s="29"/>
      <c r="C982" s="29"/>
      <c r="D982" s="29" t="str">
        <f t="shared" si="85"/>
        <v/>
      </c>
      <c r="E982" s="29"/>
      <c r="F982" s="29"/>
      <c r="G982" t="str">
        <f>IF(A982&lt;&gt;"", _xlfn.IFNA(INDEX(Grunddaten!$A$9:$R$134,MATCH(A982,Input_Lieferant!$B$9:$B$134,0),MATCH(Z982,Grunddaten!$A$8:$R$8,0)),""), "")&amp;""</f>
        <v/>
      </c>
      <c r="H982" s="29"/>
      <c r="I982" s="29"/>
      <c r="J982" s="29"/>
      <c r="K982" s="29"/>
      <c r="L982" s="29"/>
      <c r="M982" s="29"/>
      <c r="N982" s="29"/>
      <c r="O982" s="29"/>
      <c r="P982" s="29"/>
      <c r="Q982" s="29"/>
      <c r="R982" s="29"/>
      <c r="S982" s="29"/>
      <c r="T982" s="29"/>
      <c r="U982" s="29"/>
      <c r="V982" s="29"/>
      <c r="W982" s="29"/>
      <c r="X982" s="29"/>
      <c r="Y982" s="29"/>
      <c r="Z982" s="29" t="str">
        <f t="shared" si="84"/>
        <v/>
      </c>
      <c r="AM982" s="6"/>
    </row>
    <row r="983" spans="1:39" x14ac:dyDescent="0.2">
      <c r="A983" t="str">
        <f>IFERROR(IF(AND(A972=A973,A973=A974,A974=A975,A975=A976,A976=A977,A977=A978,A978=A979,A979=A980,A980=A981,A981=A982),IF(A982+1&gt;MATCH(0,Input_Lieferant!$B$9:$B$158,-1),"",A982+1),A982),"")</f>
        <v/>
      </c>
      <c r="B983" s="29"/>
      <c r="C983" s="29"/>
      <c r="D983" s="29" t="str">
        <f t="shared" si="85"/>
        <v/>
      </c>
      <c r="E983" s="29"/>
      <c r="F983" s="29"/>
      <c r="G983" t="str">
        <f>IF(A983&lt;&gt;"", _xlfn.IFNA(INDEX(Grunddaten!$A$9:$R$134,MATCH(A983,Input_Lieferant!$B$9:$B$134,0),MATCH(Z983,Grunddaten!$A$8:$R$8,0)),""), "")&amp;""</f>
        <v/>
      </c>
      <c r="H983" s="29"/>
      <c r="I983" s="29"/>
      <c r="J983" s="29"/>
      <c r="K983" s="29"/>
      <c r="L983" s="29"/>
      <c r="M983" s="29"/>
      <c r="N983" s="29"/>
      <c r="O983" s="29"/>
      <c r="P983" s="29"/>
      <c r="Q983" s="29"/>
      <c r="R983" s="29"/>
      <c r="S983" s="29"/>
      <c r="T983" s="29"/>
      <c r="U983" s="29"/>
      <c r="V983" s="29"/>
      <c r="W983" s="29"/>
      <c r="X983" s="29"/>
      <c r="Y983" s="29"/>
      <c r="Z983" s="29" t="str">
        <f t="shared" si="84"/>
        <v/>
      </c>
      <c r="AM983" s="6"/>
    </row>
    <row r="984" spans="1:39" x14ac:dyDescent="0.2">
      <c r="A984" t="str">
        <f>IFERROR(IF(AND(A973=A974,A974=A975,A975=A976,A976=A977,A977=A978,A978=A979,A979=A980,A980=A981,A981=A982,A982=A983),IF(A983+1&gt;MATCH(0,Input_Lieferant!$B$9:$B$158,-1),"",A983+1),A983),"")</f>
        <v/>
      </c>
      <c r="B984" s="29"/>
      <c r="C984" s="29"/>
      <c r="D984" s="29" t="str">
        <f t="shared" si="85"/>
        <v/>
      </c>
      <c r="E984" s="29"/>
      <c r="F984" s="29"/>
      <c r="G984" t="str">
        <f>IF(A984&lt;&gt;"", _xlfn.IFNA(INDEX(Grunddaten!$A$9:$R$134,MATCH(A984,Input_Lieferant!$B$9:$B$134,0),MATCH(Z984,Grunddaten!$A$8:$R$8,0)),""), "")&amp;""</f>
        <v/>
      </c>
      <c r="H984" s="29"/>
      <c r="I984" s="29"/>
      <c r="J984" s="29"/>
      <c r="K984" s="29"/>
      <c r="L984" s="29"/>
      <c r="M984" s="29"/>
      <c r="N984" s="29"/>
      <c r="O984" s="29"/>
      <c r="P984" s="29"/>
      <c r="Q984" s="29"/>
      <c r="R984" s="29"/>
      <c r="S984" s="29"/>
      <c r="T984" s="29"/>
      <c r="U984" s="29"/>
      <c r="V984" s="29"/>
      <c r="W984" s="29"/>
      <c r="X984" s="29"/>
      <c r="Y984" s="29"/>
      <c r="Z984" s="29" t="str">
        <f t="shared" si="84"/>
        <v/>
      </c>
      <c r="AM984" s="6"/>
    </row>
    <row r="985" spans="1:39" x14ac:dyDescent="0.2">
      <c r="A985" t="str">
        <f>IFERROR(IF(AND(A974=A975,A975=A976,A976=A977,A977=A978,A978=A979,A979=A980,A980=A981,A981=A982,A982=A983,A983=A984),IF(A984+1&gt;MATCH(0,Input_Lieferant!$B$9:$B$158,-1),"",A984+1),A984),"")</f>
        <v/>
      </c>
      <c r="B985" s="29"/>
      <c r="C985" s="29"/>
      <c r="D985" s="29" t="str">
        <f t="shared" si="85"/>
        <v/>
      </c>
      <c r="E985" s="29"/>
      <c r="F985" s="29"/>
      <c r="G985" t="str">
        <f>IF(A985&lt;&gt;"", _xlfn.IFNA(INDEX(Grunddaten!$A$9:$R$134,MATCH(A985,Input_Lieferant!$B$9:$B$134,0),MATCH(Z985,Grunddaten!$A$8:$R$8,0)),""), "")&amp;""</f>
        <v/>
      </c>
      <c r="H985" s="29"/>
      <c r="I985" s="29"/>
      <c r="J985" s="29"/>
      <c r="K985" s="29"/>
      <c r="L985" s="29"/>
      <c r="M985" s="29"/>
      <c r="N985" s="29"/>
      <c r="O985" s="29"/>
      <c r="P985" s="29"/>
      <c r="Q985" s="29"/>
      <c r="R985" s="29"/>
      <c r="S985" s="29"/>
      <c r="T985" s="29"/>
      <c r="U985" s="29"/>
      <c r="V985" s="29"/>
      <c r="W985" s="29"/>
      <c r="X985" s="29"/>
      <c r="Y985" s="29"/>
      <c r="Z985" s="29" t="str">
        <f t="shared" si="84"/>
        <v/>
      </c>
      <c r="AM985" s="6"/>
    </row>
    <row r="986" spans="1:39" x14ac:dyDescent="0.2">
      <c r="A986" t="str">
        <f>IFERROR(IF(AND(A975=A976,A976=A977,A977=A978,A978=A979,A979=A980,A980=A981,A981=A982,A982=A983,A983=A984,A984=A985),IF(A985+1&gt;MATCH(0,Input_Lieferant!$B$9:$B$158,-1),"",A985+1),A985),"")</f>
        <v/>
      </c>
      <c r="B986" s="29"/>
      <c r="C986" s="29"/>
      <c r="D986" s="29" t="str">
        <f t="shared" si="85"/>
        <v/>
      </c>
      <c r="E986" s="29"/>
      <c r="F986" s="29"/>
      <c r="G986" t="str">
        <f>IF(A986&lt;&gt;"", _xlfn.IFNA(INDEX(Grunddaten!$A$9:$R$134,MATCH(A986,Input_Lieferant!$B$9:$B$134,0),MATCH(Z986,Grunddaten!$A$8:$R$8,0)),""), "")&amp;""</f>
        <v/>
      </c>
      <c r="H986" s="29"/>
      <c r="I986" s="29"/>
      <c r="J986" s="29"/>
      <c r="K986" s="29"/>
      <c r="L986" s="29"/>
      <c r="M986" s="29"/>
      <c r="N986" s="29"/>
      <c r="O986" s="29"/>
      <c r="P986" s="29"/>
      <c r="Q986" s="29"/>
      <c r="R986" s="29"/>
      <c r="S986" s="29"/>
      <c r="T986" s="29"/>
      <c r="U986" s="29"/>
      <c r="V986" s="29"/>
      <c r="W986" s="29"/>
      <c r="X986" s="29"/>
      <c r="Y986" s="29"/>
      <c r="Z986" s="29" t="str">
        <f t="shared" si="84"/>
        <v/>
      </c>
      <c r="AM986" s="6"/>
    </row>
    <row r="987" spans="1:39" x14ac:dyDescent="0.2">
      <c r="A987" t="str">
        <f>IFERROR(IF(AND(A976=A977,A977=A978,A978=A979,A979=A980,A980=A981,A981=A982,A982=A983,A983=A984,A984=A985,A985=A986),IF(A986+1&gt;MATCH(0,Input_Lieferant!$B$9:$B$158,-1),"",A986+1),A986),"")</f>
        <v/>
      </c>
      <c r="B987" s="29"/>
      <c r="C987" s="29"/>
      <c r="D987" s="29" t="str">
        <f t="shared" si="85"/>
        <v/>
      </c>
      <c r="E987" s="29"/>
      <c r="F987" s="29"/>
      <c r="G987" t="str">
        <f>IF(A987&lt;&gt;"", _xlfn.IFNA(INDEX(Grunddaten!$A$9:$R$134,MATCH(A987,Input_Lieferant!$B$9:$B$134,0),MATCH(Z987,Grunddaten!$A$8:$R$8,0)),""), "")&amp;""</f>
        <v/>
      </c>
      <c r="H987" s="29"/>
      <c r="I987" s="29"/>
      <c r="J987" s="29"/>
      <c r="K987" s="29"/>
      <c r="L987" s="29"/>
      <c r="M987" s="29"/>
      <c r="N987" s="29"/>
      <c r="O987" s="29"/>
      <c r="P987" s="29"/>
      <c r="Q987" s="29"/>
      <c r="R987" s="29"/>
      <c r="S987" s="29"/>
      <c r="T987" s="29"/>
      <c r="U987" s="29"/>
      <c r="V987" s="29"/>
      <c r="W987" s="29"/>
      <c r="X987" s="29"/>
      <c r="Y987" s="29"/>
      <c r="Z987" s="29" t="str">
        <f t="shared" si="84"/>
        <v/>
      </c>
      <c r="AM987" s="6"/>
    </row>
    <row r="988" spans="1:39" x14ac:dyDescent="0.2">
      <c r="A988" t="str">
        <f>IFERROR(IF(AND(A977=A978,A978=A979,A979=A980,A980=A981,A981=A982,A982=A983,A983=A984,A984=A985,A985=A986,A986=A987),IF(A987+1&gt;MATCH(0,Input_Lieferant!$B$9:$B$158,-1),"",A987+1),A987),"")</f>
        <v/>
      </c>
      <c r="B988" s="29"/>
      <c r="C988" s="29"/>
      <c r="D988" s="29" t="str">
        <f t="shared" si="85"/>
        <v/>
      </c>
      <c r="E988" s="29"/>
      <c r="F988" s="29"/>
      <c r="G988" t="str">
        <f>IF(A988&lt;&gt;"", _xlfn.IFNA(INDEX(Grunddaten!$A$9:$R$134,MATCH(A988,Input_Lieferant!$B$9:$B$134,0),MATCH(Z988,Grunddaten!$A$8:$R$8,0)),""), "")&amp;""</f>
        <v/>
      </c>
      <c r="H988" s="29"/>
      <c r="I988" s="29"/>
      <c r="J988" s="29"/>
      <c r="K988" s="29"/>
      <c r="L988" s="29"/>
      <c r="M988" s="29"/>
      <c r="N988" s="29"/>
      <c r="O988" s="29"/>
      <c r="P988" s="29"/>
      <c r="Q988" s="29"/>
      <c r="R988" s="29"/>
      <c r="S988" s="29"/>
      <c r="T988" s="29"/>
      <c r="U988" s="29"/>
      <c r="V988" s="29"/>
      <c r="W988" s="29"/>
      <c r="X988" s="29"/>
      <c r="Y988" s="29"/>
      <c r="Z988" s="29" t="str">
        <f t="shared" si="84"/>
        <v/>
      </c>
      <c r="AM988" s="6"/>
    </row>
    <row r="989" spans="1:39" x14ac:dyDescent="0.2">
      <c r="A989" t="str">
        <f>IFERROR(IF(AND(A978=A979,A979=A980,A980=A981,A981=A982,A982=A983,A983=A984,A984=A985,A985=A986,A986=A987,A987=A988),IF(A988+1&gt;MATCH(0,Input_Lieferant!$B$9:$B$158,-1),"",A988+1),A988),"")</f>
        <v/>
      </c>
      <c r="B989" s="29"/>
      <c r="C989" s="29"/>
      <c r="D989" s="29" t="str">
        <f t="shared" si="85"/>
        <v/>
      </c>
      <c r="E989" s="29"/>
      <c r="F989" s="29"/>
      <c r="G989" t="str">
        <f>IF(A989&lt;&gt;"", _xlfn.IFNA(INDEX(Grunddaten!$A$9:$R$134,MATCH(A989,Input_Lieferant!$B$9:$B$134,0),MATCH(Z989,Grunddaten!$A$8:$R$8,0)),""), "")&amp;""</f>
        <v/>
      </c>
      <c r="H989" s="29"/>
      <c r="I989" s="29"/>
      <c r="J989" s="29"/>
      <c r="K989" s="29"/>
      <c r="L989" s="29"/>
      <c r="M989" s="29"/>
      <c r="N989" s="29"/>
      <c r="O989" s="29"/>
      <c r="P989" s="29"/>
      <c r="Q989" s="29"/>
      <c r="R989" s="29"/>
      <c r="S989" s="29"/>
      <c r="T989" s="29"/>
      <c r="U989" s="29"/>
      <c r="V989" s="29"/>
      <c r="W989" s="29"/>
      <c r="X989" s="29"/>
      <c r="Y989" s="29"/>
      <c r="Z989" s="29" t="str">
        <f t="shared" si="84"/>
        <v/>
      </c>
      <c r="AM989" s="6"/>
    </row>
    <row r="990" spans="1:39" x14ac:dyDescent="0.2">
      <c r="A990" t="str">
        <f>IFERROR(IF(AND(A979=A980,A980=A981,A981=A982,A982=A983,A983=A984,A984=A985,A985=A986,A986=A987,A987=A988,A988=A989),IF(A989+1&gt;MATCH(0,Input_Lieferant!$B$9:$B$158,-1),"",A989+1),A989),"")</f>
        <v/>
      </c>
      <c r="B990" s="29"/>
      <c r="C990" s="29"/>
      <c r="D990" s="29" t="str">
        <f t="shared" ref="D990:D1003" si="86">IF(A990="","","001")</f>
        <v/>
      </c>
      <c r="E990" s="29"/>
      <c r="F990" s="29"/>
      <c r="G990" t="str">
        <f>IF(A990&lt;&gt;"", _xlfn.IFNA(INDEX(Grunddaten!$A$9:$R$134,MATCH(A990,Input_Lieferant!$B$9:$B$134,0),MATCH(Z990,Grunddaten!$A$8:$R$8,0)),""), "")&amp;""</f>
        <v/>
      </c>
      <c r="H990" s="29"/>
      <c r="I990" s="29"/>
      <c r="J990" s="29"/>
      <c r="K990" s="29"/>
      <c r="L990" s="29"/>
      <c r="M990" s="29"/>
      <c r="N990" s="29"/>
      <c r="O990" s="29"/>
      <c r="P990" s="29"/>
      <c r="Q990" s="29"/>
      <c r="R990" s="29"/>
      <c r="S990" s="29"/>
      <c r="T990" s="29"/>
      <c r="U990" s="29"/>
      <c r="V990" s="29"/>
      <c r="W990" s="29"/>
      <c r="X990" s="29"/>
      <c r="Y990" s="29"/>
      <c r="Z990" s="29" t="str">
        <f t="shared" si="84"/>
        <v/>
      </c>
      <c r="AM990" s="6"/>
    </row>
    <row r="991" spans="1:39" x14ac:dyDescent="0.2">
      <c r="A991" s="54" t="str">
        <f>IFERROR(IF(AND(A980=A981,A981=A982,A982=A983,A983=A984,A984=A985,A985=A986,A986=A987,A987=A988,A988=A989,A989=A990),IF(A990+1&gt;MATCH(0,Input_Lieferant!$B$9:$B$158,-1),"",A990+1),A990),"")</f>
        <v/>
      </c>
      <c r="B991" s="30"/>
      <c r="C991" s="30"/>
      <c r="D991" s="30" t="str">
        <f t="shared" si="86"/>
        <v/>
      </c>
      <c r="E991" s="30"/>
      <c r="F991" s="30"/>
      <c r="G991" s="54" t="str">
        <f>IF(A991&lt;&gt;"", _xlfn.IFNA(INDEX(Grunddaten!$A$9:$R$134,MATCH(A991,Input_Lieferant!$B$9:$B$134,0),MATCH(Z991,Grunddaten!$A$8:$R$8,0)),""), "")&amp;""</f>
        <v/>
      </c>
      <c r="H991" s="30"/>
      <c r="I991" s="30"/>
      <c r="J991" s="30"/>
      <c r="K991" s="30"/>
      <c r="L991" s="30"/>
      <c r="M991" s="30"/>
      <c r="N991" s="30"/>
      <c r="O991" s="30"/>
      <c r="P991" s="30"/>
      <c r="Q991" s="30"/>
      <c r="R991" s="30"/>
      <c r="S991" s="30"/>
      <c r="T991" s="30"/>
      <c r="U991" s="30"/>
      <c r="V991" s="30"/>
      <c r="W991" s="30"/>
      <c r="X991" s="30"/>
      <c r="Y991" s="30"/>
      <c r="Z991" s="89" t="str">
        <f t="shared" si="84"/>
        <v/>
      </c>
      <c r="AM991" s="6"/>
    </row>
    <row r="992" spans="1:39" x14ac:dyDescent="0.2">
      <c r="A992" t="str">
        <f>IFERROR(IF(AND(A981=A982,A982=A983,A983=A984,A984=A985,A985=A986,A986=A987,A987=A988,A988=A989,A989=A990,A990=A991),IF(A991+1&gt;MATCH(0,Input_Lieferant!$B$9:$B$158,-1),"",A991+1),A991),"")</f>
        <v/>
      </c>
      <c r="B992" s="29"/>
      <c r="C992" s="29"/>
      <c r="D992" s="29" t="str">
        <f t="shared" si="86"/>
        <v/>
      </c>
      <c r="E992" s="29"/>
      <c r="F992" s="29"/>
      <c r="G992" t="str">
        <f>IF(A992&lt;&gt;"", _xlfn.IFNA(INDEX(Grunddaten!$A$9:$R$134,MATCH(A992,Input_Lieferant!$B$9:$B$134,0),MATCH(Z992,Grunddaten!$A$8:$R$8,0)),""), "")&amp;""</f>
        <v/>
      </c>
      <c r="H992" s="29"/>
      <c r="I992" s="29"/>
      <c r="J992" s="29"/>
      <c r="K992" s="29"/>
      <c r="L992" s="29"/>
      <c r="M992" s="29"/>
      <c r="N992" s="29"/>
      <c r="O992" s="29"/>
      <c r="P992" s="29"/>
      <c r="Q992" s="29"/>
      <c r="R992" s="29"/>
      <c r="S992" s="29"/>
      <c r="T992" s="29"/>
      <c r="U992" s="29"/>
      <c r="V992" s="29"/>
      <c r="W992" s="29"/>
      <c r="X992" s="29"/>
      <c r="Y992" s="29"/>
      <c r="Z992" s="29" t="str">
        <f t="shared" si="84"/>
        <v/>
      </c>
      <c r="AM992" s="6"/>
    </row>
    <row r="993" spans="1:39" x14ac:dyDescent="0.2">
      <c r="A993" t="str">
        <f>IFERROR(IF(AND(A982=A983,A983=A984,A984=A985,A985=A986,A986=A987,A987=A988,A988=A989,A989=A990,A990=A991,A991=A992),IF(A992+1&gt;MATCH(0,Input_Lieferant!$B$9:$B$158,-1),"",A992+1),A992),"")</f>
        <v/>
      </c>
      <c r="B993" s="29"/>
      <c r="C993" s="29"/>
      <c r="D993" s="29" t="str">
        <f t="shared" si="86"/>
        <v/>
      </c>
      <c r="E993" s="29"/>
      <c r="F993" s="29"/>
      <c r="G993" t="str">
        <f>IF(A993&lt;&gt;"", _xlfn.IFNA(INDEX(Grunddaten!$A$9:$R$134,MATCH(A993,Input_Lieferant!$B$9:$B$134,0),MATCH(Z993,Grunddaten!$A$8:$R$8,0)),""), "")&amp;""</f>
        <v/>
      </c>
      <c r="H993" s="29"/>
      <c r="I993" s="29"/>
      <c r="J993" s="29"/>
      <c r="K993" s="29"/>
      <c r="L993" s="29"/>
      <c r="M993" s="29"/>
      <c r="N993" s="29"/>
      <c r="O993" s="29"/>
      <c r="P993" s="29"/>
      <c r="Q993" s="29"/>
      <c r="R993" s="29"/>
      <c r="S993" s="29"/>
      <c r="T993" s="29"/>
      <c r="U993" s="29"/>
      <c r="V993" s="29"/>
      <c r="W993" s="29"/>
      <c r="X993" s="29"/>
      <c r="Y993" s="29"/>
      <c r="Z993" s="29" t="str">
        <f t="shared" si="84"/>
        <v/>
      </c>
      <c r="AM993" s="6"/>
    </row>
    <row r="994" spans="1:39" x14ac:dyDescent="0.2">
      <c r="A994" t="str">
        <f>IFERROR(IF(AND(A983=A984,A984=A985,A985=A986,A986=A987,A987=A988,A988=A989,A989=A990,A990=A991,A991=A992,A992=A993),IF(A993+1&gt;MATCH(0,Input_Lieferant!$B$9:$B$158,-1),"",A993+1),A993),"")</f>
        <v/>
      </c>
      <c r="B994" s="29"/>
      <c r="C994" s="29"/>
      <c r="D994" s="29" t="str">
        <f t="shared" si="86"/>
        <v/>
      </c>
      <c r="E994" s="29"/>
      <c r="F994" s="29"/>
      <c r="G994" t="str">
        <f>IF(A994&lt;&gt;"", _xlfn.IFNA(INDEX(Grunddaten!$A$9:$R$134,MATCH(A994,Input_Lieferant!$B$9:$B$134,0),MATCH(Z994,Grunddaten!$A$8:$R$8,0)),""), "")&amp;""</f>
        <v/>
      </c>
      <c r="H994" s="29"/>
      <c r="I994" s="29"/>
      <c r="J994" s="29"/>
      <c r="K994" s="29"/>
      <c r="L994" s="29"/>
      <c r="M994" s="29"/>
      <c r="N994" s="29"/>
      <c r="O994" s="29"/>
      <c r="P994" s="29"/>
      <c r="Q994" s="29"/>
      <c r="R994" s="29"/>
      <c r="S994" s="29"/>
      <c r="T994" s="29"/>
      <c r="U994" s="29"/>
      <c r="V994" s="29"/>
      <c r="W994" s="29"/>
      <c r="X994" s="29"/>
      <c r="Y994" s="29"/>
      <c r="Z994" s="29" t="str">
        <f t="shared" si="84"/>
        <v/>
      </c>
      <c r="AM994" s="6"/>
    </row>
    <row r="995" spans="1:39" x14ac:dyDescent="0.2">
      <c r="A995" t="str">
        <f>IFERROR(IF(AND(A984=A985,A985=A986,A986=A987,A987=A988,A988=A989,A989=A990,A990=A991,A991=A992,A992=A993,A993=A994),IF(A994+1&gt;MATCH(0,Input_Lieferant!$B$9:$B$158,-1),"",A994+1),A994),"")</f>
        <v/>
      </c>
      <c r="B995" s="29"/>
      <c r="C995" s="29"/>
      <c r="D995" s="29" t="str">
        <f t="shared" si="86"/>
        <v/>
      </c>
      <c r="E995" s="29" t="s">
        <v>178</v>
      </c>
      <c r="F995" s="29" t="s">
        <v>178</v>
      </c>
      <c r="G995" t="str">
        <f>IF(A995&lt;&gt;"", _xlfn.IFNA(INDEX(Grunddaten!$A$9:$R$134,MATCH(A995,Input_Lieferant!$B$9:$B$134,0),MATCH(Z995,Grunddaten!$A$8:$R$8,0)),""), "")&amp;""</f>
        <v/>
      </c>
      <c r="H995" s="29"/>
      <c r="I995" s="29"/>
      <c r="J995" s="29"/>
      <c r="K995" s="29"/>
      <c r="L995" s="29"/>
      <c r="M995" s="29"/>
      <c r="N995" s="29"/>
      <c r="O995" s="29"/>
      <c r="P995" s="29"/>
      <c r="Q995" s="29"/>
      <c r="R995" s="29"/>
      <c r="S995" s="29"/>
      <c r="T995" s="29"/>
      <c r="U995" s="29"/>
      <c r="V995" s="29"/>
      <c r="W995" s="29"/>
      <c r="X995" s="29"/>
      <c r="Y995" s="29"/>
      <c r="Z995" s="29" t="str">
        <f t="shared" si="84"/>
        <v/>
      </c>
      <c r="AM995" s="6"/>
    </row>
    <row r="996" spans="1:39" x14ac:dyDescent="0.2">
      <c r="A996" t="str">
        <f>IFERROR(IF(AND(A985=A986,A986=A987,A987=A988,A988=A989,A989=A990,A990=A991,A991=A992,A992=A993,A993=A994,A994=A995),IF(A995+1&gt;MATCH(0,Input_Lieferant!$B$9:$B$158,-1),"",A995+1),A995),"")</f>
        <v/>
      </c>
      <c r="B996" s="29"/>
      <c r="C996" s="29"/>
      <c r="D996" s="29" t="str">
        <f t="shared" si="86"/>
        <v/>
      </c>
      <c r="E996" s="29"/>
      <c r="F996" s="29"/>
      <c r="G996" t="str">
        <f>IF(A996&lt;&gt;"", _xlfn.IFNA(INDEX(Grunddaten!$A$9:$R$134,MATCH(A996,Input_Lieferant!$B$9:$B$134,0),MATCH(Z996,Grunddaten!$A$8:$R$8,0)),""), "")&amp;""</f>
        <v/>
      </c>
      <c r="H996" s="29"/>
      <c r="I996" s="29"/>
      <c r="J996" s="29"/>
      <c r="K996" s="29"/>
      <c r="L996" s="29"/>
      <c r="M996" s="29"/>
      <c r="N996" s="29"/>
      <c r="O996" s="29"/>
      <c r="P996" s="29"/>
      <c r="Q996" s="29"/>
      <c r="R996" s="29"/>
      <c r="S996" s="29"/>
      <c r="T996" s="29"/>
      <c r="U996" s="29"/>
      <c r="V996" s="29"/>
      <c r="W996" s="29"/>
      <c r="X996" s="29"/>
      <c r="Y996" s="29"/>
      <c r="Z996" s="29" t="str">
        <f t="shared" si="84"/>
        <v/>
      </c>
      <c r="AM996" s="6"/>
    </row>
    <row r="997" spans="1:39" x14ac:dyDescent="0.2">
      <c r="A997" t="str">
        <f>IFERROR(IF(AND(A986=A987,A987=A988,A988=A989,A989=A990,A990=A991,A991=A992,A992=A993,A993=A994,A994=A995,A995=A996),IF(A996+1&gt;MATCH(0,Input_Lieferant!$B$9:$B$158,-1),"",A996+1),A996),"")</f>
        <v/>
      </c>
      <c r="B997" s="29"/>
      <c r="C997" s="29"/>
      <c r="D997" s="29" t="str">
        <f t="shared" si="86"/>
        <v/>
      </c>
      <c r="E997" s="29"/>
      <c r="F997" s="29"/>
      <c r="G997" t="str">
        <f>IF(A997&lt;&gt;"", _xlfn.IFNA(INDEX(Grunddaten!$A$9:$R$134,MATCH(A997,Input_Lieferant!$B$9:$B$134,0),MATCH(Z997,Grunddaten!$A$8:$R$8,0)),""), "")&amp;""</f>
        <v/>
      </c>
      <c r="H997" s="29"/>
      <c r="I997" s="29"/>
      <c r="J997" s="29"/>
      <c r="K997" s="29"/>
      <c r="L997" s="29"/>
      <c r="M997" s="29"/>
      <c r="N997" s="29"/>
      <c r="O997" s="29"/>
      <c r="P997" s="29"/>
      <c r="Q997" s="29"/>
      <c r="R997" s="29"/>
      <c r="S997" s="29"/>
      <c r="T997" s="29"/>
      <c r="U997" s="29"/>
      <c r="V997" s="29"/>
      <c r="W997" s="29"/>
      <c r="X997" s="29"/>
      <c r="Y997" s="29"/>
      <c r="Z997" s="29" t="str">
        <f t="shared" si="84"/>
        <v/>
      </c>
      <c r="AM997" s="6"/>
    </row>
    <row r="998" spans="1:39" x14ac:dyDescent="0.2">
      <c r="A998" t="str">
        <f>IFERROR(IF(AND(A987=A988,A988=A989,A989=A990,A990=A991,A991=A992,A992=A993,A993=A994,A994=A995,A995=A996,A996=A997),IF(A997+1&gt;MATCH(0,Input_Lieferant!$B$9:$B$158,-1),"",A997+1),A997),"")</f>
        <v/>
      </c>
      <c r="B998" s="29"/>
      <c r="C998" s="29"/>
      <c r="D998" s="29" t="str">
        <f t="shared" si="86"/>
        <v/>
      </c>
      <c r="E998" s="29"/>
      <c r="F998" s="29"/>
      <c r="G998" t="str">
        <f>IF(A998&lt;&gt;"", _xlfn.IFNA(INDEX(Grunddaten!$A$9:$R$134,MATCH(A998,Input_Lieferant!$B$9:$B$134,0),MATCH(Z998,Grunddaten!$A$8:$R$8,0)),""), "")&amp;""</f>
        <v/>
      </c>
      <c r="H998" s="29"/>
      <c r="I998" s="29"/>
      <c r="J998" s="29"/>
      <c r="K998" s="29"/>
      <c r="L998" s="29"/>
      <c r="M998" s="29"/>
      <c r="N998" s="29"/>
      <c r="O998" s="29"/>
      <c r="P998" s="29"/>
      <c r="Q998" s="29"/>
      <c r="R998" s="29"/>
      <c r="S998" s="29"/>
      <c r="T998" s="29"/>
      <c r="U998" s="29"/>
      <c r="V998" s="29"/>
      <c r="W998" s="29"/>
      <c r="X998" s="29"/>
      <c r="Y998" s="29"/>
      <c r="Z998" s="29" t="str">
        <f t="shared" si="84"/>
        <v/>
      </c>
      <c r="AM998" s="6"/>
    </row>
    <row r="999" spans="1:39" x14ac:dyDescent="0.2">
      <c r="A999" t="str">
        <f>IFERROR(IF(AND(A988=A989,A989=A990,A990=A991,A991=A992,A992=A993,A993=A994,A994=A995,A995=A996,A996=A997,A997=A998),IF(A998+1&gt;MATCH(0,Input_Lieferant!$B$9:$B$158,-1),"",A998+1),A998),"")</f>
        <v/>
      </c>
      <c r="B999" s="29"/>
      <c r="C999" s="29"/>
      <c r="D999" s="29" t="str">
        <f t="shared" si="86"/>
        <v/>
      </c>
      <c r="E999" s="29"/>
      <c r="F999" s="29"/>
      <c r="G999" t="str">
        <f>IF(A999&lt;&gt;"", _xlfn.IFNA(INDEX(Grunddaten!$A$9:$R$134,MATCH(A999,Input_Lieferant!$B$9:$B$134,0),MATCH(Z999,Grunddaten!$A$8:$R$8,0)),""), "")&amp;""</f>
        <v/>
      </c>
      <c r="H999" s="29"/>
      <c r="I999" s="29"/>
      <c r="J999" s="29"/>
      <c r="K999" s="29"/>
      <c r="L999" s="29"/>
      <c r="M999" s="29"/>
      <c r="N999" s="29"/>
      <c r="O999" s="29"/>
      <c r="P999" s="29"/>
      <c r="Q999" s="29"/>
      <c r="R999" s="29"/>
      <c r="S999" s="29"/>
      <c r="T999" s="29"/>
      <c r="U999" s="29"/>
      <c r="V999" s="29"/>
      <c r="W999" s="29"/>
      <c r="X999" s="29"/>
      <c r="Y999" s="29"/>
      <c r="Z999" s="29" t="str">
        <f t="shared" si="84"/>
        <v/>
      </c>
      <c r="AM999" s="6"/>
    </row>
    <row r="1000" spans="1:39" x14ac:dyDescent="0.2">
      <c r="A1000" t="str">
        <f>IFERROR(IF(AND(A989=A990,A990=A991,A991=A992,A992=A993,A993=A994,A994=A995,A995=A996,A996=A997,A997=A998,A998=A999),IF(A999+1&gt;MATCH(0,Input_Lieferant!$B$9:$B$158,-1),"",A999+1),A999),"")</f>
        <v/>
      </c>
      <c r="B1000" s="29"/>
      <c r="C1000" s="29"/>
      <c r="D1000" s="29" t="str">
        <f t="shared" si="86"/>
        <v/>
      </c>
      <c r="E1000" s="29"/>
      <c r="F1000" s="29"/>
      <c r="G1000" t="str">
        <f>IF(A1000&lt;&gt;"", _xlfn.IFNA(INDEX(Grunddaten!$A$9:$R$134,MATCH(A1000,Input_Lieferant!$B$9:$B$134,0),MATCH(Z1000,Grunddaten!$A$8:$R$8,0)),""), "")&amp;""</f>
        <v/>
      </c>
      <c r="H1000" s="29"/>
      <c r="I1000" s="29"/>
      <c r="J1000" s="29"/>
      <c r="K1000" s="29"/>
      <c r="L1000" s="29"/>
      <c r="M1000" s="29"/>
      <c r="N1000" s="29"/>
      <c r="O1000" s="29"/>
      <c r="P1000" s="29"/>
      <c r="Q1000" s="29"/>
      <c r="R1000" s="29"/>
      <c r="S1000" s="29"/>
      <c r="T1000" s="29"/>
      <c r="U1000" s="29"/>
      <c r="V1000" s="29"/>
      <c r="W1000" s="29"/>
      <c r="X1000" s="29"/>
      <c r="Y1000" s="29"/>
      <c r="Z1000" s="29" t="str">
        <f t="shared" si="84"/>
        <v/>
      </c>
      <c r="AM1000" s="6"/>
    </row>
    <row r="1001" spans="1:39" x14ac:dyDescent="0.2">
      <c r="A1001" t="str">
        <f>IFERROR(IF(AND(A990=A991,A991=A992,A992=A993,A993=A994,A994=A995,A995=A996,A996=A997,A997=A998,A998=A999,A999=A1000),IF(A1000+1&gt;MATCH(0,Input_Lieferant!$B$9:$B$158,-1),"",A1000+1),A1000),"")</f>
        <v/>
      </c>
      <c r="B1001" s="29"/>
      <c r="C1001" s="29"/>
      <c r="D1001" s="29" t="str">
        <f t="shared" si="86"/>
        <v/>
      </c>
      <c r="E1001" s="29"/>
      <c r="F1001" s="29"/>
      <c r="G1001" t="str">
        <f>IF(A1001&lt;&gt;"", _xlfn.IFNA(INDEX(Grunddaten!$A$9:$R$134,MATCH(A1001,Input_Lieferant!$B$9:$B$134,0),MATCH(Z1001,Grunddaten!$A$8:$R$8,0)),""), "")&amp;""</f>
        <v/>
      </c>
      <c r="H1001" s="29"/>
      <c r="I1001" s="29"/>
      <c r="J1001" s="29"/>
      <c r="K1001" s="29"/>
      <c r="L1001" s="29"/>
      <c r="M1001" s="29"/>
      <c r="N1001" s="29"/>
      <c r="O1001" s="29"/>
      <c r="P1001" s="29"/>
      <c r="Q1001" s="29"/>
      <c r="R1001" s="29"/>
      <c r="S1001" s="29"/>
      <c r="T1001" s="29"/>
      <c r="U1001" s="29"/>
      <c r="V1001" s="29"/>
      <c r="W1001" s="29"/>
      <c r="X1001" s="29"/>
      <c r="Y1001" s="29"/>
      <c r="Z1001" s="29" t="str">
        <f t="shared" si="84"/>
        <v/>
      </c>
      <c r="AM1001" s="6"/>
    </row>
    <row r="1002" spans="1:39" x14ac:dyDescent="0.2">
      <c r="A1002" s="54" t="str">
        <f>IFERROR(IF(AND(A991=A992,A992=A993,A993=A994,A994=A995,A995=A996,A996=A997,A997=A998,A998=A999,A999=A1000,A1000=A1001),IF(A1001+1&gt;MATCH(0,Input_Lieferant!$B$9:$B$158,-1),"",A1001+1),A1001),"")</f>
        <v/>
      </c>
      <c r="B1002" s="30"/>
      <c r="C1002" s="30"/>
      <c r="D1002" s="30" t="str">
        <f t="shared" si="86"/>
        <v/>
      </c>
      <c r="E1002" s="30"/>
      <c r="F1002" s="30"/>
      <c r="G1002" s="54" t="str">
        <f>IF(A1002&lt;&gt;"", _xlfn.IFNA(INDEX(Grunddaten!$A$9:$R$134,MATCH(A1002,Input_Lieferant!$B$9:$B$134,0),MATCH(Z1002,Grunddaten!$A$8:$R$8,0)),""), "")&amp;""</f>
        <v/>
      </c>
      <c r="H1002" s="30"/>
      <c r="I1002" s="30"/>
      <c r="J1002" s="30"/>
      <c r="K1002" s="30"/>
      <c r="L1002" s="30"/>
      <c r="M1002" s="30"/>
      <c r="N1002" s="30"/>
      <c r="O1002" s="30"/>
      <c r="P1002" s="30"/>
      <c r="Q1002" s="30"/>
      <c r="R1002" s="30"/>
      <c r="S1002" s="30"/>
      <c r="T1002" s="30"/>
      <c r="U1002" s="30"/>
      <c r="V1002" s="30"/>
      <c r="W1002" s="30"/>
      <c r="X1002" s="30"/>
      <c r="Y1002" s="30"/>
      <c r="Z1002" s="89" t="str">
        <f t="shared" si="84"/>
        <v/>
      </c>
      <c r="AM1002" s="6"/>
    </row>
    <row r="1003" spans="1:39" x14ac:dyDescent="0.2">
      <c r="A1003" t="str">
        <f>IFERROR(IF(AND(A992=A993,A993=A994,A994=A995,A995=A996,A996=A997,A997=A998,A998=A999,A999=A1000,A1000=A1001,A1001=A1002),IF(A1002+1&gt;MATCH(0,Input_Lieferant!$B$9:$B$158,-1),"",A1002+1),A1002),"")</f>
        <v/>
      </c>
      <c r="B1003" s="29"/>
      <c r="C1003" s="29"/>
      <c r="D1003" s="29" t="str">
        <f t="shared" si="86"/>
        <v/>
      </c>
      <c r="E1003" s="29"/>
      <c r="F1003" s="29"/>
      <c r="G1003" t="str">
        <f>IF(A1003&lt;&gt;"", _xlfn.IFNA(INDEX(Grunddaten!$A$9:$R$134,MATCH(A1003,Input_Lieferant!$B$9:$B$134,0),MATCH(Z1003,Grunddaten!$A$8:$R$8,0)),""), "")&amp;""</f>
        <v/>
      </c>
      <c r="H1003" s="29"/>
      <c r="I1003" s="29"/>
      <c r="J1003" s="29"/>
      <c r="K1003" s="29"/>
      <c r="L1003" s="29"/>
      <c r="M1003" s="29"/>
      <c r="N1003" s="29"/>
      <c r="O1003" s="29"/>
      <c r="P1003" s="29"/>
      <c r="Q1003" s="29"/>
      <c r="R1003" s="29"/>
      <c r="S1003" s="29"/>
      <c r="T1003" s="29"/>
      <c r="U1003" s="29"/>
      <c r="V1003" s="29"/>
      <c r="W1003" s="29"/>
      <c r="X1003" s="29"/>
      <c r="Y1003" s="29"/>
      <c r="Z1003" s="29" t="str">
        <f t="shared" si="84"/>
        <v/>
      </c>
      <c r="AM1003" s="6"/>
    </row>
    <row r="1004" spans="1:39" x14ac:dyDescent="0.2">
      <c r="A1004" t="str">
        <f>IFERROR(IF(AND(A993=A994,A994=A995,A995=A996,A996=A997,A997=A998,A998=A999,A999=A1000,A1000=A1001,A1001=A1002,A1002=A1003),IF(A1003+1&gt;MATCH(0,Input_Lieferant!$B$9:$B$158,-1),"",A1003+1),A1003),"")</f>
        <v/>
      </c>
      <c r="B1004" s="29"/>
      <c r="C1004" s="29"/>
      <c r="D1004" s="29" t="str">
        <f t="shared" ref="D1004:D1017" si="87">IF(A1004="","","001")</f>
        <v/>
      </c>
      <c r="E1004" s="29"/>
      <c r="F1004" s="29"/>
      <c r="G1004" t="str">
        <f>IF(A1004&lt;&gt;"", _xlfn.IFNA(INDEX(Grunddaten!$A$9:$R$134,MATCH(A1004,Input_Lieferant!$B$9:$B$134,0),MATCH(Z1004,Grunddaten!$A$8:$R$8,0)),""), "")&amp;""</f>
        <v/>
      </c>
      <c r="H1004" s="29"/>
      <c r="I1004" s="29"/>
      <c r="J1004" s="29"/>
      <c r="K1004" s="29"/>
      <c r="L1004" s="29"/>
      <c r="M1004" s="29"/>
      <c r="N1004" s="29"/>
      <c r="O1004" s="29"/>
      <c r="P1004" s="29"/>
      <c r="Q1004" s="29"/>
      <c r="R1004" s="29"/>
      <c r="S1004" s="29"/>
      <c r="T1004" s="29"/>
      <c r="U1004" s="29"/>
      <c r="V1004" s="29"/>
      <c r="W1004" s="29"/>
      <c r="X1004" s="29"/>
      <c r="Y1004" s="29"/>
      <c r="Z1004" s="29" t="str">
        <f t="shared" si="84"/>
        <v/>
      </c>
      <c r="AM1004" s="6"/>
    </row>
    <row r="1005" spans="1:39" x14ac:dyDescent="0.2">
      <c r="A1005" t="str">
        <f>IFERROR(IF(AND(A994=A995,A995=A996,A996=A997,A997=A998,A998=A999,A999=A1000,A1000=A1001,A1001=A1002,A1002=A1003,A1003=A1004),IF(A1004+1&gt;MATCH(0,Input_Lieferant!$B$9:$B$158,-1),"",A1004+1),A1004),"")</f>
        <v/>
      </c>
      <c r="B1005" s="29"/>
      <c r="C1005" s="29"/>
      <c r="D1005" s="29" t="str">
        <f t="shared" si="87"/>
        <v/>
      </c>
      <c r="E1005" s="29"/>
      <c r="F1005" s="29"/>
      <c r="G1005" t="str">
        <f>IF(A1005&lt;&gt;"", _xlfn.IFNA(INDEX(Grunddaten!$A$9:$R$134,MATCH(A1005,Input_Lieferant!$B$9:$B$134,0),MATCH(Z1005,Grunddaten!$A$8:$R$8,0)),""), "")&amp;""</f>
        <v/>
      </c>
      <c r="H1005" s="29"/>
      <c r="I1005" s="29"/>
      <c r="J1005" s="29"/>
      <c r="K1005" s="29"/>
      <c r="L1005" s="29"/>
      <c r="M1005" s="29"/>
      <c r="N1005" s="29"/>
      <c r="O1005" s="29"/>
      <c r="P1005" s="29"/>
      <c r="Q1005" s="29"/>
      <c r="R1005" s="29"/>
      <c r="S1005" s="29"/>
      <c r="T1005" s="29"/>
      <c r="U1005" s="29"/>
      <c r="V1005" s="29"/>
      <c r="W1005" s="29"/>
      <c r="X1005" s="29"/>
      <c r="Y1005" s="29"/>
      <c r="Z1005" s="29" t="str">
        <f t="shared" si="84"/>
        <v/>
      </c>
      <c r="AM1005" s="6"/>
    </row>
    <row r="1006" spans="1:39" x14ac:dyDescent="0.2">
      <c r="A1006" t="str">
        <f>IFERROR(IF(AND(A995=A996,A996=A997,A997=A998,A998=A999,A999=A1000,A1000=A1001,A1001=A1002,A1002=A1003,A1003=A1004,A1004=A1005),IF(A1005+1&gt;MATCH(0,Input_Lieferant!$B$9:$B$158,-1),"",A1005+1),A1005),"")</f>
        <v/>
      </c>
      <c r="B1006" s="29"/>
      <c r="C1006" s="29"/>
      <c r="D1006" s="29" t="str">
        <f t="shared" si="87"/>
        <v/>
      </c>
      <c r="E1006" s="29"/>
      <c r="F1006" s="29"/>
      <c r="G1006" t="str">
        <f>IF(A1006&lt;&gt;"", _xlfn.IFNA(INDEX(Grunddaten!$A$9:$R$134,MATCH(A1006,Input_Lieferant!$B$9:$B$134,0),MATCH(Z1006,Grunddaten!$A$8:$R$8,0)),""), "")&amp;""</f>
        <v/>
      </c>
      <c r="H1006" s="29"/>
      <c r="I1006" s="29"/>
      <c r="J1006" s="29"/>
      <c r="K1006" s="29"/>
      <c r="L1006" s="29"/>
      <c r="M1006" s="29"/>
      <c r="N1006" s="29"/>
      <c r="O1006" s="29"/>
      <c r="P1006" s="29"/>
      <c r="Q1006" s="29"/>
      <c r="R1006" s="29"/>
      <c r="S1006" s="29"/>
      <c r="T1006" s="29"/>
      <c r="U1006" s="29"/>
      <c r="V1006" s="29"/>
      <c r="W1006" s="29"/>
      <c r="X1006" s="29"/>
      <c r="Y1006" s="29"/>
      <c r="Z1006" s="29" t="str">
        <f t="shared" si="84"/>
        <v/>
      </c>
      <c r="AM1006" s="6"/>
    </row>
    <row r="1007" spans="1:39" x14ac:dyDescent="0.2">
      <c r="A1007" t="str">
        <f>IFERROR(IF(AND(A996=A997,A997=A998,A998=A999,A999=A1000,A1000=A1001,A1001=A1002,A1002=A1003,A1003=A1004,A1004=A1005,A1005=A1006),IF(A1006+1&gt;MATCH(0,Input_Lieferant!$B$9:$B$158,-1),"",A1006+1),A1006),"")</f>
        <v/>
      </c>
      <c r="B1007" s="29"/>
      <c r="C1007" s="29"/>
      <c r="D1007" s="29" t="str">
        <f t="shared" si="87"/>
        <v/>
      </c>
      <c r="E1007" s="29"/>
      <c r="F1007" s="29"/>
      <c r="G1007" t="str">
        <f>IF(A1007&lt;&gt;"", _xlfn.IFNA(INDEX(Grunddaten!$A$9:$R$134,MATCH(A1007,Input_Lieferant!$B$9:$B$134,0),MATCH(Z1007,Grunddaten!$A$8:$R$8,0)),""), "")&amp;""</f>
        <v/>
      </c>
      <c r="H1007" s="29"/>
      <c r="I1007" s="29"/>
      <c r="J1007" s="29"/>
      <c r="K1007" s="29"/>
      <c r="L1007" s="29"/>
      <c r="M1007" s="29"/>
      <c r="N1007" s="29"/>
      <c r="O1007" s="29"/>
      <c r="P1007" s="29"/>
      <c r="Q1007" s="29"/>
      <c r="R1007" s="29"/>
      <c r="S1007" s="29"/>
      <c r="T1007" s="29"/>
      <c r="U1007" s="29"/>
      <c r="V1007" s="29"/>
      <c r="W1007" s="29"/>
      <c r="X1007" s="29"/>
      <c r="Y1007" s="29"/>
      <c r="Z1007" s="29" t="str">
        <f t="shared" si="84"/>
        <v/>
      </c>
      <c r="AM1007" s="6"/>
    </row>
    <row r="1008" spans="1:39" x14ac:dyDescent="0.2">
      <c r="A1008" t="str">
        <f>IFERROR(IF(AND(A997=A998,A998=A999,A999=A1000,A1000=A1001,A1001=A1002,A1002=A1003,A1003=A1004,A1004=A1005,A1005=A1006,A1006=A1007),IF(A1007+1&gt;MATCH(0,Input_Lieferant!$B$9:$B$158,-1),"",A1007+1),A1007),"")</f>
        <v/>
      </c>
      <c r="B1008" s="29"/>
      <c r="C1008" s="29"/>
      <c r="D1008" s="29" t="str">
        <f t="shared" si="87"/>
        <v/>
      </c>
      <c r="E1008" s="29"/>
      <c r="F1008" s="29"/>
      <c r="G1008" t="str">
        <f>IF(A1008&lt;&gt;"", _xlfn.IFNA(INDEX(Grunddaten!$A$9:$R$134,MATCH(A1008,Input_Lieferant!$B$9:$B$134,0),MATCH(Z1008,Grunddaten!$A$8:$R$8,0)),""), "")&amp;""</f>
        <v/>
      </c>
      <c r="H1008" s="29"/>
      <c r="I1008" s="29"/>
      <c r="J1008" s="29"/>
      <c r="K1008" s="29"/>
      <c r="L1008" s="29"/>
      <c r="M1008" s="29"/>
      <c r="N1008" s="29"/>
      <c r="O1008" s="29"/>
      <c r="P1008" s="29"/>
      <c r="Q1008" s="29"/>
      <c r="R1008" s="29"/>
      <c r="S1008" s="29"/>
      <c r="T1008" s="29"/>
      <c r="U1008" s="29"/>
      <c r="V1008" s="29"/>
      <c r="W1008" s="29"/>
      <c r="X1008" s="29"/>
      <c r="Y1008" s="29"/>
      <c r="Z1008" s="29" t="str">
        <f t="shared" si="84"/>
        <v/>
      </c>
      <c r="AM1008" s="6"/>
    </row>
    <row r="1009" spans="1:39" x14ac:dyDescent="0.2">
      <c r="A1009" t="str">
        <f>IFERROR(IF(AND(A998=A999,A999=A1000,A1000=A1001,A1001=A1002,A1002=A1003,A1003=A1004,A1004=A1005,A1005=A1006,A1006=A1007,A1007=A1008),IF(A1008+1&gt;MATCH(0,Input_Lieferant!$B$9:$B$158,-1),"",A1008+1),A1008),"")</f>
        <v/>
      </c>
      <c r="B1009" s="29"/>
      <c r="C1009" s="29"/>
      <c r="D1009" s="29" t="str">
        <f t="shared" si="87"/>
        <v/>
      </c>
      <c r="E1009" s="29" t="s">
        <v>178</v>
      </c>
      <c r="F1009" s="29" t="s">
        <v>178</v>
      </c>
      <c r="G1009" t="str">
        <f>IF(A1009&lt;&gt;"", _xlfn.IFNA(INDEX(Grunddaten!$A$9:$R$134,MATCH(A1009,Input_Lieferant!$B$9:$B$134,0),MATCH(Z1009,Grunddaten!$A$8:$R$8,0)),""), "")&amp;""</f>
        <v/>
      </c>
      <c r="H1009" s="29"/>
      <c r="I1009" s="29"/>
      <c r="J1009" s="29"/>
      <c r="K1009" s="29"/>
      <c r="L1009" s="29"/>
      <c r="M1009" s="29"/>
      <c r="N1009" s="29"/>
      <c r="O1009" s="29"/>
      <c r="P1009" s="29"/>
      <c r="Q1009" s="29"/>
      <c r="R1009" s="29"/>
      <c r="S1009" s="29"/>
      <c r="T1009" s="29"/>
      <c r="U1009" s="29"/>
      <c r="V1009" s="29"/>
      <c r="W1009" s="29"/>
      <c r="X1009" s="29"/>
      <c r="Y1009" s="29"/>
      <c r="Z1009" s="29" t="str">
        <f t="shared" si="84"/>
        <v/>
      </c>
      <c r="AM1009" s="6"/>
    </row>
    <row r="1010" spans="1:39" x14ac:dyDescent="0.2">
      <c r="A1010" t="str">
        <f>IFERROR(IF(AND(A999=A1000,A1000=A1001,A1001=A1002,A1002=A1003,A1003=A1004,A1004=A1005,A1005=A1006,A1006=A1007,A1007=A1008,A1008=A1009),IF(A1009+1&gt;MATCH(0,Input_Lieferant!$B$9:$B$158,-1),"",A1009+1),A1009),"")</f>
        <v/>
      </c>
      <c r="B1010" s="29"/>
      <c r="C1010" s="29"/>
      <c r="D1010" s="29" t="str">
        <f t="shared" si="87"/>
        <v/>
      </c>
      <c r="E1010" s="29"/>
      <c r="F1010" s="29"/>
      <c r="G1010" t="str">
        <f>IF(A1010&lt;&gt;"", _xlfn.IFNA(INDEX(Grunddaten!$A$9:$R$134,MATCH(A1010,Input_Lieferant!$B$9:$B$134,0),MATCH(Z1010,Grunddaten!$A$8:$R$8,0)),""), "")&amp;""</f>
        <v/>
      </c>
      <c r="H1010" s="29"/>
      <c r="I1010" s="29"/>
      <c r="J1010" s="29"/>
      <c r="K1010" s="29"/>
      <c r="L1010" s="29"/>
      <c r="M1010" s="29"/>
      <c r="N1010" s="29"/>
      <c r="O1010" s="29"/>
      <c r="P1010" s="29"/>
      <c r="Q1010" s="29"/>
      <c r="R1010" s="29"/>
      <c r="S1010" s="29"/>
      <c r="T1010" s="29"/>
      <c r="U1010" s="29"/>
      <c r="V1010" s="29"/>
      <c r="W1010" s="29"/>
      <c r="X1010" s="29"/>
      <c r="Y1010" s="29"/>
      <c r="Z1010" s="29" t="str">
        <f t="shared" si="84"/>
        <v/>
      </c>
      <c r="AM1010" s="6"/>
    </row>
    <row r="1011" spans="1:39" x14ac:dyDescent="0.2">
      <c r="A1011" t="str">
        <f>IFERROR(IF(AND(A1000=A1001,A1001=A1002,A1002=A1003,A1003=A1004,A1004=A1005,A1005=A1006,A1006=A1007,A1007=A1008,A1008=A1009,A1009=A1010),IF(A1010+1&gt;MATCH(0,Input_Lieferant!$B$9:$B$158,-1),"",A1010+1),A1010),"")</f>
        <v/>
      </c>
      <c r="B1011" s="29"/>
      <c r="C1011" s="29"/>
      <c r="D1011" s="29" t="str">
        <f t="shared" si="87"/>
        <v/>
      </c>
      <c r="E1011" s="29"/>
      <c r="F1011" s="29"/>
      <c r="G1011" t="str">
        <f>IF(A1011&lt;&gt;"", _xlfn.IFNA(INDEX(Grunddaten!$A$9:$R$134,MATCH(A1011,Input_Lieferant!$B$9:$B$134,0),MATCH(Z1011,Grunddaten!$A$8:$R$8,0)),""), "")&amp;""</f>
        <v/>
      </c>
      <c r="H1011" s="29"/>
      <c r="I1011" s="29"/>
      <c r="J1011" s="29"/>
      <c r="K1011" s="29"/>
      <c r="L1011" s="29"/>
      <c r="M1011" s="29"/>
      <c r="N1011" s="29"/>
      <c r="O1011" s="29"/>
      <c r="P1011" s="29"/>
      <c r="Q1011" s="29"/>
      <c r="R1011" s="29"/>
      <c r="S1011" s="29"/>
      <c r="T1011" s="29"/>
      <c r="U1011" s="29"/>
      <c r="V1011" s="29"/>
      <c r="W1011" s="29"/>
      <c r="X1011" s="29"/>
      <c r="Y1011" s="29"/>
      <c r="Z1011" s="29" t="str">
        <f t="shared" si="84"/>
        <v/>
      </c>
      <c r="AM1011" s="6"/>
    </row>
    <row r="1012" spans="1:39" x14ac:dyDescent="0.2">
      <c r="A1012" t="str">
        <f>IFERROR(IF(AND(A1001=A1002,A1002=A1003,A1003=A1004,A1004=A1005,A1005=A1006,A1006=A1007,A1007=A1008,A1008=A1009,A1009=A1010,A1010=A1011),IF(A1011+1&gt;MATCH(0,Input_Lieferant!$B$9:$B$158,-1),"",A1011+1),A1011),"")</f>
        <v/>
      </c>
      <c r="B1012" s="29"/>
      <c r="C1012" s="29"/>
      <c r="D1012" s="29" t="str">
        <f t="shared" si="87"/>
        <v/>
      </c>
      <c r="E1012" s="29"/>
      <c r="F1012" s="29"/>
      <c r="G1012" t="str">
        <f>IF(A1012&lt;&gt;"", _xlfn.IFNA(INDEX(Grunddaten!$A$9:$R$134,MATCH(A1012,Input_Lieferant!$B$9:$B$134,0),MATCH(Z1012,Grunddaten!$A$8:$R$8,0)),""), "")&amp;""</f>
        <v/>
      </c>
      <c r="H1012" s="29"/>
      <c r="I1012" s="29"/>
      <c r="J1012" s="29"/>
      <c r="K1012" s="29"/>
      <c r="L1012" s="29"/>
      <c r="M1012" s="29"/>
      <c r="N1012" s="29"/>
      <c r="O1012" s="29"/>
      <c r="P1012" s="29"/>
      <c r="Q1012" s="29"/>
      <c r="R1012" s="29"/>
      <c r="S1012" s="29"/>
      <c r="T1012" s="29"/>
      <c r="U1012" s="29"/>
      <c r="V1012" s="29"/>
      <c r="W1012" s="29"/>
      <c r="X1012" s="29"/>
      <c r="Y1012" s="29"/>
      <c r="Z1012" s="29" t="str">
        <f t="shared" si="84"/>
        <v/>
      </c>
      <c r="AM1012" s="6"/>
    </row>
    <row r="1013" spans="1:39" x14ac:dyDescent="0.2">
      <c r="A1013" s="54" t="str">
        <f>IFERROR(IF(AND(A1002=A1003,A1003=A1004,A1004=A1005,A1005=A1006,A1006=A1007,A1007=A1008,A1008=A1009,A1009=A1010,A1010=A1011,A1011=A1012),IF(A1012+1&gt;MATCH(0,Input_Lieferant!$B$9:$B$158,-1),"",A1012+1),A1012),"")</f>
        <v/>
      </c>
      <c r="B1013" s="30"/>
      <c r="C1013" s="30"/>
      <c r="D1013" s="30" t="str">
        <f t="shared" si="87"/>
        <v/>
      </c>
      <c r="E1013" s="30"/>
      <c r="F1013" s="30"/>
      <c r="G1013" s="54" t="str">
        <f>IF(A1013&lt;&gt;"", _xlfn.IFNA(INDEX(Grunddaten!$A$9:$R$134,MATCH(A1013,Input_Lieferant!$B$9:$B$134,0),MATCH(Z1013,Grunddaten!$A$8:$R$8,0)),""), "")&amp;""</f>
        <v/>
      </c>
      <c r="H1013" s="30"/>
      <c r="I1013" s="30"/>
      <c r="J1013" s="30"/>
      <c r="K1013" s="30"/>
      <c r="L1013" s="30"/>
      <c r="M1013" s="30"/>
      <c r="N1013" s="30"/>
      <c r="O1013" s="30"/>
      <c r="P1013" s="30"/>
      <c r="Q1013" s="30"/>
      <c r="R1013" s="30"/>
      <c r="S1013" s="30"/>
      <c r="T1013" s="30"/>
      <c r="U1013" s="30"/>
      <c r="V1013" s="30"/>
      <c r="W1013" s="30"/>
      <c r="X1013" s="30"/>
      <c r="Y1013" s="30"/>
      <c r="Z1013" s="89" t="str">
        <f t="shared" si="84"/>
        <v/>
      </c>
      <c r="AM1013" s="6"/>
    </row>
    <row r="1014" spans="1:39" x14ac:dyDescent="0.2">
      <c r="A1014" t="str">
        <f>IFERROR(IF(AND(A1003=A1004,A1004=A1005,A1005=A1006,A1006=A1007,A1007=A1008,A1008=A1009,A1009=A1010,A1010=A1011,A1011=A1012,A1012=A1013),IF(A1013+1&gt;MATCH(0,Input_Lieferant!$B$9:$B$158,-1),"",A1013+1),A1013),"")</f>
        <v/>
      </c>
      <c r="B1014" s="29"/>
      <c r="C1014" s="29"/>
      <c r="D1014" s="29" t="str">
        <f t="shared" si="87"/>
        <v/>
      </c>
      <c r="E1014" s="29"/>
      <c r="F1014" s="29"/>
      <c r="G1014" t="str">
        <f>IF(A1014&lt;&gt;"", _xlfn.IFNA(INDEX(Grunddaten!$A$9:$R$134,MATCH(A1014,Input_Lieferant!$B$9:$B$134,0),MATCH(Z1014,Grunddaten!$A$8:$R$8,0)),""), "")&amp;""</f>
        <v/>
      </c>
      <c r="H1014" s="29"/>
      <c r="I1014" s="29"/>
      <c r="J1014" s="29"/>
      <c r="K1014" s="29"/>
      <c r="L1014" s="29"/>
      <c r="M1014" s="29"/>
      <c r="N1014" s="29"/>
      <c r="O1014" s="29"/>
      <c r="P1014" s="29"/>
      <c r="Q1014" s="29"/>
      <c r="R1014" s="29"/>
      <c r="S1014" s="29"/>
      <c r="T1014" s="29"/>
      <c r="U1014" s="29"/>
      <c r="V1014" s="29"/>
      <c r="W1014" s="29"/>
      <c r="X1014" s="29"/>
      <c r="Y1014" s="29"/>
      <c r="Z1014" s="29" t="str">
        <f t="shared" si="84"/>
        <v/>
      </c>
      <c r="AM1014" s="6"/>
    </row>
    <row r="1015" spans="1:39" x14ac:dyDescent="0.2">
      <c r="A1015" t="str">
        <f>IFERROR(IF(AND(A1004=A1005,A1005=A1006,A1006=A1007,A1007=A1008,A1008=A1009,A1009=A1010,A1010=A1011,A1011=A1012,A1012=A1013,A1013=A1014),IF(A1014+1&gt;MATCH(0,Input_Lieferant!$B$9:$B$158,-1),"",A1014+1),A1014),"")</f>
        <v/>
      </c>
      <c r="B1015" s="29"/>
      <c r="C1015" s="29"/>
      <c r="D1015" s="29" t="str">
        <f t="shared" si="87"/>
        <v/>
      </c>
      <c r="E1015" s="29"/>
      <c r="F1015" s="29"/>
      <c r="G1015" t="str">
        <f>IF(A1015&lt;&gt;"", _xlfn.IFNA(INDEX(Grunddaten!$A$9:$R$134,MATCH(A1015,Input_Lieferant!$B$9:$B$134,0),MATCH(Z1015,Grunddaten!$A$8:$R$8,0)),""), "")&amp;""</f>
        <v/>
      </c>
      <c r="H1015" s="29"/>
      <c r="I1015" s="29"/>
      <c r="J1015" s="29"/>
      <c r="K1015" s="29"/>
      <c r="L1015" s="29"/>
      <c r="M1015" s="29"/>
      <c r="N1015" s="29"/>
      <c r="O1015" s="29"/>
      <c r="P1015" s="29"/>
      <c r="Q1015" s="29"/>
      <c r="R1015" s="29"/>
      <c r="S1015" s="29"/>
      <c r="T1015" s="29"/>
      <c r="U1015" s="29"/>
      <c r="V1015" s="29"/>
      <c r="W1015" s="29"/>
      <c r="X1015" s="29"/>
      <c r="Y1015" s="29"/>
      <c r="Z1015" s="29" t="str">
        <f t="shared" si="84"/>
        <v/>
      </c>
      <c r="AM1015" s="6"/>
    </row>
    <row r="1016" spans="1:39" x14ac:dyDescent="0.2">
      <c r="A1016" t="str">
        <f>IFERROR(IF(AND(A1005=A1006,A1006=A1007,A1007=A1008,A1008=A1009,A1009=A1010,A1010=A1011,A1011=A1012,A1012=A1013,A1013=A1014,A1014=A1015),IF(A1015+1&gt;MATCH(0,Input_Lieferant!$B$9:$B$158,-1),"",A1015+1),A1015),"")</f>
        <v/>
      </c>
      <c r="B1016" s="29"/>
      <c r="C1016" s="29"/>
      <c r="D1016" s="29" t="str">
        <f t="shared" si="87"/>
        <v/>
      </c>
      <c r="E1016" s="29"/>
      <c r="F1016" s="29"/>
      <c r="G1016" t="str">
        <f>IF(A1016&lt;&gt;"", _xlfn.IFNA(INDEX(Grunddaten!$A$9:$R$134,MATCH(A1016,Input_Lieferant!$B$9:$B$134,0),MATCH(Z1016,Grunddaten!$A$8:$R$8,0)),""), "")&amp;""</f>
        <v/>
      </c>
      <c r="H1016" s="29"/>
      <c r="I1016" s="29"/>
      <c r="J1016" s="29"/>
      <c r="K1016" s="29"/>
      <c r="L1016" s="29"/>
      <c r="M1016" s="29"/>
      <c r="N1016" s="29"/>
      <c r="O1016" s="29"/>
      <c r="P1016" s="29"/>
      <c r="Q1016" s="29"/>
      <c r="R1016" s="29"/>
      <c r="S1016" s="29"/>
      <c r="T1016" s="29"/>
      <c r="U1016" s="29"/>
      <c r="V1016" s="29"/>
      <c r="W1016" s="29"/>
      <c r="X1016" s="29"/>
      <c r="Y1016" s="29"/>
      <c r="Z1016" s="29" t="str">
        <f t="shared" si="84"/>
        <v/>
      </c>
      <c r="AM1016" s="6"/>
    </row>
    <row r="1017" spans="1:39" x14ac:dyDescent="0.2">
      <c r="A1017" t="str">
        <f>IFERROR(IF(AND(A1006=A1007,A1007=A1008,A1008=A1009,A1009=A1010,A1010=A1011,A1011=A1012,A1012=A1013,A1013=A1014,A1014=A1015,A1015=A1016),IF(A1016+1&gt;MATCH(0,Input_Lieferant!$B$9:$B$158,-1),"",A1016+1),A1016),"")</f>
        <v/>
      </c>
      <c r="B1017" s="29"/>
      <c r="C1017" s="29"/>
      <c r="D1017" s="29" t="str">
        <f t="shared" si="87"/>
        <v/>
      </c>
      <c r="E1017" s="29"/>
      <c r="F1017" s="29"/>
      <c r="G1017" t="str">
        <f>IF(A1017&lt;&gt;"", _xlfn.IFNA(INDEX(Grunddaten!$A$9:$R$134,MATCH(A1017,Input_Lieferant!$B$9:$B$134,0),MATCH(Z1017,Grunddaten!$A$8:$R$8,0)),""), "")&amp;""</f>
        <v/>
      </c>
      <c r="H1017" s="29"/>
      <c r="I1017" s="29"/>
      <c r="J1017" s="29"/>
      <c r="K1017" s="29"/>
      <c r="L1017" s="29"/>
      <c r="M1017" s="29"/>
      <c r="N1017" s="29"/>
      <c r="O1017" s="29"/>
      <c r="P1017" s="29"/>
      <c r="Q1017" s="29"/>
      <c r="R1017" s="29"/>
      <c r="S1017" s="29"/>
      <c r="T1017" s="29"/>
      <c r="U1017" s="29"/>
      <c r="V1017" s="29"/>
      <c r="W1017" s="29"/>
      <c r="X1017" s="29"/>
      <c r="Y1017" s="29"/>
      <c r="Z1017" s="29" t="str">
        <f t="shared" si="84"/>
        <v/>
      </c>
      <c r="AM1017" s="6"/>
    </row>
    <row r="1018" spans="1:39" x14ac:dyDescent="0.2">
      <c r="A1018" t="str">
        <f>IFERROR(IF(AND(A1007=A1008,A1008=A1009,A1009=A1010,A1010=A1011,A1011=A1012,A1012=A1013,A1013=A1014,A1014=A1015,A1015=A1016,A1016=A1017),IF(A1017+1&gt;MATCH(0,Input_Lieferant!$B$9:$B$158,-1),"",A1017+1),A1017),"")</f>
        <v/>
      </c>
      <c r="B1018" s="29"/>
      <c r="C1018" s="29"/>
      <c r="D1018" s="29" t="str">
        <f t="shared" ref="D1018:D1031" si="88">IF(A1018="","","001")</f>
        <v/>
      </c>
      <c r="E1018" s="29"/>
      <c r="F1018" s="29"/>
      <c r="G1018" t="str">
        <f>IF(A1018&lt;&gt;"", _xlfn.IFNA(INDEX(Grunddaten!$A$9:$R$134,MATCH(A1018,Input_Lieferant!$B$9:$B$134,0),MATCH(Z1018,Grunddaten!$A$8:$R$8,0)),""), "")&amp;""</f>
        <v/>
      </c>
      <c r="H1018" s="29"/>
      <c r="I1018" s="29"/>
      <c r="J1018" s="29"/>
      <c r="K1018" s="29"/>
      <c r="L1018" s="29"/>
      <c r="M1018" s="29"/>
      <c r="N1018" s="29"/>
      <c r="O1018" s="29"/>
      <c r="P1018" s="29"/>
      <c r="Q1018" s="29"/>
      <c r="R1018" s="29"/>
      <c r="S1018" s="29"/>
      <c r="T1018" s="29"/>
      <c r="U1018" s="29"/>
      <c r="V1018" s="29"/>
      <c r="W1018" s="29"/>
      <c r="X1018" s="29"/>
      <c r="Y1018" s="29"/>
      <c r="Z1018" s="29" t="str">
        <f t="shared" si="84"/>
        <v/>
      </c>
      <c r="AM1018" s="6"/>
    </row>
    <row r="1019" spans="1:39" x14ac:dyDescent="0.2">
      <c r="A1019" t="str">
        <f>IFERROR(IF(AND(A1008=A1009,A1009=A1010,A1010=A1011,A1011=A1012,A1012=A1013,A1013=A1014,A1014=A1015,A1015=A1016,A1016=A1017,A1017=A1018),IF(A1018+1&gt;MATCH(0,Input_Lieferant!$B$9:$B$158,-1),"",A1018+1),A1018),"")</f>
        <v/>
      </c>
      <c r="B1019" s="29"/>
      <c r="C1019" s="29"/>
      <c r="D1019" s="29" t="str">
        <f t="shared" si="88"/>
        <v/>
      </c>
      <c r="E1019" s="29"/>
      <c r="F1019" s="29"/>
      <c r="G1019" t="str">
        <f>IF(A1019&lt;&gt;"", _xlfn.IFNA(INDEX(Grunddaten!$A$9:$R$134,MATCH(A1019,Input_Lieferant!$B$9:$B$134,0),MATCH(Z1019,Grunddaten!$A$8:$R$8,0)),""), "")&amp;""</f>
        <v/>
      </c>
      <c r="H1019" s="29"/>
      <c r="I1019" s="29"/>
      <c r="J1019" s="29"/>
      <c r="K1019" s="29"/>
      <c r="L1019" s="29"/>
      <c r="M1019" s="29"/>
      <c r="N1019" s="29"/>
      <c r="O1019" s="29"/>
      <c r="P1019" s="29"/>
      <c r="Q1019" s="29"/>
      <c r="R1019" s="29"/>
      <c r="S1019" s="29"/>
      <c r="T1019" s="29"/>
      <c r="U1019" s="29"/>
      <c r="V1019" s="29"/>
      <c r="W1019" s="29"/>
      <c r="X1019" s="29"/>
      <c r="Y1019" s="29"/>
      <c r="Z1019" s="29" t="str">
        <f t="shared" si="84"/>
        <v/>
      </c>
      <c r="AM1019" s="6"/>
    </row>
    <row r="1020" spans="1:39" x14ac:dyDescent="0.2">
      <c r="A1020" t="str">
        <f>IFERROR(IF(AND(A1009=A1010,A1010=A1011,A1011=A1012,A1012=A1013,A1013=A1014,A1014=A1015,A1015=A1016,A1016=A1017,A1017=A1018,A1018=A1019),IF(A1019+1&gt;MATCH(0,Input_Lieferant!$B$9:$B$158,-1),"",A1019+1),A1019),"")</f>
        <v/>
      </c>
      <c r="B1020" s="29"/>
      <c r="C1020" s="29"/>
      <c r="D1020" s="29" t="str">
        <f t="shared" si="88"/>
        <v/>
      </c>
      <c r="E1020" s="29"/>
      <c r="F1020" s="29"/>
      <c r="G1020" t="str">
        <f>IF(A1020&lt;&gt;"", _xlfn.IFNA(INDEX(Grunddaten!$A$9:$R$134,MATCH(A1020,Input_Lieferant!$B$9:$B$134,0),MATCH(Z1020,Grunddaten!$A$8:$R$8,0)),""), "")&amp;""</f>
        <v/>
      </c>
      <c r="H1020" s="29"/>
      <c r="I1020" s="29"/>
      <c r="J1020" s="29"/>
      <c r="K1020" s="29"/>
      <c r="L1020" s="29"/>
      <c r="M1020" s="29"/>
      <c r="N1020" s="29"/>
      <c r="O1020" s="29"/>
      <c r="P1020" s="29"/>
      <c r="Q1020" s="29"/>
      <c r="R1020" s="29"/>
      <c r="S1020" s="29"/>
      <c r="T1020" s="29"/>
      <c r="U1020" s="29"/>
      <c r="V1020" s="29"/>
      <c r="W1020" s="29"/>
      <c r="X1020" s="29"/>
      <c r="Y1020" s="29"/>
      <c r="Z1020" s="29" t="str">
        <f t="shared" si="84"/>
        <v/>
      </c>
      <c r="AM1020" s="6"/>
    </row>
    <row r="1021" spans="1:39" x14ac:dyDescent="0.2">
      <c r="A1021" t="str">
        <f>IFERROR(IF(AND(A1010=A1011,A1011=A1012,A1012=A1013,A1013=A1014,A1014=A1015,A1015=A1016,A1016=A1017,A1017=A1018,A1018=A1019,A1019=A1020),IF(A1020+1&gt;MATCH(0,Input_Lieferant!$B$9:$B$158,-1),"",A1020+1),A1020),"")</f>
        <v/>
      </c>
      <c r="B1021" s="29"/>
      <c r="C1021" s="29"/>
      <c r="D1021" s="29" t="str">
        <f t="shared" si="88"/>
        <v/>
      </c>
      <c r="E1021" s="29"/>
      <c r="F1021" s="29"/>
      <c r="G1021" t="str">
        <f>IF(A1021&lt;&gt;"", _xlfn.IFNA(INDEX(Grunddaten!$A$9:$R$134,MATCH(A1021,Input_Lieferant!$B$9:$B$134,0),MATCH(Z1021,Grunddaten!$A$8:$R$8,0)),""), "")&amp;""</f>
        <v/>
      </c>
      <c r="H1021" s="29"/>
      <c r="I1021" s="29"/>
      <c r="J1021" s="29"/>
      <c r="K1021" s="29"/>
      <c r="L1021" s="29"/>
      <c r="M1021" s="29"/>
      <c r="N1021" s="29"/>
      <c r="O1021" s="29"/>
      <c r="P1021" s="29"/>
      <c r="Q1021" s="29"/>
      <c r="R1021" s="29"/>
      <c r="S1021" s="29"/>
      <c r="T1021" s="29"/>
      <c r="U1021" s="29"/>
      <c r="V1021" s="29"/>
      <c r="W1021" s="29"/>
      <c r="X1021" s="29"/>
      <c r="Y1021" s="29"/>
      <c r="Z1021" s="29" t="str">
        <f t="shared" si="84"/>
        <v/>
      </c>
      <c r="AM1021" s="6"/>
    </row>
    <row r="1022" spans="1:39" x14ac:dyDescent="0.2">
      <c r="A1022" t="str">
        <f>IFERROR(IF(AND(A1011=A1012,A1012=A1013,A1013=A1014,A1014=A1015,A1015=A1016,A1016=A1017,A1017=A1018,A1018=A1019,A1019=A1020,A1020=A1021),IF(A1021+1&gt;MATCH(0,Input_Lieferant!$B$9:$B$158,-1),"",A1021+1),A1021),"")</f>
        <v/>
      </c>
      <c r="B1022" s="29"/>
      <c r="C1022" s="29"/>
      <c r="D1022" s="29" t="str">
        <f t="shared" si="88"/>
        <v/>
      </c>
      <c r="E1022" s="29"/>
      <c r="F1022" s="29"/>
      <c r="G1022" t="str">
        <f>IF(A1022&lt;&gt;"", _xlfn.IFNA(INDEX(Grunddaten!$A$9:$R$134,MATCH(A1022,Input_Lieferant!$B$9:$B$134,0),MATCH(Z1022,Grunddaten!$A$8:$R$8,0)),""), "")&amp;""</f>
        <v/>
      </c>
      <c r="H1022" s="29"/>
      <c r="I1022" s="29"/>
      <c r="J1022" s="29"/>
      <c r="K1022" s="29"/>
      <c r="L1022" s="29"/>
      <c r="M1022" s="29"/>
      <c r="N1022" s="29"/>
      <c r="O1022" s="29"/>
      <c r="P1022" s="29"/>
      <c r="Q1022" s="29"/>
      <c r="R1022" s="29"/>
      <c r="S1022" s="29"/>
      <c r="T1022" s="29"/>
      <c r="U1022" s="29"/>
      <c r="V1022" s="29"/>
      <c r="W1022" s="29"/>
      <c r="X1022" s="29"/>
      <c r="Y1022" s="29"/>
      <c r="Z1022" s="29" t="str">
        <f t="shared" si="84"/>
        <v/>
      </c>
      <c r="AM1022" s="6"/>
    </row>
    <row r="1023" spans="1:39" x14ac:dyDescent="0.2">
      <c r="A1023" t="str">
        <f>IFERROR(IF(AND(A1012=A1013,A1013=A1014,A1014=A1015,A1015=A1016,A1016=A1017,A1017=A1018,A1018=A1019,A1019=A1020,A1020=A1021,A1021=A1022),IF(A1022+1&gt;MATCH(0,Input_Lieferant!$B$9:$B$158,-1),"",A1022+1),A1022),"")</f>
        <v/>
      </c>
      <c r="B1023" s="29"/>
      <c r="C1023" s="29"/>
      <c r="D1023" s="29" t="str">
        <f t="shared" si="88"/>
        <v/>
      </c>
      <c r="E1023" s="29" t="s">
        <v>178</v>
      </c>
      <c r="F1023" s="29" t="s">
        <v>178</v>
      </c>
      <c r="G1023" t="str">
        <f>IF(A1023&lt;&gt;"", _xlfn.IFNA(INDEX(Grunddaten!$A$9:$R$134,MATCH(A1023,Input_Lieferant!$B$9:$B$134,0),MATCH(Z1023,Grunddaten!$A$8:$R$8,0)),""), "")&amp;""</f>
        <v/>
      </c>
      <c r="H1023" s="29"/>
      <c r="I1023" s="29"/>
      <c r="J1023" s="29"/>
      <c r="K1023" s="29"/>
      <c r="L1023" s="29"/>
      <c r="M1023" s="29"/>
      <c r="N1023" s="29"/>
      <c r="O1023" s="29"/>
      <c r="P1023" s="29"/>
      <c r="Q1023" s="29"/>
      <c r="R1023" s="29"/>
      <c r="S1023" s="29"/>
      <c r="T1023" s="29"/>
      <c r="U1023" s="29"/>
      <c r="V1023" s="29"/>
      <c r="W1023" s="29"/>
      <c r="X1023" s="29"/>
      <c r="Y1023" s="29"/>
      <c r="Z1023" s="29" t="str">
        <f t="shared" si="84"/>
        <v/>
      </c>
      <c r="AM1023" s="6"/>
    </row>
    <row r="1024" spans="1:39" x14ac:dyDescent="0.2">
      <c r="A1024" s="54" t="str">
        <f>IFERROR(IF(AND(A1013=A1014,A1014=A1015,A1015=A1016,A1016=A1017,A1017=A1018,A1018=A1019,A1019=A1020,A1020=A1021,A1021=A1022,A1022=A1023),IF(A1023+1&gt;MATCH(0,Input_Lieferant!$B$9:$B$158,-1),"",A1023+1),A1023),"")</f>
        <v/>
      </c>
      <c r="B1024" s="30"/>
      <c r="C1024" s="30"/>
      <c r="D1024" s="30" t="str">
        <f t="shared" si="88"/>
        <v/>
      </c>
      <c r="E1024" s="30"/>
      <c r="F1024" s="30"/>
      <c r="G1024" s="54" t="str">
        <f>IF(A1024&lt;&gt;"", _xlfn.IFNA(INDEX(Grunddaten!$A$9:$R$134,MATCH(A1024,Input_Lieferant!$B$9:$B$134,0),MATCH(Z1024,Grunddaten!$A$8:$R$8,0)),""), "")&amp;""</f>
        <v/>
      </c>
      <c r="H1024" s="30"/>
      <c r="I1024" s="30"/>
      <c r="J1024" s="30"/>
      <c r="K1024" s="30"/>
      <c r="L1024" s="30"/>
      <c r="M1024" s="30"/>
      <c r="N1024" s="30"/>
      <c r="O1024" s="30"/>
      <c r="P1024" s="30"/>
      <c r="Q1024" s="30"/>
      <c r="R1024" s="30"/>
      <c r="S1024" s="30"/>
      <c r="T1024" s="30"/>
      <c r="U1024" s="30"/>
      <c r="V1024" s="30"/>
      <c r="W1024" s="30"/>
      <c r="X1024" s="30"/>
      <c r="Y1024" s="30"/>
      <c r="Z1024" s="89" t="str">
        <f t="shared" si="84"/>
        <v/>
      </c>
      <c r="AM1024" s="6"/>
    </row>
    <row r="1025" spans="1:39" x14ac:dyDescent="0.2">
      <c r="A1025" t="str">
        <f>IFERROR(IF(AND(A1014=A1015,A1015=A1016,A1016=A1017,A1017=A1018,A1018=A1019,A1019=A1020,A1020=A1021,A1021=A1022,A1022=A1023,A1023=A1024),IF(A1024+1&gt;MATCH(0,Input_Lieferant!$B$9:$B$158,-1),"",A1024+1),A1024),"")</f>
        <v/>
      </c>
      <c r="B1025" s="29"/>
      <c r="C1025" s="29"/>
      <c r="D1025" s="29" t="str">
        <f t="shared" si="88"/>
        <v/>
      </c>
      <c r="E1025" s="29"/>
      <c r="F1025" s="29"/>
      <c r="G1025" t="str">
        <f>IF(A1025&lt;&gt;"", _xlfn.IFNA(INDEX(Grunddaten!$A$9:$R$134,MATCH(A1025,Input_Lieferant!$B$9:$B$134,0),MATCH(Z1025,Grunddaten!$A$8:$R$8,0)),""), "")&amp;""</f>
        <v/>
      </c>
      <c r="H1025" s="29"/>
      <c r="I1025" s="29"/>
      <c r="J1025" s="29"/>
      <c r="K1025" s="29"/>
      <c r="L1025" s="29"/>
      <c r="M1025" s="29"/>
      <c r="N1025" s="29"/>
      <c r="O1025" s="29"/>
      <c r="P1025" s="29"/>
      <c r="Q1025" s="29"/>
      <c r="R1025" s="29"/>
      <c r="S1025" s="29"/>
      <c r="T1025" s="29"/>
      <c r="U1025" s="29"/>
      <c r="V1025" s="29"/>
      <c r="W1025" s="29"/>
      <c r="X1025" s="29"/>
      <c r="Y1025" s="29"/>
      <c r="Z1025" s="29" t="str">
        <f t="shared" si="84"/>
        <v/>
      </c>
      <c r="AM1025" s="6"/>
    </row>
    <row r="1026" spans="1:39" x14ac:dyDescent="0.2">
      <c r="A1026" t="str">
        <f>IFERROR(IF(AND(A1015=A1016,A1016=A1017,A1017=A1018,A1018=A1019,A1019=A1020,A1020=A1021,A1021=A1022,A1022=A1023,A1023=A1024,A1024=A1025),IF(A1025+1&gt;MATCH(0,Input_Lieferant!$B$9:$B$158,-1),"",A1025+1),A1025),"")</f>
        <v/>
      </c>
      <c r="B1026" s="29"/>
      <c r="C1026" s="29"/>
      <c r="D1026" s="29" t="str">
        <f t="shared" si="88"/>
        <v/>
      </c>
      <c r="E1026" s="29"/>
      <c r="F1026" s="29"/>
      <c r="G1026" t="str">
        <f>IF(A1026&lt;&gt;"", _xlfn.IFNA(INDEX(Grunddaten!$A$9:$R$134,MATCH(A1026,Input_Lieferant!$B$9:$B$134,0),MATCH(Z1026,Grunddaten!$A$8:$R$8,0)),""), "")&amp;""</f>
        <v/>
      </c>
      <c r="H1026" s="29"/>
      <c r="I1026" s="29"/>
      <c r="J1026" s="29"/>
      <c r="K1026" s="29"/>
      <c r="L1026" s="29"/>
      <c r="M1026" s="29"/>
      <c r="N1026" s="29"/>
      <c r="O1026" s="29"/>
      <c r="P1026" s="29"/>
      <c r="Q1026" s="29"/>
      <c r="R1026" s="29"/>
      <c r="S1026" s="29"/>
      <c r="T1026" s="29"/>
      <c r="U1026" s="29"/>
      <c r="V1026" s="29"/>
      <c r="W1026" s="29"/>
      <c r="X1026" s="29"/>
      <c r="Y1026" s="29"/>
      <c r="Z1026" s="29" t="str">
        <f t="shared" si="84"/>
        <v/>
      </c>
      <c r="AM1026" s="6"/>
    </row>
    <row r="1027" spans="1:39" x14ac:dyDescent="0.2">
      <c r="A1027" t="str">
        <f>IFERROR(IF(AND(A1016=A1017,A1017=A1018,A1018=A1019,A1019=A1020,A1020=A1021,A1021=A1022,A1022=A1023,A1023=A1024,A1024=A1025,A1025=A1026),IF(A1026+1&gt;MATCH(0,Input_Lieferant!$B$9:$B$158,-1),"",A1026+1),A1026),"")</f>
        <v/>
      </c>
      <c r="B1027" s="29"/>
      <c r="C1027" s="29"/>
      <c r="D1027" s="29" t="str">
        <f t="shared" si="88"/>
        <v/>
      </c>
      <c r="E1027" s="29"/>
      <c r="F1027" s="29"/>
      <c r="G1027" t="str">
        <f>IF(A1027&lt;&gt;"", _xlfn.IFNA(INDEX(Grunddaten!$A$9:$R$134,MATCH(A1027,Input_Lieferant!$B$9:$B$134,0),MATCH(Z1027,Grunddaten!$A$8:$R$8,0)),""), "")&amp;""</f>
        <v/>
      </c>
      <c r="H1027" s="29"/>
      <c r="I1027" s="29"/>
      <c r="J1027" s="29"/>
      <c r="K1027" s="29"/>
      <c r="L1027" s="29"/>
      <c r="M1027" s="29"/>
      <c r="N1027" s="29"/>
      <c r="O1027" s="29"/>
      <c r="P1027" s="29"/>
      <c r="Q1027" s="29"/>
      <c r="R1027" s="29"/>
      <c r="S1027" s="29"/>
      <c r="T1027" s="29"/>
      <c r="U1027" s="29"/>
      <c r="V1027" s="29"/>
      <c r="W1027" s="29"/>
      <c r="X1027" s="29"/>
      <c r="Y1027" s="29"/>
      <c r="Z1027" s="29" t="str">
        <f t="shared" si="84"/>
        <v/>
      </c>
      <c r="AM1027" s="6"/>
    </row>
    <row r="1028" spans="1:39" x14ac:dyDescent="0.2">
      <c r="A1028" t="str">
        <f>IFERROR(IF(AND(A1017=A1018,A1018=A1019,A1019=A1020,A1020=A1021,A1021=A1022,A1022=A1023,A1023=A1024,A1024=A1025,A1025=A1026,A1026=A1027),IF(A1027+1&gt;MATCH(0,Input_Lieferant!$B$9:$B$158,-1),"",A1027+1),A1027),"")</f>
        <v/>
      </c>
      <c r="B1028" s="29"/>
      <c r="C1028" s="29"/>
      <c r="D1028" s="29" t="str">
        <f t="shared" si="88"/>
        <v/>
      </c>
      <c r="E1028" s="29"/>
      <c r="F1028" s="29"/>
      <c r="G1028" t="str">
        <f>IF(A1028&lt;&gt;"", _xlfn.IFNA(INDEX(Grunddaten!$A$9:$R$134,MATCH(A1028,Input_Lieferant!$B$9:$B$134,0),MATCH(Z1028,Grunddaten!$A$8:$R$8,0)),""), "")&amp;""</f>
        <v/>
      </c>
      <c r="H1028" s="29"/>
      <c r="I1028" s="29"/>
      <c r="J1028" s="29"/>
      <c r="K1028" s="29"/>
      <c r="L1028" s="29"/>
      <c r="M1028" s="29"/>
      <c r="N1028" s="29"/>
      <c r="O1028" s="29"/>
      <c r="P1028" s="29"/>
      <c r="Q1028" s="29"/>
      <c r="R1028" s="29"/>
      <c r="S1028" s="29"/>
      <c r="T1028" s="29"/>
      <c r="U1028" s="29"/>
      <c r="V1028" s="29"/>
      <c r="W1028" s="29"/>
      <c r="X1028" s="29"/>
      <c r="Y1028" s="29"/>
      <c r="Z1028" s="29" t="str">
        <f t="shared" si="84"/>
        <v/>
      </c>
      <c r="AM1028" s="6"/>
    </row>
    <row r="1029" spans="1:39" x14ac:dyDescent="0.2">
      <c r="A1029" t="str">
        <f>IFERROR(IF(AND(A1018=A1019,A1019=A1020,A1020=A1021,A1021=A1022,A1022=A1023,A1023=A1024,A1024=A1025,A1025=A1026,A1026=A1027,A1027=A1028),IF(A1028+1&gt;MATCH(0,Input_Lieferant!$B$9:$B$158,-1),"",A1028+1),A1028),"")</f>
        <v/>
      </c>
      <c r="B1029" s="29"/>
      <c r="C1029" s="29"/>
      <c r="D1029" s="29" t="str">
        <f t="shared" si="88"/>
        <v/>
      </c>
      <c r="E1029" s="29"/>
      <c r="F1029" s="29"/>
      <c r="G1029" t="str">
        <f>IF(A1029&lt;&gt;"", _xlfn.IFNA(INDEX(Grunddaten!$A$9:$R$134,MATCH(A1029,Input_Lieferant!$B$9:$B$134,0),MATCH(Z1029,Grunddaten!$A$8:$R$8,0)),""), "")&amp;""</f>
        <v/>
      </c>
      <c r="H1029" s="29"/>
      <c r="I1029" s="29"/>
      <c r="J1029" s="29"/>
      <c r="K1029" s="29"/>
      <c r="L1029" s="29"/>
      <c r="M1029" s="29"/>
      <c r="N1029" s="29"/>
      <c r="O1029" s="29"/>
      <c r="P1029" s="29"/>
      <c r="Q1029" s="29"/>
      <c r="R1029" s="29"/>
      <c r="S1029" s="29"/>
      <c r="T1029" s="29"/>
      <c r="U1029" s="29"/>
      <c r="V1029" s="29"/>
      <c r="W1029" s="29"/>
      <c r="X1029" s="29"/>
      <c r="Y1029" s="29"/>
      <c r="Z1029" s="29" t="str">
        <f t="shared" si="84"/>
        <v/>
      </c>
      <c r="AM1029" s="6"/>
    </row>
    <row r="1030" spans="1:39" x14ac:dyDescent="0.2">
      <c r="A1030" t="str">
        <f>IFERROR(IF(AND(A1019=A1020,A1020=A1021,A1021=A1022,A1022=A1023,A1023=A1024,A1024=A1025,A1025=A1026,A1026=A1027,A1027=A1028,A1028=A1029),IF(A1029+1&gt;MATCH(0,Input_Lieferant!$B$9:$B$158,-1),"",A1029+1),A1029),"")</f>
        <v/>
      </c>
      <c r="B1030" s="29"/>
      <c r="C1030" s="29"/>
      <c r="D1030" s="29" t="str">
        <f t="shared" si="88"/>
        <v/>
      </c>
      <c r="E1030" s="29"/>
      <c r="F1030" s="29"/>
      <c r="G1030" t="str">
        <f>IF(A1030&lt;&gt;"", _xlfn.IFNA(INDEX(Grunddaten!$A$9:$R$134,MATCH(A1030,Input_Lieferant!$B$9:$B$134,0),MATCH(Z1030,Grunddaten!$A$8:$R$8,0)),""), "")&amp;""</f>
        <v/>
      </c>
      <c r="H1030" s="29"/>
      <c r="I1030" s="29"/>
      <c r="J1030" s="29"/>
      <c r="K1030" s="29"/>
      <c r="L1030" s="29"/>
      <c r="M1030" s="29"/>
      <c r="N1030" s="29"/>
      <c r="O1030" s="29"/>
      <c r="P1030" s="29"/>
      <c r="Q1030" s="29"/>
      <c r="R1030" s="29"/>
      <c r="S1030" s="29"/>
      <c r="T1030" s="29"/>
      <c r="U1030" s="29"/>
      <c r="V1030" s="29"/>
      <c r="W1030" s="29"/>
      <c r="X1030" s="29"/>
      <c r="Y1030" s="29"/>
      <c r="Z1030" s="29" t="str">
        <f t="shared" si="84"/>
        <v/>
      </c>
      <c r="AM1030" s="6"/>
    </row>
    <row r="1031" spans="1:39" x14ac:dyDescent="0.2">
      <c r="A1031" t="str">
        <f>IFERROR(IF(AND(A1020=A1021,A1021=A1022,A1022=A1023,A1023=A1024,A1024=A1025,A1025=A1026,A1026=A1027,A1027=A1028,A1028=A1029,A1029=A1030),IF(A1030+1&gt;MATCH(0,Input_Lieferant!$B$9:$B$158,-1),"",A1030+1),A1030),"")</f>
        <v/>
      </c>
      <c r="B1031" s="29"/>
      <c r="C1031" s="29"/>
      <c r="D1031" s="29" t="str">
        <f t="shared" si="88"/>
        <v/>
      </c>
      <c r="E1031" s="29"/>
      <c r="F1031" s="29"/>
      <c r="G1031" t="str">
        <f>IF(A1031&lt;&gt;"", _xlfn.IFNA(INDEX(Grunddaten!$A$9:$R$134,MATCH(A1031,Input_Lieferant!$B$9:$B$134,0),MATCH(Z1031,Grunddaten!$A$8:$R$8,0)),""), "")&amp;""</f>
        <v/>
      </c>
      <c r="H1031" s="29"/>
      <c r="I1031" s="29"/>
      <c r="J1031" s="29"/>
      <c r="K1031" s="29"/>
      <c r="L1031" s="29"/>
      <c r="M1031" s="29"/>
      <c r="N1031" s="29"/>
      <c r="O1031" s="29"/>
      <c r="P1031" s="29"/>
      <c r="Q1031" s="29"/>
      <c r="R1031" s="29"/>
      <c r="S1031" s="29"/>
      <c r="T1031" s="29"/>
      <c r="U1031" s="29"/>
      <c r="V1031" s="29"/>
      <c r="W1031" s="29"/>
      <c r="X1031" s="29"/>
      <c r="Y1031" s="29"/>
      <c r="Z1031" s="29" t="str">
        <f t="shared" si="84"/>
        <v/>
      </c>
      <c r="AM1031" s="6"/>
    </row>
    <row r="1032" spans="1:39" x14ac:dyDescent="0.2">
      <c r="A1032" t="str">
        <f>IFERROR(IF(AND(A1021=A1022,A1022=A1023,A1023=A1024,A1024=A1025,A1025=A1026,A1026=A1027,A1027=A1028,A1028=A1029,A1029=A1030,A1030=A1031),IF(A1031+1&gt;MATCH(0,Input_Lieferant!$B$9:$B$158,-1),"",A1031+1),A1031),"")</f>
        <v/>
      </c>
      <c r="B1032" s="29"/>
      <c r="C1032" s="29"/>
      <c r="D1032" s="29" t="str">
        <f t="shared" ref="D1032:D1045" si="89">IF(A1032="","","001")</f>
        <v/>
      </c>
      <c r="E1032" s="29"/>
      <c r="F1032" s="29"/>
      <c r="G1032" t="str">
        <f>IF(A1032&lt;&gt;"", _xlfn.IFNA(INDEX(Grunddaten!$A$9:$R$134,MATCH(A1032,Input_Lieferant!$B$9:$B$134,0),MATCH(Z1032,Grunddaten!$A$8:$R$8,0)),""), "")&amp;""</f>
        <v/>
      </c>
      <c r="H1032" s="29"/>
      <c r="I1032" s="29"/>
      <c r="J1032" s="29"/>
      <c r="K1032" s="29"/>
      <c r="L1032" s="29"/>
      <c r="M1032" s="29"/>
      <c r="N1032" s="29"/>
      <c r="O1032" s="29"/>
      <c r="P1032" s="29"/>
      <c r="Q1032" s="29"/>
      <c r="R1032" s="29"/>
      <c r="S1032" s="29"/>
      <c r="T1032" s="29"/>
      <c r="U1032" s="29"/>
      <c r="V1032" s="29"/>
      <c r="W1032" s="29"/>
      <c r="X1032" s="29"/>
      <c r="Y1032" s="29"/>
      <c r="Z1032" s="29" t="str">
        <f t="shared" si="84"/>
        <v/>
      </c>
      <c r="AM1032" s="6"/>
    </row>
    <row r="1033" spans="1:39" x14ac:dyDescent="0.2">
      <c r="A1033" t="str">
        <f>IFERROR(IF(AND(A1022=A1023,A1023=A1024,A1024=A1025,A1025=A1026,A1026=A1027,A1027=A1028,A1028=A1029,A1029=A1030,A1030=A1031,A1031=A1032),IF(A1032+1&gt;MATCH(0,Input_Lieferant!$B$9:$B$158,-1),"",A1032+1),A1032),"")</f>
        <v/>
      </c>
      <c r="B1033" s="29"/>
      <c r="C1033" s="29"/>
      <c r="D1033" s="29" t="str">
        <f t="shared" si="89"/>
        <v/>
      </c>
      <c r="E1033" s="29"/>
      <c r="F1033" s="29"/>
      <c r="G1033" t="str">
        <f>IF(A1033&lt;&gt;"", _xlfn.IFNA(INDEX(Grunddaten!$A$9:$R$134,MATCH(A1033,Input_Lieferant!$B$9:$B$134,0),MATCH(Z1033,Grunddaten!$A$8:$R$8,0)),""), "")&amp;""</f>
        <v/>
      </c>
      <c r="H1033" s="29"/>
      <c r="I1033" s="29"/>
      <c r="J1033" s="29"/>
      <c r="K1033" s="29"/>
      <c r="L1033" s="29"/>
      <c r="M1033" s="29"/>
      <c r="N1033" s="29"/>
      <c r="O1033" s="29"/>
      <c r="P1033" s="29"/>
      <c r="Q1033" s="29"/>
      <c r="R1033" s="29"/>
      <c r="S1033" s="29"/>
      <c r="T1033" s="29"/>
      <c r="U1033" s="29"/>
      <c r="V1033" s="29"/>
      <c r="W1033" s="29"/>
      <c r="X1033" s="29"/>
      <c r="Y1033" s="29"/>
      <c r="Z1033" s="29" t="str">
        <f t="shared" si="84"/>
        <v/>
      </c>
      <c r="AM1033" s="6"/>
    </row>
    <row r="1034" spans="1:39" x14ac:dyDescent="0.2">
      <c r="A1034" t="str">
        <f>IFERROR(IF(AND(A1023=A1024,A1024=A1025,A1025=A1026,A1026=A1027,A1027=A1028,A1028=A1029,A1029=A1030,A1030=A1031,A1031=A1032,A1032=A1033),IF(A1033+1&gt;MATCH(0,Input_Lieferant!$B$9:$B$158,-1),"",A1033+1),A1033),"")</f>
        <v/>
      </c>
      <c r="B1034" s="29"/>
      <c r="C1034" s="29"/>
      <c r="D1034" s="29" t="str">
        <f t="shared" si="89"/>
        <v/>
      </c>
      <c r="E1034" s="29"/>
      <c r="F1034" s="29"/>
      <c r="G1034" t="str">
        <f>IF(A1034&lt;&gt;"", _xlfn.IFNA(INDEX(Grunddaten!$A$9:$R$134,MATCH(A1034,Input_Lieferant!$B$9:$B$134,0),MATCH(Z1034,Grunddaten!$A$8:$R$8,0)),""), "")&amp;""</f>
        <v/>
      </c>
      <c r="H1034" s="29"/>
      <c r="I1034" s="29"/>
      <c r="J1034" s="29"/>
      <c r="K1034" s="29"/>
      <c r="L1034" s="29"/>
      <c r="M1034" s="29"/>
      <c r="N1034" s="29"/>
      <c r="O1034" s="29"/>
      <c r="P1034" s="29"/>
      <c r="Q1034" s="29"/>
      <c r="R1034" s="29"/>
      <c r="S1034" s="29"/>
      <c r="T1034" s="29"/>
      <c r="U1034" s="29"/>
      <c r="V1034" s="29"/>
      <c r="W1034" s="29"/>
      <c r="X1034" s="29"/>
      <c r="Y1034" s="29"/>
      <c r="Z1034" s="29" t="str">
        <f t="shared" si="84"/>
        <v/>
      </c>
      <c r="AM1034" s="6"/>
    </row>
    <row r="1035" spans="1:39" x14ac:dyDescent="0.2">
      <c r="A1035" s="54" t="str">
        <f>IFERROR(IF(AND(A1024=A1025,A1025=A1026,A1026=A1027,A1027=A1028,A1028=A1029,A1029=A1030,A1030=A1031,A1031=A1032,A1032=A1033,A1033=A1034),IF(A1034+1&gt;MATCH(0,Input_Lieferant!$B$9:$B$158,-1),"",A1034+1),A1034),"")</f>
        <v/>
      </c>
      <c r="B1035" s="30"/>
      <c r="C1035" s="30"/>
      <c r="D1035" s="30" t="str">
        <f t="shared" si="89"/>
        <v/>
      </c>
      <c r="E1035" s="30"/>
      <c r="F1035" s="30"/>
      <c r="G1035" s="54" t="str">
        <f>IF(A1035&lt;&gt;"", _xlfn.IFNA(INDEX(Grunddaten!$A$9:$R$134,MATCH(A1035,Input_Lieferant!$B$9:$B$134,0),MATCH(Z1035,Grunddaten!$A$8:$R$8,0)),""), "")&amp;""</f>
        <v/>
      </c>
      <c r="H1035" s="30"/>
      <c r="I1035" s="30"/>
      <c r="J1035" s="30"/>
      <c r="K1035" s="30"/>
      <c r="L1035" s="30"/>
      <c r="M1035" s="30"/>
      <c r="N1035" s="30"/>
      <c r="O1035" s="30"/>
      <c r="P1035" s="30"/>
      <c r="Q1035" s="30"/>
      <c r="R1035" s="30"/>
      <c r="S1035" s="30"/>
      <c r="T1035" s="30"/>
      <c r="U1035" s="30"/>
      <c r="V1035" s="30"/>
      <c r="W1035" s="30"/>
      <c r="X1035" s="30"/>
      <c r="Y1035" s="30"/>
      <c r="Z1035" s="89" t="str">
        <f t="shared" si="84"/>
        <v/>
      </c>
      <c r="AM1035" s="6"/>
    </row>
    <row r="1036" spans="1:39" x14ac:dyDescent="0.2">
      <c r="A1036" t="str">
        <f>IFERROR(IF(AND(A1025=A1026,A1026=A1027,A1027=A1028,A1028=A1029,A1029=A1030,A1030=A1031,A1031=A1032,A1032=A1033,A1033=A1034,A1034=A1035),IF(A1035+1&gt;MATCH(0,Input_Lieferant!$B$9:$B$158,-1),"",A1035+1),A1035),"")</f>
        <v/>
      </c>
      <c r="B1036" s="29"/>
      <c r="C1036" s="29"/>
      <c r="D1036" s="29" t="str">
        <f t="shared" si="89"/>
        <v/>
      </c>
      <c r="E1036" s="29"/>
      <c r="F1036" s="29"/>
      <c r="G1036" t="str">
        <f>IF(A1036&lt;&gt;"", _xlfn.IFNA(INDEX(Grunddaten!$A$9:$R$134,MATCH(A1036,Input_Lieferant!$B$9:$B$134,0),MATCH(Z1036,Grunddaten!$A$8:$R$8,0)),""), "")&amp;""</f>
        <v/>
      </c>
      <c r="H1036" s="29"/>
      <c r="I1036" s="29"/>
      <c r="J1036" s="29"/>
      <c r="K1036" s="29"/>
      <c r="L1036" s="29"/>
      <c r="M1036" s="29"/>
      <c r="N1036" s="29"/>
      <c r="O1036" s="29"/>
      <c r="P1036" s="29"/>
      <c r="Q1036" s="29"/>
      <c r="R1036" s="29"/>
      <c r="S1036" s="29"/>
      <c r="T1036" s="29"/>
      <c r="U1036" s="29"/>
      <c r="V1036" s="29"/>
      <c r="W1036" s="29"/>
      <c r="X1036" s="29"/>
      <c r="Y1036" s="29"/>
      <c r="Z1036" s="29" t="str">
        <f t="shared" si="84"/>
        <v/>
      </c>
      <c r="AM1036" s="6"/>
    </row>
    <row r="1037" spans="1:39" x14ac:dyDescent="0.2">
      <c r="A1037" t="str">
        <f>IFERROR(IF(AND(A1026=A1027,A1027=A1028,A1028=A1029,A1029=A1030,A1030=A1031,A1031=A1032,A1032=A1033,A1033=A1034,A1034=A1035,A1035=A1036),IF(A1036+1&gt;MATCH(0,Input_Lieferant!$B$9:$B$158,-1),"",A1036+1),A1036),"")</f>
        <v/>
      </c>
      <c r="B1037" s="29"/>
      <c r="C1037" s="29"/>
      <c r="D1037" s="29" t="str">
        <f t="shared" si="89"/>
        <v/>
      </c>
      <c r="E1037" s="29" t="s">
        <v>178</v>
      </c>
      <c r="F1037" s="29" t="s">
        <v>178</v>
      </c>
      <c r="G1037" t="str">
        <f>IF(A1037&lt;&gt;"", _xlfn.IFNA(INDEX(Grunddaten!$A$9:$R$134,MATCH(A1037,Input_Lieferant!$B$9:$B$134,0),MATCH(Z1037,Grunddaten!$A$8:$R$8,0)),""), "")&amp;""</f>
        <v/>
      </c>
      <c r="H1037" s="29"/>
      <c r="I1037" s="29"/>
      <c r="J1037" s="29"/>
      <c r="K1037" s="29"/>
      <c r="L1037" s="29"/>
      <c r="M1037" s="29"/>
      <c r="N1037" s="29"/>
      <c r="O1037" s="29"/>
      <c r="P1037" s="29"/>
      <c r="Q1037" s="29"/>
      <c r="R1037" s="29"/>
      <c r="S1037" s="29"/>
      <c r="T1037" s="29"/>
      <c r="U1037" s="29"/>
      <c r="V1037" s="29"/>
      <c r="W1037" s="29"/>
      <c r="X1037" s="29"/>
      <c r="Y1037" s="29"/>
      <c r="Z1037" s="29" t="str">
        <f t="shared" si="84"/>
        <v/>
      </c>
      <c r="AM1037" s="6"/>
    </row>
    <row r="1038" spans="1:39" x14ac:dyDescent="0.2">
      <c r="A1038" t="str">
        <f>IFERROR(IF(AND(A1027=A1028,A1028=A1029,A1029=A1030,A1030=A1031,A1031=A1032,A1032=A1033,A1033=A1034,A1034=A1035,A1035=A1036,A1036=A1037),IF(A1037+1&gt;MATCH(0,Input_Lieferant!$B$9:$B$158,-1),"",A1037+1),A1037),"")</f>
        <v/>
      </c>
      <c r="B1038" s="29"/>
      <c r="C1038" s="29"/>
      <c r="D1038" s="29" t="str">
        <f t="shared" si="89"/>
        <v/>
      </c>
      <c r="E1038" s="29"/>
      <c r="F1038" s="29"/>
      <c r="G1038" t="str">
        <f>IF(A1038&lt;&gt;"", _xlfn.IFNA(INDEX(Grunddaten!$A$9:$R$134,MATCH(A1038,Input_Lieferant!$B$9:$B$134,0),MATCH(Z1038,Grunddaten!$A$8:$R$8,0)),""), "")&amp;""</f>
        <v/>
      </c>
      <c r="H1038" s="29"/>
      <c r="I1038" s="29"/>
      <c r="J1038" s="29"/>
      <c r="K1038" s="29"/>
      <c r="L1038" s="29"/>
      <c r="M1038" s="29"/>
      <c r="N1038" s="29"/>
      <c r="O1038" s="29"/>
      <c r="P1038" s="29"/>
      <c r="Q1038" s="29"/>
      <c r="R1038" s="29"/>
      <c r="S1038" s="29"/>
      <c r="T1038" s="29"/>
      <c r="U1038" s="29"/>
      <c r="V1038" s="29"/>
      <c r="W1038" s="29"/>
      <c r="X1038" s="29"/>
      <c r="Y1038" s="29"/>
      <c r="Z1038" s="29" t="str">
        <f t="shared" ref="Z1038:Z1101" si="90">IF(A1038&lt;&gt;"", Z1027&amp;"","")</f>
        <v/>
      </c>
      <c r="AM1038" s="6"/>
    </row>
    <row r="1039" spans="1:39" x14ac:dyDescent="0.2">
      <c r="A1039" t="str">
        <f>IFERROR(IF(AND(A1028=A1029,A1029=A1030,A1030=A1031,A1031=A1032,A1032=A1033,A1033=A1034,A1034=A1035,A1035=A1036,A1036=A1037,A1037=A1038),IF(A1038+1&gt;MATCH(0,Input_Lieferant!$B$9:$B$158,-1),"",A1038+1),A1038),"")</f>
        <v/>
      </c>
      <c r="B1039" s="29"/>
      <c r="C1039" s="29"/>
      <c r="D1039" s="29" t="str">
        <f t="shared" si="89"/>
        <v/>
      </c>
      <c r="E1039" s="29"/>
      <c r="F1039" s="29"/>
      <c r="G1039" t="str">
        <f>IF(A1039&lt;&gt;"", _xlfn.IFNA(INDEX(Grunddaten!$A$9:$R$134,MATCH(A1039,Input_Lieferant!$B$9:$B$134,0),MATCH(Z1039,Grunddaten!$A$8:$R$8,0)),""), "")&amp;""</f>
        <v/>
      </c>
      <c r="H1039" s="29"/>
      <c r="I1039" s="29"/>
      <c r="J1039" s="29"/>
      <c r="K1039" s="29"/>
      <c r="L1039" s="29"/>
      <c r="M1039" s="29"/>
      <c r="N1039" s="29"/>
      <c r="O1039" s="29"/>
      <c r="P1039" s="29"/>
      <c r="Q1039" s="29"/>
      <c r="R1039" s="29"/>
      <c r="S1039" s="29"/>
      <c r="T1039" s="29"/>
      <c r="U1039" s="29"/>
      <c r="V1039" s="29"/>
      <c r="W1039" s="29"/>
      <c r="X1039" s="29"/>
      <c r="Y1039" s="29"/>
      <c r="Z1039" s="29" t="str">
        <f t="shared" si="90"/>
        <v/>
      </c>
      <c r="AM1039" s="6"/>
    </row>
    <row r="1040" spans="1:39" x14ac:dyDescent="0.2">
      <c r="A1040" t="str">
        <f>IFERROR(IF(AND(A1029=A1030,A1030=A1031,A1031=A1032,A1032=A1033,A1033=A1034,A1034=A1035,A1035=A1036,A1036=A1037,A1037=A1038,A1038=A1039),IF(A1039+1&gt;MATCH(0,Input_Lieferant!$B$9:$B$158,-1),"",A1039+1),A1039),"")</f>
        <v/>
      </c>
      <c r="B1040" s="29"/>
      <c r="C1040" s="29"/>
      <c r="D1040" s="29" t="str">
        <f t="shared" si="89"/>
        <v/>
      </c>
      <c r="E1040" s="29"/>
      <c r="F1040" s="29"/>
      <c r="G1040" t="str">
        <f>IF(A1040&lt;&gt;"", _xlfn.IFNA(INDEX(Grunddaten!$A$9:$R$134,MATCH(A1040,Input_Lieferant!$B$9:$B$134,0),MATCH(Z1040,Grunddaten!$A$8:$R$8,0)),""), "")&amp;""</f>
        <v/>
      </c>
      <c r="H1040" s="29"/>
      <c r="I1040" s="29"/>
      <c r="J1040" s="29"/>
      <c r="K1040" s="29"/>
      <c r="L1040" s="29"/>
      <c r="M1040" s="29"/>
      <c r="N1040" s="29"/>
      <c r="O1040" s="29"/>
      <c r="P1040" s="29"/>
      <c r="Q1040" s="29"/>
      <c r="R1040" s="29"/>
      <c r="S1040" s="29"/>
      <c r="T1040" s="29"/>
      <c r="U1040" s="29"/>
      <c r="V1040" s="29"/>
      <c r="W1040" s="29"/>
      <c r="X1040" s="29"/>
      <c r="Y1040" s="29"/>
      <c r="Z1040" s="29" t="str">
        <f t="shared" si="90"/>
        <v/>
      </c>
      <c r="AM1040" s="6"/>
    </row>
    <row r="1041" spans="1:39" x14ac:dyDescent="0.2">
      <c r="A1041" t="str">
        <f>IFERROR(IF(AND(A1030=A1031,A1031=A1032,A1032=A1033,A1033=A1034,A1034=A1035,A1035=A1036,A1036=A1037,A1037=A1038,A1038=A1039,A1039=A1040),IF(A1040+1&gt;MATCH(0,Input_Lieferant!$B$9:$B$158,-1),"",A1040+1),A1040),"")</f>
        <v/>
      </c>
      <c r="B1041" s="29"/>
      <c r="C1041" s="29"/>
      <c r="D1041" s="29" t="str">
        <f t="shared" si="89"/>
        <v/>
      </c>
      <c r="E1041" s="29"/>
      <c r="F1041" s="29"/>
      <c r="G1041" t="str">
        <f>IF(A1041&lt;&gt;"", _xlfn.IFNA(INDEX(Grunddaten!$A$9:$R$134,MATCH(A1041,Input_Lieferant!$B$9:$B$134,0),MATCH(Z1041,Grunddaten!$A$8:$R$8,0)),""), "")&amp;""</f>
        <v/>
      </c>
      <c r="H1041" s="29"/>
      <c r="I1041" s="29"/>
      <c r="J1041" s="29"/>
      <c r="K1041" s="29"/>
      <c r="L1041" s="29"/>
      <c r="M1041" s="29"/>
      <c r="N1041" s="29"/>
      <c r="O1041" s="29"/>
      <c r="P1041" s="29"/>
      <c r="Q1041" s="29"/>
      <c r="R1041" s="29"/>
      <c r="S1041" s="29"/>
      <c r="T1041" s="29"/>
      <c r="U1041" s="29"/>
      <c r="V1041" s="29"/>
      <c r="W1041" s="29"/>
      <c r="X1041" s="29"/>
      <c r="Y1041" s="29"/>
      <c r="Z1041" s="29" t="str">
        <f t="shared" si="90"/>
        <v/>
      </c>
      <c r="AM1041" s="6"/>
    </row>
    <row r="1042" spans="1:39" x14ac:dyDescent="0.2">
      <c r="A1042" t="str">
        <f>IFERROR(IF(AND(A1031=A1032,A1032=A1033,A1033=A1034,A1034=A1035,A1035=A1036,A1036=A1037,A1037=A1038,A1038=A1039,A1039=A1040,A1040=A1041),IF(A1041+1&gt;MATCH(0,Input_Lieferant!$B$9:$B$158,-1),"",A1041+1),A1041),"")</f>
        <v/>
      </c>
      <c r="B1042" s="29"/>
      <c r="C1042" s="29"/>
      <c r="D1042" s="29" t="str">
        <f t="shared" si="89"/>
        <v/>
      </c>
      <c r="E1042" s="29"/>
      <c r="F1042" s="29"/>
      <c r="G1042" t="str">
        <f>IF(A1042&lt;&gt;"", _xlfn.IFNA(INDEX(Grunddaten!$A$9:$R$134,MATCH(A1042,Input_Lieferant!$B$9:$B$134,0),MATCH(Z1042,Grunddaten!$A$8:$R$8,0)),""), "")&amp;""</f>
        <v/>
      </c>
      <c r="H1042" s="29"/>
      <c r="I1042" s="29"/>
      <c r="J1042" s="29"/>
      <c r="K1042" s="29"/>
      <c r="L1042" s="29"/>
      <c r="M1042" s="29"/>
      <c r="N1042" s="29"/>
      <c r="O1042" s="29"/>
      <c r="P1042" s="29"/>
      <c r="Q1042" s="29"/>
      <c r="R1042" s="29"/>
      <c r="S1042" s="29"/>
      <c r="T1042" s="29"/>
      <c r="U1042" s="29"/>
      <c r="V1042" s="29"/>
      <c r="W1042" s="29"/>
      <c r="X1042" s="29"/>
      <c r="Y1042" s="29"/>
      <c r="Z1042" s="29" t="str">
        <f t="shared" si="90"/>
        <v/>
      </c>
      <c r="AM1042" s="6"/>
    </row>
    <row r="1043" spans="1:39" x14ac:dyDescent="0.2">
      <c r="A1043" t="str">
        <f>IFERROR(IF(AND(A1032=A1033,A1033=A1034,A1034=A1035,A1035=A1036,A1036=A1037,A1037=A1038,A1038=A1039,A1039=A1040,A1040=A1041,A1041=A1042),IF(A1042+1&gt;MATCH(0,Input_Lieferant!$B$9:$B$158,-1),"",A1042+1),A1042),"")</f>
        <v/>
      </c>
      <c r="B1043" s="29"/>
      <c r="C1043" s="29"/>
      <c r="D1043" s="29" t="str">
        <f t="shared" si="89"/>
        <v/>
      </c>
      <c r="E1043" s="29"/>
      <c r="F1043" s="29"/>
      <c r="G1043" t="str">
        <f>IF(A1043&lt;&gt;"", _xlfn.IFNA(INDEX(Grunddaten!$A$9:$R$134,MATCH(A1043,Input_Lieferant!$B$9:$B$134,0),MATCH(Z1043,Grunddaten!$A$8:$R$8,0)),""), "")&amp;""</f>
        <v/>
      </c>
      <c r="H1043" s="29"/>
      <c r="I1043" s="29"/>
      <c r="J1043" s="29"/>
      <c r="K1043" s="29"/>
      <c r="L1043" s="29"/>
      <c r="M1043" s="29"/>
      <c r="N1043" s="29"/>
      <c r="O1043" s="29"/>
      <c r="P1043" s="29"/>
      <c r="Q1043" s="29"/>
      <c r="R1043" s="29"/>
      <c r="S1043" s="29"/>
      <c r="T1043" s="29"/>
      <c r="U1043" s="29"/>
      <c r="V1043" s="29"/>
      <c r="W1043" s="29"/>
      <c r="X1043" s="29"/>
      <c r="Y1043" s="29"/>
      <c r="Z1043" s="29" t="str">
        <f t="shared" si="90"/>
        <v/>
      </c>
      <c r="AM1043" s="6"/>
    </row>
    <row r="1044" spans="1:39" x14ac:dyDescent="0.2">
      <c r="A1044" t="str">
        <f>IFERROR(IF(AND(A1033=A1034,A1034=A1035,A1035=A1036,A1036=A1037,A1037=A1038,A1038=A1039,A1039=A1040,A1040=A1041,A1041=A1042,A1042=A1043),IF(A1043+1&gt;MATCH(0,Input_Lieferant!$B$9:$B$158,-1),"",A1043+1),A1043),"")</f>
        <v/>
      </c>
      <c r="B1044" s="29"/>
      <c r="C1044" s="29"/>
      <c r="D1044" s="29" t="str">
        <f t="shared" si="89"/>
        <v/>
      </c>
      <c r="E1044" s="29"/>
      <c r="F1044" s="29"/>
      <c r="G1044" t="str">
        <f>IF(A1044&lt;&gt;"", _xlfn.IFNA(INDEX(Grunddaten!$A$9:$R$134,MATCH(A1044,Input_Lieferant!$B$9:$B$134,0),MATCH(Z1044,Grunddaten!$A$8:$R$8,0)),""), "")&amp;""</f>
        <v/>
      </c>
      <c r="H1044" s="29"/>
      <c r="I1044" s="29"/>
      <c r="J1044" s="29"/>
      <c r="K1044" s="29"/>
      <c r="L1044" s="29"/>
      <c r="M1044" s="29"/>
      <c r="N1044" s="29"/>
      <c r="O1044" s="29"/>
      <c r="P1044" s="29"/>
      <c r="Q1044" s="29"/>
      <c r="R1044" s="29"/>
      <c r="S1044" s="29"/>
      <c r="T1044" s="29"/>
      <c r="U1044" s="29"/>
      <c r="V1044" s="29"/>
      <c r="W1044" s="29"/>
      <c r="X1044" s="29"/>
      <c r="Y1044" s="29"/>
      <c r="Z1044" s="29" t="str">
        <f t="shared" si="90"/>
        <v/>
      </c>
      <c r="AM1044" s="6"/>
    </row>
    <row r="1045" spans="1:39" x14ac:dyDescent="0.2">
      <c r="A1045" t="str">
        <f>IFERROR(IF(AND(A1034=A1035,A1035=A1036,A1036=A1037,A1037=A1038,A1038=A1039,A1039=A1040,A1040=A1041,A1041=A1042,A1042=A1043,A1043=A1044),IF(A1044+1&gt;MATCH(0,Input_Lieferant!$B$9:$B$158,-1),"",A1044+1),A1044),"")</f>
        <v/>
      </c>
      <c r="B1045" s="29"/>
      <c r="C1045" s="29"/>
      <c r="D1045" s="29" t="str">
        <f t="shared" si="89"/>
        <v/>
      </c>
      <c r="E1045" s="29"/>
      <c r="F1045" s="29"/>
      <c r="G1045" t="str">
        <f>IF(A1045&lt;&gt;"", _xlfn.IFNA(INDEX(Grunddaten!$A$9:$R$134,MATCH(A1045,Input_Lieferant!$B$9:$B$134,0),MATCH(Z1045,Grunddaten!$A$8:$R$8,0)),""), "")&amp;""</f>
        <v/>
      </c>
      <c r="H1045" s="29"/>
      <c r="I1045" s="29"/>
      <c r="J1045" s="29"/>
      <c r="K1045" s="29"/>
      <c r="L1045" s="29"/>
      <c r="M1045" s="29"/>
      <c r="N1045" s="29"/>
      <c r="O1045" s="29"/>
      <c r="P1045" s="29"/>
      <c r="Q1045" s="29"/>
      <c r="R1045" s="29"/>
      <c r="S1045" s="29"/>
      <c r="T1045" s="29"/>
      <c r="U1045" s="29"/>
      <c r="V1045" s="29"/>
      <c r="W1045" s="29"/>
      <c r="X1045" s="29"/>
      <c r="Y1045" s="29"/>
      <c r="Z1045" s="29" t="str">
        <f t="shared" si="90"/>
        <v/>
      </c>
      <c r="AM1045" s="6"/>
    </row>
    <row r="1046" spans="1:39" x14ac:dyDescent="0.2">
      <c r="A1046" s="54" t="str">
        <f>IFERROR(IF(AND(A1035=A1036,A1036=A1037,A1037=A1038,A1038=A1039,A1039=A1040,A1040=A1041,A1041=A1042,A1042=A1043,A1043=A1044,A1044=A1045),IF(A1045+1&gt;MATCH(0,Input_Lieferant!$B$9:$B$158,-1),"",A1045+1),A1045),"")</f>
        <v/>
      </c>
      <c r="B1046" s="30"/>
      <c r="C1046" s="30"/>
      <c r="D1046" s="30" t="str">
        <f t="shared" ref="D1046:D1059" si="91">IF(A1046="","","001")</f>
        <v/>
      </c>
      <c r="E1046" s="30"/>
      <c r="F1046" s="30"/>
      <c r="G1046" s="54" t="str">
        <f>IF(A1046&lt;&gt;"", _xlfn.IFNA(INDEX(Grunddaten!$A$9:$R$134,MATCH(A1046,Input_Lieferant!$B$9:$B$134,0),MATCH(Z1046,Grunddaten!$A$8:$R$8,0)),""), "")&amp;""</f>
        <v/>
      </c>
      <c r="H1046" s="30"/>
      <c r="I1046" s="30"/>
      <c r="J1046" s="30"/>
      <c r="K1046" s="30"/>
      <c r="L1046" s="30"/>
      <c r="M1046" s="30"/>
      <c r="N1046" s="30"/>
      <c r="O1046" s="30"/>
      <c r="P1046" s="30"/>
      <c r="Q1046" s="30"/>
      <c r="R1046" s="30"/>
      <c r="S1046" s="30"/>
      <c r="T1046" s="30"/>
      <c r="U1046" s="30"/>
      <c r="V1046" s="30"/>
      <c r="W1046" s="30"/>
      <c r="X1046" s="30"/>
      <c r="Y1046" s="30"/>
      <c r="Z1046" s="89" t="str">
        <f t="shared" si="90"/>
        <v/>
      </c>
      <c r="AM1046" s="6"/>
    </row>
    <row r="1047" spans="1:39" x14ac:dyDescent="0.2">
      <c r="A1047" t="str">
        <f>IFERROR(IF(AND(A1036=A1037,A1037=A1038,A1038=A1039,A1039=A1040,A1040=A1041,A1041=A1042,A1042=A1043,A1043=A1044,A1044=A1045,A1045=A1046),IF(A1046+1&gt;MATCH(0,Input_Lieferant!$B$9:$B$158,-1),"",A1046+1),A1046),"")</f>
        <v/>
      </c>
      <c r="B1047" s="29"/>
      <c r="C1047" s="29"/>
      <c r="D1047" s="29" t="str">
        <f t="shared" si="91"/>
        <v/>
      </c>
      <c r="E1047" s="29"/>
      <c r="F1047" s="29"/>
      <c r="G1047" t="str">
        <f>IF(A1047&lt;&gt;"", _xlfn.IFNA(INDEX(Grunddaten!$A$9:$R$134,MATCH(A1047,Input_Lieferant!$B$9:$B$134,0),MATCH(Z1047,Grunddaten!$A$8:$R$8,0)),""), "")&amp;""</f>
        <v/>
      </c>
      <c r="H1047" s="29"/>
      <c r="I1047" s="29"/>
      <c r="J1047" s="29"/>
      <c r="K1047" s="29"/>
      <c r="L1047" s="29"/>
      <c r="M1047" s="29"/>
      <c r="N1047" s="29"/>
      <c r="O1047" s="29"/>
      <c r="P1047" s="29"/>
      <c r="Q1047" s="29"/>
      <c r="R1047" s="29"/>
      <c r="S1047" s="29"/>
      <c r="T1047" s="29"/>
      <c r="U1047" s="29"/>
      <c r="V1047" s="29"/>
      <c r="W1047" s="29"/>
      <c r="X1047" s="29"/>
      <c r="Y1047" s="29"/>
      <c r="Z1047" s="29" t="str">
        <f t="shared" si="90"/>
        <v/>
      </c>
      <c r="AM1047" s="6"/>
    </row>
    <row r="1048" spans="1:39" x14ac:dyDescent="0.2">
      <c r="A1048" t="str">
        <f>IFERROR(IF(AND(A1037=A1038,A1038=A1039,A1039=A1040,A1040=A1041,A1041=A1042,A1042=A1043,A1043=A1044,A1044=A1045,A1045=A1046,A1046=A1047),IF(A1047+1&gt;MATCH(0,Input_Lieferant!$B$9:$B$158,-1),"",A1047+1),A1047),"")</f>
        <v/>
      </c>
      <c r="B1048" s="29"/>
      <c r="C1048" s="29"/>
      <c r="D1048" s="29" t="str">
        <f t="shared" si="91"/>
        <v/>
      </c>
      <c r="E1048" s="29"/>
      <c r="F1048" s="29"/>
      <c r="G1048" t="str">
        <f>IF(A1048&lt;&gt;"", _xlfn.IFNA(INDEX(Grunddaten!$A$9:$R$134,MATCH(A1048,Input_Lieferant!$B$9:$B$134,0),MATCH(Z1048,Grunddaten!$A$8:$R$8,0)),""), "")&amp;""</f>
        <v/>
      </c>
      <c r="H1048" s="29"/>
      <c r="I1048" s="29"/>
      <c r="J1048" s="29"/>
      <c r="K1048" s="29"/>
      <c r="L1048" s="29"/>
      <c r="M1048" s="29"/>
      <c r="N1048" s="29"/>
      <c r="O1048" s="29"/>
      <c r="P1048" s="29"/>
      <c r="Q1048" s="29"/>
      <c r="R1048" s="29"/>
      <c r="S1048" s="29"/>
      <c r="T1048" s="29"/>
      <c r="U1048" s="29"/>
      <c r="V1048" s="29"/>
      <c r="W1048" s="29"/>
      <c r="X1048" s="29"/>
      <c r="Y1048" s="29"/>
      <c r="Z1048" s="29" t="str">
        <f t="shared" si="90"/>
        <v/>
      </c>
      <c r="AM1048" s="6"/>
    </row>
    <row r="1049" spans="1:39" x14ac:dyDescent="0.2">
      <c r="A1049" t="str">
        <f>IFERROR(IF(AND(A1038=A1039,A1039=A1040,A1040=A1041,A1041=A1042,A1042=A1043,A1043=A1044,A1044=A1045,A1045=A1046,A1046=A1047,A1047=A1048),IF(A1048+1&gt;MATCH(0,Input_Lieferant!$B$9:$B$158,-1),"",A1048+1),A1048),"")</f>
        <v/>
      </c>
      <c r="B1049" s="29"/>
      <c r="C1049" s="29"/>
      <c r="D1049" s="29" t="str">
        <f t="shared" si="91"/>
        <v/>
      </c>
      <c r="E1049" s="29"/>
      <c r="F1049" s="29"/>
      <c r="G1049" t="str">
        <f>IF(A1049&lt;&gt;"", _xlfn.IFNA(INDEX(Grunddaten!$A$9:$R$134,MATCH(A1049,Input_Lieferant!$B$9:$B$134,0),MATCH(Z1049,Grunddaten!$A$8:$R$8,0)),""), "")&amp;""</f>
        <v/>
      </c>
      <c r="H1049" s="29"/>
      <c r="I1049" s="29"/>
      <c r="J1049" s="29"/>
      <c r="K1049" s="29"/>
      <c r="L1049" s="29"/>
      <c r="M1049" s="29"/>
      <c r="N1049" s="29"/>
      <c r="O1049" s="29"/>
      <c r="P1049" s="29"/>
      <c r="Q1049" s="29"/>
      <c r="R1049" s="29"/>
      <c r="S1049" s="29"/>
      <c r="T1049" s="29"/>
      <c r="U1049" s="29"/>
      <c r="V1049" s="29"/>
      <c r="W1049" s="29"/>
      <c r="X1049" s="29"/>
      <c r="Y1049" s="29"/>
      <c r="Z1049" s="29" t="str">
        <f t="shared" si="90"/>
        <v/>
      </c>
      <c r="AM1049" s="6"/>
    </row>
    <row r="1050" spans="1:39" x14ac:dyDescent="0.2">
      <c r="A1050" t="str">
        <f>IFERROR(IF(AND(A1039=A1040,A1040=A1041,A1041=A1042,A1042=A1043,A1043=A1044,A1044=A1045,A1045=A1046,A1046=A1047,A1047=A1048,A1048=A1049),IF(A1049+1&gt;MATCH(0,Input_Lieferant!$B$9:$B$158,-1),"",A1049+1),A1049),"")</f>
        <v/>
      </c>
      <c r="B1050" s="29"/>
      <c r="C1050" s="29"/>
      <c r="D1050" s="29" t="str">
        <f t="shared" si="91"/>
        <v/>
      </c>
      <c r="E1050" s="29"/>
      <c r="F1050" s="29"/>
      <c r="G1050" t="str">
        <f>IF(A1050&lt;&gt;"", _xlfn.IFNA(INDEX(Grunddaten!$A$9:$R$134,MATCH(A1050,Input_Lieferant!$B$9:$B$134,0),MATCH(Z1050,Grunddaten!$A$8:$R$8,0)),""), "")&amp;""</f>
        <v/>
      </c>
      <c r="H1050" s="29"/>
      <c r="I1050" s="29"/>
      <c r="J1050" s="29"/>
      <c r="K1050" s="29"/>
      <c r="L1050" s="29"/>
      <c r="M1050" s="29"/>
      <c r="N1050" s="29"/>
      <c r="O1050" s="29"/>
      <c r="P1050" s="29"/>
      <c r="Q1050" s="29"/>
      <c r="R1050" s="29"/>
      <c r="S1050" s="29"/>
      <c r="T1050" s="29"/>
      <c r="U1050" s="29"/>
      <c r="V1050" s="29"/>
      <c r="W1050" s="29"/>
      <c r="X1050" s="29"/>
      <c r="Y1050" s="29"/>
      <c r="Z1050" s="29" t="str">
        <f t="shared" si="90"/>
        <v/>
      </c>
      <c r="AM1050" s="6"/>
    </row>
    <row r="1051" spans="1:39" x14ac:dyDescent="0.2">
      <c r="A1051" t="str">
        <f>IFERROR(IF(AND(A1040=A1041,A1041=A1042,A1042=A1043,A1043=A1044,A1044=A1045,A1045=A1046,A1046=A1047,A1047=A1048,A1048=A1049,A1049=A1050),IF(A1050+1&gt;MATCH(0,Input_Lieferant!$B$9:$B$158,-1),"",A1050+1),A1050),"")</f>
        <v/>
      </c>
      <c r="B1051" s="29"/>
      <c r="C1051" s="29"/>
      <c r="D1051" s="29" t="str">
        <f t="shared" si="91"/>
        <v/>
      </c>
      <c r="E1051" s="29" t="s">
        <v>178</v>
      </c>
      <c r="F1051" s="29" t="s">
        <v>178</v>
      </c>
      <c r="G1051" t="str">
        <f>IF(A1051&lt;&gt;"", _xlfn.IFNA(INDEX(Grunddaten!$A$9:$R$134,MATCH(A1051,Input_Lieferant!$B$9:$B$134,0),MATCH(Z1051,Grunddaten!$A$8:$R$8,0)),""), "")&amp;""</f>
        <v/>
      </c>
      <c r="H1051" s="29"/>
      <c r="I1051" s="29"/>
      <c r="J1051" s="29"/>
      <c r="K1051" s="29"/>
      <c r="L1051" s="29"/>
      <c r="M1051" s="29"/>
      <c r="N1051" s="29"/>
      <c r="O1051" s="29"/>
      <c r="P1051" s="29"/>
      <c r="Q1051" s="29"/>
      <c r="R1051" s="29"/>
      <c r="S1051" s="29"/>
      <c r="T1051" s="29"/>
      <c r="U1051" s="29"/>
      <c r="V1051" s="29"/>
      <c r="W1051" s="29"/>
      <c r="X1051" s="29"/>
      <c r="Y1051" s="29"/>
      <c r="Z1051" s="29" t="str">
        <f t="shared" si="90"/>
        <v/>
      </c>
      <c r="AM1051" s="6"/>
    </row>
    <row r="1052" spans="1:39" x14ac:dyDescent="0.2">
      <c r="A1052" t="str">
        <f>IFERROR(IF(AND(A1041=A1042,A1042=A1043,A1043=A1044,A1044=A1045,A1045=A1046,A1046=A1047,A1047=A1048,A1048=A1049,A1049=A1050,A1050=A1051),IF(A1051+1&gt;MATCH(0,Input_Lieferant!$B$9:$B$158,-1),"",A1051+1),A1051),"")</f>
        <v/>
      </c>
      <c r="B1052" s="29"/>
      <c r="C1052" s="29"/>
      <c r="D1052" s="29" t="str">
        <f t="shared" si="91"/>
        <v/>
      </c>
      <c r="E1052" s="29"/>
      <c r="F1052" s="29"/>
      <c r="G1052" t="str">
        <f>IF(A1052&lt;&gt;"", _xlfn.IFNA(INDEX(Grunddaten!$A$9:$R$134,MATCH(A1052,Input_Lieferant!$B$9:$B$134,0),MATCH(Z1052,Grunddaten!$A$8:$R$8,0)),""), "")&amp;""</f>
        <v/>
      </c>
      <c r="H1052" s="29"/>
      <c r="I1052" s="29"/>
      <c r="J1052" s="29"/>
      <c r="K1052" s="29"/>
      <c r="L1052" s="29"/>
      <c r="M1052" s="29"/>
      <c r="N1052" s="29"/>
      <c r="O1052" s="29"/>
      <c r="P1052" s="29"/>
      <c r="Q1052" s="29"/>
      <c r="R1052" s="29"/>
      <c r="S1052" s="29"/>
      <c r="T1052" s="29"/>
      <c r="U1052" s="29"/>
      <c r="V1052" s="29"/>
      <c r="W1052" s="29"/>
      <c r="X1052" s="29"/>
      <c r="Y1052" s="29"/>
      <c r="Z1052" s="29" t="str">
        <f t="shared" si="90"/>
        <v/>
      </c>
      <c r="AM1052" s="6"/>
    </row>
    <row r="1053" spans="1:39" x14ac:dyDescent="0.2">
      <c r="A1053" t="str">
        <f>IFERROR(IF(AND(A1042=A1043,A1043=A1044,A1044=A1045,A1045=A1046,A1046=A1047,A1047=A1048,A1048=A1049,A1049=A1050,A1050=A1051,A1051=A1052),IF(A1052+1&gt;MATCH(0,Input_Lieferant!$B$9:$B$158,-1),"",A1052+1),A1052),"")</f>
        <v/>
      </c>
      <c r="B1053" s="29"/>
      <c r="C1053" s="29"/>
      <c r="D1053" s="29" t="str">
        <f t="shared" si="91"/>
        <v/>
      </c>
      <c r="E1053" s="29"/>
      <c r="F1053" s="29"/>
      <c r="G1053" t="str">
        <f>IF(A1053&lt;&gt;"", _xlfn.IFNA(INDEX(Grunddaten!$A$9:$R$134,MATCH(A1053,Input_Lieferant!$B$9:$B$134,0),MATCH(Z1053,Grunddaten!$A$8:$R$8,0)),""), "")&amp;""</f>
        <v/>
      </c>
      <c r="H1053" s="29"/>
      <c r="I1053" s="29"/>
      <c r="J1053" s="29"/>
      <c r="K1053" s="29"/>
      <c r="L1053" s="29"/>
      <c r="M1053" s="29"/>
      <c r="N1053" s="29"/>
      <c r="O1053" s="29"/>
      <c r="P1053" s="29"/>
      <c r="Q1053" s="29"/>
      <c r="R1053" s="29"/>
      <c r="S1053" s="29"/>
      <c r="T1053" s="29"/>
      <c r="U1053" s="29"/>
      <c r="V1053" s="29"/>
      <c r="W1053" s="29"/>
      <c r="X1053" s="29"/>
      <c r="Y1053" s="29"/>
      <c r="Z1053" s="29" t="str">
        <f t="shared" si="90"/>
        <v/>
      </c>
      <c r="AM1053" s="6"/>
    </row>
    <row r="1054" spans="1:39" x14ac:dyDescent="0.2">
      <c r="A1054" t="str">
        <f>IFERROR(IF(AND(A1043=A1044,A1044=A1045,A1045=A1046,A1046=A1047,A1047=A1048,A1048=A1049,A1049=A1050,A1050=A1051,A1051=A1052,A1052=A1053),IF(A1053+1&gt;MATCH(0,Input_Lieferant!$B$9:$B$158,-1),"",A1053+1),A1053),"")</f>
        <v/>
      </c>
      <c r="B1054" s="29"/>
      <c r="C1054" s="29"/>
      <c r="D1054" s="29" t="str">
        <f t="shared" si="91"/>
        <v/>
      </c>
      <c r="E1054" s="29"/>
      <c r="F1054" s="29"/>
      <c r="G1054" t="str">
        <f>IF(A1054&lt;&gt;"", _xlfn.IFNA(INDEX(Grunddaten!$A$9:$R$134,MATCH(A1054,Input_Lieferant!$B$9:$B$134,0),MATCH(Z1054,Grunddaten!$A$8:$R$8,0)),""), "")&amp;""</f>
        <v/>
      </c>
      <c r="H1054" s="29"/>
      <c r="I1054" s="29"/>
      <c r="J1054" s="29"/>
      <c r="K1054" s="29"/>
      <c r="L1054" s="29"/>
      <c r="M1054" s="29"/>
      <c r="N1054" s="29"/>
      <c r="O1054" s="29"/>
      <c r="P1054" s="29"/>
      <c r="Q1054" s="29"/>
      <c r="R1054" s="29"/>
      <c r="S1054" s="29"/>
      <c r="T1054" s="29"/>
      <c r="U1054" s="29"/>
      <c r="V1054" s="29"/>
      <c r="W1054" s="29"/>
      <c r="X1054" s="29"/>
      <c r="Y1054" s="29"/>
      <c r="Z1054" s="29" t="str">
        <f t="shared" si="90"/>
        <v/>
      </c>
      <c r="AM1054" s="6"/>
    </row>
    <row r="1055" spans="1:39" x14ac:dyDescent="0.2">
      <c r="A1055" t="str">
        <f>IFERROR(IF(AND(A1044=A1045,A1045=A1046,A1046=A1047,A1047=A1048,A1048=A1049,A1049=A1050,A1050=A1051,A1051=A1052,A1052=A1053,A1053=A1054),IF(A1054+1&gt;MATCH(0,Input_Lieferant!$B$9:$B$158,-1),"",A1054+1),A1054),"")</f>
        <v/>
      </c>
      <c r="B1055" s="29"/>
      <c r="C1055" s="29"/>
      <c r="D1055" s="29" t="str">
        <f t="shared" si="91"/>
        <v/>
      </c>
      <c r="E1055" s="29"/>
      <c r="F1055" s="29"/>
      <c r="G1055" t="str">
        <f>IF(A1055&lt;&gt;"", _xlfn.IFNA(INDEX(Grunddaten!$A$9:$R$134,MATCH(A1055,Input_Lieferant!$B$9:$B$134,0),MATCH(Z1055,Grunddaten!$A$8:$R$8,0)),""), "")&amp;""</f>
        <v/>
      </c>
      <c r="H1055" s="29"/>
      <c r="I1055" s="29"/>
      <c r="J1055" s="29"/>
      <c r="K1055" s="29"/>
      <c r="L1055" s="29"/>
      <c r="M1055" s="29"/>
      <c r="N1055" s="29"/>
      <c r="O1055" s="29"/>
      <c r="P1055" s="29"/>
      <c r="Q1055" s="29"/>
      <c r="R1055" s="29"/>
      <c r="S1055" s="29"/>
      <c r="T1055" s="29"/>
      <c r="U1055" s="29"/>
      <c r="V1055" s="29"/>
      <c r="W1055" s="29"/>
      <c r="X1055" s="29"/>
      <c r="Y1055" s="29"/>
      <c r="Z1055" s="29" t="str">
        <f t="shared" si="90"/>
        <v/>
      </c>
      <c r="AM1055" s="6"/>
    </row>
    <row r="1056" spans="1:39" x14ac:dyDescent="0.2">
      <c r="A1056" t="str">
        <f>IFERROR(IF(AND(A1045=A1046,A1046=A1047,A1047=A1048,A1048=A1049,A1049=A1050,A1050=A1051,A1051=A1052,A1052=A1053,A1053=A1054,A1054=A1055),IF(A1055+1&gt;MATCH(0,Input_Lieferant!$B$9:$B$158,-1),"",A1055+1),A1055),"")</f>
        <v/>
      </c>
      <c r="B1056" s="29"/>
      <c r="C1056" s="29"/>
      <c r="D1056" s="29" t="str">
        <f t="shared" si="91"/>
        <v/>
      </c>
      <c r="E1056" s="29"/>
      <c r="F1056" s="29"/>
      <c r="G1056" t="str">
        <f>IF(A1056&lt;&gt;"", _xlfn.IFNA(INDEX(Grunddaten!$A$9:$R$134,MATCH(A1056,Input_Lieferant!$B$9:$B$134,0),MATCH(Z1056,Grunddaten!$A$8:$R$8,0)),""), "")&amp;""</f>
        <v/>
      </c>
      <c r="H1056" s="29"/>
      <c r="I1056" s="29"/>
      <c r="J1056" s="29"/>
      <c r="K1056" s="29"/>
      <c r="L1056" s="29"/>
      <c r="M1056" s="29"/>
      <c r="N1056" s="29"/>
      <c r="O1056" s="29"/>
      <c r="P1056" s="29"/>
      <c r="Q1056" s="29"/>
      <c r="R1056" s="29"/>
      <c r="S1056" s="29"/>
      <c r="T1056" s="29"/>
      <c r="U1056" s="29"/>
      <c r="V1056" s="29"/>
      <c r="W1056" s="29"/>
      <c r="X1056" s="29"/>
      <c r="Y1056" s="29"/>
      <c r="Z1056" s="29" t="str">
        <f t="shared" si="90"/>
        <v/>
      </c>
      <c r="AM1056" s="6"/>
    </row>
    <row r="1057" spans="1:39" x14ac:dyDescent="0.2">
      <c r="A1057" s="54" t="str">
        <f>IFERROR(IF(AND(A1046=A1047,A1047=A1048,A1048=A1049,A1049=A1050,A1050=A1051,A1051=A1052,A1052=A1053,A1053=A1054,A1054=A1055,A1055=A1056),IF(A1056+1&gt;MATCH(0,Input_Lieferant!$B$9:$B$158,-1),"",A1056+1),A1056),"")</f>
        <v/>
      </c>
      <c r="B1057" s="30"/>
      <c r="C1057" s="30"/>
      <c r="D1057" s="30" t="str">
        <f t="shared" si="91"/>
        <v/>
      </c>
      <c r="E1057" s="30"/>
      <c r="F1057" s="30"/>
      <c r="G1057" s="54" t="str">
        <f>IF(A1057&lt;&gt;"", _xlfn.IFNA(INDEX(Grunddaten!$A$9:$R$134,MATCH(A1057,Input_Lieferant!$B$9:$B$134,0),MATCH(Z1057,Grunddaten!$A$8:$R$8,0)),""), "")&amp;""</f>
        <v/>
      </c>
      <c r="H1057" s="30"/>
      <c r="I1057" s="30"/>
      <c r="J1057" s="30"/>
      <c r="K1057" s="30"/>
      <c r="L1057" s="30"/>
      <c r="M1057" s="30"/>
      <c r="N1057" s="30"/>
      <c r="O1057" s="30"/>
      <c r="P1057" s="30"/>
      <c r="Q1057" s="30"/>
      <c r="R1057" s="30"/>
      <c r="S1057" s="30"/>
      <c r="T1057" s="30"/>
      <c r="U1057" s="30"/>
      <c r="V1057" s="30"/>
      <c r="W1057" s="30"/>
      <c r="X1057" s="30"/>
      <c r="Y1057" s="30"/>
      <c r="Z1057" s="89" t="str">
        <f t="shared" si="90"/>
        <v/>
      </c>
      <c r="AM1057" s="6"/>
    </row>
    <row r="1058" spans="1:39" x14ac:dyDescent="0.2">
      <c r="A1058" t="str">
        <f>IFERROR(IF(AND(A1047=A1048,A1048=A1049,A1049=A1050,A1050=A1051,A1051=A1052,A1052=A1053,A1053=A1054,A1054=A1055,A1055=A1056,A1056=A1057),IF(A1057+1&gt;MATCH(0,Input_Lieferant!$B$9:$B$158,-1),"",A1057+1),A1057),"")</f>
        <v/>
      </c>
      <c r="B1058" s="29"/>
      <c r="C1058" s="29"/>
      <c r="D1058" s="29" t="str">
        <f t="shared" si="91"/>
        <v/>
      </c>
      <c r="E1058" s="29"/>
      <c r="F1058" s="29"/>
      <c r="G1058" t="str">
        <f>IF(A1058&lt;&gt;"", _xlfn.IFNA(INDEX(Grunddaten!$A$9:$R$134,MATCH(A1058,Input_Lieferant!$B$9:$B$134,0),MATCH(Z1058,Grunddaten!$A$8:$R$8,0)),""), "")&amp;""</f>
        <v/>
      </c>
      <c r="H1058" s="29"/>
      <c r="I1058" s="29"/>
      <c r="J1058" s="29"/>
      <c r="K1058" s="29"/>
      <c r="L1058" s="29"/>
      <c r="M1058" s="29"/>
      <c r="N1058" s="29"/>
      <c r="O1058" s="29"/>
      <c r="P1058" s="29"/>
      <c r="Q1058" s="29"/>
      <c r="R1058" s="29"/>
      <c r="S1058" s="29"/>
      <c r="T1058" s="29"/>
      <c r="U1058" s="29"/>
      <c r="V1058" s="29"/>
      <c r="W1058" s="29"/>
      <c r="X1058" s="29"/>
      <c r="Y1058" s="29"/>
      <c r="Z1058" s="29" t="str">
        <f t="shared" si="90"/>
        <v/>
      </c>
      <c r="AM1058" s="6"/>
    </row>
    <row r="1059" spans="1:39" x14ac:dyDescent="0.2">
      <c r="A1059" t="str">
        <f>IFERROR(IF(AND(A1048=A1049,A1049=A1050,A1050=A1051,A1051=A1052,A1052=A1053,A1053=A1054,A1054=A1055,A1055=A1056,A1056=A1057,A1057=A1058),IF(A1058+1&gt;MATCH(0,Input_Lieferant!$B$9:$B$158,-1),"",A1058+1),A1058),"")</f>
        <v/>
      </c>
      <c r="B1059" s="29"/>
      <c r="C1059" s="29"/>
      <c r="D1059" s="29" t="str">
        <f t="shared" si="91"/>
        <v/>
      </c>
      <c r="E1059" s="29"/>
      <c r="F1059" s="29"/>
      <c r="G1059" t="str">
        <f>IF(A1059&lt;&gt;"", _xlfn.IFNA(INDEX(Grunddaten!$A$9:$R$134,MATCH(A1059,Input_Lieferant!$B$9:$B$134,0),MATCH(Z1059,Grunddaten!$A$8:$R$8,0)),""), "")&amp;""</f>
        <v/>
      </c>
      <c r="H1059" s="29"/>
      <c r="I1059" s="29"/>
      <c r="J1059" s="29"/>
      <c r="K1059" s="29"/>
      <c r="L1059" s="29"/>
      <c r="M1059" s="29"/>
      <c r="N1059" s="29"/>
      <c r="O1059" s="29"/>
      <c r="P1059" s="29"/>
      <c r="Q1059" s="29"/>
      <c r="R1059" s="29"/>
      <c r="S1059" s="29"/>
      <c r="T1059" s="29"/>
      <c r="U1059" s="29"/>
      <c r="V1059" s="29"/>
      <c r="W1059" s="29"/>
      <c r="X1059" s="29"/>
      <c r="Y1059" s="29"/>
      <c r="Z1059" s="29" t="str">
        <f t="shared" si="90"/>
        <v/>
      </c>
      <c r="AM1059" s="6"/>
    </row>
    <row r="1060" spans="1:39" x14ac:dyDescent="0.2">
      <c r="A1060" t="str">
        <f>IFERROR(IF(AND(A1049=A1050,A1050=A1051,A1051=A1052,A1052=A1053,A1053=A1054,A1054=A1055,A1055=A1056,A1056=A1057,A1057=A1058,A1058=A1059),IF(A1059+1&gt;MATCH(0,Input_Lieferant!$B$9:$B$158,-1),"",A1059+1),A1059),"")</f>
        <v/>
      </c>
      <c r="B1060" s="29"/>
      <c r="C1060" s="29"/>
      <c r="D1060" s="29" t="str">
        <f t="shared" ref="D1060:D1073" si="92">IF(A1060="","","001")</f>
        <v/>
      </c>
      <c r="E1060" s="29"/>
      <c r="F1060" s="29"/>
      <c r="G1060" t="str">
        <f>IF(A1060&lt;&gt;"", _xlfn.IFNA(INDEX(Grunddaten!$A$9:$R$134,MATCH(A1060,Input_Lieferant!$B$9:$B$134,0),MATCH(Z1060,Grunddaten!$A$8:$R$8,0)),""), "")&amp;""</f>
        <v/>
      </c>
      <c r="H1060" s="29"/>
      <c r="I1060" s="29"/>
      <c r="J1060" s="29"/>
      <c r="K1060" s="29"/>
      <c r="L1060" s="29"/>
      <c r="M1060" s="29"/>
      <c r="N1060" s="29"/>
      <c r="O1060" s="29"/>
      <c r="P1060" s="29"/>
      <c r="Q1060" s="29"/>
      <c r="R1060" s="29"/>
      <c r="S1060" s="29"/>
      <c r="T1060" s="29"/>
      <c r="U1060" s="29"/>
      <c r="V1060" s="29"/>
      <c r="W1060" s="29"/>
      <c r="X1060" s="29"/>
      <c r="Y1060" s="29"/>
      <c r="Z1060" s="29" t="str">
        <f t="shared" si="90"/>
        <v/>
      </c>
      <c r="AM1060" s="6"/>
    </row>
    <row r="1061" spans="1:39" x14ac:dyDescent="0.2">
      <c r="A1061" t="str">
        <f>IFERROR(IF(AND(A1050=A1051,A1051=A1052,A1052=A1053,A1053=A1054,A1054=A1055,A1055=A1056,A1056=A1057,A1057=A1058,A1058=A1059,A1059=A1060),IF(A1060+1&gt;MATCH(0,Input_Lieferant!$B$9:$B$158,-1),"",A1060+1),A1060),"")</f>
        <v/>
      </c>
      <c r="B1061" s="29"/>
      <c r="C1061" s="29"/>
      <c r="D1061" s="29" t="str">
        <f t="shared" si="92"/>
        <v/>
      </c>
      <c r="E1061" s="29"/>
      <c r="F1061" s="29"/>
      <c r="G1061" t="str">
        <f>IF(A1061&lt;&gt;"", _xlfn.IFNA(INDEX(Grunddaten!$A$9:$R$134,MATCH(A1061,Input_Lieferant!$B$9:$B$134,0),MATCH(Z1061,Grunddaten!$A$8:$R$8,0)),""), "")&amp;""</f>
        <v/>
      </c>
      <c r="H1061" s="29"/>
      <c r="I1061" s="29"/>
      <c r="J1061" s="29"/>
      <c r="K1061" s="29"/>
      <c r="L1061" s="29"/>
      <c r="M1061" s="29"/>
      <c r="N1061" s="29"/>
      <c r="O1061" s="29"/>
      <c r="P1061" s="29"/>
      <c r="Q1061" s="29"/>
      <c r="R1061" s="29"/>
      <c r="S1061" s="29"/>
      <c r="T1061" s="29"/>
      <c r="U1061" s="29"/>
      <c r="V1061" s="29"/>
      <c r="W1061" s="29"/>
      <c r="X1061" s="29"/>
      <c r="Y1061" s="29"/>
      <c r="Z1061" s="29" t="str">
        <f t="shared" si="90"/>
        <v/>
      </c>
      <c r="AM1061" s="6"/>
    </row>
    <row r="1062" spans="1:39" x14ac:dyDescent="0.2">
      <c r="A1062" t="str">
        <f>IFERROR(IF(AND(A1051=A1052,A1052=A1053,A1053=A1054,A1054=A1055,A1055=A1056,A1056=A1057,A1057=A1058,A1058=A1059,A1059=A1060,A1060=A1061),IF(A1061+1&gt;MATCH(0,Input_Lieferant!$B$9:$B$158,-1),"",A1061+1),A1061),"")</f>
        <v/>
      </c>
      <c r="B1062" s="29"/>
      <c r="C1062" s="29"/>
      <c r="D1062" s="29" t="str">
        <f t="shared" si="92"/>
        <v/>
      </c>
      <c r="E1062" s="29"/>
      <c r="F1062" s="29"/>
      <c r="G1062" t="str">
        <f>IF(A1062&lt;&gt;"", _xlfn.IFNA(INDEX(Grunddaten!$A$9:$R$134,MATCH(A1062,Input_Lieferant!$B$9:$B$134,0),MATCH(Z1062,Grunddaten!$A$8:$R$8,0)),""), "")&amp;""</f>
        <v/>
      </c>
      <c r="H1062" s="29"/>
      <c r="I1062" s="29"/>
      <c r="J1062" s="29"/>
      <c r="K1062" s="29"/>
      <c r="L1062" s="29"/>
      <c r="M1062" s="29"/>
      <c r="N1062" s="29"/>
      <c r="O1062" s="29"/>
      <c r="P1062" s="29"/>
      <c r="Q1062" s="29"/>
      <c r="R1062" s="29"/>
      <c r="S1062" s="29"/>
      <c r="T1062" s="29"/>
      <c r="U1062" s="29"/>
      <c r="V1062" s="29"/>
      <c r="W1062" s="29"/>
      <c r="X1062" s="29"/>
      <c r="Y1062" s="29"/>
      <c r="Z1062" s="29" t="str">
        <f t="shared" si="90"/>
        <v/>
      </c>
      <c r="AM1062" s="6"/>
    </row>
    <row r="1063" spans="1:39" x14ac:dyDescent="0.2">
      <c r="A1063" t="str">
        <f>IFERROR(IF(AND(A1052=A1053,A1053=A1054,A1054=A1055,A1055=A1056,A1056=A1057,A1057=A1058,A1058=A1059,A1059=A1060,A1060=A1061,A1061=A1062),IF(A1062+1&gt;MATCH(0,Input_Lieferant!$B$9:$B$158,-1),"",A1062+1),A1062),"")</f>
        <v/>
      </c>
      <c r="B1063" s="29"/>
      <c r="C1063" s="29"/>
      <c r="D1063" s="29" t="str">
        <f t="shared" si="92"/>
        <v/>
      </c>
      <c r="E1063" s="29"/>
      <c r="F1063" s="29"/>
      <c r="G1063" t="str">
        <f>IF(A1063&lt;&gt;"", _xlfn.IFNA(INDEX(Grunddaten!$A$9:$R$134,MATCH(A1063,Input_Lieferant!$B$9:$B$134,0),MATCH(Z1063,Grunddaten!$A$8:$R$8,0)),""), "")&amp;""</f>
        <v/>
      </c>
      <c r="H1063" s="29"/>
      <c r="I1063" s="29"/>
      <c r="J1063" s="29"/>
      <c r="K1063" s="29"/>
      <c r="L1063" s="29"/>
      <c r="M1063" s="29"/>
      <c r="N1063" s="29"/>
      <c r="O1063" s="29"/>
      <c r="P1063" s="29"/>
      <c r="Q1063" s="29"/>
      <c r="R1063" s="29"/>
      <c r="S1063" s="29"/>
      <c r="T1063" s="29"/>
      <c r="U1063" s="29"/>
      <c r="V1063" s="29"/>
      <c r="W1063" s="29"/>
      <c r="X1063" s="29"/>
      <c r="Y1063" s="29"/>
      <c r="Z1063" s="29" t="str">
        <f t="shared" si="90"/>
        <v/>
      </c>
      <c r="AM1063" s="6"/>
    </row>
    <row r="1064" spans="1:39" x14ac:dyDescent="0.2">
      <c r="A1064" t="str">
        <f>IFERROR(IF(AND(A1053=A1054,A1054=A1055,A1055=A1056,A1056=A1057,A1057=A1058,A1058=A1059,A1059=A1060,A1060=A1061,A1061=A1062,A1062=A1063),IF(A1063+1&gt;MATCH(0,Input_Lieferant!$B$9:$B$158,-1),"",A1063+1),A1063),"")</f>
        <v/>
      </c>
      <c r="B1064" s="29"/>
      <c r="C1064" s="29"/>
      <c r="D1064" s="29" t="str">
        <f t="shared" si="92"/>
        <v/>
      </c>
      <c r="E1064" s="29"/>
      <c r="F1064" s="29"/>
      <c r="G1064" t="str">
        <f>IF(A1064&lt;&gt;"", _xlfn.IFNA(INDEX(Grunddaten!$A$9:$R$134,MATCH(A1064,Input_Lieferant!$B$9:$B$134,0),MATCH(Z1064,Grunddaten!$A$8:$R$8,0)),""), "")&amp;""</f>
        <v/>
      </c>
      <c r="H1064" s="29"/>
      <c r="I1064" s="29"/>
      <c r="J1064" s="29"/>
      <c r="K1064" s="29"/>
      <c r="L1064" s="29"/>
      <c r="M1064" s="29"/>
      <c r="N1064" s="29"/>
      <c r="O1064" s="29"/>
      <c r="P1064" s="29"/>
      <c r="Q1064" s="29"/>
      <c r="R1064" s="29"/>
      <c r="S1064" s="29"/>
      <c r="T1064" s="29"/>
      <c r="U1064" s="29"/>
      <c r="V1064" s="29"/>
      <c r="W1064" s="29"/>
      <c r="X1064" s="29"/>
      <c r="Y1064" s="29"/>
      <c r="Z1064" s="29" t="str">
        <f t="shared" si="90"/>
        <v/>
      </c>
      <c r="AM1064" s="6"/>
    </row>
    <row r="1065" spans="1:39" x14ac:dyDescent="0.2">
      <c r="A1065" t="str">
        <f>IFERROR(IF(AND(A1054=A1055,A1055=A1056,A1056=A1057,A1057=A1058,A1058=A1059,A1059=A1060,A1060=A1061,A1061=A1062,A1062=A1063,A1063=A1064),IF(A1064+1&gt;MATCH(0,Input_Lieferant!$B$9:$B$158,-1),"",A1064+1),A1064),"")</f>
        <v/>
      </c>
      <c r="B1065" s="29"/>
      <c r="C1065" s="29"/>
      <c r="D1065" s="29" t="str">
        <f t="shared" si="92"/>
        <v/>
      </c>
      <c r="E1065" s="29" t="s">
        <v>178</v>
      </c>
      <c r="F1065" s="29" t="s">
        <v>178</v>
      </c>
      <c r="G1065" t="str">
        <f>IF(A1065&lt;&gt;"", _xlfn.IFNA(INDEX(Grunddaten!$A$9:$R$134,MATCH(A1065,Input_Lieferant!$B$9:$B$134,0),MATCH(Z1065,Grunddaten!$A$8:$R$8,0)),""), "")&amp;""</f>
        <v/>
      </c>
      <c r="H1065" s="29"/>
      <c r="I1065" s="29"/>
      <c r="J1065" s="29"/>
      <c r="K1065" s="29"/>
      <c r="L1065" s="29"/>
      <c r="M1065" s="29"/>
      <c r="N1065" s="29"/>
      <c r="O1065" s="29"/>
      <c r="P1065" s="29"/>
      <c r="Q1065" s="29"/>
      <c r="R1065" s="29"/>
      <c r="S1065" s="29"/>
      <c r="T1065" s="29"/>
      <c r="U1065" s="29"/>
      <c r="V1065" s="29"/>
      <c r="W1065" s="29"/>
      <c r="X1065" s="29"/>
      <c r="Y1065" s="29"/>
      <c r="Z1065" s="29" t="str">
        <f t="shared" si="90"/>
        <v/>
      </c>
      <c r="AM1065" s="6"/>
    </row>
    <row r="1066" spans="1:39" x14ac:dyDescent="0.2">
      <c r="A1066" t="str">
        <f>IFERROR(IF(AND(A1055=A1056,A1056=A1057,A1057=A1058,A1058=A1059,A1059=A1060,A1060=A1061,A1061=A1062,A1062=A1063,A1063=A1064,A1064=A1065),IF(A1065+1&gt;MATCH(0,Input_Lieferant!$B$9:$B$158,-1),"",A1065+1),A1065),"")</f>
        <v/>
      </c>
      <c r="B1066" s="29"/>
      <c r="C1066" s="29"/>
      <c r="D1066" s="29" t="str">
        <f t="shared" si="92"/>
        <v/>
      </c>
      <c r="E1066" s="29"/>
      <c r="F1066" s="29"/>
      <c r="G1066" t="str">
        <f>IF(A1066&lt;&gt;"", _xlfn.IFNA(INDEX(Grunddaten!$A$9:$R$134,MATCH(A1066,Input_Lieferant!$B$9:$B$134,0),MATCH(Z1066,Grunddaten!$A$8:$R$8,0)),""), "")&amp;""</f>
        <v/>
      </c>
      <c r="H1066" s="29"/>
      <c r="I1066" s="29"/>
      <c r="J1066" s="29"/>
      <c r="K1066" s="29"/>
      <c r="L1066" s="29"/>
      <c r="M1066" s="29"/>
      <c r="N1066" s="29"/>
      <c r="O1066" s="29"/>
      <c r="P1066" s="29"/>
      <c r="Q1066" s="29"/>
      <c r="R1066" s="29"/>
      <c r="S1066" s="29"/>
      <c r="T1066" s="29"/>
      <c r="U1066" s="29"/>
      <c r="V1066" s="29"/>
      <c r="W1066" s="29"/>
      <c r="X1066" s="29"/>
      <c r="Y1066" s="29"/>
      <c r="Z1066" s="29" t="str">
        <f t="shared" si="90"/>
        <v/>
      </c>
      <c r="AM1066" s="6"/>
    </row>
    <row r="1067" spans="1:39" x14ac:dyDescent="0.2">
      <c r="A1067" t="str">
        <f>IFERROR(IF(AND(A1056=A1057,A1057=A1058,A1058=A1059,A1059=A1060,A1060=A1061,A1061=A1062,A1062=A1063,A1063=A1064,A1064=A1065,A1065=A1066),IF(A1066+1&gt;MATCH(0,Input_Lieferant!$B$9:$B$158,-1),"",A1066+1),A1066),"")</f>
        <v/>
      </c>
      <c r="B1067" s="29"/>
      <c r="C1067" s="29"/>
      <c r="D1067" s="29" t="str">
        <f t="shared" si="92"/>
        <v/>
      </c>
      <c r="E1067" s="29"/>
      <c r="F1067" s="29"/>
      <c r="G1067" t="str">
        <f>IF(A1067&lt;&gt;"", _xlfn.IFNA(INDEX(Grunddaten!$A$9:$R$134,MATCH(A1067,Input_Lieferant!$B$9:$B$134,0),MATCH(Z1067,Grunddaten!$A$8:$R$8,0)),""), "")&amp;""</f>
        <v/>
      </c>
      <c r="H1067" s="29"/>
      <c r="I1067" s="29"/>
      <c r="J1067" s="29"/>
      <c r="K1067" s="29"/>
      <c r="L1067" s="29"/>
      <c r="M1067" s="29"/>
      <c r="N1067" s="29"/>
      <c r="O1067" s="29"/>
      <c r="P1067" s="29"/>
      <c r="Q1067" s="29"/>
      <c r="R1067" s="29"/>
      <c r="S1067" s="29"/>
      <c r="T1067" s="29"/>
      <c r="U1067" s="29"/>
      <c r="V1067" s="29"/>
      <c r="W1067" s="29"/>
      <c r="X1067" s="29"/>
      <c r="Y1067" s="29"/>
      <c r="Z1067" s="29" t="str">
        <f t="shared" si="90"/>
        <v/>
      </c>
      <c r="AM1067" s="6"/>
    </row>
    <row r="1068" spans="1:39" x14ac:dyDescent="0.2">
      <c r="A1068" s="54" t="str">
        <f>IFERROR(IF(AND(A1057=A1058,A1058=A1059,A1059=A1060,A1060=A1061,A1061=A1062,A1062=A1063,A1063=A1064,A1064=A1065,A1065=A1066,A1066=A1067),IF(A1067+1&gt;MATCH(0,Input_Lieferant!$B$9:$B$158,-1),"",A1067+1),A1067),"")</f>
        <v/>
      </c>
      <c r="B1068" s="30"/>
      <c r="C1068" s="30"/>
      <c r="D1068" s="30" t="str">
        <f t="shared" si="92"/>
        <v/>
      </c>
      <c r="E1068" s="30"/>
      <c r="F1068" s="30"/>
      <c r="G1068" s="54" t="str">
        <f>IF(A1068&lt;&gt;"", _xlfn.IFNA(INDEX(Grunddaten!$A$9:$R$134,MATCH(A1068,Input_Lieferant!$B$9:$B$134,0),MATCH(Z1068,Grunddaten!$A$8:$R$8,0)),""), "")&amp;""</f>
        <v/>
      </c>
      <c r="H1068" s="30"/>
      <c r="I1068" s="30"/>
      <c r="J1068" s="30"/>
      <c r="K1068" s="30"/>
      <c r="L1068" s="30"/>
      <c r="M1068" s="30"/>
      <c r="N1068" s="30"/>
      <c r="O1068" s="30"/>
      <c r="P1068" s="30"/>
      <c r="Q1068" s="30"/>
      <c r="R1068" s="30"/>
      <c r="S1068" s="30"/>
      <c r="T1068" s="30"/>
      <c r="U1068" s="30"/>
      <c r="V1068" s="30"/>
      <c r="W1068" s="30"/>
      <c r="X1068" s="30"/>
      <c r="Y1068" s="30"/>
      <c r="Z1068" s="89" t="str">
        <f t="shared" si="90"/>
        <v/>
      </c>
      <c r="AM1068" s="6"/>
    </row>
    <row r="1069" spans="1:39" x14ac:dyDescent="0.2">
      <c r="A1069" t="str">
        <f>IFERROR(IF(AND(A1058=A1059,A1059=A1060,A1060=A1061,A1061=A1062,A1062=A1063,A1063=A1064,A1064=A1065,A1065=A1066,A1066=A1067,A1067=A1068),IF(A1068+1&gt;MATCH(0,Input_Lieferant!$B$9:$B$158,-1),"",A1068+1),A1068),"")</f>
        <v/>
      </c>
      <c r="B1069" s="29"/>
      <c r="C1069" s="29"/>
      <c r="D1069" s="29" t="str">
        <f t="shared" si="92"/>
        <v/>
      </c>
      <c r="E1069" s="29"/>
      <c r="F1069" s="29"/>
      <c r="G1069" t="str">
        <f>IF(A1069&lt;&gt;"", _xlfn.IFNA(INDEX(Grunddaten!$A$9:$R$134,MATCH(A1069,Input_Lieferant!$B$9:$B$134,0),MATCH(Z1069,Grunddaten!$A$8:$R$8,0)),""), "")&amp;""</f>
        <v/>
      </c>
      <c r="H1069" s="29"/>
      <c r="I1069" s="29"/>
      <c r="J1069" s="29"/>
      <c r="K1069" s="29"/>
      <c r="L1069" s="29"/>
      <c r="M1069" s="29"/>
      <c r="N1069" s="29"/>
      <c r="O1069" s="29"/>
      <c r="P1069" s="29"/>
      <c r="Q1069" s="29"/>
      <c r="R1069" s="29"/>
      <c r="S1069" s="29"/>
      <c r="T1069" s="29"/>
      <c r="U1069" s="29"/>
      <c r="V1069" s="29"/>
      <c r="W1069" s="29"/>
      <c r="X1069" s="29"/>
      <c r="Y1069" s="29"/>
      <c r="Z1069" s="29" t="str">
        <f t="shared" si="90"/>
        <v/>
      </c>
      <c r="AM1069" s="6"/>
    </row>
    <row r="1070" spans="1:39" x14ac:dyDescent="0.2">
      <c r="A1070" t="str">
        <f>IFERROR(IF(AND(A1059=A1060,A1060=A1061,A1061=A1062,A1062=A1063,A1063=A1064,A1064=A1065,A1065=A1066,A1066=A1067,A1067=A1068,A1068=A1069),IF(A1069+1&gt;MATCH(0,Input_Lieferant!$B$9:$B$158,-1),"",A1069+1),A1069),"")</f>
        <v/>
      </c>
      <c r="B1070" s="29"/>
      <c r="C1070" s="29"/>
      <c r="D1070" s="29" t="str">
        <f t="shared" si="92"/>
        <v/>
      </c>
      <c r="E1070" s="29"/>
      <c r="F1070" s="29"/>
      <c r="G1070" t="str">
        <f>IF(A1070&lt;&gt;"", _xlfn.IFNA(INDEX(Grunddaten!$A$9:$R$134,MATCH(A1070,Input_Lieferant!$B$9:$B$134,0),MATCH(Z1070,Grunddaten!$A$8:$R$8,0)),""), "")&amp;""</f>
        <v/>
      </c>
      <c r="H1070" s="29"/>
      <c r="I1070" s="29"/>
      <c r="J1070" s="29"/>
      <c r="K1070" s="29"/>
      <c r="L1070" s="29"/>
      <c r="M1070" s="29"/>
      <c r="N1070" s="29"/>
      <c r="O1070" s="29"/>
      <c r="P1070" s="29"/>
      <c r="Q1070" s="29"/>
      <c r="R1070" s="29"/>
      <c r="S1070" s="29"/>
      <c r="T1070" s="29"/>
      <c r="U1070" s="29"/>
      <c r="V1070" s="29"/>
      <c r="W1070" s="29"/>
      <c r="X1070" s="29"/>
      <c r="Y1070" s="29"/>
      <c r="Z1070" s="29" t="str">
        <f t="shared" si="90"/>
        <v/>
      </c>
      <c r="AM1070" s="6"/>
    </row>
    <row r="1071" spans="1:39" x14ac:dyDescent="0.2">
      <c r="A1071" t="str">
        <f>IFERROR(IF(AND(A1060=A1061,A1061=A1062,A1062=A1063,A1063=A1064,A1064=A1065,A1065=A1066,A1066=A1067,A1067=A1068,A1068=A1069,A1069=A1070),IF(A1070+1&gt;MATCH(0,Input_Lieferant!$B$9:$B$158,-1),"",A1070+1),A1070),"")</f>
        <v/>
      </c>
      <c r="B1071" s="29"/>
      <c r="C1071" s="29"/>
      <c r="D1071" s="29" t="str">
        <f t="shared" si="92"/>
        <v/>
      </c>
      <c r="E1071" s="29"/>
      <c r="F1071" s="29"/>
      <c r="G1071" t="str">
        <f>IF(A1071&lt;&gt;"", _xlfn.IFNA(INDEX(Grunddaten!$A$9:$R$134,MATCH(A1071,Input_Lieferant!$B$9:$B$134,0),MATCH(Z1071,Grunddaten!$A$8:$R$8,0)),""), "")&amp;""</f>
        <v/>
      </c>
      <c r="H1071" s="29"/>
      <c r="I1071" s="29"/>
      <c r="J1071" s="29"/>
      <c r="K1071" s="29"/>
      <c r="L1071" s="29"/>
      <c r="M1071" s="29"/>
      <c r="N1071" s="29"/>
      <c r="O1071" s="29"/>
      <c r="P1071" s="29"/>
      <c r="Q1071" s="29"/>
      <c r="R1071" s="29"/>
      <c r="S1071" s="29"/>
      <c r="T1071" s="29"/>
      <c r="U1071" s="29"/>
      <c r="V1071" s="29"/>
      <c r="W1071" s="29"/>
      <c r="X1071" s="29"/>
      <c r="Y1071" s="29"/>
      <c r="Z1071" s="29" t="str">
        <f t="shared" si="90"/>
        <v/>
      </c>
      <c r="AM1071" s="6"/>
    </row>
    <row r="1072" spans="1:39" x14ac:dyDescent="0.2">
      <c r="A1072" t="str">
        <f>IFERROR(IF(AND(A1061=A1062,A1062=A1063,A1063=A1064,A1064=A1065,A1065=A1066,A1066=A1067,A1067=A1068,A1068=A1069,A1069=A1070,A1070=A1071),IF(A1071+1&gt;MATCH(0,Input_Lieferant!$B$9:$B$158,-1),"",A1071+1),A1071),"")</f>
        <v/>
      </c>
      <c r="B1072" s="29"/>
      <c r="C1072" s="29"/>
      <c r="D1072" s="29" t="str">
        <f t="shared" si="92"/>
        <v/>
      </c>
      <c r="E1072" s="29"/>
      <c r="F1072" s="29"/>
      <c r="G1072" t="str">
        <f>IF(A1072&lt;&gt;"", _xlfn.IFNA(INDEX(Grunddaten!$A$9:$R$134,MATCH(A1072,Input_Lieferant!$B$9:$B$134,0),MATCH(Z1072,Grunddaten!$A$8:$R$8,0)),""), "")&amp;""</f>
        <v/>
      </c>
      <c r="H1072" s="29"/>
      <c r="I1072" s="29"/>
      <c r="J1072" s="29"/>
      <c r="K1072" s="29"/>
      <c r="L1072" s="29"/>
      <c r="M1072" s="29"/>
      <c r="N1072" s="29"/>
      <c r="O1072" s="29"/>
      <c r="P1072" s="29"/>
      <c r="Q1072" s="29"/>
      <c r="R1072" s="29"/>
      <c r="S1072" s="29"/>
      <c r="T1072" s="29"/>
      <c r="U1072" s="29"/>
      <c r="V1072" s="29"/>
      <c r="W1072" s="29"/>
      <c r="X1072" s="29"/>
      <c r="Y1072" s="29"/>
      <c r="Z1072" s="29" t="str">
        <f t="shared" si="90"/>
        <v/>
      </c>
      <c r="AM1072" s="6"/>
    </row>
    <row r="1073" spans="1:39" x14ac:dyDescent="0.2">
      <c r="A1073" t="str">
        <f>IFERROR(IF(AND(A1062=A1063,A1063=A1064,A1064=A1065,A1065=A1066,A1066=A1067,A1067=A1068,A1068=A1069,A1069=A1070,A1070=A1071,A1071=A1072),IF(A1072+1&gt;MATCH(0,Input_Lieferant!$B$9:$B$158,-1),"",A1072+1),A1072),"")</f>
        <v/>
      </c>
      <c r="B1073" s="29"/>
      <c r="C1073" s="29"/>
      <c r="D1073" s="29" t="str">
        <f t="shared" si="92"/>
        <v/>
      </c>
      <c r="E1073" s="29"/>
      <c r="F1073" s="29"/>
      <c r="G1073" t="str">
        <f>IF(A1073&lt;&gt;"", _xlfn.IFNA(INDEX(Grunddaten!$A$9:$R$134,MATCH(A1073,Input_Lieferant!$B$9:$B$134,0),MATCH(Z1073,Grunddaten!$A$8:$R$8,0)),""), "")&amp;""</f>
        <v/>
      </c>
      <c r="H1073" s="29"/>
      <c r="I1073" s="29"/>
      <c r="J1073" s="29"/>
      <c r="K1073" s="29"/>
      <c r="L1073" s="29"/>
      <c r="M1073" s="29"/>
      <c r="N1073" s="29"/>
      <c r="O1073" s="29"/>
      <c r="P1073" s="29"/>
      <c r="Q1073" s="29"/>
      <c r="R1073" s="29"/>
      <c r="S1073" s="29"/>
      <c r="T1073" s="29"/>
      <c r="U1073" s="29"/>
      <c r="V1073" s="29"/>
      <c r="W1073" s="29"/>
      <c r="X1073" s="29"/>
      <c r="Y1073" s="29"/>
      <c r="Z1073" s="29" t="str">
        <f t="shared" si="90"/>
        <v/>
      </c>
      <c r="AM1073" s="6"/>
    </row>
    <row r="1074" spans="1:39" x14ac:dyDescent="0.2">
      <c r="A1074" t="str">
        <f>IFERROR(IF(AND(A1063=A1064,A1064=A1065,A1065=A1066,A1066=A1067,A1067=A1068,A1068=A1069,A1069=A1070,A1070=A1071,A1071=A1072,A1072=A1073),IF(A1073+1&gt;MATCH(0,Input_Lieferant!$B$9:$B$158,-1),"",A1073+1),A1073),"")</f>
        <v/>
      </c>
      <c r="B1074" s="29"/>
      <c r="C1074" s="29"/>
      <c r="D1074" s="29" t="str">
        <f t="shared" ref="D1074:D1087" si="93">IF(A1074="","","001")</f>
        <v/>
      </c>
      <c r="E1074" s="29"/>
      <c r="F1074" s="29"/>
      <c r="G1074" t="str">
        <f>IF(A1074&lt;&gt;"", _xlfn.IFNA(INDEX(Grunddaten!$A$9:$R$134,MATCH(A1074,Input_Lieferant!$B$9:$B$134,0),MATCH(Z1074,Grunddaten!$A$8:$R$8,0)),""), "")&amp;""</f>
        <v/>
      </c>
      <c r="H1074" s="29"/>
      <c r="I1074" s="29"/>
      <c r="J1074" s="29"/>
      <c r="K1074" s="29"/>
      <c r="L1074" s="29"/>
      <c r="M1074" s="29"/>
      <c r="N1074" s="29"/>
      <c r="O1074" s="29"/>
      <c r="P1074" s="29"/>
      <c r="Q1074" s="29"/>
      <c r="R1074" s="29"/>
      <c r="S1074" s="29"/>
      <c r="T1074" s="29"/>
      <c r="U1074" s="29"/>
      <c r="V1074" s="29"/>
      <c r="W1074" s="29"/>
      <c r="X1074" s="29"/>
      <c r="Y1074" s="29"/>
      <c r="Z1074" s="29" t="str">
        <f t="shared" si="90"/>
        <v/>
      </c>
      <c r="AM1074" s="6"/>
    </row>
    <row r="1075" spans="1:39" x14ac:dyDescent="0.2">
      <c r="A1075" t="str">
        <f>IFERROR(IF(AND(A1064=A1065,A1065=A1066,A1066=A1067,A1067=A1068,A1068=A1069,A1069=A1070,A1070=A1071,A1071=A1072,A1072=A1073,A1073=A1074),IF(A1074+1&gt;MATCH(0,Input_Lieferant!$B$9:$B$158,-1),"",A1074+1),A1074),"")</f>
        <v/>
      </c>
      <c r="B1075" s="29"/>
      <c r="C1075" s="29"/>
      <c r="D1075" s="29" t="str">
        <f t="shared" si="93"/>
        <v/>
      </c>
      <c r="E1075" s="29"/>
      <c r="F1075" s="29"/>
      <c r="G1075" t="str">
        <f>IF(A1075&lt;&gt;"", _xlfn.IFNA(INDEX(Grunddaten!$A$9:$R$134,MATCH(A1075,Input_Lieferant!$B$9:$B$134,0),MATCH(Z1075,Grunddaten!$A$8:$R$8,0)),""), "")&amp;""</f>
        <v/>
      </c>
      <c r="H1075" s="29"/>
      <c r="I1075" s="29"/>
      <c r="J1075" s="29"/>
      <c r="K1075" s="29"/>
      <c r="L1075" s="29"/>
      <c r="M1075" s="29"/>
      <c r="N1075" s="29"/>
      <c r="O1075" s="29"/>
      <c r="P1075" s="29"/>
      <c r="Q1075" s="29"/>
      <c r="R1075" s="29"/>
      <c r="S1075" s="29"/>
      <c r="T1075" s="29"/>
      <c r="U1075" s="29"/>
      <c r="V1075" s="29"/>
      <c r="W1075" s="29"/>
      <c r="X1075" s="29"/>
      <c r="Y1075" s="29"/>
      <c r="Z1075" s="29" t="str">
        <f t="shared" si="90"/>
        <v/>
      </c>
      <c r="AM1075" s="6"/>
    </row>
    <row r="1076" spans="1:39" x14ac:dyDescent="0.2">
      <c r="A1076" t="str">
        <f>IFERROR(IF(AND(A1065=A1066,A1066=A1067,A1067=A1068,A1068=A1069,A1069=A1070,A1070=A1071,A1071=A1072,A1072=A1073,A1073=A1074,A1074=A1075),IF(A1075+1&gt;MATCH(0,Input_Lieferant!$B$9:$B$158,-1),"",A1075+1),A1075),"")</f>
        <v/>
      </c>
      <c r="B1076" s="29"/>
      <c r="C1076" s="29"/>
      <c r="D1076" s="29" t="str">
        <f t="shared" si="93"/>
        <v/>
      </c>
      <c r="E1076" s="29"/>
      <c r="F1076" s="29"/>
      <c r="G1076" t="str">
        <f>IF(A1076&lt;&gt;"", _xlfn.IFNA(INDEX(Grunddaten!$A$9:$R$134,MATCH(A1076,Input_Lieferant!$B$9:$B$134,0),MATCH(Z1076,Grunddaten!$A$8:$R$8,0)),""), "")&amp;""</f>
        <v/>
      </c>
      <c r="H1076" s="29"/>
      <c r="I1076" s="29"/>
      <c r="J1076" s="29"/>
      <c r="K1076" s="29"/>
      <c r="L1076" s="29"/>
      <c r="M1076" s="29"/>
      <c r="N1076" s="29"/>
      <c r="O1076" s="29"/>
      <c r="P1076" s="29"/>
      <c r="Q1076" s="29"/>
      <c r="R1076" s="29"/>
      <c r="S1076" s="29"/>
      <c r="T1076" s="29"/>
      <c r="U1076" s="29"/>
      <c r="V1076" s="29"/>
      <c r="W1076" s="29"/>
      <c r="X1076" s="29"/>
      <c r="Y1076" s="29"/>
      <c r="Z1076" s="29" t="str">
        <f t="shared" si="90"/>
        <v/>
      </c>
      <c r="AM1076" s="6"/>
    </row>
    <row r="1077" spans="1:39" x14ac:dyDescent="0.2">
      <c r="A1077" t="str">
        <f>IFERROR(IF(AND(A1066=A1067,A1067=A1068,A1068=A1069,A1069=A1070,A1070=A1071,A1071=A1072,A1072=A1073,A1073=A1074,A1074=A1075,A1075=A1076),IF(A1076+1&gt;MATCH(0,Input_Lieferant!$B$9:$B$158,-1),"",A1076+1),A1076),"")</f>
        <v/>
      </c>
      <c r="B1077" s="29"/>
      <c r="C1077" s="29"/>
      <c r="D1077" s="29" t="str">
        <f t="shared" si="93"/>
        <v/>
      </c>
      <c r="E1077" s="29"/>
      <c r="F1077" s="29"/>
      <c r="G1077" t="str">
        <f>IF(A1077&lt;&gt;"", _xlfn.IFNA(INDEX(Grunddaten!$A$9:$R$134,MATCH(A1077,Input_Lieferant!$B$9:$B$134,0),MATCH(Z1077,Grunddaten!$A$8:$R$8,0)),""), "")&amp;""</f>
        <v/>
      </c>
      <c r="H1077" s="29"/>
      <c r="I1077" s="29"/>
      <c r="J1077" s="29"/>
      <c r="K1077" s="29"/>
      <c r="L1077" s="29"/>
      <c r="M1077" s="29"/>
      <c r="N1077" s="29"/>
      <c r="O1077" s="29"/>
      <c r="P1077" s="29"/>
      <c r="Q1077" s="29"/>
      <c r="R1077" s="29"/>
      <c r="S1077" s="29"/>
      <c r="T1077" s="29"/>
      <c r="U1077" s="29"/>
      <c r="V1077" s="29"/>
      <c r="W1077" s="29"/>
      <c r="X1077" s="29"/>
      <c r="Y1077" s="29"/>
      <c r="Z1077" s="29" t="str">
        <f t="shared" si="90"/>
        <v/>
      </c>
      <c r="AM1077" s="6"/>
    </row>
    <row r="1078" spans="1:39" x14ac:dyDescent="0.2">
      <c r="A1078" t="str">
        <f>IFERROR(IF(AND(A1067=A1068,A1068=A1069,A1069=A1070,A1070=A1071,A1071=A1072,A1072=A1073,A1073=A1074,A1074=A1075,A1075=A1076,A1076=A1077),IF(A1077+1&gt;MATCH(0,Input_Lieferant!$B$9:$B$158,-1),"",A1077+1),A1077),"")</f>
        <v/>
      </c>
      <c r="B1078" s="29"/>
      <c r="C1078" s="29"/>
      <c r="D1078" s="29" t="str">
        <f t="shared" si="93"/>
        <v/>
      </c>
      <c r="E1078" s="29"/>
      <c r="F1078" s="29"/>
      <c r="G1078" t="str">
        <f>IF(A1078&lt;&gt;"", _xlfn.IFNA(INDEX(Grunddaten!$A$9:$R$134,MATCH(A1078,Input_Lieferant!$B$9:$B$134,0),MATCH(Z1078,Grunddaten!$A$8:$R$8,0)),""), "")&amp;""</f>
        <v/>
      </c>
      <c r="H1078" s="29"/>
      <c r="I1078" s="29"/>
      <c r="J1078" s="29"/>
      <c r="K1078" s="29"/>
      <c r="L1078" s="29"/>
      <c r="M1078" s="29"/>
      <c r="N1078" s="29"/>
      <c r="O1078" s="29"/>
      <c r="P1078" s="29"/>
      <c r="Q1078" s="29"/>
      <c r="R1078" s="29"/>
      <c r="S1078" s="29"/>
      <c r="T1078" s="29"/>
      <c r="U1078" s="29"/>
      <c r="V1078" s="29"/>
      <c r="W1078" s="29"/>
      <c r="X1078" s="29"/>
      <c r="Y1078" s="29"/>
      <c r="Z1078" s="29" t="str">
        <f t="shared" si="90"/>
        <v/>
      </c>
      <c r="AM1078" s="6"/>
    </row>
    <row r="1079" spans="1:39" x14ac:dyDescent="0.2">
      <c r="A1079" s="54" t="str">
        <f>IFERROR(IF(AND(A1068=A1069,A1069=A1070,A1070=A1071,A1071=A1072,A1072=A1073,A1073=A1074,A1074=A1075,A1075=A1076,A1076=A1077,A1077=A1078),IF(A1078+1&gt;MATCH(0,Input_Lieferant!$B$9:$B$158,-1),"",A1078+1),A1078),"")</f>
        <v/>
      </c>
      <c r="B1079" s="30"/>
      <c r="C1079" s="30"/>
      <c r="D1079" s="30" t="str">
        <f t="shared" si="93"/>
        <v/>
      </c>
      <c r="E1079" s="30" t="s">
        <v>178</v>
      </c>
      <c r="F1079" s="30" t="s">
        <v>178</v>
      </c>
      <c r="G1079" s="54" t="str">
        <f>IF(A1079&lt;&gt;"", _xlfn.IFNA(INDEX(Grunddaten!$A$9:$R$134,MATCH(A1079,Input_Lieferant!$B$9:$B$134,0),MATCH(Z1079,Grunddaten!$A$8:$R$8,0)),""), "")&amp;""</f>
        <v/>
      </c>
      <c r="H1079" s="30"/>
      <c r="I1079" s="30"/>
      <c r="J1079" s="30"/>
      <c r="K1079" s="30"/>
      <c r="L1079" s="30"/>
      <c r="M1079" s="30"/>
      <c r="N1079" s="30"/>
      <c r="O1079" s="30"/>
      <c r="P1079" s="30"/>
      <c r="Q1079" s="30"/>
      <c r="R1079" s="30"/>
      <c r="S1079" s="30"/>
      <c r="T1079" s="30"/>
      <c r="U1079" s="30"/>
      <c r="V1079" s="30"/>
      <c r="W1079" s="30"/>
      <c r="X1079" s="30"/>
      <c r="Y1079" s="30"/>
      <c r="Z1079" s="89" t="str">
        <f t="shared" si="90"/>
        <v/>
      </c>
      <c r="AM1079" s="6"/>
    </row>
    <row r="1080" spans="1:39" x14ac:dyDescent="0.2">
      <c r="A1080" t="str">
        <f>IFERROR(IF(AND(A1069=A1070,A1070=A1071,A1071=A1072,A1072=A1073,A1073=A1074,A1074=A1075,A1075=A1076,A1076=A1077,A1077=A1078,A1078=A1079),IF(A1079+1&gt;MATCH(0,Input_Lieferant!$B$9:$B$158,-1),"",A1079+1),A1079),"")</f>
        <v/>
      </c>
      <c r="B1080" s="29"/>
      <c r="C1080" s="29"/>
      <c r="D1080" s="29" t="str">
        <f t="shared" si="93"/>
        <v/>
      </c>
      <c r="E1080" s="29"/>
      <c r="F1080" s="29"/>
      <c r="G1080" t="str">
        <f>IF(A1080&lt;&gt;"", _xlfn.IFNA(INDEX(Grunddaten!$A$9:$R$134,MATCH(A1080,Input_Lieferant!$B$9:$B$134,0),MATCH(Z1080,Grunddaten!$A$8:$R$8,0)),""), "")&amp;""</f>
        <v/>
      </c>
      <c r="H1080" s="29"/>
      <c r="I1080" s="29"/>
      <c r="J1080" s="29"/>
      <c r="K1080" s="29"/>
      <c r="L1080" s="29"/>
      <c r="M1080" s="29"/>
      <c r="N1080" s="29"/>
      <c r="O1080" s="29"/>
      <c r="P1080" s="29"/>
      <c r="Q1080" s="29"/>
      <c r="R1080" s="29"/>
      <c r="S1080" s="29"/>
      <c r="T1080" s="29"/>
      <c r="U1080" s="29"/>
      <c r="V1080" s="29"/>
      <c r="W1080" s="29"/>
      <c r="X1080" s="29"/>
      <c r="Y1080" s="29"/>
      <c r="Z1080" s="29" t="str">
        <f t="shared" si="90"/>
        <v/>
      </c>
      <c r="AM1080" s="6"/>
    </row>
    <row r="1081" spans="1:39" x14ac:dyDescent="0.2">
      <c r="A1081" t="str">
        <f>IFERROR(IF(AND(A1070=A1071,A1071=A1072,A1072=A1073,A1073=A1074,A1074=A1075,A1075=A1076,A1076=A1077,A1077=A1078,A1078=A1079,A1079=A1080),IF(A1080+1&gt;MATCH(0,Input_Lieferant!$B$9:$B$158,-1),"",A1080+1),A1080),"")</f>
        <v/>
      </c>
      <c r="B1081" s="29"/>
      <c r="C1081" s="29"/>
      <c r="D1081" s="29" t="str">
        <f t="shared" si="93"/>
        <v/>
      </c>
      <c r="E1081" s="29"/>
      <c r="F1081" s="29"/>
      <c r="G1081" t="str">
        <f>IF(A1081&lt;&gt;"", _xlfn.IFNA(INDEX(Grunddaten!$A$9:$R$134,MATCH(A1081,Input_Lieferant!$B$9:$B$134,0),MATCH(Z1081,Grunddaten!$A$8:$R$8,0)),""), "")&amp;""</f>
        <v/>
      </c>
      <c r="H1081" s="29"/>
      <c r="I1081" s="29"/>
      <c r="J1081" s="29"/>
      <c r="K1081" s="29"/>
      <c r="L1081" s="29"/>
      <c r="M1081" s="29"/>
      <c r="N1081" s="29"/>
      <c r="O1081" s="29"/>
      <c r="P1081" s="29"/>
      <c r="Q1081" s="29"/>
      <c r="R1081" s="29"/>
      <c r="S1081" s="29"/>
      <c r="T1081" s="29"/>
      <c r="U1081" s="29"/>
      <c r="V1081" s="29"/>
      <c r="W1081" s="29"/>
      <c r="X1081" s="29"/>
      <c r="Y1081" s="29"/>
      <c r="Z1081" s="29" t="str">
        <f t="shared" si="90"/>
        <v/>
      </c>
      <c r="AM1081" s="6"/>
    </row>
    <row r="1082" spans="1:39" x14ac:dyDescent="0.2">
      <c r="A1082" t="str">
        <f>IFERROR(IF(AND(A1071=A1072,A1072=A1073,A1073=A1074,A1074=A1075,A1075=A1076,A1076=A1077,A1077=A1078,A1078=A1079,A1079=A1080,A1080=A1081),IF(A1081+1&gt;MATCH(0,Input_Lieferant!$B$9:$B$158,-1),"",A1081+1),A1081),"")</f>
        <v/>
      </c>
      <c r="B1082" s="29"/>
      <c r="C1082" s="29"/>
      <c r="D1082" s="29" t="str">
        <f t="shared" si="93"/>
        <v/>
      </c>
      <c r="E1082" s="29"/>
      <c r="F1082" s="29"/>
      <c r="G1082" t="str">
        <f>IF(A1082&lt;&gt;"", _xlfn.IFNA(INDEX(Grunddaten!$A$9:$R$134,MATCH(A1082,Input_Lieferant!$B$9:$B$134,0),MATCH(Z1082,Grunddaten!$A$8:$R$8,0)),""), "")&amp;""</f>
        <v/>
      </c>
      <c r="H1082" s="29"/>
      <c r="I1082" s="29"/>
      <c r="J1082" s="29"/>
      <c r="K1082" s="29"/>
      <c r="L1082" s="29"/>
      <c r="M1082" s="29"/>
      <c r="N1082" s="29"/>
      <c r="O1082" s="29"/>
      <c r="P1082" s="29"/>
      <c r="Q1082" s="29"/>
      <c r="R1082" s="29"/>
      <c r="S1082" s="29"/>
      <c r="T1082" s="29"/>
      <c r="U1082" s="29"/>
      <c r="V1082" s="29"/>
      <c r="W1082" s="29"/>
      <c r="X1082" s="29"/>
      <c r="Y1082" s="29"/>
      <c r="Z1082" s="29" t="str">
        <f t="shared" si="90"/>
        <v/>
      </c>
      <c r="AM1082" s="6"/>
    </row>
    <row r="1083" spans="1:39" x14ac:dyDescent="0.2">
      <c r="A1083" t="str">
        <f>IFERROR(IF(AND(A1072=A1073,A1073=A1074,A1074=A1075,A1075=A1076,A1076=A1077,A1077=A1078,A1078=A1079,A1079=A1080,A1080=A1081,A1081=A1082),IF(A1082+1&gt;MATCH(0,Input_Lieferant!$B$9:$B$158,-1),"",A1082+1),A1082),"")</f>
        <v/>
      </c>
      <c r="B1083" s="29"/>
      <c r="C1083" s="29"/>
      <c r="D1083" s="29" t="str">
        <f t="shared" si="93"/>
        <v/>
      </c>
      <c r="E1083" s="29"/>
      <c r="F1083" s="29"/>
      <c r="G1083" t="str">
        <f>IF(A1083&lt;&gt;"", _xlfn.IFNA(INDEX(Grunddaten!$A$9:$R$134,MATCH(A1083,Input_Lieferant!$B$9:$B$134,0),MATCH(Z1083,Grunddaten!$A$8:$R$8,0)),""), "")&amp;""</f>
        <v/>
      </c>
      <c r="H1083" s="29"/>
      <c r="I1083" s="29"/>
      <c r="J1083" s="29"/>
      <c r="K1083" s="29"/>
      <c r="L1083" s="29"/>
      <c r="M1083" s="29"/>
      <c r="N1083" s="29"/>
      <c r="O1083" s="29"/>
      <c r="P1083" s="29"/>
      <c r="Q1083" s="29"/>
      <c r="R1083" s="29"/>
      <c r="S1083" s="29"/>
      <c r="T1083" s="29"/>
      <c r="U1083" s="29"/>
      <c r="V1083" s="29"/>
      <c r="W1083" s="29"/>
      <c r="X1083" s="29"/>
      <c r="Y1083" s="29"/>
      <c r="Z1083" s="29" t="str">
        <f t="shared" si="90"/>
        <v/>
      </c>
      <c r="AM1083" s="6"/>
    </row>
    <row r="1084" spans="1:39" x14ac:dyDescent="0.2">
      <c r="A1084" t="str">
        <f>IFERROR(IF(AND(A1073=A1074,A1074=A1075,A1075=A1076,A1076=A1077,A1077=A1078,A1078=A1079,A1079=A1080,A1080=A1081,A1081=A1082,A1082=A1083),IF(A1083+1&gt;MATCH(0,Input_Lieferant!$B$9:$B$158,-1),"",A1083+1),A1083),"")</f>
        <v/>
      </c>
      <c r="B1084" s="29"/>
      <c r="C1084" s="29"/>
      <c r="D1084" s="29" t="str">
        <f t="shared" si="93"/>
        <v/>
      </c>
      <c r="E1084" s="29"/>
      <c r="F1084" s="29"/>
      <c r="G1084" t="str">
        <f>IF(A1084&lt;&gt;"", _xlfn.IFNA(INDEX(Grunddaten!$A$9:$R$134,MATCH(A1084,Input_Lieferant!$B$9:$B$134,0),MATCH(Z1084,Grunddaten!$A$8:$R$8,0)),""), "")&amp;""</f>
        <v/>
      </c>
      <c r="H1084" s="29"/>
      <c r="I1084" s="29"/>
      <c r="J1084" s="29"/>
      <c r="K1084" s="29"/>
      <c r="L1084" s="29"/>
      <c r="M1084" s="29"/>
      <c r="N1084" s="29"/>
      <c r="O1084" s="29"/>
      <c r="P1084" s="29"/>
      <c r="Q1084" s="29"/>
      <c r="R1084" s="29"/>
      <c r="S1084" s="29"/>
      <c r="T1084" s="29"/>
      <c r="U1084" s="29"/>
      <c r="V1084" s="29"/>
      <c r="W1084" s="29"/>
      <c r="X1084" s="29"/>
      <c r="Y1084" s="29"/>
      <c r="Z1084" s="29" t="str">
        <f t="shared" si="90"/>
        <v/>
      </c>
      <c r="AM1084" s="6"/>
    </row>
    <row r="1085" spans="1:39" x14ac:dyDescent="0.2">
      <c r="A1085" t="str">
        <f>IFERROR(IF(AND(A1074=A1075,A1075=A1076,A1076=A1077,A1077=A1078,A1078=A1079,A1079=A1080,A1080=A1081,A1081=A1082,A1082=A1083,A1083=A1084),IF(A1084+1&gt;MATCH(0,Input_Lieferant!$B$9:$B$158,-1),"",A1084+1),A1084),"")</f>
        <v/>
      </c>
      <c r="B1085" s="29"/>
      <c r="C1085" s="29"/>
      <c r="D1085" s="29" t="str">
        <f t="shared" si="93"/>
        <v/>
      </c>
      <c r="E1085" s="29"/>
      <c r="F1085" s="29"/>
      <c r="G1085" t="str">
        <f>IF(A1085&lt;&gt;"", _xlfn.IFNA(INDEX(Grunddaten!$A$9:$R$134,MATCH(A1085,Input_Lieferant!$B$9:$B$134,0),MATCH(Z1085,Grunddaten!$A$8:$R$8,0)),""), "")&amp;""</f>
        <v/>
      </c>
      <c r="H1085" s="29"/>
      <c r="I1085" s="29"/>
      <c r="J1085" s="29"/>
      <c r="K1085" s="29"/>
      <c r="L1085" s="29"/>
      <c r="M1085" s="29"/>
      <c r="N1085" s="29"/>
      <c r="O1085" s="29"/>
      <c r="P1085" s="29"/>
      <c r="Q1085" s="29"/>
      <c r="R1085" s="29"/>
      <c r="S1085" s="29"/>
      <c r="T1085" s="29"/>
      <c r="U1085" s="29"/>
      <c r="V1085" s="29"/>
      <c r="W1085" s="29"/>
      <c r="X1085" s="29"/>
      <c r="Y1085" s="29"/>
      <c r="Z1085" s="29" t="str">
        <f t="shared" si="90"/>
        <v/>
      </c>
      <c r="AM1085" s="6"/>
    </row>
    <row r="1086" spans="1:39" x14ac:dyDescent="0.2">
      <c r="A1086" t="str">
        <f>IFERROR(IF(AND(A1075=A1076,A1076=A1077,A1077=A1078,A1078=A1079,A1079=A1080,A1080=A1081,A1081=A1082,A1082=A1083,A1083=A1084,A1084=A1085),IF(A1085+1&gt;MATCH(0,Input_Lieferant!$B$9:$B$158,-1),"",A1085+1),A1085),"")</f>
        <v/>
      </c>
      <c r="B1086" s="29"/>
      <c r="C1086" s="29"/>
      <c r="D1086" s="29" t="str">
        <f t="shared" si="93"/>
        <v/>
      </c>
      <c r="E1086" s="29"/>
      <c r="F1086" s="29"/>
      <c r="G1086" t="str">
        <f>IF(A1086&lt;&gt;"", _xlfn.IFNA(INDEX(Grunddaten!$A$9:$R$134,MATCH(A1086,Input_Lieferant!$B$9:$B$134,0),MATCH(Z1086,Grunddaten!$A$8:$R$8,0)),""), "")&amp;""</f>
        <v/>
      </c>
      <c r="H1086" s="29"/>
      <c r="I1086" s="29"/>
      <c r="J1086" s="29"/>
      <c r="K1086" s="29"/>
      <c r="L1086" s="29"/>
      <c r="M1086" s="29"/>
      <c r="N1086" s="29"/>
      <c r="O1086" s="29"/>
      <c r="P1086" s="29"/>
      <c r="Q1086" s="29"/>
      <c r="R1086" s="29"/>
      <c r="S1086" s="29"/>
      <c r="T1086" s="29"/>
      <c r="U1086" s="29"/>
      <c r="V1086" s="29"/>
      <c r="W1086" s="29"/>
      <c r="X1086" s="29"/>
      <c r="Y1086" s="29"/>
      <c r="Z1086" s="29" t="str">
        <f t="shared" si="90"/>
        <v/>
      </c>
      <c r="AM1086" s="6"/>
    </row>
    <row r="1087" spans="1:39" x14ac:dyDescent="0.2">
      <c r="A1087" t="str">
        <f>IFERROR(IF(AND(A1076=A1077,A1077=A1078,A1078=A1079,A1079=A1080,A1080=A1081,A1081=A1082,A1082=A1083,A1083=A1084,A1084=A1085,A1085=A1086),IF(A1086+1&gt;MATCH(0,Input_Lieferant!$B$9:$B$158,-1),"",A1086+1),A1086),"")</f>
        <v/>
      </c>
      <c r="B1087" s="29"/>
      <c r="C1087" s="29"/>
      <c r="D1087" s="29" t="str">
        <f t="shared" si="93"/>
        <v/>
      </c>
      <c r="E1087" s="29"/>
      <c r="F1087" s="29"/>
      <c r="G1087" t="str">
        <f>IF(A1087&lt;&gt;"", _xlfn.IFNA(INDEX(Grunddaten!$A$9:$R$134,MATCH(A1087,Input_Lieferant!$B$9:$B$134,0),MATCH(Z1087,Grunddaten!$A$8:$R$8,0)),""), "")&amp;""</f>
        <v/>
      </c>
      <c r="H1087" s="29"/>
      <c r="I1087" s="29"/>
      <c r="J1087" s="29"/>
      <c r="K1087" s="29"/>
      <c r="L1087" s="29"/>
      <c r="M1087" s="29"/>
      <c r="N1087" s="29"/>
      <c r="O1087" s="29"/>
      <c r="P1087" s="29"/>
      <c r="Q1087" s="29"/>
      <c r="R1087" s="29"/>
      <c r="S1087" s="29"/>
      <c r="T1087" s="29"/>
      <c r="U1087" s="29"/>
      <c r="V1087" s="29"/>
      <c r="W1087" s="29"/>
      <c r="X1087" s="29"/>
      <c r="Y1087" s="29"/>
      <c r="Z1087" s="29" t="str">
        <f t="shared" si="90"/>
        <v/>
      </c>
      <c r="AM1087" s="6"/>
    </row>
    <row r="1088" spans="1:39" x14ac:dyDescent="0.2">
      <c r="A1088" t="str">
        <f>IFERROR(IF(AND(A1077=A1078,A1078=A1079,A1079=A1080,A1080=A1081,A1081=A1082,A1082=A1083,A1083=A1084,A1084=A1085,A1085=A1086,A1086=A1087),IF(A1087+1&gt;MATCH(0,Input_Lieferant!$B$9:$B$158,-1),"",A1087+1),A1087),"")</f>
        <v/>
      </c>
      <c r="B1088" s="29"/>
      <c r="C1088" s="29"/>
      <c r="D1088" s="29" t="str">
        <f t="shared" ref="D1088:D1101" si="94">IF(A1088="","","001")</f>
        <v/>
      </c>
      <c r="E1088" s="29"/>
      <c r="F1088" s="29"/>
      <c r="G1088" t="str">
        <f>IF(A1088&lt;&gt;"", _xlfn.IFNA(INDEX(Grunddaten!$A$9:$R$134,MATCH(A1088,Input_Lieferant!$B$9:$B$134,0),MATCH(Z1088,Grunddaten!$A$8:$R$8,0)),""), "")&amp;""</f>
        <v/>
      </c>
      <c r="H1088" s="29"/>
      <c r="I1088" s="29"/>
      <c r="J1088" s="29"/>
      <c r="K1088" s="29"/>
      <c r="L1088" s="29"/>
      <c r="M1088" s="29"/>
      <c r="N1088" s="29"/>
      <c r="O1088" s="29"/>
      <c r="P1088" s="29"/>
      <c r="Q1088" s="29"/>
      <c r="R1088" s="29"/>
      <c r="S1088" s="29"/>
      <c r="T1088" s="29"/>
      <c r="U1088" s="29"/>
      <c r="V1088" s="29"/>
      <c r="W1088" s="29"/>
      <c r="X1088" s="29"/>
      <c r="Y1088" s="29"/>
      <c r="Z1088" s="29" t="str">
        <f t="shared" si="90"/>
        <v/>
      </c>
      <c r="AM1088" s="6"/>
    </row>
    <row r="1089" spans="1:39" x14ac:dyDescent="0.2">
      <c r="A1089" t="str">
        <f>IFERROR(IF(AND(A1078=A1079,A1079=A1080,A1080=A1081,A1081=A1082,A1082=A1083,A1083=A1084,A1084=A1085,A1085=A1086,A1086=A1087,A1087=A1088),IF(A1088+1&gt;MATCH(0,Input_Lieferant!$B$9:$B$158,-1),"",A1088+1),A1088),"")</f>
        <v/>
      </c>
      <c r="B1089" s="29"/>
      <c r="C1089" s="29"/>
      <c r="D1089" s="29" t="str">
        <f t="shared" si="94"/>
        <v/>
      </c>
      <c r="E1089" s="29"/>
      <c r="F1089" s="29"/>
      <c r="G1089" t="str">
        <f>IF(A1089&lt;&gt;"", _xlfn.IFNA(INDEX(Grunddaten!$A$9:$R$134,MATCH(A1089,Input_Lieferant!$B$9:$B$134,0),MATCH(Z1089,Grunddaten!$A$8:$R$8,0)),""), "")&amp;""</f>
        <v/>
      </c>
      <c r="H1089" s="29"/>
      <c r="I1089" s="29"/>
      <c r="J1089" s="29"/>
      <c r="K1089" s="29"/>
      <c r="L1089" s="29"/>
      <c r="M1089" s="29"/>
      <c r="N1089" s="29"/>
      <c r="O1089" s="29"/>
      <c r="P1089" s="29"/>
      <c r="Q1089" s="29"/>
      <c r="R1089" s="29"/>
      <c r="S1089" s="29"/>
      <c r="T1089" s="29"/>
      <c r="U1089" s="29"/>
      <c r="V1089" s="29"/>
      <c r="W1089" s="29"/>
      <c r="X1089" s="29"/>
      <c r="Y1089" s="29"/>
      <c r="Z1089" s="29" t="str">
        <f t="shared" si="90"/>
        <v/>
      </c>
      <c r="AM1089" s="6"/>
    </row>
    <row r="1090" spans="1:39" x14ac:dyDescent="0.2">
      <c r="A1090" s="54" t="str">
        <f>IFERROR(IF(AND(A1079=A1080,A1080=A1081,A1081=A1082,A1082=A1083,A1083=A1084,A1084=A1085,A1085=A1086,A1086=A1087,A1087=A1088,A1088=A1089),IF(A1089+1&gt;MATCH(0,Input_Lieferant!$B$9:$B$158,-1),"",A1089+1),A1089),"")</f>
        <v/>
      </c>
      <c r="B1090" s="30"/>
      <c r="C1090" s="30"/>
      <c r="D1090" s="30" t="str">
        <f t="shared" si="94"/>
        <v/>
      </c>
      <c r="E1090" s="30"/>
      <c r="F1090" s="30"/>
      <c r="G1090" s="54" t="str">
        <f>IF(A1090&lt;&gt;"", _xlfn.IFNA(INDEX(Grunddaten!$A$9:$R$134,MATCH(A1090,Input_Lieferant!$B$9:$B$134,0),MATCH(Z1090,Grunddaten!$A$8:$R$8,0)),""), "")&amp;""</f>
        <v/>
      </c>
      <c r="H1090" s="30"/>
      <c r="I1090" s="30"/>
      <c r="J1090" s="30"/>
      <c r="K1090" s="30"/>
      <c r="L1090" s="30"/>
      <c r="M1090" s="30"/>
      <c r="N1090" s="30"/>
      <c r="O1090" s="30"/>
      <c r="P1090" s="30"/>
      <c r="Q1090" s="30"/>
      <c r="R1090" s="30"/>
      <c r="S1090" s="30"/>
      <c r="T1090" s="30"/>
      <c r="U1090" s="30"/>
      <c r="V1090" s="30"/>
      <c r="W1090" s="30"/>
      <c r="X1090" s="30"/>
      <c r="Y1090" s="30"/>
      <c r="Z1090" s="89" t="str">
        <f t="shared" si="90"/>
        <v/>
      </c>
      <c r="AM1090" s="6"/>
    </row>
    <row r="1091" spans="1:39" x14ac:dyDescent="0.2">
      <c r="A1091" t="str">
        <f>IFERROR(IF(AND(A1080=A1081,A1081=A1082,A1082=A1083,A1083=A1084,A1084=A1085,A1085=A1086,A1086=A1087,A1087=A1088,A1088=A1089,A1089=A1090),IF(A1090+1&gt;MATCH(0,Input_Lieferant!$B$9:$B$158,-1),"",A1090+1),A1090),"")</f>
        <v/>
      </c>
      <c r="B1091" s="29"/>
      <c r="C1091" s="29"/>
      <c r="D1091" s="29" t="str">
        <f t="shared" si="94"/>
        <v/>
      </c>
      <c r="E1091" s="29"/>
      <c r="F1091" s="29"/>
      <c r="G1091" t="str">
        <f>IF(A1091&lt;&gt;"", _xlfn.IFNA(INDEX(Grunddaten!$A$9:$R$134,MATCH(A1091,Input_Lieferant!$B$9:$B$134,0),MATCH(Z1091,Grunddaten!$A$8:$R$8,0)),""), "")&amp;""</f>
        <v/>
      </c>
      <c r="H1091" s="29"/>
      <c r="I1091" s="29"/>
      <c r="J1091" s="29"/>
      <c r="K1091" s="29"/>
      <c r="L1091" s="29"/>
      <c r="M1091" s="29"/>
      <c r="N1091" s="29"/>
      <c r="O1091" s="29"/>
      <c r="P1091" s="29"/>
      <c r="Q1091" s="29"/>
      <c r="R1091" s="29"/>
      <c r="S1091" s="29"/>
      <c r="T1091" s="29"/>
      <c r="U1091" s="29"/>
      <c r="V1091" s="29"/>
      <c r="W1091" s="29"/>
      <c r="X1091" s="29"/>
      <c r="Y1091" s="29"/>
      <c r="Z1091" s="29" t="str">
        <f t="shared" si="90"/>
        <v/>
      </c>
      <c r="AM1091" s="6"/>
    </row>
    <row r="1092" spans="1:39" x14ac:dyDescent="0.2">
      <c r="A1092" t="str">
        <f>IFERROR(IF(AND(A1081=A1082,A1082=A1083,A1083=A1084,A1084=A1085,A1085=A1086,A1086=A1087,A1087=A1088,A1088=A1089,A1089=A1090,A1090=A1091),IF(A1091+1&gt;MATCH(0,Input_Lieferant!$B$9:$B$158,-1),"",A1091+1),A1091),"")</f>
        <v/>
      </c>
      <c r="B1092" s="29"/>
      <c r="C1092" s="29"/>
      <c r="D1092" s="29" t="str">
        <f t="shared" si="94"/>
        <v/>
      </c>
      <c r="E1092" s="29"/>
      <c r="F1092" s="29"/>
      <c r="G1092" t="str">
        <f>IF(A1092&lt;&gt;"", _xlfn.IFNA(INDEX(Grunddaten!$A$9:$R$134,MATCH(A1092,Input_Lieferant!$B$9:$B$134,0),MATCH(Z1092,Grunddaten!$A$8:$R$8,0)),""), "")&amp;""</f>
        <v/>
      </c>
      <c r="H1092" s="29"/>
      <c r="I1092" s="29"/>
      <c r="J1092" s="29"/>
      <c r="K1092" s="29"/>
      <c r="L1092" s="29"/>
      <c r="M1092" s="29"/>
      <c r="N1092" s="29"/>
      <c r="O1092" s="29"/>
      <c r="P1092" s="29"/>
      <c r="Q1092" s="29"/>
      <c r="R1092" s="29"/>
      <c r="S1092" s="29"/>
      <c r="T1092" s="29"/>
      <c r="U1092" s="29"/>
      <c r="V1092" s="29"/>
      <c r="W1092" s="29"/>
      <c r="X1092" s="29"/>
      <c r="Y1092" s="29"/>
      <c r="Z1092" s="29" t="str">
        <f t="shared" si="90"/>
        <v/>
      </c>
      <c r="AM1092" s="6"/>
    </row>
    <row r="1093" spans="1:39" x14ac:dyDescent="0.2">
      <c r="A1093" t="str">
        <f>IFERROR(IF(AND(A1082=A1083,A1083=A1084,A1084=A1085,A1085=A1086,A1086=A1087,A1087=A1088,A1088=A1089,A1089=A1090,A1090=A1091,A1091=A1092),IF(A1092+1&gt;MATCH(0,Input_Lieferant!$B$9:$B$158,-1),"",A1092+1),A1092),"")</f>
        <v/>
      </c>
      <c r="B1093" s="29"/>
      <c r="C1093" s="29"/>
      <c r="D1093" s="29" t="str">
        <f t="shared" si="94"/>
        <v/>
      </c>
      <c r="E1093" s="29" t="s">
        <v>178</v>
      </c>
      <c r="F1093" s="29" t="s">
        <v>178</v>
      </c>
      <c r="G1093" t="str">
        <f>IF(A1093&lt;&gt;"", _xlfn.IFNA(INDEX(Grunddaten!$A$9:$R$134,MATCH(A1093,Input_Lieferant!$B$9:$B$134,0),MATCH(Z1093,Grunddaten!$A$8:$R$8,0)),""), "")&amp;""</f>
        <v/>
      </c>
      <c r="H1093" s="29"/>
      <c r="I1093" s="29"/>
      <c r="J1093" s="29"/>
      <c r="K1093" s="29"/>
      <c r="L1093" s="29"/>
      <c r="M1093" s="29"/>
      <c r="N1093" s="29"/>
      <c r="O1093" s="29"/>
      <c r="P1093" s="29"/>
      <c r="Q1093" s="29"/>
      <c r="R1093" s="29"/>
      <c r="S1093" s="29"/>
      <c r="T1093" s="29"/>
      <c r="U1093" s="29"/>
      <c r="V1093" s="29"/>
      <c r="W1093" s="29"/>
      <c r="X1093" s="29"/>
      <c r="Y1093" s="29"/>
      <c r="Z1093" s="29" t="str">
        <f t="shared" si="90"/>
        <v/>
      </c>
      <c r="AM1093" s="6"/>
    </row>
    <row r="1094" spans="1:39" x14ac:dyDescent="0.2">
      <c r="A1094" t="str">
        <f>IFERROR(IF(AND(A1083=A1084,A1084=A1085,A1085=A1086,A1086=A1087,A1087=A1088,A1088=A1089,A1089=A1090,A1090=A1091,A1091=A1092,A1092=A1093),IF(A1093+1&gt;MATCH(0,Input_Lieferant!$B$9:$B$158,-1),"",A1093+1),A1093),"")</f>
        <v/>
      </c>
      <c r="B1094" s="29"/>
      <c r="C1094" s="29"/>
      <c r="D1094" s="29" t="str">
        <f t="shared" si="94"/>
        <v/>
      </c>
      <c r="E1094" s="29"/>
      <c r="F1094" s="29"/>
      <c r="G1094" t="str">
        <f>IF(A1094&lt;&gt;"", _xlfn.IFNA(INDEX(Grunddaten!$A$9:$R$134,MATCH(A1094,Input_Lieferant!$B$9:$B$134,0),MATCH(Z1094,Grunddaten!$A$8:$R$8,0)),""), "")&amp;""</f>
        <v/>
      </c>
      <c r="H1094" s="29"/>
      <c r="I1094" s="29"/>
      <c r="J1094" s="29"/>
      <c r="K1094" s="29"/>
      <c r="L1094" s="29"/>
      <c r="M1094" s="29"/>
      <c r="N1094" s="29"/>
      <c r="O1094" s="29"/>
      <c r="P1094" s="29"/>
      <c r="Q1094" s="29"/>
      <c r="R1094" s="29"/>
      <c r="S1094" s="29"/>
      <c r="T1094" s="29"/>
      <c r="U1094" s="29"/>
      <c r="V1094" s="29"/>
      <c r="W1094" s="29"/>
      <c r="X1094" s="29"/>
      <c r="Y1094" s="29"/>
      <c r="Z1094" s="29" t="str">
        <f t="shared" si="90"/>
        <v/>
      </c>
      <c r="AM1094" s="6"/>
    </row>
    <row r="1095" spans="1:39" x14ac:dyDescent="0.2">
      <c r="A1095" t="str">
        <f>IFERROR(IF(AND(A1084=A1085,A1085=A1086,A1086=A1087,A1087=A1088,A1088=A1089,A1089=A1090,A1090=A1091,A1091=A1092,A1092=A1093,A1093=A1094),IF(A1094+1&gt;MATCH(0,Input_Lieferant!$B$9:$B$158,-1),"",A1094+1),A1094),"")</f>
        <v/>
      </c>
      <c r="B1095" s="29"/>
      <c r="C1095" s="29"/>
      <c r="D1095" s="29" t="str">
        <f t="shared" si="94"/>
        <v/>
      </c>
      <c r="E1095" s="29"/>
      <c r="F1095" s="29"/>
      <c r="G1095" t="str">
        <f>IF(A1095&lt;&gt;"", _xlfn.IFNA(INDEX(Grunddaten!$A$9:$R$134,MATCH(A1095,Input_Lieferant!$B$9:$B$134,0),MATCH(Z1095,Grunddaten!$A$8:$R$8,0)),""), "")&amp;""</f>
        <v/>
      </c>
      <c r="H1095" s="29"/>
      <c r="I1095" s="29"/>
      <c r="J1095" s="29"/>
      <c r="K1095" s="29"/>
      <c r="L1095" s="29"/>
      <c r="M1095" s="29"/>
      <c r="N1095" s="29"/>
      <c r="O1095" s="29"/>
      <c r="P1095" s="29"/>
      <c r="Q1095" s="29"/>
      <c r="R1095" s="29"/>
      <c r="S1095" s="29"/>
      <c r="T1095" s="29"/>
      <c r="U1095" s="29"/>
      <c r="V1095" s="29"/>
      <c r="W1095" s="29"/>
      <c r="X1095" s="29"/>
      <c r="Y1095" s="29"/>
      <c r="Z1095" s="29" t="str">
        <f t="shared" si="90"/>
        <v/>
      </c>
      <c r="AM1095" s="6"/>
    </row>
    <row r="1096" spans="1:39" x14ac:dyDescent="0.2">
      <c r="A1096" t="str">
        <f>IFERROR(IF(AND(A1085=A1086,A1086=A1087,A1087=A1088,A1088=A1089,A1089=A1090,A1090=A1091,A1091=A1092,A1092=A1093,A1093=A1094,A1094=A1095),IF(A1095+1&gt;MATCH(0,Input_Lieferant!$B$9:$B$158,-1),"",A1095+1),A1095),"")</f>
        <v/>
      </c>
      <c r="B1096" s="29"/>
      <c r="C1096" s="29"/>
      <c r="D1096" s="29" t="str">
        <f t="shared" si="94"/>
        <v/>
      </c>
      <c r="E1096" s="29"/>
      <c r="F1096" s="29"/>
      <c r="G1096" t="str">
        <f>IF(A1096&lt;&gt;"", _xlfn.IFNA(INDEX(Grunddaten!$A$9:$R$134,MATCH(A1096,Input_Lieferant!$B$9:$B$134,0),MATCH(Z1096,Grunddaten!$A$8:$R$8,0)),""), "")&amp;""</f>
        <v/>
      </c>
      <c r="H1096" s="29"/>
      <c r="I1096" s="29"/>
      <c r="J1096" s="29"/>
      <c r="K1096" s="29"/>
      <c r="L1096" s="29"/>
      <c r="M1096" s="29"/>
      <c r="N1096" s="29"/>
      <c r="O1096" s="29"/>
      <c r="P1096" s="29"/>
      <c r="Q1096" s="29"/>
      <c r="R1096" s="29"/>
      <c r="S1096" s="29"/>
      <c r="T1096" s="29"/>
      <c r="U1096" s="29"/>
      <c r="V1096" s="29"/>
      <c r="W1096" s="29"/>
      <c r="X1096" s="29"/>
      <c r="Y1096" s="29"/>
      <c r="Z1096" s="29" t="str">
        <f t="shared" si="90"/>
        <v/>
      </c>
      <c r="AM1096" s="6"/>
    </row>
    <row r="1097" spans="1:39" x14ac:dyDescent="0.2">
      <c r="A1097" t="str">
        <f>IFERROR(IF(AND(A1086=A1087,A1087=A1088,A1088=A1089,A1089=A1090,A1090=A1091,A1091=A1092,A1092=A1093,A1093=A1094,A1094=A1095,A1095=A1096),IF(A1096+1&gt;MATCH(0,Input_Lieferant!$B$9:$B$158,-1),"",A1096+1),A1096),"")</f>
        <v/>
      </c>
      <c r="B1097" s="29"/>
      <c r="C1097" s="29"/>
      <c r="D1097" s="29" t="str">
        <f t="shared" si="94"/>
        <v/>
      </c>
      <c r="E1097" s="29"/>
      <c r="F1097" s="29"/>
      <c r="G1097" t="str">
        <f>IF(A1097&lt;&gt;"", _xlfn.IFNA(INDEX(Grunddaten!$A$9:$R$134,MATCH(A1097,Input_Lieferant!$B$9:$B$134,0),MATCH(Z1097,Grunddaten!$A$8:$R$8,0)),""), "")&amp;""</f>
        <v/>
      </c>
      <c r="H1097" s="29"/>
      <c r="I1097" s="29"/>
      <c r="J1097" s="29"/>
      <c r="K1097" s="29"/>
      <c r="L1097" s="29"/>
      <c r="M1097" s="29"/>
      <c r="N1097" s="29"/>
      <c r="O1097" s="29"/>
      <c r="P1097" s="29"/>
      <c r="Q1097" s="29"/>
      <c r="R1097" s="29"/>
      <c r="S1097" s="29"/>
      <c r="T1097" s="29"/>
      <c r="U1097" s="29"/>
      <c r="V1097" s="29"/>
      <c r="W1097" s="29"/>
      <c r="X1097" s="29"/>
      <c r="Y1097" s="29"/>
      <c r="Z1097" s="29" t="str">
        <f t="shared" si="90"/>
        <v/>
      </c>
      <c r="AM1097" s="6"/>
    </row>
    <row r="1098" spans="1:39" x14ac:dyDescent="0.2">
      <c r="A1098" t="str">
        <f>IFERROR(IF(AND(A1087=A1088,A1088=A1089,A1089=A1090,A1090=A1091,A1091=A1092,A1092=A1093,A1093=A1094,A1094=A1095,A1095=A1096,A1096=A1097),IF(A1097+1&gt;MATCH(0,Input_Lieferant!$B$9:$B$158,-1),"",A1097+1),A1097),"")</f>
        <v/>
      </c>
      <c r="B1098" s="29"/>
      <c r="C1098" s="29"/>
      <c r="D1098" s="29" t="str">
        <f t="shared" si="94"/>
        <v/>
      </c>
      <c r="E1098" s="29"/>
      <c r="F1098" s="29"/>
      <c r="G1098" t="str">
        <f>IF(A1098&lt;&gt;"", _xlfn.IFNA(INDEX(Grunddaten!$A$9:$R$134,MATCH(A1098,Input_Lieferant!$B$9:$B$134,0),MATCH(Z1098,Grunddaten!$A$8:$R$8,0)),""), "")&amp;""</f>
        <v/>
      </c>
      <c r="H1098" s="29"/>
      <c r="I1098" s="29"/>
      <c r="J1098" s="29"/>
      <c r="K1098" s="29"/>
      <c r="L1098" s="29"/>
      <c r="M1098" s="29"/>
      <c r="N1098" s="29"/>
      <c r="O1098" s="29"/>
      <c r="P1098" s="29"/>
      <c r="Q1098" s="29"/>
      <c r="R1098" s="29"/>
      <c r="S1098" s="29"/>
      <c r="T1098" s="29"/>
      <c r="U1098" s="29"/>
      <c r="V1098" s="29"/>
      <c r="W1098" s="29"/>
      <c r="X1098" s="29"/>
      <c r="Y1098" s="29"/>
      <c r="Z1098" s="29" t="str">
        <f t="shared" si="90"/>
        <v/>
      </c>
      <c r="AM1098" s="6"/>
    </row>
    <row r="1099" spans="1:39" x14ac:dyDescent="0.2">
      <c r="A1099" t="str">
        <f>IFERROR(IF(AND(A1088=A1089,A1089=A1090,A1090=A1091,A1091=A1092,A1092=A1093,A1093=A1094,A1094=A1095,A1095=A1096,A1096=A1097,A1097=A1098),IF(A1098+1&gt;MATCH(0,Input_Lieferant!$B$9:$B$158,-1),"",A1098+1),A1098),"")</f>
        <v/>
      </c>
      <c r="B1099" s="29"/>
      <c r="C1099" s="29"/>
      <c r="D1099" s="29" t="str">
        <f t="shared" si="94"/>
        <v/>
      </c>
      <c r="E1099" s="29"/>
      <c r="F1099" s="29"/>
      <c r="G1099" t="str">
        <f>IF(A1099&lt;&gt;"", _xlfn.IFNA(INDEX(Grunddaten!$A$9:$R$134,MATCH(A1099,Input_Lieferant!$B$9:$B$134,0),MATCH(Z1099,Grunddaten!$A$8:$R$8,0)),""), "")&amp;""</f>
        <v/>
      </c>
      <c r="H1099" s="29"/>
      <c r="I1099" s="29"/>
      <c r="J1099" s="29"/>
      <c r="K1099" s="29"/>
      <c r="L1099" s="29"/>
      <c r="M1099" s="29"/>
      <c r="N1099" s="29"/>
      <c r="O1099" s="29"/>
      <c r="P1099" s="29"/>
      <c r="Q1099" s="29"/>
      <c r="R1099" s="29"/>
      <c r="S1099" s="29"/>
      <c r="T1099" s="29"/>
      <c r="U1099" s="29"/>
      <c r="V1099" s="29"/>
      <c r="W1099" s="29"/>
      <c r="X1099" s="29"/>
      <c r="Y1099" s="29"/>
      <c r="Z1099" s="29" t="str">
        <f t="shared" si="90"/>
        <v/>
      </c>
      <c r="AM1099" s="6"/>
    </row>
    <row r="1100" spans="1:39" x14ac:dyDescent="0.2">
      <c r="A1100" t="str">
        <f>IFERROR(IF(AND(A1089=A1090,A1090=A1091,A1091=A1092,A1092=A1093,A1093=A1094,A1094=A1095,A1095=A1096,A1096=A1097,A1097=A1098,A1098=A1099),IF(A1099+1&gt;MATCH(0,Input_Lieferant!$B$9:$B$158,-1),"",A1099+1),A1099),"")</f>
        <v/>
      </c>
      <c r="B1100" s="29"/>
      <c r="C1100" s="29"/>
      <c r="D1100" s="29" t="str">
        <f t="shared" si="94"/>
        <v/>
      </c>
      <c r="E1100" s="29"/>
      <c r="F1100" s="29"/>
      <c r="G1100" t="str">
        <f>IF(A1100&lt;&gt;"", _xlfn.IFNA(INDEX(Grunddaten!$A$9:$R$134,MATCH(A1100,Input_Lieferant!$B$9:$B$134,0),MATCH(Z1100,Grunddaten!$A$8:$R$8,0)),""), "")&amp;""</f>
        <v/>
      </c>
      <c r="H1100" s="29"/>
      <c r="I1100" s="29"/>
      <c r="J1100" s="29"/>
      <c r="K1100" s="29"/>
      <c r="L1100" s="29"/>
      <c r="M1100" s="29"/>
      <c r="N1100" s="29"/>
      <c r="O1100" s="29"/>
      <c r="P1100" s="29"/>
      <c r="Q1100" s="29"/>
      <c r="R1100" s="29"/>
      <c r="S1100" s="29"/>
      <c r="T1100" s="29"/>
      <c r="U1100" s="29"/>
      <c r="V1100" s="29"/>
      <c r="W1100" s="29"/>
      <c r="X1100" s="29"/>
      <c r="Y1100" s="29"/>
      <c r="Z1100" s="29" t="str">
        <f t="shared" si="90"/>
        <v/>
      </c>
      <c r="AM1100" s="6"/>
    </row>
    <row r="1101" spans="1:39" x14ac:dyDescent="0.2">
      <c r="A1101" s="54" t="str">
        <f>IFERROR(IF(AND(A1090=A1091,A1091=A1092,A1092=A1093,A1093=A1094,A1094=A1095,A1095=A1096,A1096=A1097,A1097=A1098,A1098=A1099,A1099=A1100),IF(A1100+1&gt;MATCH(0,Input_Lieferant!$B$9:$B$158,-1),"",A1100+1),A1100),"")</f>
        <v/>
      </c>
      <c r="B1101" s="30"/>
      <c r="C1101" s="30"/>
      <c r="D1101" s="30" t="str">
        <f t="shared" si="94"/>
        <v/>
      </c>
      <c r="E1101" s="30"/>
      <c r="F1101" s="30"/>
      <c r="G1101" s="54" t="str">
        <f>IF(A1101&lt;&gt;"", _xlfn.IFNA(INDEX(Grunddaten!$A$9:$R$134,MATCH(A1101,Input_Lieferant!$B$9:$B$134,0),MATCH(Z1101,Grunddaten!$A$8:$R$8,0)),""), "")&amp;""</f>
        <v/>
      </c>
      <c r="H1101" s="30"/>
      <c r="I1101" s="30"/>
      <c r="J1101" s="30"/>
      <c r="K1101" s="30"/>
      <c r="L1101" s="30"/>
      <c r="M1101" s="30"/>
      <c r="N1101" s="30"/>
      <c r="O1101" s="30"/>
      <c r="P1101" s="30"/>
      <c r="Q1101" s="30"/>
      <c r="R1101" s="30"/>
      <c r="S1101" s="30"/>
      <c r="T1101" s="30"/>
      <c r="U1101" s="30"/>
      <c r="V1101" s="30"/>
      <c r="W1101" s="30"/>
      <c r="X1101" s="30"/>
      <c r="Y1101" s="30"/>
      <c r="Z1101" s="89" t="str">
        <f t="shared" si="90"/>
        <v/>
      </c>
      <c r="AM1101" s="6"/>
    </row>
    <row r="1102" spans="1:39" x14ac:dyDescent="0.2">
      <c r="A1102" t="str">
        <f>IFERROR(IF(AND(A1091=A1092,A1092=A1093,A1093=A1094,A1094=A1095,A1095=A1096,A1096=A1097,A1097=A1098,A1098=A1099,A1099=A1100,A1100=A1101),IF(A1101+1&gt;MATCH(0,Input_Lieferant!$B$9:$B$158,-1),"",A1101+1),A1101),"")</f>
        <v/>
      </c>
      <c r="B1102" s="29"/>
      <c r="C1102" s="29"/>
      <c r="D1102" s="29" t="str">
        <f t="shared" ref="D1102:D1115" si="95">IF(A1102="","","001")</f>
        <v/>
      </c>
      <c r="E1102" s="29"/>
      <c r="F1102" s="29"/>
      <c r="G1102" t="str">
        <f>IF(A1102&lt;&gt;"", _xlfn.IFNA(INDEX(Grunddaten!$A$9:$R$134,MATCH(A1102,Input_Lieferant!$B$9:$B$134,0),MATCH(Z1102,Grunddaten!$A$8:$R$8,0)),""), "")&amp;""</f>
        <v/>
      </c>
      <c r="H1102" s="29"/>
      <c r="I1102" s="29"/>
      <c r="J1102" s="29"/>
      <c r="K1102" s="29"/>
      <c r="L1102" s="29"/>
      <c r="M1102" s="29"/>
      <c r="N1102" s="29"/>
      <c r="O1102" s="29"/>
      <c r="P1102" s="29"/>
      <c r="Q1102" s="29"/>
      <c r="R1102" s="29"/>
      <c r="S1102" s="29"/>
      <c r="T1102" s="29"/>
      <c r="U1102" s="29"/>
      <c r="V1102" s="29"/>
      <c r="W1102" s="29"/>
      <c r="X1102" s="29"/>
      <c r="Y1102" s="29"/>
      <c r="Z1102" s="29" t="str">
        <f t="shared" ref="Z1102:Z1165" si="96">IF(A1102&lt;&gt;"", Z1091&amp;"","")</f>
        <v/>
      </c>
      <c r="AM1102" s="6"/>
    </row>
    <row r="1103" spans="1:39" x14ac:dyDescent="0.2">
      <c r="A1103" t="str">
        <f>IFERROR(IF(AND(A1092=A1093,A1093=A1094,A1094=A1095,A1095=A1096,A1096=A1097,A1097=A1098,A1098=A1099,A1099=A1100,A1100=A1101,A1101=A1102),IF(A1102+1&gt;MATCH(0,Input_Lieferant!$B$9:$B$158,-1),"",A1102+1),A1102),"")</f>
        <v/>
      </c>
      <c r="B1103" s="29"/>
      <c r="C1103" s="29"/>
      <c r="D1103" s="29" t="str">
        <f t="shared" si="95"/>
        <v/>
      </c>
      <c r="E1103" s="29"/>
      <c r="F1103" s="29"/>
      <c r="G1103" t="str">
        <f>IF(A1103&lt;&gt;"", _xlfn.IFNA(INDEX(Grunddaten!$A$9:$R$134,MATCH(A1103,Input_Lieferant!$B$9:$B$134,0),MATCH(Z1103,Grunddaten!$A$8:$R$8,0)),""), "")&amp;""</f>
        <v/>
      </c>
      <c r="H1103" s="29"/>
      <c r="I1103" s="29"/>
      <c r="J1103" s="29"/>
      <c r="K1103" s="29"/>
      <c r="L1103" s="29"/>
      <c r="M1103" s="29"/>
      <c r="N1103" s="29"/>
      <c r="O1103" s="29"/>
      <c r="P1103" s="29"/>
      <c r="Q1103" s="29"/>
      <c r="R1103" s="29"/>
      <c r="S1103" s="29"/>
      <c r="T1103" s="29"/>
      <c r="U1103" s="29"/>
      <c r="V1103" s="29"/>
      <c r="W1103" s="29"/>
      <c r="X1103" s="29"/>
      <c r="Y1103" s="29"/>
      <c r="Z1103" s="29" t="str">
        <f t="shared" si="96"/>
        <v/>
      </c>
      <c r="AM1103" s="6"/>
    </row>
    <row r="1104" spans="1:39" x14ac:dyDescent="0.2">
      <c r="A1104" t="str">
        <f>IFERROR(IF(AND(A1093=A1094,A1094=A1095,A1095=A1096,A1096=A1097,A1097=A1098,A1098=A1099,A1099=A1100,A1100=A1101,A1101=A1102,A1102=A1103),IF(A1103+1&gt;MATCH(0,Input_Lieferant!$B$9:$B$158,-1),"",A1103+1),A1103),"")</f>
        <v/>
      </c>
      <c r="B1104" s="29"/>
      <c r="C1104" s="29"/>
      <c r="D1104" s="29" t="str">
        <f t="shared" si="95"/>
        <v/>
      </c>
      <c r="E1104" s="29"/>
      <c r="F1104" s="29"/>
      <c r="G1104" t="str">
        <f>IF(A1104&lt;&gt;"", _xlfn.IFNA(INDEX(Grunddaten!$A$9:$R$134,MATCH(A1104,Input_Lieferant!$B$9:$B$134,0),MATCH(Z1104,Grunddaten!$A$8:$R$8,0)),""), "")&amp;""</f>
        <v/>
      </c>
      <c r="H1104" s="29"/>
      <c r="I1104" s="29"/>
      <c r="J1104" s="29"/>
      <c r="K1104" s="29"/>
      <c r="L1104" s="29"/>
      <c r="M1104" s="29"/>
      <c r="N1104" s="29"/>
      <c r="O1104" s="29"/>
      <c r="P1104" s="29"/>
      <c r="Q1104" s="29"/>
      <c r="R1104" s="29"/>
      <c r="S1104" s="29"/>
      <c r="T1104" s="29"/>
      <c r="U1104" s="29"/>
      <c r="V1104" s="29"/>
      <c r="W1104" s="29"/>
      <c r="X1104" s="29"/>
      <c r="Y1104" s="29"/>
      <c r="Z1104" s="29" t="str">
        <f t="shared" si="96"/>
        <v/>
      </c>
      <c r="AM1104" s="6"/>
    </row>
    <row r="1105" spans="1:39" x14ac:dyDescent="0.2">
      <c r="A1105" t="str">
        <f>IFERROR(IF(AND(A1094=A1095,A1095=A1096,A1096=A1097,A1097=A1098,A1098=A1099,A1099=A1100,A1100=A1101,A1101=A1102,A1102=A1103,A1103=A1104),IF(A1104+1&gt;MATCH(0,Input_Lieferant!$B$9:$B$158,-1),"",A1104+1),A1104),"")</f>
        <v/>
      </c>
      <c r="B1105" s="29"/>
      <c r="C1105" s="29"/>
      <c r="D1105" s="29" t="str">
        <f t="shared" si="95"/>
        <v/>
      </c>
      <c r="E1105" s="29"/>
      <c r="F1105" s="29"/>
      <c r="G1105" t="str">
        <f>IF(A1105&lt;&gt;"", _xlfn.IFNA(INDEX(Grunddaten!$A$9:$R$134,MATCH(A1105,Input_Lieferant!$B$9:$B$134,0),MATCH(Z1105,Grunddaten!$A$8:$R$8,0)),""), "")&amp;""</f>
        <v/>
      </c>
      <c r="H1105" s="29"/>
      <c r="I1105" s="29"/>
      <c r="J1105" s="29"/>
      <c r="K1105" s="29"/>
      <c r="L1105" s="29"/>
      <c r="M1105" s="29"/>
      <c r="N1105" s="29"/>
      <c r="O1105" s="29"/>
      <c r="P1105" s="29"/>
      <c r="Q1105" s="29"/>
      <c r="R1105" s="29"/>
      <c r="S1105" s="29"/>
      <c r="T1105" s="29"/>
      <c r="U1105" s="29"/>
      <c r="V1105" s="29"/>
      <c r="W1105" s="29"/>
      <c r="X1105" s="29"/>
      <c r="Y1105" s="29"/>
      <c r="Z1105" s="29" t="str">
        <f t="shared" si="96"/>
        <v/>
      </c>
      <c r="AM1105" s="6"/>
    </row>
    <row r="1106" spans="1:39" x14ac:dyDescent="0.2">
      <c r="A1106" t="str">
        <f>IFERROR(IF(AND(A1095=A1096,A1096=A1097,A1097=A1098,A1098=A1099,A1099=A1100,A1100=A1101,A1101=A1102,A1102=A1103,A1103=A1104,A1104=A1105),IF(A1105+1&gt;MATCH(0,Input_Lieferant!$B$9:$B$158,-1),"",A1105+1),A1105),"")</f>
        <v/>
      </c>
      <c r="B1106" s="29"/>
      <c r="C1106" s="29"/>
      <c r="D1106" s="29" t="str">
        <f t="shared" si="95"/>
        <v/>
      </c>
      <c r="E1106" s="29"/>
      <c r="F1106" s="29"/>
      <c r="G1106" t="str">
        <f>IF(A1106&lt;&gt;"", _xlfn.IFNA(INDEX(Grunddaten!$A$9:$R$134,MATCH(A1106,Input_Lieferant!$B$9:$B$134,0),MATCH(Z1106,Grunddaten!$A$8:$R$8,0)),""), "")&amp;""</f>
        <v/>
      </c>
      <c r="H1106" s="29"/>
      <c r="I1106" s="29"/>
      <c r="J1106" s="29"/>
      <c r="K1106" s="29"/>
      <c r="L1106" s="29"/>
      <c r="M1106" s="29"/>
      <c r="N1106" s="29"/>
      <c r="O1106" s="29"/>
      <c r="P1106" s="29"/>
      <c r="Q1106" s="29"/>
      <c r="R1106" s="29"/>
      <c r="S1106" s="29"/>
      <c r="T1106" s="29"/>
      <c r="U1106" s="29"/>
      <c r="V1106" s="29"/>
      <c r="W1106" s="29"/>
      <c r="X1106" s="29"/>
      <c r="Y1106" s="29"/>
      <c r="Z1106" s="29" t="str">
        <f t="shared" si="96"/>
        <v/>
      </c>
      <c r="AM1106" s="6"/>
    </row>
    <row r="1107" spans="1:39" x14ac:dyDescent="0.2">
      <c r="A1107" t="str">
        <f>IFERROR(IF(AND(A1096=A1097,A1097=A1098,A1098=A1099,A1099=A1100,A1100=A1101,A1101=A1102,A1102=A1103,A1103=A1104,A1104=A1105,A1105=A1106),IF(A1106+1&gt;MATCH(0,Input_Lieferant!$B$9:$B$158,-1),"",A1106+1),A1106),"")</f>
        <v/>
      </c>
      <c r="B1107" s="29"/>
      <c r="C1107" s="29"/>
      <c r="D1107" s="29" t="str">
        <f t="shared" si="95"/>
        <v/>
      </c>
      <c r="E1107" s="29" t="s">
        <v>178</v>
      </c>
      <c r="F1107" s="29" t="s">
        <v>178</v>
      </c>
      <c r="G1107" t="str">
        <f>IF(A1107&lt;&gt;"", _xlfn.IFNA(INDEX(Grunddaten!$A$9:$R$134,MATCH(A1107,Input_Lieferant!$B$9:$B$134,0),MATCH(Z1107,Grunddaten!$A$8:$R$8,0)),""), "")&amp;""</f>
        <v/>
      </c>
      <c r="H1107" s="29"/>
      <c r="I1107" s="29"/>
      <c r="J1107" s="29"/>
      <c r="K1107" s="29"/>
      <c r="L1107" s="29"/>
      <c r="M1107" s="29"/>
      <c r="N1107" s="29"/>
      <c r="O1107" s="29"/>
      <c r="P1107" s="29"/>
      <c r="Q1107" s="29"/>
      <c r="R1107" s="29"/>
      <c r="S1107" s="29"/>
      <c r="T1107" s="29"/>
      <c r="U1107" s="29"/>
      <c r="V1107" s="29"/>
      <c r="W1107" s="29"/>
      <c r="X1107" s="29"/>
      <c r="Y1107" s="29"/>
      <c r="Z1107" s="29" t="str">
        <f t="shared" si="96"/>
        <v/>
      </c>
      <c r="AM1107" s="6"/>
    </row>
    <row r="1108" spans="1:39" x14ac:dyDescent="0.2">
      <c r="A1108" t="str">
        <f>IFERROR(IF(AND(A1097=A1098,A1098=A1099,A1099=A1100,A1100=A1101,A1101=A1102,A1102=A1103,A1103=A1104,A1104=A1105,A1105=A1106,A1106=A1107),IF(A1107+1&gt;MATCH(0,Input_Lieferant!$B$9:$B$158,-1),"",A1107+1),A1107),"")</f>
        <v/>
      </c>
      <c r="B1108" s="29"/>
      <c r="C1108" s="29"/>
      <c r="D1108" s="29" t="str">
        <f t="shared" si="95"/>
        <v/>
      </c>
      <c r="E1108" s="29"/>
      <c r="F1108" s="29"/>
      <c r="G1108" t="str">
        <f>IF(A1108&lt;&gt;"", _xlfn.IFNA(INDEX(Grunddaten!$A$9:$R$134,MATCH(A1108,Input_Lieferant!$B$9:$B$134,0),MATCH(Z1108,Grunddaten!$A$8:$R$8,0)),""), "")&amp;""</f>
        <v/>
      </c>
      <c r="H1108" s="29"/>
      <c r="I1108" s="29"/>
      <c r="J1108" s="29"/>
      <c r="K1108" s="29"/>
      <c r="L1108" s="29"/>
      <c r="M1108" s="29"/>
      <c r="N1108" s="29"/>
      <c r="O1108" s="29"/>
      <c r="P1108" s="29"/>
      <c r="Q1108" s="29"/>
      <c r="R1108" s="29"/>
      <c r="S1108" s="29"/>
      <c r="T1108" s="29"/>
      <c r="U1108" s="29"/>
      <c r="V1108" s="29"/>
      <c r="W1108" s="29"/>
      <c r="X1108" s="29"/>
      <c r="Y1108" s="29"/>
      <c r="Z1108" s="29" t="str">
        <f t="shared" si="96"/>
        <v/>
      </c>
      <c r="AM1108" s="6"/>
    </row>
    <row r="1109" spans="1:39" x14ac:dyDescent="0.2">
      <c r="A1109" t="str">
        <f>IFERROR(IF(AND(A1098=A1099,A1099=A1100,A1100=A1101,A1101=A1102,A1102=A1103,A1103=A1104,A1104=A1105,A1105=A1106,A1106=A1107,A1107=A1108),IF(A1108+1&gt;MATCH(0,Input_Lieferant!$B$9:$B$158,-1),"",A1108+1),A1108),"")</f>
        <v/>
      </c>
      <c r="B1109" s="29"/>
      <c r="C1109" s="29"/>
      <c r="D1109" s="29" t="str">
        <f t="shared" si="95"/>
        <v/>
      </c>
      <c r="E1109" s="29"/>
      <c r="F1109" s="29"/>
      <c r="G1109" t="str">
        <f>IF(A1109&lt;&gt;"", _xlfn.IFNA(INDEX(Grunddaten!$A$9:$R$134,MATCH(A1109,Input_Lieferant!$B$9:$B$134,0),MATCH(Z1109,Grunddaten!$A$8:$R$8,0)),""), "")&amp;""</f>
        <v/>
      </c>
      <c r="H1109" s="29"/>
      <c r="I1109" s="29"/>
      <c r="J1109" s="29"/>
      <c r="K1109" s="29"/>
      <c r="L1109" s="29"/>
      <c r="M1109" s="29"/>
      <c r="N1109" s="29"/>
      <c r="O1109" s="29"/>
      <c r="P1109" s="29"/>
      <c r="Q1109" s="29"/>
      <c r="R1109" s="29"/>
      <c r="S1109" s="29"/>
      <c r="T1109" s="29"/>
      <c r="U1109" s="29"/>
      <c r="V1109" s="29"/>
      <c r="W1109" s="29"/>
      <c r="X1109" s="29"/>
      <c r="Y1109" s="29"/>
      <c r="Z1109" s="29" t="str">
        <f t="shared" si="96"/>
        <v/>
      </c>
      <c r="AM1109" s="6"/>
    </row>
    <row r="1110" spans="1:39" x14ac:dyDescent="0.2">
      <c r="A1110" t="str">
        <f>IFERROR(IF(AND(A1099=A1100,A1100=A1101,A1101=A1102,A1102=A1103,A1103=A1104,A1104=A1105,A1105=A1106,A1106=A1107,A1107=A1108,A1108=A1109),IF(A1109+1&gt;MATCH(0,Input_Lieferant!$B$9:$B$158,-1),"",A1109+1),A1109),"")</f>
        <v/>
      </c>
      <c r="B1110" s="29"/>
      <c r="C1110" s="29"/>
      <c r="D1110" s="29" t="str">
        <f t="shared" si="95"/>
        <v/>
      </c>
      <c r="E1110" s="29"/>
      <c r="F1110" s="29"/>
      <c r="G1110" t="str">
        <f>IF(A1110&lt;&gt;"", _xlfn.IFNA(INDEX(Grunddaten!$A$9:$R$134,MATCH(A1110,Input_Lieferant!$B$9:$B$134,0),MATCH(Z1110,Grunddaten!$A$8:$R$8,0)),""), "")&amp;""</f>
        <v/>
      </c>
      <c r="H1110" s="29"/>
      <c r="I1110" s="29"/>
      <c r="J1110" s="29"/>
      <c r="K1110" s="29"/>
      <c r="L1110" s="29"/>
      <c r="M1110" s="29"/>
      <c r="N1110" s="29"/>
      <c r="O1110" s="29"/>
      <c r="P1110" s="29"/>
      <c r="Q1110" s="29"/>
      <c r="R1110" s="29"/>
      <c r="S1110" s="29"/>
      <c r="T1110" s="29"/>
      <c r="U1110" s="29"/>
      <c r="V1110" s="29"/>
      <c r="W1110" s="29"/>
      <c r="X1110" s="29"/>
      <c r="Y1110" s="29"/>
      <c r="Z1110" s="29" t="str">
        <f t="shared" si="96"/>
        <v/>
      </c>
      <c r="AM1110" s="6"/>
    </row>
    <row r="1111" spans="1:39" x14ac:dyDescent="0.2">
      <c r="A1111" t="str">
        <f>IFERROR(IF(AND(A1100=A1101,A1101=A1102,A1102=A1103,A1103=A1104,A1104=A1105,A1105=A1106,A1106=A1107,A1107=A1108,A1108=A1109,A1109=A1110),IF(A1110+1&gt;MATCH(0,Input_Lieferant!$B$9:$B$158,-1),"",A1110+1),A1110),"")</f>
        <v/>
      </c>
      <c r="B1111" s="29"/>
      <c r="C1111" s="29"/>
      <c r="D1111" s="29" t="str">
        <f t="shared" si="95"/>
        <v/>
      </c>
      <c r="E1111" s="29"/>
      <c r="F1111" s="29"/>
      <c r="G1111" t="str">
        <f>IF(A1111&lt;&gt;"", _xlfn.IFNA(INDEX(Grunddaten!$A$9:$R$134,MATCH(A1111,Input_Lieferant!$B$9:$B$134,0),MATCH(Z1111,Grunddaten!$A$8:$R$8,0)),""), "")&amp;""</f>
        <v/>
      </c>
      <c r="H1111" s="29"/>
      <c r="I1111" s="29"/>
      <c r="J1111" s="29"/>
      <c r="K1111" s="29"/>
      <c r="L1111" s="29"/>
      <c r="M1111" s="29"/>
      <c r="N1111" s="29"/>
      <c r="O1111" s="29"/>
      <c r="P1111" s="29"/>
      <c r="Q1111" s="29"/>
      <c r="R1111" s="29"/>
      <c r="S1111" s="29"/>
      <c r="T1111" s="29"/>
      <c r="U1111" s="29"/>
      <c r="V1111" s="29"/>
      <c r="W1111" s="29"/>
      <c r="X1111" s="29"/>
      <c r="Y1111" s="29"/>
      <c r="Z1111" s="29" t="str">
        <f t="shared" si="96"/>
        <v/>
      </c>
      <c r="AM1111" s="6"/>
    </row>
    <row r="1112" spans="1:39" x14ac:dyDescent="0.2">
      <c r="A1112" s="54" t="str">
        <f>IFERROR(IF(AND(A1101=A1102,A1102=A1103,A1103=A1104,A1104=A1105,A1105=A1106,A1106=A1107,A1107=A1108,A1108=A1109,A1109=A1110,A1110=A1111),IF(A1111+1&gt;MATCH(0,Input_Lieferant!$B$9:$B$158,-1),"",A1111+1),A1111),"")</f>
        <v/>
      </c>
      <c r="B1112" s="30"/>
      <c r="C1112" s="30"/>
      <c r="D1112" s="30" t="str">
        <f t="shared" si="95"/>
        <v/>
      </c>
      <c r="E1112" s="30"/>
      <c r="F1112" s="30"/>
      <c r="G1112" s="54" t="str">
        <f>IF(A1112&lt;&gt;"", _xlfn.IFNA(INDEX(Grunddaten!$A$9:$R$134,MATCH(A1112,Input_Lieferant!$B$9:$B$134,0),MATCH(Z1112,Grunddaten!$A$8:$R$8,0)),""), "")&amp;""</f>
        <v/>
      </c>
      <c r="H1112" s="30"/>
      <c r="I1112" s="30"/>
      <c r="J1112" s="30"/>
      <c r="K1112" s="30"/>
      <c r="L1112" s="30"/>
      <c r="M1112" s="30"/>
      <c r="N1112" s="30"/>
      <c r="O1112" s="30"/>
      <c r="P1112" s="30"/>
      <c r="Q1112" s="30"/>
      <c r="R1112" s="30"/>
      <c r="S1112" s="30"/>
      <c r="T1112" s="30"/>
      <c r="U1112" s="30"/>
      <c r="V1112" s="30"/>
      <c r="W1112" s="30"/>
      <c r="X1112" s="30"/>
      <c r="Y1112" s="30"/>
      <c r="Z1112" s="89" t="str">
        <f t="shared" si="96"/>
        <v/>
      </c>
      <c r="AM1112" s="6"/>
    </row>
    <row r="1113" spans="1:39" x14ac:dyDescent="0.2">
      <c r="A1113" t="str">
        <f>IFERROR(IF(AND(A1102=A1103,A1103=A1104,A1104=A1105,A1105=A1106,A1106=A1107,A1107=A1108,A1108=A1109,A1109=A1110,A1110=A1111,A1111=A1112),IF(A1112+1&gt;MATCH(0,Input_Lieferant!$B$9:$B$158,-1),"",A1112+1),A1112),"")</f>
        <v/>
      </c>
      <c r="B1113" s="29"/>
      <c r="C1113" s="29"/>
      <c r="D1113" s="29" t="str">
        <f t="shared" si="95"/>
        <v/>
      </c>
      <c r="E1113" s="29"/>
      <c r="F1113" s="29"/>
      <c r="G1113" t="str">
        <f>IF(A1113&lt;&gt;"", _xlfn.IFNA(INDEX(Grunddaten!$A$9:$R$134,MATCH(A1113,Input_Lieferant!$B$9:$B$134,0),MATCH(Z1113,Grunddaten!$A$8:$R$8,0)),""), "")&amp;""</f>
        <v/>
      </c>
      <c r="H1113" s="29"/>
      <c r="I1113" s="29"/>
      <c r="J1113" s="29"/>
      <c r="K1113" s="29"/>
      <c r="L1113" s="29"/>
      <c r="M1113" s="29"/>
      <c r="N1113" s="29"/>
      <c r="O1113" s="29"/>
      <c r="P1113" s="29"/>
      <c r="Q1113" s="29"/>
      <c r="R1113" s="29"/>
      <c r="S1113" s="29"/>
      <c r="T1113" s="29"/>
      <c r="U1113" s="29"/>
      <c r="V1113" s="29"/>
      <c r="W1113" s="29"/>
      <c r="X1113" s="29"/>
      <c r="Y1113" s="29"/>
      <c r="Z1113" s="29" t="str">
        <f t="shared" si="96"/>
        <v/>
      </c>
      <c r="AM1113" s="6"/>
    </row>
    <row r="1114" spans="1:39" x14ac:dyDescent="0.2">
      <c r="A1114" t="str">
        <f>IFERROR(IF(AND(A1103=A1104,A1104=A1105,A1105=A1106,A1106=A1107,A1107=A1108,A1108=A1109,A1109=A1110,A1110=A1111,A1111=A1112,A1112=A1113),IF(A1113+1&gt;MATCH(0,Input_Lieferant!$B$9:$B$158,-1),"",A1113+1),A1113),"")</f>
        <v/>
      </c>
      <c r="B1114" s="29"/>
      <c r="C1114" s="29"/>
      <c r="D1114" s="29" t="str">
        <f t="shared" si="95"/>
        <v/>
      </c>
      <c r="E1114" s="29"/>
      <c r="F1114" s="29"/>
      <c r="G1114" t="str">
        <f>IF(A1114&lt;&gt;"", _xlfn.IFNA(INDEX(Grunddaten!$A$9:$R$134,MATCH(A1114,Input_Lieferant!$B$9:$B$134,0),MATCH(Z1114,Grunddaten!$A$8:$R$8,0)),""), "")&amp;""</f>
        <v/>
      </c>
      <c r="H1114" s="29"/>
      <c r="I1114" s="29"/>
      <c r="J1114" s="29"/>
      <c r="K1114" s="29"/>
      <c r="L1114" s="29"/>
      <c r="M1114" s="29"/>
      <c r="N1114" s="29"/>
      <c r="O1114" s="29"/>
      <c r="P1114" s="29"/>
      <c r="Q1114" s="29"/>
      <c r="R1114" s="29"/>
      <c r="S1114" s="29"/>
      <c r="T1114" s="29"/>
      <c r="U1114" s="29"/>
      <c r="V1114" s="29"/>
      <c r="W1114" s="29"/>
      <c r="X1114" s="29"/>
      <c r="Y1114" s="29"/>
      <c r="Z1114" s="29" t="str">
        <f t="shared" si="96"/>
        <v/>
      </c>
      <c r="AM1114" s="6"/>
    </row>
    <row r="1115" spans="1:39" x14ac:dyDescent="0.2">
      <c r="A1115" t="str">
        <f>IFERROR(IF(AND(A1104=A1105,A1105=A1106,A1106=A1107,A1107=A1108,A1108=A1109,A1109=A1110,A1110=A1111,A1111=A1112,A1112=A1113,A1113=A1114),IF(A1114+1&gt;MATCH(0,Input_Lieferant!$B$9:$B$158,-1),"",A1114+1),A1114),"")</f>
        <v/>
      </c>
      <c r="B1115" s="29"/>
      <c r="C1115" s="29"/>
      <c r="D1115" s="29" t="str">
        <f t="shared" si="95"/>
        <v/>
      </c>
      <c r="E1115" s="29"/>
      <c r="F1115" s="29"/>
      <c r="G1115" t="str">
        <f>IF(A1115&lt;&gt;"", _xlfn.IFNA(INDEX(Grunddaten!$A$9:$R$134,MATCH(A1115,Input_Lieferant!$B$9:$B$134,0),MATCH(Z1115,Grunddaten!$A$8:$R$8,0)),""), "")&amp;""</f>
        <v/>
      </c>
      <c r="H1115" s="29"/>
      <c r="I1115" s="29"/>
      <c r="J1115" s="29"/>
      <c r="K1115" s="29"/>
      <c r="L1115" s="29"/>
      <c r="M1115" s="29"/>
      <c r="N1115" s="29"/>
      <c r="O1115" s="29"/>
      <c r="P1115" s="29"/>
      <c r="Q1115" s="29"/>
      <c r="R1115" s="29"/>
      <c r="S1115" s="29"/>
      <c r="T1115" s="29"/>
      <c r="U1115" s="29"/>
      <c r="V1115" s="29"/>
      <c r="W1115" s="29"/>
      <c r="X1115" s="29"/>
      <c r="Y1115" s="29"/>
      <c r="Z1115" s="29" t="str">
        <f t="shared" si="96"/>
        <v/>
      </c>
      <c r="AM1115" s="6"/>
    </row>
    <row r="1116" spans="1:39" x14ac:dyDescent="0.2">
      <c r="A1116" t="str">
        <f>IFERROR(IF(AND(A1105=A1106,A1106=A1107,A1107=A1108,A1108=A1109,A1109=A1110,A1110=A1111,A1111=A1112,A1112=A1113,A1113=A1114,A1114=A1115),IF(A1115+1&gt;MATCH(0,Input_Lieferant!$B$9:$B$158,-1),"",A1115+1),A1115),"")</f>
        <v/>
      </c>
      <c r="B1116" s="29"/>
      <c r="C1116" s="29"/>
      <c r="D1116" s="29" t="str">
        <f t="shared" ref="D1116:D1129" si="97">IF(A1116="","","001")</f>
        <v/>
      </c>
      <c r="E1116" s="29"/>
      <c r="F1116" s="29"/>
      <c r="G1116" t="str">
        <f>IF(A1116&lt;&gt;"", _xlfn.IFNA(INDEX(Grunddaten!$A$9:$R$134,MATCH(A1116,Input_Lieferant!$B$9:$B$134,0),MATCH(Z1116,Grunddaten!$A$8:$R$8,0)),""), "")&amp;""</f>
        <v/>
      </c>
      <c r="H1116" s="29"/>
      <c r="I1116" s="29"/>
      <c r="J1116" s="29"/>
      <c r="K1116" s="29"/>
      <c r="L1116" s="29"/>
      <c r="M1116" s="29"/>
      <c r="N1116" s="29"/>
      <c r="O1116" s="29"/>
      <c r="P1116" s="29"/>
      <c r="Q1116" s="29"/>
      <c r="R1116" s="29"/>
      <c r="S1116" s="29"/>
      <c r="T1116" s="29"/>
      <c r="U1116" s="29"/>
      <c r="V1116" s="29"/>
      <c r="W1116" s="29"/>
      <c r="X1116" s="29"/>
      <c r="Y1116" s="29"/>
      <c r="Z1116" s="29" t="str">
        <f t="shared" si="96"/>
        <v/>
      </c>
      <c r="AM1116" s="6"/>
    </row>
    <row r="1117" spans="1:39" x14ac:dyDescent="0.2">
      <c r="A1117" t="str">
        <f>IFERROR(IF(AND(A1106=A1107,A1107=A1108,A1108=A1109,A1109=A1110,A1110=A1111,A1111=A1112,A1112=A1113,A1113=A1114,A1114=A1115,A1115=A1116),IF(A1116+1&gt;MATCH(0,Input_Lieferant!$B$9:$B$158,-1),"",A1116+1),A1116),"")</f>
        <v/>
      </c>
      <c r="B1117" s="29"/>
      <c r="C1117" s="29"/>
      <c r="D1117" s="29" t="str">
        <f t="shared" si="97"/>
        <v/>
      </c>
      <c r="E1117" s="29"/>
      <c r="F1117" s="29"/>
      <c r="G1117" t="str">
        <f>IF(A1117&lt;&gt;"", _xlfn.IFNA(INDEX(Grunddaten!$A$9:$R$134,MATCH(A1117,Input_Lieferant!$B$9:$B$134,0),MATCH(Z1117,Grunddaten!$A$8:$R$8,0)),""), "")&amp;""</f>
        <v/>
      </c>
      <c r="H1117" s="29"/>
      <c r="I1117" s="29"/>
      <c r="J1117" s="29"/>
      <c r="K1117" s="29"/>
      <c r="L1117" s="29"/>
      <c r="M1117" s="29"/>
      <c r="N1117" s="29"/>
      <c r="O1117" s="29"/>
      <c r="P1117" s="29"/>
      <c r="Q1117" s="29"/>
      <c r="R1117" s="29"/>
      <c r="S1117" s="29"/>
      <c r="T1117" s="29"/>
      <c r="U1117" s="29"/>
      <c r="V1117" s="29"/>
      <c r="W1117" s="29"/>
      <c r="X1117" s="29"/>
      <c r="Y1117" s="29"/>
      <c r="Z1117" s="29" t="str">
        <f t="shared" si="96"/>
        <v/>
      </c>
      <c r="AM1117" s="6"/>
    </row>
    <row r="1118" spans="1:39" x14ac:dyDescent="0.2">
      <c r="A1118" t="str">
        <f>IFERROR(IF(AND(A1107=A1108,A1108=A1109,A1109=A1110,A1110=A1111,A1111=A1112,A1112=A1113,A1113=A1114,A1114=A1115,A1115=A1116,A1116=A1117),IF(A1117+1&gt;MATCH(0,Input_Lieferant!$B$9:$B$158,-1),"",A1117+1),A1117),"")</f>
        <v/>
      </c>
      <c r="B1118" s="29"/>
      <c r="C1118" s="29"/>
      <c r="D1118" s="29" t="str">
        <f t="shared" si="97"/>
        <v/>
      </c>
      <c r="E1118" s="29"/>
      <c r="F1118" s="29"/>
      <c r="G1118" t="str">
        <f>IF(A1118&lt;&gt;"", _xlfn.IFNA(INDEX(Grunddaten!$A$9:$R$134,MATCH(A1118,Input_Lieferant!$B$9:$B$134,0),MATCH(Z1118,Grunddaten!$A$8:$R$8,0)),""), "")&amp;""</f>
        <v/>
      </c>
      <c r="H1118" s="29"/>
      <c r="I1118" s="29"/>
      <c r="J1118" s="29"/>
      <c r="K1118" s="29"/>
      <c r="L1118" s="29"/>
      <c r="M1118" s="29"/>
      <c r="N1118" s="29"/>
      <c r="O1118" s="29"/>
      <c r="P1118" s="29"/>
      <c r="Q1118" s="29"/>
      <c r="R1118" s="29"/>
      <c r="S1118" s="29"/>
      <c r="T1118" s="29"/>
      <c r="U1118" s="29"/>
      <c r="V1118" s="29"/>
      <c r="W1118" s="29"/>
      <c r="X1118" s="29"/>
      <c r="Y1118" s="29"/>
      <c r="Z1118" s="29" t="str">
        <f t="shared" si="96"/>
        <v/>
      </c>
      <c r="AM1118" s="6"/>
    </row>
    <row r="1119" spans="1:39" x14ac:dyDescent="0.2">
      <c r="A1119" t="str">
        <f>IFERROR(IF(AND(A1108=A1109,A1109=A1110,A1110=A1111,A1111=A1112,A1112=A1113,A1113=A1114,A1114=A1115,A1115=A1116,A1116=A1117,A1117=A1118),IF(A1118+1&gt;MATCH(0,Input_Lieferant!$B$9:$B$158,-1),"",A1118+1),A1118),"")</f>
        <v/>
      </c>
      <c r="B1119" s="29"/>
      <c r="C1119" s="29"/>
      <c r="D1119" s="29" t="str">
        <f t="shared" si="97"/>
        <v/>
      </c>
      <c r="E1119" s="29"/>
      <c r="F1119" s="29"/>
      <c r="G1119" t="str">
        <f>IF(A1119&lt;&gt;"", _xlfn.IFNA(INDEX(Grunddaten!$A$9:$R$134,MATCH(A1119,Input_Lieferant!$B$9:$B$134,0),MATCH(Z1119,Grunddaten!$A$8:$R$8,0)),""), "")&amp;""</f>
        <v/>
      </c>
      <c r="H1119" s="29"/>
      <c r="I1119" s="29"/>
      <c r="J1119" s="29"/>
      <c r="K1119" s="29"/>
      <c r="L1119" s="29"/>
      <c r="M1119" s="29"/>
      <c r="N1119" s="29"/>
      <c r="O1119" s="29"/>
      <c r="P1119" s="29"/>
      <c r="Q1119" s="29"/>
      <c r="R1119" s="29"/>
      <c r="S1119" s="29"/>
      <c r="T1119" s="29"/>
      <c r="U1119" s="29"/>
      <c r="V1119" s="29"/>
      <c r="W1119" s="29"/>
      <c r="X1119" s="29"/>
      <c r="Y1119" s="29"/>
      <c r="Z1119" s="29" t="str">
        <f t="shared" si="96"/>
        <v/>
      </c>
      <c r="AM1119" s="6"/>
    </row>
    <row r="1120" spans="1:39" x14ac:dyDescent="0.2">
      <c r="A1120" t="str">
        <f>IFERROR(IF(AND(A1109=A1110,A1110=A1111,A1111=A1112,A1112=A1113,A1113=A1114,A1114=A1115,A1115=A1116,A1116=A1117,A1117=A1118,A1118=A1119),IF(A1119+1&gt;MATCH(0,Input_Lieferant!$B$9:$B$158,-1),"",A1119+1),A1119),"")</f>
        <v/>
      </c>
      <c r="B1120" s="29"/>
      <c r="C1120" s="29"/>
      <c r="D1120" s="29" t="str">
        <f t="shared" si="97"/>
        <v/>
      </c>
      <c r="E1120" s="29"/>
      <c r="F1120" s="29"/>
      <c r="G1120" t="str">
        <f>IF(A1120&lt;&gt;"", _xlfn.IFNA(INDEX(Grunddaten!$A$9:$R$134,MATCH(A1120,Input_Lieferant!$B$9:$B$134,0),MATCH(Z1120,Grunddaten!$A$8:$R$8,0)),""), "")&amp;""</f>
        <v/>
      </c>
      <c r="H1120" s="29"/>
      <c r="I1120" s="29"/>
      <c r="J1120" s="29"/>
      <c r="K1120" s="29"/>
      <c r="L1120" s="29"/>
      <c r="M1120" s="29"/>
      <c r="N1120" s="29"/>
      <c r="O1120" s="29"/>
      <c r="P1120" s="29"/>
      <c r="Q1120" s="29"/>
      <c r="R1120" s="29"/>
      <c r="S1120" s="29"/>
      <c r="T1120" s="29"/>
      <c r="U1120" s="29"/>
      <c r="V1120" s="29"/>
      <c r="W1120" s="29"/>
      <c r="X1120" s="29"/>
      <c r="Y1120" s="29"/>
      <c r="Z1120" s="29" t="str">
        <f t="shared" si="96"/>
        <v/>
      </c>
      <c r="AM1120" s="6"/>
    </row>
    <row r="1121" spans="1:39" x14ac:dyDescent="0.2">
      <c r="A1121" t="str">
        <f>IFERROR(IF(AND(A1110=A1111,A1111=A1112,A1112=A1113,A1113=A1114,A1114=A1115,A1115=A1116,A1116=A1117,A1117=A1118,A1118=A1119,A1119=A1120),IF(A1120+1&gt;MATCH(0,Input_Lieferant!$B$9:$B$158,-1),"",A1120+1),A1120),"")</f>
        <v/>
      </c>
      <c r="B1121" s="29"/>
      <c r="C1121" s="29"/>
      <c r="D1121" s="29" t="str">
        <f t="shared" si="97"/>
        <v/>
      </c>
      <c r="E1121" s="29" t="s">
        <v>178</v>
      </c>
      <c r="F1121" s="29" t="s">
        <v>178</v>
      </c>
      <c r="G1121" t="str">
        <f>IF(A1121&lt;&gt;"", _xlfn.IFNA(INDEX(Grunddaten!$A$9:$R$134,MATCH(A1121,Input_Lieferant!$B$9:$B$134,0),MATCH(Z1121,Grunddaten!$A$8:$R$8,0)),""), "")&amp;""</f>
        <v/>
      </c>
      <c r="H1121" s="29"/>
      <c r="I1121" s="29"/>
      <c r="J1121" s="29"/>
      <c r="K1121" s="29"/>
      <c r="L1121" s="29"/>
      <c r="M1121" s="29"/>
      <c r="N1121" s="29"/>
      <c r="O1121" s="29"/>
      <c r="P1121" s="29"/>
      <c r="Q1121" s="29"/>
      <c r="R1121" s="29"/>
      <c r="S1121" s="29"/>
      <c r="T1121" s="29"/>
      <c r="U1121" s="29"/>
      <c r="V1121" s="29"/>
      <c r="W1121" s="29"/>
      <c r="X1121" s="29"/>
      <c r="Y1121" s="29"/>
      <c r="Z1121" s="29" t="str">
        <f t="shared" si="96"/>
        <v/>
      </c>
      <c r="AM1121" s="6"/>
    </row>
    <row r="1122" spans="1:39" x14ac:dyDescent="0.2">
      <c r="A1122" t="str">
        <f>IFERROR(IF(AND(A1111=A1112,A1112=A1113,A1113=A1114,A1114=A1115,A1115=A1116,A1116=A1117,A1117=A1118,A1118=A1119,A1119=A1120,A1120=A1121),IF(A1121+1&gt;MATCH(0,Input_Lieferant!$B$9:$B$158,-1),"",A1121+1),A1121),"")</f>
        <v/>
      </c>
      <c r="B1122" s="29"/>
      <c r="C1122" s="29"/>
      <c r="D1122" s="29" t="str">
        <f t="shared" si="97"/>
        <v/>
      </c>
      <c r="E1122" s="29"/>
      <c r="F1122" s="29"/>
      <c r="G1122" t="str">
        <f>IF(A1122&lt;&gt;"", _xlfn.IFNA(INDEX(Grunddaten!$A$9:$R$134,MATCH(A1122,Input_Lieferant!$B$9:$B$134,0),MATCH(Z1122,Grunddaten!$A$8:$R$8,0)),""), "")&amp;""</f>
        <v/>
      </c>
      <c r="H1122" s="29"/>
      <c r="I1122" s="29"/>
      <c r="J1122" s="29"/>
      <c r="K1122" s="29"/>
      <c r="L1122" s="29"/>
      <c r="M1122" s="29"/>
      <c r="N1122" s="29"/>
      <c r="O1122" s="29"/>
      <c r="P1122" s="29"/>
      <c r="Q1122" s="29"/>
      <c r="R1122" s="29"/>
      <c r="S1122" s="29"/>
      <c r="T1122" s="29"/>
      <c r="U1122" s="29"/>
      <c r="V1122" s="29"/>
      <c r="W1122" s="29"/>
      <c r="X1122" s="29"/>
      <c r="Y1122" s="29"/>
      <c r="Z1122" s="29" t="str">
        <f t="shared" si="96"/>
        <v/>
      </c>
      <c r="AM1122" s="6"/>
    </row>
    <row r="1123" spans="1:39" x14ac:dyDescent="0.2">
      <c r="A1123" s="54" t="str">
        <f>IFERROR(IF(AND(A1112=A1113,A1113=A1114,A1114=A1115,A1115=A1116,A1116=A1117,A1117=A1118,A1118=A1119,A1119=A1120,A1120=A1121,A1121=A1122),IF(A1122+1&gt;MATCH(0,Input_Lieferant!$B$9:$B$158,-1),"",A1122+1),A1122),"")</f>
        <v/>
      </c>
      <c r="B1123" s="30"/>
      <c r="C1123" s="30"/>
      <c r="D1123" s="30" t="str">
        <f t="shared" si="97"/>
        <v/>
      </c>
      <c r="E1123" s="30"/>
      <c r="F1123" s="30"/>
      <c r="G1123" s="54" t="str">
        <f>IF(A1123&lt;&gt;"", _xlfn.IFNA(INDEX(Grunddaten!$A$9:$R$134,MATCH(A1123,Input_Lieferant!$B$9:$B$134,0),MATCH(Z1123,Grunddaten!$A$8:$R$8,0)),""), "")&amp;""</f>
        <v/>
      </c>
      <c r="H1123" s="30"/>
      <c r="I1123" s="30"/>
      <c r="J1123" s="30"/>
      <c r="K1123" s="30"/>
      <c r="L1123" s="30"/>
      <c r="M1123" s="30"/>
      <c r="N1123" s="30"/>
      <c r="O1123" s="30"/>
      <c r="P1123" s="30"/>
      <c r="Q1123" s="30"/>
      <c r="R1123" s="30"/>
      <c r="S1123" s="30"/>
      <c r="T1123" s="30"/>
      <c r="U1123" s="30"/>
      <c r="V1123" s="30"/>
      <c r="W1123" s="30"/>
      <c r="X1123" s="30"/>
      <c r="Y1123" s="30"/>
      <c r="Z1123" s="89" t="str">
        <f t="shared" si="96"/>
        <v/>
      </c>
      <c r="AM1123" s="6"/>
    </row>
    <row r="1124" spans="1:39" x14ac:dyDescent="0.2">
      <c r="A1124" t="str">
        <f>IFERROR(IF(AND(A1113=A1114,A1114=A1115,A1115=A1116,A1116=A1117,A1117=A1118,A1118=A1119,A1119=A1120,A1120=A1121,A1121=A1122,A1122=A1123),IF(A1123+1&gt;MATCH(0,Input_Lieferant!$B$9:$B$158,-1),"",A1123+1),A1123),"")</f>
        <v/>
      </c>
      <c r="B1124" s="29"/>
      <c r="C1124" s="29"/>
      <c r="D1124" s="29" t="str">
        <f t="shared" si="97"/>
        <v/>
      </c>
      <c r="E1124" s="29"/>
      <c r="F1124" s="29"/>
      <c r="G1124" t="str">
        <f>IF(A1124&lt;&gt;"", _xlfn.IFNA(INDEX(Grunddaten!$A$9:$R$134,MATCH(A1124,Input_Lieferant!$B$9:$B$134,0),MATCH(Z1124,Grunddaten!$A$8:$R$8,0)),""), "")&amp;""</f>
        <v/>
      </c>
      <c r="H1124" s="29"/>
      <c r="I1124" s="29"/>
      <c r="J1124" s="29"/>
      <c r="K1124" s="29"/>
      <c r="L1124" s="29"/>
      <c r="M1124" s="29"/>
      <c r="N1124" s="29"/>
      <c r="O1124" s="29"/>
      <c r="P1124" s="29"/>
      <c r="Q1124" s="29"/>
      <c r="R1124" s="29"/>
      <c r="S1124" s="29"/>
      <c r="T1124" s="29"/>
      <c r="U1124" s="29"/>
      <c r="V1124" s="29"/>
      <c r="W1124" s="29"/>
      <c r="X1124" s="29"/>
      <c r="Y1124" s="29"/>
      <c r="Z1124" s="29" t="str">
        <f t="shared" si="96"/>
        <v/>
      </c>
      <c r="AM1124" s="6"/>
    </row>
    <row r="1125" spans="1:39" x14ac:dyDescent="0.2">
      <c r="A1125" t="str">
        <f>IFERROR(IF(AND(A1114=A1115,A1115=A1116,A1116=A1117,A1117=A1118,A1118=A1119,A1119=A1120,A1120=A1121,A1121=A1122,A1122=A1123,A1123=A1124),IF(A1124+1&gt;MATCH(0,Input_Lieferant!$B$9:$B$158,-1),"",A1124+1),A1124),"")</f>
        <v/>
      </c>
      <c r="B1125" s="29"/>
      <c r="C1125" s="29"/>
      <c r="D1125" s="29" t="str">
        <f t="shared" si="97"/>
        <v/>
      </c>
      <c r="E1125" s="29"/>
      <c r="F1125" s="29"/>
      <c r="G1125" t="str">
        <f>IF(A1125&lt;&gt;"", _xlfn.IFNA(INDEX(Grunddaten!$A$9:$R$134,MATCH(A1125,Input_Lieferant!$B$9:$B$134,0),MATCH(Z1125,Grunddaten!$A$8:$R$8,0)),""), "")&amp;""</f>
        <v/>
      </c>
      <c r="H1125" s="29"/>
      <c r="I1125" s="29"/>
      <c r="J1125" s="29"/>
      <c r="K1125" s="29"/>
      <c r="L1125" s="29"/>
      <c r="M1125" s="29"/>
      <c r="N1125" s="29"/>
      <c r="O1125" s="29"/>
      <c r="P1125" s="29"/>
      <c r="Q1125" s="29"/>
      <c r="R1125" s="29"/>
      <c r="S1125" s="29"/>
      <c r="T1125" s="29"/>
      <c r="U1125" s="29"/>
      <c r="V1125" s="29"/>
      <c r="W1125" s="29"/>
      <c r="X1125" s="29"/>
      <c r="Y1125" s="29"/>
      <c r="Z1125" s="29" t="str">
        <f t="shared" si="96"/>
        <v/>
      </c>
      <c r="AM1125" s="6"/>
    </row>
    <row r="1126" spans="1:39" x14ac:dyDescent="0.2">
      <c r="A1126" t="str">
        <f>IFERROR(IF(AND(A1115=A1116,A1116=A1117,A1117=A1118,A1118=A1119,A1119=A1120,A1120=A1121,A1121=A1122,A1122=A1123,A1123=A1124,A1124=A1125),IF(A1125+1&gt;MATCH(0,Input_Lieferant!$B$9:$B$158,-1),"",A1125+1),A1125),"")</f>
        <v/>
      </c>
      <c r="B1126" s="29"/>
      <c r="C1126" s="29"/>
      <c r="D1126" s="29" t="str">
        <f t="shared" si="97"/>
        <v/>
      </c>
      <c r="E1126" s="29"/>
      <c r="F1126" s="29"/>
      <c r="G1126" t="str">
        <f>IF(A1126&lt;&gt;"", _xlfn.IFNA(INDEX(Grunddaten!$A$9:$R$134,MATCH(A1126,Input_Lieferant!$B$9:$B$134,0),MATCH(Z1126,Grunddaten!$A$8:$R$8,0)),""), "")&amp;""</f>
        <v/>
      </c>
      <c r="H1126" s="29"/>
      <c r="I1126" s="29"/>
      <c r="J1126" s="29"/>
      <c r="K1126" s="29"/>
      <c r="L1126" s="29"/>
      <c r="M1126" s="29"/>
      <c r="N1126" s="29"/>
      <c r="O1126" s="29"/>
      <c r="P1126" s="29"/>
      <c r="Q1126" s="29"/>
      <c r="R1126" s="29"/>
      <c r="S1126" s="29"/>
      <c r="T1126" s="29"/>
      <c r="U1126" s="29"/>
      <c r="V1126" s="29"/>
      <c r="W1126" s="29"/>
      <c r="X1126" s="29"/>
      <c r="Y1126" s="29"/>
      <c r="Z1126" s="29" t="str">
        <f t="shared" si="96"/>
        <v/>
      </c>
      <c r="AM1126" s="6"/>
    </row>
    <row r="1127" spans="1:39" x14ac:dyDescent="0.2">
      <c r="A1127" t="str">
        <f>IFERROR(IF(AND(A1116=A1117,A1117=A1118,A1118=A1119,A1119=A1120,A1120=A1121,A1121=A1122,A1122=A1123,A1123=A1124,A1124=A1125,A1125=A1126),IF(A1126+1&gt;MATCH(0,Input_Lieferant!$B$9:$B$158,-1),"",A1126+1),A1126),"")</f>
        <v/>
      </c>
      <c r="B1127" s="29"/>
      <c r="C1127" s="29"/>
      <c r="D1127" s="29" t="str">
        <f t="shared" si="97"/>
        <v/>
      </c>
      <c r="E1127" s="29"/>
      <c r="F1127" s="29"/>
      <c r="G1127" t="str">
        <f>IF(A1127&lt;&gt;"", _xlfn.IFNA(INDEX(Grunddaten!$A$9:$R$134,MATCH(A1127,Input_Lieferant!$B$9:$B$134,0),MATCH(Z1127,Grunddaten!$A$8:$R$8,0)),""), "")&amp;""</f>
        <v/>
      </c>
      <c r="H1127" s="29"/>
      <c r="I1127" s="29"/>
      <c r="J1127" s="29"/>
      <c r="K1127" s="29"/>
      <c r="L1127" s="29"/>
      <c r="M1127" s="29"/>
      <c r="N1127" s="29"/>
      <c r="O1127" s="29"/>
      <c r="P1127" s="29"/>
      <c r="Q1127" s="29"/>
      <c r="R1127" s="29"/>
      <c r="S1127" s="29"/>
      <c r="T1127" s="29"/>
      <c r="U1127" s="29"/>
      <c r="V1127" s="29"/>
      <c r="W1127" s="29"/>
      <c r="X1127" s="29"/>
      <c r="Y1127" s="29"/>
      <c r="Z1127" s="29" t="str">
        <f t="shared" si="96"/>
        <v/>
      </c>
      <c r="AM1127" s="6"/>
    </row>
    <row r="1128" spans="1:39" x14ac:dyDescent="0.2">
      <c r="A1128" t="str">
        <f>IFERROR(IF(AND(A1117=A1118,A1118=A1119,A1119=A1120,A1120=A1121,A1121=A1122,A1122=A1123,A1123=A1124,A1124=A1125,A1125=A1126,A1126=A1127),IF(A1127+1&gt;MATCH(0,Input_Lieferant!$B$9:$B$158,-1),"",A1127+1),A1127),"")</f>
        <v/>
      </c>
      <c r="B1128" s="29"/>
      <c r="C1128" s="29"/>
      <c r="D1128" s="29" t="str">
        <f t="shared" si="97"/>
        <v/>
      </c>
      <c r="E1128" s="29"/>
      <c r="F1128" s="29"/>
      <c r="G1128" t="str">
        <f>IF(A1128&lt;&gt;"", _xlfn.IFNA(INDEX(Grunddaten!$A$9:$R$134,MATCH(A1128,Input_Lieferant!$B$9:$B$134,0),MATCH(Z1128,Grunddaten!$A$8:$R$8,0)),""), "")&amp;""</f>
        <v/>
      </c>
      <c r="H1128" s="29"/>
      <c r="I1128" s="29"/>
      <c r="J1128" s="29"/>
      <c r="K1128" s="29"/>
      <c r="L1128" s="29"/>
      <c r="M1128" s="29"/>
      <c r="N1128" s="29"/>
      <c r="O1128" s="29"/>
      <c r="P1128" s="29"/>
      <c r="Q1128" s="29"/>
      <c r="R1128" s="29"/>
      <c r="S1128" s="29"/>
      <c r="T1128" s="29"/>
      <c r="U1128" s="29"/>
      <c r="V1128" s="29"/>
      <c r="W1128" s="29"/>
      <c r="X1128" s="29"/>
      <c r="Y1128" s="29"/>
      <c r="Z1128" s="29" t="str">
        <f t="shared" si="96"/>
        <v/>
      </c>
      <c r="AM1128" s="6"/>
    </row>
    <row r="1129" spans="1:39" x14ac:dyDescent="0.2">
      <c r="A1129" t="str">
        <f>IFERROR(IF(AND(A1118=A1119,A1119=A1120,A1120=A1121,A1121=A1122,A1122=A1123,A1123=A1124,A1124=A1125,A1125=A1126,A1126=A1127,A1127=A1128),IF(A1128+1&gt;MATCH(0,Input_Lieferant!$B$9:$B$158,-1),"",A1128+1),A1128),"")</f>
        <v/>
      </c>
      <c r="B1129" s="29"/>
      <c r="C1129" s="29"/>
      <c r="D1129" s="29" t="str">
        <f t="shared" si="97"/>
        <v/>
      </c>
      <c r="E1129" s="29"/>
      <c r="F1129" s="29"/>
      <c r="G1129" t="str">
        <f>IF(A1129&lt;&gt;"", _xlfn.IFNA(INDEX(Grunddaten!$A$9:$R$134,MATCH(A1129,Input_Lieferant!$B$9:$B$134,0),MATCH(Z1129,Grunddaten!$A$8:$R$8,0)),""), "")&amp;""</f>
        <v/>
      </c>
      <c r="H1129" s="29"/>
      <c r="I1129" s="29"/>
      <c r="J1129" s="29"/>
      <c r="K1129" s="29"/>
      <c r="L1129" s="29"/>
      <c r="M1129" s="29"/>
      <c r="N1129" s="29"/>
      <c r="O1129" s="29"/>
      <c r="P1129" s="29"/>
      <c r="Q1129" s="29"/>
      <c r="R1129" s="29"/>
      <c r="S1129" s="29"/>
      <c r="T1129" s="29"/>
      <c r="U1129" s="29"/>
      <c r="V1129" s="29"/>
      <c r="W1129" s="29"/>
      <c r="X1129" s="29"/>
      <c r="Y1129" s="29"/>
      <c r="Z1129" s="29" t="str">
        <f t="shared" si="96"/>
        <v/>
      </c>
      <c r="AM1129" s="6"/>
    </row>
    <row r="1130" spans="1:39" x14ac:dyDescent="0.2">
      <c r="A1130" t="str">
        <f>IFERROR(IF(AND(A1119=A1120,A1120=A1121,A1121=A1122,A1122=A1123,A1123=A1124,A1124=A1125,A1125=A1126,A1126=A1127,A1127=A1128,A1128=A1129),IF(A1129+1&gt;MATCH(0,Input_Lieferant!$B$9:$B$158,-1),"",A1129+1),A1129),"")</f>
        <v/>
      </c>
      <c r="B1130" s="29"/>
      <c r="C1130" s="29"/>
      <c r="D1130" s="29" t="str">
        <f t="shared" ref="D1130:D1143" si="98">IF(A1130="","","001")</f>
        <v/>
      </c>
      <c r="E1130" s="29"/>
      <c r="F1130" s="29"/>
      <c r="G1130" t="str">
        <f>IF(A1130&lt;&gt;"", _xlfn.IFNA(INDEX(Grunddaten!$A$9:$R$134,MATCH(A1130,Input_Lieferant!$B$9:$B$134,0),MATCH(Z1130,Grunddaten!$A$8:$R$8,0)),""), "")&amp;""</f>
        <v/>
      </c>
      <c r="H1130" s="29"/>
      <c r="I1130" s="29"/>
      <c r="J1130" s="29"/>
      <c r="K1130" s="29"/>
      <c r="L1130" s="29"/>
      <c r="M1130" s="29"/>
      <c r="N1130" s="29"/>
      <c r="O1130" s="29"/>
      <c r="P1130" s="29"/>
      <c r="Q1130" s="29"/>
      <c r="R1130" s="29"/>
      <c r="S1130" s="29"/>
      <c r="T1130" s="29"/>
      <c r="U1130" s="29"/>
      <c r="V1130" s="29"/>
      <c r="W1130" s="29"/>
      <c r="X1130" s="29"/>
      <c r="Y1130" s="29"/>
      <c r="Z1130" s="29" t="str">
        <f t="shared" si="96"/>
        <v/>
      </c>
      <c r="AM1130" s="6"/>
    </row>
    <row r="1131" spans="1:39" x14ac:dyDescent="0.2">
      <c r="A1131" t="str">
        <f>IFERROR(IF(AND(A1120=A1121,A1121=A1122,A1122=A1123,A1123=A1124,A1124=A1125,A1125=A1126,A1126=A1127,A1127=A1128,A1128=A1129,A1129=A1130),IF(A1130+1&gt;MATCH(0,Input_Lieferant!$B$9:$B$158,-1),"",A1130+1),A1130),"")</f>
        <v/>
      </c>
      <c r="B1131" s="29"/>
      <c r="C1131" s="29"/>
      <c r="D1131" s="29" t="str">
        <f t="shared" si="98"/>
        <v/>
      </c>
      <c r="E1131" s="29"/>
      <c r="F1131" s="29"/>
      <c r="G1131" t="str">
        <f>IF(A1131&lt;&gt;"", _xlfn.IFNA(INDEX(Grunddaten!$A$9:$R$134,MATCH(A1131,Input_Lieferant!$B$9:$B$134,0),MATCH(Z1131,Grunddaten!$A$8:$R$8,0)),""), "")&amp;""</f>
        <v/>
      </c>
      <c r="H1131" s="29"/>
      <c r="I1131" s="29"/>
      <c r="J1131" s="29"/>
      <c r="K1131" s="29"/>
      <c r="L1131" s="29"/>
      <c r="M1131" s="29"/>
      <c r="N1131" s="29"/>
      <c r="O1131" s="29"/>
      <c r="P1131" s="29"/>
      <c r="Q1131" s="29"/>
      <c r="R1131" s="29"/>
      <c r="S1131" s="29"/>
      <c r="T1131" s="29"/>
      <c r="U1131" s="29"/>
      <c r="V1131" s="29"/>
      <c r="W1131" s="29"/>
      <c r="X1131" s="29"/>
      <c r="Y1131" s="29"/>
      <c r="Z1131" s="29" t="str">
        <f t="shared" si="96"/>
        <v/>
      </c>
      <c r="AM1131" s="6"/>
    </row>
    <row r="1132" spans="1:39" x14ac:dyDescent="0.2">
      <c r="A1132" t="str">
        <f>IFERROR(IF(AND(A1121=A1122,A1122=A1123,A1123=A1124,A1124=A1125,A1125=A1126,A1126=A1127,A1127=A1128,A1128=A1129,A1129=A1130,A1130=A1131),IF(A1131+1&gt;MATCH(0,Input_Lieferant!$B$9:$B$158,-1),"",A1131+1),A1131),"")</f>
        <v/>
      </c>
      <c r="B1132" s="29"/>
      <c r="C1132" s="29"/>
      <c r="D1132" s="29" t="str">
        <f t="shared" si="98"/>
        <v/>
      </c>
      <c r="E1132" s="29"/>
      <c r="F1132" s="29"/>
      <c r="G1132" t="str">
        <f>IF(A1132&lt;&gt;"", _xlfn.IFNA(INDEX(Grunddaten!$A$9:$R$134,MATCH(A1132,Input_Lieferant!$B$9:$B$134,0),MATCH(Z1132,Grunddaten!$A$8:$R$8,0)),""), "")&amp;""</f>
        <v/>
      </c>
      <c r="H1132" s="29"/>
      <c r="I1132" s="29"/>
      <c r="J1132" s="29"/>
      <c r="K1132" s="29"/>
      <c r="L1132" s="29"/>
      <c r="M1132" s="29"/>
      <c r="N1132" s="29"/>
      <c r="O1132" s="29"/>
      <c r="P1132" s="29"/>
      <c r="Q1132" s="29"/>
      <c r="R1132" s="29"/>
      <c r="S1132" s="29"/>
      <c r="T1132" s="29"/>
      <c r="U1132" s="29"/>
      <c r="V1132" s="29"/>
      <c r="W1132" s="29"/>
      <c r="X1132" s="29"/>
      <c r="Y1132" s="29"/>
      <c r="Z1132" s="29" t="str">
        <f t="shared" si="96"/>
        <v/>
      </c>
      <c r="AM1132" s="6"/>
    </row>
    <row r="1133" spans="1:39" x14ac:dyDescent="0.2">
      <c r="A1133" t="str">
        <f>IFERROR(IF(AND(A1122=A1123,A1123=A1124,A1124=A1125,A1125=A1126,A1126=A1127,A1127=A1128,A1128=A1129,A1129=A1130,A1130=A1131,A1131=A1132),IF(A1132+1&gt;MATCH(0,Input_Lieferant!$B$9:$B$158,-1),"",A1132+1),A1132),"")</f>
        <v/>
      </c>
      <c r="B1133" s="29"/>
      <c r="C1133" s="29"/>
      <c r="D1133" s="29" t="str">
        <f t="shared" si="98"/>
        <v/>
      </c>
      <c r="E1133" s="29"/>
      <c r="F1133" s="29"/>
      <c r="G1133" t="str">
        <f>IF(A1133&lt;&gt;"", _xlfn.IFNA(INDEX(Grunddaten!$A$9:$R$134,MATCH(A1133,Input_Lieferant!$B$9:$B$134,0),MATCH(Z1133,Grunddaten!$A$8:$R$8,0)),""), "")&amp;""</f>
        <v/>
      </c>
      <c r="H1133" s="29"/>
      <c r="I1133" s="29"/>
      <c r="J1133" s="29"/>
      <c r="K1133" s="29"/>
      <c r="L1133" s="29"/>
      <c r="M1133" s="29"/>
      <c r="N1133" s="29"/>
      <c r="O1133" s="29"/>
      <c r="P1133" s="29"/>
      <c r="Q1133" s="29"/>
      <c r="R1133" s="29"/>
      <c r="S1133" s="29"/>
      <c r="T1133" s="29"/>
      <c r="U1133" s="29"/>
      <c r="V1133" s="29"/>
      <c r="W1133" s="29"/>
      <c r="X1133" s="29"/>
      <c r="Y1133" s="29"/>
      <c r="Z1133" s="29" t="str">
        <f t="shared" si="96"/>
        <v/>
      </c>
      <c r="AM1133" s="6"/>
    </row>
    <row r="1134" spans="1:39" x14ac:dyDescent="0.2">
      <c r="A1134" s="54" t="str">
        <f>IFERROR(IF(AND(A1123=A1124,A1124=A1125,A1125=A1126,A1126=A1127,A1127=A1128,A1128=A1129,A1129=A1130,A1130=A1131,A1131=A1132,A1132=A1133),IF(A1133+1&gt;MATCH(0,Input_Lieferant!$B$9:$B$158,-1),"",A1133+1),A1133),"")</f>
        <v/>
      </c>
      <c r="B1134" s="30"/>
      <c r="C1134" s="30"/>
      <c r="D1134" s="30" t="str">
        <f t="shared" si="98"/>
        <v/>
      </c>
      <c r="E1134" s="30"/>
      <c r="F1134" s="30"/>
      <c r="G1134" s="54" t="str">
        <f>IF(A1134&lt;&gt;"", _xlfn.IFNA(INDEX(Grunddaten!$A$9:$R$134,MATCH(A1134,Input_Lieferant!$B$9:$B$134,0),MATCH(Z1134,Grunddaten!$A$8:$R$8,0)),""), "")&amp;""</f>
        <v/>
      </c>
      <c r="H1134" s="30"/>
      <c r="I1134" s="30"/>
      <c r="J1134" s="30"/>
      <c r="K1134" s="30"/>
      <c r="L1134" s="30"/>
      <c r="M1134" s="30"/>
      <c r="N1134" s="30"/>
      <c r="O1134" s="30"/>
      <c r="P1134" s="30"/>
      <c r="Q1134" s="30"/>
      <c r="R1134" s="30"/>
      <c r="S1134" s="30"/>
      <c r="T1134" s="30"/>
      <c r="U1134" s="30"/>
      <c r="V1134" s="30"/>
      <c r="W1134" s="30"/>
      <c r="X1134" s="30"/>
      <c r="Y1134" s="30"/>
      <c r="Z1134" s="89" t="str">
        <f t="shared" si="96"/>
        <v/>
      </c>
      <c r="AM1134" s="6"/>
    </row>
    <row r="1135" spans="1:39" x14ac:dyDescent="0.2">
      <c r="A1135" t="str">
        <f>IFERROR(IF(AND(A1124=A1125,A1125=A1126,A1126=A1127,A1127=A1128,A1128=A1129,A1129=A1130,A1130=A1131,A1131=A1132,A1132=A1133,A1133=A1134),IF(A1134+1&gt;MATCH(0,Input_Lieferant!$B$9:$B$158,-1),"",A1134+1),A1134),"")</f>
        <v/>
      </c>
      <c r="B1135" s="29"/>
      <c r="C1135" s="29"/>
      <c r="D1135" s="29" t="str">
        <f t="shared" si="98"/>
        <v/>
      </c>
      <c r="E1135" s="29" t="s">
        <v>178</v>
      </c>
      <c r="F1135" s="29" t="s">
        <v>178</v>
      </c>
      <c r="G1135" t="str">
        <f>IF(A1135&lt;&gt;"", _xlfn.IFNA(INDEX(Grunddaten!$A$9:$R$134,MATCH(A1135,Input_Lieferant!$B$9:$B$134,0),MATCH(Z1135,Grunddaten!$A$8:$R$8,0)),""), "")&amp;""</f>
        <v/>
      </c>
      <c r="H1135" s="29"/>
      <c r="I1135" s="29"/>
      <c r="J1135" s="29"/>
      <c r="K1135" s="29"/>
      <c r="L1135" s="29"/>
      <c r="M1135" s="29"/>
      <c r="N1135" s="29"/>
      <c r="O1135" s="29"/>
      <c r="P1135" s="29"/>
      <c r="Q1135" s="29"/>
      <c r="R1135" s="29"/>
      <c r="S1135" s="29"/>
      <c r="T1135" s="29"/>
      <c r="U1135" s="29"/>
      <c r="V1135" s="29"/>
      <c r="W1135" s="29"/>
      <c r="X1135" s="29"/>
      <c r="Y1135" s="29"/>
      <c r="Z1135" s="29" t="str">
        <f t="shared" si="96"/>
        <v/>
      </c>
      <c r="AM1135" s="6"/>
    </row>
    <row r="1136" spans="1:39" x14ac:dyDescent="0.2">
      <c r="A1136" t="str">
        <f>IFERROR(IF(AND(A1125=A1126,A1126=A1127,A1127=A1128,A1128=A1129,A1129=A1130,A1130=A1131,A1131=A1132,A1132=A1133,A1133=A1134,A1134=A1135),IF(A1135+1&gt;MATCH(0,Input_Lieferant!$B$9:$B$158,-1),"",A1135+1),A1135),"")</f>
        <v/>
      </c>
      <c r="B1136" s="29"/>
      <c r="C1136" s="29"/>
      <c r="D1136" s="29" t="str">
        <f t="shared" si="98"/>
        <v/>
      </c>
      <c r="E1136" s="29"/>
      <c r="F1136" s="29"/>
      <c r="G1136" t="str">
        <f>IF(A1136&lt;&gt;"", _xlfn.IFNA(INDEX(Grunddaten!$A$9:$R$134,MATCH(A1136,Input_Lieferant!$B$9:$B$134,0),MATCH(Z1136,Grunddaten!$A$8:$R$8,0)),""), "")&amp;""</f>
        <v/>
      </c>
      <c r="H1136" s="29"/>
      <c r="I1136" s="29"/>
      <c r="J1136" s="29"/>
      <c r="K1136" s="29"/>
      <c r="L1136" s="29"/>
      <c r="M1136" s="29"/>
      <c r="N1136" s="29"/>
      <c r="O1136" s="29"/>
      <c r="P1136" s="29"/>
      <c r="Q1136" s="29"/>
      <c r="R1136" s="29"/>
      <c r="S1136" s="29"/>
      <c r="T1136" s="29"/>
      <c r="U1136" s="29"/>
      <c r="V1136" s="29"/>
      <c r="W1136" s="29"/>
      <c r="X1136" s="29"/>
      <c r="Y1136" s="29"/>
      <c r="Z1136" s="29" t="str">
        <f t="shared" si="96"/>
        <v/>
      </c>
      <c r="AM1136" s="6"/>
    </row>
    <row r="1137" spans="1:39" x14ac:dyDescent="0.2">
      <c r="A1137" t="str">
        <f>IFERROR(IF(AND(A1126=A1127,A1127=A1128,A1128=A1129,A1129=A1130,A1130=A1131,A1131=A1132,A1132=A1133,A1133=A1134,A1134=A1135,A1135=A1136),IF(A1136+1&gt;MATCH(0,Input_Lieferant!$B$9:$B$158,-1),"",A1136+1),A1136),"")</f>
        <v/>
      </c>
      <c r="B1137" s="29"/>
      <c r="C1137" s="29"/>
      <c r="D1137" s="29" t="str">
        <f t="shared" si="98"/>
        <v/>
      </c>
      <c r="E1137" s="29"/>
      <c r="F1137" s="29"/>
      <c r="G1137" t="str">
        <f>IF(A1137&lt;&gt;"", _xlfn.IFNA(INDEX(Grunddaten!$A$9:$R$134,MATCH(A1137,Input_Lieferant!$B$9:$B$134,0),MATCH(Z1137,Grunddaten!$A$8:$R$8,0)),""), "")&amp;""</f>
        <v/>
      </c>
      <c r="H1137" s="29"/>
      <c r="I1137" s="29"/>
      <c r="J1137" s="29"/>
      <c r="K1137" s="29"/>
      <c r="L1137" s="29"/>
      <c r="M1137" s="29"/>
      <c r="N1137" s="29"/>
      <c r="O1137" s="29"/>
      <c r="P1137" s="29"/>
      <c r="Q1137" s="29"/>
      <c r="R1137" s="29"/>
      <c r="S1137" s="29"/>
      <c r="T1137" s="29"/>
      <c r="U1137" s="29"/>
      <c r="V1137" s="29"/>
      <c r="W1137" s="29"/>
      <c r="X1137" s="29"/>
      <c r="Y1137" s="29"/>
      <c r="Z1137" s="29" t="str">
        <f t="shared" si="96"/>
        <v/>
      </c>
      <c r="AM1137" s="6"/>
    </row>
    <row r="1138" spans="1:39" x14ac:dyDescent="0.2">
      <c r="A1138" t="str">
        <f>IFERROR(IF(AND(A1127=A1128,A1128=A1129,A1129=A1130,A1130=A1131,A1131=A1132,A1132=A1133,A1133=A1134,A1134=A1135,A1135=A1136,A1136=A1137),IF(A1137+1&gt;MATCH(0,Input_Lieferant!$B$9:$B$158,-1),"",A1137+1),A1137),"")</f>
        <v/>
      </c>
      <c r="B1138" s="29"/>
      <c r="C1138" s="29"/>
      <c r="D1138" s="29" t="str">
        <f t="shared" si="98"/>
        <v/>
      </c>
      <c r="E1138" s="29"/>
      <c r="F1138" s="29"/>
      <c r="G1138" t="str">
        <f>IF(A1138&lt;&gt;"", _xlfn.IFNA(INDEX(Grunddaten!$A$9:$R$134,MATCH(A1138,Input_Lieferant!$B$9:$B$134,0),MATCH(Z1138,Grunddaten!$A$8:$R$8,0)),""), "")&amp;""</f>
        <v/>
      </c>
      <c r="H1138" s="29"/>
      <c r="I1138" s="29"/>
      <c r="J1138" s="29"/>
      <c r="K1138" s="29"/>
      <c r="L1138" s="29"/>
      <c r="M1138" s="29"/>
      <c r="N1138" s="29"/>
      <c r="O1138" s="29"/>
      <c r="P1138" s="29"/>
      <c r="Q1138" s="29"/>
      <c r="R1138" s="29"/>
      <c r="S1138" s="29"/>
      <c r="T1138" s="29"/>
      <c r="U1138" s="29"/>
      <c r="V1138" s="29"/>
      <c r="W1138" s="29"/>
      <c r="X1138" s="29"/>
      <c r="Y1138" s="29"/>
      <c r="Z1138" s="29" t="str">
        <f t="shared" si="96"/>
        <v/>
      </c>
      <c r="AM1138" s="6"/>
    </row>
    <row r="1139" spans="1:39" x14ac:dyDescent="0.2">
      <c r="A1139" t="str">
        <f>IFERROR(IF(AND(A1128=A1129,A1129=A1130,A1130=A1131,A1131=A1132,A1132=A1133,A1133=A1134,A1134=A1135,A1135=A1136,A1136=A1137,A1137=A1138),IF(A1138+1&gt;MATCH(0,Input_Lieferant!$B$9:$B$158,-1),"",A1138+1),A1138),"")</f>
        <v/>
      </c>
      <c r="B1139" s="29"/>
      <c r="C1139" s="29"/>
      <c r="D1139" s="29" t="str">
        <f t="shared" si="98"/>
        <v/>
      </c>
      <c r="E1139" s="29"/>
      <c r="F1139" s="29"/>
      <c r="G1139" t="str">
        <f>IF(A1139&lt;&gt;"", _xlfn.IFNA(INDEX(Grunddaten!$A$9:$R$134,MATCH(A1139,Input_Lieferant!$B$9:$B$134,0),MATCH(Z1139,Grunddaten!$A$8:$R$8,0)),""), "")&amp;""</f>
        <v/>
      </c>
      <c r="H1139" s="29"/>
      <c r="I1139" s="29"/>
      <c r="J1139" s="29"/>
      <c r="K1139" s="29"/>
      <c r="L1139" s="29"/>
      <c r="M1139" s="29"/>
      <c r="N1139" s="29"/>
      <c r="O1139" s="29"/>
      <c r="P1139" s="29"/>
      <c r="Q1139" s="29"/>
      <c r="R1139" s="29"/>
      <c r="S1139" s="29"/>
      <c r="T1139" s="29"/>
      <c r="U1139" s="29"/>
      <c r="V1139" s="29"/>
      <c r="W1139" s="29"/>
      <c r="X1139" s="29"/>
      <c r="Y1139" s="29"/>
      <c r="Z1139" s="29" t="str">
        <f t="shared" si="96"/>
        <v/>
      </c>
      <c r="AM1139" s="6"/>
    </row>
    <row r="1140" spans="1:39" x14ac:dyDescent="0.2">
      <c r="A1140" t="str">
        <f>IFERROR(IF(AND(A1129=A1130,A1130=A1131,A1131=A1132,A1132=A1133,A1133=A1134,A1134=A1135,A1135=A1136,A1136=A1137,A1137=A1138,A1138=A1139),IF(A1139+1&gt;MATCH(0,Input_Lieferant!$B$9:$B$158,-1),"",A1139+1),A1139),"")</f>
        <v/>
      </c>
      <c r="B1140" s="29"/>
      <c r="C1140" s="29"/>
      <c r="D1140" s="29" t="str">
        <f t="shared" si="98"/>
        <v/>
      </c>
      <c r="E1140" s="29"/>
      <c r="F1140" s="29"/>
      <c r="G1140" t="str">
        <f>IF(A1140&lt;&gt;"", _xlfn.IFNA(INDEX(Grunddaten!$A$9:$R$134,MATCH(A1140,Input_Lieferant!$B$9:$B$134,0),MATCH(Z1140,Grunddaten!$A$8:$R$8,0)),""), "")&amp;""</f>
        <v/>
      </c>
      <c r="H1140" s="29"/>
      <c r="I1140" s="29"/>
      <c r="J1140" s="29"/>
      <c r="K1140" s="29"/>
      <c r="L1140" s="29"/>
      <c r="M1140" s="29"/>
      <c r="N1140" s="29"/>
      <c r="O1140" s="29"/>
      <c r="P1140" s="29"/>
      <c r="Q1140" s="29"/>
      <c r="R1140" s="29"/>
      <c r="S1140" s="29"/>
      <c r="T1140" s="29"/>
      <c r="U1140" s="29"/>
      <c r="V1140" s="29"/>
      <c r="W1140" s="29"/>
      <c r="X1140" s="29"/>
      <c r="Y1140" s="29"/>
      <c r="Z1140" s="29" t="str">
        <f t="shared" si="96"/>
        <v/>
      </c>
      <c r="AM1140" s="6"/>
    </row>
    <row r="1141" spans="1:39" x14ac:dyDescent="0.2">
      <c r="A1141" t="str">
        <f>IFERROR(IF(AND(A1130=A1131,A1131=A1132,A1132=A1133,A1133=A1134,A1134=A1135,A1135=A1136,A1136=A1137,A1137=A1138,A1138=A1139,A1139=A1140),IF(A1140+1&gt;MATCH(0,Input_Lieferant!$B$9:$B$158,-1),"",A1140+1),A1140),"")</f>
        <v/>
      </c>
      <c r="B1141" s="29"/>
      <c r="C1141" s="29"/>
      <c r="D1141" s="29" t="str">
        <f t="shared" si="98"/>
        <v/>
      </c>
      <c r="E1141" s="29"/>
      <c r="F1141" s="29"/>
      <c r="G1141" t="str">
        <f>IF(A1141&lt;&gt;"", _xlfn.IFNA(INDEX(Grunddaten!$A$9:$R$134,MATCH(A1141,Input_Lieferant!$B$9:$B$134,0),MATCH(Z1141,Grunddaten!$A$8:$R$8,0)),""), "")&amp;""</f>
        <v/>
      </c>
      <c r="H1141" s="29"/>
      <c r="I1141" s="29"/>
      <c r="J1141" s="29"/>
      <c r="K1141" s="29"/>
      <c r="L1141" s="29"/>
      <c r="M1141" s="29"/>
      <c r="N1141" s="29"/>
      <c r="O1141" s="29"/>
      <c r="P1141" s="29"/>
      <c r="Q1141" s="29"/>
      <c r="R1141" s="29"/>
      <c r="S1141" s="29"/>
      <c r="T1141" s="29"/>
      <c r="U1141" s="29"/>
      <c r="V1141" s="29"/>
      <c r="W1141" s="29"/>
      <c r="X1141" s="29"/>
      <c r="Y1141" s="29"/>
      <c r="Z1141" s="29" t="str">
        <f t="shared" si="96"/>
        <v/>
      </c>
      <c r="AM1141" s="6"/>
    </row>
    <row r="1142" spans="1:39" x14ac:dyDescent="0.2">
      <c r="A1142" t="str">
        <f>IFERROR(IF(AND(A1131=A1132,A1132=A1133,A1133=A1134,A1134=A1135,A1135=A1136,A1136=A1137,A1137=A1138,A1138=A1139,A1139=A1140,A1140=A1141),IF(A1141+1&gt;MATCH(0,Input_Lieferant!$B$9:$B$158,-1),"",A1141+1),A1141),"")</f>
        <v/>
      </c>
      <c r="B1142" s="29"/>
      <c r="C1142" s="29"/>
      <c r="D1142" s="29" t="str">
        <f t="shared" si="98"/>
        <v/>
      </c>
      <c r="E1142" s="29"/>
      <c r="F1142" s="29"/>
      <c r="G1142" t="str">
        <f>IF(A1142&lt;&gt;"", _xlfn.IFNA(INDEX(Grunddaten!$A$9:$R$134,MATCH(A1142,Input_Lieferant!$B$9:$B$134,0),MATCH(Z1142,Grunddaten!$A$8:$R$8,0)),""), "")&amp;""</f>
        <v/>
      </c>
      <c r="H1142" s="29"/>
      <c r="I1142" s="29"/>
      <c r="J1142" s="29"/>
      <c r="K1142" s="29"/>
      <c r="L1142" s="29"/>
      <c r="M1142" s="29"/>
      <c r="N1142" s="29"/>
      <c r="O1142" s="29"/>
      <c r="P1142" s="29"/>
      <c r="Q1142" s="29"/>
      <c r="R1142" s="29"/>
      <c r="S1142" s="29"/>
      <c r="T1142" s="29"/>
      <c r="U1142" s="29"/>
      <c r="V1142" s="29"/>
      <c r="W1142" s="29"/>
      <c r="X1142" s="29"/>
      <c r="Y1142" s="29"/>
      <c r="Z1142" s="29" t="str">
        <f t="shared" si="96"/>
        <v/>
      </c>
      <c r="AM1142" s="6"/>
    </row>
    <row r="1143" spans="1:39" x14ac:dyDescent="0.2">
      <c r="A1143" t="str">
        <f>IFERROR(IF(AND(A1132=A1133,A1133=A1134,A1134=A1135,A1135=A1136,A1136=A1137,A1137=A1138,A1138=A1139,A1139=A1140,A1140=A1141,A1141=A1142),IF(A1142+1&gt;MATCH(0,Input_Lieferant!$B$9:$B$158,-1),"",A1142+1),A1142),"")</f>
        <v/>
      </c>
      <c r="B1143" s="29"/>
      <c r="C1143" s="29"/>
      <c r="D1143" s="29" t="str">
        <f t="shared" si="98"/>
        <v/>
      </c>
      <c r="E1143" s="29"/>
      <c r="F1143" s="29"/>
      <c r="G1143" t="str">
        <f>IF(A1143&lt;&gt;"", _xlfn.IFNA(INDEX(Grunddaten!$A$9:$R$134,MATCH(A1143,Input_Lieferant!$B$9:$B$134,0),MATCH(Z1143,Grunddaten!$A$8:$R$8,0)),""), "")&amp;""</f>
        <v/>
      </c>
      <c r="H1143" s="29"/>
      <c r="I1143" s="29"/>
      <c r="J1143" s="29"/>
      <c r="K1143" s="29"/>
      <c r="L1143" s="29"/>
      <c r="M1143" s="29"/>
      <c r="N1143" s="29"/>
      <c r="O1143" s="29"/>
      <c r="P1143" s="29"/>
      <c r="Q1143" s="29"/>
      <c r="R1143" s="29"/>
      <c r="S1143" s="29"/>
      <c r="T1143" s="29"/>
      <c r="U1143" s="29"/>
      <c r="V1143" s="29"/>
      <c r="W1143" s="29"/>
      <c r="X1143" s="29"/>
      <c r="Y1143" s="29"/>
      <c r="Z1143" s="29" t="str">
        <f t="shared" si="96"/>
        <v/>
      </c>
      <c r="AM1143" s="6"/>
    </row>
    <row r="1144" spans="1:39" x14ac:dyDescent="0.2">
      <c r="A1144" t="str">
        <f>IFERROR(IF(AND(A1133=A1134,A1134=A1135,A1135=A1136,A1136=A1137,A1137=A1138,A1138=A1139,A1139=A1140,A1140=A1141,A1141=A1142,A1142=A1143),IF(A1143+1&gt;MATCH(0,Input_Lieferant!$B$9:$B$158,-1),"",A1143+1),A1143),"")</f>
        <v/>
      </c>
      <c r="B1144" s="29"/>
      <c r="C1144" s="29"/>
      <c r="D1144" s="29" t="str">
        <f t="shared" ref="D1144:D1157" si="99">IF(A1144="","","001")</f>
        <v/>
      </c>
      <c r="E1144" s="29"/>
      <c r="F1144" s="29"/>
      <c r="G1144" t="str">
        <f>IF(A1144&lt;&gt;"", _xlfn.IFNA(INDEX(Grunddaten!$A$9:$R$134,MATCH(A1144,Input_Lieferant!$B$9:$B$134,0),MATCH(Z1144,Grunddaten!$A$8:$R$8,0)),""), "")&amp;""</f>
        <v/>
      </c>
      <c r="H1144" s="29"/>
      <c r="I1144" s="29"/>
      <c r="J1144" s="29"/>
      <c r="K1144" s="29"/>
      <c r="L1144" s="29"/>
      <c r="M1144" s="29"/>
      <c r="N1144" s="29"/>
      <c r="O1144" s="29"/>
      <c r="P1144" s="29"/>
      <c r="Q1144" s="29"/>
      <c r="R1144" s="29"/>
      <c r="S1144" s="29"/>
      <c r="T1144" s="29"/>
      <c r="U1144" s="29"/>
      <c r="V1144" s="29"/>
      <c r="W1144" s="29"/>
      <c r="X1144" s="29"/>
      <c r="Y1144" s="29"/>
      <c r="Z1144" s="29" t="str">
        <f t="shared" si="96"/>
        <v/>
      </c>
      <c r="AM1144" s="6"/>
    </row>
    <row r="1145" spans="1:39" x14ac:dyDescent="0.2">
      <c r="A1145" s="54" t="str">
        <f>IFERROR(IF(AND(A1134=A1135,A1135=A1136,A1136=A1137,A1137=A1138,A1138=A1139,A1139=A1140,A1140=A1141,A1141=A1142,A1142=A1143,A1143=A1144),IF(A1144+1&gt;MATCH(0,Input_Lieferant!$B$9:$B$158,-1),"",A1144+1),A1144),"")</f>
        <v/>
      </c>
      <c r="B1145" s="30"/>
      <c r="C1145" s="30"/>
      <c r="D1145" s="30" t="str">
        <f t="shared" si="99"/>
        <v/>
      </c>
      <c r="E1145" s="30"/>
      <c r="F1145" s="30"/>
      <c r="G1145" s="54" t="str">
        <f>IF(A1145&lt;&gt;"", _xlfn.IFNA(INDEX(Grunddaten!$A$9:$R$134,MATCH(A1145,Input_Lieferant!$B$9:$B$134,0),MATCH(Z1145,Grunddaten!$A$8:$R$8,0)),""), "")&amp;""</f>
        <v/>
      </c>
      <c r="H1145" s="30"/>
      <c r="I1145" s="30"/>
      <c r="J1145" s="30"/>
      <c r="K1145" s="30"/>
      <c r="L1145" s="30"/>
      <c r="M1145" s="30"/>
      <c r="N1145" s="30"/>
      <c r="O1145" s="30"/>
      <c r="P1145" s="30"/>
      <c r="Q1145" s="30"/>
      <c r="R1145" s="30"/>
      <c r="S1145" s="30"/>
      <c r="T1145" s="30"/>
      <c r="U1145" s="30"/>
      <c r="V1145" s="30"/>
      <c r="W1145" s="30"/>
      <c r="X1145" s="30"/>
      <c r="Y1145" s="30"/>
      <c r="Z1145" s="89" t="str">
        <f t="shared" si="96"/>
        <v/>
      </c>
      <c r="AM1145" s="6"/>
    </row>
    <row r="1146" spans="1:39" x14ac:dyDescent="0.2">
      <c r="A1146" t="str">
        <f>IFERROR(IF(AND(A1135=A1136,A1136=A1137,A1137=A1138,A1138=A1139,A1139=A1140,A1140=A1141,A1141=A1142,A1142=A1143,A1143=A1144,A1144=A1145),IF(A1145+1&gt;MATCH(0,Input_Lieferant!$B$9:$B$158,-1),"",A1145+1),A1145),"")</f>
        <v/>
      </c>
      <c r="B1146" s="29"/>
      <c r="C1146" s="29"/>
      <c r="D1146" s="29" t="str">
        <f t="shared" si="99"/>
        <v/>
      </c>
      <c r="E1146" s="29"/>
      <c r="F1146" s="29"/>
      <c r="G1146" t="str">
        <f>IF(A1146&lt;&gt;"", _xlfn.IFNA(INDEX(Grunddaten!$A$9:$R$134,MATCH(A1146,Input_Lieferant!$B$9:$B$134,0),MATCH(Z1146,Grunddaten!$A$8:$R$8,0)),""), "")&amp;""</f>
        <v/>
      </c>
      <c r="H1146" s="29"/>
      <c r="I1146" s="29"/>
      <c r="J1146" s="29"/>
      <c r="K1146" s="29"/>
      <c r="L1146" s="29"/>
      <c r="M1146" s="29"/>
      <c r="N1146" s="29"/>
      <c r="O1146" s="29"/>
      <c r="P1146" s="29"/>
      <c r="Q1146" s="29"/>
      <c r="R1146" s="29"/>
      <c r="S1146" s="29"/>
      <c r="T1146" s="29"/>
      <c r="U1146" s="29"/>
      <c r="V1146" s="29"/>
      <c r="W1146" s="29"/>
      <c r="X1146" s="29"/>
      <c r="Y1146" s="29"/>
      <c r="Z1146" s="29" t="str">
        <f t="shared" si="96"/>
        <v/>
      </c>
      <c r="AM1146" s="6"/>
    </row>
    <row r="1147" spans="1:39" x14ac:dyDescent="0.2">
      <c r="A1147" t="str">
        <f>IFERROR(IF(AND(A1136=A1137,A1137=A1138,A1138=A1139,A1139=A1140,A1140=A1141,A1141=A1142,A1142=A1143,A1143=A1144,A1144=A1145,A1145=A1146),IF(A1146+1&gt;MATCH(0,Input_Lieferant!$B$9:$B$158,-1),"",A1146+1),A1146),"")</f>
        <v/>
      </c>
      <c r="B1147" s="29"/>
      <c r="C1147" s="29"/>
      <c r="D1147" s="29" t="str">
        <f t="shared" si="99"/>
        <v/>
      </c>
      <c r="E1147" s="29"/>
      <c r="F1147" s="29"/>
      <c r="G1147" t="str">
        <f>IF(A1147&lt;&gt;"", _xlfn.IFNA(INDEX(Grunddaten!$A$9:$R$134,MATCH(A1147,Input_Lieferant!$B$9:$B$134,0),MATCH(Z1147,Grunddaten!$A$8:$R$8,0)),""), "")&amp;""</f>
        <v/>
      </c>
      <c r="H1147" s="29"/>
      <c r="I1147" s="29"/>
      <c r="J1147" s="29"/>
      <c r="K1147" s="29"/>
      <c r="L1147" s="29"/>
      <c r="M1147" s="29"/>
      <c r="N1147" s="29"/>
      <c r="O1147" s="29"/>
      <c r="P1147" s="29"/>
      <c r="Q1147" s="29"/>
      <c r="R1147" s="29"/>
      <c r="S1147" s="29"/>
      <c r="T1147" s="29"/>
      <c r="U1147" s="29"/>
      <c r="V1147" s="29"/>
      <c r="W1147" s="29"/>
      <c r="X1147" s="29"/>
      <c r="Y1147" s="29"/>
      <c r="Z1147" s="29" t="str">
        <f t="shared" si="96"/>
        <v/>
      </c>
      <c r="AM1147" s="6"/>
    </row>
    <row r="1148" spans="1:39" x14ac:dyDescent="0.2">
      <c r="A1148" t="str">
        <f>IFERROR(IF(AND(A1137=A1138,A1138=A1139,A1139=A1140,A1140=A1141,A1141=A1142,A1142=A1143,A1143=A1144,A1144=A1145,A1145=A1146,A1146=A1147),IF(A1147+1&gt;MATCH(0,Input_Lieferant!$B$9:$B$158,-1),"",A1147+1),A1147),"")</f>
        <v/>
      </c>
      <c r="B1148" s="29"/>
      <c r="C1148" s="29"/>
      <c r="D1148" s="29" t="str">
        <f t="shared" si="99"/>
        <v/>
      </c>
      <c r="E1148" s="29"/>
      <c r="F1148" s="29"/>
      <c r="G1148" t="str">
        <f>IF(A1148&lt;&gt;"", _xlfn.IFNA(INDEX(Grunddaten!$A$9:$R$134,MATCH(A1148,Input_Lieferant!$B$9:$B$134,0),MATCH(Z1148,Grunddaten!$A$8:$R$8,0)),""), "")&amp;""</f>
        <v/>
      </c>
      <c r="H1148" s="29"/>
      <c r="I1148" s="29"/>
      <c r="J1148" s="29"/>
      <c r="K1148" s="29"/>
      <c r="L1148" s="29"/>
      <c r="M1148" s="29"/>
      <c r="N1148" s="29"/>
      <c r="O1148" s="29"/>
      <c r="P1148" s="29"/>
      <c r="Q1148" s="29"/>
      <c r="R1148" s="29"/>
      <c r="S1148" s="29"/>
      <c r="T1148" s="29"/>
      <c r="U1148" s="29"/>
      <c r="V1148" s="29"/>
      <c r="W1148" s="29"/>
      <c r="X1148" s="29"/>
      <c r="Y1148" s="29"/>
      <c r="Z1148" s="29" t="str">
        <f t="shared" si="96"/>
        <v/>
      </c>
      <c r="AM1148" s="6"/>
    </row>
    <row r="1149" spans="1:39" x14ac:dyDescent="0.2">
      <c r="A1149" t="str">
        <f>IFERROR(IF(AND(A1138=A1139,A1139=A1140,A1140=A1141,A1141=A1142,A1142=A1143,A1143=A1144,A1144=A1145,A1145=A1146,A1146=A1147,A1147=A1148),IF(A1148+1&gt;MATCH(0,Input_Lieferant!$B$9:$B$158,-1),"",A1148+1),A1148),"")</f>
        <v/>
      </c>
      <c r="B1149" s="29"/>
      <c r="C1149" s="29"/>
      <c r="D1149" s="29" t="str">
        <f t="shared" si="99"/>
        <v/>
      </c>
      <c r="E1149" s="29" t="s">
        <v>178</v>
      </c>
      <c r="F1149" s="29" t="s">
        <v>178</v>
      </c>
      <c r="G1149" t="str">
        <f>IF(A1149&lt;&gt;"", _xlfn.IFNA(INDEX(Grunddaten!$A$9:$R$134,MATCH(A1149,Input_Lieferant!$B$9:$B$134,0),MATCH(Z1149,Grunddaten!$A$8:$R$8,0)),""), "")&amp;""</f>
        <v/>
      </c>
      <c r="H1149" s="29"/>
      <c r="I1149" s="29"/>
      <c r="J1149" s="29"/>
      <c r="K1149" s="29"/>
      <c r="L1149" s="29"/>
      <c r="M1149" s="29"/>
      <c r="N1149" s="29"/>
      <c r="O1149" s="29"/>
      <c r="P1149" s="29"/>
      <c r="Q1149" s="29"/>
      <c r="R1149" s="29"/>
      <c r="S1149" s="29"/>
      <c r="T1149" s="29"/>
      <c r="U1149" s="29"/>
      <c r="V1149" s="29"/>
      <c r="W1149" s="29"/>
      <c r="X1149" s="29"/>
      <c r="Y1149" s="29"/>
      <c r="Z1149" s="29" t="str">
        <f t="shared" si="96"/>
        <v/>
      </c>
      <c r="AM1149" s="6"/>
    </row>
    <row r="1150" spans="1:39" x14ac:dyDescent="0.2">
      <c r="A1150" t="str">
        <f>IFERROR(IF(AND(A1139=A1140,A1140=A1141,A1141=A1142,A1142=A1143,A1143=A1144,A1144=A1145,A1145=A1146,A1146=A1147,A1147=A1148,A1148=A1149),IF(A1149+1&gt;MATCH(0,Input_Lieferant!$B$9:$B$158,-1),"",A1149+1),A1149),"")</f>
        <v/>
      </c>
      <c r="B1150" s="29"/>
      <c r="C1150" s="29"/>
      <c r="D1150" s="29" t="str">
        <f t="shared" si="99"/>
        <v/>
      </c>
      <c r="E1150" s="29"/>
      <c r="F1150" s="29"/>
      <c r="G1150" t="str">
        <f>IF(A1150&lt;&gt;"", _xlfn.IFNA(INDEX(Grunddaten!$A$9:$R$134,MATCH(A1150,Input_Lieferant!$B$9:$B$134,0),MATCH(Z1150,Grunddaten!$A$8:$R$8,0)),""), "")&amp;""</f>
        <v/>
      </c>
      <c r="H1150" s="29"/>
      <c r="I1150" s="29"/>
      <c r="J1150" s="29"/>
      <c r="K1150" s="29"/>
      <c r="L1150" s="29"/>
      <c r="M1150" s="29"/>
      <c r="N1150" s="29"/>
      <c r="O1150" s="29"/>
      <c r="P1150" s="29"/>
      <c r="Q1150" s="29"/>
      <c r="R1150" s="29"/>
      <c r="S1150" s="29"/>
      <c r="T1150" s="29"/>
      <c r="U1150" s="29"/>
      <c r="V1150" s="29"/>
      <c r="W1150" s="29"/>
      <c r="X1150" s="29"/>
      <c r="Y1150" s="29"/>
      <c r="Z1150" s="29" t="str">
        <f t="shared" si="96"/>
        <v/>
      </c>
      <c r="AM1150" s="6"/>
    </row>
    <row r="1151" spans="1:39" x14ac:dyDescent="0.2">
      <c r="A1151" t="str">
        <f>IFERROR(IF(AND(A1140=A1141,A1141=A1142,A1142=A1143,A1143=A1144,A1144=A1145,A1145=A1146,A1146=A1147,A1147=A1148,A1148=A1149,A1149=A1150),IF(A1150+1&gt;MATCH(0,Input_Lieferant!$B$9:$B$158,-1),"",A1150+1),A1150),"")</f>
        <v/>
      </c>
      <c r="B1151" s="29"/>
      <c r="C1151" s="29"/>
      <c r="D1151" s="29" t="str">
        <f t="shared" si="99"/>
        <v/>
      </c>
      <c r="E1151" s="29"/>
      <c r="F1151" s="29"/>
      <c r="G1151" t="str">
        <f>IF(A1151&lt;&gt;"", _xlfn.IFNA(INDEX(Grunddaten!$A$9:$R$134,MATCH(A1151,Input_Lieferant!$B$9:$B$134,0),MATCH(Z1151,Grunddaten!$A$8:$R$8,0)),""), "")&amp;""</f>
        <v/>
      </c>
      <c r="H1151" s="29"/>
      <c r="I1151" s="29"/>
      <c r="J1151" s="29"/>
      <c r="K1151" s="29"/>
      <c r="L1151" s="29"/>
      <c r="M1151" s="29"/>
      <c r="N1151" s="29"/>
      <c r="O1151" s="29"/>
      <c r="P1151" s="29"/>
      <c r="Q1151" s="29"/>
      <c r="R1151" s="29"/>
      <c r="S1151" s="29"/>
      <c r="T1151" s="29"/>
      <c r="U1151" s="29"/>
      <c r="V1151" s="29"/>
      <c r="W1151" s="29"/>
      <c r="X1151" s="29"/>
      <c r="Y1151" s="29"/>
      <c r="Z1151" s="29" t="str">
        <f t="shared" si="96"/>
        <v/>
      </c>
      <c r="AM1151" s="6"/>
    </row>
    <row r="1152" spans="1:39" x14ac:dyDescent="0.2">
      <c r="A1152" t="str">
        <f>IFERROR(IF(AND(A1141=A1142,A1142=A1143,A1143=A1144,A1144=A1145,A1145=A1146,A1146=A1147,A1147=A1148,A1148=A1149,A1149=A1150,A1150=A1151),IF(A1151+1&gt;MATCH(0,Input_Lieferant!$B$9:$B$158,-1),"",A1151+1),A1151),"")</f>
        <v/>
      </c>
      <c r="B1152" s="29"/>
      <c r="C1152" s="29"/>
      <c r="D1152" s="29" t="str">
        <f t="shared" si="99"/>
        <v/>
      </c>
      <c r="E1152" s="29"/>
      <c r="F1152" s="29"/>
      <c r="G1152" t="str">
        <f>IF(A1152&lt;&gt;"", _xlfn.IFNA(INDEX(Grunddaten!$A$9:$R$134,MATCH(A1152,Input_Lieferant!$B$9:$B$134,0),MATCH(Z1152,Grunddaten!$A$8:$R$8,0)),""), "")&amp;""</f>
        <v/>
      </c>
      <c r="H1152" s="29"/>
      <c r="I1152" s="29"/>
      <c r="J1152" s="29"/>
      <c r="K1152" s="29"/>
      <c r="L1152" s="29"/>
      <c r="M1152" s="29"/>
      <c r="N1152" s="29"/>
      <c r="O1152" s="29"/>
      <c r="P1152" s="29"/>
      <c r="Q1152" s="29"/>
      <c r="R1152" s="29"/>
      <c r="S1152" s="29"/>
      <c r="T1152" s="29"/>
      <c r="U1152" s="29"/>
      <c r="V1152" s="29"/>
      <c r="W1152" s="29"/>
      <c r="X1152" s="29"/>
      <c r="Y1152" s="29"/>
      <c r="Z1152" s="29" t="str">
        <f t="shared" si="96"/>
        <v/>
      </c>
      <c r="AM1152" s="6"/>
    </row>
    <row r="1153" spans="1:39" x14ac:dyDescent="0.2">
      <c r="A1153" t="str">
        <f>IFERROR(IF(AND(A1142=A1143,A1143=A1144,A1144=A1145,A1145=A1146,A1146=A1147,A1147=A1148,A1148=A1149,A1149=A1150,A1150=A1151,A1151=A1152),IF(A1152+1&gt;MATCH(0,Input_Lieferant!$B$9:$B$158,-1),"",A1152+1),A1152),"")</f>
        <v/>
      </c>
      <c r="B1153" s="29"/>
      <c r="C1153" s="29"/>
      <c r="D1153" s="29" t="str">
        <f t="shared" si="99"/>
        <v/>
      </c>
      <c r="E1153" s="29"/>
      <c r="F1153" s="29"/>
      <c r="G1153" t="str">
        <f>IF(A1153&lt;&gt;"", _xlfn.IFNA(INDEX(Grunddaten!$A$9:$R$134,MATCH(A1153,Input_Lieferant!$B$9:$B$134,0),MATCH(Z1153,Grunddaten!$A$8:$R$8,0)),""), "")&amp;""</f>
        <v/>
      </c>
      <c r="H1153" s="29"/>
      <c r="I1153" s="29"/>
      <c r="J1153" s="29"/>
      <c r="K1153" s="29"/>
      <c r="L1153" s="29"/>
      <c r="M1153" s="29"/>
      <c r="N1153" s="29"/>
      <c r="O1153" s="29"/>
      <c r="P1153" s="29"/>
      <c r="Q1153" s="29"/>
      <c r="R1153" s="29"/>
      <c r="S1153" s="29"/>
      <c r="T1153" s="29"/>
      <c r="U1153" s="29"/>
      <c r="V1153" s="29"/>
      <c r="W1153" s="29"/>
      <c r="X1153" s="29"/>
      <c r="Y1153" s="29"/>
      <c r="Z1153" s="29" t="str">
        <f t="shared" si="96"/>
        <v/>
      </c>
      <c r="AM1153" s="6"/>
    </row>
    <row r="1154" spans="1:39" x14ac:dyDescent="0.2">
      <c r="A1154" t="str">
        <f>IFERROR(IF(AND(A1143=A1144,A1144=A1145,A1145=A1146,A1146=A1147,A1147=A1148,A1148=A1149,A1149=A1150,A1150=A1151,A1151=A1152,A1152=A1153),IF(A1153+1&gt;MATCH(0,Input_Lieferant!$B$9:$B$158,-1),"",A1153+1),A1153),"")</f>
        <v/>
      </c>
      <c r="B1154" s="29"/>
      <c r="C1154" s="29"/>
      <c r="D1154" s="29" t="str">
        <f t="shared" si="99"/>
        <v/>
      </c>
      <c r="E1154" s="29"/>
      <c r="F1154" s="29"/>
      <c r="G1154" t="str">
        <f>IF(A1154&lt;&gt;"", _xlfn.IFNA(INDEX(Grunddaten!$A$9:$R$134,MATCH(A1154,Input_Lieferant!$B$9:$B$134,0),MATCH(Z1154,Grunddaten!$A$8:$R$8,0)),""), "")&amp;""</f>
        <v/>
      </c>
      <c r="H1154" s="29"/>
      <c r="I1154" s="29"/>
      <c r="J1154" s="29"/>
      <c r="K1154" s="29"/>
      <c r="L1154" s="29"/>
      <c r="M1154" s="29"/>
      <c r="N1154" s="29"/>
      <c r="O1154" s="29"/>
      <c r="P1154" s="29"/>
      <c r="Q1154" s="29"/>
      <c r="R1154" s="29"/>
      <c r="S1154" s="29"/>
      <c r="T1154" s="29"/>
      <c r="U1154" s="29"/>
      <c r="V1154" s="29"/>
      <c r="W1154" s="29"/>
      <c r="X1154" s="29"/>
      <c r="Y1154" s="29"/>
      <c r="Z1154" s="29" t="str">
        <f t="shared" si="96"/>
        <v/>
      </c>
      <c r="AM1154" s="6"/>
    </row>
    <row r="1155" spans="1:39" x14ac:dyDescent="0.2">
      <c r="A1155" t="str">
        <f>IFERROR(IF(AND(A1144=A1145,A1145=A1146,A1146=A1147,A1147=A1148,A1148=A1149,A1149=A1150,A1150=A1151,A1151=A1152,A1152=A1153,A1153=A1154),IF(A1154+1&gt;MATCH(0,Input_Lieferant!$B$9:$B$158,-1),"",A1154+1),A1154),"")</f>
        <v/>
      </c>
      <c r="B1155" s="29"/>
      <c r="C1155" s="29"/>
      <c r="D1155" s="29" t="str">
        <f t="shared" si="99"/>
        <v/>
      </c>
      <c r="E1155" s="29"/>
      <c r="F1155" s="29"/>
      <c r="G1155" t="str">
        <f>IF(A1155&lt;&gt;"", _xlfn.IFNA(INDEX(Grunddaten!$A$9:$R$134,MATCH(A1155,Input_Lieferant!$B$9:$B$134,0),MATCH(Z1155,Grunddaten!$A$8:$R$8,0)),""), "")&amp;""</f>
        <v/>
      </c>
      <c r="H1155" s="29"/>
      <c r="I1155" s="29"/>
      <c r="J1155" s="29"/>
      <c r="K1155" s="29"/>
      <c r="L1155" s="29"/>
      <c r="M1155" s="29"/>
      <c r="N1155" s="29"/>
      <c r="O1155" s="29"/>
      <c r="P1155" s="29"/>
      <c r="Q1155" s="29"/>
      <c r="R1155" s="29"/>
      <c r="S1155" s="29"/>
      <c r="T1155" s="29"/>
      <c r="U1155" s="29"/>
      <c r="V1155" s="29"/>
      <c r="W1155" s="29"/>
      <c r="X1155" s="29"/>
      <c r="Y1155" s="29"/>
      <c r="Z1155" s="29" t="str">
        <f t="shared" si="96"/>
        <v/>
      </c>
      <c r="AM1155" s="6"/>
    </row>
    <row r="1156" spans="1:39" x14ac:dyDescent="0.2">
      <c r="A1156" s="54" t="str">
        <f>IFERROR(IF(AND(A1145=A1146,A1146=A1147,A1147=A1148,A1148=A1149,A1149=A1150,A1150=A1151,A1151=A1152,A1152=A1153,A1153=A1154,A1154=A1155),IF(A1155+1&gt;MATCH(0,Input_Lieferant!$B$9:$B$158,-1),"",A1155+1),A1155),"")</f>
        <v/>
      </c>
      <c r="B1156" s="30"/>
      <c r="C1156" s="30"/>
      <c r="D1156" s="30" t="str">
        <f t="shared" si="99"/>
        <v/>
      </c>
      <c r="E1156" s="30"/>
      <c r="F1156" s="30"/>
      <c r="G1156" s="54" t="str">
        <f>IF(A1156&lt;&gt;"", _xlfn.IFNA(INDEX(Grunddaten!$A$9:$R$134,MATCH(A1156,Input_Lieferant!$B$9:$B$134,0),MATCH(Z1156,Grunddaten!$A$8:$R$8,0)),""), "")&amp;""</f>
        <v/>
      </c>
      <c r="H1156" s="30"/>
      <c r="I1156" s="30"/>
      <c r="J1156" s="30"/>
      <c r="K1156" s="30"/>
      <c r="L1156" s="30"/>
      <c r="M1156" s="30"/>
      <c r="N1156" s="30"/>
      <c r="O1156" s="30"/>
      <c r="P1156" s="30"/>
      <c r="Q1156" s="30"/>
      <c r="R1156" s="30"/>
      <c r="S1156" s="30"/>
      <c r="T1156" s="30"/>
      <c r="U1156" s="30"/>
      <c r="V1156" s="30"/>
      <c r="W1156" s="30"/>
      <c r="X1156" s="30"/>
      <c r="Y1156" s="30"/>
      <c r="Z1156" s="89" t="str">
        <f t="shared" si="96"/>
        <v/>
      </c>
      <c r="AM1156" s="6"/>
    </row>
    <row r="1157" spans="1:39" x14ac:dyDescent="0.2">
      <c r="A1157" t="str">
        <f>IFERROR(IF(AND(A1146=A1147,A1147=A1148,A1148=A1149,A1149=A1150,A1150=A1151,A1151=A1152,A1152=A1153,A1153=A1154,A1154=A1155,A1155=A1156),IF(A1156+1&gt;MATCH(0,Input_Lieferant!$B$9:$B$158,-1),"",A1156+1),A1156),"")</f>
        <v/>
      </c>
      <c r="B1157" s="29"/>
      <c r="C1157" s="29"/>
      <c r="D1157" s="29" t="str">
        <f t="shared" si="99"/>
        <v/>
      </c>
      <c r="E1157" s="29"/>
      <c r="F1157" s="29"/>
      <c r="G1157" t="str">
        <f>IF(A1157&lt;&gt;"", _xlfn.IFNA(INDEX(Grunddaten!$A$9:$R$134,MATCH(A1157,Input_Lieferant!$B$9:$B$134,0),MATCH(Z1157,Grunddaten!$A$8:$R$8,0)),""), "")&amp;""</f>
        <v/>
      </c>
      <c r="H1157" s="29"/>
      <c r="I1157" s="29"/>
      <c r="J1157" s="29"/>
      <c r="K1157" s="29"/>
      <c r="L1157" s="29"/>
      <c r="M1157" s="29"/>
      <c r="N1157" s="29"/>
      <c r="O1157" s="29"/>
      <c r="P1157" s="29"/>
      <c r="Q1157" s="29"/>
      <c r="R1157" s="29"/>
      <c r="S1157" s="29"/>
      <c r="T1157" s="29"/>
      <c r="U1157" s="29"/>
      <c r="V1157" s="29"/>
      <c r="W1157" s="29"/>
      <c r="X1157" s="29"/>
      <c r="Y1157" s="29"/>
      <c r="Z1157" s="29" t="str">
        <f t="shared" si="96"/>
        <v/>
      </c>
      <c r="AM1157" s="6"/>
    </row>
    <row r="1158" spans="1:39" x14ac:dyDescent="0.2">
      <c r="A1158" t="str">
        <f>IFERROR(IF(AND(A1147=A1148,A1148=A1149,A1149=A1150,A1150=A1151,A1151=A1152,A1152=A1153,A1153=A1154,A1154=A1155,A1155=A1156,A1156=A1157),IF(A1157+1&gt;MATCH(0,Input_Lieferant!$B$9:$B$158,-1),"",A1157+1),A1157),"")</f>
        <v/>
      </c>
      <c r="B1158" s="29"/>
      <c r="C1158" s="29"/>
      <c r="D1158" s="29" t="str">
        <f t="shared" ref="D1158:D1171" si="100">IF(A1158="","","001")</f>
        <v/>
      </c>
      <c r="E1158" s="29"/>
      <c r="F1158" s="29"/>
      <c r="G1158" t="str">
        <f>IF(A1158&lt;&gt;"", _xlfn.IFNA(INDEX(Grunddaten!$A$9:$R$134,MATCH(A1158,Input_Lieferant!$B$9:$B$134,0),MATCH(Z1158,Grunddaten!$A$8:$R$8,0)),""), "")&amp;""</f>
        <v/>
      </c>
      <c r="H1158" s="29"/>
      <c r="I1158" s="29"/>
      <c r="J1158" s="29"/>
      <c r="K1158" s="29"/>
      <c r="L1158" s="29"/>
      <c r="M1158" s="29"/>
      <c r="N1158" s="29"/>
      <c r="O1158" s="29"/>
      <c r="P1158" s="29"/>
      <c r="Q1158" s="29"/>
      <c r="R1158" s="29"/>
      <c r="S1158" s="29"/>
      <c r="T1158" s="29"/>
      <c r="U1158" s="29"/>
      <c r="V1158" s="29"/>
      <c r="W1158" s="29"/>
      <c r="X1158" s="29"/>
      <c r="Y1158" s="29"/>
      <c r="Z1158" s="29" t="str">
        <f t="shared" si="96"/>
        <v/>
      </c>
      <c r="AM1158" s="6"/>
    </row>
    <row r="1159" spans="1:39" x14ac:dyDescent="0.2">
      <c r="A1159" t="str">
        <f>IFERROR(IF(AND(A1148=A1149,A1149=A1150,A1150=A1151,A1151=A1152,A1152=A1153,A1153=A1154,A1154=A1155,A1155=A1156,A1156=A1157,A1157=A1158),IF(A1158+1&gt;MATCH(0,Input_Lieferant!$B$9:$B$158,-1),"",A1158+1),A1158),"")</f>
        <v/>
      </c>
      <c r="B1159" s="29"/>
      <c r="C1159" s="29"/>
      <c r="D1159" s="29" t="str">
        <f t="shared" si="100"/>
        <v/>
      </c>
      <c r="E1159" s="29"/>
      <c r="F1159" s="29"/>
      <c r="G1159" t="str">
        <f>IF(A1159&lt;&gt;"", _xlfn.IFNA(INDEX(Grunddaten!$A$9:$R$134,MATCH(A1159,Input_Lieferant!$B$9:$B$134,0),MATCH(Z1159,Grunddaten!$A$8:$R$8,0)),""), "")&amp;""</f>
        <v/>
      </c>
      <c r="H1159" s="29"/>
      <c r="I1159" s="29"/>
      <c r="J1159" s="29"/>
      <c r="K1159" s="29"/>
      <c r="L1159" s="29"/>
      <c r="M1159" s="29"/>
      <c r="N1159" s="29"/>
      <c r="O1159" s="29"/>
      <c r="P1159" s="29"/>
      <c r="Q1159" s="29"/>
      <c r="R1159" s="29"/>
      <c r="S1159" s="29"/>
      <c r="T1159" s="29"/>
      <c r="U1159" s="29"/>
      <c r="V1159" s="29"/>
      <c r="W1159" s="29"/>
      <c r="X1159" s="29"/>
      <c r="Y1159" s="29"/>
      <c r="Z1159" s="29" t="str">
        <f t="shared" si="96"/>
        <v/>
      </c>
      <c r="AM1159" s="6"/>
    </row>
    <row r="1160" spans="1:39" x14ac:dyDescent="0.2">
      <c r="A1160" t="str">
        <f>IFERROR(IF(AND(A1149=A1150,A1150=A1151,A1151=A1152,A1152=A1153,A1153=A1154,A1154=A1155,A1155=A1156,A1156=A1157,A1157=A1158,A1158=A1159),IF(A1159+1&gt;MATCH(0,Input_Lieferant!$B$9:$B$158,-1),"",A1159+1),A1159),"")</f>
        <v/>
      </c>
      <c r="B1160" s="29"/>
      <c r="C1160" s="29"/>
      <c r="D1160" s="29" t="str">
        <f t="shared" si="100"/>
        <v/>
      </c>
      <c r="E1160" s="29"/>
      <c r="F1160" s="29"/>
      <c r="G1160" t="str">
        <f>IF(A1160&lt;&gt;"", _xlfn.IFNA(INDEX(Grunddaten!$A$9:$R$134,MATCH(A1160,Input_Lieferant!$B$9:$B$134,0),MATCH(Z1160,Grunddaten!$A$8:$R$8,0)),""), "")&amp;""</f>
        <v/>
      </c>
      <c r="H1160" s="29"/>
      <c r="I1160" s="29"/>
      <c r="J1160" s="29"/>
      <c r="K1160" s="29"/>
      <c r="L1160" s="29"/>
      <c r="M1160" s="29"/>
      <c r="N1160" s="29"/>
      <c r="O1160" s="29"/>
      <c r="P1160" s="29"/>
      <c r="Q1160" s="29"/>
      <c r="R1160" s="29"/>
      <c r="S1160" s="29"/>
      <c r="T1160" s="29"/>
      <c r="U1160" s="29"/>
      <c r="V1160" s="29"/>
      <c r="W1160" s="29"/>
      <c r="X1160" s="29"/>
      <c r="Y1160" s="29"/>
      <c r="Z1160" s="29" t="str">
        <f t="shared" si="96"/>
        <v/>
      </c>
      <c r="AM1160" s="6"/>
    </row>
    <row r="1161" spans="1:39" x14ac:dyDescent="0.2">
      <c r="A1161" t="str">
        <f>IFERROR(IF(AND(A1150=A1151,A1151=A1152,A1152=A1153,A1153=A1154,A1154=A1155,A1155=A1156,A1156=A1157,A1157=A1158,A1158=A1159,A1159=A1160),IF(A1160+1&gt;MATCH(0,Input_Lieferant!$B$9:$B$158,-1),"",A1160+1),A1160),"")</f>
        <v/>
      </c>
      <c r="B1161" s="29"/>
      <c r="C1161" s="29"/>
      <c r="D1161" s="29" t="str">
        <f t="shared" si="100"/>
        <v/>
      </c>
      <c r="E1161" s="29"/>
      <c r="F1161" s="29"/>
      <c r="G1161" t="str">
        <f>IF(A1161&lt;&gt;"", _xlfn.IFNA(INDEX(Grunddaten!$A$9:$R$134,MATCH(A1161,Input_Lieferant!$B$9:$B$134,0),MATCH(Z1161,Grunddaten!$A$8:$R$8,0)),""), "")&amp;""</f>
        <v/>
      </c>
      <c r="H1161" s="29"/>
      <c r="I1161" s="29"/>
      <c r="J1161" s="29"/>
      <c r="K1161" s="29"/>
      <c r="L1161" s="29"/>
      <c r="M1161" s="29"/>
      <c r="N1161" s="29"/>
      <c r="O1161" s="29"/>
      <c r="P1161" s="29"/>
      <c r="Q1161" s="29"/>
      <c r="R1161" s="29"/>
      <c r="S1161" s="29"/>
      <c r="T1161" s="29"/>
      <c r="U1161" s="29"/>
      <c r="V1161" s="29"/>
      <c r="W1161" s="29"/>
      <c r="X1161" s="29"/>
      <c r="Y1161" s="29"/>
      <c r="Z1161" s="29" t="str">
        <f t="shared" si="96"/>
        <v/>
      </c>
      <c r="AM1161" s="6"/>
    </row>
    <row r="1162" spans="1:39" x14ac:dyDescent="0.2">
      <c r="A1162" t="str">
        <f>IFERROR(IF(AND(A1151=A1152,A1152=A1153,A1153=A1154,A1154=A1155,A1155=A1156,A1156=A1157,A1157=A1158,A1158=A1159,A1159=A1160,A1160=A1161),IF(A1161+1&gt;MATCH(0,Input_Lieferant!$B$9:$B$158,-1),"",A1161+1),A1161),"")</f>
        <v/>
      </c>
      <c r="B1162" s="29"/>
      <c r="C1162" s="29"/>
      <c r="D1162" s="29" t="str">
        <f t="shared" si="100"/>
        <v/>
      </c>
      <c r="E1162" s="29"/>
      <c r="F1162" s="29"/>
      <c r="G1162" t="str">
        <f>IF(A1162&lt;&gt;"", _xlfn.IFNA(INDEX(Grunddaten!$A$9:$R$134,MATCH(A1162,Input_Lieferant!$B$9:$B$134,0),MATCH(Z1162,Grunddaten!$A$8:$R$8,0)),""), "")&amp;""</f>
        <v/>
      </c>
      <c r="H1162" s="29"/>
      <c r="I1162" s="29"/>
      <c r="J1162" s="29"/>
      <c r="K1162" s="29"/>
      <c r="L1162" s="29"/>
      <c r="M1162" s="29"/>
      <c r="N1162" s="29"/>
      <c r="O1162" s="29"/>
      <c r="P1162" s="29"/>
      <c r="Q1162" s="29"/>
      <c r="R1162" s="29"/>
      <c r="S1162" s="29"/>
      <c r="T1162" s="29"/>
      <c r="U1162" s="29"/>
      <c r="V1162" s="29"/>
      <c r="W1162" s="29"/>
      <c r="X1162" s="29"/>
      <c r="Y1162" s="29"/>
      <c r="Z1162" s="29" t="str">
        <f t="shared" si="96"/>
        <v/>
      </c>
      <c r="AM1162" s="6"/>
    </row>
    <row r="1163" spans="1:39" x14ac:dyDescent="0.2">
      <c r="A1163" t="str">
        <f>IFERROR(IF(AND(A1152=A1153,A1153=A1154,A1154=A1155,A1155=A1156,A1156=A1157,A1157=A1158,A1158=A1159,A1159=A1160,A1160=A1161,A1161=A1162),IF(A1162+1&gt;MATCH(0,Input_Lieferant!$B$9:$B$158,-1),"",A1162+1),A1162),"")</f>
        <v/>
      </c>
      <c r="B1163" s="29"/>
      <c r="C1163" s="29"/>
      <c r="D1163" s="29" t="str">
        <f t="shared" si="100"/>
        <v/>
      </c>
      <c r="E1163" s="29" t="s">
        <v>178</v>
      </c>
      <c r="F1163" s="29" t="s">
        <v>178</v>
      </c>
      <c r="G1163" t="str">
        <f>IF(A1163&lt;&gt;"", _xlfn.IFNA(INDEX(Grunddaten!$A$9:$R$134,MATCH(A1163,Input_Lieferant!$B$9:$B$134,0),MATCH(Z1163,Grunddaten!$A$8:$R$8,0)),""), "")&amp;""</f>
        <v/>
      </c>
      <c r="H1163" s="29"/>
      <c r="I1163" s="29"/>
      <c r="J1163" s="29"/>
      <c r="K1163" s="29"/>
      <c r="L1163" s="29"/>
      <c r="M1163" s="29"/>
      <c r="N1163" s="29"/>
      <c r="O1163" s="29"/>
      <c r="P1163" s="29"/>
      <c r="Q1163" s="29"/>
      <c r="R1163" s="29"/>
      <c r="S1163" s="29"/>
      <c r="T1163" s="29"/>
      <c r="U1163" s="29"/>
      <c r="V1163" s="29"/>
      <c r="W1163" s="29"/>
      <c r="X1163" s="29"/>
      <c r="Y1163" s="29"/>
      <c r="Z1163" s="29" t="str">
        <f t="shared" si="96"/>
        <v/>
      </c>
      <c r="AM1163" s="6"/>
    </row>
    <row r="1164" spans="1:39" x14ac:dyDescent="0.2">
      <c r="A1164" t="str">
        <f>IFERROR(IF(AND(A1153=A1154,A1154=A1155,A1155=A1156,A1156=A1157,A1157=A1158,A1158=A1159,A1159=A1160,A1160=A1161,A1161=A1162,A1162=A1163),IF(A1163+1&gt;MATCH(0,Input_Lieferant!$B$9:$B$158,-1),"",A1163+1),A1163),"")</f>
        <v/>
      </c>
      <c r="B1164" s="29"/>
      <c r="C1164" s="29"/>
      <c r="D1164" s="29" t="str">
        <f t="shared" si="100"/>
        <v/>
      </c>
      <c r="E1164" s="29"/>
      <c r="F1164" s="29"/>
      <c r="G1164" t="str">
        <f>IF(A1164&lt;&gt;"", _xlfn.IFNA(INDEX(Grunddaten!$A$9:$R$134,MATCH(A1164,Input_Lieferant!$B$9:$B$134,0),MATCH(Z1164,Grunddaten!$A$8:$R$8,0)),""), "")&amp;""</f>
        <v/>
      </c>
      <c r="H1164" s="29"/>
      <c r="I1164" s="29"/>
      <c r="J1164" s="29"/>
      <c r="K1164" s="29"/>
      <c r="L1164" s="29"/>
      <c r="M1164" s="29"/>
      <c r="N1164" s="29"/>
      <c r="O1164" s="29"/>
      <c r="P1164" s="29"/>
      <c r="Q1164" s="29"/>
      <c r="R1164" s="29"/>
      <c r="S1164" s="29"/>
      <c r="T1164" s="29"/>
      <c r="U1164" s="29"/>
      <c r="V1164" s="29"/>
      <c r="W1164" s="29"/>
      <c r="X1164" s="29"/>
      <c r="Y1164" s="29"/>
      <c r="Z1164" s="29" t="str">
        <f t="shared" si="96"/>
        <v/>
      </c>
      <c r="AM1164" s="6"/>
    </row>
    <row r="1165" spans="1:39" x14ac:dyDescent="0.2">
      <c r="A1165" t="str">
        <f>IFERROR(IF(AND(A1154=A1155,A1155=A1156,A1156=A1157,A1157=A1158,A1158=A1159,A1159=A1160,A1160=A1161,A1161=A1162,A1162=A1163,A1163=A1164),IF(A1164+1&gt;MATCH(0,Input_Lieferant!$B$9:$B$158,-1),"",A1164+1),A1164),"")</f>
        <v/>
      </c>
      <c r="B1165" s="29"/>
      <c r="C1165" s="29"/>
      <c r="D1165" s="29" t="str">
        <f t="shared" si="100"/>
        <v/>
      </c>
      <c r="E1165" s="29"/>
      <c r="F1165" s="29"/>
      <c r="G1165" t="str">
        <f>IF(A1165&lt;&gt;"", _xlfn.IFNA(INDEX(Grunddaten!$A$9:$R$134,MATCH(A1165,Input_Lieferant!$B$9:$B$134,0),MATCH(Z1165,Grunddaten!$A$8:$R$8,0)),""), "")&amp;""</f>
        <v/>
      </c>
      <c r="H1165" s="29"/>
      <c r="I1165" s="29"/>
      <c r="J1165" s="29"/>
      <c r="K1165" s="29"/>
      <c r="L1165" s="29"/>
      <c r="M1165" s="29"/>
      <c r="N1165" s="29"/>
      <c r="O1165" s="29"/>
      <c r="P1165" s="29"/>
      <c r="Q1165" s="29"/>
      <c r="R1165" s="29"/>
      <c r="S1165" s="29"/>
      <c r="T1165" s="29"/>
      <c r="U1165" s="29"/>
      <c r="V1165" s="29"/>
      <c r="W1165" s="29"/>
      <c r="X1165" s="29"/>
      <c r="Y1165" s="29"/>
      <c r="Z1165" s="29" t="str">
        <f t="shared" si="96"/>
        <v/>
      </c>
      <c r="AM1165" s="6"/>
    </row>
    <row r="1166" spans="1:39" x14ac:dyDescent="0.2">
      <c r="A1166" t="str">
        <f>IFERROR(IF(AND(A1155=A1156,A1156=A1157,A1157=A1158,A1158=A1159,A1159=A1160,A1160=A1161,A1161=A1162,A1162=A1163,A1163=A1164,A1164=A1165),IF(A1165+1&gt;MATCH(0,Input_Lieferant!$B$9:$B$158,-1),"",A1165+1),A1165),"")</f>
        <v/>
      </c>
      <c r="B1166" s="29"/>
      <c r="C1166" s="29"/>
      <c r="D1166" s="29" t="str">
        <f t="shared" si="100"/>
        <v/>
      </c>
      <c r="E1166" s="29"/>
      <c r="F1166" s="29"/>
      <c r="G1166" t="str">
        <f>IF(A1166&lt;&gt;"", _xlfn.IFNA(INDEX(Grunddaten!$A$9:$R$134,MATCH(A1166,Input_Lieferant!$B$9:$B$134,0),MATCH(Z1166,Grunddaten!$A$8:$R$8,0)),""), "")&amp;""</f>
        <v/>
      </c>
      <c r="H1166" s="29"/>
      <c r="I1166" s="29"/>
      <c r="J1166" s="29"/>
      <c r="K1166" s="29"/>
      <c r="L1166" s="29"/>
      <c r="M1166" s="29"/>
      <c r="N1166" s="29"/>
      <c r="O1166" s="29"/>
      <c r="P1166" s="29"/>
      <c r="Q1166" s="29"/>
      <c r="R1166" s="29"/>
      <c r="S1166" s="29"/>
      <c r="T1166" s="29"/>
      <c r="U1166" s="29"/>
      <c r="V1166" s="29"/>
      <c r="W1166" s="29"/>
      <c r="X1166" s="29"/>
      <c r="Y1166" s="29"/>
      <c r="Z1166" s="29" t="str">
        <f t="shared" ref="Z1166:Z1229" si="101">IF(A1166&lt;&gt;"", Z1155&amp;"","")</f>
        <v/>
      </c>
      <c r="AM1166" s="6"/>
    </row>
    <row r="1167" spans="1:39" x14ac:dyDescent="0.2">
      <c r="A1167" s="54" t="str">
        <f>IFERROR(IF(AND(A1156=A1157,A1157=A1158,A1158=A1159,A1159=A1160,A1160=A1161,A1161=A1162,A1162=A1163,A1163=A1164,A1164=A1165,A1165=A1166),IF(A1166+1&gt;MATCH(0,Input_Lieferant!$B$9:$B$158,-1),"",A1166+1),A1166),"")</f>
        <v/>
      </c>
      <c r="B1167" s="30"/>
      <c r="C1167" s="30"/>
      <c r="D1167" s="30" t="str">
        <f t="shared" si="100"/>
        <v/>
      </c>
      <c r="E1167" s="30"/>
      <c r="F1167" s="30"/>
      <c r="G1167" s="54" t="str">
        <f>IF(A1167&lt;&gt;"", _xlfn.IFNA(INDEX(Grunddaten!$A$9:$R$134,MATCH(A1167,Input_Lieferant!$B$9:$B$134,0),MATCH(Z1167,Grunddaten!$A$8:$R$8,0)),""), "")&amp;""</f>
        <v/>
      </c>
      <c r="H1167" s="30"/>
      <c r="I1167" s="30"/>
      <c r="J1167" s="30"/>
      <c r="K1167" s="30"/>
      <c r="L1167" s="30"/>
      <c r="M1167" s="30"/>
      <c r="N1167" s="30"/>
      <c r="O1167" s="30"/>
      <c r="P1167" s="30"/>
      <c r="Q1167" s="30"/>
      <c r="R1167" s="30"/>
      <c r="S1167" s="30"/>
      <c r="T1167" s="30"/>
      <c r="U1167" s="30"/>
      <c r="V1167" s="30"/>
      <c r="W1167" s="30"/>
      <c r="X1167" s="30"/>
      <c r="Y1167" s="30"/>
      <c r="Z1167" s="89" t="str">
        <f t="shared" si="101"/>
        <v/>
      </c>
      <c r="AM1167" s="6"/>
    </row>
    <row r="1168" spans="1:39" x14ac:dyDescent="0.2">
      <c r="A1168" t="str">
        <f>IFERROR(IF(AND(A1157=A1158,A1158=A1159,A1159=A1160,A1160=A1161,A1161=A1162,A1162=A1163,A1163=A1164,A1164=A1165,A1165=A1166,A1166=A1167),IF(A1167+1&gt;MATCH(0,Input_Lieferant!$B$9:$B$158,-1),"",A1167+1),A1167),"")</f>
        <v/>
      </c>
      <c r="B1168" s="29"/>
      <c r="C1168" s="29"/>
      <c r="D1168" s="29" t="str">
        <f t="shared" si="100"/>
        <v/>
      </c>
      <c r="E1168" s="29"/>
      <c r="F1168" s="29"/>
      <c r="G1168" t="str">
        <f>IF(A1168&lt;&gt;"", _xlfn.IFNA(INDEX(Grunddaten!$A$9:$R$134,MATCH(A1168,Input_Lieferant!$B$9:$B$134,0),MATCH(Z1168,Grunddaten!$A$8:$R$8,0)),""), "")&amp;""</f>
        <v/>
      </c>
      <c r="H1168" s="29"/>
      <c r="I1168" s="29"/>
      <c r="J1168" s="29"/>
      <c r="K1168" s="29"/>
      <c r="L1168" s="29"/>
      <c r="M1168" s="29"/>
      <c r="N1168" s="29"/>
      <c r="O1168" s="29"/>
      <c r="P1168" s="29"/>
      <c r="Q1168" s="29"/>
      <c r="R1168" s="29"/>
      <c r="S1168" s="29"/>
      <c r="T1168" s="29"/>
      <c r="U1168" s="29"/>
      <c r="V1168" s="29"/>
      <c r="W1168" s="29"/>
      <c r="X1168" s="29"/>
      <c r="Y1168" s="29"/>
      <c r="Z1168" s="29" t="str">
        <f t="shared" si="101"/>
        <v/>
      </c>
      <c r="AM1168" s="6"/>
    </row>
    <row r="1169" spans="1:39" x14ac:dyDescent="0.2">
      <c r="A1169" t="str">
        <f>IFERROR(IF(AND(A1158=A1159,A1159=A1160,A1160=A1161,A1161=A1162,A1162=A1163,A1163=A1164,A1164=A1165,A1165=A1166,A1166=A1167,A1167=A1168),IF(A1168+1&gt;MATCH(0,Input_Lieferant!$B$9:$B$158,-1),"",A1168+1),A1168),"")</f>
        <v/>
      </c>
      <c r="B1169" s="29"/>
      <c r="C1169" s="29"/>
      <c r="D1169" s="29" t="str">
        <f t="shared" si="100"/>
        <v/>
      </c>
      <c r="E1169" s="29"/>
      <c r="F1169" s="29"/>
      <c r="G1169" t="str">
        <f>IF(A1169&lt;&gt;"", _xlfn.IFNA(INDEX(Grunddaten!$A$9:$R$134,MATCH(A1169,Input_Lieferant!$B$9:$B$134,0),MATCH(Z1169,Grunddaten!$A$8:$R$8,0)),""), "")&amp;""</f>
        <v/>
      </c>
      <c r="H1169" s="29"/>
      <c r="I1169" s="29"/>
      <c r="J1169" s="29"/>
      <c r="K1169" s="29"/>
      <c r="L1169" s="29"/>
      <c r="M1169" s="29"/>
      <c r="N1169" s="29"/>
      <c r="O1169" s="29"/>
      <c r="P1169" s="29"/>
      <c r="Q1169" s="29"/>
      <c r="R1169" s="29"/>
      <c r="S1169" s="29"/>
      <c r="T1169" s="29"/>
      <c r="U1169" s="29"/>
      <c r="V1169" s="29"/>
      <c r="W1169" s="29"/>
      <c r="X1169" s="29"/>
      <c r="Y1169" s="29"/>
      <c r="Z1169" s="29" t="str">
        <f t="shared" si="101"/>
        <v/>
      </c>
      <c r="AM1169" s="6"/>
    </row>
    <row r="1170" spans="1:39" x14ac:dyDescent="0.2">
      <c r="A1170" t="str">
        <f>IFERROR(IF(AND(A1159=A1160,A1160=A1161,A1161=A1162,A1162=A1163,A1163=A1164,A1164=A1165,A1165=A1166,A1166=A1167,A1167=A1168,A1168=A1169),IF(A1169+1&gt;MATCH(0,Input_Lieferant!$B$9:$B$158,-1),"",A1169+1),A1169),"")</f>
        <v/>
      </c>
      <c r="B1170" s="29"/>
      <c r="C1170" s="29"/>
      <c r="D1170" s="29" t="str">
        <f t="shared" si="100"/>
        <v/>
      </c>
      <c r="E1170" s="29"/>
      <c r="F1170" s="29"/>
      <c r="G1170" t="str">
        <f>IF(A1170&lt;&gt;"", _xlfn.IFNA(INDEX(Grunddaten!$A$9:$R$134,MATCH(A1170,Input_Lieferant!$B$9:$B$134,0),MATCH(Z1170,Grunddaten!$A$8:$R$8,0)),""), "")&amp;""</f>
        <v/>
      </c>
      <c r="H1170" s="29"/>
      <c r="I1170" s="29"/>
      <c r="J1170" s="29"/>
      <c r="K1170" s="29"/>
      <c r="L1170" s="29"/>
      <c r="M1170" s="29"/>
      <c r="N1170" s="29"/>
      <c r="O1170" s="29"/>
      <c r="P1170" s="29"/>
      <c r="Q1170" s="29"/>
      <c r="R1170" s="29"/>
      <c r="S1170" s="29"/>
      <c r="T1170" s="29"/>
      <c r="U1170" s="29"/>
      <c r="V1170" s="29"/>
      <c r="W1170" s="29"/>
      <c r="X1170" s="29"/>
      <c r="Y1170" s="29"/>
      <c r="Z1170" s="29" t="str">
        <f t="shared" si="101"/>
        <v/>
      </c>
      <c r="AM1170" s="6"/>
    </row>
    <row r="1171" spans="1:39" x14ac:dyDescent="0.2">
      <c r="A1171" t="str">
        <f>IFERROR(IF(AND(A1160=A1161,A1161=A1162,A1162=A1163,A1163=A1164,A1164=A1165,A1165=A1166,A1166=A1167,A1167=A1168,A1168=A1169,A1169=A1170),IF(A1170+1&gt;MATCH(0,Input_Lieferant!$B$9:$B$158,-1),"",A1170+1),A1170),"")</f>
        <v/>
      </c>
      <c r="B1171" s="29"/>
      <c r="C1171" s="29"/>
      <c r="D1171" s="29" t="str">
        <f t="shared" si="100"/>
        <v/>
      </c>
      <c r="E1171" s="29"/>
      <c r="F1171" s="29"/>
      <c r="G1171" t="str">
        <f>IF(A1171&lt;&gt;"", _xlfn.IFNA(INDEX(Grunddaten!$A$9:$R$134,MATCH(A1171,Input_Lieferant!$B$9:$B$134,0),MATCH(Z1171,Grunddaten!$A$8:$R$8,0)),""), "")&amp;""</f>
        <v/>
      </c>
      <c r="H1171" s="29"/>
      <c r="I1171" s="29"/>
      <c r="J1171" s="29"/>
      <c r="K1171" s="29"/>
      <c r="L1171" s="29"/>
      <c r="M1171" s="29"/>
      <c r="N1171" s="29"/>
      <c r="O1171" s="29"/>
      <c r="P1171" s="29"/>
      <c r="Q1171" s="29"/>
      <c r="R1171" s="29"/>
      <c r="S1171" s="29"/>
      <c r="T1171" s="29"/>
      <c r="U1171" s="29"/>
      <c r="V1171" s="29"/>
      <c r="W1171" s="29"/>
      <c r="X1171" s="29"/>
      <c r="Y1171" s="29"/>
      <c r="Z1171" s="29" t="str">
        <f t="shared" si="101"/>
        <v/>
      </c>
      <c r="AM1171" s="6"/>
    </row>
    <row r="1172" spans="1:39" x14ac:dyDescent="0.2">
      <c r="A1172" t="str">
        <f>IFERROR(IF(AND(A1161=A1162,A1162=A1163,A1163=A1164,A1164=A1165,A1165=A1166,A1166=A1167,A1167=A1168,A1168=A1169,A1169=A1170,A1170=A1171),IF(A1171+1&gt;MATCH(0,Input_Lieferant!$B$9:$B$158,-1),"",A1171+1),A1171),"")</f>
        <v/>
      </c>
      <c r="B1172" s="29"/>
      <c r="C1172" s="29"/>
      <c r="D1172" s="29" t="str">
        <f t="shared" ref="D1172:D1185" si="102">IF(A1172="","","001")</f>
        <v/>
      </c>
      <c r="E1172" s="29"/>
      <c r="F1172" s="29"/>
      <c r="G1172" t="str">
        <f>IF(A1172&lt;&gt;"", _xlfn.IFNA(INDEX(Grunddaten!$A$9:$R$134,MATCH(A1172,Input_Lieferant!$B$9:$B$134,0),MATCH(Z1172,Grunddaten!$A$8:$R$8,0)),""), "")&amp;""</f>
        <v/>
      </c>
      <c r="H1172" s="29"/>
      <c r="I1172" s="29"/>
      <c r="J1172" s="29"/>
      <c r="K1172" s="29"/>
      <c r="L1172" s="29"/>
      <c r="M1172" s="29"/>
      <c r="N1172" s="29"/>
      <c r="O1172" s="29"/>
      <c r="P1172" s="29"/>
      <c r="Q1172" s="29"/>
      <c r="R1172" s="29"/>
      <c r="S1172" s="29"/>
      <c r="T1172" s="29"/>
      <c r="U1172" s="29"/>
      <c r="V1172" s="29"/>
      <c r="W1172" s="29"/>
      <c r="X1172" s="29"/>
      <c r="Y1172" s="29"/>
      <c r="Z1172" s="29" t="str">
        <f t="shared" si="101"/>
        <v/>
      </c>
      <c r="AM1172" s="6"/>
    </row>
    <row r="1173" spans="1:39" x14ac:dyDescent="0.2">
      <c r="A1173" t="str">
        <f>IFERROR(IF(AND(A1162=A1163,A1163=A1164,A1164=A1165,A1165=A1166,A1166=A1167,A1167=A1168,A1168=A1169,A1169=A1170,A1170=A1171,A1171=A1172),IF(A1172+1&gt;MATCH(0,Input_Lieferant!$B$9:$B$158,-1),"",A1172+1),A1172),"")</f>
        <v/>
      </c>
      <c r="B1173" s="29"/>
      <c r="C1173" s="29"/>
      <c r="D1173" s="29" t="str">
        <f t="shared" si="102"/>
        <v/>
      </c>
      <c r="E1173" s="29"/>
      <c r="F1173" s="29"/>
      <c r="G1173" t="str">
        <f>IF(A1173&lt;&gt;"", _xlfn.IFNA(INDEX(Grunddaten!$A$9:$R$134,MATCH(A1173,Input_Lieferant!$B$9:$B$134,0),MATCH(Z1173,Grunddaten!$A$8:$R$8,0)),""), "")&amp;""</f>
        <v/>
      </c>
      <c r="H1173" s="29"/>
      <c r="I1173" s="29"/>
      <c r="J1173" s="29"/>
      <c r="K1173" s="29"/>
      <c r="L1173" s="29"/>
      <c r="M1173" s="29"/>
      <c r="N1173" s="29"/>
      <c r="O1173" s="29"/>
      <c r="P1173" s="29"/>
      <c r="Q1173" s="29"/>
      <c r="R1173" s="29"/>
      <c r="S1173" s="29"/>
      <c r="T1173" s="29"/>
      <c r="U1173" s="29"/>
      <c r="V1173" s="29"/>
      <c r="W1173" s="29"/>
      <c r="X1173" s="29"/>
      <c r="Y1173" s="29"/>
      <c r="Z1173" s="29" t="str">
        <f t="shared" si="101"/>
        <v/>
      </c>
      <c r="AM1173" s="6"/>
    </row>
    <row r="1174" spans="1:39" x14ac:dyDescent="0.2">
      <c r="A1174" t="str">
        <f>IFERROR(IF(AND(A1163=A1164,A1164=A1165,A1165=A1166,A1166=A1167,A1167=A1168,A1168=A1169,A1169=A1170,A1170=A1171,A1171=A1172,A1172=A1173),IF(A1173+1&gt;MATCH(0,Input_Lieferant!$B$9:$B$158,-1),"",A1173+1),A1173),"")</f>
        <v/>
      </c>
      <c r="B1174" s="29"/>
      <c r="C1174" s="29"/>
      <c r="D1174" s="29" t="str">
        <f t="shared" si="102"/>
        <v/>
      </c>
      <c r="E1174" s="29"/>
      <c r="F1174" s="29"/>
      <c r="G1174" t="str">
        <f>IF(A1174&lt;&gt;"", _xlfn.IFNA(INDEX(Grunddaten!$A$9:$R$134,MATCH(A1174,Input_Lieferant!$B$9:$B$134,0),MATCH(Z1174,Grunddaten!$A$8:$R$8,0)),""), "")&amp;""</f>
        <v/>
      </c>
      <c r="H1174" s="29"/>
      <c r="I1174" s="29"/>
      <c r="J1174" s="29"/>
      <c r="K1174" s="29"/>
      <c r="L1174" s="29"/>
      <c r="M1174" s="29"/>
      <c r="N1174" s="29"/>
      <c r="O1174" s="29"/>
      <c r="P1174" s="29"/>
      <c r="Q1174" s="29"/>
      <c r="R1174" s="29"/>
      <c r="S1174" s="29"/>
      <c r="T1174" s="29"/>
      <c r="U1174" s="29"/>
      <c r="V1174" s="29"/>
      <c r="W1174" s="29"/>
      <c r="X1174" s="29"/>
      <c r="Y1174" s="29"/>
      <c r="Z1174" s="29" t="str">
        <f t="shared" si="101"/>
        <v/>
      </c>
      <c r="AM1174" s="6"/>
    </row>
    <row r="1175" spans="1:39" x14ac:dyDescent="0.2">
      <c r="A1175" t="str">
        <f>IFERROR(IF(AND(A1164=A1165,A1165=A1166,A1166=A1167,A1167=A1168,A1168=A1169,A1169=A1170,A1170=A1171,A1171=A1172,A1172=A1173,A1173=A1174),IF(A1174+1&gt;MATCH(0,Input_Lieferant!$B$9:$B$158,-1),"",A1174+1),A1174),"")</f>
        <v/>
      </c>
      <c r="B1175" s="29"/>
      <c r="C1175" s="29"/>
      <c r="D1175" s="29" t="str">
        <f t="shared" si="102"/>
        <v/>
      </c>
      <c r="E1175" s="29"/>
      <c r="F1175" s="29"/>
      <c r="G1175" t="str">
        <f>IF(A1175&lt;&gt;"", _xlfn.IFNA(INDEX(Grunddaten!$A$9:$R$134,MATCH(A1175,Input_Lieferant!$B$9:$B$134,0),MATCH(Z1175,Grunddaten!$A$8:$R$8,0)),""), "")&amp;""</f>
        <v/>
      </c>
      <c r="H1175" s="29"/>
      <c r="I1175" s="29"/>
      <c r="J1175" s="29"/>
      <c r="K1175" s="29"/>
      <c r="L1175" s="29"/>
      <c r="M1175" s="29"/>
      <c r="N1175" s="29"/>
      <c r="O1175" s="29"/>
      <c r="P1175" s="29"/>
      <c r="Q1175" s="29"/>
      <c r="R1175" s="29"/>
      <c r="S1175" s="29"/>
      <c r="T1175" s="29"/>
      <c r="U1175" s="29"/>
      <c r="V1175" s="29"/>
      <c r="W1175" s="29"/>
      <c r="X1175" s="29"/>
      <c r="Y1175" s="29"/>
      <c r="Z1175" s="29" t="str">
        <f t="shared" si="101"/>
        <v/>
      </c>
      <c r="AM1175" s="6"/>
    </row>
    <row r="1176" spans="1:39" x14ac:dyDescent="0.2">
      <c r="A1176" t="str">
        <f>IFERROR(IF(AND(A1165=A1166,A1166=A1167,A1167=A1168,A1168=A1169,A1169=A1170,A1170=A1171,A1171=A1172,A1172=A1173,A1173=A1174,A1174=A1175),IF(A1175+1&gt;MATCH(0,Input_Lieferant!$B$9:$B$158,-1),"",A1175+1),A1175),"")</f>
        <v/>
      </c>
      <c r="B1176" s="29"/>
      <c r="C1176" s="29"/>
      <c r="D1176" s="29" t="str">
        <f t="shared" si="102"/>
        <v/>
      </c>
      <c r="E1176" s="29"/>
      <c r="F1176" s="29"/>
      <c r="G1176" t="str">
        <f>IF(A1176&lt;&gt;"", _xlfn.IFNA(INDEX(Grunddaten!$A$9:$R$134,MATCH(A1176,Input_Lieferant!$B$9:$B$134,0),MATCH(Z1176,Grunddaten!$A$8:$R$8,0)),""), "")&amp;""</f>
        <v/>
      </c>
      <c r="H1176" s="29"/>
      <c r="I1176" s="29"/>
      <c r="J1176" s="29"/>
      <c r="K1176" s="29"/>
      <c r="L1176" s="29"/>
      <c r="M1176" s="29"/>
      <c r="N1176" s="29"/>
      <c r="O1176" s="29"/>
      <c r="P1176" s="29"/>
      <c r="Q1176" s="29"/>
      <c r="R1176" s="29"/>
      <c r="S1176" s="29"/>
      <c r="T1176" s="29"/>
      <c r="U1176" s="29"/>
      <c r="V1176" s="29"/>
      <c r="W1176" s="29"/>
      <c r="X1176" s="29"/>
      <c r="Y1176" s="29"/>
      <c r="Z1176" s="29" t="str">
        <f t="shared" si="101"/>
        <v/>
      </c>
      <c r="AM1176" s="6"/>
    </row>
    <row r="1177" spans="1:39" x14ac:dyDescent="0.2">
      <c r="A1177" t="str">
        <f>IFERROR(IF(AND(A1166=A1167,A1167=A1168,A1168=A1169,A1169=A1170,A1170=A1171,A1171=A1172,A1172=A1173,A1173=A1174,A1174=A1175,A1175=A1176),IF(A1176+1&gt;MATCH(0,Input_Lieferant!$B$9:$B$158,-1),"",A1176+1),A1176),"")</f>
        <v/>
      </c>
      <c r="B1177" s="29"/>
      <c r="C1177" s="29"/>
      <c r="D1177" s="29" t="str">
        <f t="shared" si="102"/>
        <v/>
      </c>
      <c r="E1177" s="29" t="s">
        <v>178</v>
      </c>
      <c r="F1177" s="29" t="s">
        <v>178</v>
      </c>
      <c r="G1177" t="str">
        <f>IF(A1177&lt;&gt;"", _xlfn.IFNA(INDEX(Grunddaten!$A$9:$R$134,MATCH(A1177,Input_Lieferant!$B$9:$B$134,0),MATCH(Z1177,Grunddaten!$A$8:$R$8,0)),""), "")&amp;""</f>
        <v/>
      </c>
      <c r="H1177" s="29"/>
      <c r="I1177" s="29"/>
      <c r="J1177" s="29"/>
      <c r="K1177" s="29"/>
      <c r="L1177" s="29"/>
      <c r="M1177" s="29"/>
      <c r="N1177" s="29"/>
      <c r="O1177" s="29"/>
      <c r="P1177" s="29"/>
      <c r="Q1177" s="29"/>
      <c r="R1177" s="29"/>
      <c r="S1177" s="29"/>
      <c r="T1177" s="29"/>
      <c r="U1177" s="29"/>
      <c r="V1177" s="29"/>
      <c r="W1177" s="29"/>
      <c r="X1177" s="29"/>
      <c r="Y1177" s="29"/>
      <c r="Z1177" s="29" t="str">
        <f t="shared" si="101"/>
        <v/>
      </c>
      <c r="AM1177" s="6"/>
    </row>
    <row r="1178" spans="1:39" x14ac:dyDescent="0.2">
      <c r="A1178" s="54" t="str">
        <f>IFERROR(IF(AND(A1167=A1168,A1168=A1169,A1169=A1170,A1170=A1171,A1171=A1172,A1172=A1173,A1173=A1174,A1174=A1175,A1175=A1176,A1176=A1177),IF(A1177+1&gt;MATCH(0,Input_Lieferant!$B$9:$B$158,-1),"",A1177+1),A1177),"")</f>
        <v/>
      </c>
      <c r="B1178" s="30"/>
      <c r="C1178" s="30"/>
      <c r="D1178" s="30" t="str">
        <f t="shared" si="102"/>
        <v/>
      </c>
      <c r="E1178" s="30"/>
      <c r="F1178" s="30"/>
      <c r="G1178" s="54" t="str">
        <f>IF(A1178&lt;&gt;"", _xlfn.IFNA(INDEX(Grunddaten!$A$9:$R$134,MATCH(A1178,Input_Lieferant!$B$9:$B$134,0),MATCH(Z1178,Grunddaten!$A$8:$R$8,0)),""), "")&amp;""</f>
        <v/>
      </c>
      <c r="H1178" s="30"/>
      <c r="I1178" s="30"/>
      <c r="J1178" s="30"/>
      <c r="K1178" s="30"/>
      <c r="L1178" s="30"/>
      <c r="M1178" s="30"/>
      <c r="N1178" s="30"/>
      <c r="O1178" s="30"/>
      <c r="P1178" s="30"/>
      <c r="Q1178" s="30"/>
      <c r="R1178" s="30"/>
      <c r="S1178" s="30"/>
      <c r="T1178" s="30"/>
      <c r="U1178" s="30"/>
      <c r="V1178" s="30"/>
      <c r="W1178" s="30"/>
      <c r="X1178" s="30"/>
      <c r="Y1178" s="30"/>
      <c r="Z1178" s="89" t="str">
        <f t="shared" si="101"/>
        <v/>
      </c>
      <c r="AM1178" s="6"/>
    </row>
    <row r="1179" spans="1:39" x14ac:dyDescent="0.2">
      <c r="A1179" t="str">
        <f>IFERROR(IF(AND(A1168=A1169,A1169=A1170,A1170=A1171,A1171=A1172,A1172=A1173,A1173=A1174,A1174=A1175,A1175=A1176,A1176=A1177,A1177=A1178),IF(A1178+1&gt;MATCH(0,Input_Lieferant!$B$9:$B$158,-1),"",A1178+1),A1178),"")</f>
        <v/>
      </c>
      <c r="B1179" s="29"/>
      <c r="C1179" s="29"/>
      <c r="D1179" s="29" t="str">
        <f t="shared" si="102"/>
        <v/>
      </c>
      <c r="E1179" s="29"/>
      <c r="F1179" s="29"/>
      <c r="G1179" t="str">
        <f>IF(A1179&lt;&gt;"", _xlfn.IFNA(INDEX(Grunddaten!$A$9:$R$134,MATCH(A1179,Input_Lieferant!$B$9:$B$134,0),MATCH(Z1179,Grunddaten!$A$8:$R$8,0)),""), "")&amp;""</f>
        <v/>
      </c>
      <c r="H1179" s="29"/>
      <c r="I1179" s="29"/>
      <c r="J1179" s="29"/>
      <c r="K1179" s="29"/>
      <c r="L1179" s="29"/>
      <c r="M1179" s="29"/>
      <c r="N1179" s="29"/>
      <c r="O1179" s="29"/>
      <c r="P1179" s="29"/>
      <c r="Q1179" s="29"/>
      <c r="R1179" s="29"/>
      <c r="S1179" s="29"/>
      <c r="T1179" s="29"/>
      <c r="U1179" s="29"/>
      <c r="V1179" s="29"/>
      <c r="W1179" s="29"/>
      <c r="X1179" s="29"/>
      <c r="Y1179" s="29"/>
      <c r="Z1179" s="29" t="str">
        <f t="shared" si="101"/>
        <v/>
      </c>
      <c r="AM1179" s="6"/>
    </row>
    <row r="1180" spans="1:39" x14ac:dyDescent="0.2">
      <c r="A1180" t="str">
        <f>IFERROR(IF(AND(A1169=A1170,A1170=A1171,A1171=A1172,A1172=A1173,A1173=A1174,A1174=A1175,A1175=A1176,A1176=A1177,A1177=A1178,A1178=A1179),IF(A1179+1&gt;MATCH(0,Input_Lieferant!$B$9:$B$158,-1),"",A1179+1),A1179),"")</f>
        <v/>
      </c>
      <c r="B1180" s="29"/>
      <c r="C1180" s="29"/>
      <c r="D1180" s="29" t="str">
        <f t="shared" si="102"/>
        <v/>
      </c>
      <c r="E1180" s="29"/>
      <c r="F1180" s="29"/>
      <c r="G1180" t="str">
        <f>IF(A1180&lt;&gt;"", _xlfn.IFNA(INDEX(Grunddaten!$A$9:$R$134,MATCH(A1180,Input_Lieferant!$B$9:$B$134,0),MATCH(Z1180,Grunddaten!$A$8:$R$8,0)),""), "")&amp;""</f>
        <v/>
      </c>
      <c r="H1180" s="29"/>
      <c r="I1180" s="29"/>
      <c r="J1180" s="29"/>
      <c r="K1180" s="29"/>
      <c r="L1180" s="29"/>
      <c r="M1180" s="29"/>
      <c r="N1180" s="29"/>
      <c r="O1180" s="29"/>
      <c r="P1180" s="29"/>
      <c r="Q1180" s="29"/>
      <c r="R1180" s="29"/>
      <c r="S1180" s="29"/>
      <c r="T1180" s="29"/>
      <c r="U1180" s="29"/>
      <c r="V1180" s="29"/>
      <c r="W1180" s="29"/>
      <c r="X1180" s="29"/>
      <c r="Y1180" s="29"/>
      <c r="Z1180" s="29" t="str">
        <f t="shared" si="101"/>
        <v/>
      </c>
      <c r="AM1180" s="6"/>
    </row>
    <row r="1181" spans="1:39" x14ac:dyDescent="0.2">
      <c r="A1181" t="str">
        <f>IFERROR(IF(AND(A1170=A1171,A1171=A1172,A1172=A1173,A1173=A1174,A1174=A1175,A1175=A1176,A1176=A1177,A1177=A1178,A1178=A1179,A1179=A1180),IF(A1180+1&gt;MATCH(0,Input_Lieferant!$B$9:$B$158,-1),"",A1180+1),A1180),"")</f>
        <v/>
      </c>
      <c r="B1181" s="29"/>
      <c r="C1181" s="29"/>
      <c r="D1181" s="29" t="str">
        <f t="shared" si="102"/>
        <v/>
      </c>
      <c r="E1181" s="29"/>
      <c r="F1181" s="29"/>
      <c r="G1181" t="str">
        <f>IF(A1181&lt;&gt;"", _xlfn.IFNA(INDEX(Grunddaten!$A$9:$R$134,MATCH(A1181,Input_Lieferant!$B$9:$B$134,0),MATCH(Z1181,Grunddaten!$A$8:$R$8,0)),""), "")&amp;""</f>
        <v/>
      </c>
      <c r="H1181" s="29"/>
      <c r="I1181" s="29"/>
      <c r="J1181" s="29"/>
      <c r="K1181" s="29"/>
      <c r="L1181" s="29"/>
      <c r="M1181" s="29"/>
      <c r="N1181" s="29"/>
      <c r="O1181" s="29"/>
      <c r="P1181" s="29"/>
      <c r="Q1181" s="29"/>
      <c r="R1181" s="29"/>
      <c r="S1181" s="29"/>
      <c r="T1181" s="29"/>
      <c r="U1181" s="29"/>
      <c r="V1181" s="29"/>
      <c r="W1181" s="29"/>
      <c r="X1181" s="29"/>
      <c r="Y1181" s="29"/>
      <c r="Z1181" s="29" t="str">
        <f t="shared" si="101"/>
        <v/>
      </c>
      <c r="AM1181" s="6"/>
    </row>
    <row r="1182" spans="1:39" x14ac:dyDescent="0.2">
      <c r="A1182" t="str">
        <f>IFERROR(IF(AND(A1171=A1172,A1172=A1173,A1173=A1174,A1174=A1175,A1175=A1176,A1176=A1177,A1177=A1178,A1178=A1179,A1179=A1180,A1180=A1181),IF(A1181+1&gt;MATCH(0,Input_Lieferant!$B$9:$B$158,-1),"",A1181+1),A1181),"")</f>
        <v/>
      </c>
      <c r="B1182" s="29"/>
      <c r="C1182" s="29"/>
      <c r="D1182" s="29" t="str">
        <f t="shared" si="102"/>
        <v/>
      </c>
      <c r="E1182" s="29"/>
      <c r="F1182" s="29"/>
      <c r="G1182" t="str">
        <f>IF(A1182&lt;&gt;"", _xlfn.IFNA(INDEX(Grunddaten!$A$9:$R$134,MATCH(A1182,Input_Lieferant!$B$9:$B$134,0),MATCH(Z1182,Grunddaten!$A$8:$R$8,0)),""), "")&amp;""</f>
        <v/>
      </c>
      <c r="H1182" s="29"/>
      <c r="I1182" s="29"/>
      <c r="J1182" s="29"/>
      <c r="K1182" s="29"/>
      <c r="L1182" s="29"/>
      <c r="M1182" s="29"/>
      <c r="N1182" s="29"/>
      <c r="O1182" s="29"/>
      <c r="P1182" s="29"/>
      <c r="Q1182" s="29"/>
      <c r="R1182" s="29"/>
      <c r="S1182" s="29"/>
      <c r="T1182" s="29"/>
      <c r="U1182" s="29"/>
      <c r="V1182" s="29"/>
      <c r="W1182" s="29"/>
      <c r="X1182" s="29"/>
      <c r="Y1182" s="29"/>
      <c r="Z1182" s="29" t="str">
        <f t="shared" si="101"/>
        <v/>
      </c>
      <c r="AM1182" s="6"/>
    </row>
    <row r="1183" spans="1:39" x14ac:dyDescent="0.2">
      <c r="A1183" t="str">
        <f>IFERROR(IF(AND(A1172=A1173,A1173=A1174,A1174=A1175,A1175=A1176,A1176=A1177,A1177=A1178,A1178=A1179,A1179=A1180,A1180=A1181,A1181=A1182),IF(A1182+1&gt;MATCH(0,Input_Lieferant!$B$9:$B$158,-1),"",A1182+1),A1182),"")</f>
        <v/>
      </c>
      <c r="B1183" s="29"/>
      <c r="C1183" s="29"/>
      <c r="D1183" s="29" t="str">
        <f t="shared" si="102"/>
        <v/>
      </c>
      <c r="E1183" s="29"/>
      <c r="F1183" s="29"/>
      <c r="G1183" t="str">
        <f>IF(A1183&lt;&gt;"", _xlfn.IFNA(INDEX(Grunddaten!$A$9:$R$134,MATCH(A1183,Input_Lieferant!$B$9:$B$134,0),MATCH(Z1183,Grunddaten!$A$8:$R$8,0)),""), "")&amp;""</f>
        <v/>
      </c>
      <c r="H1183" s="29"/>
      <c r="I1183" s="29"/>
      <c r="J1183" s="29"/>
      <c r="K1183" s="29"/>
      <c r="L1183" s="29"/>
      <c r="M1183" s="29"/>
      <c r="N1183" s="29"/>
      <c r="O1183" s="29"/>
      <c r="P1183" s="29"/>
      <c r="Q1183" s="29"/>
      <c r="R1183" s="29"/>
      <c r="S1183" s="29"/>
      <c r="T1183" s="29"/>
      <c r="U1183" s="29"/>
      <c r="V1183" s="29"/>
      <c r="W1183" s="29"/>
      <c r="X1183" s="29"/>
      <c r="Y1183" s="29"/>
      <c r="Z1183" s="29" t="str">
        <f t="shared" si="101"/>
        <v/>
      </c>
      <c r="AM1183" s="6"/>
    </row>
    <row r="1184" spans="1:39" x14ac:dyDescent="0.2">
      <c r="A1184" t="str">
        <f>IFERROR(IF(AND(A1173=A1174,A1174=A1175,A1175=A1176,A1176=A1177,A1177=A1178,A1178=A1179,A1179=A1180,A1180=A1181,A1181=A1182,A1182=A1183),IF(A1183+1&gt;MATCH(0,Input_Lieferant!$B$9:$B$158,-1),"",A1183+1),A1183),"")</f>
        <v/>
      </c>
      <c r="B1184" s="29"/>
      <c r="C1184" s="29"/>
      <c r="D1184" s="29" t="str">
        <f t="shared" si="102"/>
        <v/>
      </c>
      <c r="E1184" s="29"/>
      <c r="F1184" s="29"/>
      <c r="G1184" t="str">
        <f>IF(A1184&lt;&gt;"", _xlfn.IFNA(INDEX(Grunddaten!$A$9:$R$134,MATCH(A1184,Input_Lieferant!$B$9:$B$134,0),MATCH(Z1184,Grunddaten!$A$8:$R$8,0)),""), "")&amp;""</f>
        <v/>
      </c>
      <c r="H1184" s="29"/>
      <c r="I1184" s="29"/>
      <c r="J1184" s="29"/>
      <c r="K1184" s="29"/>
      <c r="L1184" s="29"/>
      <c r="M1184" s="29"/>
      <c r="N1184" s="29"/>
      <c r="O1184" s="29"/>
      <c r="P1184" s="29"/>
      <c r="Q1184" s="29"/>
      <c r="R1184" s="29"/>
      <c r="S1184" s="29"/>
      <c r="T1184" s="29"/>
      <c r="U1184" s="29"/>
      <c r="V1184" s="29"/>
      <c r="W1184" s="29"/>
      <c r="X1184" s="29"/>
      <c r="Y1184" s="29"/>
      <c r="Z1184" s="29" t="str">
        <f t="shared" si="101"/>
        <v/>
      </c>
      <c r="AM1184" s="6"/>
    </row>
    <row r="1185" spans="1:39" x14ac:dyDescent="0.2">
      <c r="A1185" t="str">
        <f>IFERROR(IF(AND(A1174=A1175,A1175=A1176,A1176=A1177,A1177=A1178,A1178=A1179,A1179=A1180,A1180=A1181,A1181=A1182,A1182=A1183,A1183=A1184),IF(A1184+1&gt;MATCH(0,Input_Lieferant!$B$9:$B$158,-1),"",A1184+1),A1184),"")</f>
        <v/>
      </c>
      <c r="B1185" s="29"/>
      <c r="C1185" s="29"/>
      <c r="D1185" s="29" t="str">
        <f t="shared" si="102"/>
        <v/>
      </c>
      <c r="E1185" s="29"/>
      <c r="F1185" s="29"/>
      <c r="G1185" t="str">
        <f>IF(A1185&lt;&gt;"", _xlfn.IFNA(INDEX(Grunddaten!$A$9:$R$134,MATCH(A1185,Input_Lieferant!$B$9:$B$134,0),MATCH(Z1185,Grunddaten!$A$8:$R$8,0)),""), "")&amp;""</f>
        <v/>
      </c>
      <c r="H1185" s="29"/>
      <c r="I1185" s="29"/>
      <c r="J1185" s="29"/>
      <c r="K1185" s="29"/>
      <c r="L1185" s="29"/>
      <c r="M1185" s="29"/>
      <c r="N1185" s="29"/>
      <c r="O1185" s="29"/>
      <c r="P1185" s="29"/>
      <c r="Q1185" s="29"/>
      <c r="R1185" s="29"/>
      <c r="S1185" s="29"/>
      <c r="T1185" s="29"/>
      <c r="U1185" s="29"/>
      <c r="V1185" s="29"/>
      <c r="W1185" s="29"/>
      <c r="X1185" s="29"/>
      <c r="Y1185" s="29"/>
      <c r="Z1185" s="29" t="str">
        <f t="shared" si="101"/>
        <v/>
      </c>
      <c r="AM1185" s="6"/>
    </row>
    <row r="1186" spans="1:39" x14ac:dyDescent="0.2">
      <c r="A1186" t="str">
        <f>IFERROR(IF(AND(A1175=A1176,A1176=A1177,A1177=A1178,A1178=A1179,A1179=A1180,A1180=A1181,A1181=A1182,A1182=A1183,A1183=A1184,A1184=A1185),IF(A1185+1&gt;MATCH(0,Input_Lieferant!$B$9:$B$158,-1),"",A1185+1),A1185),"")</f>
        <v/>
      </c>
      <c r="B1186" s="29"/>
      <c r="C1186" s="29"/>
      <c r="D1186" s="29" t="str">
        <f t="shared" ref="D1186:D1199" si="103">IF(A1186="","","001")</f>
        <v/>
      </c>
      <c r="E1186" s="29"/>
      <c r="F1186" s="29"/>
      <c r="G1186" t="str">
        <f>IF(A1186&lt;&gt;"", _xlfn.IFNA(INDEX(Grunddaten!$A$9:$R$134,MATCH(A1186,Input_Lieferant!$B$9:$B$134,0),MATCH(Z1186,Grunddaten!$A$8:$R$8,0)),""), "")&amp;""</f>
        <v/>
      </c>
      <c r="H1186" s="29"/>
      <c r="I1186" s="29"/>
      <c r="J1186" s="29"/>
      <c r="K1186" s="29"/>
      <c r="L1186" s="29"/>
      <c r="M1186" s="29"/>
      <c r="N1186" s="29"/>
      <c r="O1186" s="29"/>
      <c r="P1186" s="29"/>
      <c r="Q1186" s="29"/>
      <c r="R1186" s="29"/>
      <c r="S1186" s="29"/>
      <c r="T1186" s="29"/>
      <c r="U1186" s="29"/>
      <c r="V1186" s="29"/>
      <c r="W1186" s="29"/>
      <c r="X1186" s="29"/>
      <c r="Y1186" s="29"/>
      <c r="Z1186" s="29" t="str">
        <f t="shared" si="101"/>
        <v/>
      </c>
      <c r="AM1186" s="6"/>
    </row>
    <row r="1187" spans="1:39" x14ac:dyDescent="0.2">
      <c r="A1187" t="str">
        <f>IFERROR(IF(AND(A1176=A1177,A1177=A1178,A1178=A1179,A1179=A1180,A1180=A1181,A1181=A1182,A1182=A1183,A1183=A1184,A1184=A1185,A1185=A1186),IF(A1186+1&gt;MATCH(0,Input_Lieferant!$B$9:$B$158,-1),"",A1186+1),A1186),"")</f>
        <v/>
      </c>
      <c r="B1187" s="29"/>
      <c r="C1187" s="29"/>
      <c r="D1187" s="29" t="str">
        <f t="shared" si="103"/>
        <v/>
      </c>
      <c r="E1187" s="29"/>
      <c r="F1187" s="29"/>
      <c r="G1187" t="str">
        <f>IF(A1187&lt;&gt;"", _xlfn.IFNA(INDEX(Grunddaten!$A$9:$R$134,MATCH(A1187,Input_Lieferant!$B$9:$B$134,0),MATCH(Z1187,Grunddaten!$A$8:$R$8,0)),""), "")&amp;""</f>
        <v/>
      </c>
      <c r="H1187" s="29"/>
      <c r="I1187" s="29"/>
      <c r="J1187" s="29"/>
      <c r="K1187" s="29"/>
      <c r="L1187" s="29"/>
      <c r="M1187" s="29"/>
      <c r="N1187" s="29"/>
      <c r="O1187" s="29"/>
      <c r="P1187" s="29"/>
      <c r="Q1187" s="29"/>
      <c r="R1187" s="29"/>
      <c r="S1187" s="29"/>
      <c r="T1187" s="29"/>
      <c r="U1187" s="29"/>
      <c r="V1187" s="29"/>
      <c r="W1187" s="29"/>
      <c r="X1187" s="29"/>
      <c r="Y1187" s="29"/>
      <c r="Z1187" s="29" t="str">
        <f t="shared" si="101"/>
        <v/>
      </c>
      <c r="AM1187" s="6"/>
    </row>
    <row r="1188" spans="1:39" x14ac:dyDescent="0.2">
      <c r="A1188" t="str">
        <f>IFERROR(IF(AND(A1177=A1178,A1178=A1179,A1179=A1180,A1180=A1181,A1181=A1182,A1182=A1183,A1183=A1184,A1184=A1185,A1185=A1186,A1186=A1187),IF(A1187+1&gt;MATCH(0,Input_Lieferant!$B$9:$B$158,-1),"",A1187+1),A1187),"")</f>
        <v/>
      </c>
      <c r="B1188" s="29"/>
      <c r="C1188" s="29"/>
      <c r="D1188" s="29" t="str">
        <f t="shared" si="103"/>
        <v/>
      </c>
      <c r="E1188" s="29"/>
      <c r="F1188" s="29"/>
      <c r="G1188" t="str">
        <f>IF(A1188&lt;&gt;"", _xlfn.IFNA(INDEX(Grunddaten!$A$9:$R$134,MATCH(A1188,Input_Lieferant!$B$9:$B$134,0),MATCH(Z1188,Grunddaten!$A$8:$R$8,0)),""), "")&amp;""</f>
        <v/>
      </c>
      <c r="H1188" s="29"/>
      <c r="I1188" s="29"/>
      <c r="J1188" s="29"/>
      <c r="K1188" s="29"/>
      <c r="L1188" s="29"/>
      <c r="M1188" s="29"/>
      <c r="N1188" s="29"/>
      <c r="O1188" s="29"/>
      <c r="P1188" s="29"/>
      <c r="Q1188" s="29"/>
      <c r="R1188" s="29"/>
      <c r="S1188" s="29"/>
      <c r="T1188" s="29"/>
      <c r="U1188" s="29"/>
      <c r="V1188" s="29"/>
      <c r="W1188" s="29"/>
      <c r="X1188" s="29"/>
      <c r="Y1188" s="29"/>
      <c r="Z1188" s="29" t="str">
        <f t="shared" si="101"/>
        <v/>
      </c>
      <c r="AM1188" s="6"/>
    </row>
    <row r="1189" spans="1:39" x14ac:dyDescent="0.2">
      <c r="A1189" s="54" t="str">
        <f>IFERROR(IF(AND(A1178=A1179,A1179=A1180,A1180=A1181,A1181=A1182,A1182=A1183,A1183=A1184,A1184=A1185,A1185=A1186,A1186=A1187,A1187=A1188),IF(A1188+1&gt;MATCH(0,Input_Lieferant!$B$9:$B$158,-1),"",A1188+1),A1188),"")</f>
        <v/>
      </c>
      <c r="B1189" s="30"/>
      <c r="C1189" s="30"/>
      <c r="D1189" s="30" t="str">
        <f t="shared" si="103"/>
        <v/>
      </c>
      <c r="E1189" s="30"/>
      <c r="F1189" s="30"/>
      <c r="G1189" s="54" t="str">
        <f>IF(A1189&lt;&gt;"", _xlfn.IFNA(INDEX(Grunddaten!$A$9:$R$134,MATCH(A1189,Input_Lieferant!$B$9:$B$134,0),MATCH(Z1189,Grunddaten!$A$8:$R$8,0)),""), "")&amp;""</f>
        <v/>
      </c>
      <c r="H1189" s="30"/>
      <c r="I1189" s="30"/>
      <c r="J1189" s="30"/>
      <c r="K1189" s="30"/>
      <c r="L1189" s="30"/>
      <c r="M1189" s="30"/>
      <c r="N1189" s="30"/>
      <c r="O1189" s="30"/>
      <c r="P1189" s="30"/>
      <c r="Q1189" s="30"/>
      <c r="R1189" s="30"/>
      <c r="S1189" s="30"/>
      <c r="T1189" s="30"/>
      <c r="U1189" s="30"/>
      <c r="V1189" s="30"/>
      <c r="W1189" s="30"/>
      <c r="X1189" s="30"/>
      <c r="Y1189" s="30"/>
      <c r="Z1189" s="89" t="str">
        <f t="shared" si="101"/>
        <v/>
      </c>
      <c r="AM1189" s="6"/>
    </row>
    <row r="1190" spans="1:39" x14ac:dyDescent="0.2">
      <c r="A1190" t="str">
        <f>IFERROR(IF(AND(A1179=A1180,A1180=A1181,A1181=A1182,A1182=A1183,A1183=A1184,A1184=A1185,A1185=A1186,A1186=A1187,A1187=A1188,A1188=A1189),IF(A1189+1&gt;MATCH(0,Input_Lieferant!$B$9:$B$158,-1),"",A1189+1),A1189),"")</f>
        <v/>
      </c>
      <c r="B1190" s="29"/>
      <c r="C1190" s="29"/>
      <c r="D1190" s="29" t="str">
        <f t="shared" si="103"/>
        <v/>
      </c>
      <c r="E1190" s="29"/>
      <c r="F1190" s="29"/>
      <c r="G1190" t="str">
        <f>IF(A1190&lt;&gt;"", _xlfn.IFNA(INDEX(Grunddaten!$A$9:$R$134,MATCH(A1190,Input_Lieferant!$B$9:$B$134,0),MATCH(Z1190,Grunddaten!$A$8:$R$8,0)),""), "")&amp;""</f>
        <v/>
      </c>
      <c r="H1190" s="29"/>
      <c r="I1190" s="29"/>
      <c r="J1190" s="29"/>
      <c r="K1190" s="29"/>
      <c r="L1190" s="29"/>
      <c r="M1190" s="29"/>
      <c r="N1190" s="29"/>
      <c r="O1190" s="29"/>
      <c r="P1190" s="29"/>
      <c r="Q1190" s="29"/>
      <c r="R1190" s="29"/>
      <c r="S1190" s="29"/>
      <c r="T1190" s="29"/>
      <c r="U1190" s="29"/>
      <c r="V1190" s="29"/>
      <c r="W1190" s="29"/>
      <c r="X1190" s="29"/>
      <c r="Y1190" s="29"/>
      <c r="Z1190" s="29" t="str">
        <f t="shared" si="101"/>
        <v/>
      </c>
      <c r="AM1190" s="6"/>
    </row>
    <row r="1191" spans="1:39" x14ac:dyDescent="0.2">
      <c r="A1191" t="str">
        <f>IFERROR(IF(AND(A1180=A1181,A1181=A1182,A1182=A1183,A1183=A1184,A1184=A1185,A1185=A1186,A1186=A1187,A1187=A1188,A1188=A1189,A1189=A1190),IF(A1190+1&gt;MATCH(0,Input_Lieferant!$B$9:$B$158,-1),"",A1190+1),A1190),"")</f>
        <v/>
      </c>
      <c r="B1191" s="29"/>
      <c r="C1191" s="29"/>
      <c r="D1191" s="29" t="str">
        <f t="shared" si="103"/>
        <v/>
      </c>
      <c r="E1191" s="29" t="s">
        <v>178</v>
      </c>
      <c r="F1191" s="29" t="s">
        <v>178</v>
      </c>
      <c r="G1191" t="str">
        <f>IF(A1191&lt;&gt;"", _xlfn.IFNA(INDEX(Grunddaten!$A$9:$R$134,MATCH(A1191,Input_Lieferant!$B$9:$B$134,0),MATCH(Z1191,Grunddaten!$A$8:$R$8,0)),""), "")&amp;""</f>
        <v/>
      </c>
      <c r="H1191" s="29"/>
      <c r="I1191" s="29"/>
      <c r="J1191" s="29"/>
      <c r="K1191" s="29"/>
      <c r="L1191" s="29"/>
      <c r="M1191" s="29"/>
      <c r="N1191" s="29"/>
      <c r="O1191" s="29"/>
      <c r="P1191" s="29"/>
      <c r="Q1191" s="29"/>
      <c r="R1191" s="29"/>
      <c r="S1191" s="29"/>
      <c r="T1191" s="29"/>
      <c r="U1191" s="29"/>
      <c r="V1191" s="29"/>
      <c r="W1191" s="29"/>
      <c r="X1191" s="29"/>
      <c r="Y1191" s="29"/>
      <c r="Z1191" s="29" t="str">
        <f t="shared" si="101"/>
        <v/>
      </c>
      <c r="AM1191" s="6"/>
    </row>
    <row r="1192" spans="1:39" x14ac:dyDescent="0.2">
      <c r="A1192" t="str">
        <f>IFERROR(IF(AND(A1181=A1182,A1182=A1183,A1183=A1184,A1184=A1185,A1185=A1186,A1186=A1187,A1187=A1188,A1188=A1189,A1189=A1190,A1190=A1191),IF(A1191+1&gt;MATCH(0,Input_Lieferant!$B$9:$B$158,-1),"",A1191+1),A1191),"")</f>
        <v/>
      </c>
      <c r="B1192" s="29"/>
      <c r="C1192" s="29"/>
      <c r="D1192" s="29" t="str">
        <f t="shared" si="103"/>
        <v/>
      </c>
      <c r="E1192" s="29"/>
      <c r="F1192" s="29"/>
      <c r="G1192" t="str">
        <f>IF(A1192&lt;&gt;"", _xlfn.IFNA(INDEX(Grunddaten!$A$9:$R$134,MATCH(A1192,Input_Lieferant!$B$9:$B$134,0),MATCH(Z1192,Grunddaten!$A$8:$R$8,0)),""), "")&amp;""</f>
        <v/>
      </c>
      <c r="H1192" s="29"/>
      <c r="I1192" s="29"/>
      <c r="J1192" s="29"/>
      <c r="K1192" s="29"/>
      <c r="L1192" s="29"/>
      <c r="M1192" s="29"/>
      <c r="N1192" s="29"/>
      <c r="O1192" s="29"/>
      <c r="P1192" s="29"/>
      <c r="Q1192" s="29"/>
      <c r="R1192" s="29"/>
      <c r="S1192" s="29"/>
      <c r="T1192" s="29"/>
      <c r="U1192" s="29"/>
      <c r="V1192" s="29"/>
      <c r="W1192" s="29"/>
      <c r="X1192" s="29"/>
      <c r="Y1192" s="29"/>
      <c r="Z1192" s="29" t="str">
        <f t="shared" si="101"/>
        <v/>
      </c>
      <c r="AM1192" s="6"/>
    </row>
    <row r="1193" spans="1:39" x14ac:dyDescent="0.2">
      <c r="A1193" t="str">
        <f>IFERROR(IF(AND(A1182=A1183,A1183=A1184,A1184=A1185,A1185=A1186,A1186=A1187,A1187=A1188,A1188=A1189,A1189=A1190,A1190=A1191,A1191=A1192),IF(A1192+1&gt;MATCH(0,Input_Lieferant!$B$9:$B$158,-1),"",A1192+1),A1192),"")</f>
        <v/>
      </c>
      <c r="B1193" s="29"/>
      <c r="C1193" s="29"/>
      <c r="D1193" s="29" t="str">
        <f t="shared" si="103"/>
        <v/>
      </c>
      <c r="E1193" s="29"/>
      <c r="F1193" s="29"/>
      <c r="G1193" t="str">
        <f>IF(A1193&lt;&gt;"", _xlfn.IFNA(INDEX(Grunddaten!$A$9:$R$134,MATCH(A1193,Input_Lieferant!$B$9:$B$134,0),MATCH(Z1193,Grunddaten!$A$8:$R$8,0)),""), "")&amp;""</f>
        <v/>
      </c>
      <c r="H1193" s="29"/>
      <c r="I1193" s="29"/>
      <c r="J1193" s="29"/>
      <c r="K1193" s="29"/>
      <c r="L1193" s="29"/>
      <c r="M1193" s="29"/>
      <c r="N1193" s="29"/>
      <c r="O1193" s="29"/>
      <c r="P1193" s="29"/>
      <c r="Q1193" s="29"/>
      <c r="R1193" s="29"/>
      <c r="S1193" s="29"/>
      <c r="T1193" s="29"/>
      <c r="U1193" s="29"/>
      <c r="V1193" s="29"/>
      <c r="W1193" s="29"/>
      <c r="X1193" s="29"/>
      <c r="Y1193" s="29"/>
      <c r="Z1193" s="29" t="str">
        <f t="shared" si="101"/>
        <v/>
      </c>
      <c r="AM1193" s="6"/>
    </row>
    <row r="1194" spans="1:39" x14ac:dyDescent="0.2">
      <c r="A1194" t="str">
        <f>IFERROR(IF(AND(A1183=A1184,A1184=A1185,A1185=A1186,A1186=A1187,A1187=A1188,A1188=A1189,A1189=A1190,A1190=A1191,A1191=A1192,A1192=A1193),IF(A1193+1&gt;MATCH(0,Input_Lieferant!$B$9:$B$158,-1),"",A1193+1),A1193),"")</f>
        <v/>
      </c>
      <c r="B1194" s="29"/>
      <c r="C1194" s="29"/>
      <c r="D1194" s="29" t="str">
        <f t="shared" si="103"/>
        <v/>
      </c>
      <c r="E1194" s="29"/>
      <c r="F1194" s="29"/>
      <c r="G1194" t="str">
        <f>IF(A1194&lt;&gt;"", _xlfn.IFNA(INDEX(Grunddaten!$A$9:$R$134,MATCH(A1194,Input_Lieferant!$B$9:$B$134,0),MATCH(Z1194,Grunddaten!$A$8:$R$8,0)),""), "")&amp;""</f>
        <v/>
      </c>
      <c r="H1194" s="29"/>
      <c r="I1194" s="29"/>
      <c r="J1194" s="29"/>
      <c r="K1194" s="29"/>
      <c r="L1194" s="29"/>
      <c r="M1194" s="29"/>
      <c r="N1194" s="29"/>
      <c r="O1194" s="29"/>
      <c r="P1194" s="29"/>
      <c r="Q1194" s="29"/>
      <c r="R1194" s="29"/>
      <c r="S1194" s="29"/>
      <c r="T1194" s="29"/>
      <c r="U1194" s="29"/>
      <c r="V1194" s="29"/>
      <c r="W1194" s="29"/>
      <c r="X1194" s="29"/>
      <c r="Y1194" s="29"/>
      <c r="Z1194" s="29" t="str">
        <f t="shared" si="101"/>
        <v/>
      </c>
      <c r="AM1194" s="6"/>
    </row>
    <row r="1195" spans="1:39" x14ac:dyDescent="0.2">
      <c r="A1195" t="str">
        <f>IFERROR(IF(AND(A1184=A1185,A1185=A1186,A1186=A1187,A1187=A1188,A1188=A1189,A1189=A1190,A1190=A1191,A1191=A1192,A1192=A1193,A1193=A1194),IF(A1194+1&gt;MATCH(0,Input_Lieferant!$B$9:$B$158,-1),"",A1194+1),A1194),"")</f>
        <v/>
      </c>
      <c r="B1195" s="29"/>
      <c r="C1195" s="29"/>
      <c r="D1195" s="29" t="str">
        <f t="shared" si="103"/>
        <v/>
      </c>
      <c r="E1195" s="29"/>
      <c r="F1195" s="29"/>
      <c r="G1195" t="str">
        <f>IF(A1195&lt;&gt;"", _xlfn.IFNA(INDEX(Grunddaten!$A$9:$R$134,MATCH(A1195,Input_Lieferant!$B$9:$B$134,0),MATCH(Z1195,Grunddaten!$A$8:$R$8,0)),""), "")&amp;""</f>
        <v/>
      </c>
      <c r="H1195" s="29"/>
      <c r="I1195" s="29"/>
      <c r="J1195" s="29"/>
      <c r="K1195" s="29"/>
      <c r="L1195" s="29"/>
      <c r="M1195" s="29"/>
      <c r="N1195" s="29"/>
      <c r="O1195" s="29"/>
      <c r="P1195" s="29"/>
      <c r="Q1195" s="29"/>
      <c r="R1195" s="29"/>
      <c r="S1195" s="29"/>
      <c r="T1195" s="29"/>
      <c r="U1195" s="29"/>
      <c r="V1195" s="29"/>
      <c r="W1195" s="29"/>
      <c r="X1195" s="29"/>
      <c r="Y1195" s="29"/>
      <c r="Z1195" s="29" t="str">
        <f t="shared" si="101"/>
        <v/>
      </c>
      <c r="AM1195" s="6"/>
    </row>
    <row r="1196" spans="1:39" x14ac:dyDescent="0.2">
      <c r="A1196" t="str">
        <f>IFERROR(IF(AND(A1185=A1186,A1186=A1187,A1187=A1188,A1188=A1189,A1189=A1190,A1190=A1191,A1191=A1192,A1192=A1193,A1193=A1194,A1194=A1195),IF(A1195+1&gt;MATCH(0,Input_Lieferant!$B$9:$B$158,-1),"",A1195+1),A1195),"")</f>
        <v/>
      </c>
      <c r="B1196" s="29"/>
      <c r="C1196" s="29"/>
      <c r="D1196" s="29" t="str">
        <f t="shared" si="103"/>
        <v/>
      </c>
      <c r="E1196" s="29"/>
      <c r="F1196" s="29"/>
      <c r="G1196" t="str">
        <f>IF(A1196&lt;&gt;"", _xlfn.IFNA(INDEX(Grunddaten!$A$9:$R$134,MATCH(A1196,Input_Lieferant!$B$9:$B$134,0),MATCH(Z1196,Grunddaten!$A$8:$R$8,0)),""), "")&amp;""</f>
        <v/>
      </c>
      <c r="H1196" s="29"/>
      <c r="I1196" s="29"/>
      <c r="J1196" s="29"/>
      <c r="K1196" s="29"/>
      <c r="L1196" s="29"/>
      <c r="M1196" s="29"/>
      <c r="N1196" s="29"/>
      <c r="O1196" s="29"/>
      <c r="P1196" s="29"/>
      <c r="Q1196" s="29"/>
      <c r="R1196" s="29"/>
      <c r="S1196" s="29"/>
      <c r="T1196" s="29"/>
      <c r="U1196" s="29"/>
      <c r="V1196" s="29"/>
      <c r="W1196" s="29"/>
      <c r="X1196" s="29"/>
      <c r="Y1196" s="29"/>
      <c r="Z1196" s="29" t="str">
        <f t="shared" si="101"/>
        <v/>
      </c>
      <c r="AM1196" s="6"/>
    </row>
    <row r="1197" spans="1:39" x14ac:dyDescent="0.2">
      <c r="A1197" t="str">
        <f>IFERROR(IF(AND(A1186=A1187,A1187=A1188,A1188=A1189,A1189=A1190,A1190=A1191,A1191=A1192,A1192=A1193,A1193=A1194,A1194=A1195,A1195=A1196),IF(A1196+1&gt;MATCH(0,Input_Lieferant!$B$9:$B$158,-1),"",A1196+1),A1196),"")</f>
        <v/>
      </c>
      <c r="B1197" s="29"/>
      <c r="C1197" s="29"/>
      <c r="D1197" s="29" t="str">
        <f t="shared" si="103"/>
        <v/>
      </c>
      <c r="E1197" s="29"/>
      <c r="F1197" s="29"/>
      <c r="G1197" t="str">
        <f>IF(A1197&lt;&gt;"", _xlfn.IFNA(INDEX(Grunddaten!$A$9:$R$134,MATCH(A1197,Input_Lieferant!$B$9:$B$134,0),MATCH(Z1197,Grunddaten!$A$8:$R$8,0)),""), "")&amp;""</f>
        <v/>
      </c>
      <c r="H1197" s="29"/>
      <c r="I1197" s="29"/>
      <c r="J1197" s="29"/>
      <c r="K1197" s="29"/>
      <c r="L1197" s="29"/>
      <c r="M1197" s="29"/>
      <c r="N1197" s="29"/>
      <c r="O1197" s="29"/>
      <c r="P1197" s="29"/>
      <c r="Q1197" s="29"/>
      <c r="R1197" s="29"/>
      <c r="S1197" s="29"/>
      <c r="T1197" s="29"/>
      <c r="U1197" s="29"/>
      <c r="V1197" s="29"/>
      <c r="W1197" s="29"/>
      <c r="X1197" s="29"/>
      <c r="Y1197" s="29"/>
      <c r="Z1197" s="29" t="str">
        <f t="shared" si="101"/>
        <v/>
      </c>
      <c r="AM1197" s="6"/>
    </row>
    <row r="1198" spans="1:39" x14ac:dyDescent="0.2">
      <c r="A1198" t="str">
        <f>IFERROR(IF(AND(A1187=A1188,A1188=A1189,A1189=A1190,A1190=A1191,A1191=A1192,A1192=A1193,A1193=A1194,A1194=A1195,A1195=A1196,A1196=A1197),IF(A1197+1&gt;MATCH(0,Input_Lieferant!$B$9:$B$158,-1),"",A1197+1),A1197),"")</f>
        <v/>
      </c>
      <c r="B1198" s="29"/>
      <c r="C1198" s="29"/>
      <c r="D1198" s="29" t="str">
        <f t="shared" si="103"/>
        <v/>
      </c>
      <c r="E1198" s="29"/>
      <c r="F1198" s="29"/>
      <c r="G1198" t="str">
        <f>IF(A1198&lt;&gt;"", _xlfn.IFNA(INDEX(Grunddaten!$A$9:$R$134,MATCH(A1198,Input_Lieferant!$B$9:$B$134,0),MATCH(Z1198,Grunddaten!$A$8:$R$8,0)),""), "")&amp;""</f>
        <v/>
      </c>
      <c r="H1198" s="29"/>
      <c r="I1198" s="29"/>
      <c r="J1198" s="29"/>
      <c r="K1198" s="29"/>
      <c r="L1198" s="29"/>
      <c r="M1198" s="29"/>
      <c r="N1198" s="29"/>
      <c r="O1198" s="29"/>
      <c r="P1198" s="29"/>
      <c r="Q1198" s="29"/>
      <c r="R1198" s="29"/>
      <c r="S1198" s="29"/>
      <c r="T1198" s="29"/>
      <c r="U1198" s="29"/>
      <c r="V1198" s="29"/>
      <c r="W1198" s="29"/>
      <c r="X1198" s="29"/>
      <c r="Y1198" s="29"/>
      <c r="Z1198" s="29" t="str">
        <f t="shared" si="101"/>
        <v/>
      </c>
      <c r="AM1198" s="6"/>
    </row>
    <row r="1199" spans="1:39" x14ac:dyDescent="0.2">
      <c r="A1199" t="str">
        <f>IFERROR(IF(AND(A1188=A1189,A1189=A1190,A1190=A1191,A1191=A1192,A1192=A1193,A1193=A1194,A1194=A1195,A1195=A1196,A1196=A1197,A1197=A1198),IF(A1198+1&gt;MATCH(0,Input_Lieferant!$B$9:$B$158,-1),"",A1198+1),A1198),"")</f>
        <v/>
      </c>
      <c r="B1199" s="29"/>
      <c r="C1199" s="29"/>
      <c r="D1199" s="29" t="str">
        <f t="shared" si="103"/>
        <v/>
      </c>
      <c r="E1199" s="29"/>
      <c r="F1199" s="29"/>
      <c r="G1199" t="str">
        <f>IF(A1199&lt;&gt;"", _xlfn.IFNA(INDEX(Grunddaten!$A$9:$R$134,MATCH(A1199,Input_Lieferant!$B$9:$B$134,0),MATCH(Z1199,Grunddaten!$A$8:$R$8,0)),""), "")&amp;""</f>
        <v/>
      </c>
      <c r="H1199" s="29"/>
      <c r="I1199" s="29"/>
      <c r="J1199" s="29"/>
      <c r="K1199" s="29"/>
      <c r="L1199" s="29"/>
      <c r="M1199" s="29"/>
      <c r="N1199" s="29"/>
      <c r="O1199" s="29"/>
      <c r="P1199" s="29"/>
      <c r="Q1199" s="29"/>
      <c r="R1199" s="29"/>
      <c r="S1199" s="29"/>
      <c r="T1199" s="29"/>
      <c r="U1199" s="29"/>
      <c r="V1199" s="29"/>
      <c r="W1199" s="29"/>
      <c r="X1199" s="29"/>
      <c r="Y1199" s="29"/>
      <c r="Z1199" s="29" t="str">
        <f t="shared" si="101"/>
        <v/>
      </c>
      <c r="AM1199" s="6"/>
    </row>
    <row r="1200" spans="1:39" x14ac:dyDescent="0.2">
      <c r="A1200" s="54" t="str">
        <f>IFERROR(IF(AND(A1189=A1190,A1190=A1191,A1191=A1192,A1192=A1193,A1193=A1194,A1194=A1195,A1195=A1196,A1196=A1197,A1197=A1198,A1198=A1199),IF(A1199+1&gt;MATCH(0,Input_Lieferant!$B$9:$B$158,-1),"",A1199+1),A1199),"")</f>
        <v/>
      </c>
      <c r="B1200" s="30"/>
      <c r="C1200" s="30"/>
      <c r="D1200" s="30" t="str">
        <f t="shared" ref="D1200:D1213" si="104">IF(A1200="","","001")</f>
        <v/>
      </c>
      <c r="E1200" s="30"/>
      <c r="F1200" s="30"/>
      <c r="G1200" s="54" t="str">
        <f>IF(A1200&lt;&gt;"", _xlfn.IFNA(INDEX(Grunddaten!$A$9:$R$134,MATCH(A1200,Input_Lieferant!$B$9:$B$134,0),MATCH(Z1200,Grunddaten!$A$8:$R$8,0)),""), "")&amp;""</f>
        <v/>
      </c>
      <c r="H1200" s="30"/>
      <c r="I1200" s="30"/>
      <c r="J1200" s="30"/>
      <c r="K1200" s="30"/>
      <c r="L1200" s="30"/>
      <c r="M1200" s="30"/>
      <c r="N1200" s="30"/>
      <c r="O1200" s="30"/>
      <c r="P1200" s="30"/>
      <c r="Q1200" s="30"/>
      <c r="R1200" s="30"/>
      <c r="S1200" s="30"/>
      <c r="T1200" s="30"/>
      <c r="U1200" s="30"/>
      <c r="V1200" s="30"/>
      <c r="W1200" s="30"/>
      <c r="X1200" s="30"/>
      <c r="Y1200" s="30"/>
      <c r="Z1200" s="89" t="str">
        <f t="shared" si="101"/>
        <v/>
      </c>
      <c r="AM1200" s="6"/>
    </row>
    <row r="1201" spans="1:39" x14ac:dyDescent="0.2">
      <c r="A1201" t="str">
        <f>IFERROR(IF(AND(A1190=A1191,A1191=A1192,A1192=A1193,A1193=A1194,A1194=A1195,A1195=A1196,A1196=A1197,A1197=A1198,A1198=A1199,A1199=A1200),IF(A1200+1&gt;MATCH(0,Input_Lieferant!$B$9:$B$158,-1),"",A1200+1),A1200),"")</f>
        <v/>
      </c>
      <c r="B1201" s="29"/>
      <c r="C1201" s="29"/>
      <c r="D1201" s="29" t="str">
        <f t="shared" si="104"/>
        <v/>
      </c>
      <c r="E1201" s="29"/>
      <c r="F1201" s="29"/>
      <c r="G1201" t="str">
        <f>IF(A1201&lt;&gt;"", _xlfn.IFNA(INDEX(Grunddaten!$A$9:$R$134,MATCH(A1201,Input_Lieferant!$B$9:$B$134,0),MATCH(Z1201,Grunddaten!$A$8:$R$8,0)),""), "")&amp;""</f>
        <v/>
      </c>
      <c r="H1201" s="29"/>
      <c r="I1201" s="29"/>
      <c r="J1201" s="29"/>
      <c r="K1201" s="29"/>
      <c r="L1201" s="29"/>
      <c r="M1201" s="29"/>
      <c r="N1201" s="29"/>
      <c r="O1201" s="29"/>
      <c r="P1201" s="29"/>
      <c r="Q1201" s="29"/>
      <c r="R1201" s="29"/>
      <c r="S1201" s="29"/>
      <c r="T1201" s="29"/>
      <c r="U1201" s="29"/>
      <c r="V1201" s="29"/>
      <c r="W1201" s="29"/>
      <c r="X1201" s="29"/>
      <c r="Y1201" s="29"/>
      <c r="Z1201" s="29" t="str">
        <f t="shared" si="101"/>
        <v/>
      </c>
      <c r="AM1201" s="6"/>
    </row>
    <row r="1202" spans="1:39" x14ac:dyDescent="0.2">
      <c r="A1202" t="str">
        <f>IFERROR(IF(AND(A1191=A1192,A1192=A1193,A1193=A1194,A1194=A1195,A1195=A1196,A1196=A1197,A1197=A1198,A1198=A1199,A1199=A1200,A1200=A1201),IF(A1201+1&gt;MATCH(0,Input_Lieferant!$B$9:$B$158,-1),"",A1201+1),A1201),"")</f>
        <v/>
      </c>
      <c r="B1202" s="29"/>
      <c r="C1202" s="29"/>
      <c r="D1202" s="29" t="str">
        <f t="shared" si="104"/>
        <v/>
      </c>
      <c r="E1202" s="29"/>
      <c r="F1202" s="29"/>
      <c r="G1202" t="str">
        <f>IF(A1202&lt;&gt;"", _xlfn.IFNA(INDEX(Grunddaten!$A$9:$R$134,MATCH(A1202,Input_Lieferant!$B$9:$B$134,0),MATCH(Z1202,Grunddaten!$A$8:$R$8,0)),""), "")&amp;""</f>
        <v/>
      </c>
      <c r="H1202" s="29"/>
      <c r="I1202" s="29"/>
      <c r="J1202" s="29"/>
      <c r="K1202" s="29"/>
      <c r="L1202" s="29"/>
      <c r="M1202" s="29"/>
      <c r="N1202" s="29"/>
      <c r="O1202" s="29"/>
      <c r="P1202" s="29"/>
      <c r="Q1202" s="29"/>
      <c r="R1202" s="29"/>
      <c r="S1202" s="29"/>
      <c r="T1202" s="29"/>
      <c r="U1202" s="29"/>
      <c r="V1202" s="29"/>
      <c r="W1202" s="29"/>
      <c r="X1202" s="29"/>
      <c r="Y1202" s="29"/>
      <c r="Z1202" s="29" t="str">
        <f t="shared" si="101"/>
        <v/>
      </c>
      <c r="AM1202" s="6"/>
    </row>
    <row r="1203" spans="1:39" x14ac:dyDescent="0.2">
      <c r="A1203" t="str">
        <f>IFERROR(IF(AND(A1192=A1193,A1193=A1194,A1194=A1195,A1195=A1196,A1196=A1197,A1197=A1198,A1198=A1199,A1199=A1200,A1200=A1201,A1201=A1202),IF(A1202+1&gt;MATCH(0,Input_Lieferant!$B$9:$B$158,-1),"",A1202+1),A1202),"")</f>
        <v/>
      </c>
      <c r="B1203" s="29"/>
      <c r="C1203" s="29"/>
      <c r="D1203" s="29" t="str">
        <f t="shared" si="104"/>
        <v/>
      </c>
      <c r="E1203" s="29"/>
      <c r="F1203" s="29"/>
      <c r="G1203" t="str">
        <f>IF(A1203&lt;&gt;"", _xlfn.IFNA(INDEX(Grunddaten!$A$9:$R$134,MATCH(A1203,Input_Lieferant!$B$9:$B$134,0),MATCH(Z1203,Grunddaten!$A$8:$R$8,0)),""), "")&amp;""</f>
        <v/>
      </c>
      <c r="H1203" s="29"/>
      <c r="I1203" s="29"/>
      <c r="J1203" s="29"/>
      <c r="K1203" s="29"/>
      <c r="L1203" s="29"/>
      <c r="M1203" s="29"/>
      <c r="N1203" s="29"/>
      <c r="O1203" s="29"/>
      <c r="P1203" s="29"/>
      <c r="Q1203" s="29"/>
      <c r="R1203" s="29"/>
      <c r="S1203" s="29"/>
      <c r="T1203" s="29"/>
      <c r="U1203" s="29"/>
      <c r="V1203" s="29"/>
      <c r="W1203" s="29"/>
      <c r="X1203" s="29"/>
      <c r="Y1203" s="29"/>
      <c r="Z1203" s="29" t="str">
        <f t="shared" si="101"/>
        <v/>
      </c>
      <c r="AM1203" s="6"/>
    </row>
    <row r="1204" spans="1:39" x14ac:dyDescent="0.2">
      <c r="A1204" t="str">
        <f>IFERROR(IF(AND(A1193=A1194,A1194=A1195,A1195=A1196,A1196=A1197,A1197=A1198,A1198=A1199,A1199=A1200,A1200=A1201,A1201=A1202,A1202=A1203),IF(A1203+1&gt;MATCH(0,Input_Lieferant!$B$9:$B$158,-1),"",A1203+1),A1203),"")</f>
        <v/>
      </c>
      <c r="B1204" s="29"/>
      <c r="C1204" s="29"/>
      <c r="D1204" s="29" t="str">
        <f t="shared" si="104"/>
        <v/>
      </c>
      <c r="E1204" s="29"/>
      <c r="F1204" s="29"/>
      <c r="G1204" t="str">
        <f>IF(A1204&lt;&gt;"", _xlfn.IFNA(INDEX(Grunddaten!$A$9:$R$134,MATCH(A1204,Input_Lieferant!$B$9:$B$134,0),MATCH(Z1204,Grunddaten!$A$8:$R$8,0)),""), "")&amp;""</f>
        <v/>
      </c>
      <c r="H1204" s="29"/>
      <c r="I1204" s="29"/>
      <c r="J1204" s="29"/>
      <c r="K1204" s="29"/>
      <c r="L1204" s="29"/>
      <c r="M1204" s="29"/>
      <c r="N1204" s="29"/>
      <c r="O1204" s="29"/>
      <c r="P1204" s="29"/>
      <c r="Q1204" s="29"/>
      <c r="R1204" s="29"/>
      <c r="S1204" s="29"/>
      <c r="T1204" s="29"/>
      <c r="U1204" s="29"/>
      <c r="V1204" s="29"/>
      <c r="W1204" s="29"/>
      <c r="X1204" s="29"/>
      <c r="Y1204" s="29"/>
      <c r="Z1204" s="29" t="str">
        <f t="shared" si="101"/>
        <v/>
      </c>
      <c r="AM1204" s="6"/>
    </row>
    <row r="1205" spans="1:39" x14ac:dyDescent="0.2">
      <c r="A1205" t="str">
        <f>IFERROR(IF(AND(A1194=A1195,A1195=A1196,A1196=A1197,A1197=A1198,A1198=A1199,A1199=A1200,A1200=A1201,A1201=A1202,A1202=A1203,A1203=A1204),IF(A1204+1&gt;MATCH(0,Input_Lieferant!$B$9:$B$158,-1),"",A1204+1),A1204),"")</f>
        <v/>
      </c>
      <c r="B1205" s="29"/>
      <c r="C1205" s="29"/>
      <c r="D1205" s="29" t="str">
        <f t="shared" si="104"/>
        <v/>
      </c>
      <c r="E1205" s="29" t="s">
        <v>178</v>
      </c>
      <c r="F1205" s="29" t="s">
        <v>178</v>
      </c>
      <c r="G1205" t="str">
        <f>IF(A1205&lt;&gt;"", _xlfn.IFNA(INDEX(Grunddaten!$A$9:$R$134,MATCH(A1205,Input_Lieferant!$B$9:$B$134,0),MATCH(Z1205,Grunddaten!$A$8:$R$8,0)),""), "")&amp;""</f>
        <v/>
      </c>
      <c r="H1205" s="29"/>
      <c r="I1205" s="29"/>
      <c r="J1205" s="29"/>
      <c r="K1205" s="29"/>
      <c r="L1205" s="29"/>
      <c r="M1205" s="29"/>
      <c r="N1205" s="29"/>
      <c r="O1205" s="29"/>
      <c r="P1205" s="29"/>
      <c r="Q1205" s="29"/>
      <c r="R1205" s="29"/>
      <c r="S1205" s="29"/>
      <c r="T1205" s="29"/>
      <c r="U1205" s="29"/>
      <c r="V1205" s="29"/>
      <c r="W1205" s="29"/>
      <c r="X1205" s="29"/>
      <c r="Y1205" s="29"/>
      <c r="Z1205" s="29" t="str">
        <f t="shared" si="101"/>
        <v/>
      </c>
      <c r="AM1205" s="6"/>
    </row>
    <row r="1206" spans="1:39" x14ac:dyDescent="0.2">
      <c r="A1206" t="str">
        <f>IFERROR(IF(AND(A1195=A1196,A1196=A1197,A1197=A1198,A1198=A1199,A1199=A1200,A1200=A1201,A1201=A1202,A1202=A1203,A1203=A1204,A1204=A1205),IF(A1205+1&gt;MATCH(0,Input_Lieferant!$B$9:$B$158,-1),"",A1205+1),A1205),"")</f>
        <v/>
      </c>
      <c r="B1206" s="29"/>
      <c r="C1206" s="29"/>
      <c r="D1206" s="29" t="str">
        <f t="shared" si="104"/>
        <v/>
      </c>
      <c r="E1206" s="29"/>
      <c r="F1206" s="29"/>
      <c r="G1206" t="str">
        <f>IF(A1206&lt;&gt;"", _xlfn.IFNA(INDEX(Grunddaten!$A$9:$R$134,MATCH(A1206,Input_Lieferant!$B$9:$B$134,0),MATCH(Z1206,Grunddaten!$A$8:$R$8,0)),""), "")&amp;""</f>
        <v/>
      </c>
      <c r="H1206" s="29"/>
      <c r="I1206" s="29"/>
      <c r="J1206" s="29"/>
      <c r="K1206" s="29"/>
      <c r="L1206" s="29"/>
      <c r="M1206" s="29"/>
      <c r="N1206" s="29"/>
      <c r="O1206" s="29"/>
      <c r="P1206" s="29"/>
      <c r="Q1206" s="29"/>
      <c r="R1206" s="29"/>
      <c r="S1206" s="29"/>
      <c r="T1206" s="29"/>
      <c r="U1206" s="29"/>
      <c r="V1206" s="29"/>
      <c r="W1206" s="29"/>
      <c r="X1206" s="29"/>
      <c r="Y1206" s="29"/>
      <c r="Z1206" s="29" t="str">
        <f t="shared" si="101"/>
        <v/>
      </c>
      <c r="AM1206" s="6"/>
    </row>
    <row r="1207" spans="1:39" x14ac:dyDescent="0.2">
      <c r="A1207" t="str">
        <f>IFERROR(IF(AND(A1196=A1197,A1197=A1198,A1198=A1199,A1199=A1200,A1200=A1201,A1201=A1202,A1202=A1203,A1203=A1204,A1204=A1205,A1205=A1206),IF(A1206+1&gt;MATCH(0,Input_Lieferant!$B$9:$B$158,-1),"",A1206+1),A1206),"")</f>
        <v/>
      </c>
      <c r="B1207" s="29"/>
      <c r="C1207" s="29"/>
      <c r="D1207" s="29" t="str">
        <f t="shared" si="104"/>
        <v/>
      </c>
      <c r="E1207" s="29"/>
      <c r="F1207" s="29"/>
      <c r="G1207" t="str">
        <f>IF(A1207&lt;&gt;"", _xlfn.IFNA(INDEX(Grunddaten!$A$9:$R$134,MATCH(A1207,Input_Lieferant!$B$9:$B$134,0),MATCH(Z1207,Grunddaten!$A$8:$R$8,0)),""), "")&amp;""</f>
        <v/>
      </c>
      <c r="H1207" s="29"/>
      <c r="I1207" s="29"/>
      <c r="J1207" s="29"/>
      <c r="K1207" s="29"/>
      <c r="L1207" s="29"/>
      <c r="M1207" s="29"/>
      <c r="N1207" s="29"/>
      <c r="O1207" s="29"/>
      <c r="P1207" s="29"/>
      <c r="Q1207" s="29"/>
      <c r="R1207" s="29"/>
      <c r="S1207" s="29"/>
      <c r="T1207" s="29"/>
      <c r="U1207" s="29"/>
      <c r="V1207" s="29"/>
      <c r="W1207" s="29"/>
      <c r="X1207" s="29"/>
      <c r="Y1207" s="29"/>
      <c r="Z1207" s="29" t="str">
        <f t="shared" si="101"/>
        <v/>
      </c>
      <c r="AM1207" s="6"/>
    </row>
    <row r="1208" spans="1:39" x14ac:dyDescent="0.2">
      <c r="A1208" t="str">
        <f>IFERROR(IF(AND(A1197=A1198,A1198=A1199,A1199=A1200,A1200=A1201,A1201=A1202,A1202=A1203,A1203=A1204,A1204=A1205,A1205=A1206,A1206=A1207),IF(A1207+1&gt;MATCH(0,Input_Lieferant!$B$9:$B$158,-1),"",A1207+1),A1207),"")</f>
        <v/>
      </c>
      <c r="B1208" s="29"/>
      <c r="C1208" s="29"/>
      <c r="D1208" s="29" t="str">
        <f t="shared" si="104"/>
        <v/>
      </c>
      <c r="E1208" s="29"/>
      <c r="F1208" s="29"/>
      <c r="G1208" t="str">
        <f>IF(A1208&lt;&gt;"", _xlfn.IFNA(INDEX(Grunddaten!$A$9:$R$134,MATCH(A1208,Input_Lieferant!$B$9:$B$134,0),MATCH(Z1208,Grunddaten!$A$8:$R$8,0)),""), "")&amp;""</f>
        <v/>
      </c>
      <c r="H1208" s="29"/>
      <c r="I1208" s="29"/>
      <c r="J1208" s="29"/>
      <c r="K1208" s="29"/>
      <c r="L1208" s="29"/>
      <c r="M1208" s="29"/>
      <c r="N1208" s="29"/>
      <c r="O1208" s="29"/>
      <c r="P1208" s="29"/>
      <c r="Q1208" s="29"/>
      <c r="R1208" s="29"/>
      <c r="S1208" s="29"/>
      <c r="T1208" s="29"/>
      <c r="U1208" s="29"/>
      <c r="V1208" s="29"/>
      <c r="W1208" s="29"/>
      <c r="X1208" s="29"/>
      <c r="Y1208" s="29"/>
      <c r="Z1208" s="29" t="str">
        <f t="shared" si="101"/>
        <v/>
      </c>
      <c r="AM1208" s="6"/>
    </row>
    <row r="1209" spans="1:39" x14ac:dyDescent="0.2">
      <c r="A1209" t="str">
        <f>IFERROR(IF(AND(A1198=A1199,A1199=A1200,A1200=A1201,A1201=A1202,A1202=A1203,A1203=A1204,A1204=A1205,A1205=A1206,A1206=A1207,A1207=A1208),IF(A1208+1&gt;MATCH(0,Input_Lieferant!$B$9:$B$158,-1),"",A1208+1),A1208),"")</f>
        <v/>
      </c>
      <c r="B1209" s="29"/>
      <c r="C1209" s="29"/>
      <c r="D1209" s="29" t="str">
        <f t="shared" si="104"/>
        <v/>
      </c>
      <c r="E1209" s="29"/>
      <c r="F1209" s="29"/>
      <c r="G1209" t="str">
        <f>IF(A1209&lt;&gt;"", _xlfn.IFNA(INDEX(Grunddaten!$A$9:$R$134,MATCH(A1209,Input_Lieferant!$B$9:$B$134,0),MATCH(Z1209,Grunddaten!$A$8:$R$8,0)),""), "")&amp;""</f>
        <v/>
      </c>
      <c r="H1209" s="29"/>
      <c r="I1209" s="29"/>
      <c r="J1209" s="29"/>
      <c r="K1209" s="29"/>
      <c r="L1209" s="29"/>
      <c r="M1209" s="29"/>
      <c r="N1209" s="29"/>
      <c r="O1209" s="29"/>
      <c r="P1209" s="29"/>
      <c r="Q1209" s="29"/>
      <c r="R1209" s="29"/>
      <c r="S1209" s="29"/>
      <c r="T1209" s="29"/>
      <c r="U1209" s="29"/>
      <c r="V1209" s="29"/>
      <c r="W1209" s="29"/>
      <c r="X1209" s="29"/>
      <c r="Y1209" s="29"/>
      <c r="Z1209" s="29" t="str">
        <f t="shared" si="101"/>
        <v/>
      </c>
      <c r="AM1209" s="6"/>
    </row>
    <row r="1210" spans="1:39" x14ac:dyDescent="0.2">
      <c r="A1210" t="str">
        <f>IFERROR(IF(AND(A1199=A1200,A1200=A1201,A1201=A1202,A1202=A1203,A1203=A1204,A1204=A1205,A1205=A1206,A1206=A1207,A1207=A1208,A1208=A1209),IF(A1209+1&gt;MATCH(0,Input_Lieferant!$B$9:$B$158,-1),"",A1209+1),A1209),"")</f>
        <v/>
      </c>
      <c r="B1210" s="29"/>
      <c r="C1210" s="29"/>
      <c r="D1210" s="29" t="str">
        <f t="shared" si="104"/>
        <v/>
      </c>
      <c r="E1210" s="29"/>
      <c r="F1210" s="29"/>
      <c r="G1210" t="str">
        <f>IF(A1210&lt;&gt;"", _xlfn.IFNA(INDEX(Grunddaten!$A$9:$R$134,MATCH(A1210,Input_Lieferant!$B$9:$B$134,0),MATCH(Z1210,Grunddaten!$A$8:$R$8,0)),""), "")&amp;""</f>
        <v/>
      </c>
      <c r="H1210" s="29"/>
      <c r="I1210" s="29"/>
      <c r="J1210" s="29"/>
      <c r="K1210" s="29"/>
      <c r="L1210" s="29"/>
      <c r="M1210" s="29"/>
      <c r="N1210" s="29"/>
      <c r="O1210" s="29"/>
      <c r="P1210" s="29"/>
      <c r="Q1210" s="29"/>
      <c r="R1210" s="29"/>
      <c r="S1210" s="29"/>
      <c r="T1210" s="29"/>
      <c r="U1210" s="29"/>
      <c r="V1210" s="29"/>
      <c r="W1210" s="29"/>
      <c r="X1210" s="29"/>
      <c r="Y1210" s="29"/>
      <c r="Z1210" s="29" t="str">
        <f t="shared" si="101"/>
        <v/>
      </c>
      <c r="AM1210" s="6"/>
    </row>
    <row r="1211" spans="1:39" x14ac:dyDescent="0.2">
      <c r="A1211" s="54" t="str">
        <f>IFERROR(IF(AND(A1200=A1201,A1201=A1202,A1202=A1203,A1203=A1204,A1204=A1205,A1205=A1206,A1206=A1207,A1207=A1208,A1208=A1209,A1209=A1210),IF(A1210+1&gt;MATCH(0,Input_Lieferant!$B$9:$B$158,-1),"",A1210+1),A1210),"")</f>
        <v/>
      </c>
      <c r="B1211" s="30"/>
      <c r="C1211" s="30"/>
      <c r="D1211" s="30" t="str">
        <f t="shared" si="104"/>
        <v/>
      </c>
      <c r="E1211" s="30"/>
      <c r="F1211" s="30"/>
      <c r="G1211" s="54" t="str">
        <f>IF(A1211&lt;&gt;"", _xlfn.IFNA(INDEX(Grunddaten!$A$9:$R$134,MATCH(A1211,Input_Lieferant!$B$9:$B$134,0),MATCH(Z1211,Grunddaten!$A$8:$R$8,0)),""), "")&amp;""</f>
        <v/>
      </c>
      <c r="H1211" s="30"/>
      <c r="I1211" s="30"/>
      <c r="J1211" s="30"/>
      <c r="K1211" s="30"/>
      <c r="L1211" s="30"/>
      <c r="M1211" s="30"/>
      <c r="N1211" s="30"/>
      <c r="O1211" s="30"/>
      <c r="P1211" s="30"/>
      <c r="Q1211" s="30"/>
      <c r="R1211" s="30"/>
      <c r="S1211" s="30"/>
      <c r="T1211" s="30"/>
      <c r="U1211" s="30"/>
      <c r="V1211" s="30"/>
      <c r="W1211" s="30"/>
      <c r="X1211" s="30"/>
      <c r="Y1211" s="30"/>
      <c r="Z1211" s="89" t="str">
        <f t="shared" si="101"/>
        <v/>
      </c>
      <c r="AM1211" s="6"/>
    </row>
    <row r="1212" spans="1:39" x14ac:dyDescent="0.2">
      <c r="A1212" t="str">
        <f>IFERROR(IF(AND(A1201=A1202,A1202=A1203,A1203=A1204,A1204=A1205,A1205=A1206,A1206=A1207,A1207=A1208,A1208=A1209,A1209=A1210,A1210=A1211),IF(A1211+1&gt;MATCH(0,Input_Lieferant!$B$9:$B$158,-1),"",A1211+1),A1211),"")</f>
        <v/>
      </c>
      <c r="B1212" s="29"/>
      <c r="C1212" s="29"/>
      <c r="D1212" s="29" t="str">
        <f t="shared" si="104"/>
        <v/>
      </c>
      <c r="E1212" s="29"/>
      <c r="F1212" s="29"/>
      <c r="G1212" t="str">
        <f>IF(A1212&lt;&gt;"", _xlfn.IFNA(INDEX(Grunddaten!$A$9:$R$134,MATCH(A1212,Input_Lieferant!$B$9:$B$134,0),MATCH(Z1212,Grunddaten!$A$8:$R$8,0)),""), "")&amp;""</f>
        <v/>
      </c>
      <c r="H1212" s="29"/>
      <c r="I1212" s="29"/>
      <c r="J1212" s="29"/>
      <c r="K1212" s="29"/>
      <c r="L1212" s="29"/>
      <c r="M1212" s="29"/>
      <c r="N1212" s="29"/>
      <c r="O1212" s="29"/>
      <c r="P1212" s="29"/>
      <c r="Q1212" s="29"/>
      <c r="R1212" s="29"/>
      <c r="S1212" s="29"/>
      <c r="T1212" s="29"/>
      <c r="U1212" s="29"/>
      <c r="V1212" s="29"/>
      <c r="W1212" s="29"/>
      <c r="X1212" s="29"/>
      <c r="Y1212" s="29"/>
      <c r="Z1212" s="29" t="str">
        <f t="shared" si="101"/>
        <v/>
      </c>
      <c r="AM1212" s="6"/>
    </row>
    <row r="1213" spans="1:39" x14ac:dyDescent="0.2">
      <c r="A1213" t="str">
        <f>IFERROR(IF(AND(A1202=A1203,A1203=A1204,A1204=A1205,A1205=A1206,A1206=A1207,A1207=A1208,A1208=A1209,A1209=A1210,A1210=A1211,A1211=A1212),IF(A1212+1&gt;MATCH(0,Input_Lieferant!$B$9:$B$158,-1),"",A1212+1),A1212),"")</f>
        <v/>
      </c>
      <c r="B1213" s="29"/>
      <c r="C1213" s="29"/>
      <c r="D1213" s="29" t="str">
        <f t="shared" si="104"/>
        <v/>
      </c>
      <c r="E1213" s="29"/>
      <c r="F1213" s="29"/>
      <c r="G1213" t="str">
        <f>IF(A1213&lt;&gt;"", _xlfn.IFNA(INDEX(Grunddaten!$A$9:$R$134,MATCH(A1213,Input_Lieferant!$B$9:$B$134,0),MATCH(Z1213,Grunddaten!$A$8:$R$8,0)),""), "")&amp;""</f>
        <v/>
      </c>
      <c r="H1213" s="29"/>
      <c r="I1213" s="29"/>
      <c r="J1213" s="29"/>
      <c r="K1213" s="29"/>
      <c r="L1213" s="29"/>
      <c r="M1213" s="29"/>
      <c r="N1213" s="29"/>
      <c r="O1213" s="29"/>
      <c r="P1213" s="29"/>
      <c r="Q1213" s="29"/>
      <c r="R1213" s="29"/>
      <c r="S1213" s="29"/>
      <c r="T1213" s="29"/>
      <c r="U1213" s="29"/>
      <c r="V1213" s="29"/>
      <c r="W1213" s="29"/>
      <c r="X1213" s="29"/>
      <c r="Y1213" s="29"/>
      <c r="Z1213" s="29" t="str">
        <f t="shared" si="101"/>
        <v/>
      </c>
      <c r="AM1213" s="6"/>
    </row>
    <row r="1214" spans="1:39" x14ac:dyDescent="0.2">
      <c r="A1214" t="str">
        <f>IFERROR(IF(AND(A1203=A1204,A1204=A1205,A1205=A1206,A1206=A1207,A1207=A1208,A1208=A1209,A1209=A1210,A1210=A1211,A1211=A1212,A1212=A1213),IF(A1213+1&gt;MATCH(0,Input_Lieferant!$B$9:$B$158,-1),"",A1213+1),A1213),"")</f>
        <v/>
      </c>
      <c r="B1214" s="29"/>
      <c r="C1214" s="29"/>
      <c r="D1214" s="29" t="str">
        <f t="shared" ref="D1214:D1227" si="105">IF(A1214="","","001")</f>
        <v/>
      </c>
      <c r="E1214" s="29"/>
      <c r="F1214" s="29"/>
      <c r="G1214" t="str">
        <f>IF(A1214&lt;&gt;"", _xlfn.IFNA(INDEX(Grunddaten!$A$9:$R$134,MATCH(A1214,Input_Lieferant!$B$9:$B$134,0),MATCH(Z1214,Grunddaten!$A$8:$R$8,0)),""), "")&amp;""</f>
        <v/>
      </c>
      <c r="H1214" s="29"/>
      <c r="I1214" s="29"/>
      <c r="J1214" s="29"/>
      <c r="K1214" s="29"/>
      <c r="L1214" s="29"/>
      <c r="M1214" s="29"/>
      <c r="N1214" s="29"/>
      <c r="O1214" s="29"/>
      <c r="P1214" s="29"/>
      <c r="Q1214" s="29"/>
      <c r="R1214" s="29"/>
      <c r="S1214" s="29"/>
      <c r="T1214" s="29"/>
      <c r="U1214" s="29"/>
      <c r="V1214" s="29"/>
      <c r="W1214" s="29"/>
      <c r="X1214" s="29"/>
      <c r="Y1214" s="29"/>
      <c r="Z1214" s="29" t="str">
        <f t="shared" si="101"/>
        <v/>
      </c>
      <c r="AM1214" s="6"/>
    </row>
    <row r="1215" spans="1:39" x14ac:dyDescent="0.2">
      <c r="A1215" t="str">
        <f>IFERROR(IF(AND(A1204=A1205,A1205=A1206,A1206=A1207,A1207=A1208,A1208=A1209,A1209=A1210,A1210=A1211,A1211=A1212,A1212=A1213,A1213=A1214),IF(A1214+1&gt;MATCH(0,Input_Lieferant!$B$9:$B$158,-1),"",A1214+1),A1214),"")</f>
        <v/>
      </c>
      <c r="B1215" s="29"/>
      <c r="C1215" s="29"/>
      <c r="D1215" s="29" t="str">
        <f t="shared" si="105"/>
        <v/>
      </c>
      <c r="E1215" s="29"/>
      <c r="F1215" s="29"/>
      <c r="G1215" t="str">
        <f>IF(A1215&lt;&gt;"", _xlfn.IFNA(INDEX(Grunddaten!$A$9:$R$134,MATCH(A1215,Input_Lieferant!$B$9:$B$134,0),MATCH(Z1215,Grunddaten!$A$8:$R$8,0)),""), "")&amp;""</f>
        <v/>
      </c>
      <c r="H1215" s="29"/>
      <c r="I1215" s="29"/>
      <c r="J1215" s="29"/>
      <c r="K1215" s="29"/>
      <c r="L1215" s="29"/>
      <c r="M1215" s="29"/>
      <c r="N1215" s="29"/>
      <c r="O1215" s="29"/>
      <c r="P1215" s="29"/>
      <c r="Q1215" s="29"/>
      <c r="R1215" s="29"/>
      <c r="S1215" s="29"/>
      <c r="T1215" s="29"/>
      <c r="U1215" s="29"/>
      <c r="V1215" s="29"/>
      <c r="W1215" s="29"/>
      <c r="X1215" s="29"/>
      <c r="Y1215" s="29"/>
      <c r="Z1215" s="29" t="str">
        <f t="shared" si="101"/>
        <v/>
      </c>
      <c r="AM1215" s="6"/>
    </row>
    <row r="1216" spans="1:39" x14ac:dyDescent="0.2">
      <c r="A1216" t="str">
        <f>IFERROR(IF(AND(A1205=A1206,A1206=A1207,A1207=A1208,A1208=A1209,A1209=A1210,A1210=A1211,A1211=A1212,A1212=A1213,A1213=A1214,A1214=A1215),IF(A1215+1&gt;MATCH(0,Input_Lieferant!$B$9:$B$158,-1),"",A1215+1),A1215),"")</f>
        <v/>
      </c>
      <c r="B1216" s="29"/>
      <c r="C1216" s="29"/>
      <c r="D1216" s="29" t="str">
        <f t="shared" si="105"/>
        <v/>
      </c>
      <c r="E1216" s="29"/>
      <c r="F1216" s="29"/>
      <c r="G1216" t="str">
        <f>IF(A1216&lt;&gt;"", _xlfn.IFNA(INDEX(Grunddaten!$A$9:$R$134,MATCH(A1216,Input_Lieferant!$B$9:$B$134,0),MATCH(Z1216,Grunddaten!$A$8:$R$8,0)),""), "")&amp;""</f>
        <v/>
      </c>
      <c r="H1216" s="29"/>
      <c r="I1216" s="29"/>
      <c r="J1216" s="29"/>
      <c r="K1216" s="29"/>
      <c r="L1216" s="29"/>
      <c r="M1216" s="29"/>
      <c r="N1216" s="29"/>
      <c r="O1216" s="29"/>
      <c r="P1216" s="29"/>
      <c r="Q1216" s="29"/>
      <c r="R1216" s="29"/>
      <c r="S1216" s="29"/>
      <c r="T1216" s="29"/>
      <c r="U1216" s="29"/>
      <c r="V1216" s="29"/>
      <c r="W1216" s="29"/>
      <c r="X1216" s="29"/>
      <c r="Y1216" s="29"/>
      <c r="Z1216" s="29" t="str">
        <f t="shared" si="101"/>
        <v/>
      </c>
      <c r="AM1216" s="6"/>
    </row>
    <row r="1217" spans="1:39" x14ac:dyDescent="0.2">
      <c r="A1217" t="str">
        <f>IFERROR(IF(AND(A1206=A1207,A1207=A1208,A1208=A1209,A1209=A1210,A1210=A1211,A1211=A1212,A1212=A1213,A1213=A1214,A1214=A1215,A1215=A1216),IF(A1216+1&gt;MATCH(0,Input_Lieferant!$B$9:$B$158,-1),"",A1216+1),A1216),"")</f>
        <v/>
      </c>
      <c r="B1217" s="29"/>
      <c r="C1217" s="29"/>
      <c r="D1217" s="29" t="str">
        <f t="shared" si="105"/>
        <v/>
      </c>
      <c r="E1217" s="29"/>
      <c r="F1217" s="29"/>
      <c r="G1217" t="str">
        <f>IF(A1217&lt;&gt;"", _xlfn.IFNA(INDEX(Grunddaten!$A$9:$R$134,MATCH(A1217,Input_Lieferant!$B$9:$B$134,0),MATCH(Z1217,Grunddaten!$A$8:$R$8,0)),""), "")&amp;""</f>
        <v/>
      </c>
      <c r="H1217" s="29"/>
      <c r="I1217" s="29"/>
      <c r="J1217" s="29"/>
      <c r="K1217" s="29"/>
      <c r="L1217" s="29"/>
      <c r="M1217" s="29"/>
      <c r="N1217" s="29"/>
      <c r="O1217" s="29"/>
      <c r="P1217" s="29"/>
      <c r="Q1217" s="29"/>
      <c r="R1217" s="29"/>
      <c r="S1217" s="29"/>
      <c r="T1217" s="29"/>
      <c r="U1217" s="29"/>
      <c r="V1217" s="29"/>
      <c r="W1217" s="29"/>
      <c r="X1217" s="29"/>
      <c r="Y1217" s="29"/>
      <c r="Z1217" s="29" t="str">
        <f t="shared" si="101"/>
        <v/>
      </c>
      <c r="AM1217" s="6"/>
    </row>
    <row r="1218" spans="1:39" x14ac:dyDescent="0.2">
      <c r="A1218" t="str">
        <f>IFERROR(IF(AND(A1207=A1208,A1208=A1209,A1209=A1210,A1210=A1211,A1211=A1212,A1212=A1213,A1213=A1214,A1214=A1215,A1215=A1216,A1216=A1217),IF(A1217+1&gt;MATCH(0,Input_Lieferant!$B$9:$B$158,-1),"",A1217+1),A1217),"")</f>
        <v/>
      </c>
      <c r="B1218" s="29"/>
      <c r="C1218" s="29"/>
      <c r="D1218" s="29" t="str">
        <f t="shared" si="105"/>
        <v/>
      </c>
      <c r="E1218" s="29"/>
      <c r="F1218" s="29"/>
      <c r="G1218" t="str">
        <f>IF(A1218&lt;&gt;"", _xlfn.IFNA(INDEX(Grunddaten!$A$9:$R$134,MATCH(A1218,Input_Lieferant!$B$9:$B$134,0),MATCH(Z1218,Grunddaten!$A$8:$R$8,0)),""), "")&amp;""</f>
        <v/>
      </c>
      <c r="H1218" s="29"/>
      <c r="I1218" s="29"/>
      <c r="J1218" s="29"/>
      <c r="K1218" s="29"/>
      <c r="L1218" s="29"/>
      <c r="M1218" s="29"/>
      <c r="N1218" s="29"/>
      <c r="O1218" s="29"/>
      <c r="P1218" s="29"/>
      <c r="Q1218" s="29"/>
      <c r="R1218" s="29"/>
      <c r="S1218" s="29"/>
      <c r="T1218" s="29"/>
      <c r="U1218" s="29"/>
      <c r="V1218" s="29"/>
      <c r="W1218" s="29"/>
      <c r="X1218" s="29"/>
      <c r="Y1218" s="29"/>
      <c r="Z1218" s="29" t="str">
        <f t="shared" si="101"/>
        <v/>
      </c>
      <c r="AM1218" s="6"/>
    </row>
    <row r="1219" spans="1:39" x14ac:dyDescent="0.2">
      <c r="A1219" t="str">
        <f>IFERROR(IF(AND(A1208=A1209,A1209=A1210,A1210=A1211,A1211=A1212,A1212=A1213,A1213=A1214,A1214=A1215,A1215=A1216,A1216=A1217,A1217=A1218),IF(A1218+1&gt;MATCH(0,Input_Lieferant!$B$9:$B$158,-1),"",A1218+1),A1218),"")</f>
        <v/>
      </c>
      <c r="B1219" s="29"/>
      <c r="C1219" s="29"/>
      <c r="D1219" s="29" t="str">
        <f t="shared" si="105"/>
        <v/>
      </c>
      <c r="E1219" s="29" t="s">
        <v>178</v>
      </c>
      <c r="F1219" s="29" t="s">
        <v>178</v>
      </c>
      <c r="G1219" t="str">
        <f>IF(A1219&lt;&gt;"", _xlfn.IFNA(INDEX(Grunddaten!$A$9:$R$134,MATCH(A1219,Input_Lieferant!$B$9:$B$134,0),MATCH(Z1219,Grunddaten!$A$8:$R$8,0)),""), "")&amp;""</f>
        <v/>
      </c>
      <c r="H1219" s="29"/>
      <c r="I1219" s="29"/>
      <c r="J1219" s="29"/>
      <c r="K1219" s="29"/>
      <c r="L1219" s="29"/>
      <c r="M1219" s="29"/>
      <c r="N1219" s="29"/>
      <c r="O1219" s="29"/>
      <c r="P1219" s="29"/>
      <c r="Q1219" s="29"/>
      <c r="R1219" s="29"/>
      <c r="S1219" s="29"/>
      <c r="T1219" s="29"/>
      <c r="U1219" s="29"/>
      <c r="V1219" s="29"/>
      <c r="W1219" s="29"/>
      <c r="X1219" s="29"/>
      <c r="Y1219" s="29"/>
      <c r="Z1219" s="29" t="str">
        <f t="shared" si="101"/>
        <v/>
      </c>
      <c r="AM1219" s="6"/>
    </row>
    <row r="1220" spans="1:39" x14ac:dyDescent="0.2">
      <c r="A1220" t="str">
        <f>IFERROR(IF(AND(A1209=A1210,A1210=A1211,A1211=A1212,A1212=A1213,A1213=A1214,A1214=A1215,A1215=A1216,A1216=A1217,A1217=A1218,A1218=A1219),IF(A1219+1&gt;MATCH(0,Input_Lieferant!$B$9:$B$158,-1),"",A1219+1),A1219),"")</f>
        <v/>
      </c>
      <c r="B1220" s="29"/>
      <c r="C1220" s="29"/>
      <c r="D1220" s="29" t="str">
        <f t="shared" si="105"/>
        <v/>
      </c>
      <c r="E1220" s="29"/>
      <c r="F1220" s="29"/>
      <c r="G1220" t="str">
        <f>IF(A1220&lt;&gt;"", _xlfn.IFNA(INDEX(Grunddaten!$A$9:$R$134,MATCH(A1220,Input_Lieferant!$B$9:$B$134,0),MATCH(Z1220,Grunddaten!$A$8:$R$8,0)),""), "")&amp;""</f>
        <v/>
      </c>
      <c r="H1220" s="29"/>
      <c r="I1220" s="29"/>
      <c r="J1220" s="29"/>
      <c r="K1220" s="29"/>
      <c r="L1220" s="29"/>
      <c r="M1220" s="29"/>
      <c r="N1220" s="29"/>
      <c r="O1220" s="29"/>
      <c r="P1220" s="29"/>
      <c r="Q1220" s="29"/>
      <c r="R1220" s="29"/>
      <c r="S1220" s="29"/>
      <c r="T1220" s="29"/>
      <c r="U1220" s="29"/>
      <c r="V1220" s="29"/>
      <c r="W1220" s="29"/>
      <c r="X1220" s="29"/>
      <c r="Y1220" s="29"/>
      <c r="Z1220" s="29" t="str">
        <f t="shared" si="101"/>
        <v/>
      </c>
      <c r="AM1220" s="6"/>
    </row>
    <row r="1221" spans="1:39" x14ac:dyDescent="0.2">
      <c r="A1221" t="str">
        <f>IFERROR(IF(AND(A1210=A1211,A1211=A1212,A1212=A1213,A1213=A1214,A1214=A1215,A1215=A1216,A1216=A1217,A1217=A1218,A1218=A1219,A1219=A1220),IF(A1220+1&gt;MATCH(0,Input_Lieferant!$B$9:$B$158,-1),"",A1220+1),A1220),"")</f>
        <v/>
      </c>
      <c r="B1221" s="29"/>
      <c r="C1221" s="29"/>
      <c r="D1221" s="29" t="str">
        <f t="shared" si="105"/>
        <v/>
      </c>
      <c r="E1221" s="29"/>
      <c r="F1221" s="29"/>
      <c r="G1221" t="str">
        <f>IF(A1221&lt;&gt;"", _xlfn.IFNA(INDEX(Grunddaten!$A$9:$R$134,MATCH(A1221,Input_Lieferant!$B$9:$B$134,0),MATCH(Z1221,Grunddaten!$A$8:$R$8,0)),""), "")&amp;""</f>
        <v/>
      </c>
      <c r="H1221" s="29"/>
      <c r="I1221" s="29"/>
      <c r="J1221" s="29"/>
      <c r="K1221" s="29"/>
      <c r="L1221" s="29"/>
      <c r="M1221" s="29"/>
      <c r="N1221" s="29"/>
      <c r="O1221" s="29"/>
      <c r="P1221" s="29"/>
      <c r="Q1221" s="29"/>
      <c r="R1221" s="29"/>
      <c r="S1221" s="29"/>
      <c r="T1221" s="29"/>
      <c r="U1221" s="29"/>
      <c r="V1221" s="29"/>
      <c r="W1221" s="29"/>
      <c r="X1221" s="29"/>
      <c r="Y1221" s="29"/>
      <c r="Z1221" s="29" t="str">
        <f t="shared" si="101"/>
        <v/>
      </c>
      <c r="AM1221" s="6"/>
    </row>
    <row r="1222" spans="1:39" x14ac:dyDescent="0.2">
      <c r="A1222" s="54" t="str">
        <f>IFERROR(IF(AND(A1211=A1212,A1212=A1213,A1213=A1214,A1214=A1215,A1215=A1216,A1216=A1217,A1217=A1218,A1218=A1219,A1219=A1220,A1220=A1221),IF(A1221+1&gt;MATCH(0,Input_Lieferant!$B$9:$B$158,-1),"",A1221+1),A1221),"")</f>
        <v/>
      </c>
      <c r="B1222" s="30"/>
      <c r="C1222" s="30"/>
      <c r="D1222" s="30" t="str">
        <f t="shared" si="105"/>
        <v/>
      </c>
      <c r="E1222" s="30"/>
      <c r="F1222" s="30"/>
      <c r="G1222" s="54" t="str">
        <f>IF(A1222&lt;&gt;"", _xlfn.IFNA(INDEX(Grunddaten!$A$9:$R$134,MATCH(A1222,Input_Lieferant!$B$9:$B$134,0),MATCH(Z1222,Grunddaten!$A$8:$R$8,0)),""), "")&amp;""</f>
        <v/>
      </c>
      <c r="H1222" s="30"/>
      <c r="I1222" s="30"/>
      <c r="J1222" s="30"/>
      <c r="K1222" s="30"/>
      <c r="L1222" s="30"/>
      <c r="M1222" s="30"/>
      <c r="N1222" s="30"/>
      <c r="O1222" s="30"/>
      <c r="P1222" s="30"/>
      <c r="Q1222" s="30"/>
      <c r="R1222" s="30"/>
      <c r="S1222" s="30"/>
      <c r="T1222" s="30"/>
      <c r="U1222" s="30"/>
      <c r="V1222" s="30"/>
      <c r="W1222" s="30"/>
      <c r="X1222" s="30"/>
      <c r="Y1222" s="30"/>
      <c r="Z1222" s="89" t="str">
        <f t="shared" si="101"/>
        <v/>
      </c>
      <c r="AM1222" s="6"/>
    </row>
    <row r="1223" spans="1:39" x14ac:dyDescent="0.2">
      <c r="A1223" t="str">
        <f>IFERROR(IF(AND(A1212=A1213,A1213=A1214,A1214=A1215,A1215=A1216,A1216=A1217,A1217=A1218,A1218=A1219,A1219=A1220,A1220=A1221,A1221=A1222),IF(A1222+1&gt;MATCH(0,Input_Lieferant!$B$9:$B$158,-1),"",A1222+1),A1222),"")</f>
        <v/>
      </c>
      <c r="B1223" s="29"/>
      <c r="C1223" s="29"/>
      <c r="D1223" s="29" t="str">
        <f t="shared" si="105"/>
        <v/>
      </c>
      <c r="E1223" s="29"/>
      <c r="F1223" s="29"/>
      <c r="G1223" t="str">
        <f>IF(A1223&lt;&gt;"", _xlfn.IFNA(INDEX(Grunddaten!$A$9:$R$134,MATCH(A1223,Input_Lieferant!$B$9:$B$134,0),MATCH(Z1223,Grunddaten!$A$8:$R$8,0)),""), "")&amp;""</f>
        <v/>
      </c>
      <c r="H1223" s="29"/>
      <c r="I1223" s="29"/>
      <c r="J1223" s="29"/>
      <c r="K1223" s="29"/>
      <c r="L1223" s="29"/>
      <c r="M1223" s="29"/>
      <c r="N1223" s="29"/>
      <c r="O1223" s="29"/>
      <c r="P1223" s="29"/>
      <c r="Q1223" s="29"/>
      <c r="R1223" s="29"/>
      <c r="S1223" s="29"/>
      <c r="T1223" s="29"/>
      <c r="U1223" s="29"/>
      <c r="V1223" s="29"/>
      <c r="W1223" s="29"/>
      <c r="X1223" s="29"/>
      <c r="Y1223" s="29"/>
      <c r="Z1223" s="29" t="str">
        <f t="shared" si="101"/>
        <v/>
      </c>
      <c r="AM1223" s="6"/>
    </row>
    <row r="1224" spans="1:39" x14ac:dyDescent="0.2">
      <c r="A1224" t="str">
        <f>IFERROR(IF(AND(A1213=A1214,A1214=A1215,A1215=A1216,A1216=A1217,A1217=A1218,A1218=A1219,A1219=A1220,A1220=A1221,A1221=A1222,A1222=A1223),IF(A1223+1&gt;MATCH(0,Input_Lieferant!$B$9:$B$158,-1),"",A1223+1),A1223),"")</f>
        <v/>
      </c>
      <c r="B1224" s="29"/>
      <c r="C1224" s="29"/>
      <c r="D1224" s="29" t="str">
        <f t="shared" si="105"/>
        <v/>
      </c>
      <c r="E1224" s="29"/>
      <c r="F1224" s="29"/>
      <c r="G1224" t="str">
        <f>IF(A1224&lt;&gt;"", _xlfn.IFNA(INDEX(Grunddaten!$A$9:$R$134,MATCH(A1224,Input_Lieferant!$B$9:$B$134,0),MATCH(Z1224,Grunddaten!$A$8:$R$8,0)),""), "")&amp;""</f>
        <v/>
      </c>
      <c r="H1224" s="29"/>
      <c r="I1224" s="29"/>
      <c r="J1224" s="29"/>
      <c r="K1224" s="29"/>
      <c r="L1224" s="29"/>
      <c r="M1224" s="29"/>
      <c r="N1224" s="29"/>
      <c r="O1224" s="29"/>
      <c r="P1224" s="29"/>
      <c r="Q1224" s="29"/>
      <c r="R1224" s="29"/>
      <c r="S1224" s="29"/>
      <c r="T1224" s="29"/>
      <c r="U1224" s="29"/>
      <c r="V1224" s="29"/>
      <c r="W1224" s="29"/>
      <c r="X1224" s="29"/>
      <c r="Y1224" s="29"/>
      <c r="Z1224" s="29" t="str">
        <f t="shared" si="101"/>
        <v/>
      </c>
      <c r="AM1224" s="6"/>
    </row>
    <row r="1225" spans="1:39" x14ac:dyDescent="0.2">
      <c r="A1225" t="str">
        <f>IFERROR(IF(AND(A1214=A1215,A1215=A1216,A1216=A1217,A1217=A1218,A1218=A1219,A1219=A1220,A1220=A1221,A1221=A1222,A1222=A1223,A1223=A1224),IF(A1224+1&gt;MATCH(0,Input_Lieferant!$B$9:$B$158,-1),"",A1224+1),A1224),"")</f>
        <v/>
      </c>
      <c r="B1225" s="29"/>
      <c r="C1225" s="29"/>
      <c r="D1225" s="29" t="str">
        <f t="shared" si="105"/>
        <v/>
      </c>
      <c r="E1225" s="29"/>
      <c r="F1225" s="29"/>
      <c r="G1225" t="str">
        <f>IF(A1225&lt;&gt;"", _xlfn.IFNA(INDEX(Grunddaten!$A$9:$R$134,MATCH(A1225,Input_Lieferant!$B$9:$B$134,0),MATCH(Z1225,Grunddaten!$A$8:$R$8,0)),""), "")&amp;""</f>
        <v/>
      </c>
      <c r="H1225" s="29"/>
      <c r="I1225" s="29"/>
      <c r="J1225" s="29"/>
      <c r="K1225" s="29"/>
      <c r="L1225" s="29"/>
      <c r="M1225" s="29"/>
      <c r="N1225" s="29"/>
      <c r="O1225" s="29"/>
      <c r="P1225" s="29"/>
      <c r="Q1225" s="29"/>
      <c r="R1225" s="29"/>
      <c r="S1225" s="29"/>
      <c r="T1225" s="29"/>
      <c r="U1225" s="29"/>
      <c r="V1225" s="29"/>
      <c r="W1225" s="29"/>
      <c r="X1225" s="29"/>
      <c r="Y1225" s="29"/>
      <c r="Z1225" s="29" t="str">
        <f t="shared" si="101"/>
        <v/>
      </c>
      <c r="AM1225" s="6"/>
    </row>
    <row r="1226" spans="1:39" x14ac:dyDescent="0.2">
      <c r="A1226" t="str">
        <f>IFERROR(IF(AND(A1215=A1216,A1216=A1217,A1217=A1218,A1218=A1219,A1219=A1220,A1220=A1221,A1221=A1222,A1222=A1223,A1223=A1224,A1224=A1225),IF(A1225+1&gt;MATCH(0,Input_Lieferant!$B$9:$B$158,-1),"",A1225+1),A1225),"")</f>
        <v/>
      </c>
      <c r="B1226" s="29"/>
      <c r="C1226" s="29"/>
      <c r="D1226" s="29" t="str">
        <f t="shared" si="105"/>
        <v/>
      </c>
      <c r="E1226" s="29"/>
      <c r="F1226" s="29"/>
      <c r="G1226" t="str">
        <f>IF(A1226&lt;&gt;"", _xlfn.IFNA(INDEX(Grunddaten!$A$9:$R$134,MATCH(A1226,Input_Lieferant!$B$9:$B$134,0),MATCH(Z1226,Grunddaten!$A$8:$R$8,0)),""), "")&amp;""</f>
        <v/>
      </c>
      <c r="H1226" s="29"/>
      <c r="I1226" s="29"/>
      <c r="J1226" s="29"/>
      <c r="K1226" s="29"/>
      <c r="L1226" s="29"/>
      <c r="M1226" s="29"/>
      <c r="N1226" s="29"/>
      <c r="O1226" s="29"/>
      <c r="P1226" s="29"/>
      <c r="Q1226" s="29"/>
      <c r="R1226" s="29"/>
      <c r="S1226" s="29"/>
      <c r="T1226" s="29"/>
      <c r="U1226" s="29"/>
      <c r="V1226" s="29"/>
      <c r="W1226" s="29"/>
      <c r="X1226" s="29"/>
      <c r="Y1226" s="29"/>
      <c r="Z1226" s="29" t="str">
        <f t="shared" si="101"/>
        <v/>
      </c>
      <c r="AM1226" s="6"/>
    </row>
    <row r="1227" spans="1:39" x14ac:dyDescent="0.2">
      <c r="A1227" t="str">
        <f>IFERROR(IF(AND(A1216=A1217,A1217=A1218,A1218=A1219,A1219=A1220,A1220=A1221,A1221=A1222,A1222=A1223,A1223=A1224,A1224=A1225,A1225=A1226),IF(A1226+1&gt;MATCH(0,Input_Lieferant!$B$9:$B$158,-1),"",A1226+1),A1226),"")</f>
        <v/>
      </c>
      <c r="B1227" s="29"/>
      <c r="C1227" s="29"/>
      <c r="D1227" s="29" t="str">
        <f t="shared" si="105"/>
        <v/>
      </c>
      <c r="E1227" s="29"/>
      <c r="F1227" s="29"/>
      <c r="G1227" t="str">
        <f>IF(A1227&lt;&gt;"", _xlfn.IFNA(INDEX(Grunddaten!$A$9:$R$134,MATCH(A1227,Input_Lieferant!$B$9:$B$134,0),MATCH(Z1227,Grunddaten!$A$8:$R$8,0)),""), "")&amp;""</f>
        <v/>
      </c>
      <c r="H1227" s="29"/>
      <c r="I1227" s="29"/>
      <c r="J1227" s="29"/>
      <c r="K1227" s="29"/>
      <c r="L1227" s="29"/>
      <c r="M1227" s="29"/>
      <c r="N1227" s="29"/>
      <c r="O1227" s="29"/>
      <c r="P1227" s="29"/>
      <c r="Q1227" s="29"/>
      <c r="R1227" s="29"/>
      <c r="S1227" s="29"/>
      <c r="T1227" s="29"/>
      <c r="U1227" s="29"/>
      <c r="V1227" s="29"/>
      <c r="W1227" s="29"/>
      <c r="X1227" s="29"/>
      <c r="Y1227" s="29"/>
      <c r="Z1227" s="29" t="str">
        <f t="shared" si="101"/>
        <v/>
      </c>
      <c r="AM1227" s="6"/>
    </row>
    <row r="1228" spans="1:39" x14ac:dyDescent="0.2">
      <c r="A1228" t="str">
        <f>IFERROR(IF(AND(A1217=A1218,A1218=A1219,A1219=A1220,A1220=A1221,A1221=A1222,A1222=A1223,A1223=A1224,A1224=A1225,A1225=A1226,A1226=A1227),IF(A1227+1&gt;MATCH(0,Input_Lieferant!$B$9:$B$158,-1),"",A1227+1),A1227),"")</f>
        <v/>
      </c>
      <c r="B1228" s="29"/>
      <c r="C1228" s="29"/>
      <c r="D1228" s="29" t="str">
        <f t="shared" ref="D1228:D1241" si="106">IF(A1228="","","001")</f>
        <v/>
      </c>
      <c r="E1228" s="29"/>
      <c r="F1228" s="29"/>
      <c r="G1228" t="str">
        <f>IF(A1228&lt;&gt;"", _xlfn.IFNA(INDEX(Grunddaten!$A$9:$R$134,MATCH(A1228,Input_Lieferant!$B$9:$B$134,0),MATCH(Z1228,Grunddaten!$A$8:$R$8,0)),""), "")&amp;""</f>
        <v/>
      </c>
      <c r="H1228" s="29"/>
      <c r="I1228" s="29"/>
      <c r="J1228" s="29"/>
      <c r="K1228" s="29"/>
      <c r="L1228" s="29"/>
      <c r="M1228" s="29"/>
      <c r="N1228" s="29"/>
      <c r="O1228" s="29"/>
      <c r="P1228" s="29"/>
      <c r="Q1228" s="29"/>
      <c r="R1228" s="29"/>
      <c r="S1228" s="29"/>
      <c r="T1228" s="29"/>
      <c r="U1228" s="29"/>
      <c r="V1228" s="29"/>
      <c r="W1228" s="29"/>
      <c r="X1228" s="29"/>
      <c r="Y1228" s="29"/>
      <c r="Z1228" s="29" t="str">
        <f t="shared" si="101"/>
        <v/>
      </c>
      <c r="AM1228" s="6"/>
    </row>
    <row r="1229" spans="1:39" x14ac:dyDescent="0.2">
      <c r="A1229" t="str">
        <f>IFERROR(IF(AND(A1218=A1219,A1219=A1220,A1220=A1221,A1221=A1222,A1222=A1223,A1223=A1224,A1224=A1225,A1225=A1226,A1226=A1227,A1227=A1228),IF(A1228+1&gt;MATCH(0,Input_Lieferant!$B$9:$B$158,-1),"",A1228+1),A1228),"")</f>
        <v/>
      </c>
      <c r="B1229" s="29"/>
      <c r="C1229" s="29"/>
      <c r="D1229" s="29" t="str">
        <f t="shared" si="106"/>
        <v/>
      </c>
      <c r="E1229" s="29"/>
      <c r="F1229" s="29"/>
      <c r="G1229" t="str">
        <f>IF(A1229&lt;&gt;"", _xlfn.IFNA(INDEX(Grunddaten!$A$9:$R$134,MATCH(A1229,Input_Lieferant!$B$9:$B$134,0),MATCH(Z1229,Grunddaten!$A$8:$R$8,0)),""), "")&amp;""</f>
        <v/>
      </c>
      <c r="H1229" s="29"/>
      <c r="I1229" s="29"/>
      <c r="J1229" s="29"/>
      <c r="K1229" s="29"/>
      <c r="L1229" s="29"/>
      <c r="M1229" s="29"/>
      <c r="N1229" s="29"/>
      <c r="O1229" s="29"/>
      <c r="P1229" s="29"/>
      <c r="Q1229" s="29"/>
      <c r="R1229" s="29"/>
      <c r="S1229" s="29"/>
      <c r="T1229" s="29"/>
      <c r="U1229" s="29"/>
      <c r="V1229" s="29"/>
      <c r="W1229" s="29"/>
      <c r="X1229" s="29"/>
      <c r="Y1229" s="29"/>
      <c r="Z1229" s="29" t="str">
        <f t="shared" si="101"/>
        <v/>
      </c>
      <c r="AM1229" s="6"/>
    </row>
    <row r="1230" spans="1:39" x14ac:dyDescent="0.2">
      <c r="A1230" t="str">
        <f>IFERROR(IF(AND(A1219=A1220,A1220=A1221,A1221=A1222,A1222=A1223,A1223=A1224,A1224=A1225,A1225=A1226,A1226=A1227,A1227=A1228,A1228=A1229),IF(A1229+1&gt;MATCH(0,Input_Lieferant!$B$9:$B$158,-1),"",A1229+1),A1229),"")</f>
        <v/>
      </c>
      <c r="B1230" s="29"/>
      <c r="C1230" s="29"/>
      <c r="D1230" s="29" t="str">
        <f t="shared" si="106"/>
        <v/>
      </c>
      <c r="E1230" s="29"/>
      <c r="F1230" s="29"/>
      <c r="G1230" t="str">
        <f>IF(A1230&lt;&gt;"", _xlfn.IFNA(INDEX(Grunddaten!$A$9:$R$134,MATCH(A1230,Input_Lieferant!$B$9:$B$134,0),MATCH(Z1230,Grunddaten!$A$8:$R$8,0)),""), "")&amp;""</f>
        <v/>
      </c>
      <c r="H1230" s="29"/>
      <c r="I1230" s="29"/>
      <c r="J1230" s="29"/>
      <c r="K1230" s="29"/>
      <c r="L1230" s="29"/>
      <c r="M1230" s="29"/>
      <c r="N1230" s="29"/>
      <c r="O1230" s="29"/>
      <c r="P1230" s="29"/>
      <c r="Q1230" s="29"/>
      <c r="R1230" s="29"/>
      <c r="S1230" s="29"/>
      <c r="T1230" s="29"/>
      <c r="U1230" s="29"/>
      <c r="V1230" s="29"/>
      <c r="W1230" s="29"/>
      <c r="X1230" s="29"/>
      <c r="Y1230" s="29"/>
      <c r="Z1230" s="29" t="str">
        <f t="shared" ref="Z1230:Z1293" si="107">IF(A1230&lt;&gt;"", Z1219&amp;"","")</f>
        <v/>
      </c>
      <c r="AM1230" s="6"/>
    </row>
    <row r="1231" spans="1:39" x14ac:dyDescent="0.2">
      <c r="A1231" t="str">
        <f>IFERROR(IF(AND(A1220=A1221,A1221=A1222,A1222=A1223,A1223=A1224,A1224=A1225,A1225=A1226,A1226=A1227,A1227=A1228,A1228=A1229,A1229=A1230),IF(A1230+1&gt;MATCH(0,Input_Lieferant!$B$9:$B$158,-1),"",A1230+1),A1230),"")</f>
        <v/>
      </c>
      <c r="B1231" s="29"/>
      <c r="C1231" s="29"/>
      <c r="D1231" s="29" t="str">
        <f t="shared" si="106"/>
        <v/>
      </c>
      <c r="E1231" s="29"/>
      <c r="F1231" s="29"/>
      <c r="G1231" t="str">
        <f>IF(A1231&lt;&gt;"", _xlfn.IFNA(INDEX(Grunddaten!$A$9:$R$134,MATCH(A1231,Input_Lieferant!$B$9:$B$134,0),MATCH(Z1231,Grunddaten!$A$8:$R$8,0)),""), "")&amp;""</f>
        <v/>
      </c>
      <c r="H1231" s="29"/>
      <c r="I1231" s="29"/>
      <c r="J1231" s="29"/>
      <c r="K1231" s="29"/>
      <c r="L1231" s="29"/>
      <c r="M1231" s="29"/>
      <c r="N1231" s="29"/>
      <c r="O1231" s="29"/>
      <c r="P1231" s="29"/>
      <c r="Q1231" s="29"/>
      <c r="R1231" s="29"/>
      <c r="S1231" s="29"/>
      <c r="T1231" s="29"/>
      <c r="U1231" s="29"/>
      <c r="V1231" s="29"/>
      <c r="W1231" s="29"/>
      <c r="X1231" s="29"/>
      <c r="Y1231" s="29"/>
      <c r="Z1231" s="29" t="str">
        <f t="shared" si="107"/>
        <v/>
      </c>
      <c r="AM1231" s="6"/>
    </row>
    <row r="1232" spans="1:39" x14ac:dyDescent="0.2">
      <c r="A1232" t="str">
        <f>IFERROR(IF(AND(A1221=A1222,A1222=A1223,A1223=A1224,A1224=A1225,A1225=A1226,A1226=A1227,A1227=A1228,A1228=A1229,A1229=A1230,A1230=A1231),IF(A1231+1&gt;MATCH(0,Input_Lieferant!$B$9:$B$158,-1),"",A1231+1),A1231),"")</f>
        <v/>
      </c>
      <c r="B1232" s="29"/>
      <c r="C1232" s="29"/>
      <c r="D1232" s="29" t="str">
        <f t="shared" si="106"/>
        <v/>
      </c>
      <c r="E1232" s="29"/>
      <c r="F1232" s="29"/>
      <c r="G1232" t="str">
        <f>IF(A1232&lt;&gt;"", _xlfn.IFNA(INDEX(Grunddaten!$A$9:$R$134,MATCH(A1232,Input_Lieferant!$B$9:$B$134,0),MATCH(Z1232,Grunddaten!$A$8:$R$8,0)),""), "")&amp;""</f>
        <v/>
      </c>
      <c r="H1232" s="29"/>
      <c r="I1232" s="29"/>
      <c r="J1232" s="29"/>
      <c r="K1232" s="29"/>
      <c r="L1232" s="29"/>
      <c r="M1232" s="29"/>
      <c r="N1232" s="29"/>
      <c r="O1232" s="29"/>
      <c r="P1232" s="29"/>
      <c r="Q1232" s="29"/>
      <c r="R1232" s="29"/>
      <c r="S1232" s="29"/>
      <c r="T1232" s="29"/>
      <c r="U1232" s="29"/>
      <c r="V1232" s="29"/>
      <c r="W1232" s="29"/>
      <c r="X1232" s="29"/>
      <c r="Y1232" s="29"/>
      <c r="Z1232" s="29" t="str">
        <f t="shared" si="107"/>
        <v/>
      </c>
      <c r="AM1232" s="6"/>
    </row>
    <row r="1233" spans="1:39" x14ac:dyDescent="0.2">
      <c r="A1233" s="54" t="str">
        <f>IFERROR(IF(AND(A1222=A1223,A1223=A1224,A1224=A1225,A1225=A1226,A1226=A1227,A1227=A1228,A1228=A1229,A1229=A1230,A1230=A1231,A1231=A1232),IF(A1232+1&gt;MATCH(0,Input_Lieferant!$B$9:$B$158,-1),"",A1232+1),A1232),"")</f>
        <v/>
      </c>
      <c r="B1233" s="30"/>
      <c r="C1233" s="30"/>
      <c r="D1233" s="30" t="str">
        <f t="shared" si="106"/>
        <v/>
      </c>
      <c r="E1233" s="30" t="s">
        <v>178</v>
      </c>
      <c r="F1233" s="30" t="s">
        <v>178</v>
      </c>
      <c r="G1233" s="54" t="str">
        <f>IF(A1233&lt;&gt;"", _xlfn.IFNA(INDEX(Grunddaten!$A$9:$R$134,MATCH(A1233,Input_Lieferant!$B$9:$B$134,0),MATCH(Z1233,Grunddaten!$A$8:$R$8,0)),""), "")&amp;""</f>
        <v/>
      </c>
      <c r="H1233" s="30"/>
      <c r="I1233" s="30"/>
      <c r="J1233" s="30"/>
      <c r="K1233" s="30"/>
      <c r="L1233" s="30"/>
      <c r="M1233" s="30"/>
      <c r="N1233" s="30"/>
      <c r="O1233" s="30"/>
      <c r="P1233" s="30"/>
      <c r="Q1233" s="30"/>
      <c r="R1233" s="30"/>
      <c r="S1233" s="30"/>
      <c r="T1233" s="30"/>
      <c r="U1233" s="30"/>
      <c r="V1233" s="30"/>
      <c r="W1233" s="30"/>
      <c r="X1233" s="30"/>
      <c r="Y1233" s="30"/>
      <c r="Z1233" s="89" t="str">
        <f t="shared" si="107"/>
        <v/>
      </c>
      <c r="AM1233" s="6"/>
    </row>
    <row r="1234" spans="1:39" x14ac:dyDescent="0.2">
      <c r="A1234" t="str">
        <f>IFERROR(IF(AND(A1223=A1224,A1224=A1225,A1225=A1226,A1226=A1227,A1227=A1228,A1228=A1229,A1229=A1230,A1230=A1231,A1231=A1232,A1232=A1233),IF(A1233+1&gt;MATCH(0,Input_Lieferant!$B$9:$B$158,-1),"",A1233+1),A1233),"")</f>
        <v/>
      </c>
      <c r="B1234" s="29"/>
      <c r="C1234" s="29"/>
      <c r="D1234" s="29" t="str">
        <f t="shared" si="106"/>
        <v/>
      </c>
      <c r="E1234" s="29"/>
      <c r="F1234" s="29"/>
      <c r="G1234" t="str">
        <f>IF(A1234&lt;&gt;"", _xlfn.IFNA(INDEX(Grunddaten!$A$9:$R$134,MATCH(A1234,Input_Lieferant!$B$9:$B$134,0),MATCH(Z1234,Grunddaten!$A$8:$R$8,0)),""), "")&amp;""</f>
        <v/>
      </c>
      <c r="H1234" s="29"/>
      <c r="I1234" s="29"/>
      <c r="J1234" s="29"/>
      <c r="K1234" s="29"/>
      <c r="L1234" s="29"/>
      <c r="M1234" s="29"/>
      <c r="N1234" s="29"/>
      <c r="O1234" s="29"/>
      <c r="P1234" s="29"/>
      <c r="Q1234" s="29"/>
      <c r="R1234" s="29"/>
      <c r="S1234" s="29"/>
      <c r="T1234" s="29"/>
      <c r="U1234" s="29"/>
      <c r="V1234" s="29"/>
      <c r="W1234" s="29"/>
      <c r="X1234" s="29"/>
      <c r="Y1234" s="29"/>
      <c r="Z1234" s="29" t="str">
        <f t="shared" si="107"/>
        <v/>
      </c>
      <c r="AM1234" s="6"/>
    </row>
    <row r="1235" spans="1:39" x14ac:dyDescent="0.2">
      <c r="A1235" t="str">
        <f>IFERROR(IF(AND(A1224=A1225,A1225=A1226,A1226=A1227,A1227=A1228,A1228=A1229,A1229=A1230,A1230=A1231,A1231=A1232,A1232=A1233,A1233=A1234),IF(A1234+1&gt;MATCH(0,Input_Lieferant!$B$9:$B$158,-1),"",A1234+1),A1234),"")</f>
        <v/>
      </c>
      <c r="B1235" s="29"/>
      <c r="C1235" s="29"/>
      <c r="D1235" s="29" t="str">
        <f t="shared" si="106"/>
        <v/>
      </c>
      <c r="E1235" s="29"/>
      <c r="F1235" s="29"/>
      <c r="G1235" t="str">
        <f>IF(A1235&lt;&gt;"", _xlfn.IFNA(INDEX(Grunddaten!$A$9:$R$134,MATCH(A1235,Input_Lieferant!$B$9:$B$134,0),MATCH(Z1235,Grunddaten!$A$8:$R$8,0)),""), "")&amp;""</f>
        <v/>
      </c>
      <c r="H1235" s="29"/>
      <c r="I1235" s="29"/>
      <c r="J1235" s="29"/>
      <c r="K1235" s="29"/>
      <c r="L1235" s="29"/>
      <c r="M1235" s="29"/>
      <c r="N1235" s="29"/>
      <c r="O1235" s="29"/>
      <c r="P1235" s="29"/>
      <c r="Q1235" s="29"/>
      <c r="R1235" s="29"/>
      <c r="S1235" s="29"/>
      <c r="T1235" s="29"/>
      <c r="U1235" s="29"/>
      <c r="V1235" s="29"/>
      <c r="W1235" s="29"/>
      <c r="X1235" s="29"/>
      <c r="Y1235" s="29"/>
      <c r="Z1235" s="29" t="str">
        <f t="shared" si="107"/>
        <v/>
      </c>
      <c r="AM1235" s="6"/>
    </row>
    <row r="1236" spans="1:39" x14ac:dyDescent="0.2">
      <c r="A1236" t="str">
        <f>IFERROR(IF(AND(A1225=A1226,A1226=A1227,A1227=A1228,A1228=A1229,A1229=A1230,A1230=A1231,A1231=A1232,A1232=A1233,A1233=A1234,A1234=A1235),IF(A1235+1&gt;MATCH(0,Input_Lieferant!$B$9:$B$158,-1),"",A1235+1),A1235),"")</f>
        <v/>
      </c>
      <c r="B1236" s="29"/>
      <c r="C1236" s="29"/>
      <c r="D1236" s="29" t="str">
        <f t="shared" si="106"/>
        <v/>
      </c>
      <c r="E1236" s="29"/>
      <c r="F1236" s="29"/>
      <c r="G1236" t="str">
        <f>IF(A1236&lt;&gt;"", _xlfn.IFNA(INDEX(Grunddaten!$A$9:$R$134,MATCH(A1236,Input_Lieferant!$B$9:$B$134,0),MATCH(Z1236,Grunddaten!$A$8:$R$8,0)),""), "")&amp;""</f>
        <v/>
      </c>
      <c r="H1236" s="29"/>
      <c r="I1236" s="29"/>
      <c r="J1236" s="29"/>
      <c r="K1236" s="29"/>
      <c r="L1236" s="29"/>
      <c r="M1236" s="29"/>
      <c r="N1236" s="29"/>
      <c r="O1236" s="29"/>
      <c r="P1236" s="29"/>
      <c r="Q1236" s="29"/>
      <c r="R1236" s="29"/>
      <c r="S1236" s="29"/>
      <c r="T1236" s="29"/>
      <c r="U1236" s="29"/>
      <c r="V1236" s="29"/>
      <c r="W1236" s="29"/>
      <c r="X1236" s="29"/>
      <c r="Y1236" s="29"/>
      <c r="Z1236" s="29" t="str">
        <f t="shared" si="107"/>
        <v/>
      </c>
      <c r="AM1236" s="6"/>
    </row>
    <row r="1237" spans="1:39" x14ac:dyDescent="0.2">
      <c r="A1237" t="str">
        <f>IFERROR(IF(AND(A1226=A1227,A1227=A1228,A1228=A1229,A1229=A1230,A1230=A1231,A1231=A1232,A1232=A1233,A1233=A1234,A1234=A1235,A1235=A1236),IF(A1236+1&gt;MATCH(0,Input_Lieferant!$B$9:$B$158,-1),"",A1236+1),A1236),"")</f>
        <v/>
      </c>
      <c r="B1237" s="29"/>
      <c r="C1237" s="29"/>
      <c r="D1237" s="29" t="str">
        <f t="shared" si="106"/>
        <v/>
      </c>
      <c r="E1237" s="29"/>
      <c r="F1237" s="29"/>
      <c r="G1237" t="str">
        <f>IF(A1237&lt;&gt;"", _xlfn.IFNA(INDEX(Grunddaten!$A$9:$R$134,MATCH(A1237,Input_Lieferant!$B$9:$B$134,0),MATCH(Z1237,Grunddaten!$A$8:$R$8,0)),""), "")&amp;""</f>
        <v/>
      </c>
      <c r="H1237" s="29"/>
      <c r="I1237" s="29"/>
      <c r="J1237" s="29"/>
      <c r="K1237" s="29"/>
      <c r="L1237" s="29"/>
      <c r="M1237" s="29"/>
      <c r="N1237" s="29"/>
      <c r="O1237" s="29"/>
      <c r="P1237" s="29"/>
      <c r="Q1237" s="29"/>
      <c r="R1237" s="29"/>
      <c r="S1237" s="29"/>
      <c r="T1237" s="29"/>
      <c r="U1237" s="29"/>
      <c r="V1237" s="29"/>
      <c r="W1237" s="29"/>
      <c r="X1237" s="29"/>
      <c r="Y1237" s="29"/>
      <c r="Z1237" s="29" t="str">
        <f t="shared" si="107"/>
        <v/>
      </c>
      <c r="AM1237" s="6"/>
    </row>
    <row r="1238" spans="1:39" x14ac:dyDescent="0.2">
      <c r="A1238" t="str">
        <f>IFERROR(IF(AND(A1227=A1228,A1228=A1229,A1229=A1230,A1230=A1231,A1231=A1232,A1232=A1233,A1233=A1234,A1234=A1235,A1235=A1236,A1236=A1237),IF(A1237+1&gt;MATCH(0,Input_Lieferant!$B$9:$B$158,-1),"",A1237+1),A1237),"")</f>
        <v/>
      </c>
      <c r="B1238" s="29"/>
      <c r="C1238" s="29"/>
      <c r="D1238" s="29" t="str">
        <f t="shared" si="106"/>
        <v/>
      </c>
      <c r="E1238" s="29"/>
      <c r="F1238" s="29"/>
      <c r="G1238" t="str">
        <f>IF(A1238&lt;&gt;"", _xlfn.IFNA(INDEX(Grunddaten!$A$9:$R$134,MATCH(A1238,Input_Lieferant!$B$9:$B$134,0),MATCH(Z1238,Grunddaten!$A$8:$R$8,0)),""), "")&amp;""</f>
        <v/>
      </c>
      <c r="H1238" s="29"/>
      <c r="I1238" s="29"/>
      <c r="J1238" s="29"/>
      <c r="K1238" s="29"/>
      <c r="L1238" s="29"/>
      <c r="M1238" s="29"/>
      <c r="N1238" s="29"/>
      <c r="O1238" s="29"/>
      <c r="P1238" s="29"/>
      <c r="Q1238" s="29"/>
      <c r="R1238" s="29"/>
      <c r="S1238" s="29"/>
      <c r="T1238" s="29"/>
      <c r="U1238" s="29"/>
      <c r="V1238" s="29"/>
      <c r="W1238" s="29"/>
      <c r="X1238" s="29"/>
      <c r="Y1238" s="29"/>
      <c r="Z1238" s="29" t="str">
        <f t="shared" si="107"/>
        <v/>
      </c>
      <c r="AM1238" s="6"/>
    </row>
    <row r="1239" spans="1:39" x14ac:dyDescent="0.2">
      <c r="A1239" t="str">
        <f>IFERROR(IF(AND(A1228=A1229,A1229=A1230,A1230=A1231,A1231=A1232,A1232=A1233,A1233=A1234,A1234=A1235,A1235=A1236,A1236=A1237,A1237=A1238),IF(A1238+1&gt;MATCH(0,Input_Lieferant!$B$9:$B$158,-1),"",A1238+1),A1238),"")</f>
        <v/>
      </c>
      <c r="B1239" s="29"/>
      <c r="C1239" s="29"/>
      <c r="D1239" s="29" t="str">
        <f t="shared" si="106"/>
        <v/>
      </c>
      <c r="E1239" s="29"/>
      <c r="F1239" s="29"/>
      <c r="G1239" t="str">
        <f>IF(A1239&lt;&gt;"", _xlfn.IFNA(INDEX(Grunddaten!$A$9:$R$134,MATCH(A1239,Input_Lieferant!$B$9:$B$134,0),MATCH(Z1239,Grunddaten!$A$8:$R$8,0)),""), "")&amp;""</f>
        <v/>
      </c>
      <c r="H1239" s="29"/>
      <c r="I1239" s="29"/>
      <c r="J1239" s="29"/>
      <c r="K1239" s="29"/>
      <c r="L1239" s="29"/>
      <c r="M1239" s="29"/>
      <c r="N1239" s="29"/>
      <c r="O1239" s="29"/>
      <c r="P1239" s="29"/>
      <c r="Q1239" s="29"/>
      <c r="R1239" s="29"/>
      <c r="S1239" s="29"/>
      <c r="T1239" s="29"/>
      <c r="U1239" s="29"/>
      <c r="V1239" s="29"/>
      <c r="W1239" s="29"/>
      <c r="X1239" s="29"/>
      <c r="Y1239" s="29"/>
      <c r="Z1239" s="29" t="str">
        <f t="shared" si="107"/>
        <v/>
      </c>
      <c r="AM1239" s="6"/>
    </row>
    <row r="1240" spans="1:39" x14ac:dyDescent="0.2">
      <c r="A1240" t="str">
        <f>IFERROR(IF(AND(A1229=A1230,A1230=A1231,A1231=A1232,A1232=A1233,A1233=A1234,A1234=A1235,A1235=A1236,A1236=A1237,A1237=A1238,A1238=A1239),IF(A1239+1&gt;MATCH(0,Input_Lieferant!$B$9:$B$158,-1),"",A1239+1),A1239),"")</f>
        <v/>
      </c>
      <c r="B1240" s="29"/>
      <c r="C1240" s="29"/>
      <c r="D1240" s="29" t="str">
        <f t="shared" si="106"/>
        <v/>
      </c>
      <c r="E1240" s="29"/>
      <c r="F1240" s="29"/>
      <c r="G1240" t="str">
        <f>IF(A1240&lt;&gt;"", _xlfn.IFNA(INDEX(Grunddaten!$A$9:$R$134,MATCH(A1240,Input_Lieferant!$B$9:$B$134,0),MATCH(Z1240,Grunddaten!$A$8:$R$8,0)),""), "")&amp;""</f>
        <v/>
      </c>
      <c r="H1240" s="29"/>
      <c r="I1240" s="29"/>
      <c r="J1240" s="29"/>
      <c r="K1240" s="29"/>
      <c r="L1240" s="29"/>
      <c r="M1240" s="29"/>
      <c r="N1240" s="29"/>
      <c r="O1240" s="29"/>
      <c r="P1240" s="29"/>
      <c r="Q1240" s="29"/>
      <c r="R1240" s="29"/>
      <c r="S1240" s="29"/>
      <c r="T1240" s="29"/>
      <c r="U1240" s="29"/>
      <c r="V1240" s="29"/>
      <c r="W1240" s="29"/>
      <c r="X1240" s="29"/>
      <c r="Y1240" s="29"/>
      <c r="Z1240" s="29" t="str">
        <f t="shared" si="107"/>
        <v/>
      </c>
      <c r="AM1240" s="6"/>
    </row>
    <row r="1241" spans="1:39" x14ac:dyDescent="0.2">
      <c r="A1241" t="str">
        <f>IFERROR(IF(AND(A1230=A1231,A1231=A1232,A1232=A1233,A1233=A1234,A1234=A1235,A1235=A1236,A1236=A1237,A1237=A1238,A1238=A1239,A1239=A1240),IF(A1240+1&gt;MATCH(0,Input_Lieferant!$B$9:$B$158,-1),"",A1240+1),A1240),"")</f>
        <v/>
      </c>
      <c r="B1241" s="29"/>
      <c r="C1241" s="29"/>
      <c r="D1241" s="29" t="str">
        <f t="shared" si="106"/>
        <v/>
      </c>
      <c r="E1241" s="29"/>
      <c r="F1241" s="29"/>
      <c r="G1241" t="str">
        <f>IF(A1241&lt;&gt;"", _xlfn.IFNA(INDEX(Grunddaten!$A$9:$R$134,MATCH(A1241,Input_Lieferant!$B$9:$B$134,0),MATCH(Z1241,Grunddaten!$A$8:$R$8,0)),""), "")&amp;""</f>
        <v/>
      </c>
      <c r="H1241" s="29"/>
      <c r="I1241" s="29"/>
      <c r="J1241" s="29"/>
      <c r="K1241" s="29"/>
      <c r="L1241" s="29"/>
      <c r="M1241" s="29"/>
      <c r="N1241" s="29"/>
      <c r="O1241" s="29"/>
      <c r="P1241" s="29"/>
      <c r="Q1241" s="29"/>
      <c r="R1241" s="29"/>
      <c r="S1241" s="29"/>
      <c r="T1241" s="29"/>
      <c r="U1241" s="29"/>
      <c r="V1241" s="29"/>
      <c r="W1241" s="29"/>
      <c r="X1241" s="29"/>
      <c r="Y1241" s="29"/>
      <c r="Z1241" s="29" t="str">
        <f t="shared" si="107"/>
        <v/>
      </c>
      <c r="AM1241" s="6"/>
    </row>
    <row r="1242" spans="1:39" x14ac:dyDescent="0.2">
      <c r="A1242" t="str">
        <f>IFERROR(IF(AND(A1231=A1232,A1232=A1233,A1233=A1234,A1234=A1235,A1235=A1236,A1236=A1237,A1237=A1238,A1238=A1239,A1239=A1240,A1240=A1241),IF(A1241+1&gt;MATCH(0,Input_Lieferant!$B$9:$B$158,-1),"",A1241+1),A1241),"")</f>
        <v/>
      </c>
      <c r="B1242" s="29"/>
      <c r="C1242" s="29"/>
      <c r="D1242" s="29" t="str">
        <f t="shared" ref="D1242:D1255" si="108">IF(A1242="","","001")</f>
        <v/>
      </c>
      <c r="E1242" s="29"/>
      <c r="F1242" s="29"/>
      <c r="G1242" t="str">
        <f>IF(A1242&lt;&gt;"", _xlfn.IFNA(INDEX(Grunddaten!$A$9:$R$134,MATCH(A1242,Input_Lieferant!$B$9:$B$134,0),MATCH(Z1242,Grunddaten!$A$8:$R$8,0)),""), "")&amp;""</f>
        <v/>
      </c>
      <c r="H1242" s="29"/>
      <c r="I1242" s="29"/>
      <c r="J1242" s="29"/>
      <c r="K1242" s="29"/>
      <c r="L1242" s="29"/>
      <c r="M1242" s="29"/>
      <c r="N1242" s="29"/>
      <c r="O1242" s="29"/>
      <c r="P1242" s="29"/>
      <c r="Q1242" s="29"/>
      <c r="R1242" s="29"/>
      <c r="S1242" s="29"/>
      <c r="T1242" s="29"/>
      <c r="U1242" s="29"/>
      <c r="V1242" s="29"/>
      <c r="W1242" s="29"/>
      <c r="X1242" s="29"/>
      <c r="Y1242" s="29"/>
      <c r="Z1242" s="29" t="str">
        <f t="shared" si="107"/>
        <v/>
      </c>
      <c r="AM1242" s="6"/>
    </row>
    <row r="1243" spans="1:39" x14ac:dyDescent="0.2">
      <c r="A1243" t="str">
        <f>IFERROR(IF(AND(A1232=A1233,A1233=A1234,A1234=A1235,A1235=A1236,A1236=A1237,A1237=A1238,A1238=A1239,A1239=A1240,A1240=A1241,A1241=A1242),IF(A1242+1&gt;MATCH(0,Input_Lieferant!$B$9:$B$158,-1),"",A1242+1),A1242),"")</f>
        <v/>
      </c>
      <c r="B1243" s="29"/>
      <c r="C1243" s="29"/>
      <c r="D1243" s="29" t="str">
        <f t="shared" si="108"/>
        <v/>
      </c>
      <c r="E1243" s="29"/>
      <c r="F1243" s="29"/>
      <c r="G1243" t="str">
        <f>IF(A1243&lt;&gt;"", _xlfn.IFNA(INDEX(Grunddaten!$A$9:$R$134,MATCH(A1243,Input_Lieferant!$B$9:$B$134,0),MATCH(Z1243,Grunddaten!$A$8:$R$8,0)),""), "")&amp;""</f>
        <v/>
      </c>
      <c r="H1243" s="29"/>
      <c r="I1243" s="29"/>
      <c r="J1243" s="29"/>
      <c r="K1243" s="29"/>
      <c r="L1243" s="29"/>
      <c r="M1243" s="29"/>
      <c r="N1243" s="29"/>
      <c r="O1243" s="29"/>
      <c r="P1243" s="29"/>
      <c r="Q1243" s="29"/>
      <c r="R1243" s="29"/>
      <c r="S1243" s="29"/>
      <c r="T1243" s="29"/>
      <c r="U1243" s="29"/>
      <c r="V1243" s="29"/>
      <c r="W1243" s="29"/>
      <c r="X1243" s="29"/>
      <c r="Y1243" s="29"/>
      <c r="Z1243" s="29" t="str">
        <f t="shared" si="107"/>
        <v/>
      </c>
      <c r="AM1243" s="6"/>
    </row>
    <row r="1244" spans="1:39" x14ac:dyDescent="0.2">
      <c r="A1244" s="54" t="str">
        <f>IFERROR(IF(AND(A1233=A1234,A1234=A1235,A1235=A1236,A1236=A1237,A1237=A1238,A1238=A1239,A1239=A1240,A1240=A1241,A1241=A1242,A1242=A1243),IF(A1243+1&gt;MATCH(0,Input_Lieferant!$B$9:$B$158,-1),"",A1243+1),A1243),"")</f>
        <v/>
      </c>
      <c r="B1244" s="30"/>
      <c r="C1244" s="30"/>
      <c r="D1244" s="30" t="str">
        <f t="shared" si="108"/>
        <v/>
      </c>
      <c r="E1244" s="30"/>
      <c r="F1244" s="30"/>
      <c r="G1244" s="54" t="str">
        <f>IF(A1244&lt;&gt;"", _xlfn.IFNA(INDEX(Grunddaten!$A$9:$R$134,MATCH(A1244,Input_Lieferant!$B$9:$B$134,0),MATCH(Z1244,Grunddaten!$A$8:$R$8,0)),""), "")&amp;""</f>
        <v/>
      </c>
      <c r="H1244" s="30"/>
      <c r="I1244" s="30"/>
      <c r="J1244" s="30"/>
      <c r="K1244" s="30"/>
      <c r="L1244" s="30"/>
      <c r="M1244" s="30"/>
      <c r="N1244" s="30"/>
      <c r="O1244" s="30"/>
      <c r="P1244" s="30"/>
      <c r="Q1244" s="30"/>
      <c r="R1244" s="30"/>
      <c r="S1244" s="30"/>
      <c r="T1244" s="30"/>
      <c r="U1244" s="30"/>
      <c r="V1244" s="30"/>
      <c r="W1244" s="30"/>
      <c r="X1244" s="30"/>
      <c r="Y1244" s="30"/>
      <c r="Z1244" s="89" t="str">
        <f t="shared" si="107"/>
        <v/>
      </c>
      <c r="AM1244" s="6"/>
    </row>
    <row r="1245" spans="1:39" x14ac:dyDescent="0.2">
      <c r="A1245" t="str">
        <f>IFERROR(IF(AND(A1234=A1235,A1235=A1236,A1236=A1237,A1237=A1238,A1238=A1239,A1239=A1240,A1240=A1241,A1241=A1242,A1242=A1243,A1243=A1244),IF(A1244+1&gt;MATCH(0,Input_Lieferant!$B$9:$B$158,-1),"",A1244+1),A1244),"")</f>
        <v/>
      </c>
      <c r="B1245" s="29"/>
      <c r="C1245" s="29"/>
      <c r="D1245" s="29" t="str">
        <f t="shared" si="108"/>
        <v/>
      </c>
      <c r="E1245" s="29"/>
      <c r="F1245" s="29"/>
      <c r="G1245" t="str">
        <f>IF(A1245&lt;&gt;"", _xlfn.IFNA(INDEX(Grunddaten!$A$9:$R$134,MATCH(A1245,Input_Lieferant!$B$9:$B$134,0),MATCH(Z1245,Grunddaten!$A$8:$R$8,0)),""), "")&amp;""</f>
        <v/>
      </c>
      <c r="H1245" s="29"/>
      <c r="I1245" s="29"/>
      <c r="J1245" s="29"/>
      <c r="K1245" s="29"/>
      <c r="L1245" s="29"/>
      <c r="M1245" s="29"/>
      <c r="N1245" s="29"/>
      <c r="O1245" s="29"/>
      <c r="P1245" s="29"/>
      <c r="Q1245" s="29"/>
      <c r="R1245" s="29"/>
      <c r="S1245" s="29"/>
      <c r="T1245" s="29"/>
      <c r="U1245" s="29"/>
      <c r="V1245" s="29"/>
      <c r="W1245" s="29"/>
      <c r="X1245" s="29"/>
      <c r="Y1245" s="29"/>
      <c r="Z1245" s="29" t="str">
        <f t="shared" si="107"/>
        <v/>
      </c>
      <c r="AM1245" s="6"/>
    </row>
    <row r="1246" spans="1:39" x14ac:dyDescent="0.2">
      <c r="A1246" t="str">
        <f>IFERROR(IF(AND(A1235=A1236,A1236=A1237,A1237=A1238,A1238=A1239,A1239=A1240,A1240=A1241,A1241=A1242,A1242=A1243,A1243=A1244,A1244=A1245),IF(A1245+1&gt;MATCH(0,Input_Lieferant!$B$9:$B$158,-1),"",A1245+1),A1245),"")</f>
        <v/>
      </c>
      <c r="B1246" s="29"/>
      <c r="C1246" s="29"/>
      <c r="D1246" s="29" t="str">
        <f t="shared" si="108"/>
        <v/>
      </c>
      <c r="E1246" s="29"/>
      <c r="F1246" s="29"/>
      <c r="G1246" t="str">
        <f>IF(A1246&lt;&gt;"", _xlfn.IFNA(INDEX(Grunddaten!$A$9:$R$134,MATCH(A1246,Input_Lieferant!$B$9:$B$134,0),MATCH(Z1246,Grunddaten!$A$8:$R$8,0)),""), "")&amp;""</f>
        <v/>
      </c>
      <c r="H1246" s="29"/>
      <c r="I1246" s="29"/>
      <c r="J1246" s="29"/>
      <c r="K1246" s="29"/>
      <c r="L1246" s="29"/>
      <c r="M1246" s="29"/>
      <c r="N1246" s="29"/>
      <c r="O1246" s="29"/>
      <c r="P1246" s="29"/>
      <c r="Q1246" s="29"/>
      <c r="R1246" s="29"/>
      <c r="S1246" s="29"/>
      <c r="T1246" s="29"/>
      <c r="U1246" s="29"/>
      <c r="V1246" s="29"/>
      <c r="W1246" s="29"/>
      <c r="X1246" s="29"/>
      <c r="Y1246" s="29"/>
      <c r="Z1246" s="29" t="str">
        <f t="shared" si="107"/>
        <v/>
      </c>
      <c r="AM1246" s="6"/>
    </row>
    <row r="1247" spans="1:39" x14ac:dyDescent="0.2">
      <c r="A1247" t="str">
        <f>IFERROR(IF(AND(A1236=A1237,A1237=A1238,A1238=A1239,A1239=A1240,A1240=A1241,A1241=A1242,A1242=A1243,A1243=A1244,A1244=A1245,A1245=A1246),IF(A1246+1&gt;MATCH(0,Input_Lieferant!$B$9:$B$158,-1),"",A1246+1),A1246),"")</f>
        <v/>
      </c>
      <c r="B1247" s="29"/>
      <c r="C1247" s="29"/>
      <c r="D1247" s="29" t="str">
        <f t="shared" si="108"/>
        <v/>
      </c>
      <c r="E1247" s="29" t="s">
        <v>178</v>
      </c>
      <c r="F1247" s="29" t="s">
        <v>178</v>
      </c>
      <c r="G1247" t="str">
        <f>IF(A1247&lt;&gt;"", _xlfn.IFNA(INDEX(Grunddaten!$A$9:$R$134,MATCH(A1247,Input_Lieferant!$B$9:$B$134,0),MATCH(Z1247,Grunddaten!$A$8:$R$8,0)),""), "")&amp;""</f>
        <v/>
      </c>
      <c r="H1247" s="29"/>
      <c r="I1247" s="29"/>
      <c r="J1247" s="29"/>
      <c r="K1247" s="29"/>
      <c r="L1247" s="29"/>
      <c r="M1247" s="29"/>
      <c r="N1247" s="29"/>
      <c r="O1247" s="29"/>
      <c r="P1247" s="29"/>
      <c r="Q1247" s="29"/>
      <c r="R1247" s="29"/>
      <c r="S1247" s="29"/>
      <c r="T1247" s="29"/>
      <c r="U1247" s="29"/>
      <c r="V1247" s="29"/>
      <c r="W1247" s="29"/>
      <c r="X1247" s="29"/>
      <c r="Y1247" s="29"/>
      <c r="Z1247" s="29" t="str">
        <f t="shared" si="107"/>
        <v/>
      </c>
      <c r="AM1247" s="6"/>
    </row>
    <row r="1248" spans="1:39" x14ac:dyDescent="0.2">
      <c r="A1248" t="str">
        <f>IFERROR(IF(AND(A1237=A1238,A1238=A1239,A1239=A1240,A1240=A1241,A1241=A1242,A1242=A1243,A1243=A1244,A1244=A1245,A1245=A1246,A1246=A1247),IF(A1247+1&gt;MATCH(0,Input_Lieferant!$B$9:$B$158,-1),"",A1247+1),A1247),"")</f>
        <v/>
      </c>
      <c r="B1248" s="29"/>
      <c r="C1248" s="29"/>
      <c r="D1248" s="29" t="str">
        <f t="shared" si="108"/>
        <v/>
      </c>
      <c r="E1248" s="29"/>
      <c r="F1248" s="29"/>
      <c r="G1248" t="str">
        <f>IF(A1248&lt;&gt;"", _xlfn.IFNA(INDEX(Grunddaten!$A$9:$R$134,MATCH(A1248,Input_Lieferant!$B$9:$B$134,0),MATCH(Z1248,Grunddaten!$A$8:$R$8,0)),""), "")&amp;""</f>
        <v/>
      </c>
      <c r="H1248" s="29"/>
      <c r="I1248" s="29"/>
      <c r="J1248" s="29"/>
      <c r="K1248" s="29"/>
      <c r="L1248" s="29"/>
      <c r="M1248" s="29"/>
      <c r="N1248" s="29"/>
      <c r="O1248" s="29"/>
      <c r="P1248" s="29"/>
      <c r="Q1248" s="29"/>
      <c r="R1248" s="29"/>
      <c r="S1248" s="29"/>
      <c r="T1248" s="29"/>
      <c r="U1248" s="29"/>
      <c r="V1248" s="29"/>
      <c r="W1248" s="29"/>
      <c r="X1248" s="29"/>
      <c r="Y1248" s="29"/>
      <c r="Z1248" s="29" t="str">
        <f t="shared" si="107"/>
        <v/>
      </c>
      <c r="AM1248" s="6"/>
    </row>
    <row r="1249" spans="1:39" x14ac:dyDescent="0.2">
      <c r="A1249" t="str">
        <f>IFERROR(IF(AND(A1238=A1239,A1239=A1240,A1240=A1241,A1241=A1242,A1242=A1243,A1243=A1244,A1244=A1245,A1245=A1246,A1246=A1247,A1247=A1248),IF(A1248+1&gt;MATCH(0,Input_Lieferant!$B$9:$B$158,-1),"",A1248+1),A1248),"")</f>
        <v/>
      </c>
      <c r="B1249" s="29"/>
      <c r="C1249" s="29"/>
      <c r="D1249" s="29" t="str">
        <f t="shared" si="108"/>
        <v/>
      </c>
      <c r="E1249" s="29"/>
      <c r="F1249" s="29"/>
      <c r="G1249" t="str">
        <f>IF(A1249&lt;&gt;"", _xlfn.IFNA(INDEX(Grunddaten!$A$9:$R$134,MATCH(A1249,Input_Lieferant!$B$9:$B$134,0),MATCH(Z1249,Grunddaten!$A$8:$R$8,0)),""), "")&amp;""</f>
        <v/>
      </c>
      <c r="H1249" s="29"/>
      <c r="I1249" s="29"/>
      <c r="J1249" s="29"/>
      <c r="K1249" s="29"/>
      <c r="L1249" s="29"/>
      <c r="M1249" s="29"/>
      <c r="N1249" s="29"/>
      <c r="O1249" s="29"/>
      <c r="P1249" s="29"/>
      <c r="Q1249" s="29"/>
      <c r="R1249" s="29"/>
      <c r="S1249" s="29"/>
      <c r="T1249" s="29"/>
      <c r="U1249" s="29"/>
      <c r="V1249" s="29"/>
      <c r="W1249" s="29"/>
      <c r="X1249" s="29"/>
      <c r="Y1249" s="29"/>
      <c r="Z1249" s="29" t="str">
        <f t="shared" si="107"/>
        <v/>
      </c>
      <c r="AM1249" s="6"/>
    </row>
    <row r="1250" spans="1:39" x14ac:dyDescent="0.2">
      <c r="A1250" t="str">
        <f>IFERROR(IF(AND(A1239=A1240,A1240=A1241,A1241=A1242,A1242=A1243,A1243=A1244,A1244=A1245,A1245=A1246,A1246=A1247,A1247=A1248,A1248=A1249),IF(A1249+1&gt;MATCH(0,Input_Lieferant!$B$9:$B$158,-1),"",A1249+1),A1249),"")</f>
        <v/>
      </c>
      <c r="B1250" s="29"/>
      <c r="C1250" s="29"/>
      <c r="D1250" s="29" t="str">
        <f t="shared" si="108"/>
        <v/>
      </c>
      <c r="E1250" s="29"/>
      <c r="F1250" s="29"/>
      <c r="G1250" t="str">
        <f>IF(A1250&lt;&gt;"", _xlfn.IFNA(INDEX(Grunddaten!$A$9:$R$134,MATCH(A1250,Input_Lieferant!$B$9:$B$134,0),MATCH(Z1250,Grunddaten!$A$8:$R$8,0)),""), "")&amp;""</f>
        <v/>
      </c>
      <c r="H1250" s="29"/>
      <c r="I1250" s="29"/>
      <c r="J1250" s="29"/>
      <c r="K1250" s="29"/>
      <c r="L1250" s="29"/>
      <c r="M1250" s="29"/>
      <c r="N1250" s="29"/>
      <c r="O1250" s="29"/>
      <c r="P1250" s="29"/>
      <c r="Q1250" s="29"/>
      <c r="R1250" s="29"/>
      <c r="S1250" s="29"/>
      <c r="T1250" s="29"/>
      <c r="U1250" s="29"/>
      <c r="V1250" s="29"/>
      <c r="W1250" s="29"/>
      <c r="X1250" s="29"/>
      <c r="Y1250" s="29"/>
      <c r="Z1250" s="29" t="str">
        <f t="shared" si="107"/>
        <v/>
      </c>
      <c r="AM1250" s="6"/>
    </row>
    <row r="1251" spans="1:39" x14ac:dyDescent="0.2">
      <c r="A1251" t="str">
        <f>IFERROR(IF(AND(A1240=A1241,A1241=A1242,A1242=A1243,A1243=A1244,A1244=A1245,A1245=A1246,A1246=A1247,A1247=A1248,A1248=A1249,A1249=A1250),IF(A1250+1&gt;MATCH(0,Input_Lieferant!$B$9:$B$158,-1),"",A1250+1),A1250),"")</f>
        <v/>
      </c>
      <c r="B1251" s="29"/>
      <c r="C1251" s="29"/>
      <c r="D1251" s="29" t="str">
        <f t="shared" si="108"/>
        <v/>
      </c>
      <c r="E1251" s="29"/>
      <c r="F1251" s="29"/>
      <c r="G1251" t="str">
        <f>IF(A1251&lt;&gt;"", _xlfn.IFNA(INDEX(Grunddaten!$A$9:$R$134,MATCH(A1251,Input_Lieferant!$B$9:$B$134,0),MATCH(Z1251,Grunddaten!$A$8:$R$8,0)),""), "")&amp;""</f>
        <v/>
      </c>
      <c r="H1251" s="29"/>
      <c r="I1251" s="29"/>
      <c r="J1251" s="29"/>
      <c r="K1251" s="29"/>
      <c r="L1251" s="29"/>
      <c r="M1251" s="29"/>
      <c r="N1251" s="29"/>
      <c r="O1251" s="29"/>
      <c r="P1251" s="29"/>
      <c r="Q1251" s="29"/>
      <c r="R1251" s="29"/>
      <c r="S1251" s="29"/>
      <c r="T1251" s="29"/>
      <c r="U1251" s="29"/>
      <c r="V1251" s="29"/>
      <c r="W1251" s="29"/>
      <c r="X1251" s="29"/>
      <c r="Y1251" s="29"/>
      <c r="Z1251" s="29" t="str">
        <f t="shared" si="107"/>
        <v/>
      </c>
      <c r="AM1251" s="6"/>
    </row>
    <row r="1252" spans="1:39" x14ac:dyDescent="0.2">
      <c r="A1252" t="str">
        <f>IFERROR(IF(AND(A1241=A1242,A1242=A1243,A1243=A1244,A1244=A1245,A1245=A1246,A1246=A1247,A1247=A1248,A1248=A1249,A1249=A1250,A1250=A1251),IF(A1251+1&gt;MATCH(0,Input_Lieferant!$B$9:$B$158,-1),"",A1251+1),A1251),"")</f>
        <v/>
      </c>
      <c r="B1252" s="29"/>
      <c r="C1252" s="29"/>
      <c r="D1252" s="29" t="str">
        <f t="shared" si="108"/>
        <v/>
      </c>
      <c r="E1252" s="29"/>
      <c r="F1252" s="29"/>
      <c r="G1252" t="str">
        <f>IF(A1252&lt;&gt;"", _xlfn.IFNA(INDEX(Grunddaten!$A$9:$R$134,MATCH(A1252,Input_Lieferant!$B$9:$B$134,0),MATCH(Z1252,Grunddaten!$A$8:$R$8,0)),""), "")&amp;""</f>
        <v/>
      </c>
      <c r="H1252" s="29"/>
      <c r="I1252" s="29"/>
      <c r="J1252" s="29"/>
      <c r="K1252" s="29"/>
      <c r="L1252" s="29"/>
      <c r="M1252" s="29"/>
      <c r="N1252" s="29"/>
      <c r="O1252" s="29"/>
      <c r="P1252" s="29"/>
      <c r="Q1252" s="29"/>
      <c r="R1252" s="29"/>
      <c r="S1252" s="29"/>
      <c r="T1252" s="29"/>
      <c r="U1252" s="29"/>
      <c r="V1252" s="29"/>
      <c r="W1252" s="29"/>
      <c r="X1252" s="29"/>
      <c r="Y1252" s="29"/>
      <c r="Z1252" s="29" t="str">
        <f t="shared" si="107"/>
        <v/>
      </c>
      <c r="AM1252" s="6"/>
    </row>
    <row r="1253" spans="1:39" x14ac:dyDescent="0.2">
      <c r="A1253" t="str">
        <f>IFERROR(IF(AND(A1242=A1243,A1243=A1244,A1244=A1245,A1245=A1246,A1246=A1247,A1247=A1248,A1248=A1249,A1249=A1250,A1250=A1251,A1251=A1252),IF(A1252+1&gt;MATCH(0,Input_Lieferant!$B$9:$B$158,-1),"",A1252+1),A1252),"")</f>
        <v/>
      </c>
      <c r="B1253" s="29"/>
      <c r="C1253" s="29"/>
      <c r="D1253" s="29" t="str">
        <f t="shared" si="108"/>
        <v/>
      </c>
      <c r="E1253" s="29"/>
      <c r="F1253" s="29"/>
      <c r="G1253" t="str">
        <f>IF(A1253&lt;&gt;"", _xlfn.IFNA(INDEX(Grunddaten!$A$9:$R$134,MATCH(A1253,Input_Lieferant!$B$9:$B$134,0),MATCH(Z1253,Grunddaten!$A$8:$R$8,0)),""), "")&amp;""</f>
        <v/>
      </c>
      <c r="H1253" s="29"/>
      <c r="I1253" s="29"/>
      <c r="J1253" s="29"/>
      <c r="K1253" s="29"/>
      <c r="L1253" s="29"/>
      <c r="M1253" s="29"/>
      <c r="N1253" s="29"/>
      <c r="O1253" s="29"/>
      <c r="P1253" s="29"/>
      <c r="Q1253" s="29"/>
      <c r="R1253" s="29"/>
      <c r="S1253" s="29"/>
      <c r="T1253" s="29"/>
      <c r="U1253" s="29"/>
      <c r="V1253" s="29"/>
      <c r="W1253" s="29"/>
      <c r="X1253" s="29"/>
      <c r="Y1253" s="29"/>
      <c r="Z1253" s="29" t="str">
        <f t="shared" si="107"/>
        <v/>
      </c>
      <c r="AM1253" s="6"/>
    </row>
    <row r="1254" spans="1:39" x14ac:dyDescent="0.2">
      <c r="A1254" t="str">
        <f>IFERROR(IF(AND(A1243=A1244,A1244=A1245,A1245=A1246,A1246=A1247,A1247=A1248,A1248=A1249,A1249=A1250,A1250=A1251,A1251=A1252,A1252=A1253),IF(A1253+1&gt;MATCH(0,Input_Lieferant!$B$9:$B$158,-1),"",A1253+1),A1253),"")</f>
        <v/>
      </c>
      <c r="B1254" s="29"/>
      <c r="C1254" s="29"/>
      <c r="D1254" s="29" t="str">
        <f t="shared" si="108"/>
        <v/>
      </c>
      <c r="E1254" s="29"/>
      <c r="F1254" s="29"/>
      <c r="G1254" t="str">
        <f>IF(A1254&lt;&gt;"", _xlfn.IFNA(INDEX(Grunddaten!$A$9:$R$134,MATCH(A1254,Input_Lieferant!$B$9:$B$134,0),MATCH(Z1254,Grunddaten!$A$8:$R$8,0)),""), "")&amp;""</f>
        <v/>
      </c>
      <c r="H1254" s="29"/>
      <c r="I1254" s="29"/>
      <c r="J1254" s="29"/>
      <c r="K1254" s="29"/>
      <c r="L1254" s="29"/>
      <c r="M1254" s="29"/>
      <c r="N1254" s="29"/>
      <c r="O1254" s="29"/>
      <c r="P1254" s="29"/>
      <c r="Q1254" s="29"/>
      <c r="R1254" s="29"/>
      <c r="S1254" s="29"/>
      <c r="T1254" s="29"/>
      <c r="U1254" s="29"/>
      <c r="V1254" s="29"/>
      <c r="W1254" s="29"/>
      <c r="X1254" s="29"/>
      <c r="Y1254" s="29"/>
      <c r="Z1254" s="29" t="str">
        <f t="shared" si="107"/>
        <v/>
      </c>
      <c r="AM1254" s="6"/>
    </row>
    <row r="1255" spans="1:39" x14ac:dyDescent="0.2">
      <c r="A1255" s="54" t="str">
        <f>IFERROR(IF(AND(A1244=A1245,A1245=A1246,A1246=A1247,A1247=A1248,A1248=A1249,A1249=A1250,A1250=A1251,A1251=A1252,A1252=A1253,A1253=A1254),IF(A1254+1&gt;MATCH(0,Input_Lieferant!$B$9:$B$158,-1),"",A1254+1),A1254),"")</f>
        <v/>
      </c>
      <c r="B1255" s="30"/>
      <c r="C1255" s="30"/>
      <c r="D1255" s="30" t="str">
        <f t="shared" si="108"/>
        <v/>
      </c>
      <c r="E1255" s="30"/>
      <c r="F1255" s="30"/>
      <c r="G1255" s="54" t="str">
        <f>IF(A1255&lt;&gt;"", _xlfn.IFNA(INDEX(Grunddaten!$A$9:$R$134,MATCH(A1255,Input_Lieferant!$B$9:$B$134,0),MATCH(Z1255,Grunddaten!$A$8:$R$8,0)),""), "")&amp;""</f>
        <v/>
      </c>
      <c r="H1255" s="30"/>
      <c r="I1255" s="30"/>
      <c r="J1255" s="30"/>
      <c r="K1255" s="30"/>
      <c r="L1255" s="30"/>
      <c r="M1255" s="30"/>
      <c r="N1255" s="30"/>
      <c r="O1255" s="30"/>
      <c r="P1255" s="30"/>
      <c r="Q1255" s="30"/>
      <c r="R1255" s="30"/>
      <c r="S1255" s="30"/>
      <c r="T1255" s="30"/>
      <c r="U1255" s="30"/>
      <c r="V1255" s="30"/>
      <c r="W1255" s="30"/>
      <c r="X1255" s="30"/>
      <c r="Y1255" s="30"/>
      <c r="Z1255" s="89" t="str">
        <f t="shared" si="107"/>
        <v/>
      </c>
      <c r="AM1255" s="6"/>
    </row>
    <row r="1256" spans="1:39" x14ac:dyDescent="0.2">
      <c r="A1256" t="str">
        <f>IFERROR(IF(AND(A1245=A1246,A1246=A1247,A1247=A1248,A1248=A1249,A1249=A1250,A1250=A1251,A1251=A1252,A1252=A1253,A1253=A1254,A1254=A1255),IF(A1255+1&gt;MATCH(0,Input_Lieferant!$B$9:$B$158,-1),"",A1255+1),A1255),"")</f>
        <v/>
      </c>
      <c r="B1256" s="29"/>
      <c r="C1256" s="29"/>
      <c r="D1256" s="29" t="str">
        <f t="shared" ref="D1256:D1269" si="109">IF(A1256="","","001")</f>
        <v/>
      </c>
      <c r="E1256" s="29"/>
      <c r="F1256" s="29"/>
      <c r="G1256" t="str">
        <f>IF(A1256&lt;&gt;"", _xlfn.IFNA(INDEX(Grunddaten!$A$9:$R$134,MATCH(A1256,Input_Lieferant!$B$9:$B$134,0),MATCH(Z1256,Grunddaten!$A$8:$R$8,0)),""), "")&amp;""</f>
        <v/>
      </c>
      <c r="H1256" s="29"/>
      <c r="I1256" s="29"/>
      <c r="J1256" s="29"/>
      <c r="K1256" s="29"/>
      <c r="L1256" s="29"/>
      <c r="M1256" s="29"/>
      <c r="N1256" s="29"/>
      <c r="O1256" s="29"/>
      <c r="P1256" s="29"/>
      <c r="Q1256" s="29"/>
      <c r="R1256" s="29"/>
      <c r="S1256" s="29"/>
      <c r="T1256" s="29"/>
      <c r="U1256" s="29"/>
      <c r="V1256" s="29"/>
      <c r="W1256" s="29"/>
      <c r="X1256" s="29"/>
      <c r="Y1256" s="29"/>
      <c r="Z1256" s="29" t="str">
        <f t="shared" si="107"/>
        <v/>
      </c>
      <c r="AM1256" s="6"/>
    </row>
    <row r="1257" spans="1:39" x14ac:dyDescent="0.2">
      <c r="A1257" t="str">
        <f>IFERROR(IF(AND(A1246=A1247,A1247=A1248,A1248=A1249,A1249=A1250,A1250=A1251,A1251=A1252,A1252=A1253,A1253=A1254,A1254=A1255,A1255=A1256),IF(A1256+1&gt;MATCH(0,Input_Lieferant!$B$9:$B$158,-1),"",A1256+1),A1256),"")</f>
        <v/>
      </c>
      <c r="B1257" s="29"/>
      <c r="C1257" s="29"/>
      <c r="D1257" s="29" t="str">
        <f t="shared" si="109"/>
        <v/>
      </c>
      <c r="E1257" s="29"/>
      <c r="F1257" s="29"/>
      <c r="G1257" t="str">
        <f>IF(A1257&lt;&gt;"", _xlfn.IFNA(INDEX(Grunddaten!$A$9:$R$134,MATCH(A1257,Input_Lieferant!$B$9:$B$134,0),MATCH(Z1257,Grunddaten!$A$8:$R$8,0)),""), "")&amp;""</f>
        <v/>
      </c>
      <c r="H1257" s="29"/>
      <c r="I1257" s="29"/>
      <c r="J1257" s="29"/>
      <c r="K1257" s="29"/>
      <c r="L1257" s="29"/>
      <c r="M1257" s="29"/>
      <c r="N1257" s="29"/>
      <c r="O1257" s="29"/>
      <c r="P1257" s="29"/>
      <c r="Q1257" s="29"/>
      <c r="R1257" s="29"/>
      <c r="S1257" s="29"/>
      <c r="T1257" s="29"/>
      <c r="U1257" s="29"/>
      <c r="V1257" s="29"/>
      <c r="W1257" s="29"/>
      <c r="X1257" s="29"/>
      <c r="Y1257" s="29"/>
      <c r="Z1257" s="29" t="str">
        <f t="shared" si="107"/>
        <v/>
      </c>
      <c r="AM1257" s="6"/>
    </row>
    <row r="1258" spans="1:39" x14ac:dyDescent="0.2">
      <c r="A1258" t="str">
        <f>IFERROR(IF(AND(A1247=A1248,A1248=A1249,A1249=A1250,A1250=A1251,A1251=A1252,A1252=A1253,A1253=A1254,A1254=A1255,A1255=A1256,A1256=A1257),IF(A1257+1&gt;MATCH(0,Input_Lieferant!$B$9:$B$158,-1),"",A1257+1),A1257),"")</f>
        <v/>
      </c>
      <c r="B1258" s="29"/>
      <c r="C1258" s="29"/>
      <c r="D1258" s="29" t="str">
        <f t="shared" si="109"/>
        <v/>
      </c>
      <c r="E1258" s="29"/>
      <c r="F1258" s="29"/>
      <c r="G1258" t="str">
        <f>IF(A1258&lt;&gt;"", _xlfn.IFNA(INDEX(Grunddaten!$A$9:$R$134,MATCH(A1258,Input_Lieferant!$B$9:$B$134,0),MATCH(Z1258,Grunddaten!$A$8:$R$8,0)),""), "")&amp;""</f>
        <v/>
      </c>
      <c r="H1258" s="29"/>
      <c r="I1258" s="29"/>
      <c r="J1258" s="29"/>
      <c r="K1258" s="29"/>
      <c r="L1258" s="29"/>
      <c r="M1258" s="29"/>
      <c r="N1258" s="29"/>
      <c r="O1258" s="29"/>
      <c r="P1258" s="29"/>
      <c r="Q1258" s="29"/>
      <c r="R1258" s="29"/>
      <c r="S1258" s="29"/>
      <c r="T1258" s="29"/>
      <c r="U1258" s="29"/>
      <c r="V1258" s="29"/>
      <c r="W1258" s="29"/>
      <c r="X1258" s="29"/>
      <c r="Y1258" s="29"/>
      <c r="Z1258" s="29" t="str">
        <f t="shared" si="107"/>
        <v/>
      </c>
      <c r="AM1258" s="6"/>
    </row>
    <row r="1259" spans="1:39" x14ac:dyDescent="0.2">
      <c r="A1259" t="str">
        <f>IFERROR(IF(AND(A1248=A1249,A1249=A1250,A1250=A1251,A1251=A1252,A1252=A1253,A1253=A1254,A1254=A1255,A1255=A1256,A1256=A1257,A1257=A1258),IF(A1258+1&gt;MATCH(0,Input_Lieferant!$B$9:$B$158,-1),"",A1258+1),A1258),"")</f>
        <v/>
      </c>
      <c r="B1259" s="29"/>
      <c r="C1259" s="29"/>
      <c r="D1259" s="29" t="str">
        <f t="shared" si="109"/>
        <v/>
      </c>
      <c r="E1259" s="29"/>
      <c r="F1259" s="29"/>
      <c r="G1259" t="str">
        <f>IF(A1259&lt;&gt;"", _xlfn.IFNA(INDEX(Grunddaten!$A$9:$R$134,MATCH(A1259,Input_Lieferant!$B$9:$B$134,0),MATCH(Z1259,Grunddaten!$A$8:$R$8,0)),""), "")&amp;""</f>
        <v/>
      </c>
      <c r="H1259" s="29"/>
      <c r="I1259" s="29"/>
      <c r="J1259" s="29"/>
      <c r="K1259" s="29"/>
      <c r="L1259" s="29"/>
      <c r="M1259" s="29"/>
      <c r="N1259" s="29"/>
      <c r="O1259" s="29"/>
      <c r="P1259" s="29"/>
      <c r="Q1259" s="29"/>
      <c r="R1259" s="29"/>
      <c r="S1259" s="29"/>
      <c r="T1259" s="29"/>
      <c r="U1259" s="29"/>
      <c r="V1259" s="29"/>
      <c r="W1259" s="29"/>
      <c r="X1259" s="29"/>
      <c r="Y1259" s="29"/>
      <c r="Z1259" s="29" t="str">
        <f t="shared" si="107"/>
        <v/>
      </c>
      <c r="AM1259" s="6"/>
    </row>
    <row r="1260" spans="1:39" x14ac:dyDescent="0.2">
      <c r="A1260" t="str">
        <f>IFERROR(IF(AND(A1249=A1250,A1250=A1251,A1251=A1252,A1252=A1253,A1253=A1254,A1254=A1255,A1255=A1256,A1256=A1257,A1257=A1258,A1258=A1259),IF(A1259+1&gt;MATCH(0,Input_Lieferant!$B$9:$B$158,-1),"",A1259+1),A1259),"")</f>
        <v/>
      </c>
      <c r="B1260" s="29"/>
      <c r="C1260" s="29"/>
      <c r="D1260" s="29" t="str">
        <f t="shared" si="109"/>
        <v/>
      </c>
      <c r="E1260" s="29"/>
      <c r="F1260" s="29"/>
      <c r="G1260" t="str">
        <f>IF(A1260&lt;&gt;"", _xlfn.IFNA(INDEX(Grunddaten!$A$9:$R$134,MATCH(A1260,Input_Lieferant!$B$9:$B$134,0),MATCH(Z1260,Grunddaten!$A$8:$R$8,0)),""), "")&amp;""</f>
        <v/>
      </c>
      <c r="H1260" s="29"/>
      <c r="I1260" s="29"/>
      <c r="J1260" s="29"/>
      <c r="K1260" s="29"/>
      <c r="L1260" s="29"/>
      <c r="M1260" s="29"/>
      <c r="N1260" s="29"/>
      <c r="O1260" s="29"/>
      <c r="P1260" s="29"/>
      <c r="Q1260" s="29"/>
      <c r="R1260" s="29"/>
      <c r="S1260" s="29"/>
      <c r="T1260" s="29"/>
      <c r="U1260" s="29"/>
      <c r="V1260" s="29"/>
      <c r="W1260" s="29"/>
      <c r="X1260" s="29"/>
      <c r="Y1260" s="29"/>
      <c r="Z1260" s="29" t="str">
        <f t="shared" si="107"/>
        <v/>
      </c>
      <c r="AM1260" s="6"/>
    </row>
    <row r="1261" spans="1:39" x14ac:dyDescent="0.2">
      <c r="A1261" t="str">
        <f>IFERROR(IF(AND(A1250=A1251,A1251=A1252,A1252=A1253,A1253=A1254,A1254=A1255,A1255=A1256,A1256=A1257,A1257=A1258,A1258=A1259,A1259=A1260),IF(A1260+1&gt;MATCH(0,Input_Lieferant!$B$9:$B$158,-1),"",A1260+1),A1260),"")</f>
        <v/>
      </c>
      <c r="B1261" s="29"/>
      <c r="C1261" s="29"/>
      <c r="D1261" s="29" t="str">
        <f t="shared" si="109"/>
        <v/>
      </c>
      <c r="E1261" s="29" t="s">
        <v>178</v>
      </c>
      <c r="F1261" s="29" t="s">
        <v>178</v>
      </c>
      <c r="G1261" t="str">
        <f>IF(A1261&lt;&gt;"", _xlfn.IFNA(INDEX(Grunddaten!$A$9:$R$134,MATCH(A1261,Input_Lieferant!$B$9:$B$134,0),MATCH(Z1261,Grunddaten!$A$8:$R$8,0)),""), "")&amp;""</f>
        <v/>
      </c>
      <c r="H1261" s="29"/>
      <c r="I1261" s="29"/>
      <c r="J1261" s="29"/>
      <c r="K1261" s="29"/>
      <c r="L1261" s="29"/>
      <c r="M1261" s="29"/>
      <c r="N1261" s="29"/>
      <c r="O1261" s="29"/>
      <c r="P1261" s="29"/>
      <c r="Q1261" s="29"/>
      <c r="R1261" s="29"/>
      <c r="S1261" s="29"/>
      <c r="T1261" s="29"/>
      <c r="U1261" s="29"/>
      <c r="V1261" s="29"/>
      <c r="W1261" s="29"/>
      <c r="X1261" s="29"/>
      <c r="Y1261" s="29"/>
      <c r="Z1261" s="29" t="str">
        <f t="shared" si="107"/>
        <v/>
      </c>
      <c r="AM1261" s="6"/>
    </row>
    <row r="1262" spans="1:39" x14ac:dyDescent="0.2">
      <c r="A1262" t="str">
        <f>IFERROR(IF(AND(A1251=A1252,A1252=A1253,A1253=A1254,A1254=A1255,A1255=A1256,A1256=A1257,A1257=A1258,A1258=A1259,A1259=A1260,A1260=A1261),IF(A1261+1&gt;MATCH(0,Input_Lieferant!$B$9:$B$158,-1),"",A1261+1),A1261),"")</f>
        <v/>
      </c>
      <c r="B1262" s="29"/>
      <c r="C1262" s="29"/>
      <c r="D1262" s="29" t="str">
        <f t="shared" si="109"/>
        <v/>
      </c>
      <c r="E1262" s="29"/>
      <c r="F1262" s="29"/>
      <c r="G1262" t="str">
        <f>IF(A1262&lt;&gt;"", _xlfn.IFNA(INDEX(Grunddaten!$A$9:$R$134,MATCH(A1262,Input_Lieferant!$B$9:$B$134,0),MATCH(Z1262,Grunddaten!$A$8:$R$8,0)),""), "")&amp;""</f>
        <v/>
      </c>
      <c r="H1262" s="29"/>
      <c r="I1262" s="29"/>
      <c r="J1262" s="29"/>
      <c r="K1262" s="29"/>
      <c r="L1262" s="29"/>
      <c r="M1262" s="29"/>
      <c r="N1262" s="29"/>
      <c r="O1262" s="29"/>
      <c r="P1262" s="29"/>
      <c r="Q1262" s="29"/>
      <c r="R1262" s="29"/>
      <c r="S1262" s="29"/>
      <c r="T1262" s="29"/>
      <c r="U1262" s="29"/>
      <c r="V1262" s="29"/>
      <c r="W1262" s="29"/>
      <c r="X1262" s="29"/>
      <c r="Y1262" s="29"/>
      <c r="Z1262" s="29" t="str">
        <f t="shared" si="107"/>
        <v/>
      </c>
      <c r="AM1262" s="6"/>
    </row>
    <row r="1263" spans="1:39" x14ac:dyDescent="0.2">
      <c r="A1263" t="str">
        <f>IFERROR(IF(AND(A1252=A1253,A1253=A1254,A1254=A1255,A1255=A1256,A1256=A1257,A1257=A1258,A1258=A1259,A1259=A1260,A1260=A1261,A1261=A1262),IF(A1262+1&gt;MATCH(0,Input_Lieferant!$B$9:$B$158,-1),"",A1262+1),A1262),"")</f>
        <v/>
      </c>
      <c r="B1263" s="29"/>
      <c r="C1263" s="29"/>
      <c r="D1263" s="29" t="str">
        <f t="shared" si="109"/>
        <v/>
      </c>
      <c r="E1263" s="29"/>
      <c r="F1263" s="29"/>
      <c r="G1263" t="str">
        <f>IF(A1263&lt;&gt;"", _xlfn.IFNA(INDEX(Grunddaten!$A$9:$R$134,MATCH(A1263,Input_Lieferant!$B$9:$B$134,0),MATCH(Z1263,Grunddaten!$A$8:$R$8,0)),""), "")&amp;""</f>
        <v/>
      </c>
      <c r="H1263" s="29"/>
      <c r="I1263" s="29"/>
      <c r="J1263" s="29"/>
      <c r="K1263" s="29"/>
      <c r="L1263" s="29"/>
      <c r="M1263" s="29"/>
      <c r="N1263" s="29"/>
      <c r="O1263" s="29"/>
      <c r="P1263" s="29"/>
      <c r="Q1263" s="29"/>
      <c r="R1263" s="29"/>
      <c r="S1263" s="29"/>
      <c r="T1263" s="29"/>
      <c r="U1263" s="29"/>
      <c r="V1263" s="29"/>
      <c r="W1263" s="29"/>
      <c r="X1263" s="29"/>
      <c r="Y1263" s="29"/>
      <c r="Z1263" s="29" t="str">
        <f t="shared" si="107"/>
        <v/>
      </c>
      <c r="AM1263" s="6"/>
    </row>
    <row r="1264" spans="1:39" x14ac:dyDescent="0.2">
      <c r="A1264" t="str">
        <f>IFERROR(IF(AND(A1253=A1254,A1254=A1255,A1255=A1256,A1256=A1257,A1257=A1258,A1258=A1259,A1259=A1260,A1260=A1261,A1261=A1262,A1262=A1263),IF(A1263+1&gt;MATCH(0,Input_Lieferant!$B$9:$B$158,-1),"",A1263+1),A1263),"")</f>
        <v/>
      </c>
      <c r="B1264" s="29"/>
      <c r="C1264" s="29"/>
      <c r="D1264" s="29" t="str">
        <f t="shared" si="109"/>
        <v/>
      </c>
      <c r="E1264" s="29"/>
      <c r="F1264" s="29"/>
      <c r="G1264" t="str">
        <f>IF(A1264&lt;&gt;"", _xlfn.IFNA(INDEX(Grunddaten!$A$9:$R$134,MATCH(A1264,Input_Lieferant!$B$9:$B$134,0),MATCH(Z1264,Grunddaten!$A$8:$R$8,0)),""), "")&amp;""</f>
        <v/>
      </c>
      <c r="H1264" s="29"/>
      <c r="I1264" s="29"/>
      <c r="J1264" s="29"/>
      <c r="K1264" s="29"/>
      <c r="L1264" s="29"/>
      <c r="M1264" s="29"/>
      <c r="N1264" s="29"/>
      <c r="O1264" s="29"/>
      <c r="P1264" s="29"/>
      <c r="Q1264" s="29"/>
      <c r="R1264" s="29"/>
      <c r="S1264" s="29"/>
      <c r="T1264" s="29"/>
      <c r="U1264" s="29"/>
      <c r="V1264" s="29"/>
      <c r="W1264" s="29"/>
      <c r="X1264" s="29"/>
      <c r="Y1264" s="29"/>
      <c r="Z1264" s="29" t="str">
        <f t="shared" si="107"/>
        <v/>
      </c>
      <c r="AM1264" s="6"/>
    </row>
    <row r="1265" spans="1:39" x14ac:dyDescent="0.2">
      <c r="A1265" t="str">
        <f>IFERROR(IF(AND(A1254=A1255,A1255=A1256,A1256=A1257,A1257=A1258,A1258=A1259,A1259=A1260,A1260=A1261,A1261=A1262,A1262=A1263,A1263=A1264),IF(A1264+1&gt;MATCH(0,Input_Lieferant!$B$9:$B$158,-1),"",A1264+1),A1264),"")</f>
        <v/>
      </c>
      <c r="B1265" s="29"/>
      <c r="C1265" s="29"/>
      <c r="D1265" s="29" t="str">
        <f t="shared" si="109"/>
        <v/>
      </c>
      <c r="E1265" s="29"/>
      <c r="F1265" s="29"/>
      <c r="G1265" t="str">
        <f>IF(A1265&lt;&gt;"", _xlfn.IFNA(INDEX(Grunddaten!$A$9:$R$134,MATCH(A1265,Input_Lieferant!$B$9:$B$134,0),MATCH(Z1265,Grunddaten!$A$8:$R$8,0)),""), "")&amp;""</f>
        <v/>
      </c>
      <c r="H1265" s="29"/>
      <c r="I1265" s="29"/>
      <c r="J1265" s="29"/>
      <c r="K1265" s="29"/>
      <c r="L1265" s="29"/>
      <c r="M1265" s="29"/>
      <c r="N1265" s="29"/>
      <c r="O1265" s="29"/>
      <c r="P1265" s="29"/>
      <c r="Q1265" s="29"/>
      <c r="R1265" s="29"/>
      <c r="S1265" s="29"/>
      <c r="T1265" s="29"/>
      <c r="U1265" s="29"/>
      <c r="V1265" s="29"/>
      <c r="W1265" s="29"/>
      <c r="X1265" s="29"/>
      <c r="Y1265" s="29"/>
      <c r="Z1265" s="29" t="str">
        <f t="shared" si="107"/>
        <v/>
      </c>
      <c r="AM1265" s="6"/>
    </row>
    <row r="1266" spans="1:39" x14ac:dyDescent="0.2">
      <c r="A1266" s="54" t="str">
        <f>IFERROR(IF(AND(A1255=A1256,A1256=A1257,A1257=A1258,A1258=A1259,A1259=A1260,A1260=A1261,A1261=A1262,A1262=A1263,A1263=A1264,A1264=A1265),IF(A1265+1&gt;MATCH(0,Input_Lieferant!$B$9:$B$158,-1),"",A1265+1),A1265),"")</f>
        <v/>
      </c>
      <c r="B1266" s="30"/>
      <c r="C1266" s="30"/>
      <c r="D1266" s="30" t="str">
        <f t="shared" si="109"/>
        <v/>
      </c>
      <c r="E1266" s="30"/>
      <c r="F1266" s="30"/>
      <c r="G1266" s="54" t="str">
        <f>IF(A1266&lt;&gt;"", _xlfn.IFNA(INDEX(Grunddaten!$A$9:$R$134,MATCH(A1266,Input_Lieferant!$B$9:$B$134,0),MATCH(Z1266,Grunddaten!$A$8:$R$8,0)),""), "")&amp;""</f>
        <v/>
      </c>
      <c r="H1266" s="30"/>
      <c r="I1266" s="30"/>
      <c r="J1266" s="30"/>
      <c r="K1266" s="30"/>
      <c r="L1266" s="30"/>
      <c r="M1266" s="30"/>
      <c r="N1266" s="30"/>
      <c r="O1266" s="30"/>
      <c r="P1266" s="30"/>
      <c r="Q1266" s="30"/>
      <c r="R1266" s="30"/>
      <c r="S1266" s="30"/>
      <c r="T1266" s="30"/>
      <c r="U1266" s="30"/>
      <c r="V1266" s="30"/>
      <c r="W1266" s="30"/>
      <c r="X1266" s="30"/>
      <c r="Y1266" s="30"/>
      <c r="Z1266" s="89" t="str">
        <f t="shared" si="107"/>
        <v/>
      </c>
      <c r="AM1266" s="6"/>
    </row>
    <row r="1267" spans="1:39" x14ac:dyDescent="0.2">
      <c r="A1267" t="str">
        <f>IFERROR(IF(AND(A1256=A1257,A1257=A1258,A1258=A1259,A1259=A1260,A1260=A1261,A1261=A1262,A1262=A1263,A1263=A1264,A1264=A1265,A1265=A1266),IF(A1266+1&gt;MATCH(0,Input_Lieferant!$B$9:$B$158,-1),"",A1266+1),A1266),"")</f>
        <v/>
      </c>
      <c r="B1267" s="29"/>
      <c r="C1267" s="29"/>
      <c r="D1267" s="29" t="str">
        <f t="shared" si="109"/>
        <v/>
      </c>
      <c r="E1267" s="29"/>
      <c r="F1267" s="29"/>
      <c r="G1267" t="str">
        <f>IF(A1267&lt;&gt;"", _xlfn.IFNA(INDEX(Grunddaten!$A$9:$R$134,MATCH(A1267,Input_Lieferant!$B$9:$B$134,0),MATCH(Z1267,Grunddaten!$A$8:$R$8,0)),""), "")&amp;""</f>
        <v/>
      </c>
      <c r="H1267" s="29"/>
      <c r="I1267" s="29"/>
      <c r="J1267" s="29"/>
      <c r="K1267" s="29"/>
      <c r="L1267" s="29"/>
      <c r="M1267" s="29"/>
      <c r="N1267" s="29"/>
      <c r="O1267" s="29"/>
      <c r="P1267" s="29"/>
      <c r="Q1267" s="29"/>
      <c r="R1267" s="29"/>
      <c r="S1267" s="29"/>
      <c r="T1267" s="29"/>
      <c r="U1267" s="29"/>
      <c r="V1267" s="29"/>
      <c r="W1267" s="29"/>
      <c r="X1267" s="29"/>
      <c r="Y1267" s="29"/>
      <c r="Z1267" s="29" t="str">
        <f t="shared" si="107"/>
        <v/>
      </c>
      <c r="AM1267" s="6"/>
    </row>
    <row r="1268" spans="1:39" x14ac:dyDescent="0.2">
      <c r="A1268" t="str">
        <f>IFERROR(IF(AND(A1257=A1258,A1258=A1259,A1259=A1260,A1260=A1261,A1261=A1262,A1262=A1263,A1263=A1264,A1264=A1265,A1265=A1266,A1266=A1267),IF(A1267+1&gt;MATCH(0,Input_Lieferant!$B$9:$B$158,-1),"",A1267+1),A1267),"")</f>
        <v/>
      </c>
      <c r="B1268" s="29"/>
      <c r="C1268" s="29"/>
      <c r="D1268" s="29" t="str">
        <f t="shared" si="109"/>
        <v/>
      </c>
      <c r="E1268" s="29"/>
      <c r="F1268" s="29"/>
      <c r="G1268" t="str">
        <f>IF(A1268&lt;&gt;"", _xlfn.IFNA(INDEX(Grunddaten!$A$9:$R$134,MATCH(A1268,Input_Lieferant!$B$9:$B$134,0),MATCH(Z1268,Grunddaten!$A$8:$R$8,0)),""), "")&amp;""</f>
        <v/>
      </c>
      <c r="H1268" s="29"/>
      <c r="I1268" s="29"/>
      <c r="J1268" s="29"/>
      <c r="K1268" s="29"/>
      <c r="L1268" s="29"/>
      <c r="M1268" s="29"/>
      <c r="N1268" s="29"/>
      <c r="O1268" s="29"/>
      <c r="P1268" s="29"/>
      <c r="Q1268" s="29"/>
      <c r="R1268" s="29"/>
      <c r="S1268" s="29"/>
      <c r="T1268" s="29"/>
      <c r="U1268" s="29"/>
      <c r="V1268" s="29"/>
      <c r="W1268" s="29"/>
      <c r="X1268" s="29"/>
      <c r="Y1268" s="29"/>
      <c r="Z1268" s="29" t="str">
        <f t="shared" si="107"/>
        <v/>
      </c>
      <c r="AM1268" s="6"/>
    </row>
    <row r="1269" spans="1:39" x14ac:dyDescent="0.2">
      <c r="A1269" t="str">
        <f>IFERROR(IF(AND(A1258=A1259,A1259=A1260,A1260=A1261,A1261=A1262,A1262=A1263,A1263=A1264,A1264=A1265,A1265=A1266,A1266=A1267,A1267=A1268),IF(A1268+1&gt;MATCH(0,Input_Lieferant!$B$9:$B$158,-1),"",A1268+1),A1268),"")</f>
        <v/>
      </c>
      <c r="B1269" s="29"/>
      <c r="C1269" s="29"/>
      <c r="D1269" s="29" t="str">
        <f t="shared" si="109"/>
        <v/>
      </c>
      <c r="E1269" s="29"/>
      <c r="F1269" s="29"/>
      <c r="G1269" t="str">
        <f>IF(A1269&lt;&gt;"", _xlfn.IFNA(INDEX(Grunddaten!$A$9:$R$134,MATCH(A1269,Input_Lieferant!$B$9:$B$134,0),MATCH(Z1269,Grunddaten!$A$8:$R$8,0)),""), "")&amp;""</f>
        <v/>
      </c>
      <c r="H1269" s="29"/>
      <c r="I1269" s="29"/>
      <c r="J1269" s="29"/>
      <c r="K1269" s="29"/>
      <c r="L1269" s="29"/>
      <c r="M1269" s="29"/>
      <c r="N1269" s="29"/>
      <c r="O1269" s="29"/>
      <c r="P1269" s="29"/>
      <c r="Q1269" s="29"/>
      <c r="R1269" s="29"/>
      <c r="S1269" s="29"/>
      <c r="T1269" s="29"/>
      <c r="U1269" s="29"/>
      <c r="V1269" s="29"/>
      <c r="W1269" s="29"/>
      <c r="X1269" s="29"/>
      <c r="Y1269" s="29"/>
      <c r="Z1269" s="29" t="str">
        <f t="shared" si="107"/>
        <v/>
      </c>
      <c r="AM1269" s="6"/>
    </row>
    <row r="1270" spans="1:39" x14ac:dyDescent="0.2">
      <c r="A1270" t="str">
        <f>IFERROR(IF(AND(A1259=A1260,A1260=A1261,A1261=A1262,A1262=A1263,A1263=A1264,A1264=A1265,A1265=A1266,A1266=A1267,A1267=A1268,A1268=A1269),IF(A1269+1&gt;MATCH(0,Input_Lieferant!$B$9:$B$158,-1),"",A1269+1),A1269),"")</f>
        <v/>
      </c>
      <c r="B1270" s="29"/>
      <c r="C1270" s="29"/>
      <c r="D1270" s="29" t="str">
        <f t="shared" ref="D1270:D1283" si="110">IF(A1270="","","001")</f>
        <v/>
      </c>
      <c r="E1270" s="29"/>
      <c r="F1270" s="29"/>
      <c r="G1270" t="str">
        <f>IF(A1270&lt;&gt;"", _xlfn.IFNA(INDEX(Grunddaten!$A$9:$R$134,MATCH(A1270,Input_Lieferant!$B$9:$B$134,0),MATCH(Z1270,Grunddaten!$A$8:$R$8,0)),""), "")&amp;""</f>
        <v/>
      </c>
      <c r="H1270" s="29"/>
      <c r="I1270" s="29"/>
      <c r="J1270" s="29"/>
      <c r="K1270" s="29"/>
      <c r="L1270" s="29"/>
      <c r="M1270" s="29"/>
      <c r="N1270" s="29"/>
      <c r="O1270" s="29"/>
      <c r="P1270" s="29"/>
      <c r="Q1270" s="29"/>
      <c r="R1270" s="29"/>
      <c r="S1270" s="29"/>
      <c r="T1270" s="29"/>
      <c r="U1270" s="29"/>
      <c r="V1270" s="29"/>
      <c r="W1270" s="29"/>
      <c r="X1270" s="29"/>
      <c r="Y1270" s="29"/>
      <c r="Z1270" s="29" t="str">
        <f t="shared" si="107"/>
        <v/>
      </c>
      <c r="AM1270" s="6"/>
    </row>
    <row r="1271" spans="1:39" x14ac:dyDescent="0.2">
      <c r="A1271" t="str">
        <f>IFERROR(IF(AND(A1260=A1261,A1261=A1262,A1262=A1263,A1263=A1264,A1264=A1265,A1265=A1266,A1266=A1267,A1267=A1268,A1268=A1269,A1269=A1270),IF(A1270+1&gt;MATCH(0,Input_Lieferant!$B$9:$B$158,-1),"",A1270+1),A1270),"")</f>
        <v/>
      </c>
      <c r="B1271" s="29"/>
      <c r="C1271" s="29"/>
      <c r="D1271" s="29" t="str">
        <f t="shared" si="110"/>
        <v/>
      </c>
      <c r="E1271" s="29"/>
      <c r="F1271" s="29"/>
      <c r="G1271" t="str">
        <f>IF(A1271&lt;&gt;"", _xlfn.IFNA(INDEX(Grunddaten!$A$9:$R$134,MATCH(A1271,Input_Lieferant!$B$9:$B$134,0),MATCH(Z1271,Grunddaten!$A$8:$R$8,0)),""), "")&amp;""</f>
        <v/>
      </c>
      <c r="H1271" s="29"/>
      <c r="I1271" s="29"/>
      <c r="J1271" s="29"/>
      <c r="K1271" s="29"/>
      <c r="L1271" s="29"/>
      <c r="M1271" s="29"/>
      <c r="N1271" s="29"/>
      <c r="O1271" s="29"/>
      <c r="P1271" s="29"/>
      <c r="Q1271" s="29"/>
      <c r="R1271" s="29"/>
      <c r="S1271" s="29"/>
      <c r="T1271" s="29"/>
      <c r="U1271" s="29"/>
      <c r="V1271" s="29"/>
      <c r="W1271" s="29"/>
      <c r="X1271" s="29"/>
      <c r="Y1271" s="29"/>
      <c r="Z1271" s="29" t="str">
        <f t="shared" si="107"/>
        <v/>
      </c>
      <c r="AM1271" s="6"/>
    </row>
    <row r="1272" spans="1:39" x14ac:dyDescent="0.2">
      <c r="A1272" t="str">
        <f>IFERROR(IF(AND(A1261=A1262,A1262=A1263,A1263=A1264,A1264=A1265,A1265=A1266,A1266=A1267,A1267=A1268,A1268=A1269,A1269=A1270,A1270=A1271),IF(A1271+1&gt;MATCH(0,Input_Lieferant!$B$9:$B$158,-1),"",A1271+1),A1271),"")</f>
        <v/>
      </c>
      <c r="B1272" s="29"/>
      <c r="C1272" s="29"/>
      <c r="D1272" s="29" t="str">
        <f t="shared" si="110"/>
        <v/>
      </c>
      <c r="E1272" s="29"/>
      <c r="F1272" s="29"/>
      <c r="G1272" t="str">
        <f>IF(A1272&lt;&gt;"", _xlfn.IFNA(INDEX(Grunddaten!$A$9:$R$134,MATCH(A1272,Input_Lieferant!$B$9:$B$134,0),MATCH(Z1272,Grunddaten!$A$8:$R$8,0)),""), "")&amp;""</f>
        <v/>
      </c>
      <c r="H1272" s="29"/>
      <c r="I1272" s="29"/>
      <c r="J1272" s="29"/>
      <c r="K1272" s="29"/>
      <c r="L1272" s="29"/>
      <c r="M1272" s="29"/>
      <c r="N1272" s="29"/>
      <c r="O1272" s="29"/>
      <c r="P1272" s="29"/>
      <c r="Q1272" s="29"/>
      <c r="R1272" s="29"/>
      <c r="S1272" s="29"/>
      <c r="T1272" s="29"/>
      <c r="U1272" s="29"/>
      <c r="V1272" s="29"/>
      <c r="W1272" s="29"/>
      <c r="X1272" s="29"/>
      <c r="Y1272" s="29"/>
      <c r="Z1272" s="29" t="str">
        <f t="shared" si="107"/>
        <v/>
      </c>
      <c r="AM1272" s="6"/>
    </row>
    <row r="1273" spans="1:39" x14ac:dyDescent="0.2">
      <c r="A1273" t="str">
        <f>IFERROR(IF(AND(A1262=A1263,A1263=A1264,A1264=A1265,A1265=A1266,A1266=A1267,A1267=A1268,A1268=A1269,A1269=A1270,A1270=A1271,A1271=A1272),IF(A1272+1&gt;MATCH(0,Input_Lieferant!$B$9:$B$158,-1),"",A1272+1),A1272),"")</f>
        <v/>
      </c>
      <c r="B1273" s="29"/>
      <c r="C1273" s="29"/>
      <c r="D1273" s="29" t="str">
        <f t="shared" si="110"/>
        <v/>
      </c>
      <c r="E1273" s="29"/>
      <c r="F1273" s="29"/>
      <c r="G1273" t="str">
        <f>IF(A1273&lt;&gt;"", _xlfn.IFNA(INDEX(Grunddaten!$A$9:$R$134,MATCH(A1273,Input_Lieferant!$B$9:$B$134,0),MATCH(Z1273,Grunddaten!$A$8:$R$8,0)),""), "")&amp;""</f>
        <v/>
      </c>
      <c r="H1273" s="29"/>
      <c r="I1273" s="29"/>
      <c r="J1273" s="29"/>
      <c r="K1273" s="29"/>
      <c r="L1273" s="29"/>
      <c r="M1273" s="29"/>
      <c r="N1273" s="29"/>
      <c r="O1273" s="29"/>
      <c r="P1273" s="29"/>
      <c r="Q1273" s="29"/>
      <c r="R1273" s="29"/>
      <c r="S1273" s="29"/>
      <c r="T1273" s="29"/>
      <c r="U1273" s="29"/>
      <c r="V1273" s="29"/>
      <c r="W1273" s="29"/>
      <c r="X1273" s="29"/>
      <c r="Y1273" s="29"/>
      <c r="Z1273" s="29" t="str">
        <f t="shared" si="107"/>
        <v/>
      </c>
      <c r="AM1273" s="6"/>
    </row>
    <row r="1274" spans="1:39" x14ac:dyDescent="0.2">
      <c r="A1274" t="str">
        <f>IFERROR(IF(AND(A1263=A1264,A1264=A1265,A1265=A1266,A1266=A1267,A1267=A1268,A1268=A1269,A1269=A1270,A1270=A1271,A1271=A1272,A1272=A1273),IF(A1273+1&gt;MATCH(0,Input_Lieferant!$B$9:$B$158,-1),"",A1273+1),A1273),"")</f>
        <v/>
      </c>
      <c r="B1274" s="29"/>
      <c r="C1274" s="29"/>
      <c r="D1274" s="29" t="str">
        <f t="shared" si="110"/>
        <v/>
      </c>
      <c r="E1274" s="29"/>
      <c r="F1274" s="29"/>
      <c r="G1274" t="str">
        <f>IF(A1274&lt;&gt;"", _xlfn.IFNA(INDEX(Grunddaten!$A$9:$R$134,MATCH(A1274,Input_Lieferant!$B$9:$B$134,0),MATCH(Z1274,Grunddaten!$A$8:$R$8,0)),""), "")&amp;""</f>
        <v/>
      </c>
      <c r="H1274" s="29"/>
      <c r="I1274" s="29"/>
      <c r="J1274" s="29"/>
      <c r="K1274" s="29"/>
      <c r="L1274" s="29"/>
      <c r="M1274" s="29"/>
      <c r="N1274" s="29"/>
      <c r="O1274" s="29"/>
      <c r="P1274" s="29"/>
      <c r="Q1274" s="29"/>
      <c r="R1274" s="29"/>
      <c r="S1274" s="29"/>
      <c r="T1274" s="29"/>
      <c r="U1274" s="29"/>
      <c r="V1274" s="29"/>
      <c r="W1274" s="29"/>
      <c r="X1274" s="29"/>
      <c r="Y1274" s="29"/>
      <c r="Z1274" s="29" t="str">
        <f t="shared" si="107"/>
        <v/>
      </c>
      <c r="AM1274" s="6"/>
    </row>
    <row r="1275" spans="1:39" x14ac:dyDescent="0.2">
      <c r="A1275" t="str">
        <f>IFERROR(IF(AND(A1264=A1265,A1265=A1266,A1266=A1267,A1267=A1268,A1268=A1269,A1269=A1270,A1270=A1271,A1271=A1272,A1272=A1273,A1273=A1274),IF(A1274+1&gt;MATCH(0,Input_Lieferant!$B$9:$B$158,-1),"",A1274+1),A1274),"")</f>
        <v/>
      </c>
      <c r="B1275" s="29"/>
      <c r="C1275" s="29"/>
      <c r="D1275" s="29" t="str">
        <f t="shared" si="110"/>
        <v/>
      </c>
      <c r="E1275" s="29" t="s">
        <v>178</v>
      </c>
      <c r="F1275" s="29" t="s">
        <v>178</v>
      </c>
      <c r="G1275" t="str">
        <f>IF(A1275&lt;&gt;"", _xlfn.IFNA(INDEX(Grunddaten!$A$9:$R$134,MATCH(A1275,Input_Lieferant!$B$9:$B$134,0),MATCH(Z1275,Grunddaten!$A$8:$R$8,0)),""), "")&amp;""</f>
        <v/>
      </c>
      <c r="H1275" s="29"/>
      <c r="I1275" s="29"/>
      <c r="J1275" s="29"/>
      <c r="K1275" s="29"/>
      <c r="L1275" s="29"/>
      <c r="M1275" s="29"/>
      <c r="N1275" s="29"/>
      <c r="O1275" s="29"/>
      <c r="P1275" s="29"/>
      <c r="Q1275" s="29"/>
      <c r="R1275" s="29"/>
      <c r="S1275" s="29"/>
      <c r="T1275" s="29"/>
      <c r="U1275" s="29"/>
      <c r="V1275" s="29"/>
      <c r="W1275" s="29"/>
      <c r="X1275" s="29"/>
      <c r="Y1275" s="29"/>
      <c r="Z1275" s="29" t="str">
        <f t="shared" si="107"/>
        <v/>
      </c>
      <c r="AM1275" s="6"/>
    </row>
    <row r="1276" spans="1:39" x14ac:dyDescent="0.2">
      <c r="A1276" t="str">
        <f>IFERROR(IF(AND(A1265=A1266,A1266=A1267,A1267=A1268,A1268=A1269,A1269=A1270,A1270=A1271,A1271=A1272,A1272=A1273,A1273=A1274,A1274=A1275),IF(A1275+1&gt;MATCH(0,Input_Lieferant!$B$9:$B$158,-1),"",A1275+1),A1275),"")</f>
        <v/>
      </c>
      <c r="B1276" s="29"/>
      <c r="C1276" s="29"/>
      <c r="D1276" s="29" t="str">
        <f t="shared" si="110"/>
        <v/>
      </c>
      <c r="E1276" s="29"/>
      <c r="F1276" s="29"/>
      <c r="G1276" t="str">
        <f>IF(A1276&lt;&gt;"", _xlfn.IFNA(INDEX(Grunddaten!$A$9:$R$134,MATCH(A1276,Input_Lieferant!$B$9:$B$134,0),MATCH(Z1276,Grunddaten!$A$8:$R$8,0)),""), "")&amp;""</f>
        <v/>
      </c>
      <c r="H1276" s="29"/>
      <c r="I1276" s="29"/>
      <c r="J1276" s="29"/>
      <c r="K1276" s="29"/>
      <c r="L1276" s="29"/>
      <c r="M1276" s="29"/>
      <c r="N1276" s="29"/>
      <c r="O1276" s="29"/>
      <c r="P1276" s="29"/>
      <c r="Q1276" s="29"/>
      <c r="R1276" s="29"/>
      <c r="S1276" s="29"/>
      <c r="T1276" s="29"/>
      <c r="U1276" s="29"/>
      <c r="V1276" s="29"/>
      <c r="W1276" s="29"/>
      <c r="X1276" s="29"/>
      <c r="Y1276" s="29"/>
      <c r="Z1276" s="29" t="str">
        <f t="shared" si="107"/>
        <v/>
      </c>
      <c r="AM1276" s="6"/>
    </row>
    <row r="1277" spans="1:39" x14ac:dyDescent="0.2">
      <c r="A1277" s="54" t="str">
        <f>IFERROR(IF(AND(A1266=A1267,A1267=A1268,A1268=A1269,A1269=A1270,A1270=A1271,A1271=A1272,A1272=A1273,A1273=A1274,A1274=A1275,A1275=A1276),IF(A1276+1&gt;MATCH(0,Input_Lieferant!$B$9:$B$158,-1),"",A1276+1),A1276),"")</f>
        <v/>
      </c>
      <c r="B1277" s="30"/>
      <c r="C1277" s="30"/>
      <c r="D1277" s="30" t="str">
        <f t="shared" si="110"/>
        <v/>
      </c>
      <c r="E1277" s="30"/>
      <c r="F1277" s="30"/>
      <c r="G1277" s="54" t="str">
        <f>IF(A1277&lt;&gt;"", _xlfn.IFNA(INDEX(Grunddaten!$A$9:$R$134,MATCH(A1277,Input_Lieferant!$B$9:$B$134,0),MATCH(Z1277,Grunddaten!$A$8:$R$8,0)),""), "")&amp;""</f>
        <v/>
      </c>
      <c r="H1277" s="30"/>
      <c r="I1277" s="30"/>
      <c r="J1277" s="30"/>
      <c r="K1277" s="30"/>
      <c r="L1277" s="30"/>
      <c r="M1277" s="30"/>
      <c r="N1277" s="30"/>
      <c r="O1277" s="30"/>
      <c r="P1277" s="30"/>
      <c r="Q1277" s="30"/>
      <c r="R1277" s="30"/>
      <c r="S1277" s="30"/>
      <c r="T1277" s="30"/>
      <c r="U1277" s="30"/>
      <c r="V1277" s="30"/>
      <c r="W1277" s="30"/>
      <c r="X1277" s="30"/>
      <c r="Y1277" s="30"/>
      <c r="Z1277" s="89" t="str">
        <f t="shared" si="107"/>
        <v/>
      </c>
      <c r="AM1277" s="6"/>
    </row>
    <row r="1278" spans="1:39" x14ac:dyDescent="0.2">
      <c r="A1278" t="str">
        <f>IFERROR(IF(AND(A1267=A1268,A1268=A1269,A1269=A1270,A1270=A1271,A1271=A1272,A1272=A1273,A1273=A1274,A1274=A1275,A1275=A1276,A1276=A1277),IF(A1277+1&gt;MATCH(0,Input_Lieferant!$B$9:$B$158,-1),"",A1277+1),A1277),"")</f>
        <v/>
      </c>
      <c r="B1278" s="29"/>
      <c r="C1278" s="29"/>
      <c r="D1278" s="29" t="str">
        <f t="shared" si="110"/>
        <v/>
      </c>
      <c r="E1278" s="29"/>
      <c r="F1278" s="29"/>
      <c r="G1278" t="str">
        <f>IF(A1278&lt;&gt;"", _xlfn.IFNA(INDEX(Grunddaten!$A$9:$R$134,MATCH(A1278,Input_Lieferant!$B$9:$B$134,0),MATCH(Z1278,Grunddaten!$A$8:$R$8,0)),""), "")&amp;""</f>
        <v/>
      </c>
      <c r="H1278" s="29"/>
      <c r="I1278" s="29"/>
      <c r="J1278" s="29"/>
      <c r="K1278" s="29"/>
      <c r="L1278" s="29"/>
      <c r="M1278" s="29"/>
      <c r="N1278" s="29"/>
      <c r="O1278" s="29"/>
      <c r="P1278" s="29"/>
      <c r="Q1278" s="29"/>
      <c r="R1278" s="29"/>
      <c r="S1278" s="29"/>
      <c r="T1278" s="29"/>
      <c r="U1278" s="29"/>
      <c r="V1278" s="29"/>
      <c r="W1278" s="29"/>
      <c r="X1278" s="29"/>
      <c r="Y1278" s="29"/>
      <c r="Z1278" s="29" t="str">
        <f t="shared" si="107"/>
        <v/>
      </c>
      <c r="AM1278" s="6"/>
    </row>
    <row r="1279" spans="1:39" x14ac:dyDescent="0.2">
      <c r="A1279" t="str">
        <f>IFERROR(IF(AND(A1268=A1269,A1269=A1270,A1270=A1271,A1271=A1272,A1272=A1273,A1273=A1274,A1274=A1275,A1275=A1276,A1276=A1277,A1277=A1278),IF(A1278+1&gt;MATCH(0,Input_Lieferant!$B$9:$B$158,-1),"",A1278+1),A1278),"")</f>
        <v/>
      </c>
      <c r="B1279" s="29"/>
      <c r="C1279" s="29"/>
      <c r="D1279" s="29" t="str">
        <f t="shared" si="110"/>
        <v/>
      </c>
      <c r="E1279" s="29"/>
      <c r="F1279" s="29"/>
      <c r="G1279" t="str">
        <f>IF(A1279&lt;&gt;"", _xlfn.IFNA(INDEX(Grunddaten!$A$9:$R$134,MATCH(A1279,Input_Lieferant!$B$9:$B$134,0),MATCH(Z1279,Grunddaten!$A$8:$R$8,0)),""), "")&amp;""</f>
        <v/>
      </c>
      <c r="H1279" s="29"/>
      <c r="I1279" s="29"/>
      <c r="J1279" s="29"/>
      <c r="K1279" s="29"/>
      <c r="L1279" s="29"/>
      <c r="M1279" s="29"/>
      <c r="N1279" s="29"/>
      <c r="O1279" s="29"/>
      <c r="P1279" s="29"/>
      <c r="Q1279" s="29"/>
      <c r="R1279" s="29"/>
      <c r="S1279" s="29"/>
      <c r="T1279" s="29"/>
      <c r="U1279" s="29"/>
      <c r="V1279" s="29"/>
      <c r="W1279" s="29"/>
      <c r="X1279" s="29"/>
      <c r="Y1279" s="29"/>
      <c r="Z1279" s="29" t="str">
        <f t="shared" si="107"/>
        <v/>
      </c>
      <c r="AM1279" s="6"/>
    </row>
    <row r="1280" spans="1:39" x14ac:dyDescent="0.2">
      <c r="A1280" t="str">
        <f>IFERROR(IF(AND(A1269=A1270,A1270=A1271,A1271=A1272,A1272=A1273,A1273=A1274,A1274=A1275,A1275=A1276,A1276=A1277,A1277=A1278,A1278=A1279),IF(A1279+1&gt;MATCH(0,Input_Lieferant!$B$9:$B$158,-1),"",A1279+1),A1279),"")</f>
        <v/>
      </c>
      <c r="B1280" s="29"/>
      <c r="C1280" s="29"/>
      <c r="D1280" s="29" t="str">
        <f t="shared" si="110"/>
        <v/>
      </c>
      <c r="E1280" s="29"/>
      <c r="F1280" s="29"/>
      <c r="G1280" t="str">
        <f>IF(A1280&lt;&gt;"", _xlfn.IFNA(INDEX(Grunddaten!$A$9:$R$134,MATCH(A1280,Input_Lieferant!$B$9:$B$134,0),MATCH(Z1280,Grunddaten!$A$8:$R$8,0)),""), "")&amp;""</f>
        <v/>
      </c>
      <c r="H1280" s="29"/>
      <c r="I1280" s="29"/>
      <c r="J1280" s="29"/>
      <c r="K1280" s="29"/>
      <c r="L1280" s="29"/>
      <c r="M1280" s="29"/>
      <c r="N1280" s="29"/>
      <c r="O1280" s="29"/>
      <c r="P1280" s="29"/>
      <c r="Q1280" s="29"/>
      <c r="R1280" s="29"/>
      <c r="S1280" s="29"/>
      <c r="T1280" s="29"/>
      <c r="U1280" s="29"/>
      <c r="V1280" s="29"/>
      <c r="W1280" s="29"/>
      <c r="X1280" s="29"/>
      <c r="Y1280" s="29"/>
      <c r="Z1280" s="29" t="str">
        <f t="shared" si="107"/>
        <v/>
      </c>
      <c r="AM1280" s="6"/>
    </row>
    <row r="1281" spans="1:39" x14ac:dyDescent="0.2">
      <c r="A1281" t="str">
        <f>IFERROR(IF(AND(A1270=A1271,A1271=A1272,A1272=A1273,A1273=A1274,A1274=A1275,A1275=A1276,A1276=A1277,A1277=A1278,A1278=A1279,A1279=A1280),IF(A1280+1&gt;MATCH(0,Input_Lieferant!$B$9:$B$158,-1),"",A1280+1),A1280),"")</f>
        <v/>
      </c>
      <c r="B1281" s="29"/>
      <c r="C1281" s="29"/>
      <c r="D1281" s="29" t="str">
        <f t="shared" si="110"/>
        <v/>
      </c>
      <c r="E1281" s="29"/>
      <c r="F1281" s="29"/>
      <c r="G1281" t="str">
        <f>IF(A1281&lt;&gt;"", _xlfn.IFNA(INDEX(Grunddaten!$A$9:$R$134,MATCH(A1281,Input_Lieferant!$B$9:$B$134,0),MATCH(Z1281,Grunddaten!$A$8:$R$8,0)),""), "")&amp;""</f>
        <v/>
      </c>
      <c r="H1281" s="29"/>
      <c r="I1281" s="29"/>
      <c r="J1281" s="29"/>
      <c r="K1281" s="29"/>
      <c r="L1281" s="29"/>
      <c r="M1281" s="29"/>
      <c r="N1281" s="29"/>
      <c r="O1281" s="29"/>
      <c r="P1281" s="29"/>
      <c r="Q1281" s="29"/>
      <c r="R1281" s="29"/>
      <c r="S1281" s="29"/>
      <c r="T1281" s="29"/>
      <c r="U1281" s="29"/>
      <c r="V1281" s="29"/>
      <c r="W1281" s="29"/>
      <c r="X1281" s="29"/>
      <c r="Y1281" s="29"/>
      <c r="Z1281" s="29" t="str">
        <f t="shared" si="107"/>
        <v/>
      </c>
      <c r="AM1281" s="6"/>
    </row>
    <row r="1282" spans="1:39" x14ac:dyDescent="0.2">
      <c r="A1282" t="str">
        <f>IFERROR(IF(AND(A1271=A1272,A1272=A1273,A1273=A1274,A1274=A1275,A1275=A1276,A1276=A1277,A1277=A1278,A1278=A1279,A1279=A1280,A1280=A1281),IF(A1281+1&gt;MATCH(0,Input_Lieferant!$B$9:$B$158,-1),"",A1281+1),A1281),"")</f>
        <v/>
      </c>
      <c r="B1282" s="29"/>
      <c r="C1282" s="29"/>
      <c r="D1282" s="29" t="str">
        <f t="shared" si="110"/>
        <v/>
      </c>
      <c r="E1282" s="29"/>
      <c r="F1282" s="29"/>
      <c r="G1282" t="str">
        <f>IF(A1282&lt;&gt;"", _xlfn.IFNA(INDEX(Grunddaten!$A$9:$R$134,MATCH(A1282,Input_Lieferant!$B$9:$B$134,0),MATCH(Z1282,Grunddaten!$A$8:$R$8,0)),""), "")&amp;""</f>
        <v/>
      </c>
      <c r="H1282" s="29"/>
      <c r="I1282" s="29"/>
      <c r="J1282" s="29"/>
      <c r="K1282" s="29"/>
      <c r="L1282" s="29"/>
      <c r="M1282" s="29"/>
      <c r="N1282" s="29"/>
      <c r="O1282" s="29"/>
      <c r="P1282" s="29"/>
      <c r="Q1282" s="29"/>
      <c r="R1282" s="29"/>
      <c r="S1282" s="29"/>
      <c r="T1282" s="29"/>
      <c r="U1282" s="29"/>
      <c r="V1282" s="29"/>
      <c r="W1282" s="29"/>
      <c r="X1282" s="29"/>
      <c r="Y1282" s="29"/>
      <c r="Z1282" s="29" t="str">
        <f t="shared" si="107"/>
        <v/>
      </c>
      <c r="AM1282" s="6"/>
    </row>
    <row r="1283" spans="1:39" x14ac:dyDescent="0.2">
      <c r="A1283" t="str">
        <f>IFERROR(IF(AND(A1272=A1273,A1273=A1274,A1274=A1275,A1275=A1276,A1276=A1277,A1277=A1278,A1278=A1279,A1279=A1280,A1280=A1281,A1281=A1282),IF(A1282+1&gt;MATCH(0,Input_Lieferant!$B$9:$B$158,-1),"",A1282+1),A1282),"")</f>
        <v/>
      </c>
      <c r="B1283" s="29"/>
      <c r="C1283" s="29"/>
      <c r="D1283" s="29" t="str">
        <f t="shared" si="110"/>
        <v/>
      </c>
      <c r="E1283" s="29"/>
      <c r="F1283" s="29"/>
      <c r="G1283" t="str">
        <f>IF(A1283&lt;&gt;"", _xlfn.IFNA(INDEX(Grunddaten!$A$9:$R$134,MATCH(A1283,Input_Lieferant!$B$9:$B$134,0),MATCH(Z1283,Grunddaten!$A$8:$R$8,0)),""), "")&amp;""</f>
        <v/>
      </c>
      <c r="H1283" s="29"/>
      <c r="I1283" s="29"/>
      <c r="J1283" s="29"/>
      <c r="K1283" s="29"/>
      <c r="L1283" s="29"/>
      <c r="M1283" s="29"/>
      <c r="N1283" s="29"/>
      <c r="O1283" s="29"/>
      <c r="P1283" s="29"/>
      <c r="Q1283" s="29"/>
      <c r="R1283" s="29"/>
      <c r="S1283" s="29"/>
      <c r="T1283" s="29"/>
      <c r="U1283" s="29"/>
      <c r="V1283" s="29"/>
      <c r="W1283" s="29"/>
      <c r="X1283" s="29"/>
      <c r="Y1283" s="29"/>
      <c r="Z1283" s="29" t="str">
        <f t="shared" si="107"/>
        <v/>
      </c>
      <c r="AM1283" s="6"/>
    </row>
    <row r="1284" spans="1:39" x14ac:dyDescent="0.2">
      <c r="A1284" t="str">
        <f>IFERROR(IF(AND(A1273=A1274,A1274=A1275,A1275=A1276,A1276=A1277,A1277=A1278,A1278=A1279,A1279=A1280,A1280=A1281,A1281=A1282,A1282=A1283),IF(A1283+1&gt;MATCH(0,Input_Lieferant!$B$9:$B$158,-1),"",A1283+1),A1283),"")</f>
        <v/>
      </c>
      <c r="B1284" s="29"/>
      <c r="C1284" s="29"/>
      <c r="D1284" s="29" t="str">
        <f t="shared" ref="D1284:D1297" si="111">IF(A1284="","","001")</f>
        <v/>
      </c>
      <c r="E1284" s="29"/>
      <c r="F1284" s="29"/>
      <c r="G1284" t="str">
        <f>IF(A1284&lt;&gt;"", _xlfn.IFNA(INDEX(Grunddaten!$A$9:$R$134,MATCH(A1284,Input_Lieferant!$B$9:$B$134,0),MATCH(Z1284,Grunddaten!$A$8:$R$8,0)),""), "")&amp;""</f>
        <v/>
      </c>
      <c r="H1284" s="29"/>
      <c r="I1284" s="29"/>
      <c r="J1284" s="29"/>
      <c r="K1284" s="29"/>
      <c r="L1284" s="29"/>
      <c r="M1284" s="29"/>
      <c r="N1284" s="29"/>
      <c r="O1284" s="29"/>
      <c r="P1284" s="29"/>
      <c r="Q1284" s="29"/>
      <c r="R1284" s="29"/>
      <c r="S1284" s="29"/>
      <c r="T1284" s="29"/>
      <c r="U1284" s="29"/>
      <c r="V1284" s="29"/>
      <c r="W1284" s="29"/>
      <c r="X1284" s="29"/>
      <c r="Y1284" s="29"/>
      <c r="Z1284" s="29" t="str">
        <f t="shared" si="107"/>
        <v/>
      </c>
      <c r="AM1284" s="6"/>
    </row>
    <row r="1285" spans="1:39" x14ac:dyDescent="0.2">
      <c r="A1285" t="str">
        <f>IFERROR(IF(AND(A1274=A1275,A1275=A1276,A1276=A1277,A1277=A1278,A1278=A1279,A1279=A1280,A1280=A1281,A1281=A1282,A1282=A1283,A1283=A1284),IF(A1284+1&gt;MATCH(0,Input_Lieferant!$B$9:$B$158,-1),"",A1284+1),A1284),"")</f>
        <v/>
      </c>
      <c r="B1285" s="29"/>
      <c r="C1285" s="29"/>
      <c r="D1285" s="29" t="str">
        <f t="shared" si="111"/>
        <v/>
      </c>
      <c r="E1285" s="29"/>
      <c r="F1285" s="29"/>
      <c r="G1285" t="str">
        <f>IF(A1285&lt;&gt;"", _xlfn.IFNA(INDEX(Grunddaten!$A$9:$R$134,MATCH(A1285,Input_Lieferant!$B$9:$B$134,0),MATCH(Z1285,Grunddaten!$A$8:$R$8,0)),""), "")&amp;""</f>
        <v/>
      </c>
      <c r="H1285" s="29"/>
      <c r="I1285" s="29"/>
      <c r="J1285" s="29"/>
      <c r="K1285" s="29"/>
      <c r="L1285" s="29"/>
      <c r="M1285" s="29"/>
      <c r="N1285" s="29"/>
      <c r="O1285" s="29"/>
      <c r="P1285" s="29"/>
      <c r="Q1285" s="29"/>
      <c r="R1285" s="29"/>
      <c r="S1285" s="29"/>
      <c r="T1285" s="29"/>
      <c r="U1285" s="29"/>
      <c r="V1285" s="29"/>
      <c r="W1285" s="29"/>
      <c r="X1285" s="29"/>
      <c r="Y1285" s="29"/>
      <c r="Z1285" s="29" t="str">
        <f t="shared" si="107"/>
        <v/>
      </c>
      <c r="AM1285" s="6"/>
    </row>
    <row r="1286" spans="1:39" x14ac:dyDescent="0.2">
      <c r="A1286" t="str">
        <f>IFERROR(IF(AND(A1275=A1276,A1276=A1277,A1277=A1278,A1278=A1279,A1279=A1280,A1280=A1281,A1281=A1282,A1282=A1283,A1283=A1284,A1284=A1285),IF(A1285+1&gt;MATCH(0,Input_Lieferant!$B$9:$B$158,-1),"",A1285+1),A1285),"")</f>
        <v/>
      </c>
      <c r="B1286" s="29"/>
      <c r="C1286" s="29"/>
      <c r="D1286" s="29" t="str">
        <f t="shared" si="111"/>
        <v/>
      </c>
      <c r="E1286" s="29"/>
      <c r="F1286" s="29"/>
      <c r="G1286" t="str">
        <f>IF(A1286&lt;&gt;"", _xlfn.IFNA(INDEX(Grunddaten!$A$9:$R$134,MATCH(A1286,Input_Lieferant!$B$9:$B$134,0),MATCH(Z1286,Grunddaten!$A$8:$R$8,0)),""), "")&amp;""</f>
        <v/>
      </c>
      <c r="H1286" s="29"/>
      <c r="I1286" s="29"/>
      <c r="J1286" s="29"/>
      <c r="K1286" s="29"/>
      <c r="L1286" s="29"/>
      <c r="M1286" s="29"/>
      <c r="N1286" s="29"/>
      <c r="O1286" s="29"/>
      <c r="P1286" s="29"/>
      <c r="Q1286" s="29"/>
      <c r="R1286" s="29"/>
      <c r="S1286" s="29"/>
      <c r="T1286" s="29"/>
      <c r="U1286" s="29"/>
      <c r="V1286" s="29"/>
      <c r="W1286" s="29"/>
      <c r="X1286" s="29"/>
      <c r="Y1286" s="29"/>
      <c r="Z1286" s="29" t="str">
        <f t="shared" si="107"/>
        <v/>
      </c>
      <c r="AM1286" s="6"/>
    </row>
    <row r="1287" spans="1:39" x14ac:dyDescent="0.2">
      <c r="A1287" t="str">
        <f>IFERROR(IF(AND(A1276=A1277,A1277=A1278,A1278=A1279,A1279=A1280,A1280=A1281,A1281=A1282,A1282=A1283,A1283=A1284,A1284=A1285,A1285=A1286),IF(A1286+1&gt;MATCH(0,Input_Lieferant!$B$9:$B$158,-1),"",A1286+1),A1286),"")</f>
        <v/>
      </c>
      <c r="B1287" s="29"/>
      <c r="C1287" s="29"/>
      <c r="D1287" s="29" t="str">
        <f t="shared" si="111"/>
        <v/>
      </c>
      <c r="E1287" s="29"/>
      <c r="F1287" s="29"/>
      <c r="G1287" t="str">
        <f>IF(A1287&lt;&gt;"", _xlfn.IFNA(INDEX(Grunddaten!$A$9:$R$134,MATCH(A1287,Input_Lieferant!$B$9:$B$134,0),MATCH(Z1287,Grunddaten!$A$8:$R$8,0)),""), "")&amp;""</f>
        <v/>
      </c>
      <c r="H1287" s="29"/>
      <c r="I1287" s="29"/>
      <c r="J1287" s="29"/>
      <c r="K1287" s="29"/>
      <c r="L1287" s="29"/>
      <c r="M1287" s="29"/>
      <c r="N1287" s="29"/>
      <c r="O1287" s="29"/>
      <c r="P1287" s="29"/>
      <c r="Q1287" s="29"/>
      <c r="R1287" s="29"/>
      <c r="S1287" s="29"/>
      <c r="T1287" s="29"/>
      <c r="U1287" s="29"/>
      <c r="V1287" s="29"/>
      <c r="W1287" s="29"/>
      <c r="X1287" s="29"/>
      <c r="Y1287" s="29"/>
      <c r="Z1287" s="29" t="str">
        <f t="shared" si="107"/>
        <v/>
      </c>
      <c r="AM1287" s="6"/>
    </row>
    <row r="1288" spans="1:39" x14ac:dyDescent="0.2">
      <c r="A1288" s="54" t="str">
        <f>IFERROR(IF(AND(A1277=A1278,A1278=A1279,A1279=A1280,A1280=A1281,A1281=A1282,A1282=A1283,A1283=A1284,A1284=A1285,A1285=A1286,A1286=A1287),IF(A1287+1&gt;MATCH(0,Input_Lieferant!$B$9:$B$158,-1),"",A1287+1),A1287),"")</f>
        <v/>
      </c>
      <c r="B1288" s="30"/>
      <c r="C1288" s="30"/>
      <c r="D1288" s="30" t="str">
        <f t="shared" si="111"/>
        <v/>
      </c>
      <c r="E1288" s="30"/>
      <c r="F1288" s="30"/>
      <c r="G1288" s="54" t="str">
        <f>IF(A1288&lt;&gt;"", _xlfn.IFNA(INDEX(Grunddaten!$A$9:$R$134,MATCH(A1288,Input_Lieferant!$B$9:$B$134,0),MATCH(Z1288,Grunddaten!$A$8:$R$8,0)),""), "")&amp;""</f>
        <v/>
      </c>
      <c r="H1288" s="30"/>
      <c r="I1288" s="30"/>
      <c r="J1288" s="30"/>
      <c r="K1288" s="30"/>
      <c r="L1288" s="30"/>
      <c r="M1288" s="30"/>
      <c r="N1288" s="30"/>
      <c r="O1288" s="30"/>
      <c r="P1288" s="30"/>
      <c r="Q1288" s="30"/>
      <c r="R1288" s="30"/>
      <c r="S1288" s="30"/>
      <c r="T1288" s="30"/>
      <c r="U1288" s="30"/>
      <c r="V1288" s="30"/>
      <c r="W1288" s="30"/>
      <c r="X1288" s="30"/>
      <c r="Y1288" s="30"/>
      <c r="Z1288" s="89" t="str">
        <f t="shared" si="107"/>
        <v/>
      </c>
      <c r="AM1288" s="6"/>
    </row>
    <row r="1289" spans="1:39" x14ac:dyDescent="0.2">
      <c r="A1289" t="str">
        <f>IFERROR(IF(AND(A1278=A1279,A1279=A1280,A1280=A1281,A1281=A1282,A1282=A1283,A1283=A1284,A1284=A1285,A1285=A1286,A1286=A1287,A1287=A1288),IF(A1288+1&gt;MATCH(0,Input_Lieferant!$B$9:$B$158,-1),"",A1288+1),A1288),"")</f>
        <v/>
      </c>
      <c r="B1289" s="29"/>
      <c r="C1289" s="29"/>
      <c r="D1289" s="29" t="str">
        <f t="shared" si="111"/>
        <v/>
      </c>
      <c r="E1289" s="29" t="s">
        <v>178</v>
      </c>
      <c r="F1289" s="29" t="s">
        <v>178</v>
      </c>
      <c r="G1289" t="str">
        <f>IF(A1289&lt;&gt;"", _xlfn.IFNA(INDEX(Grunddaten!$A$9:$R$134,MATCH(A1289,Input_Lieferant!$B$9:$B$134,0),MATCH(Z1289,Grunddaten!$A$8:$R$8,0)),""), "")&amp;""</f>
        <v/>
      </c>
      <c r="H1289" s="29"/>
      <c r="I1289" s="29"/>
      <c r="J1289" s="29"/>
      <c r="K1289" s="29"/>
      <c r="L1289" s="29"/>
      <c r="M1289" s="29"/>
      <c r="N1289" s="29"/>
      <c r="O1289" s="29"/>
      <c r="P1289" s="29"/>
      <c r="Q1289" s="29"/>
      <c r="R1289" s="29"/>
      <c r="S1289" s="29"/>
      <c r="T1289" s="29"/>
      <c r="U1289" s="29"/>
      <c r="V1289" s="29"/>
      <c r="W1289" s="29"/>
      <c r="X1289" s="29"/>
      <c r="Y1289" s="29"/>
      <c r="Z1289" s="29" t="str">
        <f t="shared" si="107"/>
        <v/>
      </c>
      <c r="AM1289" s="6"/>
    </row>
    <row r="1290" spans="1:39" x14ac:dyDescent="0.2">
      <c r="A1290" t="str">
        <f>IFERROR(IF(AND(A1279=A1280,A1280=A1281,A1281=A1282,A1282=A1283,A1283=A1284,A1284=A1285,A1285=A1286,A1286=A1287,A1287=A1288,A1288=A1289),IF(A1289+1&gt;MATCH(0,Input_Lieferant!$B$9:$B$158,-1),"",A1289+1),A1289),"")</f>
        <v/>
      </c>
      <c r="B1290" s="29"/>
      <c r="C1290" s="29"/>
      <c r="D1290" s="29" t="str">
        <f t="shared" si="111"/>
        <v/>
      </c>
      <c r="E1290" s="29"/>
      <c r="F1290" s="29"/>
      <c r="G1290" t="str">
        <f>IF(A1290&lt;&gt;"", _xlfn.IFNA(INDEX(Grunddaten!$A$9:$R$134,MATCH(A1290,Input_Lieferant!$B$9:$B$134,0),MATCH(Z1290,Grunddaten!$A$8:$R$8,0)),""), "")&amp;""</f>
        <v/>
      </c>
      <c r="H1290" s="29"/>
      <c r="I1290" s="29"/>
      <c r="J1290" s="29"/>
      <c r="K1290" s="29"/>
      <c r="L1290" s="29"/>
      <c r="M1290" s="29"/>
      <c r="N1290" s="29"/>
      <c r="O1290" s="29"/>
      <c r="P1290" s="29"/>
      <c r="Q1290" s="29"/>
      <c r="R1290" s="29"/>
      <c r="S1290" s="29"/>
      <c r="T1290" s="29"/>
      <c r="U1290" s="29"/>
      <c r="V1290" s="29"/>
      <c r="W1290" s="29"/>
      <c r="X1290" s="29"/>
      <c r="Y1290" s="29"/>
      <c r="Z1290" s="29" t="str">
        <f t="shared" si="107"/>
        <v/>
      </c>
      <c r="AM1290" s="6"/>
    </row>
    <row r="1291" spans="1:39" x14ac:dyDescent="0.2">
      <c r="A1291" t="str">
        <f>IFERROR(IF(AND(A1280=A1281,A1281=A1282,A1282=A1283,A1283=A1284,A1284=A1285,A1285=A1286,A1286=A1287,A1287=A1288,A1288=A1289,A1289=A1290),IF(A1290+1&gt;MATCH(0,Input_Lieferant!$B$9:$B$158,-1),"",A1290+1),A1290),"")</f>
        <v/>
      </c>
      <c r="B1291" s="29"/>
      <c r="C1291" s="29"/>
      <c r="D1291" s="29" t="str">
        <f t="shared" si="111"/>
        <v/>
      </c>
      <c r="E1291" s="29"/>
      <c r="F1291" s="29"/>
      <c r="G1291" t="str">
        <f>IF(A1291&lt;&gt;"", _xlfn.IFNA(INDEX(Grunddaten!$A$9:$R$134,MATCH(A1291,Input_Lieferant!$B$9:$B$134,0),MATCH(Z1291,Grunddaten!$A$8:$R$8,0)),""), "")&amp;""</f>
        <v/>
      </c>
      <c r="H1291" s="29"/>
      <c r="I1291" s="29"/>
      <c r="J1291" s="29"/>
      <c r="K1291" s="29"/>
      <c r="L1291" s="29"/>
      <c r="M1291" s="29"/>
      <c r="N1291" s="29"/>
      <c r="O1291" s="29"/>
      <c r="P1291" s="29"/>
      <c r="Q1291" s="29"/>
      <c r="R1291" s="29"/>
      <c r="S1291" s="29"/>
      <c r="T1291" s="29"/>
      <c r="U1291" s="29"/>
      <c r="V1291" s="29"/>
      <c r="W1291" s="29"/>
      <c r="X1291" s="29"/>
      <c r="Y1291" s="29"/>
      <c r="Z1291" s="29" t="str">
        <f t="shared" si="107"/>
        <v/>
      </c>
      <c r="AM1291" s="6"/>
    </row>
    <row r="1292" spans="1:39" x14ac:dyDescent="0.2">
      <c r="A1292" t="str">
        <f>IFERROR(IF(AND(A1281=A1282,A1282=A1283,A1283=A1284,A1284=A1285,A1285=A1286,A1286=A1287,A1287=A1288,A1288=A1289,A1289=A1290,A1290=A1291),IF(A1291+1&gt;MATCH(0,Input_Lieferant!$B$9:$B$158,-1),"",A1291+1),A1291),"")</f>
        <v/>
      </c>
      <c r="B1292" s="29"/>
      <c r="C1292" s="29"/>
      <c r="D1292" s="29" t="str">
        <f t="shared" si="111"/>
        <v/>
      </c>
      <c r="E1292" s="29"/>
      <c r="F1292" s="29"/>
      <c r="G1292" t="str">
        <f>IF(A1292&lt;&gt;"", _xlfn.IFNA(INDEX(Grunddaten!$A$9:$R$134,MATCH(A1292,Input_Lieferant!$B$9:$B$134,0),MATCH(Z1292,Grunddaten!$A$8:$R$8,0)),""), "")&amp;""</f>
        <v/>
      </c>
      <c r="H1292" s="29"/>
      <c r="I1292" s="29"/>
      <c r="J1292" s="29"/>
      <c r="K1292" s="29"/>
      <c r="L1292" s="29"/>
      <c r="M1292" s="29"/>
      <c r="N1292" s="29"/>
      <c r="O1292" s="29"/>
      <c r="P1292" s="29"/>
      <c r="Q1292" s="29"/>
      <c r="R1292" s="29"/>
      <c r="S1292" s="29"/>
      <c r="T1292" s="29"/>
      <c r="U1292" s="29"/>
      <c r="V1292" s="29"/>
      <c r="W1292" s="29"/>
      <c r="X1292" s="29"/>
      <c r="Y1292" s="29"/>
      <c r="Z1292" s="29" t="str">
        <f t="shared" si="107"/>
        <v/>
      </c>
      <c r="AM1292" s="6"/>
    </row>
    <row r="1293" spans="1:39" x14ac:dyDescent="0.2">
      <c r="A1293" t="str">
        <f>IFERROR(IF(AND(A1282=A1283,A1283=A1284,A1284=A1285,A1285=A1286,A1286=A1287,A1287=A1288,A1288=A1289,A1289=A1290,A1290=A1291,A1291=A1292),IF(A1292+1&gt;MATCH(0,Input_Lieferant!$B$9:$B$158,-1),"",A1292+1),A1292),"")</f>
        <v/>
      </c>
      <c r="B1293" s="29"/>
      <c r="C1293" s="29"/>
      <c r="D1293" s="29" t="str">
        <f t="shared" si="111"/>
        <v/>
      </c>
      <c r="E1293" s="29"/>
      <c r="F1293" s="29"/>
      <c r="G1293" t="str">
        <f>IF(A1293&lt;&gt;"", _xlfn.IFNA(INDEX(Grunddaten!$A$9:$R$134,MATCH(A1293,Input_Lieferant!$B$9:$B$134,0),MATCH(Z1293,Grunddaten!$A$8:$R$8,0)),""), "")&amp;""</f>
        <v/>
      </c>
      <c r="H1293" s="29"/>
      <c r="I1293" s="29"/>
      <c r="J1293" s="29"/>
      <c r="K1293" s="29"/>
      <c r="L1293" s="29"/>
      <c r="M1293" s="29"/>
      <c r="N1293" s="29"/>
      <c r="O1293" s="29"/>
      <c r="P1293" s="29"/>
      <c r="Q1293" s="29"/>
      <c r="R1293" s="29"/>
      <c r="S1293" s="29"/>
      <c r="T1293" s="29"/>
      <c r="U1293" s="29"/>
      <c r="V1293" s="29"/>
      <c r="W1293" s="29"/>
      <c r="X1293" s="29"/>
      <c r="Y1293" s="29"/>
      <c r="Z1293" s="29" t="str">
        <f t="shared" si="107"/>
        <v/>
      </c>
      <c r="AM1293" s="6"/>
    </row>
    <row r="1294" spans="1:39" x14ac:dyDescent="0.2">
      <c r="A1294" t="str">
        <f>IFERROR(IF(AND(A1283=A1284,A1284=A1285,A1285=A1286,A1286=A1287,A1287=A1288,A1288=A1289,A1289=A1290,A1290=A1291,A1291=A1292,A1292=A1293),IF(A1293+1&gt;MATCH(0,Input_Lieferant!$B$9:$B$158,-1),"",A1293+1),A1293),"")</f>
        <v/>
      </c>
      <c r="B1294" s="29"/>
      <c r="C1294" s="29"/>
      <c r="D1294" s="29" t="str">
        <f t="shared" si="111"/>
        <v/>
      </c>
      <c r="E1294" s="29"/>
      <c r="F1294" s="29"/>
      <c r="G1294" t="str">
        <f>IF(A1294&lt;&gt;"", _xlfn.IFNA(INDEX(Grunddaten!$A$9:$R$134,MATCH(A1294,Input_Lieferant!$B$9:$B$134,0),MATCH(Z1294,Grunddaten!$A$8:$R$8,0)),""), "")&amp;""</f>
        <v/>
      </c>
      <c r="H1294" s="29"/>
      <c r="I1294" s="29"/>
      <c r="J1294" s="29"/>
      <c r="K1294" s="29"/>
      <c r="L1294" s="29"/>
      <c r="M1294" s="29"/>
      <c r="N1294" s="29"/>
      <c r="O1294" s="29"/>
      <c r="P1294" s="29"/>
      <c r="Q1294" s="29"/>
      <c r="R1294" s="29"/>
      <c r="S1294" s="29"/>
      <c r="T1294" s="29"/>
      <c r="U1294" s="29"/>
      <c r="V1294" s="29"/>
      <c r="W1294" s="29"/>
      <c r="X1294" s="29"/>
      <c r="Y1294" s="29"/>
      <c r="Z1294" s="29" t="str">
        <f t="shared" ref="Z1294:Z1357" si="112">IF(A1294&lt;&gt;"", Z1283&amp;"","")</f>
        <v/>
      </c>
      <c r="AM1294" s="6"/>
    </row>
    <row r="1295" spans="1:39" x14ac:dyDescent="0.2">
      <c r="A1295" t="str">
        <f>IFERROR(IF(AND(A1284=A1285,A1285=A1286,A1286=A1287,A1287=A1288,A1288=A1289,A1289=A1290,A1290=A1291,A1291=A1292,A1292=A1293,A1293=A1294),IF(A1294+1&gt;MATCH(0,Input_Lieferant!$B$9:$B$158,-1),"",A1294+1),A1294),"")</f>
        <v/>
      </c>
      <c r="B1295" s="29"/>
      <c r="C1295" s="29"/>
      <c r="D1295" s="29" t="str">
        <f t="shared" si="111"/>
        <v/>
      </c>
      <c r="E1295" s="29"/>
      <c r="F1295" s="29"/>
      <c r="G1295" t="str">
        <f>IF(A1295&lt;&gt;"", _xlfn.IFNA(INDEX(Grunddaten!$A$9:$R$134,MATCH(A1295,Input_Lieferant!$B$9:$B$134,0),MATCH(Z1295,Grunddaten!$A$8:$R$8,0)),""), "")&amp;""</f>
        <v/>
      </c>
      <c r="H1295" s="29"/>
      <c r="I1295" s="29"/>
      <c r="J1295" s="29"/>
      <c r="K1295" s="29"/>
      <c r="L1295" s="29"/>
      <c r="M1295" s="29"/>
      <c r="N1295" s="29"/>
      <c r="O1295" s="29"/>
      <c r="P1295" s="29"/>
      <c r="Q1295" s="29"/>
      <c r="R1295" s="29"/>
      <c r="S1295" s="29"/>
      <c r="T1295" s="29"/>
      <c r="U1295" s="29"/>
      <c r="V1295" s="29"/>
      <c r="W1295" s="29"/>
      <c r="X1295" s="29"/>
      <c r="Y1295" s="29"/>
      <c r="Z1295" s="29" t="str">
        <f t="shared" si="112"/>
        <v/>
      </c>
      <c r="AM1295" s="6"/>
    </row>
    <row r="1296" spans="1:39" x14ac:dyDescent="0.2">
      <c r="A1296" t="str">
        <f>IFERROR(IF(AND(A1285=A1286,A1286=A1287,A1287=A1288,A1288=A1289,A1289=A1290,A1290=A1291,A1291=A1292,A1292=A1293,A1293=A1294,A1294=A1295),IF(A1295+1&gt;MATCH(0,Input_Lieferant!$B$9:$B$158,-1),"",A1295+1),A1295),"")</f>
        <v/>
      </c>
      <c r="B1296" s="29"/>
      <c r="C1296" s="29"/>
      <c r="D1296" s="29" t="str">
        <f t="shared" si="111"/>
        <v/>
      </c>
      <c r="E1296" s="29"/>
      <c r="F1296" s="29"/>
      <c r="G1296" t="str">
        <f>IF(A1296&lt;&gt;"", _xlfn.IFNA(INDEX(Grunddaten!$A$9:$R$134,MATCH(A1296,Input_Lieferant!$B$9:$B$134,0),MATCH(Z1296,Grunddaten!$A$8:$R$8,0)),""), "")&amp;""</f>
        <v/>
      </c>
      <c r="H1296" s="29"/>
      <c r="I1296" s="29"/>
      <c r="J1296" s="29"/>
      <c r="K1296" s="29"/>
      <c r="L1296" s="29"/>
      <c r="M1296" s="29"/>
      <c r="N1296" s="29"/>
      <c r="O1296" s="29"/>
      <c r="P1296" s="29"/>
      <c r="Q1296" s="29"/>
      <c r="R1296" s="29"/>
      <c r="S1296" s="29"/>
      <c r="T1296" s="29"/>
      <c r="U1296" s="29"/>
      <c r="V1296" s="29"/>
      <c r="W1296" s="29"/>
      <c r="X1296" s="29"/>
      <c r="Y1296" s="29"/>
      <c r="Z1296" s="29" t="str">
        <f t="shared" si="112"/>
        <v/>
      </c>
      <c r="AM1296" s="6"/>
    </row>
    <row r="1297" spans="1:39" x14ac:dyDescent="0.2">
      <c r="A1297" t="str">
        <f>IFERROR(IF(AND(A1286=A1287,A1287=A1288,A1288=A1289,A1289=A1290,A1290=A1291,A1291=A1292,A1292=A1293,A1293=A1294,A1294=A1295,A1295=A1296),IF(A1296+1&gt;MATCH(0,Input_Lieferant!$B$9:$B$158,-1),"",A1296+1),A1296),"")</f>
        <v/>
      </c>
      <c r="B1297" s="29"/>
      <c r="C1297" s="29"/>
      <c r="D1297" s="29" t="str">
        <f t="shared" si="111"/>
        <v/>
      </c>
      <c r="E1297" s="29"/>
      <c r="F1297" s="29"/>
      <c r="G1297" t="str">
        <f>IF(A1297&lt;&gt;"", _xlfn.IFNA(INDEX(Grunddaten!$A$9:$R$134,MATCH(A1297,Input_Lieferant!$B$9:$B$134,0),MATCH(Z1297,Grunddaten!$A$8:$R$8,0)),""), "")&amp;""</f>
        <v/>
      </c>
      <c r="H1297" s="29"/>
      <c r="I1297" s="29"/>
      <c r="J1297" s="29"/>
      <c r="K1297" s="29"/>
      <c r="L1297" s="29"/>
      <c r="M1297" s="29"/>
      <c r="N1297" s="29"/>
      <c r="O1297" s="29"/>
      <c r="P1297" s="29"/>
      <c r="Q1297" s="29"/>
      <c r="R1297" s="29"/>
      <c r="S1297" s="29"/>
      <c r="T1297" s="29"/>
      <c r="U1297" s="29"/>
      <c r="V1297" s="29"/>
      <c r="W1297" s="29"/>
      <c r="X1297" s="29"/>
      <c r="Y1297" s="29"/>
      <c r="Z1297" s="29" t="str">
        <f t="shared" si="112"/>
        <v/>
      </c>
      <c r="AM1297" s="6"/>
    </row>
    <row r="1298" spans="1:39" x14ac:dyDescent="0.2">
      <c r="A1298" t="str">
        <f>IFERROR(IF(AND(A1287=A1288,A1288=A1289,A1289=A1290,A1290=A1291,A1291=A1292,A1292=A1293,A1293=A1294,A1294=A1295,A1295=A1296,A1296=A1297),IF(A1297+1&gt;MATCH(0,Input_Lieferant!$B$9:$B$158,-1),"",A1297+1),A1297),"")</f>
        <v/>
      </c>
      <c r="B1298" s="29"/>
      <c r="C1298" s="29"/>
      <c r="D1298" s="29" t="str">
        <f t="shared" ref="D1298:D1311" si="113">IF(A1298="","","001")</f>
        <v/>
      </c>
      <c r="E1298" s="29"/>
      <c r="F1298" s="29"/>
      <c r="G1298" t="str">
        <f>IF(A1298&lt;&gt;"", _xlfn.IFNA(INDEX(Grunddaten!$A$9:$R$134,MATCH(A1298,Input_Lieferant!$B$9:$B$134,0),MATCH(Z1298,Grunddaten!$A$8:$R$8,0)),""), "")&amp;""</f>
        <v/>
      </c>
      <c r="H1298" s="29"/>
      <c r="I1298" s="29"/>
      <c r="J1298" s="29"/>
      <c r="K1298" s="29"/>
      <c r="L1298" s="29"/>
      <c r="M1298" s="29"/>
      <c r="N1298" s="29"/>
      <c r="O1298" s="29"/>
      <c r="P1298" s="29"/>
      <c r="Q1298" s="29"/>
      <c r="R1298" s="29"/>
      <c r="S1298" s="29"/>
      <c r="T1298" s="29"/>
      <c r="U1298" s="29"/>
      <c r="V1298" s="29"/>
      <c r="W1298" s="29"/>
      <c r="X1298" s="29"/>
      <c r="Y1298" s="29"/>
      <c r="Z1298" s="29" t="str">
        <f t="shared" si="112"/>
        <v/>
      </c>
      <c r="AM1298" s="6"/>
    </row>
    <row r="1299" spans="1:39" x14ac:dyDescent="0.2">
      <c r="A1299" s="54" t="str">
        <f>IFERROR(IF(AND(A1288=A1289,A1289=A1290,A1290=A1291,A1291=A1292,A1292=A1293,A1293=A1294,A1294=A1295,A1295=A1296,A1296=A1297,A1297=A1298),IF(A1298+1&gt;MATCH(0,Input_Lieferant!$B$9:$B$158,-1),"",A1298+1),A1298),"")</f>
        <v/>
      </c>
      <c r="B1299" s="30"/>
      <c r="C1299" s="30"/>
      <c r="D1299" s="30" t="str">
        <f t="shared" si="113"/>
        <v/>
      </c>
      <c r="E1299" s="30"/>
      <c r="F1299" s="30"/>
      <c r="G1299" s="54" t="str">
        <f>IF(A1299&lt;&gt;"", _xlfn.IFNA(INDEX(Grunddaten!$A$9:$R$134,MATCH(A1299,Input_Lieferant!$B$9:$B$134,0),MATCH(Z1299,Grunddaten!$A$8:$R$8,0)),""), "")&amp;""</f>
        <v/>
      </c>
      <c r="H1299" s="30"/>
      <c r="I1299" s="30"/>
      <c r="J1299" s="30"/>
      <c r="K1299" s="30"/>
      <c r="L1299" s="30"/>
      <c r="M1299" s="30"/>
      <c r="N1299" s="30"/>
      <c r="O1299" s="30"/>
      <c r="P1299" s="30"/>
      <c r="Q1299" s="30"/>
      <c r="R1299" s="30"/>
      <c r="S1299" s="30"/>
      <c r="T1299" s="30"/>
      <c r="U1299" s="30"/>
      <c r="V1299" s="30"/>
      <c r="W1299" s="30"/>
      <c r="X1299" s="30"/>
      <c r="Y1299" s="30"/>
      <c r="Z1299" s="89" t="str">
        <f t="shared" si="112"/>
        <v/>
      </c>
      <c r="AM1299" s="6"/>
    </row>
    <row r="1300" spans="1:39" x14ac:dyDescent="0.2">
      <c r="A1300" t="str">
        <f>IFERROR(IF(AND(A1289=A1290,A1290=A1291,A1291=A1292,A1292=A1293,A1293=A1294,A1294=A1295,A1295=A1296,A1296=A1297,A1297=A1298,A1298=A1299),IF(A1299+1&gt;MATCH(0,Input_Lieferant!$B$9:$B$158,-1),"",A1299+1),A1299),"")</f>
        <v/>
      </c>
      <c r="B1300" s="29"/>
      <c r="C1300" s="29"/>
      <c r="D1300" s="29" t="str">
        <f t="shared" si="113"/>
        <v/>
      </c>
      <c r="E1300" s="29"/>
      <c r="F1300" s="29"/>
      <c r="G1300" t="str">
        <f>IF(A1300&lt;&gt;"", _xlfn.IFNA(INDEX(Grunddaten!$A$9:$R$134,MATCH(A1300,Input_Lieferant!$B$9:$B$134,0),MATCH(Z1300,Grunddaten!$A$8:$R$8,0)),""), "")&amp;""</f>
        <v/>
      </c>
      <c r="H1300" s="29"/>
      <c r="I1300" s="29"/>
      <c r="J1300" s="29"/>
      <c r="K1300" s="29"/>
      <c r="L1300" s="29"/>
      <c r="M1300" s="29"/>
      <c r="N1300" s="29"/>
      <c r="O1300" s="29"/>
      <c r="P1300" s="29"/>
      <c r="Q1300" s="29"/>
      <c r="R1300" s="29"/>
      <c r="S1300" s="29"/>
      <c r="T1300" s="29"/>
      <c r="U1300" s="29"/>
      <c r="V1300" s="29"/>
      <c r="W1300" s="29"/>
      <c r="X1300" s="29"/>
      <c r="Y1300" s="29"/>
      <c r="Z1300" s="29" t="str">
        <f t="shared" si="112"/>
        <v/>
      </c>
      <c r="AM1300" s="6"/>
    </row>
    <row r="1301" spans="1:39" x14ac:dyDescent="0.2">
      <c r="A1301" t="str">
        <f>IFERROR(IF(AND(A1290=A1291,A1291=A1292,A1292=A1293,A1293=A1294,A1294=A1295,A1295=A1296,A1296=A1297,A1297=A1298,A1298=A1299,A1299=A1300),IF(A1300+1&gt;MATCH(0,Input_Lieferant!$B$9:$B$158,-1),"",A1300+1),A1300),"")</f>
        <v/>
      </c>
      <c r="B1301" s="29"/>
      <c r="C1301" s="29"/>
      <c r="D1301" s="29" t="str">
        <f t="shared" si="113"/>
        <v/>
      </c>
      <c r="E1301" s="29"/>
      <c r="F1301" s="29"/>
      <c r="G1301" t="str">
        <f>IF(A1301&lt;&gt;"", _xlfn.IFNA(INDEX(Grunddaten!$A$9:$R$134,MATCH(A1301,Input_Lieferant!$B$9:$B$134,0),MATCH(Z1301,Grunddaten!$A$8:$R$8,0)),""), "")&amp;""</f>
        <v/>
      </c>
      <c r="H1301" s="29"/>
      <c r="I1301" s="29"/>
      <c r="J1301" s="29"/>
      <c r="K1301" s="29"/>
      <c r="L1301" s="29"/>
      <c r="M1301" s="29"/>
      <c r="N1301" s="29"/>
      <c r="O1301" s="29"/>
      <c r="P1301" s="29"/>
      <c r="Q1301" s="29"/>
      <c r="R1301" s="29"/>
      <c r="S1301" s="29"/>
      <c r="T1301" s="29"/>
      <c r="U1301" s="29"/>
      <c r="V1301" s="29"/>
      <c r="W1301" s="29"/>
      <c r="X1301" s="29"/>
      <c r="Y1301" s="29"/>
      <c r="Z1301" s="29" t="str">
        <f t="shared" si="112"/>
        <v/>
      </c>
      <c r="AM1301" s="6"/>
    </row>
    <row r="1302" spans="1:39" x14ac:dyDescent="0.2">
      <c r="A1302" t="str">
        <f>IFERROR(IF(AND(A1291=A1292,A1292=A1293,A1293=A1294,A1294=A1295,A1295=A1296,A1296=A1297,A1297=A1298,A1298=A1299,A1299=A1300,A1300=A1301),IF(A1301+1&gt;MATCH(0,Input_Lieferant!$B$9:$B$158,-1),"",A1301+1),A1301),"")</f>
        <v/>
      </c>
      <c r="B1302" s="29"/>
      <c r="C1302" s="29"/>
      <c r="D1302" s="29" t="str">
        <f t="shared" si="113"/>
        <v/>
      </c>
      <c r="E1302" s="29"/>
      <c r="F1302" s="29"/>
      <c r="G1302" t="str">
        <f>IF(A1302&lt;&gt;"", _xlfn.IFNA(INDEX(Grunddaten!$A$9:$R$134,MATCH(A1302,Input_Lieferant!$B$9:$B$134,0),MATCH(Z1302,Grunddaten!$A$8:$R$8,0)),""), "")&amp;""</f>
        <v/>
      </c>
      <c r="H1302" s="29"/>
      <c r="I1302" s="29"/>
      <c r="J1302" s="29"/>
      <c r="K1302" s="29"/>
      <c r="L1302" s="29"/>
      <c r="M1302" s="29"/>
      <c r="N1302" s="29"/>
      <c r="O1302" s="29"/>
      <c r="P1302" s="29"/>
      <c r="Q1302" s="29"/>
      <c r="R1302" s="29"/>
      <c r="S1302" s="29"/>
      <c r="T1302" s="29"/>
      <c r="U1302" s="29"/>
      <c r="V1302" s="29"/>
      <c r="W1302" s="29"/>
      <c r="X1302" s="29"/>
      <c r="Y1302" s="29"/>
      <c r="Z1302" s="29" t="str">
        <f t="shared" si="112"/>
        <v/>
      </c>
      <c r="AM1302" s="6"/>
    </row>
    <row r="1303" spans="1:39" x14ac:dyDescent="0.2">
      <c r="A1303" t="str">
        <f>IFERROR(IF(AND(A1292=A1293,A1293=A1294,A1294=A1295,A1295=A1296,A1296=A1297,A1297=A1298,A1298=A1299,A1299=A1300,A1300=A1301,A1301=A1302),IF(A1302+1&gt;MATCH(0,Input_Lieferant!$B$9:$B$158,-1),"",A1302+1),A1302),"")</f>
        <v/>
      </c>
      <c r="B1303" s="29"/>
      <c r="C1303" s="29"/>
      <c r="D1303" s="29" t="str">
        <f t="shared" si="113"/>
        <v/>
      </c>
      <c r="E1303" s="29" t="s">
        <v>178</v>
      </c>
      <c r="F1303" s="29" t="s">
        <v>178</v>
      </c>
      <c r="G1303" t="str">
        <f>IF(A1303&lt;&gt;"", _xlfn.IFNA(INDEX(Grunddaten!$A$9:$R$134,MATCH(A1303,Input_Lieferant!$B$9:$B$134,0),MATCH(Z1303,Grunddaten!$A$8:$R$8,0)),""), "")&amp;""</f>
        <v/>
      </c>
      <c r="H1303" s="29"/>
      <c r="I1303" s="29"/>
      <c r="J1303" s="29"/>
      <c r="K1303" s="29"/>
      <c r="L1303" s="29"/>
      <c r="M1303" s="29"/>
      <c r="N1303" s="29"/>
      <c r="O1303" s="29"/>
      <c r="P1303" s="29"/>
      <c r="Q1303" s="29"/>
      <c r="R1303" s="29"/>
      <c r="S1303" s="29"/>
      <c r="T1303" s="29"/>
      <c r="U1303" s="29"/>
      <c r="V1303" s="29"/>
      <c r="W1303" s="29"/>
      <c r="X1303" s="29"/>
      <c r="Y1303" s="29"/>
      <c r="Z1303" s="29" t="str">
        <f t="shared" si="112"/>
        <v/>
      </c>
      <c r="AM1303" s="6"/>
    </row>
    <row r="1304" spans="1:39" x14ac:dyDescent="0.2">
      <c r="A1304" t="str">
        <f>IFERROR(IF(AND(A1293=A1294,A1294=A1295,A1295=A1296,A1296=A1297,A1297=A1298,A1298=A1299,A1299=A1300,A1300=A1301,A1301=A1302,A1302=A1303),IF(A1303+1&gt;MATCH(0,Input_Lieferant!$B$9:$B$158,-1),"",A1303+1),A1303),"")</f>
        <v/>
      </c>
      <c r="B1304" s="29"/>
      <c r="C1304" s="29"/>
      <c r="D1304" s="29" t="str">
        <f t="shared" si="113"/>
        <v/>
      </c>
      <c r="E1304" s="29"/>
      <c r="F1304" s="29"/>
      <c r="G1304" t="str">
        <f>IF(A1304&lt;&gt;"", _xlfn.IFNA(INDEX(Grunddaten!$A$9:$R$134,MATCH(A1304,Input_Lieferant!$B$9:$B$134,0),MATCH(Z1304,Grunddaten!$A$8:$R$8,0)),""), "")&amp;""</f>
        <v/>
      </c>
      <c r="H1304" s="29"/>
      <c r="I1304" s="29"/>
      <c r="J1304" s="29"/>
      <c r="K1304" s="29"/>
      <c r="L1304" s="29"/>
      <c r="M1304" s="29"/>
      <c r="N1304" s="29"/>
      <c r="O1304" s="29"/>
      <c r="P1304" s="29"/>
      <c r="Q1304" s="29"/>
      <c r="R1304" s="29"/>
      <c r="S1304" s="29"/>
      <c r="T1304" s="29"/>
      <c r="U1304" s="29"/>
      <c r="V1304" s="29"/>
      <c r="W1304" s="29"/>
      <c r="X1304" s="29"/>
      <c r="Y1304" s="29"/>
      <c r="Z1304" s="29" t="str">
        <f t="shared" si="112"/>
        <v/>
      </c>
      <c r="AM1304" s="6"/>
    </row>
    <row r="1305" spans="1:39" x14ac:dyDescent="0.2">
      <c r="A1305" t="str">
        <f>IFERROR(IF(AND(A1294=A1295,A1295=A1296,A1296=A1297,A1297=A1298,A1298=A1299,A1299=A1300,A1300=A1301,A1301=A1302,A1302=A1303,A1303=A1304),IF(A1304+1&gt;MATCH(0,Input_Lieferant!$B$9:$B$158,-1),"",A1304+1),A1304),"")</f>
        <v/>
      </c>
      <c r="B1305" s="29"/>
      <c r="C1305" s="29"/>
      <c r="D1305" s="29" t="str">
        <f t="shared" si="113"/>
        <v/>
      </c>
      <c r="E1305" s="29"/>
      <c r="F1305" s="29"/>
      <c r="G1305" t="str">
        <f>IF(A1305&lt;&gt;"", _xlfn.IFNA(INDEX(Grunddaten!$A$9:$R$134,MATCH(A1305,Input_Lieferant!$B$9:$B$134,0),MATCH(Z1305,Grunddaten!$A$8:$R$8,0)),""), "")&amp;""</f>
        <v/>
      </c>
      <c r="H1305" s="29"/>
      <c r="I1305" s="29"/>
      <c r="J1305" s="29"/>
      <c r="K1305" s="29"/>
      <c r="L1305" s="29"/>
      <c r="M1305" s="29"/>
      <c r="N1305" s="29"/>
      <c r="O1305" s="29"/>
      <c r="P1305" s="29"/>
      <c r="Q1305" s="29"/>
      <c r="R1305" s="29"/>
      <c r="S1305" s="29"/>
      <c r="T1305" s="29"/>
      <c r="U1305" s="29"/>
      <c r="V1305" s="29"/>
      <c r="W1305" s="29"/>
      <c r="X1305" s="29"/>
      <c r="Y1305" s="29"/>
      <c r="Z1305" s="29" t="str">
        <f t="shared" si="112"/>
        <v/>
      </c>
      <c r="AM1305" s="6"/>
    </row>
    <row r="1306" spans="1:39" x14ac:dyDescent="0.2">
      <c r="A1306" t="str">
        <f>IFERROR(IF(AND(A1295=A1296,A1296=A1297,A1297=A1298,A1298=A1299,A1299=A1300,A1300=A1301,A1301=A1302,A1302=A1303,A1303=A1304,A1304=A1305),IF(A1305+1&gt;MATCH(0,Input_Lieferant!$B$9:$B$158,-1),"",A1305+1),A1305),"")</f>
        <v/>
      </c>
      <c r="B1306" s="29"/>
      <c r="C1306" s="29"/>
      <c r="D1306" s="29" t="str">
        <f t="shared" si="113"/>
        <v/>
      </c>
      <c r="E1306" s="29"/>
      <c r="F1306" s="29"/>
      <c r="G1306" t="str">
        <f>IF(A1306&lt;&gt;"", _xlfn.IFNA(INDEX(Grunddaten!$A$9:$R$134,MATCH(A1306,Input_Lieferant!$B$9:$B$134,0),MATCH(Z1306,Grunddaten!$A$8:$R$8,0)),""), "")&amp;""</f>
        <v/>
      </c>
      <c r="H1306" s="29"/>
      <c r="I1306" s="29"/>
      <c r="J1306" s="29"/>
      <c r="K1306" s="29"/>
      <c r="L1306" s="29"/>
      <c r="M1306" s="29"/>
      <c r="N1306" s="29"/>
      <c r="O1306" s="29"/>
      <c r="P1306" s="29"/>
      <c r="Q1306" s="29"/>
      <c r="R1306" s="29"/>
      <c r="S1306" s="29"/>
      <c r="T1306" s="29"/>
      <c r="U1306" s="29"/>
      <c r="V1306" s="29"/>
      <c r="W1306" s="29"/>
      <c r="X1306" s="29"/>
      <c r="Y1306" s="29"/>
      <c r="Z1306" s="29" t="str">
        <f t="shared" si="112"/>
        <v/>
      </c>
      <c r="AM1306" s="6"/>
    </row>
    <row r="1307" spans="1:39" x14ac:dyDescent="0.2">
      <c r="A1307" t="str">
        <f>IFERROR(IF(AND(A1296=A1297,A1297=A1298,A1298=A1299,A1299=A1300,A1300=A1301,A1301=A1302,A1302=A1303,A1303=A1304,A1304=A1305,A1305=A1306),IF(A1306+1&gt;MATCH(0,Input_Lieferant!$B$9:$B$158,-1),"",A1306+1),A1306),"")</f>
        <v/>
      </c>
      <c r="B1307" s="29"/>
      <c r="C1307" s="29"/>
      <c r="D1307" s="29" t="str">
        <f t="shared" si="113"/>
        <v/>
      </c>
      <c r="E1307" s="29"/>
      <c r="F1307" s="29"/>
      <c r="G1307" t="str">
        <f>IF(A1307&lt;&gt;"", _xlfn.IFNA(INDEX(Grunddaten!$A$9:$R$134,MATCH(A1307,Input_Lieferant!$B$9:$B$134,0),MATCH(Z1307,Grunddaten!$A$8:$R$8,0)),""), "")&amp;""</f>
        <v/>
      </c>
      <c r="H1307" s="29"/>
      <c r="I1307" s="29"/>
      <c r="J1307" s="29"/>
      <c r="K1307" s="29"/>
      <c r="L1307" s="29"/>
      <c r="M1307" s="29"/>
      <c r="N1307" s="29"/>
      <c r="O1307" s="29"/>
      <c r="P1307" s="29"/>
      <c r="Q1307" s="29"/>
      <c r="R1307" s="29"/>
      <c r="S1307" s="29"/>
      <c r="T1307" s="29"/>
      <c r="U1307" s="29"/>
      <c r="V1307" s="29"/>
      <c r="W1307" s="29"/>
      <c r="X1307" s="29"/>
      <c r="Y1307" s="29"/>
      <c r="Z1307" s="29" t="str">
        <f t="shared" si="112"/>
        <v/>
      </c>
      <c r="AM1307" s="6"/>
    </row>
    <row r="1308" spans="1:39" x14ac:dyDescent="0.2">
      <c r="A1308" t="str">
        <f>IFERROR(IF(AND(A1297=A1298,A1298=A1299,A1299=A1300,A1300=A1301,A1301=A1302,A1302=A1303,A1303=A1304,A1304=A1305,A1305=A1306,A1306=A1307),IF(A1307+1&gt;MATCH(0,Input_Lieferant!$B$9:$B$158,-1),"",A1307+1),A1307),"")</f>
        <v/>
      </c>
      <c r="B1308" s="29"/>
      <c r="C1308" s="29"/>
      <c r="D1308" s="29" t="str">
        <f t="shared" si="113"/>
        <v/>
      </c>
      <c r="E1308" s="29"/>
      <c r="F1308" s="29"/>
      <c r="G1308" t="str">
        <f>IF(A1308&lt;&gt;"", _xlfn.IFNA(INDEX(Grunddaten!$A$9:$R$134,MATCH(A1308,Input_Lieferant!$B$9:$B$134,0),MATCH(Z1308,Grunddaten!$A$8:$R$8,0)),""), "")&amp;""</f>
        <v/>
      </c>
      <c r="H1308" s="29"/>
      <c r="I1308" s="29"/>
      <c r="J1308" s="29"/>
      <c r="K1308" s="29"/>
      <c r="L1308" s="29"/>
      <c r="M1308" s="29"/>
      <c r="N1308" s="29"/>
      <c r="O1308" s="29"/>
      <c r="P1308" s="29"/>
      <c r="Q1308" s="29"/>
      <c r="R1308" s="29"/>
      <c r="S1308" s="29"/>
      <c r="T1308" s="29"/>
      <c r="U1308" s="29"/>
      <c r="V1308" s="29"/>
      <c r="W1308" s="29"/>
      <c r="X1308" s="29"/>
      <c r="Y1308" s="29"/>
      <c r="Z1308" s="29" t="str">
        <f t="shared" si="112"/>
        <v/>
      </c>
      <c r="AM1308" s="6"/>
    </row>
    <row r="1309" spans="1:39" x14ac:dyDescent="0.2">
      <c r="A1309" t="str">
        <f>IFERROR(IF(AND(A1298=A1299,A1299=A1300,A1300=A1301,A1301=A1302,A1302=A1303,A1303=A1304,A1304=A1305,A1305=A1306,A1306=A1307,A1307=A1308),IF(A1308+1&gt;MATCH(0,Input_Lieferant!$B$9:$B$158,-1),"",A1308+1),A1308),"")</f>
        <v/>
      </c>
      <c r="B1309" s="29"/>
      <c r="C1309" s="29"/>
      <c r="D1309" s="29" t="str">
        <f t="shared" si="113"/>
        <v/>
      </c>
      <c r="E1309" s="29"/>
      <c r="F1309" s="29"/>
      <c r="G1309" t="str">
        <f>IF(A1309&lt;&gt;"", _xlfn.IFNA(INDEX(Grunddaten!$A$9:$R$134,MATCH(A1309,Input_Lieferant!$B$9:$B$134,0),MATCH(Z1309,Grunddaten!$A$8:$R$8,0)),""), "")&amp;""</f>
        <v/>
      </c>
      <c r="H1309" s="29"/>
      <c r="I1309" s="29"/>
      <c r="J1309" s="29"/>
      <c r="K1309" s="29"/>
      <c r="L1309" s="29"/>
      <c r="M1309" s="29"/>
      <c r="N1309" s="29"/>
      <c r="O1309" s="29"/>
      <c r="P1309" s="29"/>
      <c r="Q1309" s="29"/>
      <c r="R1309" s="29"/>
      <c r="S1309" s="29"/>
      <c r="T1309" s="29"/>
      <c r="U1309" s="29"/>
      <c r="V1309" s="29"/>
      <c r="W1309" s="29"/>
      <c r="X1309" s="29"/>
      <c r="Y1309" s="29"/>
      <c r="Z1309" s="29" t="str">
        <f t="shared" si="112"/>
        <v/>
      </c>
      <c r="AM1309" s="6"/>
    </row>
    <row r="1310" spans="1:39" x14ac:dyDescent="0.2">
      <c r="A1310" s="54" t="str">
        <f>IFERROR(IF(AND(A1299=A1300,A1300=A1301,A1301=A1302,A1302=A1303,A1303=A1304,A1304=A1305,A1305=A1306,A1306=A1307,A1307=A1308,A1308=A1309),IF(A1309+1&gt;MATCH(0,Input_Lieferant!$B$9:$B$158,-1),"",A1309+1),A1309),"")</f>
        <v/>
      </c>
      <c r="B1310" s="30"/>
      <c r="C1310" s="30"/>
      <c r="D1310" s="30" t="str">
        <f t="shared" si="113"/>
        <v/>
      </c>
      <c r="E1310" s="30"/>
      <c r="F1310" s="30"/>
      <c r="G1310" s="54" t="str">
        <f>IF(A1310&lt;&gt;"", _xlfn.IFNA(INDEX(Grunddaten!$A$9:$R$134,MATCH(A1310,Input_Lieferant!$B$9:$B$134,0),MATCH(Z1310,Grunddaten!$A$8:$R$8,0)),""), "")&amp;""</f>
        <v/>
      </c>
      <c r="H1310" s="30"/>
      <c r="I1310" s="30"/>
      <c r="J1310" s="30"/>
      <c r="K1310" s="30"/>
      <c r="L1310" s="30"/>
      <c r="M1310" s="30"/>
      <c r="N1310" s="30"/>
      <c r="O1310" s="30"/>
      <c r="P1310" s="30"/>
      <c r="Q1310" s="30"/>
      <c r="R1310" s="30"/>
      <c r="S1310" s="30"/>
      <c r="T1310" s="30"/>
      <c r="U1310" s="30"/>
      <c r="V1310" s="30"/>
      <c r="W1310" s="30"/>
      <c r="X1310" s="30"/>
      <c r="Y1310" s="30"/>
      <c r="Z1310" s="89" t="str">
        <f t="shared" si="112"/>
        <v/>
      </c>
      <c r="AM1310" s="6"/>
    </row>
    <row r="1311" spans="1:39" x14ac:dyDescent="0.2">
      <c r="A1311" t="str">
        <f>IFERROR(IF(AND(A1300=A1301,A1301=A1302,A1302=A1303,A1303=A1304,A1304=A1305,A1305=A1306,A1306=A1307,A1307=A1308,A1308=A1309,A1309=A1310),IF(A1310+1&gt;MATCH(0,Input_Lieferant!$B$9:$B$158,-1),"",A1310+1),A1310),"")</f>
        <v/>
      </c>
      <c r="B1311" s="29"/>
      <c r="C1311" s="29"/>
      <c r="D1311" s="29" t="str">
        <f t="shared" si="113"/>
        <v/>
      </c>
      <c r="E1311" s="29"/>
      <c r="F1311" s="29"/>
      <c r="G1311" t="str">
        <f>IF(A1311&lt;&gt;"", _xlfn.IFNA(INDEX(Grunddaten!$A$9:$R$134,MATCH(A1311,Input_Lieferant!$B$9:$B$134,0),MATCH(Z1311,Grunddaten!$A$8:$R$8,0)),""), "")&amp;""</f>
        <v/>
      </c>
      <c r="H1311" s="29"/>
      <c r="I1311" s="29"/>
      <c r="J1311" s="29"/>
      <c r="K1311" s="29"/>
      <c r="L1311" s="29"/>
      <c r="M1311" s="29"/>
      <c r="N1311" s="29"/>
      <c r="O1311" s="29"/>
      <c r="P1311" s="29"/>
      <c r="Q1311" s="29"/>
      <c r="R1311" s="29"/>
      <c r="S1311" s="29"/>
      <c r="T1311" s="29"/>
      <c r="U1311" s="29"/>
      <c r="V1311" s="29"/>
      <c r="W1311" s="29"/>
      <c r="X1311" s="29"/>
      <c r="Y1311" s="29"/>
      <c r="Z1311" s="29" t="str">
        <f t="shared" si="112"/>
        <v/>
      </c>
      <c r="AM1311" s="6"/>
    </row>
    <row r="1312" spans="1:39" x14ac:dyDescent="0.2">
      <c r="A1312" t="str">
        <f>IFERROR(IF(AND(A1301=A1302,A1302=A1303,A1303=A1304,A1304=A1305,A1305=A1306,A1306=A1307,A1307=A1308,A1308=A1309,A1309=A1310,A1310=A1311),IF(A1311+1&gt;MATCH(0,Input_Lieferant!$B$9:$B$158,-1),"",A1311+1),A1311),"")</f>
        <v/>
      </c>
      <c r="B1312" s="29"/>
      <c r="C1312" s="29"/>
      <c r="D1312" s="29" t="str">
        <f t="shared" ref="D1312:D1325" si="114">IF(A1312="","","001")</f>
        <v/>
      </c>
      <c r="E1312" s="29"/>
      <c r="F1312" s="29"/>
      <c r="G1312" t="str">
        <f>IF(A1312&lt;&gt;"", _xlfn.IFNA(INDEX(Grunddaten!$A$9:$R$134,MATCH(A1312,Input_Lieferant!$B$9:$B$134,0),MATCH(Z1312,Grunddaten!$A$8:$R$8,0)),""), "")&amp;""</f>
        <v/>
      </c>
      <c r="H1312" s="29"/>
      <c r="I1312" s="29"/>
      <c r="J1312" s="29"/>
      <c r="K1312" s="29"/>
      <c r="L1312" s="29"/>
      <c r="M1312" s="29"/>
      <c r="N1312" s="29"/>
      <c r="O1312" s="29"/>
      <c r="P1312" s="29"/>
      <c r="Q1312" s="29"/>
      <c r="R1312" s="29"/>
      <c r="S1312" s="29"/>
      <c r="T1312" s="29"/>
      <c r="U1312" s="29"/>
      <c r="V1312" s="29"/>
      <c r="W1312" s="29"/>
      <c r="X1312" s="29"/>
      <c r="Y1312" s="29"/>
      <c r="Z1312" s="29" t="str">
        <f t="shared" si="112"/>
        <v/>
      </c>
      <c r="AM1312" s="6"/>
    </row>
    <row r="1313" spans="1:39" x14ac:dyDescent="0.2">
      <c r="A1313" t="str">
        <f>IFERROR(IF(AND(A1302=A1303,A1303=A1304,A1304=A1305,A1305=A1306,A1306=A1307,A1307=A1308,A1308=A1309,A1309=A1310,A1310=A1311,A1311=A1312),IF(A1312+1&gt;MATCH(0,Input_Lieferant!$B$9:$B$158,-1),"",A1312+1),A1312),"")</f>
        <v/>
      </c>
      <c r="B1313" s="29"/>
      <c r="C1313" s="29"/>
      <c r="D1313" s="29" t="str">
        <f t="shared" si="114"/>
        <v/>
      </c>
      <c r="E1313" s="29"/>
      <c r="F1313" s="29"/>
      <c r="G1313" t="str">
        <f>IF(A1313&lt;&gt;"", _xlfn.IFNA(INDEX(Grunddaten!$A$9:$R$134,MATCH(A1313,Input_Lieferant!$B$9:$B$134,0),MATCH(Z1313,Grunddaten!$A$8:$R$8,0)),""), "")&amp;""</f>
        <v/>
      </c>
      <c r="H1313" s="29"/>
      <c r="I1313" s="29"/>
      <c r="J1313" s="29"/>
      <c r="K1313" s="29"/>
      <c r="L1313" s="29"/>
      <c r="M1313" s="29"/>
      <c r="N1313" s="29"/>
      <c r="O1313" s="29"/>
      <c r="P1313" s="29"/>
      <c r="Q1313" s="29"/>
      <c r="R1313" s="29"/>
      <c r="S1313" s="29"/>
      <c r="T1313" s="29"/>
      <c r="U1313" s="29"/>
      <c r="V1313" s="29"/>
      <c r="W1313" s="29"/>
      <c r="X1313" s="29"/>
      <c r="Y1313" s="29"/>
      <c r="Z1313" s="29" t="str">
        <f t="shared" si="112"/>
        <v/>
      </c>
      <c r="AM1313" s="6"/>
    </row>
    <row r="1314" spans="1:39" x14ac:dyDescent="0.2">
      <c r="A1314" t="str">
        <f>IFERROR(IF(AND(A1303=A1304,A1304=A1305,A1305=A1306,A1306=A1307,A1307=A1308,A1308=A1309,A1309=A1310,A1310=A1311,A1311=A1312,A1312=A1313),IF(A1313+1&gt;MATCH(0,Input_Lieferant!$B$9:$B$158,-1),"",A1313+1),A1313),"")</f>
        <v/>
      </c>
      <c r="B1314" s="29"/>
      <c r="C1314" s="29"/>
      <c r="D1314" s="29" t="str">
        <f t="shared" si="114"/>
        <v/>
      </c>
      <c r="E1314" s="29"/>
      <c r="F1314" s="29"/>
      <c r="G1314" t="str">
        <f>IF(A1314&lt;&gt;"", _xlfn.IFNA(INDEX(Grunddaten!$A$9:$R$134,MATCH(A1314,Input_Lieferant!$B$9:$B$134,0),MATCH(Z1314,Grunddaten!$A$8:$R$8,0)),""), "")&amp;""</f>
        <v/>
      </c>
      <c r="H1314" s="29"/>
      <c r="I1314" s="29"/>
      <c r="J1314" s="29"/>
      <c r="K1314" s="29"/>
      <c r="L1314" s="29"/>
      <c r="M1314" s="29"/>
      <c r="N1314" s="29"/>
      <c r="O1314" s="29"/>
      <c r="P1314" s="29"/>
      <c r="Q1314" s="29"/>
      <c r="R1314" s="29"/>
      <c r="S1314" s="29"/>
      <c r="T1314" s="29"/>
      <c r="U1314" s="29"/>
      <c r="V1314" s="29"/>
      <c r="W1314" s="29"/>
      <c r="X1314" s="29"/>
      <c r="Y1314" s="29"/>
      <c r="Z1314" s="29" t="str">
        <f t="shared" si="112"/>
        <v/>
      </c>
      <c r="AM1314" s="6"/>
    </row>
    <row r="1315" spans="1:39" x14ac:dyDescent="0.2">
      <c r="A1315" t="str">
        <f>IFERROR(IF(AND(A1304=A1305,A1305=A1306,A1306=A1307,A1307=A1308,A1308=A1309,A1309=A1310,A1310=A1311,A1311=A1312,A1312=A1313,A1313=A1314),IF(A1314+1&gt;MATCH(0,Input_Lieferant!$B$9:$B$158,-1),"",A1314+1),A1314),"")</f>
        <v/>
      </c>
      <c r="B1315" s="29"/>
      <c r="C1315" s="29"/>
      <c r="D1315" s="29" t="str">
        <f t="shared" si="114"/>
        <v/>
      </c>
      <c r="E1315" s="29"/>
      <c r="F1315" s="29"/>
      <c r="G1315" t="str">
        <f>IF(A1315&lt;&gt;"", _xlfn.IFNA(INDEX(Grunddaten!$A$9:$R$134,MATCH(A1315,Input_Lieferant!$B$9:$B$134,0),MATCH(Z1315,Grunddaten!$A$8:$R$8,0)),""), "")&amp;""</f>
        <v/>
      </c>
      <c r="H1315" s="29"/>
      <c r="I1315" s="29"/>
      <c r="J1315" s="29"/>
      <c r="K1315" s="29"/>
      <c r="L1315" s="29"/>
      <c r="M1315" s="29"/>
      <c r="N1315" s="29"/>
      <c r="O1315" s="29"/>
      <c r="P1315" s="29"/>
      <c r="Q1315" s="29"/>
      <c r="R1315" s="29"/>
      <c r="S1315" s="29"/>
      <c r="T1315" s="29"/>
      <c r="U1315" s="29"/>
      <c r="V1315" s="29"/>
      <c r="W1315" s="29"/>
      <c r="X1315" s="29"/>
      <c r="Y1315" s="29"/>
      <c r="Z1315" s="29" t="str">
        <f t="shared" si="112"/>
        <v/>
      </c>
      <c r="AM1315" s="6"/>
    </row>
    <row r="1316" spans="1:39" x14ac:dyDescent="0.2">
      <c r="A1316" t="str">
        <f>IFERROR(IF(AND(A1305=A1306,A1306=A1307,A1307=A1308,A1308=A1309,A1309=A1310,A1310=A1311,A1311=A1312,A1312=A1313,A1313=A1314,A1314=A1315),IF(A1315+1&gt;MATCH(0,Input_Lieferant!$B$9:$B$158,-1),"",A1315+1),A1315),"")</f>
        <v/>
      </c>
      <c r="B1316" s="29"/>
      <c r="C1316" s="29"/>
      <c r="D1316" s="29" t="str">
        <f t="shared" si="114"/>
        <v/>
      </c>
      <c r="E1316" s="29"/>
      <c r="F1316" s="29"/>
      <c r="G1316" t="str">
        <f>IF(A1316&lt;&gt;"", _xlfn.IFNA(INDEX(Grunddaten!$A$9:$R$134,MATCH(A1316,Input_Lieferant!$B$9:$B$134,0),MATCH(Z1316,Grunddaten!$A$8:$R$8,0)),""), "")&amp;""</f>
        <v/>
      </c>
      <c r="H1316" s="29"/>
      <c r="I1316" s="29"/>
      <c r="J1316" s="29"/>
      <c r="K1316" s="29"/>
      <c r="L1316" s="29"/>
      <c r="M1316" s="29"/>
      <c r="N1316" s="29"/>
      <c r="O1316" s="29"/>
      <c r="P1316" s="29"/>
      <c r="Q1316" s="29"/>
      <c r="R1316" s="29"/>
      <c r="S1316" s="29"/>
      <c r="T1316" s="29"/>
      <c r="U1316" s="29"/>
      <c r="V1316" s="29"/>
      <c r="W1316" s="29"/>
      <c r="X1316" s="29"/>
      <c r="Y1316" s="29"/>
      <c r="Z1316" s="29" t="str">
        <f t="shared" si="112"/>
        <v/>
      </c>
      <c r="AM1316" s="6"/>
    </row>
    <row r="1317" spans="1:39" x14ac:dyDescent="0.2">
      <c r="A1317" t="str">
        <f>IFERROR(IF(AND(A1306=A1307,A1307=A1308,A1308=A1309,A1309=A1310,A1310=A1311,A1311=A1312,A1312=A1313,A1313=A1314,A1314=A1315,A1315=A1316),IF(A1316+1&gt;MATCH(0,Input_Lieferant!$B$9:$B$158,-1),"",A1316+1),A1316),"")</f>
        <v/>
      </c>
      <c r="B1317" s="29"/>
      <c r="C1317" s="29"/>
      <c r="D1317" s="29" t="str">
        <f t="shared" si="114"/>
        <v/>
      </c>
      <c r="E1317" s="29" t="s">
        <v>178</v>
      </c>
      <c r="F1317" s="29" t="s">
        <v>178</v>
      </c>
      <c r="G1317" t="str">
        <f>IF(A1317&lt;&gt;"", _xlfn.IFNA(INDEX(Grunddaten!$A$9:$R$134,MATCH(A1317,Input_Lieferant!$B$9:$B$134,0),MATCH(Z1317,Grunddaten!$A$8:$R$8,0)),""), "")&amp;""</f>
        <v/>
      </c>
      <c r="H1317" s="29"/>
      <c r="I1317" s="29"/>
      <c r="J1317" s="29"/>
      <c r="K1317" s="29"/>
      <c r="L1317" s="29"/>
      <c r="M1317" s="29"/>
      <c r="N1317" s="29"/>
      <c r="O1317" s="29"/>
      <c r="P1317" s="29"/>
      <c r="Q1317" s="29"/>
      <c r="R1317" s="29"/>
      <c r="S1317" s="29"/>
      <c r="T1317" s="29"/>
      <c r="U1317" s="29"/>
      <c r="V1317" s="29"/>
      <c r="W1317" s="29"/>
      <c r="X1317" s="29"/>
      <c r="Y1317" s="29"/>
      <c r="Z1317" s="29" t="str">
        <f t="shared" si="112"/>
        <v/>
      </c>
      <c r="AM1317" s="6"/>
    </row>
    <row r="1318" spans="1:39" x14ac:dyDescent="0.2">
      <c r="A1318" t="str">
        <f>IFERROR(IF(AND(A1307=A1308,A1308=A1309,A1309=A1310,A1310=A1311,A1311=A1312,A1312=A1313,A1313=A1314,A1314=A1315,A1315=A1316,A1316=A1317),IF(A1317+1&gt;MATCH(0,Input_Lieferant!$B$9:$B$158,-1),"",A1317+1),A1317),"")</f>
        <v/>
      </c>
      <c r="B1318" s="29"/>
      <c r="C1318" s="29"/>
      <c r="D1318" s="29" t="str">
        <f t="shared" si="114"/>
        <v/>
      </c>
      <c r="E1318" s="29"/>
      <c r="F1318" s="29"/>
      <c r="G1318" t="str">
        <f>IF(A1318&lt;&gt;"", _xlfn.IFNA(INDEX(Grunddaten!$A$9:$R$134,MATCH(A1318,Input_Lieferant!$B$9:$B$134,0),MATCH(Z1318,Grunddaten!$A$8:$R$8,0)),""), "")&amp;""</f>
        <v/>
      </c>
      <c r="H1318" s="29"/>
      <c r="I1318" s="29"/>
      <c r="J1318" s="29"/>
      <c r="K1318" s="29"/>
      <c r="L1318" s="29"/>
      <c r="M1318" s="29"/>
      <c r="N1318" s="29"/>
      <c r="O1318" s="29"/>
      <c r="P1318" s="29"/>
      <c r="Q1318" s="29"/>
      <c r="R1318" s="29"/>
      <c r="S1318" s="29"/>
      <c r="T1318" s="29"/>
      <c r="U1318" s="29"/>
      <c r="V1318" s="29"/>
      <c r="W1318" s="29"/>
      <c r="X1318" s="29"/>
      <c r="Y1318" s="29"/>
      <c r="Z1318" s="29" t="str">
        <f t="shared" si="112"/>
        <v/>
      </c>
      <c r="AM1318" s="6"/>
    </row>
    <row r="1319" spans="1:39" x14ac:dyDescent="0.2">
      <c r="A1319" t="str">
        <f>IFERROR(IF(AND(A1308=A1309,A1309=A1310,A1310=A1311,A1311=A1312,A1312=A1313,A1313=A1314,A1314=A1315,A1315=A1316,A1316=A1317,A1317=A1318),IF(A1318+1&gt;MATCH(0,Input_Lieferant!$B$9:$B$158,-1),"",A1318+1),A1318),"")</f>
        <v/>
      </c>
      <c r="B1319" s="29"/>
      <c r="C1319" s="29"/>
      <c r="D1319" s="29" t="str">
        <f t="shared" si="114"/>
        <v/>
      </c>
      <c r="E1319" s="29"/>
      <c r="F1319" s="29"/>
      <c r="G1319" t="str">
        <f>IF(A1319&lt;&gt;"", _xlfn.IFNA(INDEX(Grunddaten!$A$9:$R$134,MATCH(A1319,Input_Lieferant!$B$9:$B$134,0),MATCH(Z1319,Grunddaten!$A$8:$R$8,0)),""), "")&amp;""</f>
        <v/>
      </c>
      <c r="H1319" s="29"/>
      <c r="I1319" s="29"/>
      <c r="J1319" s="29"/>
      <c r="K1319" s="29"/>
      <c r="L1319" s="29"/>
      <c r="M1319" s="29"/>
      <c r="N1319" s="29"/>
      <c r="O1319" s="29"/>
      <c r="P1319" s="29"/>
      <c r="Q1319" s="29"/>
      <c r="R1319" s="29"/>
      <c r="S1319" s="29"/>
      <c r="T1319" s="29"/>
      <c r="U1319" s="29"/>
      <c r="V1319" s="29"/>
      <c r="W1319" s="29"/>
      <c r="X1319" s="29"/>
      <c r="Y1319" s="29"/>
      <c r="Z1319" s="29" t="str">
        <f t="shared" si="112"/>
        <v/>
      </c>
      <c r="AM1319" s="6"/>
    </row>
    <row r="1320" spans="1:39" x14ac:dyDescent="0.2">
      <c r="A1320" t="str">
        <f>IFERROR(IF(AND(A1309=A1310,A1310=A1311,A1311=A1312,A1312=A1313,A1313=A1314,A1314=A1315,A1315=A1316,A1316=A1317,A1317=A1318,A1318=A1319),IF(A1319+1&gt;MATCH(0,Input_Lieferant!$B$9:$B$158,-1),"",A1319+1),A1319),"")</f>
        <v/>
      </c>
      <c r="B1320" s="29"/>
      <c r="C1320" s="29"/>
      <c r="D1320" s="29" t="str">
        <f t="shared" si="114"/>
        <v/>
      </c>
      <c r="E1320" s="29"/>
      <c r="F1320" s="29"/>
      <c r="G1320" t="str">
        <f>IF(A1320&lt;&gt;"", _xlfn.IFNA(INDEX(Grunddaten!$A$9:$R$134,MATCH(A1320,Input_Lieferant!$B$9:$B$134,0),MATCH(Z1320,Grunddaten!$A$8:$R$8,0)),""), "")&amp;""</f>
        <v/>
      </c>
      <c r="H1320" s="29"/>
      <c r="I1320" s="29"/>
      <c r="J1320" s="29"/>
      <c r="K1320" s="29"/>
      <c r="L1320" s="29"/>
      <c r="M1320" s="29"/>
      <c r="N1320" s="29"/>
      <c r="O1320" s="29"/>
      <c r="P1320" s="29"/>
      <c r="Q1320" s="29"/>
      <c r="R1320" s="29"/>
      <c r="S1320" s="29"/>
      <c r="T1320" s="29"/>
      <c r="U1320" s="29"/>
      <c r="V1320" s="29"/>
      <c r="W1320" s="29"/>
      <c r="X1320" s="29"/>
      <c r="Y1320" s="29"/>
      <c r="Z1320" s="29" t="str">
        <f t="shared" si="112"/>
        <v/>
      </c>
      <c r="AM1320" s="6"/>
    </row>
    <row r="1321" spans="1:39" x14ac:dyDescent="0.2">
      <c r="A1321" s="54" t="str">
        <f>IFERROR(IF(AND(A1310=A1311,A1311=A1312,A1312=A1313,A1313=A1314,A1314=A1315,A1315=A1316,A1316=A1317,A1317=A1318,A1318=A1319,A1319=A1320),IF(A1320+1&gt;MATCH(0,Input_Lieferant!$B$9:$B$158,-1),"",A1320+1),A1320),"")</f>
        <v/>
      </c>
      <c r="B1321" s="30"/>
      <c r="C1321" s="30"/>
      <c r="D1321" s="30" t="str">
        <f t="shared" si="114"/>
        <v/>
      </c>
      <c r="E1321" s="30"/>
      <c r="F1321" s="30"/>
      <c r="G1321" s="54" t="str">
        <f>IF(A1321&lt;&gt;"", _xlfn.IFNA(INDEX(Grunddaten!$A$9:$R$134,MATCH(A1321,Input_Lieferant!$B$9:$B$134,0),MATCH(Z1321,Grunddaten!$A$8:$R$8,0)),""), "")&amp;""</f>
        <v/>
      </c>
      <c r="H1321" s="30"/>
      <c r="I1321" s="30"/>
      <c r="J1321" s="30"/>
      <c r="K1321" s="30"/>
      <c r="L1321" s="30"/>
      <c r="M1321" s="30"/>
      <c r="N1321" s="30"/>
      <c r="O1321" s="30"/>
      <c r="P1321" s="30"/>
      <c r="Q1321" s="30"/>
      <c r="R1321" s="30"/>
      <c r="S1321" s="30"/>
      <c r="T1321" s="30"/>
      <c r="U1321" s="30"/>
      <c r="V1321" s="30"/>
      <c r="W1321" s="30"/>
      <c r="X1321" s="30"/>
      <c r="Y1321" s="30"/>
      <c r="Z1321" s="89" t="str">
        <f t="shared" si="112"/>
        <v/>
      </c>
      <c r="AM1321" s="6"/>
    </row>
    <row r="1322" spans="1:39" x14ac:dyDescent="0.2">
      <c r="A1322" t="str">
        <f>IFERROR(IF(AND(A1311=A1312,A1312=A1313,A1313=A1314,A1314=A1315,A1315=A1316,A1316=A1317,A1317=A1318,A1318=A1319,A1319=A1320,A1320=A1321),IF(A1321+1&gt;MATCH(0,Input_Lieferant!$B$9:$B$158,-1),"",A1321+1),A1321),"")</f>
        <v/>
      </c>
      <c r="B1322" s="29"/>
      <c r="C1322" s="29"/>
      <c r="D1322" s="29" t="str">
        <f t="shared" si="114"/>
        <v/>
      </c>
      <c r="E1322" s="29"/>
      <c r="F1322" s="29"/>
      <c r="G1322" t="str">
        <f>IF(A1322&lt;&gt;"", _xlfn.IFNA(INDEX(Grunddaten!$A$9:$R$134,MATCH(A1322,Input_Lieferant!$B$9:$B$134,0),MATCH(Z1322,Grunddaten!$A$8:$R$8,0)),""), "")&amp;""</f>
        <v/>
      </c>
      <c r="H1322" s="29"/>
      <c r="I1322" s="29"/>
      <c r="J1322" s="29"/>
      <c r="K1322" s="29"/>
      <c r="L1322" s="29"/>
      <c r="M1322" s="29"/>
      <c r="N1322" s="29"/>
      <c r="O1322" s="29"/>
      <c r="P1322" s="29"/>
      <c r="Q1322" s="29"/>
      <c r="R1322" s="29"/>
      <c r="S1322" s="29"/>
      <c r="T1322" s="29"/>
      <c r="U1322" s="29"/>
      <c r="V1322" s="29"/>
      <c r="W1322" s="29"/>
      <c r="X1322" s="29"/>
      <c r="Y1322" s="29"/>
      <c r="Z1322" s="29" t="str">
        <f t="shared" si="112"/>
        <v/>
      </c>
      <c r="AM1322" s="6"/>
    </row>
    <row r="1323" spans="1:39" x14ac:dyDescent="0.2">
      <c r="A1323" t="str">
        <f>IFERROR(IF(AND(A1312=A1313,A1313=A1314,A1314=A1315,A1315=A1316,A1316=A1317,A1317=A1318,A1318=A1319,A1319=A1320,A1320=A1321,A1321=A1322),IF(A1322+1&gt;MATCH(0,Input_Lieferant!$B$9:$B$158,-1),"",A1322+1),A1322),"")</f>
        <v/>
      </c>
      <c r="B1323" s="29"/>
      <c r="C1323" s="29"/>
      <c r="D1323" s="29" t="str">
        <f t="shared" si="114"/>
        <v/>
      </c>
      <c r="E1323" s="29"/>
      <c r="F1323" s="29"/>
      <c r="G1323" t="str">
        <f>IF(A1323&lt;&gt;"", _xlfn.IFNA(INDEX(Grunddaten!$A$9:$R$134,MATCH(A1323,Input_Lieferant!$B$9:$B$134,0),MATCH(Z1323,Grunddaten!$A$8:$R$8,0)),""), "")&amp;""</f>
        <v/>
      </c>
      <c r="H1323" s="29"/>
      <c r="I1323" s="29"/>
      <c r="J1323" s="29"/>
      <c r="K1323" s="29"/>
      <c r="L1323" s="29"/>
      <c r="M1323" s="29"/>
      <c r="N1323" s="29"/>
      <c r="O1323" s="29"/>
      <c r="P1323" s="29"/>
      <c r="Q1323" s="29"/>
      <c r="R1323" s="29"/>
      <c r="S1323" s="29"/>
      <c r="T1323" s="29"/>
      <c r="U1323" s="29"/>
      <c r="V1323" s="29"/>
      <c r="W1323" s="29"/>
      <c r="X1323" s="29"/>
      <c r="Y1323" s="29"/>
      <c r="Z1323" s="29" t="str">
        <f t="shared" si="112"/>
        <v/>
      </c>
      <c r="AM1323" s="6"/>
    </row>
    <row r="1324" spans="1:39" x14ac:dyDescent="0.2">
      <c r="A1324" t="str">
        <f>IFERROR(IF(AND(A1313=A1314,A1314=A1315,A1315=A1316,A1316=A1317,A1317=A1318,A1318=A1319,A1319=A1320,A1320=A1321,A1321=A1322,A1322=A1323),IF(A1323+1&gt;MATCH(0,Input_Lieferant!$B$9:$B$158,-1),"",A1323+1),A1323),"")</f>
        <v/>
      </c>
      <c r="B1324" s="29"/>
      <c r="C1324" s="29"/>
      <c r="D1324" s="29" t="str">
        <f t="shared" si="114"/>
        <v/>
      </c>
      <c r="E1324" s="29"/>
      <c r="F1324" s="29"/>
      <c r="G1324" t="str">
        <f>IF(A1324&lt;&gt;"", _xlfn.IFNA(INDEX(Grunddaten!$A$9:$R$134,MATCH(A1324,Input_Lieferant!$B$9:$B$134,0),MATCH(Z1324,Grunddaten!$A$8:$R$8,0)),""), "")&amp;""</f>
        <v/>
      </c>
      <c r="H1324" s="29"/>
      <c r="I1324" s="29"/>
      <c r="J1324" s="29"/>
      <c r="K1324" s="29"/>
      <c r="L1324" s="29"/>
      <c r="M1324" s="29"/>
      <c r="N1324" s="29"/>
      <c r="O1324" s="29"/>
      <c r="P1324" s="29"/>
      <c r="Q1324" s="29"/>
      <c r="R1324" s="29"/>
      <c r="S1324" s="29"/>
      <c r="T1324" s="29"/>
      <c r="U1324" s="29"/>
      <c r="V1324" s="29"/>
      <c r="W1324" s="29"/>
      <c r="X1324" s="29"/>
      <c r="Y1324" s="29"/>
      <c r="Z1324" s="29" t="str">
        <f t="shared" si="112"/>
        <v/>
      </c>
      <c r="AM1324" s="6"/>
    </row>
    <row r="1325" spans="1:39" x14ac:dyDescent="0.2">
      <c r="A1325" t="str">
        <f>IFERROR(IF(AND(A1314=A1315,A1315=A1316,A1316=A1317,A1317=A1318,A1318=A1319,A1319=A1320,A1320=A1321,A1321=A1322,A1322=A1323,A1323=A1324),IF(A1324+1&gt;MATCH(0,Input_Lieferant!$B$9:$B$158,-1),"",A1324+1),A1324),"")</f>
        <v/>
      </c>
      <c r="B1325" s="29"/>
      <c r="C1325" s="29"/>
      <c r="D1325" s="29" t="str">
        <f t="shared" si="114"/>
        <v/>
      </c>
      <c r="E1325" s="29"/>
      <c r="F1325" s="29"/>
      <c r="G1325" t="str">
        <f>IF(A1325&lt;&gt;"", _xlfn.IFNA(INDEX(Grunddaten!$A$9:$R$134,MATCH(A1325,Input_Lieferant!$B$9:$B$134,0),MATCH(Z1325,Grunddaten!$A$8:$R$8,0)),""), "")&amp;""</f>
        <v/>
      </c>
      <c r="H1325" s="29"/>
      <c r="I1325" s="29"/>
      <c r="J1325" s="29"/>
      <c r="K1325" s="29"/>
      <c r="L1325" s="29"/>
      <c r="M1325" s="29"/>
      <c r="N1325" s="29"/>
      <c r="O1325" s="29"/>
      <c r="P1325" s="29"/>
      <c r="Q1325" s="29"/>
      <c r="R1325" s="29"/>
      <c r="S1325" s="29"/>
      <c r="T1325" s="29"/>
      <c r="U1325" s="29"/>
      <c r="V1325" s="29"/>
      <c r="W1325" s="29"/>
      <c r="X1325" s="29"/>
      <c r="Y1325" s="29"/>
      <c r="Z1325" s="29" t="str">
        <f t="shared" si="112"/>
        <v/>
      </c>
      <c r="AM1325" s="6"/>
    </row>
    <row r="1326" spans="1:39" x14ac:dyDescent="0.2">
      <c r="A1326" t="str">
        <f>IFERROR(IF(AND(A1315=A1316,A1316=A1317,A1317=A1318,A1318=A1319,A1319=A1320,A1320=A1321,A1321=A1322,A1322=A1323,A1323=A1324,A1324=A1325),IF(A1325+1&gt;MATCH(0,Input_Lieferant!$B$9:$B$158,-1),"",A1325+1),A1325),"")</f>
        <v/>
      </c>
      <c r="B1326" s="29"/>
      <c r="C1326" s="29"/>
      <c r="D1326" s="29" t="str">
        <f t="shared" ref="D1326:D1339" si="115">IF(A1326="","","001")</f>
        <v/>
      </c>
      <c r="E1326" s="29"/>
      <c r="F1326" s="29"/>
      <c r="G1326" t="str">
        <f>IF(A1326&lt;&gt;"", _xlfn.IFNA(INDEX(Grunddaten!$A$9:$R$134,MATCH(A1326,Input_Lieferant!$B$9:$B$134,0),MATCH(Z1326,Grunddaten!$A$8:$R$8,0)),""), "")&amp;""</f>
        <v/>
      </c>
      <c r="H1326" s="29"/>
      <c r="I1326" s="29"/>
      <c r="J1326" s="29"/>
      <c r="K1326" s="29"/>
      <c r="L1326" s="29"/>
      <c r="M1326" s="29"/>
      <c r="N1326" s="29"/>
      <c r="O1326" s="29"/>
      <c r="P1326" s="29"/>
      <c r="Q1326" s="29"/>
      <c r="R1326" s="29"/>
      <c r="S1326" s="29"/>
      <c r="T1326" s="29"/>
      <c r="U1326" s="29"/>
      <c r="V1326" s="29"/>
      <c r="W1326" s="29"/>
      <c r="X1326" s="29"/>
      <c r="Y1326" s="29"/>
      <c r="Z1326" s="29" t="str">
        <f t="shared" si="112"/>
        <v/>
      </c>
      <c r="AM1326" s="6"/>
    </row>
    <row r="1327" spans="1:39" x14ac:dyDescent="0.2">
      <c r="A1327" t="str">
        <f>IFERROR(IF(AND(A1316=A1317,A1317=A1318,A1318=A1319,A1319=A1320,A1320=A1321,A1321=A1322,A1322=A1323,A1323=A1324,A1324=A1325,A1325=A1326),IF(A1326+1&gt;MATCH(0,Input_Lieferant!$B$9:$B$158,-1),"",A1326+1),A1326),"")</f>
        <v/>
      </c>
      <c r="B1327" s="29"/>
      <c r="C1327" s="29"/>
      <c r="D1327" s="29" t="str">
        <f t="shared" si="115"/>
        <v/>
      </c>
      <c r="E1327" s="29"/>
      <c r="F1327" s="29"/>
      <c r="G1327" t="str">
        <f>IF(A1327&lt;&gt;"", _xlfn.IFNA(INDEX(Grunddaten!$A$9:$R$134,MATCH(A1327,Input_Lieferant!$B$9:$B$134,0),MATCH(Z1327,Grunddaten!$A$8:$R$8,0)),""), "")&amp;""</f>
        <v/>
      </c>
      <c r="H1327" s="29"/>
      <c r="I1327" s="29"/>
      <c r="J1327" s="29"/>
      <c r="K1327" s="29"/>
      <c r="L1327" s="29"/>
      <c r="M1327" s="29"/>
      <c r="N1327" s="29"/>
      <c r="O1327" s="29"/>
      <c r="P1327" s="29"/>
      <c r="Q1327" s="29"/>
      <c r="R1327" s="29"/>
      <c r="S1327" s="29"/>
      <c r="T1327" s="29"/>
      <c r="U1327" s="29"/>
      <c r="V1327" s="29"/>
      <c r="W1327" s="29"/>
      <c r="X1327" s="29"/>
      <c r="Y1327" s="29"/>
      <c r="Z1327" s="29" t="str">
        <f t="shared" si="112"/>
        <v/>
      </c>
      <c r="AM1327" s="6"/>
    </row>
    <row r="1328" spans="1:39" x14ac:dyDescent="0.2">
      <c r="A1328" t="str">
        <f>IFERROR(IF(AND(A1317=A1318,A1318=A1319,A1319=A1320,A1320=A1321,A1321=A1322,A1322=A1323,A1323=A1324,A1324=A1325,A1325=A1326,A1326=A1327),IF(A1327+1&gt;MATCH(0,Input_Lieferant!$B$9:$B$158,-1),"",A1327+1),A1327),"")</f>
        <v/>
      </c>
      <c r="B1328" s="29"/>
      <c r="C1328" s="29"/>
      <c r="D1328" s="29" t="str">
        <f t="shared" si="115"/>
        <v/>
      </c>
      <c r="E1328" s="29"/>
      <c r="F1328" s="29"/>
      <c r="G1328" t="str">
        <f>IF(A1328&lt;&gt;"", _xlfn.IFNA(INDEX(Grunddaten!$A$9:$R$134,MATCH(A1328,Input_Lieferant!$B$9:$B$134,0),MATCH(Z1328,Grunddaten!$A$8:$R$8,0)),""), "")&amp;""</f>
        <v/>
      </c>
      <c r="H1328" s="29"/>
      <c r="I1328" s="29"/>
      <c r="J1328" s="29"/>
      <c r="K1328" s="29"/>
      <c r="L1328" s="29"/>
      <c r="M1328" s="29"/>
      <c r="N1328" s="29"/>
      <c r="O1328" s="29"/>
      <c r="P1328" s="29"/>
      <c r="Q1328" s="29"/>
      <c r="R1328" s="29"/>
      <c r="S1328" s="29"/>
      <c r="T1328" s="29"/>
      <c r="U1328" s="29"/>
      <c r="V1328" s="29"/>
      <c r="W1328" s="29"/>
      <c r="X1328" s="29"/>
      <c r="Y1328" s="29"/>
      <c r="Z1328" s="29" t="str">
        <f t="shared" si="112"/>
        <v/>
      </c>
      <c r="AM1328" s="6"/>
    </row>
    <row r="1329" spans="1:39" x14ac:dyDescent="0.2">
      <c r="A1329" t="str">
        <f>IFERROR(IF(AND(A1318=A1319,A1319=A1320,A1320=A1321,A1321=A1322,A1322=A1323,A1323=A1324,A1324=A1325,A1325=A1326,A1326=A1327,A1327=A1328),IF(A1328+1&gt;MATCH(0,Input_Lieferant!$B$9:$B$158,-1),"",A1328+1),A1328),"")</f>
        <v/>
      </c>
      <c r="B1329" s="29"/>
      <c r="C1329" s="29"/>
      <c r="D1329" s="29" t="str">
        <f t="shared" si="115"/>
        <v/>
      </c>
      <c r="E1329" s="29"/>
      <c r="F1329" s="29"/>
      <c r="G1329" t="str">
        <f>IF(A1329&lt;&gt;"", _xlfn.IFNA(INDEX(Grunddaten!$A$9:$R$134,MATCH(A1329,Input_Lieferant!$B$9:$B$134,0),MATCH(Z1329,Grunddaten!$A$8:$R$8,0)),""), "")&amp;""</f>
        <v/>
      </c>
      <c r="H1329" s="29"/>
      <c r="I1329" s="29"/>
      <c r="J1329" s="29"/>
      <c r="K1329" s="29"/>
      <c r="L1329" s="29"/>
      <c r="M1329" s="29"/>
      <c r="N1329" s="29"/>
      <c r="O1329" s="29"/>
      <c r="P1329" s="29"/>
      <c r="Q1329" s="29"/>
      <c r="R1329" s="29"/>
      <c r="S1329" s="29"/>
      <c r="T1329" s="29"/>
      <c r="U1329" s="29"/>
      <c r="V1329" s="29"/>
      <c r="W1329" s="29"/>
      <c r="X1329" s="29"/>
      <c r="Y1329" s="29"/>
      <c r="Z1329" s="29" t="str">
        <f t="shared" si="112"/>
        <v/>
      </c>
      <c r="AM1329" s="6"/>
    </row>
    <row r="1330" spans="1:39" x14ac:dyDescent="0.2">
      <c r="A1330" t="str">
        <f>IFERROR(IF(AND(A1319=A1320,A1320=A1321,A1321=A1322,A1322=A1323,A1323=A1324,A1324=A1325,A1325=A1326,A1326=A1327,A1327=A1328,A1328=A1329),IF(A1329+1&gt;MATCH(0,Input_Lieferant!$B$9:$B$158,-1),"",A1329+1),A1329),"")</f>
        <v/>
      </c>
      <c r="B1330" s="29"/>
      <c r="C1330" s="29"/>
      <c r="D1330" s="29" t="str">
        <f t="shared" si="115"/>
        <v/>
      </c>
      <c r="E1330" s="29"/>
      <c r="F1330" s="29"/>
      <c r="G1330" t="str">
        <f>IF(A1330&lt;&gt;"", _xlfn.IFNA(INDEX(Grunddaten!$A$9:$R$134,MATCH(A1330,Input_Lieferant!$B$9:$B$134,0),MATCH(Z1330,Grunddaten!$A$8:$R$8,0)),""), "")&amp;""</f>
        <v/>
      </c>
      <c r="H1330" s="29"/>
      <c r="I1330" s="29"/>
      <c r="J1330" s="29"/>
      <c r="K1330" s="29"/>
      <c r="L1330" s="29"/>
      <c r="M1330" s="29"/>
      <c r="N1330" s="29"/>
      <c r="O1330" s="29"/>
      <c r="P1330" s="29"/>
      <c r="Q1330" s="29"/>
      <c r="R1330" s="29"/>
      <c r="S1330" s="29"/>
      <c r="T1330" s="29"/>
      <c r="U1330" s="29"/>
      <c r="V1330" s="29"/>
      <c r="W1330" s="29"/>
      <c r="X1330" s="29"/>
      <c r="Y1330" s="29"/>
      <c r="Z1330" s="29" t="str">
        <f t="shared" si="112"/>
        <v/>
      </c>
      <c r="AM1330" s="6"/>
    </row>
    <row r="1331" spans="1:39" x14ac:dyDescent="0.2">
      <c r="A1331" t="str">
        <f>IFERROR(IF(AND(A1320=A1321,A1321=A1322,A1322=A1323,A1323=A1324,A1324=A1325,A1325=A1326,A1326=A1327,A1327=A1328,A1328=A1329,A1329=A1330),IF(A1330+1&gt;MATCH(0,Input_Lieferant!$B$9:$B$158,-1),"",A1330+1),A1330),"")</f>
        <v/>
      </c>
      <c r="B1331" s="29"/>
      <c r="C1331" s="29"/>
      <c r="D1331" s="29" t="str">
        <f t="shared" si="115"/>
        <v/>
      </c>
      <c r="E1331" s="29" t="s">
        <v>178</v>
      </c>
      <c r="F1331" s="29" t="s">
        <v>178</v>
      </c>
      <c r="G1331" t="str">
        <f>IF(A1331&lt;&gt;"", _xlfn.IFNA(INDEX(Grunddaten!$A$9:$R$134,MATCH(A1331,Input_Lieferant!$B$9:$B$134,0),MATCH(Z1331,Grunddaten!$A$8:$R$8,0)),""), "")&amp;""</f>
        <v/>
      </c>
      <c r="H1331" s="29"/>
      <c r="I1331" s="29"/>
      <c r="J1331" s="29"/>
      <c r="K1331" s="29"/>
      <c r="L1331" s="29"/>
      <c r="M1331" s="29"/>
      <c r="N1331" s="29"/>
      <c r="O1331" s="29"/>
      <c r="P1331" s="29"/>
      <c r="Q1331" s="29"/>
      <c r="R1331" s="29"/>
      <c r="S1331" s="29"/>
      <c r="T1331" s="29"/>
      <c r="U1331" s="29"/>
      <c r="V1331" s="29"/>
      <c r="W1331" s="29"/>
      <c r="X1331" s="29"/>
      <c r="Y1331" s="29"/>
      <c r="Z1331" s="29" t="str">
        <f t="shared" si="112"/>
        <v/>
      </c>
      <c r="AM1331" s="6"/>
    </row>
    <row r="1332" spans="1:39" x14ac:dyDescent="0.2">
      <c r="A1332" s="54" t="str">
        <f>IFERROR(IF(AND(A1321=A1322,A1322=A1323,A1323=A1324,A1324=A1325,A1325=A1326,A1326=A1327,A1327=A1328,A1328=A1329,A1329=A1330,A1330=A1331),IF(A1331+1&gt;MATCH(0,Input_Lieferant!$B$9:$B$158,-1),"",A1331+1),A1331),"")</f>
        <v/>
      </c>
      <c r="B1332" s="30"/>
      <c r="C1332" s="30"/>
      <c r="D1332" s="30" t="str">
        <f t="shared" si="115"/>
        <v/>
      </c>
      <c r="E1332" s="30"/>
      <c r="F1332" s="30"/>
      <c r="G1332" s="54" t="str">
        <f>IF(A1332&lt;&gt;"", _xlfn.IFNA(INDEX(Grunddaten!$A$9:$R$134,MATCH(A1332,Input_Lieferant!$B$9:$B$134,0),MATCH(Z1332,Grunddaten!$A$8:$R$8,0)),""), "")&amp;""</f>
        <v/>
      </c>
      <c r="H1332" s="30"/>
      <c r="I1332" s="30"/>
      <c r="J1332" s="30"/>
      <c r="K1332" s="30"/>
      <c r="L1332" s="30"/>
      <c r="M1332" s="30"/>
      <c r="N1332" s="30"/>
      <c r="O1332" s="30"/>
      <c r="P1332" s="30"/>
      <c r="Q1332" s="30"/>
      <c r="R1332" s="30"/>
      <c r="S1332" s="30"/>
      <c r="T1332" s="30"/>
      <c r="U1332" s="30"/>
      <c r="V1332" s="30"/>
      <c r="W1332" s="30"/>
      <c r="X1332" s="30"/>
      <c r="Y1332" s="30"/>
      <c r="Z1332" s="89" t="str">
        <f t="shared" si="112"/>
        <v/>
      </c>
      <c r="AM1332" s="6"/>
    </row>
    <row r="1333" spans="1:39" x14ac:dyDescent="0.2">
      <c r="A1333" t="str">
        <f>IFERROR(IF(AND(A1322=A1323,A1323=A1324,A1324=A1325,A1325=A1326,A1326=A1327,A1327=A1328,A1328=A1329,A1329=A1330,A1330=A1331,A1331=A1332),IF(A1332+1&gt;MATCH(0,Input_Lieferant!$B$9:$B$158,-1),"",A1332+1),A1332),"")</f>
        <v/>
      </c>
      <c r="B1333" s="29"/>
      <c r="C1333" s="29"/>
      <c r="D1333" s="29" t="str">
        <f t="shared" si="115"/>
        <v/>
      </c>
      <c r="E1333" s="29"/>
      <c r="F1333" s="29"/>
      <c r="G1333" t="str">
        <f>IF(A1333&lt;&gt;"", _xlfn.IFNA(INDEX(Grunddaten!$A$9:$R$134,MATCH(A1333,Input_Lieferant!$B$9:$B$134,0),MATCH(Z1333,Grunddaten!$A$8:$R$8,0)),""), "")&amp;""</f>
        <v/>
      </c>
      <c r="H1333" s="29"/>
      <c r="I1333" s="29"/>
      <c r="J1333" s="29"/>
      <c r="K1333" s="29"/>
      <c r="L1333" s="29"/>
      <c r="M1333" s="29"/>
      <c r="N1333" s="29"/>
      <c r="O1333" s="29"/>
      <c r="P1333" s="29"/>
      <c r="Q1333" s="29"/>
      <c r="R1333" s="29"/>
      <c r="S1333" s="29"/>
      <c r="T1333" s="29"/>
      <c r="U1333" s="29"/>
      <c r="V1333" s="29"/>
      <c r="W1333" s="29"/>
      <c r="X1333" s="29"/>
      <c r="Y1333" s="29"/>
      <c r="Z1333" s="29" t="str">
        <f t="shared" si="112"/>
        <v/>
      </c>
      <c r="AM1333" s="6"/>
    </row>
    <row r="1334" spans="1:39" x14ac:dyDescent="0.2">
      <c r="A1334" t="str">
        <f>IFERROR(IF(AND(A1323=A1324,A1324=A1325,A1325=A1326,A1326=A1327,A1327=A1328,A1328=A1329,A1329=A1330,A1330=A1331,A1331=A1332,A1332=A1333),IF(A1333+1&gt;MATCH(0,Input_Lieferant!$B$9:$B$158,-1),"",A1333+1),A1333),"")</f>
        <v/>
      </c>
      <c r="B1334" s="29"/>
      <c r="C1334" s="29"/>
      <c r="D1334" s="29" t="str">
        <f t="shared" si="115"/>
        <v/>
      </c>
      <c r="E1334" s="29"/>
      <c r="F1334" s="29"/>
      <c r="G1334" t="str">
        <f>IF(A1334&lt;&gt;"", _xlfn.IFNA(INDEX(Grunddaten!$A$9:$R$134,MATCH(A1334,Input_Lieferant!$B$9:$B$134,0),MATCH(Z1334,Grunddaten!$A$8:$R$8,0)),""), "")&amp;""</f>
        <v/>
      </c>
      <c r="H1334" s="29"/>
      <c r="I1334" s="29"/>
      <c r="J1334" s="29"/>
      <c r="K1334" s="29"/>
      <c r="L1334" s="29"/>
      <c r="M1334" s="29"/>
      <c r="N1334" s="29"/>
      <c r="O1334" s="29"/>
      <c r="P1334" s="29"/>
      <c r="Q1334" s="29"/>
      <c r="R1334" s="29"/>
      <c r="S1334" s="29"/>
      <c r="T1334" s="29"/>
      <c r="U1334" s="29"/>
      <c r="V1334" s="29"/>
      <c r="W1334" s="29"/>
      <c r="X1334" s="29"/>
      <c r="Y1334" s="29"/>
      <c r="Z1334" s="29" t="str">
        <f t="shared" si="112"/>
        <v/>
      </c>
      <c r="AM1334" s="6"/>
    </row>
    <row r="1335" spans="1:39" x14ac:dyDescent="0.2">
      <c r="A1335" t="str">
        <f>IFERROR(IF(AND(A1324=A1325,A1325=A1326,A1326=A1327,A1327=A1328,A1328=A1329,A1329=A1330,A1330=A1331,A1331=A1332,A1332=A1333,A1333=A1334),IF(A1334+1&gt;MATCH(0,Input_Lieferant!$B$9:$B$158,-1),"",A1334+1),A1334),"")</f>
        <v/>
      </c>
      <c r="B1335" s="29"/>
      <c r="C1335" s="29"/>
      <c r="D1335" s="29" t="str">
        <f t="shared" si="115"/>
        <v/>
      </c>
      <c r="E1335" s="29"/>
      <c r="F1335" s="29"/>
      <c r="G1335" t="str">
        <f>IF(A1335&lt;&gt;"", _xlfn.IFNA(INDEX(Grunddaten!$A$9:$R$134,MATCH(A1335,Input_Lieferant!$B$9:$B$134,0),MATCH(Z1335,Grunddaten!$A$8:$R$8,0)),""), "")&amp;""</f>
        <v/>
      </c>
      <c r="H1335" s="29"/>
      <c r="I1335" s="29"/>
      <c r="J1335" s="29"/>
      <c r="K1335" s="29"/>
      <c r="L1335" s="29"/>
      <c r="M1335" s="29"/>
      <c r="N1335" s="29"/>
      <c r="O1335" s="29"/>
      <c r="P1335" s="29"/>
      <c r="Q1335" s="29"/>
      <c r="R1335" s="29"/>
      <c r="S1335" s="29"/>
      <c r="T1335" s="29"/>
      <c r="U1335" s="29"/>
      <c r="V1335" s="29"/>
      <c r="W1335" s="29"/>
      <c r="X1335" s="29"/>
      <c r="Y1335" s="29"/>
      <c r="Z1335" s="29" t="str">
        <f t="shared" si="112"/>
        <v/>
      </c>
      <c r="AM1335" s="6"/>
    </row>
    <row r="1336" spans="1:39" x14ac:dyDescent="0.2">
      <c r="A1336" t="str">
        <f>IFERROR(IF(AND(A1325=A1326,A1326=A1327,A1327=A1328,A1328=A1329,A1329=A1330,A1330=A1331,A1331=A1332,A1332=A1333,A1333=A1334,A1334=A1335),IF(A1335+1&gt;MATCH(0,Input_Lieferant!$B$9:$B$158,-1),"",A1335+1),A1335),"")</f>
        <v/>
      </c>
      <c r="B1336" s="29"/>
      <c r="C1336" s="29"/>
      <c r="D1336" s="29" t="str">
        <f t="shared" si="115"/>
        <v/>
      </c>
      <c r="E1336" s="29"/>
      <c r="F1336" s="29"/>
      <c r="G1336" t="str">
        <f>IF(A1336&lt;&gt;"", _xlfn.IFNA(INDEX(Grunddaten!$A$9:$R$134,MATCH(A1336,Input_Lieferant!$B$9:$B$134,0),MATCH(Z1336,Grunddaten!$A$8:$R$8,0)),""), "")&amp;""</f>
        <v/>
      </c>
      <c r="H1336" s="29"/>
      <c r="I1336" s="29"/>
      <c r="J1336" s="29"/>
      <c r="K1336" s="29"/>
      <c r="L1336" s="29"/>
      <c r="M1336" s="29"/>
      <c r="N1336" s="29"/>
      <c r="O1336" s="29"/>
      <c r="P1336" s="29"/>
      <c r="Q1336" s="29"/>
      <c r="R1336" s="29"/>
      <c r="S1336" s="29"/>
      <c r="T1336" s="29"/>
      <c r="U1336" s="29"/>
      <c r="V1336" s="29"/>
      <c r="W1336" s="29"/>
      <c r="X1336" s="29"/>
      <c r="Y1336" s="29"/>
      <c r="Z1336" s="29" t="str">
        <f t="shared" si="112"/>
        <v/>
      </c>
      <c r="AM1336" s="6"/>
    </row>
    <row r="1337" spans="1:39" x14ac:dyDescent="0.2">
      <c r="A1337" t="str">
        <f>IFERROR(IF(AND(A1326=A1327,A1327=A1328,A1328=A1329,A1329=A1330,A1330=A1331,A1331=A1332,A1332=A1333,A1333=A1334,A1334=A1335,A1335=A1336),IF(A1336+1&gt;MATCH(0,Input_Lieferant!$B$9:$B$158,-1),"",A1336+1),A1336),"")</f>
        <v/>
      </c>
      <c r="B1337" s="29"/>
      <c r="C1337" s="29"/>
      <c r="D1337" s="29" t="str">
        <f t="shared" si="115"/>
        <v/>
      </c>
      <c r="E1337" s="29"/>
      <c r="F1337" s="29"/>
      <c r="G1337" t="str">
        <f>IF(A1337&lt;&gt;"", _xlfn.IFNA(INDEX(Grunddaten!$A$9:$R$134,MATCH(A1337,Input_Lieferant!$B$9:$B$134,0),MATCH(Z1337,Grunddaten!$A$8:$R$8,0)),""), "")&amp;""</f>
        <v/>
      </c>
      <c r="H1337" s="29"/>
      <c r="I1337" s="29"/>
      <c r="J1337" s="29"/>
      <c r="K1337" s="29"/>
      <c r="L1337" s="29"/>
      <c r="M1337" s="29"/>
      <c r="N1337" s="29"/>
      <c r="O1337" s="29"/>
      <c r="P1337" s="29"/>
      <c r="Q1337" s="29"/>
      <c r="R1337" s="29"/>
      <c r="S1337" s="29"/>
      <c r="T1337" s="29"/>
      <c r="U1337" s="29"/>
      <c r="V1337" s="29"/>
      <c r="W1337" s="29"/>
      <c r="X1337" s="29"/>
      <c r="Y1337" s="29"/>
      <c r="Z1337" s="29" t="str">
        <f t="shared" si="112"/>
        <v/>
      </c>
      <c r="AM1337" s="6"/>
    </row>
    <row r="1338" spans="1:39" x14ac:dyDescent="0.2">
      <c r="A1338" t="str">
        <f>IFERROR(IF(AND(A1327=A1328,A1328=A1329,A1329=A1330,A1330=A1331,A1331=A1332,A1332=A1333,A1333=A1334,A1334=A1335,A1335=A1336,A1336=A1337),IF(A1337+1&gt;MATCH(0,Input_Lieferant!$B$9:$B$158,-1),"",A1337+1),A1337),"")</f>
        <v/>
      </c>
      <c r="B1338" s="29"/>
      <c r="C1338" s="29"/>
      <c r="D1338" s="29" t="str">
        <f t="shared" si="115"/>
        <v/>
      </c>
      <c r="E1338" s="29"/>
      <c r="F1338" s="29"/>
      <c r="G1338" t="str">
        <f>IF(A1338&lt;&gt;"", _xlfn.IFNA(INDEX(Grunddaten!$A$9:$R$134,MATCH(A1338,Input_Lieferant!$B$9:$B$134,0),MATCH(Z1338,Grunddaten!$A$8:$R$8,0)),""), "")&amp;""</f>
        <v/>
      </c>
      <c r="H1338" s="29"/>
      <c r="I1338" s="29"/>
      <c r="J1338" s="29"/>
      <c r="K1338" s="29"/>
      <c r="L1338" s="29"/>
      <c r="M1338" s="29"/>
      <c r="N1338" s="29"/>
      <c r="O1338" s="29"/>
      <c r="P1338" s="29"/>
      <c r="Q1338" s="29"/>
      <c r="R1338" s="29"/>
      <c r="S1338" s="29"/>
      <c r="T1338" s="29"/>
      <c r="U1338" s="29"/>
      <c r="V1338" s="29"/>
      <c r="W1338" s="29"/>
      <c r="X1338" s="29"/>
      <c r="Y1338" s="29"/>
      <c r="Z1338" s="29" t="str">
        <f t="shared" si="112"/>
        <v/>
      </c>
      <c r="AM1338" s="6"/>
    </row>
    <row r="1339" spans="1:39" x14ac:dyDescent="0.2">
      <c r="A1339" t="str">
        <f>IFERROR(IF(AND(A1328=A1329,A1329=A1330,A1330=A1331,A1331=A1332,A1332=A1333,A1333=A1334,A1334=A1335,A1335=A1336,A1336=A1337,A1337=A1338),IF(A1338+1&gt;MATCH(0,Input_Lieferant!$B$9:$B$158,-1),"",A1338+1),A1338),"")</f>
        <v/>
      </c>
      <c r="B1339" s="29"/>
      <c r="C1339" s="29"/>
      <c r="D1339" s="29" t="str">
        <f t="shared" si="115"/>
        <v/>
      </c>
      <c r="E1339" s="29"/>
      <c r="F1339" s="29"/>
      <c r="G1339" t="str">
        <f>IF(A1339&lt;&gt;"", _xlfn.IFNA(INDEX(Grunddaten!$A$9:$R$134,MATCH(A1339,Input_Lieferant!$B$9:$B$134,0),MATCH(Z1339,Grunddaten!$A$8:$R$8,0)),""), "")&amp;""</f>
        <v/>
      </c>
      <c r="H1339" s="29"/>
      <c r="I1339" s="29"/>
      <c r="J1339" s="29"/>
      <c r="K1339" s="29"/>
      <c r="L1339" s="29"/>
      <c r="M1339" s="29"/>
      <c r="N1339" s="29"/>
      <c r="O1339" s="29"/>
      <c r="P1339" s="29"/>
      <c r="Q1339" s="29"/>
      <c r="R1339" s="29"/>
      <c r="S1339" s="29"/>
      <c r="T1339" s="29"/>
      <c r="U1339" s="29"/>
      <c r="V1339" s="29"/>
      <c r="W1339" s="29"/>
      <c r="X1339" s="29"/>
      <c r="Y1339" s="29"/>
      <c r="Z1339" s="29" t="str">
        <f t="shared" si="112"/>
        <v/>
      </c>
      <c r="AM1339" s="6"/>
    </row>
    <row r="1340" spans="1:39" x14ac:dyDescent="0.2">
      <c r="A1340" t="str">
        <f>IFERROR(IF(AND(A1329=A1330,A1330=A1331,A1331=A1332,A1332=A1333,A1333=A1334,A1334=A1335,A1335=A1336,A1336=A1337,A1337=A1338,A1338=A1339),IF(A1339+1&gt;MATCH(0,Input_Lieferant!$B$9:$B$158,-1),"",A1339+1),A1339),"")</f>
        <v/>
      </c>
      <c r="B1340" s="29"/>
      <c r="C1340" s="29"/>
      <c r="D1340" s="29" t="str">
        <f t="shared" ref="D1340:D1353" si="116">IF(A1340="","","001")</f>
        <v/>
      </c>
      <c r="E1340" s="29"/>
      <c r="F1340" s="29"/>
      <c r="G1340" t="str">
        <f>IF(A1340&lt;&gt;"", _xlfn.IFNA(INDEX(Grunddaten!$A$9:$R$134,MATCH(A1340,Input_Lieferant!$B$9:$B$134,0),MATCH(Z1340,Grunddaten!$A$8:$R$8,0)),""), "")&amp;""</f>
        <v/>
      </c>
      <c r="H1340" s="29"/>
      <c r="I1340" s="29"/>
      <c r="J1340" s="29"/>
      <c r="K1340" s="29"/>
      <c r="L1340" s="29"/>
      <c r="M1340" s="29"/>
      <c r="N1340" s="29"/>
      <c r="O1340" s="29"/>
      <c r="P1340" s="29"/>
      <c r="Q1340" s="29"/>
      <c r="R1340" s="29"/>
      <c r="S1340" s="29"/>
      <c r="T1340" s="29"/>
      <c r="U1340" s="29"/>
      <c r="V1340" s="29"/>
      <c r="W1340" s="29"/>
      <c r="X1340" s="29"/>
      <c r="Y1340" s="29"/>
      <c r="Z1340" s="29" t="str">
        <f t="shared" si="112"/>
        <v/>
      </c>
      <c r="AM1340" s="6"/>
    </row>
    <row r="1341" spans="1:39" x14ac:dyDescent="0.2">
      <c r="A1341" t="str">
        <f>IFERROR(IF(AND(A1330=A1331,A1331=A1332,A1332=A1333,A1333=A1334,A1334=A1335,A1335=A1336,A1336=A1337,A1337=A1338,A1338=A1339,A1339=A1340),IF(A1340+1&gt;MATCH(0,Input_Lieferant!$B$9:$B$158,-1),"",A1340+1),A1340),"")</f>
        <v/>
      </c>
      <c r="B1341" s="29"/>
      <c r="C1341" s="29"/>
      <c r="D1341" s="29" t="str">
        <f t="shared" si="116"/>
        <v/>
      </c>
      <c r="E1341" s="29"/>
      <c r="F1341" s="29"/>
      <c r="G1341" t="str">
        <f>IF(A1341&lt;&gt;"", _xlfn.IFNA(INDEX(Grunddaten!$A$9:$R$134,MATCH(A1341,Input_Lieferant!$B$9:$B$134,0),MATCH(Z1341,Grunddaten!$A$8:$R$8,0)),""), "")&amp;""</f>
        <v/>
      </c>
      <c r="H1341" s="29"/>
      <c r="I1341" s="29"/>
      <c r="J1341" s="29"/>
      <c r="K1341" s="29"/>
      <c r="L1341" s="29"/>
      <c r="M1341" s="29"/>
      <c r="N1341" s="29"/>
      <c r="O1341" s="29"/>
      <c r="P1341" s="29"/>
      <c r="Q1341" s="29"/>
      <c r="R1341" s="29"/>
      <c r="S1341" s="29"/>
      <c r="T1341" s="29"/>
      <c r="U1341" s="29"/>
      <c r="V1341" s="29"/>
      <c r="W1341" s="29"/>
      <c r="X1341" s="29"/>
      <c r="Y1341" s="29"/>
      <c r="Z1341" s="29" t="str">
        <f t="shared" si="112"/>
        <v/>
      </c>
      <c r="AM1341" s="6"/>
    </row>
    <row r="1342" spans="1:39" x14ac:dyDescent="0.2">
      <c r="A1342" t="str">
        <f>IFERROR(IF(AND(A1331=A1332,A1332=A1333,A1333=A1334,A1334=A1335,A1335=A1336,A1336=A1337,A1337=A1338,A1338=A1339,A1339=A1340,A1340=A1341),IF(A1341+1&gt;MATCH(0,Input_Lieferant!$B$9:$B$158,-1),"",A1341+1),A1341),"")</f>
        <v/>
      </c>
      <c r="B1342" s="29"/>
      <c r="C1342" s="29"/>
      <c r="D1342" s="29" t="str">
        <f t="shared" si="116"/>
        <v/>
      </c>
      <c r="E1342" s="29"/>
      <c r="F1342" s="29"/>
      <c r="G1342" t="str">
        <f>IF(A1342&lt;&gt;"", _xlfn.IFNA(INDEX(Grunddaten!$A$9:$R$134,MATCH(A1342,Input_Lieferant!$B$9:$B$134,0),MATCH(Z1342,Grunddaten!$A$8:$R$8,0)),""), "")&amp;""</f>
        <v/>
      </c>
      <c r="H1342" s="29"/>
      <c r="I1342" s="29"/>
      <c r="J1342" s="29"/>
      <c r="K1342" s="29"/>
      <c r="L1342" s="29"/>
      <c r="M1342" s="29"/>
      <c r="N1342" s="29"/>
      <c r="O1342" s="29"/>
      <c r="P1342" s="29"/>
      <c r="Q1342" s="29"/>
      <c r="R1342" s="29"/>
      <c r="S1342" s="29"/>
      <c r="T1342" s="29"/>
      <c r="U1342" s="29"/>
      <c r="V1342" s="29"/>
      <c r="W1342" s="29"/>
      <c r="X1342" s="29"/>
      <c r="Y1342" s="29"/>
      <c r="Z1342" s="29" t="str">
        <f t="shared" si="112"/>
        <v/>
      </c>
      <c r="AM1342" s="6"/>
    </row>
    <row r="1343" spans="1:39" x14ac:dyDescent="0.2">
      <c r="A1343" s="54" t="str">
        <f>IFERROR(IF(AND(A1332=A1333,A1333=A1334,A1334=A1335,A1335=A1336,A1336=A1337,A1337=A1338,A1338=A1339,A1339=A1340,A1340=A1341,A1341=A1342),IF(A1342+1&gt;MATCH(0,Input_Lieferant!$B$9:$B$158,-1),"",A1342+1),A1342),"")</f>
        <v/>
      </c>
      <c r="B1343" s="30"/>
      <c r="C1343" s="30"/>
      <c r="D1343" s="30" t="str">
        <f t="shared" si="116"/>
        <v/>
      </c>
      <c r="E1343" s="30"/>
      <c r="F1343" s="30"/>
      <c r="G1343" s="54" t="str">
        <f>IF(A1343&lt;&gt;"", _xlfn.IFNA(INDEX(Grunddaten!$A$9:$R$134,MATCH(A1343,Input_Lieferant!$B$9:$B$134,0),MATCH(Z1343,Grunddaten!$A$8:$R$8,0)),""), "")&amp;""</f>
        <v/>
      </c>
      <c r="H1343" s="30"/>
      <c r="I1343" s="30"/>
      <c r="J1343" s="30"/>
      <c r="K1343" s="30"/>
      <c r="L1343" s="30"/>
      <c r="M1343" s="30"/>
      <c r="N1343" s="30"/>
      <c r="O1343" s="30"/>
      <c r="P1343" s="30"/>
      <c r="Q1343" s="30"/>
      <c r="R1343" s="30"/>
      <c r="S1343" s="30"/>
      <c r="T1343" s="30"/>
      <c r="U1343" s="30"/>
      <c r="V1343" s="30"/>
      <c r="W1343" s="30"/>
      <c r="X1343" s="30"/>
      <c r="Y1343" s="30"/>
      <c r="Z1343" s="89" t="str">
        <f t="shared" si="112"/>
        <v/>
      </c>
      <c r="AM1343" s="6"/>
    </row>
    <row r="1344" spans="1:39" x14ac:dyDescent="0.2">
      <c r="A1344" t="str">
        <f>IFERROR(IF(AND(A1333=A1334,A1334=A1335,A1335=A1336,A1336=A1337,A1337=A1338,A1338=A1339,A1339=A1340,A1340=A1341,A1341=A1342,A1342=A1343),IF(A1343+1&gt;MATCH(0,Input_Lieferant!$B$9:$B$158,-1),"",A1343+1),A1343),"")</f>
        <v/>
      </c>
      <c r="B1344" s="29"/>
      <c r="C1344" s="29"/>
      <c r="D1344" s="29" t="str">
        <f t="shared" si="116"/>
        <v/>
      </c>
      <c r="E1344" s="29"/>
      <c r="F1344" s="29"/>
      <c r="G1344" t="str">
        <f>IF(A1344&lt;&gt;"", _xlfn.IFNA(INDEX(Grunddaten!$A$9:$R$134,MATCH(A1344,Input_Lieferant!$B$9:$B$134,0),MATCH(Z1344,Grunddaten!$A$8:$R$8,0)),""), "")&amp;""</f>
        <v/>
      </c>
      <c r="H1344" s="29"/>
      <c r="I1344" s="29"/>
      <c r="J1344" s="29"/>
      <c r="K1344" s="29"/>
      <c r="L1344" s="29"/>
      <c r="M1344" s="29"/>
      <c r="N1344" s="29"/>
      <c r="O1344" s="29"/>
      <c r="P1344" s="29"/>
      <c r="Q1344" s="29"/>
      <c r="R1344" s="29"/>
      <c r="S1344" s="29"/>
      <c r="T1344" s="29"/>
      <c r="U1344" s="29"/>
      <c r="V1344" s="29"/>
      <c r="W1344" s="29"/>
      <c r="X1344" s="29"/>
      <c r="Y1344" s="29"/>
      <c r="Z1344" s="29" t="str">
        <f t="shared" si="112"/>
        <v/>
      </c>
      <c r="AM1344" s="6"/>
    </row>
    <row r="1345" spans="1:39" x14ac:dyDescent="0.2">
      <c r="A1345" t="str">
        <f>IFERROR(IF(AND(A1334=A1335,A1335=A1336,A1336=A1337,A1337=A1338,A1338=A1339,A1339=A1340,A1340=A1341,A1341=A1342,A1342=A1343,A1343=A1344),IF(A1344+1&gt;MATCH(0,Input_Lieferant!$B$9:$B$158,-1),"",A1344+1),A1344),"")</f>
        <v/>
      </c>
      <c r="B1345" s="29"/>
      <c r="C1345" s="29"/>
      <c r="D1345" s="29" t="str">
        <f t="shared" si="116"/>
        <v/>
      </c>
      <c r="E1345" s="29" t="s">
        <v>178</v>
      </c>
      <c r="F1345" s="29" t="s">
        <v>178</v>
      </c>
      <c r="G1345" t="str">
        <f>IF(A1345&lt;&gt;"", _xlfn.IFNA(INDEX(Grunddaten!$A$9:$R$134,MATCH(A1345,Input_Lieferant!$B$9:$B$134,0),MATCH(Z1345,Grunddaten!$A$8:$R$8,0)),""), "")&amp;""</f>
        <v/>
      </c>
      <c r="H1345" s="29"/>
      <c r="I1345" s="29"/>
      <c r="J1345" s="29"/>
      <c r="K1345" s="29"/>
      <c r="L1345" s="29"/>
      <c r="M1345" s="29"/>
      <c r="N1345" s="29"/>
      <c r="O1345" s="29"/>
      <c r="P1345" s="29"/>
      <c r="Q1345" s="29"/>
      <c r="R1345" s="29"/>
      <c r="S1345" s="29"/>
      <c r="T1345" s="29"/>
      <c r="U1345" s="29"/>
      <c r="V1345" s="29"/>
      <c r="W1345" s="29"/>
      <c r="X1345" s="29"/>
      <c r="Y1345" s="29"/>
      <c r="Z1345" s="29" t="str">
        <f t="shared" si="112"/>
        <v/>
      </c>
      <c r="AM1345" s="6"/>
    </row>
    <row r="1346" spans="1:39" x14ac:dyDescent="0.2">
      <c r="A1346" t="str">
        <f>IFERROR(IF(AND(A1335=A1336,A1336=A1337,A1337=A1338,A1338=A1339,A1339=A1340,A1340=A1341,A1341=A1342,A1342=A1343,A1343=A1344,A1344=A1345),IF(A1345+1&gt;MATCH(0,Input_Lieferant!$B$9:$B$158,-1),"",A1345+1),A1345),"")</f>
        <v/>
      </c>
      <c r="B1346" s="29"/>
      <c r="C1346" s="29"/>
      <c r="D1346" s="29" t="str">
        <f t="shared" si="116"/>
        <v/>
      </c>
      <c r="E1346" s="29"/>
      <c r="F1346" s="29"/>
      <c r="G1346" t="str">
        <f>IF(A1346&lt;&gt;"", _xlfn.IFNA(INDEX(Grunddaten!$A$9:$R$134,MATCH(A1346,Input_Lieferant!$B$9:$B$134,0),MATCH(Z1346,Grunddaten!$A$8:$R$8,0)),""), "")&amp;""</f>
        <v/>
      </c>
      <c r="H1346" s="29"/>
      <c r="I1346" s="29"/>
      <c r="J1346" s="29"/>
      <c r="K1346" s="29"/>
      <c r="L1346" s="29"/>
      <c r="M1346" s="29"/>
      <c r="N1346" s="29"/>
      <c r="O1346" s="29"/>
      <c r="P1346" s="29"/>
      <c r="Q1346" s="29"/>
      <c r="R1346" s="29"/>
      <c r="S1346" s="29"/>
      <c r="T1346" s="29"/>
      <c r="U1346" s="29"/>
      <c r="V1346" s="29"/>
      <c r="W1346" s="29"/>
      <c r="X1346" s="29"/>
      <c r="Y1346" s="29"/>
      <c r="Z1346" s="29" t="str">
        <f t="shared" si="112"/>
        <v/>
      </c>
      <c r="AM1346" s="6"/>
    </row>
    <row r="1347" spans="1:39" x14ac:dyDescent="0.2">
      <c r="A1347" t="str">
        <f>IFERROR(IF(AND(A1336=A1337,A1337=A1338,A1338=A1339,A1339=A1340,A1340=A1341,A1341=A1342,A1342=A1343,A1343=A1344,A1344=A1345,A1345=A1346),IF(A1346+1&gt;MATCH(0,Input_Lieferant!$B$9:$B$158,-1),"",A1346+1),A1346),"")</f>
        <v/>
      </c>
      <c r="B1347" s="29"/>
      <c r="C1347" s="29"/>
      <c r="D1347" s="29" t="str">
        <f t="shared" si="116"/>
        <v/>
      </c>
      <c r="E1347" s="29"/>
      <c r="F1347" s="29"/>
      <c r="G1347" t="str">
        <f>IF(A1347&lt;&gt;"", _xlfn.IFNA(INDEX(Grunddaten!$A$9:$R$134,MATCH(A1347,Input_Lieferant!$B$9:$B$134,0),MATCH(Z1347,Grunddaten!$A$8:$R$8,0)),""), "")&amp;""</f>
        <v/>
      </c>
      <c r="H1347" s="29"/>
      <c r="I1347" s="29"/>
      <c r="J1347" s="29"/>
      <c r="K1347" s="29"/>
      <c r="L1347" s="29"/>
      <c r="M1347" s="29"/>
      <c r="N1347" s="29"/>
      <c r="O1347" s="29"/>
      <c r="P1347" s="29"/>
      <c r="Q1347" s="29"/>
      <c r="R1347" s="29"/>
      <c r="S1347" s="29"/>
      <c r="T1347" s="29"/>
      <c r="U1347" s="29"/>
      <c r="V1347" s="29"/>
      <c r="W1347" s="29"/>
      <c r="X1347" s="29"/>
      <c r="Y1347" s="29"/>
      <c r="Z1347" s="29" t="str">
        <f t="shared" si="112"/>
        <v/>
      </c>
      <c r="AM1347" s="6"/>
    </row>
    <row r="1348" spans="1:39" x14ac:dyDescent="0.2">
      <c r="A1348" t="str">
        <f>IFERROR(IF(AND(A1337=A1338,A1338=A1339,A1339=A1340,A1340=A1341,A1341=A1342,A1342=A1343,A1343=A1344,A1344=A1345,A1345=A1346,A1346=A1347),IF(A1347+1&gt;MATCH(0,Input_Lieferant!$B$9:$B$158,-1),"",A1347+1),A1347),"")</f>
        <v/>
      </c>
      <c r="B1348" s="29"/>
      <c r="C1348" s="29"/>
      <c r="D1348" s="29" t="str">
        <f t="shared" si="116"/>
        <v/>
      </c>
      <c r="E1348" s="29"/>
      <c r="F1348" s="29"/>
      <c r="G1348" t="str">
        <f>IF(A1348&lt;&gt;"", _xlfn.IFNA(INDEX(Grunddaten!$A$9:$R$134,MATCH(A1348,Input_Lieferant!$B$9:$B$134,0),MATCH(Z1348,Grunddaten!$A$8:$R$8,0)),""), "")&amp;""</f>
        <v/>
      </c>
      <c r="H1348" s="29"/>
      <c r="I1348" s="29"/>
      <c r="J1348" s="29"/>
      <c r="K1348" s="29"/>
      <c r="L1348" s="29"/>
      <c r="M1348" s="29"/>
      <c r="N1348" s="29"/>
      <c r="O1348" s="29"/>
      <c r="P1348" s="29"/>
      <c r="Q1348" s="29"/>
      <c r="R1348" s="29"/>
      <c r="S1348" s="29"/>
      <c r="T1348" s="29"/>
      <c r="U1348" s="29"/>
      <c r="V1348" s="29"/>
      <c r="W1348" s="29"/>
      <c r="X1348" s="29"/>
      <c r="Y1348" s="29"/>
      <c r="Z1348" s="29" t="str">
        <f t="shared" si="112"/>
        <v/>
      </c>
      <c r="AM1348" s="6"/>
    </row>
    <row r="1349" spans="1:39" x14ac:dyDescent="0.2">
      <c r="A1349" t="str">
        <f>IFERROR(IF(AND(A1338=A1339,A1339=A1340,A1340=A1341,A1341=A1342,A1342=A1343,A1343=A1344,A1344=A1345,A1345=A1346,A1346=A1347,A1347=A1348),IF(A1348+1&gt;MATCH(0,Input_Lieferant!$B$9:$B$158,-1),"",A1348+1),A1348),"")</f>
        <v/>
      </c>
      <c r="B1349" s="29"/>
      <c r="C1349" s="29"/>
      <c r="D1349" s="29" t="str">
        <f t="shared" si="116"/>
        <v/>
      </c>
      <c r="E1349" s="29"/>
      <c r="F1349" s="29"/>
      <c r="G1349" t="str">
        <f>IF(A1349&lt;&gt;"", _xlfn.IFNA(INDEX(Grunddaten!$A$9:$R$134,MATCH(A1349,Input_Lieferant!$B$9:$B$134,0),MATCH(Z1349,Grunddaten!$A$8:$R$8,0)),""), "")&amp;""</f>
        <v/>
      </c>
      <c r="H1349" s="29"/>
      <c r="I1349" s="29"/>
      <c r="J1349" s="29"/>
      <c r="K1349" s="29"/>
      <c r="L1349" s="29"/>
      <c r="M1349" s="29"/>
      <c r="N1349" s="29"/>
      <c r="O1349" s="29"/>
      <c r="P1349" s="29"/>
      <c r="Q1349" s="29"/>
      <c r="R1349" s="29"/>
      <c r="S1349" s="29"/>
      <c r="T1349" s="29"/>
      <c r="U1349" s="29"/>
      <c r="V1349" s="29"/>
      <c r="W1349" s="29"/>
      <c r="X1349" s="29"/>
      <c r="Y1349" s="29"/>
      <c r="Z1349" s="29" t="str">
        <f t="shared" si="112"/>
        <v/>
      </c>
      <c r="AM1349" s="6"/>
    </row>
    <row r="1350" spans="1:39" x14ac:dyDescent="0.2">
      <c r="A1350" t="str">
        <f>IFERROR(IF(AND(A1339=A1340,A1340=A1341,A1341=A1342,A1342=A1343,A1343=A1344,A1344=A1345,A1345=A1346,A1346=A1347,A1347=A1348,A1348=A1349),IF(A1349+1&gt;MATCH(0,Input_Lieferant!$B$9:$B$158,-1),"",A1349+1),A1349),"")</f>
        <v/>
      </c>
      <c r="B1350" s="29"/>
      <c r="C1350" s="29"/>
      <c r="D1350" s="29" t="str">
        <f t="shared" si="116"/>
        <v/>
      </c>
      <c r="E1350" s="29"/>
      <c r="F1350" s="29"/>
      <c r="G1350" t="str">
        <f>IF(A1350&lt;&gt;"", _xlfn.IFNA(INDEX(Grunddaten!$A$9:$R$134,MATCH(A1350,Input_Lieferant!$B$9:$B$134,0),MATCH(Z1350,Grunddaten!$A$8:$R$8,0)),""), "")&amp;""</f>
        <v/>
      </c>
      <c r="H1350" s="29"/>
      <c r="I1350" s="29"/>
      <c r="J1350" s="29"/>
      <c r="K1350" s="29"/>
      <c r="L1350" s="29"/>
      <c r="M1350" s="29"/>
      <c r="N1350" s="29"/>
      <c r="O1350" s="29"/>
      <c r="P1350" s="29"/>
      <c r="Q1350" s="29"/>
      <c r="R1350" s="29"/>
      <c r="S1350" s="29"/>
      <c r="T1350" s="29"/>
      <c r="U1350" s="29"/>
      <c r="V1350" s="29"/>
      <c r="W1350" s="29"/>
      <c r="X1350" s="29"/>
      <c r="Y1350" s="29"/>
      <c r="Z1350" s="29" t="str">
        <f t="shared" si="112"/>
        <v/>
      </c>
      <c r="AM1350" s="6"/>
    </row>
    <row r="1351" spans="1:39" x14ac:dyDescent="0.2">
      <c r="A1351" t="str">
        <f>IFERROR(IF(AND(A1340=A1341,A1341=A1342,A1342=A1343,A1343=A1344,A1344=A1345,A1345=A1346,A1346=A1347,A1347=A1348,A1348=A1349,A1349=A1350),IF(A1350+1&gt;MATCH(0,Input_Lieferant!$B$9:$B$158,-1),"",A1350+1),A1350),"")</f>
        <v/>
      </c>
      <c r="B1351" s="29"/>
      <c r="C1351" s="29"/>
      <c r="D1351" s="29" t="str">
        <f t="shared" si="116"/>
        <v/>
      </c>
      <c r="E1351" s="29"/>
      <c r="F1351" s="29"/>
      <c r="G1351" t="str">
        <f>IF(A1351&lt;&gt;"", _xlfn.IFNA(INDEX(Grunddaten!$A$9:$R$134,MATCH(A1351,Input_Lieferant!$B$9:$B$134,0),MATCH(Z1351,Grunddaten!$A$8:$R$8,0)),""), "")&amp;""</f>
        <v/>
      </c>
      <c r="H1351" s="29"/>
      <c r="I1351" s="29"/>
      <c r="J1351" s="29"/>
      <c r="K1351" s="29"/>
      <c r="L1351" s="29"/>
      <c r="M1351" s="29"/>
      <c r="N1351" s="29"/>
      <c r="O1351" s="29"/>
      <c r="P1351" s="29"/>
      <c r="Q1351" s="29"/>
      <c r="R1351" s="29"/>
      <c r="S1351" s="29"/>
      <c r="T1351" s="29"/>
      <c r="U1351" s="29"/>
      <c r="V1351" s="29"/>
      <c r="W1351" s="29"/>
      <c r="X1351" s="29"/>
      <c r="Y1351" s="29"/>
      <c r="Z1351" s="29" t="str">
        <f t="shared" si="112"/>
        <v/>
      </c>
      <c r="AM1351" s="6"/>
    </row>
    <row r="1352" spans="1:39" x14ac:dyDescent="0.2">
      <c r="A1352" t="str">
        <f>IFERROR(IF(AND(A1341=A1342,A1342=A1343,A1343=A1344,A1344=A1345,A1345=A1346,A1346=A1347,A1347=A1348,A1348=A1349,A1349=A1350,A1350=A1351),IF(A1351+1&gt;MATCH(0,Input_Lieferant!$B$9:$B$158,-1),"",A1351+1),A1351),"")</f>
        <v/>
      </c>
      <c r="B1352" s="29"/>
      <c r="C1352" s="29"/>
      <c r="D1352" s="29" t="str">
        <f t="shared" si="116"/>
        <v/>
      </c>
      <c r="E1352" s="29"/>
      <c r="F1352" s="29"/>
      <c r="G1352" t="str">
        <f>IF(A1352&lt;&gt;"", _xlfn.IFNA(INDEX(Grunddaten!$A$9:$R$134,MATCH(A1352,Input_Lieferant!$B$9:$B$134,0),MATCH(Z1352,Grunddaten!$A$8:$R$8,0)),""), "")&amp;""</f>
        <v/>
      </c>
      <c r="H1352" s="29"/>
      <c r="I1352" s="29"/>
      <c r="J1352" s="29"/>
      <c r="K1352" s="29"/>
      <c r="L1352" s="29"/>
      <c r="M1352" s="29"/>
      <c r="N1352" s="29"/>
      <c r="O1352" s="29"/>
      <c r="P1352" s="29"/>
      <c r="Q1352" s="29"/>
      <c r="R1352" s="29"/>
      <c r="S1352" s="29"/>
      <c r="T1352" s="29"/>
      <c r="U1352" s="29"/>
      <c r="V1352" s="29"/>
      <c r="W1352" s="29"/>
      <c r="X1352" s="29"/>
      <c r="Y1352" s="29"/>
      <c r="Z1352" s="29" t="str">
        <f t="shared" si="112"/>
        <v/>
      </c>
      <c r="AM1352" s="6"/>
    </row>
    <row r="1353" spans="1:39" x14ac:dyDescent="0.2">
      <c r="A1353" t="str">
        <f>IFERROR(IF(AND(A1342=A1343,A1343=A1344,A1344=A1345,A1345=A1346,A1346=A1347,A1347=A1348,A1348=A1349,A1349=A1350,A1350=A1351,A1351=A1352),IF(A1352+1&gt;MATCH(0,Input_Lieferant!$B$9:$B$158,-1),"",A1352+1),A1352),"")</f>
        <v/>
      </c>
      <c r="B1353" s="29"/>
      <c r="C1353" s="29"/>
      <c r="D1353" s="29" t="str">
        <f t="shared" si="116"/>
        <v/>
      </c>
      <c r="E1353" s="29"/>
      <c r="F1353" s="29"/>
      <c r="G1353" t="str">
        <f>IF(A1353&lt;&gt;"", _xlfn.IFNA(INDEX(Grunddaten!$A$9:$R$134,MATCH(A1353,Input_Lieferant!$B$9:$B$134,0),MATCH(Z1353,Grunddaten!$A$8:$R$8,0)),""), "")&amp;""</f>
        <v/>
      </c>
      <c r="H1353" s="29"/>
      <c r="I1353" s="29"/>
      <c r="J1353" s="29"/>
      <c r="K1353" s="29"/>
      <c r="L1353" s="29"/>
      <c r="M1353" s="29"/>
      <c r="N1353" s="29"/>
      <c r="O1353" s="29"/>
      <c r="P1353" s="29"/>
      <c r="Q1353" s="29"/>
      <c r="R1353" s="29"/>
      <c r="S1353" s="29"/>
      <c r="T1353" s="29"/>
      <c r="U1353" s="29"/>
      <c r="V1353" s="29"/>
      <c r="W1353" s="29"/>
      <c r="X1353" s="29"/>
      <c r="Y1353" s="29"/>
      <c r="Z1353" s="29" t="str">
        <f t="shared" si="112"/>
        <v/>
      </c>
      <c r="AM1353" s="6"/>
    </row>
    <row r="1354" spans="1:39" x14ac:dyDescent="0.2">
      <c r="A1354" s="54" t="str">
        <f>IFERROR(IF(AND(A1343=A1344,A1344=A1345,A1345=A1346,A1346=A1347,A1347=A1348,A1348=A1349,A1349=A1350,A1350=A1351,A1351=A1352,A1352=A1353),IF(A1353+1&gt;MATCH(0,Input_Lieferant!$B$9:$B$158,-1),"",A1353+1),A1353),"")</f>
        <v/>
      </c>
      <c r="B1354" s="30"/>
      <c r="C1354" s="30"/>
      <c r="D1354" s="30" t="str">
        <f t="shared" ref="D1354:D1367" si="117">IF(A1354="","","001")</f>
        <v/>
      </c>
      <c r="E1354" s="30"/>
      <c r="F1354" s="30"/>
      <c r="G1354" s="54" t="str">
        <f>IF(A1354&lt;&gt;"", _xlfn.IFNA(INDEX(Grunddaten!$A$9:$R$134,MATCH(A1354,Input_Lieferant!$B$9:$B$134,0),MATCH(Z1354,Grunddaten!$A$8:$R$8,0)),""), "")&amp;""</f>
        <v/>
      </c>
      <c r="H1354" s="30"/>
      <c r="I1354" s="30"/>
      <c r="J1354" s="30"/>
      <c r="K1354" s="30"/>
      <c r="L1354" s="30"/>
      <c r="M1354" s="30"/>
      <c r="N1354" s="30"/>
      <c r="O1354" s="30"/>
      <c r="P1354" s="30"/>
      <c r="Q1354" s="30"/>
      <c r="R1354" s="30"/>
      <c r="S1354" s="30"/>
      <c r="T1354" s="30"/>
      <c r="U1354" s="30"/>
      <c r="V1354" s="30"/>
      <c r="W1354" s="30"/>
      <c r="X1354" s="30"/>
      <c r="Y1354" s="30"/>
      <c r="Z1354" s="89" t="str">
        <f t="shared" si="112"/>
        <v/>
      </c>
      <c r="AM1354" s="6"/>
    </row>
    <row r="1355" spans="1:39" x14ac:dyDescent="0.2">
      <c r="A1355" t="str">
        <f>IFERROR(IF(AND(A1344=A1345,A1345=A1346,A1346=A1347,A1347=A1348,A1348=A1349,A1349=A1350,A1350=A1351,A1351=A1352,A1352=A1353,A1353=A1354),IF(A1354+1&gt;MATCH(0,Input_Lieferant!$B$9:$B$158,-1),"",A1354+1),A1354),"")</f>
        <v/>
      </c>
      <c r="B1355" s="29"/>
      <c r="C1355" s="29"/>
      <c r="D1355" s="29" t="str">
        <f t="shared" si="117"/>
        <v/>
      </c>
      <c r="E1355" s="29"/>
      <c r="F1355" s="29"/>
      <c r="G1355" t="str">
        <f>IF(A1355&lt;&gt;"", _xlfn.IFNA(INDEX(Grunddaten!$A$9:$R$134,MATCH(A1355,Input_Lieferant!$B$9:$B$134,0),MATCH(Z1355,Grunddaten!$A$8:$R$8,0)),""), "")&amp;""</f>
        <v/>
      </c>
      <c r="H1355" s="29"/>
      <c r="I1355" s="29"/>
      <c r="J1355" s="29"/>
      <c r="K1355" s="29"/>
      <c r="L1355" s="29"/>
      <c r="M1355" s="29"/>
      <c r="N1355" s="29"/>
      <c r="O1355" s="29"/>
      <c r="P1355" s="29"/>
      <c r="Q1355" s="29"/>
      <c r="R1355" s="29"/>
      <c r="S1355" s="29"/>
      <c r="T1355" s="29"/>
      <c r="U1355" s="29"/>
      <c r="V1355" s="29"/>
      <c r="W1355" s="29"/>
      <c r="X1355" s="29"/>
      <c r="Y1355" s="29"/>
      <c r="Z1355" s="29" t="str">
        <f t="shared" si="112"/>
        <v/>
      </c>
      <c r="AM1355" s="6"/>
    </row>
    <row r="1356" spans="1:39" x14ac:dyDescent="0.2">
      <c r="A1356" t="str">
        <f>IFERROR(IF(AND(A1345=A1346,A1346=A1347,A1347=A1348,A1348=A1349,A1349=A1350,A1350=A1351,A1351=A1352,A1352=A1353,A1353=A1354,A1354=A1355),IF(A1355+1&gt;MATCH(0,Input_Lieferant!$B$9:$B$158,-1),"",A1355+1),A1355),"")</f>
        <v/>
      </c>
      <c r="B1356" s="29"/>
      <c r="C1356" s="29"/>
      <c r="D1356" s="29" t="str">
        <f t="shared" si="117"/>
        <v/>
      </c>
      <c r="E1356" s="29"/>
      <c r="F1356" s="29"/>
      <c r="G1356" t="str">
        <f>IF(A1356&lt;&gt;"", _xlfn.IFNA(INDEX(Grunddaten!$A$9:$R$134,MATCH(A1356,Input_Lieferant!$B$9:$B$134,0),MATCH(Z1356,Grunddaten!$A$8:$R$8,0)),""), "")&amp;""</f>
        <v/>
      </c>
      <c r="H1356" s="29"/>
      <c r="I1356" s="29"/>
      <c r="J1356" s="29"/>
      <c r="K1356" s="29"/>
      <c r="L1356" s="29"/>
      <c r="M1356" s="29"/>
      <c r="N1356" s="29"/>
      <c r="O1356" s="29"/>
      <c r="P1356" s="29"/>
      <c r="Q1356" s="29"/>
      <c r="R1356" s="29"/>
      <c r="S1356" s="29"/>
      <c r="T1356" s="29"/>
      <c r="U1356" s="29"/>
      <c r="V1356" s="29"/>
      <c r="W1356" s="29"/>
      <c r="X1356" s="29"/>
      <c r="Y1356" s="29"/>
      <c r="Z1356" s="29" t="str">
        <f t="shared" si="112"/>
        <v/>
      </c>
      <c r="AM1356" s="6"/>
    </row>
    <row r="1357" spans="1:39" x14ac:dyDescent="0.2">
      <c r="A1357" t="str">
        <f>IFERROR(IF(AND(A1346=A1347,A1347=A1348,A1348=A1349,A1349=A1350,A1350=A1351,A1351=A1352,A1352=A1353,A1353=A1354,A1354=A1355,A1355=A1356),IF(A1356+1&gt;MATCH(0,Input_Lieferant!$B$9:$B$158,-1),"",A1356+1),A1356),"")</f>
        <v/>
      </c>
      <c r="B1357" s="29"/>
      <c r="C1357" s="29"/>
      <c r="D1357" s="29" t="str">
        <f t="shared" si="117"/>
        <v/>
      </c>
      <c r="E1357" s="29"/>
      <c r="F1357" s="29"/>
      <c r="G1357" t="str">
        <f>IF(A1357&lt;&gt;"", _xlfn.IFNA(INDEX(Grunddaten!$A$9:$R$134,MATCH(A1357,Input_Lieferant!$B$9:$B$134,0),MATCH(Z1357,Grunddaten!$A$8:$R$8,0)),""), "")&amp;""</f>
        <v/>
      </c>
      <c r="H1357" s="29"/>
      <c r="I1357" s="29"/>
      <c r="J1357" s="29"/>
      <c r="K1357" s="29"/>
      <c r="L1357" s="29"/>
      <c r="M1357" s="29"/>
      <c r="N1357" s="29"/>
      <c r="O1357" s="29"/>
      <c r="P1357" s="29"/>
      <c r="Q1357" s="29"/>
      <c r="R1357" s="29"/>
      <c r="S1357" s="29"/>
      <c r="T1357" s="29"/>
      <c r="U1357" s="29"/>
      <c r="V1357" s="29"/>
      <c r="W1357" s="29"/>
      <c r="X1357" s="29"/>
      <c r="Y1357" s="29"/>
      <c r="Z1357" s="29" t="str">
        <f t="shared" si="112"/>
        <v/>
      </c>
      <c r="AM1357" s="6"/>
    </row>
    <row r="1358" spans="1:39" x14ac:dyDescent="0.2">
      <c r="A1358" t="str">
        <f>IFERROR(IF(AND(A1347=A1348,A1348=A1349,A1349=A1350,A1350=A1351,A1351=A1352,A1352=A1353,A1353=A1354,A1354=A1355,A1355=A1356,A1356=A1357),IF(A1357+1&gt;MATCH(0,Input_Lieferant!$B$9:$B$158,-1),"",A1357+1),A1357),"")</f>
        <v/>
      </c>
      <c r="B1358" s="29"/>
      <c r="C1358" s="29"/>
      <c r="D1358" s="29" t="str">
        <f t="shared" si="117"/>
        <v/>
      </c>
      <c r="E1358" s="29"/>
      <c r="F1358" s="29"/>
      <c r="G1358" t="str">
        <f>IF(A1358&lt;&gt;"", _xlfn.IFNA(INDEX(Grunddaten!$A$9:$R$134,MATCH(A1358,Input_Lieferant!$B$9:$B$134,0),MATCH(Z1358,Grunddaten!$A$8:$R$8,0)),""), "")&amp;""</f>
        <v/>
      </c>
      <c r="H1358" s="29"/>
      <c r="I1358" s="29"/>
      <c r="J1358" s="29"/>
      <c r="K1358" s="29"/>
      <c r="L1358" s="29"/>
      <c r="M1358" s="29"/>
      <c r="N1358" s="29"/>
      <c r="O1358" s="29"/>
      <c r="P1358" s="29"/>
      <c r="Q1358" s="29"/>
      <c r="R1358" s="29"/>
      <c r="S1358" s="29"/>
      <c r="T1358" s="29"/>
      <c r="U1358" s="29"/>
      <c r="V1358" s="29"/>
      <c r="W1358" s="29"/>
      <c r="X1358" s="29"/>
      <c r="Y1358" s="29"/>
      <c r="Z1358" s="29" t="str">
        <f t="shared" ref="Z1358:Z1376" si="118">IF(A1358&lt;&gt;"", Z1347&amp;"","")</f>
        <v/>
      </c>
      <c r="AM1358" s="6"/>
    </row>
    <row r="1359" spans="1:39" x14ac:dyDescent="0.2">
      <c r="A1359" t="str">
        <f>IFERROR(IF(AND(A1348=A1349,A1349=A1350,A1350=A1351,A1351=A1352,A1352=A1353,A1353=A1354,A1354=A1355,A1355=A1356,A1356=A1357,A1357=A1358),IF(A1358+1&gt;MATCH(0,Input_Lieferant!$B$9:$B$158,-1),"",A1358+1),A1358),"")</f>
        <v/>
      </c>
      <c r="B1359" s="29"/>
      <c r="C1359" s="29"/>
      <c r="D1359" s="29" t="str">
        <f t="shared" si="117"/>
        <v/>
      </c>
      <c r="E1359" s="29" t="s">
        <v>178</v>
      </c>
      <c r="F1359" s="29" t="s">
        <v>178</v>
      </c>
      <c r="G1359" t="str">
        <f>IF(A1359&lt;&gt;"", _xlfn.IFNA(INDEX(Grunddaten!$A$9:$R$134,MATCH(A1359,Input_Lieferant!$B$9:$B$134,0),MATCH(Z1359,Grunddaten!$A$8:$R$8,0)),""), "")&amp;""</f>
        <v/>
      </c>
      <c r="H1359" s="29"/>
      <c r="I1359" s="29"/>
      <c r="J1359" s="29"/>
      <c r="K1359" s="29"/>
      <c r="L1359" s="29"/>
      <c r="M1359" s="29"/>
      <c r="N1359" s="29"/>
      <c r="O1359" s="29"/>
      <c r="P1359" s="29"/>
      <c r="Q1359" s="29"/>
      <c r="R1359" s="29"/>
      <c r="S1359" s="29"/>
      <c r="T1359" s="29"/>
      <c r="U1359" s="29"/>
      <c r="V1359" s="29"/>
      <c r="W1359" s="29"/>
      <c r="X1359" s="29"/>
      <c r="Y1359" s="29"/>
      <c r="Z1359" s="29" t="str">
        <f t="shared" si="118"/>
        <v/>
      </c>
      <c r="AM1359" s="6"/>
    </row>
    <row r="1360" spans="1:39" x14ac:dyDescent="0.2">
      <c r="A1360" t="str">
        <f>IFERROR(IF(AND(A1349=A1350,A1350=A1351,A1351=A1352,A1352=A1353,A1353=A1354,A1354=A1355,A1355=A1356,A1356=A1357,A1357=A1358,A1358=A1359),IF(A1359+1&gt;MATCH(0,Input_Lieferant!$B$9:$B$158,-1),"",A1359+1),A1359),"")</f>
        <v/>
      </c>
      <c r="B1360" s="29"/>
      <c r="C1360" s="29"/>
      <c r="D1360" s="29" t="str">
        <f t="shared" si="117"/>
        <v/>
      </c>
      <c r="E1360" s="29"/>
      <c r="F1360" s="29"/>
      <c r="G1360" t="str">
        <f>IF(A1360&lt;&gt;"", _xlfn.IFNA(INDEX(Grunddaten!$A$9:$R$134,MATCH(A1360,Input_Lieferant!$B$9:$B$134,0),MATCH(Z1360,Grunddaten!$A$8:$R$8,0)),""), "")&amp;""</f>
        <v/>
      </c>
      <c r="H1360" s="29"/>
      <c r="I1360" s="29"/>
      <c r="J1360" s="29"/>
      <c r="K1360" s="29"/>
      <c r="L1360" s="29"/>
      <c r="M1360" s="29"/>
      <c r="N1360" s="29"/>
      <c r="O1360" s="29"/>
      <c r="P1360" s="29"/>
      <c r="Q1360" s="29"/>
      <c r="R1360" s="29"/>
      <c r="S1360" s="29"/>
      <c r="T1360" s="29"/>
      <c r="U1360" s="29"/>
      <c r="V1360" s="29"/>
      <c r="W1360" s="29"/>
      <c r="X1360" s="29"/>
      <c r="Y1360" s="29"/>
      <c r="Z1360" s="29" t="str">
        <f t="shared" si="118"/>
        <v/>
      </c>
      <c r="AM1360" s="6"/>
    </row>
    <row r="1361" spans="1:39" x14ac:dyDescent="0.2">
      <c r="A1361" t="str">
        <f>IFERROR(IF(AND(A1350=A1351,A1351=A1352,A1352=A1353,A1353=A1354,A1354=A1355,A1355=A1356,A1356=A1357,A1357=A1358,A1358=A1359,A1359=A1360),IF(A1360+1&gt;MATCH(0,Input_Lieferant!$B$9:$B$158,-1),"",A1360+1),A1360),"")</f>
        <v/>
      </c>
      <c r="B1361" s="29"/>
      <c r="C1361" s="29"/>
      <c r="D1361" s="29" t="str">
        <f t="shared" si="117"/>
        <v/>
      </c>
      <c r="E1361" s="29"/>
      <c r="F1361" s="29"/>
      <c r="G1361" t="str">
        <f>IF(A1361&lt;&gt;"", _xlfn.IFNA(INDEX(Grunddaten!$A$9:$R$134,MATCH(A1361,Input_Lieferant!$B$9:$B$134,0),MATCH(Z1361,Grunddaten!$A$8:$R$8,0)),""), "")&amp;""</f>
        <v/>
      </c>
      <c r="H1361" s="29"/>
      <c r="I1361" s="29"/>
      <c r="J1361" s="29"/>
      <c r="K1361" s="29"/>
      <c r="L1361" s="29"/>
      <c r="M1361" s="29"/>
      <c r="N1361" s="29"/>
      <c r="O1361" s="29"/>
      <c r="P1361" s="29"/>
      <c r="Q1361" s="29"/>
      <c r="R1361" s="29"/>
      <c r="S1361" s="29"/>
      <c r="T1361" s="29"/>
      <c r="U1361" s="29"/>
      <c r="V1361" s="29"/>
      <c r="W1361" s="29"/>
      <c r="X1361" s="29"/>
      <c r="Y1361" s="29"/>
      <c r="Z1361" s="29" t="str">
        <f t="shared" si="118"/>
        <v/>
      </c>
      <c r="AM1361" s="6"/>
    </row>
    <row r="1362" spans="1:39" x14ac:dyDescent="0.2">
      <c r="A1362" t="str">
        <f>IFERROR(IF(AND(A1351=A1352,A1352=A1353,A1353=A1354,A1354=A1355,A1355=A1356,A1356=A1357,A1357=A1358,A1358=A1359,A1359=A1360,A1360=A1361),IF(A1361+1&gt;MATCH(0,Input_Lieferant!$B$9:$B$158,-1),"",A1361+1),A1361),"")</f>
        <v/>
      </c>
      <c r="B1362" s="29"/>
      <c r="C1362" s="29"/>
      <c r="D1362" s="29" t="str">
        <f t="shared" si="117"/>
        <v/>
      </c>
      <c r="E1362" s="29"/>
      <c r="F1362" s="29"/>
      <c r="G1362" t="str">
        <f>IF(A1362&lt;&gt;"", _xlfn.IFNA(INDEX(Grunddaten!$A$9:$R$134,MATCH(A1362,Input_Lieferant!$B$9:$B$134,0),MATCH(Z1362,Grunddaten!$A$8:$R$8,0)),""), "")&amp;""</f>
        <v/>
      </c>
      <c r="H1362" s="29"/>
      <c r="I1362" s="29"/>
      <c r="J1362" s="29"/>
      <c r="K1362" s="29"/>
      <c r="L1362" s="29"/>
      <c r="M1362" s="29"/>
      <c r="N1362" s="29"/>
      <c r="O1362" s="29"/>
      <c r="P1362" s="29"/>
      <c r="Q1362" s="29"/>
      <c r="R1362" s="29"/>
      <c r="S1362" s="29"/>
      <c r="T1362" s="29"/>
      <c r="U1362" s="29"/>
      <c r="V1362" s="29"/>
      <c r="W1362" s="29"/>
      <c r="X1362" s="29"/>
      <c r="Y1362" s="29"/>
      <c r="Z1362" s="29" t="str">
        <f t="shared" si="118"/>
        <v/>
      </c>
      <c r="AM1362" s="6"/>
    </row>
    <row r="1363" spans="1:39" x14ac:dyDescent="0.2">
      <c r="A1363" t="str">
        <f>IFERROR(IF(AND(A1352=A1353,A1353=A1354,A1354=A1355,A1355=A1356,A1356=A1357,A1357=A1358,A1358=A1359,A1359=A1360,A1360=A1361,A1361=A1362),IF(A1362+1&gt;MATCH(0,Input_Lieferant!$B$9:$B$158,-1),"",A1362+1),A1362),"")</f>
        <v/>
      </c>
      <c r="B1363" s="29"/>
      <c r="C1363" s="29"/>
      <c r="D1363" s="29" t="str">
        <f t="shared" si="117"/>
        <v/>
      </c>
      <c r="E1363" s="29"/>
      <c r="F1363" s="29"/>
      <c r="G1363" t="str">
        <f>IF(A1363&lt;&gt;"", _xlfn.IFNA(INDEX(Grunddaten!$A$9:$R$134,MATCH(A1363,Input_Lieferant!$B$9:$B$134,0),MATCH(Z1363,Grunddaten!$A$8:$R$8,0)),""), "")&amp;""</f>
        <v/>
      </c>
      <c r="H1363" s="29"/>
      <c r="I1363" s="29"/>
      <c r="J1363" s="29"/>
      <c r="K1363" s="29"/>
      <c r="L1363" s="29"/>
      <c r="M1363" s="29"/>
      <c r="N1363" s="29"/>
      <c r="O1363" s="29"/>
      <c r="P1363" s="29"/>
      <c r="Q1363" s="29"/>
      <c r="R1363" s="29"/>
      <c r="S1363" s="29"/>
      <c r="T1363" s="29"/>
      <c r="U1363" s="29"/>
      <c r="V1363" s="29"/>
      <c r="W1363" s="29"/>
      <c r="X1363" s="29"/>
      <c r="Y1363" s="29"/>
      <c r="Z1363" s="29" t="str">
        <f t="shared" si="118"/>
        <v/>
      </c>
      <c r="AM1363" s="6"/>
    </row>
    <row r="1364" spans="1:39" x14ac:dyDescent="0.2">
      <c r="A1364" t="str">
        <f>IFERROR(IF(AND(A1353=A1354,A1354=A1355,A1355=A1356,A1356=A1357,A1357=A1358,A1358=A1359,A1359=A1360,A1360=A1361,A1361=A1362,A1362=A1363),IF(A1363+1&gt;MATCH(0,Input_Lieferant!$B$9:$B$158,-1),"",A1363+1),A1363),"")</f>
        <v/>
      </c>
      <c r="B1364" s="29"/>
      <c r="C1364" s="29"/>
      <c r="D1364" s="29" t="str">
        <f t="shared" si="117"/>
        <v/>
      </c>
      <c r="E1364" s="29"/>
      <c r="F1364" s="29"/>
      <c r="G1364" t="str">
        <f>IF(A1364&lt;&gt;"", _xlfn.IFNA(INDEX(Grunddaten!$A$9:$R$134,MATCH(A1364,Input_Lieferant!$B$9:$B$134,0),MATCH(Z1364,Grunddaten!$A$8:$R$8,0)),""), "")&amp;""</f>
        <v/>
      </c>
      <c r="H1364" s="29"/>
      <c r="I1364" s="29"/>
      <c r="J1364" s="29"/>
      <c r="K1364" s="29"/>
      <c r="L1364" s="29"/>
      <c r="M1364" s="29"/>
      <c r="N1364" s="29"/>
      <c r="O1364" s="29"/>
      <c r="P1364" s="29"/>
      <c r="Q1364" s="29"/>
      <c r="R1364" s="29"/>
      <c r="S1364" s="29"/>
      <c r="T1364" s="29"/>
      <c r="U1364" s="29"/>
      <c r="V1364" s="29"/>
      <c r="W1364" s="29"/>
      <c r="X1364" s="29"/>
      <c r="Y1364" s="29"/>
      <c r="Z1364" s="29" t="str">
        <f t="shared" si="118"/>
        <v/>
      </c>
      <c r="AM1364" s="6"/>
    </row>
    <row r="1365" spans="1:39" x14ac:dyDescent="0.2">
      <c r="A1365" s="54" t="str">
        <f>IFERROR(IF(AND(A1354=A1355,A1355=A1356,A1356=A1357,A1357=A1358,A1358=A1359,A1359=A1360,A1360=A1361,A1361=A1362,A1362=A1363,A1363=A1364),IF(A1364+1&gt;MATCH(0,Input_Lieferant!$B$9:$B$158,-1),"",A1364+1),A1364),"")</f>
        <v/>
      </c>
      <c r="B1365" s="30"/>
      <c r="C1365" s="30"/>
      <c r="D1365" s="30" t="str">
        <f t="shared" si="117"/>
        <v/>
      </c>
      <c r="E1365" s="30"/>
      <c r="F1365" s="30"/>
      <c r="G1365" s="54" t="str">
        <f>IF(A1365&lt;&gt;"", _xlfn.IFNA(INDEX(Grunddaten!$A$9:$R$134,MATCH(A1365,Input_Lieferant!$B$9:$B$134,0),MATCH(Z1365,Grunddaten!$A$8:$R$8,0)),""), "")&amp;""</f>
        <v/>
      </c>
      <c r="H1365" s="30"/>
      <c r="I1365" s="30"/>
      <c r="J1365" s="30"/>
      <c r="K1365" s="30"/>
      <c r="L1365" s="30"/>
      <c r="M1365" s="30"/>
      <c r="N1365" s="30"/>
      <c r="O1365" s="30"/>
      <c r="P1365" s="30"/>
      <c r="Q1365" s="30"/>
      <c r="R1365" s="30"/>
      <c r="S1365" s="30"/>
      <c r="T1365" s="30"/>
      <c r="U1365" s="30"/>
      <c r="V1365" s="30"/>
      <c r="W1365" s="30"/>
      <c r="X1365" s="30"/>
      <c r="Y1365" s="30"/>
      <c r="Z1365" s="89" t="str">
        <f t="shared" si="118"/>
        <v/>
      </c>
      <c r="AM1365" s="6"/>
    </row>
    <row r="1366" spans="1:39" x14ac:dyDescent="0.2">
      <c r="A1366" t="str">
        <f>IFERROR(IF(AND(A1355=A1356,A1356=A1357,A1357=A1358,A1358=A1359,A1359=A1360,A1360=A1361,A1361=A1362,A1362=A1363,A1363=A1364,A1364=A1365),IF(A1365+1&gt;MATCH(0,Input_Lieferant!$B$9:$B$158,-1),"",A1365+1),A1365),"")</f>
        <v/>
      </c>
      <c r="B1366" s="29"/>
      <c r="C1366" s="29"/>
      <c r="D1366" s="29" t="str">
        <f t="shared" si="117"/>
        <v/>
      </c>
      <c r="E1366" s="29"/>
      <c r="F1366" s="29"/>
      <c r="G1366" t="str">
        <f>IF(A1366&lt;&gt;"", _xlfn.IFNA(INDEX(Grunddaten!$A$9:$R$134,MATCH(A1366,Input_Lieferant!$B$9:$B$134,0),MATCH(Z1366,Grunddaten!$A$8:$R$8,0)),""), "")&amp;""</f>
        <v/>
      </c>
      <c r="H1366" s="29"/>
      <c r="I1366" s="29"/>
      <c r="J1366" s="29"/>
      <c r="K1366" s="29"/>
      <c r="L1366" s="29"/>
      <c r="M1366" s="29"/>
      <c r="N1366" s="29"/>
      <c r="O1366" s="29"/>
      <c r="P1366" s="29"/>
      <c r="Q1366" s="29"/>
      <c r="R1366" s="29"/>
      <c r="S1366" s="29"/>
      <c r="T1366" s="29"/>
      <c r="U1366" s="29"/>
      <c r="V1366" s="29"/>
      <c r="W1366" s="29"/>
      <c r="X1366" s="29"/>
      <c r="Y1366" s="29"/>
      <c r="Z1366" s="29" t="str">
        <f t="shared" si="118"/>
        <v/>
      </c>
      <c r="AM1366" s="6"/>
    </row>
    <row r="1367" spans="1:39" x14ac:dyDescent="0.2">
      <c r="A1367" t="str">
        <f>IFERROR(IF(AND(A1356=A1357,A1357=A1358,A1358=A1359,A1359=A1360,A1360=A1361,A1361=A1362,A1362=A1363,A1363=A1364,A1364=A1365,A1365=A1366),IF(A1366+1&gt;MATCH(0,Input_Lieferant!$B$9:$B$158,-1),"",A1366+1),A1366),"")</f>
        <v/>
      </c>
      <c r="B1367" s="29"/>
      <c r="C1367" s="29"/>
      <c r="D1367" s="29" t="str">
        <f t="shared" si="117"/>
        <v/>
      </c>
      <c r="E1367" s="29"/>
      <c r="F1367" s="29"/>
      <c r="G1367" t="str">
        <f>IF(A1367&lt;&gt;"", _xlfn.IFNA(INDEX(Grunddaten!$A$9:$R$134,MATCH(A1367,Input_Lieferant!$B$9:$B$134,0),MATCH(Z1367,Grunddaten!$A$8:$R$8,0)),""), "")&amp;""</f>
        <v/>
      </c>
      <c r="H1367" s="29"/>
      <c r="I1367" s="29"/>
      <c r="J1367" s="29"/>
      <c r="K1367" s="29"/>
      <c r="L1367" s="29"/>
      <c r="M1367" s="29"/>
      <c r="N1367" s="29"/>
      <c r="O1367" s="29"/>
      <c r="P1367" s="29"/>
      <c r="Q1367" s="29"/>
      <c r="R1367" s="29"/>
      <c r="S1367" s="29"/>
      <c r="T1367" s="29"/>
      <c r="U1367" s="29"/>
      <c r="V1367" s="29"/>
      <c r="W1367" s="29"/>
      <c r="X1367" s="29"/>
      <c r="Y1367" s="29"/>
      <c r="Z1367" s="29" t="str">
        <f t="shared" si="118"/>
        <v/>
      </c>
      <c r="AM1367" s="6"/>
    </row>
    <row r="1368" spans="1:39" x14ac:dyDescent="0.2">
      <c r="A1368" t="str">
        <f>IFERROR(IF(AND(A1357=A1358,A1358=A1359,A1359=A1360,A1360=A1361,A1361=A1362,A1362=A1363,A1363=A1364,A1364=A1365,A1365=A1366,A1366=A1367),IF(A1367+1&gt;MATCH(0,Input_Lieferant!$B$9:$B$158,-1),"",A1367+1),A1367),"")</f>
        <v/>
      </c>
      <c r="B1368" s="29"/>
      <c r="C1368" s="29"/>
      <c r="D1368" s="29" t="str">
        <f t="shared" ref="D1368:D1376" si="119">IF(A1368="","","001")</f>
        <v/>
      </c>
      <c r="E1368" s="29"/>
      <c r="F1368" s="29"/>
      <c r="G1368" t="str">
        <f>IF(A1368&lt;&gt;"", _xlfn.IFNA(INDEX(Grunddaten!$A$9:$R$134,MATCH(A1368,Input_Lieferant!$B$9:$B$134,0),MATCH(Z1368,Grunddaten!$A$8:$R$8,0)),""), "")&amp;""</f>
        <v/>
      </c>
      <c r="H1368" s="29"/>
      <c r="I1368" s="29"/>
      <c r="J1368" s="29"/>
      <c r="K1368" s="29"/>
      <c r="L1368" s="29"/>
      <c r="M1368" s="29"/>
      <c r="N1368" s="29"/>
      <c r="O1368" s="29"/>
      <c r="P1368" s="29"/>
      <c r="Q1368" s="29"/>
      <c r="R1368" s="29"/>
      <c r="S1368" s="29"/>
      <c r="T1368" s="29"/>
      <c r="U1368" s="29"/>
      <c r="V1368" s="29"/>
      <c r="W1368" s="29"/>
      <c r="X1368" s="29"/>
      <c r="Y1368" s="29"/>
      <c r="Z1368" s="29" t="str">
        <f t="shared" si="118"/>
        <v/>
      </c>
      <c r="AM1368" s="6"/>
    </row>
    <row r="1369" spans="1:39" x14ac:dyDescent="0.2">
      <c r="A1369" t="str">
        <f>IFERROR(IF(AND(A1358=A1359,A1359=A1360,A1360=A1361,A1361=A1362,A1362=A1363,A1363=A1364,A1364=A1365,A1365=A1366,A1366=A1367,A1367=A1368),IF(A1368+1&gt;MATCH(0,Input_Lieferant!$B$9:$B$158,-1),"",A1368+1),A1368),"")</f>
        <v/>
      </c>
      <c r="B1369" s="29"/>
      <c r="C1369" s="29"/>
      <c r="D1369" s="29" t="str">
        <f t="shared" si="119"/>
        <v/>
      </c>
      <c r="E1369" s="29"/>
      <c r="F1369" s="29"/>
      <c r="G1369" t="str">
        <f>IF(A1369&lt;&gt;"", _xlfn.IFNA(INDEX(Grunddaten!$A$9:$R$134,MATCH(A1369,Input_Lieferant!$B$9:$B$134,0),MATCH(Z1369,Grunddaten!$A$8:$R$8,0)),""), "")&amp;""</f>
        <v/>
      </c>
      <c r="H1369" s="29"/>
      <c r="I1369" s="29"/>
      <c r="J1369" s="29"/>
      <c r="K1369" s="29"/>
      <c r="L1369" s="29"/>
      <c r="M1369" s="29"/>
      <c r="N1369" s="29"/>
      <c r="O1369" s="29"/>
      <c r="P1369" s="29"/>
      <c r="Q1369" s="29"/>
      <c r="R1369" s="29"/>
      <c r="S1369" s="29"/>
      <c r="T1369" s="29"/>
      <c r="U1369" s="29"/>
      <c r="V1369" s="29"/>
      <c r="W1369" s="29"/>
      <c r="X1369" s="29"/>
      <c r="Y1369" s="29"/>
      <c r="Z1369" s="29" t="str">
        <f t="shared" si="118"/>
        <v/>
      </c>
      <c r="AM1369" s="6"/>
    </row>
    <row r="1370" spans="1:39" x14ac:dyDescent="0.2">
      <c r="A1370" t="str">
        <f>IFERROR(IF(AND(A1359=A1360,A1360=A1361,A1361=A1362,A1362=A1363,A1363=A1364,A1364=A1365,A1365=A1366,A1366=A1367,A1367=A1368,A1368=A1369),IF(A1369+1&gt;MATCH(0,Input_Lieferant!$B$9:$B$158,-1),"",A1369+1),A1369),"")</f>
        <v/>
      </c>
      <c r="B1370" s="29"/>
      <c r="C1370" s="29"/>
      <c r="D1370" s="29" t="str">
        <f t="shared" si="119"/>
        <v/>
      </c>
      <c r="E1370" s="29"/>
      <c r="F1370" s="29"/>
      <c r="G1370" t="str">
        <f>IF(A1370&lt;&gt;"", _xlfn.IFNA(INDEX(Grunddaten!$A$9:$R$134,MATCH(A1370,Input_Lieferant!$B$9:$B$134,0),MATCH(Z1370,Grunddaten!$A$8:$R$8,0)),""), "")&amp;""</f>
        <v/>
      </c>
      <c r="H1370" s="29"/>
      <c r="I1370" s="29"/>
      <c r="J1370" s="29"/>
      <c r="K1370" s="29"/>
      <c r="L1370" s="29"/>
      <c r="M1370" s="29"/>
      <c r="N1370" s="29"/>
      <c r="O1370" s="29"/>
      <c r="P1370" s="29"/>
      <c r="Q1370" s="29"/>
      <c r="R1370" s="29"/>
      <c r="S1370" s="29"/>
      <c r="T1370" s="29"/>
      <c r="U1370" s="29"/>
      <c r="V1370" s="29"/>
      <c r="W1370" s="29"/>
      <c r="X1370" s="29"/>
      <c r="Y1370" s="29"/>
      <c r="Z1370" s="29" t="str">
        <f t="shared" si="118"/>
        <v/>
      </c>
      <c r="AM1370" s="6"/>
    </row>
    <row r="1371" spans="1:39" x14ac:dyDescent="0.2">
      <c r="A1371" t="str">
        <f>IFERROR(IF(AND(A1360=A1361,A1361=A1362,A1362=A1363,A1363=A1364,A1364=A1365,A1365=A1366,A1366=A1367,A1367=A1368,A1368=A1369,A1369=A1370),IF(A1370+1&gt;MATCH(0,Input_Lieferant!$B$9:$B$158,-1),"",A1370+1),A1370),"")</f>
        <v/>
      </c>
      <c r="B1371" s="29"/>
      <c r="C1371" s="29"/>
      <c r="D1371" s="29" t="str">
        <f t="shared" si="119"/>
        <v/>
      </c>
      <c r="E1371" s="29"/>
      <c r="F1371" s="29"/>
      <c r="G1371" t="str">
        <f>IF(A1371&lt;&gt;"", _xlfn.IFNA(INDEX(Grunddaten!$A$9:$R$134,MATCH(A1371,Input_Lieferant!$B$9:$B$134,0),MATCH(Z1371,Grunddaten!$A$8:$R$8,0)),""), "")&amp;""</f>
        <v/>
      </c>
      <c r="H1371" s="29"/>
      <c r="I1371" s="29"/>
      <c r="J1371" s="29"/>
      <c r="K1371" s="29"/>
      <c r="L1371" s="29"/>
      <c r="M1371" s="29"/>
      <c r="N1371" s="29"/>
      <c r="O1371" s="29"/>
      <c r="P1371" s="29"/>
      <c r="Q1371" s="29"/>
      <c r="R1371" s="29"/>
      <c r="S1371" s="29"/>
      <c r="T1371" s="29"/>
      <c r="U1371" s="29"/>
      <c r="V1371" s="29"/>
      <c r="W1371" s="29"/>
      <c r="X1371" s="29"/>
      <c r="Y1371" s="29"/>
      <c r="Z1371" s="29" t="str">
        <f t="shared" si="118"/>
        <v/>
      </c>
      <c r="AM1371" s="6"/>
    </row>
    <row r="1372" spans="1:39" x14ac:dyDescent="0.2">
      <c r="A1372" t="str">
        <f>IFERROR(IF(AND(A1361=A1362,A1362=A1363,A1363=A1364,A1364=A1365,A1365=A1366,A1366=A1367,A1367=A1368,A1368=A1369,A1369=A1370,A1370=A1371),IF(A1371+1&gt;MATCH(0,Input_Lieferant!$B$9:$B$158,-1),"",A1371+1),A1371),"")</f>
        <v/>
      </c>
      <c r="B1372" s="29"/>
      <c r="C1372" s="29"/>
      <c r="D1372" s="29" t="str">
        <f t="shared" si="119"/>
        <v/>
      </c>
      <c r="E1372" s="29"/>
      <c r="F1372" s="29"/>
      <c r="G1372" t="str">
        <f>IF(A1372&lt;&gt;"", _xlfn.IFNA(INDEX(Grunddaten!$A$9:$R$134,MATCH(A1372,Input_Lieferant!$B$9:$B$134,0),MATCH(Z1372,Grunddaten!$A$8:$R$8,0)),""), "")&amp;""</f>
        <v/>
      </c>
      <c r="H1372" s="29"/>
      <c r="I1372" s="29"/>
      <c r="J1372" s="29"/>
      <c r="K1372" s="29"/>
      <c r="L1372" s="29"/>
      <c r="M1372" s="29"/>
      <c r="N1372" s="29"/>
      <c r="O1372" s="29"/>
      <c r="P1372" s="29"/>
      <c r="Q1372" s="29"/>
      <c r="R1372" s="29"/>
      <c r="S1372" s="29"/>
      <c r="T1372" s="29"/>
      <c r="U1372" s="29"/>
      <c r="V1372" s="29"/>
      <c r="W1372" s="29"/>
      <c r="X1372" s="29"/>
      <c r="Y1372" s="29"/>
      <c r="Z1372" s="29" t="str">
        <f t="shared" si="118"/>
        <v/>
      </c>
      <c r="AM1372" s="6"/>
    </row>
    <row r="1373" spans="1:39" x14ac:dyDescent="0.2">
      <c r="A1373" t="str">
        <f>IFERROR(IF(AND(A1362=A1363,A1363=A1364,A1364=A1365,A1365=A1366,A1366=A1367,A1367=A1368,A1368=A1369,A1369=A1370,A1370=A1371,A1371=A1372),IF(A1372+1&gt;MATCH(0,Input_Lieferant!$B$9:$B$158,-1),"",A1372+1),A1372),"")</f>
        <v/>
      </c>
      <c r="B1373" s="29"/>
      <c r="C1373" s="29"/>
      <c r="D1373" s="29" t="str">
        <f t="shared" si="119"/>
        <v/>
      </c>
      <c r="E1373" s="29" t="s">
        <v>178</v>
      </c>
      <c r="F1373" s="29" t="s">
        <v>178</v>
      </c>
      <c r="G1373" t="str">
        <f>IF(A1373&lt;&gt;"", _xlfn.IFNA(INDEX(Grunddaten!$A$9:$R$134,MATCH(A1373,Input_Lieferant!$B$9:$B$134,0),MATCH(Z1373,Grunddaten!$A$8:$R$8,0)),""), "")&amp;""</f>
        <v/>
      </c>
      <c r="H1373" s="29"/>
      <c r="I1373" s="29"/>
      <c r="J1373" s="29"/>
      <c r="K1373" s="29"/>
      <c r="L1373" s="29"/>
      <c r="M1373" s="29"/>
      <c r="N1373" s="29"/>
      <c r="O1373" s="29"/>
      <c r="P1373" s="29"/>
      <c r="Q1373" s="29"/>
      <c r="R1373" s="29"/>
      <c r="S1373" s="29"/>
      <c r="T1373" s="29"/>
      <c r="U1373" s="29"/>
      <c r="V1373" s="29"/>
      <c r="W1373" s="29"/>
      <c r="X1373" s="29"/>
      <c r="Y1373" s="29"/>
      <c r="Z1373" s="29" t="str">
        <f t="shared" si="118"/>
        <v/>
      </c>
      <c r="AM1373" s="6"/>
    </row>
    <row r="1374" spans="1:39" x14ac:dyDescent="0.2">
      <c r="A1374" t="str">
        <f>IFERROR(IF(AND(A1363=A1364,A1364=A1365,A1365=A1366,A1366=A1367,A1367=A1368,A1368=A1369,A1369=A1370,A1370=A1371,A1371=A1372,A1372=A1373),IF(A1373+1&gt;MATCH(0,Input_Lieferant!$B$9:$B$158,-1),"",A1373+1),A1373),"")</f>
        <v/>
      </c>
      <c r="B1374" s="29"/>
      <c r="C1374" s="29"/>
      <c r="D1374" s="29" t="str">
        <f t="shared" si="119"/>
        <v/>
      </c>
      <c r="E1374" s="29"/>
      <c r="F1374" s="29"/>
      <c r="G1374" t="str">
        <f>IF(A1374&lt;&gt;"", _xlfn.IFNA(INDEX(Grunddaten!$A$9:$R$134,MATCH(A1374,Input_Lieferant!$B$9:$B$134,0),MATCH(Z1374,Grunddaten!$A$8:$R$8,0)),""), "")&amp;""</f>
        <v/>
      </c>
      <c r="H1374" s="29"/>
      <c r="I1374" s="29"/>
      <c r="J1374" s="29"/>
      <c r="K1374" s="29"/>
      <c r="L1374" s="29"/>
      <c r="M1374" s="29"/>
      <c r="N1374" s="29"/>
      <c r="O1374" s="29"/>
      <c r="P1374" s="29"/>
      <c r="Q1374" s="29"/>
      <c r="R1374" s="29"/>
      <c r="S1374" s="29"/>
      <c r="T1374" s="29"/>
      <c r="U1374" s="29"/>
      <c r="V1374" s="29"/>
      <c r="W1374" s="29"/>
      <c r="X1374" s="29"/>
      <c r="Y1374" s="29"/>
      <c r="Z1374" s="29" t="str">
        <f t="shared" si="118"/>
        <v/>
      </c>
      <c r="AM1374" s="6"/>
    </row>
    <row r="1375" spans="1:39" x14ac:dyDescent="0.2">
      <c r="A1375" t="str">
        <f>IFERROR(IF(AND(A1364=A1365,A1365=A1366,A1366=A1367,A1367=A1368,A1368=A1369,A1369=A1370,A1370=A1371,A1371=A1372,A1372=A1373,A1373=A1374),IF(A1374+1&gt;MATCH(0,Input_Lieferant!$B$9:$B$158,-1),"",A1374+1),A1374),"")</f>
        <v/>
      </c>
      <c r="B1375" s="29"/>
      <c r="C1375" s="29"/>
      <c r="D1375" s="29" t="str">
        <f t="shared" si="119"/>
        <v/>
      </c>
      <c r="E1375" s="29"/>
      <c r="F1375" s="29"/>
      <c r="G1375" t="str">
        <f>IF(A1375&lt;&gt;"", _xlfn.IFNA(INDEX(Grunddaten!$A$9:$R$134,MATCH(A1375,Input_Lieferant!$B$9:$B$134,0),MATCH(Z1375,Grunddaten!$A$8:$R$8,0)),""), "")&amp;""</f>
        <v/>
      </c>
      <c r="H1375" s="29"/>
      <c r="I1375" s="29"/>
      <c r="J1375" s="29"/>
      <c r="K1375" s="29"/>
      <c r="L1375" s="29"/>
      <c r="M1375" s="29"/>
      <c r="N1375" s="29"/>
      <c r="O1375" s="29"/>
      <c r="P1375" s="29"/>
      <c r="Q1375" s="29"/>
      <c r="R1375" s="29"/>
      <c r="S1375" s="29"/>
      <c r="T1375" s="29"/>
      <c r="U1375" s="29"/>
      <c r="V1375" s="29"/>
      <c r="W1375" s="29"/>
      <c r="X1375" s="29"/>
      <c r="Y1375" s="29"/>
      <c r="Z1375" s="29" t="str">
        <f t="shared" si="118"/>
        <v/>
      </c>
      <c r="AM1375" s="6"/>
    </row>
    <row r="1376" spans="1:39" x14ac:dyDescent="0.2">
      <c r="A1376" s="54" t="str">
        <f>IFERROR(IF(AND(A1365=A1366,A1366=A1367,A1367=A1368,A1368=A1369,A1369=A1370,A1370=A1371,A1371=A1372,A1372=A1373,A1373=A1374,A1374=A1375),IF(A1375+1&gt;MATCH(0,Input_Lieferant!$B$9:$B$158,-1),"",A1375+1),A1375),"")</f>
        <v/>
      </c>
      <c r="B1376" s="30"/>
      <c r="C1376" s="30"/>
      <c r="D1376" s="30" t="str">
        <f t="shared" si="119"/>
        <v/>
      </c>
      <c r="E1376" s="30"/>
      <c r="F1376" s="30"/>
      <c r="G1376" s="54" t="str">
        <f>IF(A1376&lt;&gt;"", _xlfn.IFNA(INDEX(Grunddaten!$A$9:$R$134,MATCH(A1376,Input_Lieferant!$B$9:$B$134,0),MATCH(Z1376,Grunddaten!$A$8:$R$8,0)),""), "")&amp;""</f>
        <v/>
      </c>
      <c r="H1376" s="30"/>
      <c r="I1376" s="30"/>
      <c r="J1376" s="30"/>
      <c r="K1376" s="30"/>
      <c r="L1376" s="30"/>
      <c r="M1376" s="30"/>
      <c r="N1376" s="30"/>
      <c r="O1376" s="30"/>
      <c r="P1376" s="30"/>
      <c r="Q1376" s="30"/>
      <c r="R1376" s="30"/>
      <c r="S1376" s="30"/>
      <c r="T1376" s="30"/>
      <c r="U1376" s="30"/>
      <c r="V1376" s="30"/>
      <c r="W1376" s="30"/>
      <c r="X1376" s="30"/>
      <c r="Y1376" s="30"/>
      <c r="Z1376" s="89" t="str">
        <f t="shared" si="118"/>
        <v/>
      </c>
      <c r="AM1376" s="6"/>
    </row>
    <row r="1377" spans="1:26" x14ac:dyDescent="0.2">
      <c r="A1377"/>
      <c r="D1377" s="29"/>
      <c r="G1377"/>
      <c r="Z1377" s="256"/>
    </row>
    <row r="1378" spans="1:26" x14ac:dyDescent="0.2">
      <c r="A1378"/>
      <c r="D1378" s="29"/>
      <c r="G1378"/>
      <c r="Z1378" s="256"/>
    </row>
    <row r="1379" spans="1:26" x14ac:dyDescent="0.2">
      <c r="A1379"/>
      <c r="D1379" s="29"/>
      <c r="G1379"/>
      <c r="Z1379" s="256"/>
    </row>
    <row r="1380" spans="1:26" x14ac:dyDescent="0.2">
      <c r="A1380"/>
      <c r="D1380" s="29"/>
      <c r="G1380"/>
      <c r="Z1380" s="256"/>
    </row>
    <row r="1381" spans="1:26" x14ac:dyDescent="0.2">
      <c r="A1381"/>
      <c r="D1381" s="29"/>
      <c r="G1381"/>
      <c r="Z1381" s="256"/>
    </row>
    <row r="1382" spans="1:26" x14ac:dyDescent="0.2">
      <c r="A1382"/>
      <c r="D1382" s="29"/>
      <c r="G1382"/>
      <c r="Z1382" s="256"/>
    </row>
    <row r="1383" spans="1:26" x14ac:dyDescent="0.2">
      <c r="A1383"/>
      <c r="D1383" s="29"/>
      <c r="G1383"/>
      <c r="Z1383" s="256"/>
    </row>
    <row r="1384" spans="1:26" x14ac:dyDescent="0.2">
      <c r="A1384"/>
      <c r="D1384" s="29"/>
      <c r="G1384"/>
      <c r="Z1384" s="256"/>
    </row>
    <row r="1385" spans="1:26" x14ac:dyDescent="0.2">
      <c r="A1385"/>
      <c r="D1385" s="29"/>
      <c r="G1385"/>
      <c r="Z1385" s="256"/>
    </row>
    <row r="1386" spans="1:26" x14ac:dyDescent="0.2">
      <c r="A1386"/>
      <c r="D1386" s="29"/>
      <c r="G1386"/>
      <c r="Z1386" s="256"/>
    </row>
    <row r="1387" spans="1:26" x14ac:dyDescent="0.2">
      <c r="A1387"/>
      <c r="D1387" s="29"/>
      <c r="G1387"/>
      <c r="Z1387" s="256"/>
    </row>
    <row r="1388" spans="1:26" x14ac:dyDescent="0.2">
      <c r="A1388"/>
      <c r="D1388" s="29"/>
      <c r="G1388"/>
      <c r="Z1388" s="256"/>
    </row>
    <row r="1389" spans="1:26" x14ac:dyDescent="0.2">
      <c r="A1389"/>
      <c r="D1389" s="29"/>
      <c r="G1389"/>
      <c r="Z1389" s="256"/>
    </row>
    <row r="1390" spans="1:26" x14ac:dyDescent="0.2">
      <c r="A1390"/>
      <c r="D1390" s="29"/>
      <c r="G1390"/>
      <c r="Z1390" s="256"/>
    </row>
    <row r="1391" spans="1:26" x14ac:dyDescent="0.2">
      <c r="A1391"/>
      <c r="D1391" s="29"/>
      <c r="G1391"/>
      <c r="Z1391" s="256"/>
    </row>
    <row r="1392" spans="1:26" x14ac:dyDescent="0.2">
      <c r="A1392"/>
      <c r="D1392" s="29"/>
      <c r="G1392"/>
      <c r="Z1392" s="256"/>
    </row>
    <row r="1393" spans="1:26" x14ac:dyDescent="0.2">
      <c r="A1393"/>
      <c r="D1393" s="29"/>
      <c r="G1393"/>
      <c r="Z1393" s="256"/>
    </row>
    <row r="1394" spans="1:26" x14ac:dyDescent="0.2">
      <c r="A1394"/>
      <c r="D1394" s="29"/>
      <c r="G1394"/>
      <c r="Z1394" s="256"/>
    </row>
    <row r="1395" spans="1:26" x14ac:dyDescent="0.2">
      <c r="A1395"/>
      <c r="D1395" s="29"/>
      <c r="G1395"/>
      <c r="Z1395" s="256"/>
    </row>
    <row r="1396" spans="1:26" x14ac:dyDescent="0.2">
      <c r="A1396"/>
      <c r="D1396" s="29"/>
      <c r="G1396"/>
      <c r="Z1396" s="256"/>
    </row>
    <row r="1397" spans="1:26" x14ac:dyDescent="0.2">
      <c r="A1397"/>
      <c r="D1397" s="29"/>
      <c r="G1397"/>
      <c r="Z1397" s="256"/>
    </row>
    <row r="1398" spans="1:26" x14ac:dyDescent="0.2">
      <c r="A1398"/>
      <c r="D1398" s="29"/>
      <c r="G1398"/>
      <c r="Z1398" s="256"/>
    </row>
    <row r="1399" spans="1:26" x14ac:dyDescent="0.2">
      <c r="A1399"/>
      <c r="D1399" s="29"/>
      <c r="G1399"/>
      <c r="Z1399" s="256"/>
    </row>
    <row r="1400" spans="1:26" x14ac:dyDescent="0.2">
      <c r="A1400"/>
      <c r="D1400" s="29"/>
      <c r="G1400"/>
      <c r="Z1400" s="256"/>
    </row>
    <row r="1401" spans="1:26" x14ac:dyDescent="0.2">
      <c r="A1401"/>
      <c r="D1401" s="29"/>
      <c r="G1401"/>
      <c r="Z1401" s="256"/>
    </row>
    <row r="1402" spans="1:26" x14ac:dyDescent="0.2">
      <c r="A1402"/>
      <c r="D1402" s="29"/>
      <c r="G1402"/>
      <c r="Z1402" s="256"/>
    </row>
    <row r="1403" spans="1:26" x14ac:dyDescent="0.2">
      <c r="A1403"/>
      <c r="D1403" s="29"/>
      <c r="G1403"/>
      <c r="Z1403" s="256"/>
    </row>
    <row r="1404" spans="1:26" x14ac:dyDescent="0.2">
      <c r="A1404"/>
      <c r="D1404" s="29"/>
      <c r="G1404"/>
      <c r="Z1404" s="256"/>
    </row>
    <row r="1405" spans="1:26" x14ac:dyDescent="0.2">
      <c r="A1405"/>
      <c r="D1405" s="29"/>
      <c r="G1405"/>
      <c r="Z1405" s="256"/>
    </row>
    <row r="1406" spans="1:26" x14ac:dyDescent="0.2">
      <c r="A1406"/>
      <c r="D1406" s="29"/>
      <c r="G1406"/>
      <c r="Z1406" s="256"/>
    </row>
    <row r="1407" spans="1:26" x14ac:dyDescent="0.2">
      <c r="A1407"/>
      <c r="D1407" s="29"/>
      <c r="G1407"/>
      <c r="Z1407" s="256"/>
    </row>
    <row r="1408" spans="1:26" x14ac:dyDescent="0.2">
      <c r="A1408"/>
      <c r="D1408" s="29"/>
      <c r="G1408"/>
      <c r="Z1408" s="256"/>
    </row>
    <row r="1409" spans="1:26" x14ac:dyDescent="0.2">
      <c r="A1409"/>
      <c r="D1409" s="29"/>
      <c r="G1409"/>
      <c r="Z1409" s="256"/>
    </row>
    <row r="1410" spans="1:26" x14ac:dyDescent="0.2">
      <c r="A1410"/>
      <c r="D1410" s="29"/>
      <c r="G1410"/>
      <c r="Z1410" s="256"/>
    </row>
    <row r="1411" spans="1:26" x14ac:dyDescent="0.2">
      <c r="A1411"/>
      <c r="D1411" s="29"/>
      <c r="G1411"/>
      <c r="Z1411" s="256"/>
    </row>
    <row r="1412" spans="1:26" x14ac:dyDescent="0.2">
      <c r="A1412"/>
      <c r="D1412" s="29"/>
      <c r="G1412"/>
      <c r="Z1412" s="256"/>
    </row>
    <row r="1413" spans="1:26" x14ac:dyDescent="0.2">
      <c r="A1413"/>
      <c r="D1413" s="29"/>
      <c r="G1413"/>
      <c r="Z1413" s="256"/>
    </row>
    <row r="1414" spans="1:26" x14ac:dyDescent="0.2">
      <c r="A1414"/>
      <c r="D1414" s="29"/>
      <c r="G1414"/>
      <c r="Z1414" s="256"/>
    </row>
    <row r="1415" spans="1:26" x14ac:dyDescent="0.2">
      <c r="A1415"/>
      <c r="D1415" s="29"/>
      <c r="G1415"/>
      <c r="Z1415" s="256"/>
    </row>
    <row r="1416" spans="1:26" x14ac:dyDescent="0.2">
      <c r="A1416"/>
      <c r="D1416" s="29"/>
      <c r="G1416"/>
      <c r="Z1416" s="256"/>
    </row>
    <row r="1417" spans="1:26" x14ac:dyDescent="0.2">
      <c r="A1417"/>
      <c r="D1417" s="29"/>
      <c r="G1417"/>
      <c r="Z1417" s="256"/>
    </row>
    <row r="1418" spans="1:26" x14ac:dyDescent="0.2">
      <c r="A1418"/>
      <c r="D1418" s="29"/>
      <c r="G1418"/>
      <c r="Z1418" s="256"/>
    </row>
    <row r="1419" spans="1:26" x14ac:dyDescent="0.2">
      <c r="A1419"/>
      <c r="D1419" s="29"/>
      <c r="G1419"/>
      <c r="Z1419" s="256"/>
    </row>
    <row r="1420" spans="1:26" x14ac:dyDescent="0.2">
      <c r="A1420"/>
      <c r="D1420" s="29"/>
      <c r="G1420"/>
      <c r="Z1420" s="256"/>
    </row>
    <row r="1421" spans="1:26" x14ac:dyDescent="0.2">
      <c r="A1421"/>
      <c r="D1421" s="29"/>
      <c r="G1421"/>
      <c r="Z1421" s="256"/>
    </row>
    <row r="1422" spans="1:26" x14ac:dyDescent="0.2">
      <c r="A1422"/>
      <c r="D1422" s="29"/>
      <c r="G1422"/>
      <c r="Z1422" s="256"/>
    </row>
    <row r="1423" spans="1:26" x14ac:dyDescent="0.2">
      <c r="A1423"/>
      <c r="D1423" s="29"/>
      <c r="G1423"/>
      <c r="Z1423" s="256"/>
    </row>
    <row r="1424" spans="1:26" x14ac:dyDescent="0.2">
      <c r="A1424"/>
      <c r="D1424" s="29"/>
      <c r="G1424"/>
      <c r="Z1424" s="256"/>
    </row>
    <row r="1425" spans="1:26" x14ac:dyDescent="0.2">
      <c r="A1425"/>
      <c r="D1425" s="29"/>
      <c r="G1425"/>
      <c r="Z1425" s="256"/>
    </row>
    <row r="1426" spans="1:26" x14ac:dyDescent="0.2">
      <c r="A1426"/>
      <c r="D1426" s="29"/>
      <c r="G1426"/>
      <c r="Z1426" s="256"/>
    </row>
    <row r="1427" spans="1:26" x14ac:dyDescent="0.2">
      <c r="A1427"/>
      <c r="D1427" s="29"/>
      <c r="G1427"/>
      <c r="Z1427" s="256"/>
    </row>
    <row r="1428" spans="1:26" x14ac:dyDescent="0.2">
      <c r="A1428"/>
      <c r="D1428" s="29"/>
      <c r="G1428"/>
      <c r="Z1428" s="256"/>
    </row>
    <row r="1429" spans="1:26" x14ac:dyDescent="0.2">
      <c r="A1429"/>
      <c r="D1429" s="29"/>
      <c r="G1429"/>
      <c r="Z1429" s="256"/>
    </row>
    <row r="1430" spans="1:26" x14ac:dyDescent="0.2">
      <c r="A1430"/>
      <c r="D1430" s="29"/>
      <c r="G1430"/>
      <c r="Z1430" s="256"/>
    </row>
    <row r="1431" spans="1:26" x14ac:dyDescent="0.2">
      <c r="A1431"/>
      <c r="D1431" s="29"/>
      <c r="G1431"/>
      <c r="Z1431" s="256"/>
    </row>
    <row r="1432" spans="1:26" x14ac:dyDescent="0.2">
      <c r="A1432"/>
      <c r="D1432" s="29"/>
      <c r="G1432"/>
      <c r="Z1432" s="256"/>
    </row>
    <row r="1433" spans="1:26" x14ac:dyDescent="0.2">
      <c r="A1433"/>
      <c r="D1433" s="29"/>
      <c r="G1433"/>
      <c r="Z1433" s="256"/>
    </row>
    <row r="1434" spans="1:26" x14ac:dyDescent="0.2">
      <c r="A1434"/>
      <c r="D1434" s="29"/>
      <c r="G1434"/>
      <c r="Z1434" s="256"/>
    </row>
    <row r="1435" spans="1:26" x14ac:dyDescent="0.2">
      <c r="A1435"/>
      <c r="D1435" s="29"/>
      <c r="G1435"/>
      <c r="Z1435" s="256"/>
    </row>
    <row r="1436" spans="1:26" x14ac:dyDescent="0.2">
      <c r="A1436"/>
      <c r="D1436" s="29"/>
      <c r="G1436"/>
      <c r="Z1436" s="256"/>
    </row>
    <row r="1437" spans="1:26" x14ac:dyDescent="0.2">
      <c r="A1437"/>
      <c r="D1437" s="29"/>
      <c r="G1437"/>
      <c r="Z1437" s="256"/>
    </row>
    <row r="1438" spans="1:26" x14ac:dyDescent="0.2">
      <c r="A1438"/>
      <c r="D1438" s="29"/>
      <c r="G1438"/>
      <c r="Z1438" s="256"/>
    </row>
    <row r="1439" spans="1:26" x14ac:dyDescent="0.2">
      <c r="A1439"/>
      <c r="D1439" s="29"/>
      <c r="G1439"/>
      <c r="Z1439" s="256"/>
    </row>
    <row r="1440" spans="1:26" x14ac:dyDescent="0.2">
      <c r="A1440"/>
      <c r="D1440" s="29"/>
      <c r="G1440"/>
      <c r="Z1440" s="256"/>
    </row>
    <row r="1441" spans="1:26" x14ac:dyDescent="0.2">
      <c r="A1441"/>
      <c r="D1441" s="29"/>
      <c r="G1441"/>
      <c r="Z1441" s="256"/>
    </row>
    <row r="1442" spans="1:26" x14ac:dyDescent="0.2">
      <c r="A1442"/>
      <c r="D1442" s="29"/>
      <c r="G1442"/>
      <c r="Z1442" s="256"/>
    </row>
    <row r="1443" spans="1:26" x14ac:dyDescent="0.2">
      <c r="A1443"/>
      <c r="D1443" s="29"/>
      <c r="G1443"/>
      <c r="Z1443" s="256"/>
    </row>
    <row r="1444" spans="1:26" x14ac:dyDescent="0.2">
      <c r="A1444"/>
      <c r="D1444" s="29"/>
      <c r="G1444"/>
      <c r="Z1444" s="256"/>
    </row>
    <row r="1445" spans="1:26" x14ac:dyDescent="0.2">
      <c r="A1445"/>
      <c r="D1445" s="29"/>
      <c r="G1445"/>
      <c r="Z1445" s="256"/>
    </row>
    <row r="1446" spans="1:26" x14ac:dyDescent="0.2">
      <c r="A1446"/>
      <c r="D1446" s="29"/>
      <c r="G1446"/>
      <c r="Z1446" s="256"/>
    </row>
    <row r="1447" spans="1:26" x14ac:dyDescent="0.2">
      <c r="A1447"/>
      <c r="D1447" s="29"/>
      <c r="G1447"/>
      <c r="Z1447" s="256"/>
    </row>
    <row r="1448" spans="1:26" x14ac:dyDescent="0.2">
      <c r="A1448"/>
      <c r="D1448" s="29"/>
      <c r="G1448"/>
      <c r="Z1448" s="256"/>
    </row>
    <row r="1449" spans="1:26" x14ac:dyDescent="0.2">
      <c r="A1449"/>
      <c r="D1449" s="29"/>
      <c r="G1449"/>
      <c r="Z1449" s="256"/>
    </row>
    <row r="1450" spans="1:26" x14ac:dyDescent="0.2">
      <c r="A1450"/>
      <c r="D1450" s="29"/>
      <c r="G1450"/>
      <c r="Z1450" s="256"/>
    </row>
    <row r="1451" spans="1:26" x14ac:dyDescent="0.2">
      <c r="A1451"/>
      <c r="D1451" s="29"/>
      <c r="G1451"/>
      <c r="Z1451" s="256"/>
    </row>
    <row r="1452" spans="1:26" x14ac:dyDescent="0.2">
      <c r="A1452"/>
      <c r="D1452" s="29"/>
      <c r="G1452"/>
      <c r="Z1452" s="256"/>
    </row>
    <row r="1453" spans="1:26" x14ac:dyDescent="0.2">
      <c r="A1453"/>
      <c r="D1453" s="29"/>
      <c r="G1453"/>
      <c r="Z1453" s="256"/>
    </row>
    <row r="1454" spans="1:26" x14ac:dyDescent="0.2">
      <c r="A1454"/>
      <c r="D1454" s="29"/>
      <c r="G1454"/>
      <c r="Z1454" s="256"/>
    </row>
    <row r="1455" spans="1:26" x14ac:dyDescent="0.2">
      <c r="A1455"/>
      <c r="D1455" s="29"/>
      <c r="G1455"/>
      <c r="Z1455" s="256"/>
    </row>
    <row r="1456" spans="1:26" x14ac:dyDescent="0.2">
      <c r="A1456"/>
      <c r="D1456" s="29"/>
      <c r="G1456"/>
      <c r="Z1456" s="256"/>
    </row>
    <row r="1457" spans="1:26" x14ac:dyDescent="0.2">
      <c r="A1457"/>
      <c r="D1457" s="29"/>
      <c r="G1457"/>
      <c r="Z1457" s="256"/>
    </row>
    <row r="1458" spans="1:26" x14ac:dyDescent="0.2">
      <c r="A1458"/>
      <c r="D1458" s="29"/>
      <c r="G1458"/>
      <c r="Z1458" s="256"/>
    </row>
    <row r="1459" spans="1:26" x14ac:dyDescent="0.2">
      <c r="A1459"/>
      <c r="D1459" s="29"/>
      <c r="G1459"/>
      <c r="Z1459" s="256"/>
    </row>
    <row r="1460" spans="1:26" x14ac:dyDescent="0.2">
      <c r="A1460"/>
      <c r="D1460" s="29"/>
      <c r="G1460"/>
      <c r="Z1460" s="256"/>
    </row>
    <row r="1461" spans="1:26" x14ac:dyDescent="0.2">
      <c r="A1461"/>
      <c r="D1461" s="29"/>
      <c r="G1461"/>
      <c r="Z1461" s="256"/>
    </row>
    <row r="1462" spans="1:26" x14ac:dyDescent="0.2">
      <c r="A1462"/>
      <c r="D1462" s="29"/>
      <c r="G1462"/>
      <c r="Z1462" s="256"/>
    </row>
    <row r="1463" spans="1:26" x14ac:dyDescent="0.2">
      <c r="A1463"/>
      <c r="D1463" s="29"/>
      <c r="G1463"/>
      <c r="Z1463" s="256"/>
    </row>
    <row r="1464" spans="1:26" x14ac:dyDescent="0.2">
      <c r="A1464"/>
      <c r="D1464" s="29"/>
      <c r="G1464"/>
      <c r="Z1464" s="256"/>
    </row>
    <row r="1465" spans="1:26" x14ac:dyDescent="0.2">
      <c r="A1465"/>
      <c r="D1465" s="29"/>
      <c r="G1465"/>
      <c r="Z1465" s="256"/>
    </row>
    <row r="1466" spans="1:26" x14ac:dyDescent="0.2">
      <c r="A1466"/>
      <c r="D1466" s="29"/>
      <c r="G1466"/>
      <c r="Z1466" s="256"/>
    </row>
    <row r="1467" spans="1:26" x14ac:dyDescent="0.2">
      <c r="A1467"/>
      <c r="D1467" s="29"/>
      <c r="G1467"/>
      <c r="Z1467" s="256"/>
    </row>
    <row r="1468" spans="1:26" x14ac:dyDescent="0.2">
      <c r="A1468"/>
      <c r="D1468" s="29"/>
      <c r="G1468"/>
      <c r="Z1468" s="256"/>
    </row>
    <row r="1469" spans="1:26" x14ac:dyDescent="0.2">
      <c r="A1469"/>
      <c r="D1469" s="29"/>
      <c r="G1469"/>
      <c r="Z1469" s="256"/>
    </row>
    <row r="1470" spans="1:26" x14ac:dyDescent="0.2">
      <c r="A1470"/>
      <c r="D1470" s="29"/>
      <c r="G1470"/>
      <c r="Z1470" s="256"/>
    </row>
    <row r="1471" spans="1:26" x14ac:dyDescent="0.2">
      <c r="A1471"/>
      <c r="D1471" s="29"/>
      <c r="G1471"/>
      <c r="Z1471" s="256"/>
    </row>
    <row r="1472" spans="1:26" x14ac:dyDescent="0.2">
      <c r="A1472"/>
      <c r="D1472" s="29"/>
      <c r="G1472"/>
      <c r="Z1472" s="256"/>
    </row>
    <row r="1473" spans="1:26" x14ac:dyDescent="0.2">
      <c r="A1473"/>
      <c r="D1473" s="29"/>
      <c r="G1473"/>
      <c r="Z1473" s="256"/>
    </row>
    <row r="1474" spans="1:26" x14ac:dyDescent="0.2">
      <c r="A1474"/>
      <c r="D1474" s="29"/>
      <c r="G1474"/>
      <c r="Z1474" s="256"/>
    </row>
    <row r="1475" spans="1:26" x14ac:dyDescent="0.2">
      <c r="A1475"/>
      <c r="D1475" s="29"/>
      <c r="G1475"/>
      <c r="Z1475" s="256"/>
    </row>
    <row r="1476" spans="1:26" x14ac:dyDescent="0.2">
      <c r="A1476"/>
      <c r="D1476" s="29"/>
      <c r="G1476"/>
      <c r="Z1476" s="256"/>
    </row>
    <row r="1477" spans="1:26" x14ac:dyDescent="0.2">
      <c r="A1477"/>
      <c r="D1477" s="29"/>
      <c r="G1477"/>
      <c r="Z1477" s="256"/>
    </row>
    <row r="1478" spans="1:26" x14ac:dyDescent="0.2">
      <c r="A1478"/>
      <c r="D1478" s="29"/>
      <c r="G1478"/>
      <c r="Z1478" s="256"/>
    </row>
    <row r="1479" spans="1:26" x14ac:dyDescent="0.2">
      <c r="A1479"/>
      <c r="D1479" s="29"/>
      <c r="G1479"/>
      <c r="Z1479" s="256"/>
    </row>
    <row r="1480" spans="1:26" x14ac:dyDescent="0.2">
      <c r="A1480"/>
      <c r="D1480" s="29"/>
      <c r="G1480"/>
      <c r="Z1480" s="256"/>
    </row>
    <row r="1481" spans="1:26" x14ac:dyDescent="0.2">
      <c r="A1481"/>
      <c r="D1481" s="29"/>
      <c r="G1481"/>
      <c r="Z1481" s="256"/>
    </row>
    <row r="1482" spans="1:26" x14ac:dyDescent="0.2">
      <c r="A1482"/>
      <c r="D1482" s="29"/>
      <c r="G1482"/>
      <c r="Z1482" s="256"/>
    </row>
    <row r="1483" spans="1:26" x14ac:dyDescent="0.2">
      <c r="A1483"/>
      <c r="D1483" s="29"/>
      <c r="G1483"/>
      <c r="Z1483" s="256"/>
    </row>
    <row r="1484" spans="1:26" x14ac:dyDescent="0.2">
      <c r="A1484"/>
      <c r="D1484" s="29"/>
      <c r="G1484"/>
      <c r="Z1484" s="256"/>
    </row>
    <row r="1485" spans="1:26" x14ac:dyDescent="0.2">
      <c r="A1485"/>
      <c r="D1485" s="29"/>
      <c r="G1485"/>
      <c r="Z1485" s="256"/>
    </row>
    <row r="1486" spans="1:26" x14ac:dyDescent="0.2">
      <c r="A1486"/>
      <c r="D1486" s="29"/>
      <c r="G1486"/>
      <c r="Z1486" s="256"/>
    </row>
    <row r="1487" spans="1:26" x14ac:dyDescent="0.2">
      <c r="A1487"/>
      <c r="D1487" s="29"/>
      <c r="G1487"/>
      <c r="Z1487" s="256"/>
    </row>
    <row r="1488" spans="1:26" x14ac:dyDescent="0.2">
      <c r="A1488"/>
      <c r="D1488" s="29"/>
      <c r="G1488"/>
      <c r="Z1488" s="256"/>
    </row>
    <row r="1489" spans="1:26" x14ac:dyDescent="0.2">
      <c r="A1489"/>
      <c r="D1489" s="29"/>
      <c r="G1489"/>
      <c r="Z1489" s="256"/>
    </row>
    <row r="1490" spans="1:26" x14ac:dyDescent="0.2">
      <c r="A1490"/>
      <c r="D1490" s="29"/>
      <c r="G1490"/>
      <c r="Z1490" s="256"/>
    </row>
    <row r="1491" spans="1:26" x14ac:dyDescent="0.2">
      <c r="A1491"/>
      <c r="D1491" s="29"/>
      <c r="G1491"/>
      <c r="Z1491" s="256"/>
    </row>
    <row r="1492" spans="1:26" x14ac:dyDescent="0.2">
      <c r="A1492"/>
      <c r="D1492" s="29"/>
      <c r="G1492"/>
      <c r="Z1492" s="256"/>
    </row>
    <row r="1493" spans="1:26" x14ac:dyDescent="0.2">
      <c r="A1493"/>
      <c r="D1493" s="29"/>
      <c r="G1493"/>
      <c r="Z1493" s="256"/>
    </row>
    <row r="1494" spans="1:26" x14ac:dyDescent="0.2">
      <c r="A1494"/>
      <c r="D1494" s="29"/>
      <c r="G1494"/>
      <c r="Z1494" s="256"/>
    </row>
    <row r="1495" spans="1:26" x14ac:dyDescent="0.2">
      <c r="A1495"/>
      <c r="D1495" s="29"/>
      <c r="G1495"/>
      <c r="Z1495" s="256"/>
    </row>
    <row r="1496" spans="1:26" x14ac:dyDescent="0.2">
      <c r="A1496"/>
      <c r="D1496" s="29"/>
      <c r="G1496"/>
      <c r="Z1496" s="256"/>
    </row>
    <row r="1497" spans="1:26" x14ac:dyDescent="0.2">
      <c r="A1497"/>
      <c r="D1497" s="29"/>
      <c r="G1497"/>
      <c r="Z1497" s="256"/>
    </row>
    <row r="1498" spans="1:26" x14ac:dyDescent="0.2">
      <c r="A1498"/>
      <c r="D1498" s="29"/>
      <c r="G1498"/>
      <c r="Z1498" s="256"/>
    </row>
    <row r="1499" spans="1:26" x14ac:dyDescent="0.2">
      <c r="A1499"/>
      <c r="D1499" s="29"/>
      <c r="G1499"/>
      <c r="Z1499" s="256"/>
    </row>
    <row r="1500" spans="1:26" x14ac:dyDescent="0.2">
      <c r="A1500"/>
      <c r="D1500" s="29"/>
      <c r="G1500"/>
      <c r="Z1500" s="256"/>
    </row>
    <row r="1501" spans="1:26" x14ac:dyDescent="0.2">
      <c r="A1501"/>
      <c r="D1501" s="29"/>
      <c r="G1501"/>
      <c r="Z1501" s="256"/>
    </row>
    <row r="1502" spans="1:26" x14ac:dyDescent="0.2">
      <c r="A1502"/>
      <c r="D1502" s="29"/>
      <c r="G1502"/>
      <c r="Z1502" s="256"/>
    </row>
    <row r="1503" spans="1:26" x14ac:dyDescent="0.2">
      <c r="A1503"/>
      <c r="D1503" s="29"/>
      <c r="G1503"/>
      <c r="Z1503" s="256"/>
    </row>
    <row r="1504" spans="1:26" x14ac:dyDescent="0.2">
      <c r="A1504"/>
      <c r="D1504" s="29"/>
      <c r="G1504"/>
      <c r="Z1504" s="256"/>
    </row>
    <row r="1505" spans="1:26" x14ac:dyDescent="0.2">
      <c r="A1505"/>
      <c r="D1505" s="29"/>
      <c r="G1505"/>
      <c r="Z1505" s="256"/>
    </row>
    <row r="1506" spans="1:26" x14ac:dyDescent="0.2">
      <c r="A1506"/>
      <c r="D1506" s="29"/>
      <c r="G1506"/>
      <c r="Z1506" s="256"/>
    </row>
    <row r="1507" spans="1:26" x14ac:dyDescent="0.2">
      <c r="A1507"/>
      <c r="D1507" s="29"/>
      <c r="G1507"/>
      <c r="Z1507" s="256"/>
    </row>
    <row r="1508" spans="1:26" x14ac:dyDescent="0.2">
      <c r="A1508"/>
      <c r="D1508" s="29"/>
      <c r="G1508"/>
      <c r="Z1508" s="256"/>
    </row>
    <row r="1509" spans="1:26" x14ac:dyDescent="0.2">
      <c r="A1509"/>
      <c r="D1509" s="29"/>
      <c r="G1509"/>
      <c r="Z1509" s="256"/>
    </row>
    <row r="1510" spans="1:26" x14ac:dyDescent="0.2">
      <c r="A1510"/>
      <c r="D1510" s="29"/>
      <c r="G1510"/>
      <c r="Z1510" s="256"/>
    </row>
    <row r="1511" spans="1:26" x14ac:dyDescent="0.2">
      <c r="A1511"/>
      <c r="D1511" s="29"/>
      <c r="G1511"/>
      <c r="Z1511" s="256"/>
    </row>
    <row r="1512" spans="1:26" x14ac:dyDescent="0.2">
      <c r="A1512"/>
      <c r="D1512" s="29"/>
      <c r="G1512"/>
      <c r="Z1512" s="256"/>
    </row>
    <row r="1513" spans="1:26" x14ac:dyDescent="0.2">
      <c r="A1513"/>
      <c r="D1513" s="29"/>
      <c r="G1513"/>
      <c r="Z1513" s="256"/>
    </row>
    <row r="1514" spans="1:26" x14ac:dyDescent="0.2">
      <c r="A1514"/>
      <c r="D1514" s="29"/>
      <c r="G1514"/>
      <c r="Z1514" s="256"/>
    </row>
    <row r="1515" spans="1:26" x14ac:dyDescent="0.2">
      <c r="A1515"/>
      <c r="D1515" s="29"/>
      <c r="G1515"/>
      <c r="Z1515" s="256"/>
    </row>
    <row r="1516" spans="1:26" x14ac:dyDescent="0.2">
      <c r="A1516"/>
      <c r="D1516" s="29"/>
      <c r="G1516"/>
      <c r="Z1516" s="256"/>
    </row>
    <row r="1517" spans="1:26" x14ac:dyDescent="0.2">
      <c r="A1517"/>
      <c r="D1517" s="29"/>
      <c r="G1517"/>
      <c r="Z1517" s="256"/>
    </row>
    <row r="1518" spans="1:26" x14ac:dyDescent="0.2">
      <c r="A1518"/>
      <c r="D1518" s="29"/>
      <c r="G1518"/>
      <c r="Z1518" s="256"/>
    </row>
    <row r="1519" spans="1:26" x14ac:dyDescent="0.2">
      <c r="A1519"/>
      <c r="D1519" s="29"/>
      <c r="G1519"/>
      <c r="Z1519" s="256"/>
    </row>
    <row r="1520" spans="1:26" x14ac:dyDescent="0.2">
      <c r="A1520"/>
      <c r="D1520" s="29"/>
      <c r="G1520"/>
      <c r="Z1520" s="256"/>
    </row>
    <row r="1521" spans="1:26" x14ac:dyDescent="0.2">
      <c r="A1521"/>
      <c r="D1521" s="29"/>
      <c r="G1521"/>
      <c r="Z1521" s="256"/>
    </row>
    <row r="1522" spans="1:26" x14ac:dyDescent="0.2">
      <c r="A1522"/>
      <c r="D1522" s="29"/>
      <c r="G1522"/>
      <c r="Z1522" s="256"/>
    </row>
    <row r="1523" spans="1:26" x14ac:dyDescent="0.2">
      <c r="A1523"/>
      <c r="D1523" s="29"/>
      <c r="G1523"/>
      <c r="Z1523" s="256"/>
    </row>
    <row r="1524" spans="1:26" x14ac:dyDescent="0.2">
      <c r="A1524"/>
      <c r="D1524" s="29"/>
      <c r="G1524"/>
      <c r="Z1524" s="256"/>
    </row>
    <row r="1525" spans="1:26" x14ac:dyDescent="0.2">
      <c r="A1525"/>
      <c r="D1525" s="29"/>
      <c r="G1525"/>
      <c r="Z1525" s="256"/>
    </row>
    <row r="1526" spans="1:26" x14ac:dyDescent="0.2">
      <c r="A1526"/>
      <c r="D1526" s="29"/>
      <c r="G1526"/>
      <c r="Z1526" s="256"/>
    </row>
    <row r="1527" spans="1:26" x14ac:dyDescent="0.2">
      <c r="A1527"/>
      <c r="D1527" s="29"/>
      <c r="G1527"/>
      <c r="Z1527" s="256"/>
    </row>
    <row r="1528" spans="1:26" x14ac:dyDescent="0.2">
      <c r="A1528"/>
      <c r="D1528" s="29"/>
      <c r="G1528"/>
      <c r="Z1528" s="256"/>
    </row>
    <row r="1529" spans="1:26" x14ac:dyDescent="0.2">
      <c r="A1529"/>
      <c r="D1529" s="29"/>
      <c r="G1529"/>
      <c r="Z1529" s="256"/>
    </row>
    <row r="1530" spans="1:26" x14ac:dyDescent="0.2">
      <c r="A1530"/>
      <c r="D1530" s="29"/>
      <c r="G1530"/>
      <c r="Z1530" s="256"/>
    </row>
    <row r="1531" spans="1:26" x14ac:dyDescent="0.2">
      <c r="A1531"/>
      <c r="D1531" s="29"/>
      <c r="G1531"/>
      <c r="Z1531" s="256"/>
    </row>
    <row r="1532" spans="1:26" x14ac:dyDescent="0.2">
      <c r="A1532"/>
      <c r="D1532" s="29"/>
      <c r="G1532"/>
      <c r="Z1532" s="256"/>
    </row>
    <row r="1533" spans="1:26" x14ac:dyDescent="0.2">
      <c r="A1533"/>
      <c r="D1533" s="29"/>
      <c r="G1533"/>
      <c r="Z1533" s="256"/>
    </row>
    <row r="1534" spans="1:26" x14ac:dyDescent="0.2">
      <c r="A1534"/>
      <c r="D1534" s="29"/>
      <c r="G1534"/>
      <c r="Z1534" s="256"/>
    </row>
    <row r="1535" spans="1:26" x14ac:dyDescent="0.2">
      <c r="A1535"/>
      <c r="D1535" s="29"/>
      <c r="G1535"/>
      <c r="Z1535" s="256"/>
    </row>
    <row r="1536" spans="1:26" x14ac:dyDescent="0.2">
      <c r="A1536"/>
      <c r="D1536" s="29"/>
      <c r="G1536"/>
      <c r="Z1536" s="256"/>
    </row>
    <row r="1537" spans="1:26" x14ac:dyDescent="0.2">
      <c r="A1537"/>
      <c r="D1537" s="29"/>
      <c r="G1537"/>
      <c r="Z1537" s="256"/>
    </row>
    <row r="1538" spans="1:26" x14ac:dyDescent="0.2">
      <c r="A1538"/>
      <c r="D1538" s="29"/>
      <c r="G1538"/>
      <c r="Z1538" s="256"/>
    </row>
    <row r="1539" spans="1:26" x14ac:dyDescent="0.2">
      <c r="A1539"/>
      <c r="D1539" s="29"/>
      <c r="G1539"/>
      <c r="Z1539" s="256"/>
    </row>
    <row r="1540" spans="1:26" x14ac:dyDescent="0.2">
      <c r="A1540"/>
      <c r="D1540" s="29"/>
      <c r="G1540"/>
      <c r="Z1540" s="256"/>
    </row>
    <row r="1541" spans="1:26" x14ac:dyDescent="0.2">
      <c r="A1541"/>
      <c r="D1541" s="29"/>
      <c r="G1541"/>
      <c r="Z1541" s="256"/>
    </row>
    <row r="1542" spans="1:26" x14ac:dyDescent="0.2">
      <c r="A1542"/>
      <c r="D1542" s="29"/>
      <c r="G1542"/>
      <c r="Z1542" s="256"/>
    </row>
    <row r="1543" spans="1:26" x14ac:dyDescent="0.2">
      <c r="A1543"/>
      <c r="D1543" s="29"/>
      <c r="G1543"/>
      <c r="Z1543" s="256"/>
    </row>
    <row r="1544" spans="1:26" x14ac:dyDescent="0.2">
      <c r="A1544"/>
      <c r="D1544" s="29"/>
      <c r="G1544"/>
      <c r="Z1544" s="256"/>
    </row>
    <row r="1545" spans="1:26" x14ac:dyDescent="0.2">
      <c r="A1545"/>
      <c r="D1545" s="29"/>
      <c r="G1545"/>
      <c r="Z1545" s="256"/>
    </row>
    <row r="1546" spans="1:26" x14ac:dyDescent="0.2">
      <c r="A1546"/>
      <c r="D1546" s="29"/>
      <c r="G1546"/>
      <c r="Z1546" s="256"/>
    </row>
    <row r="1547" spans="1:26" x14ac:dyDescent="0.2">
      <c r="A1547"/>
      <c r="D1547" s="29"/>
      <c r="G1547"/>
      <c r="Z1547" s="256"/>
    </row>
    <row r="1548" spans="1:26" x14ac:dyDescent="0.2">
      <c r="A1548"/>
      <c r="D1548" s="29"/>
      <c r="G1548"/>
      <c r="Z1548" s="256"/>
    </row>
    <row r="1549" spans="1:26" x14ac:dyDescent="0.2">
      <c r="A1549"/>
      <c r="D1549" s="29"/>
      <c r="G1549"/>
      <c r="Z1549" s="256"/>
    </row>
    <row r="1550" spans="1:26" x14ac:dyDescent="0.2">
      <c r="A1550"/>
      <c r="D1550" s="29"/>
      <c r="G1550"/>
      <c r="Z1550" s="256"/>
    </row>
    <row r="1551" spans="1:26" x14ac:dyDescent="0.2">
      <c r="A1551"/>
      <c r="D1551" s="29"/>
      <c r="G1551"/>
      <c r="Z1551" s="256"/>
    </row>
    <row r="1552" spans="1:26" x14ac:dyDescent="0.2">
      <c r="A1552"/>
      <c r="D1552" s="29"/>
      <c r="G1552"/>
      <c r="Z1552" s="256"/>
    </row>
    <row r="1553" spans="1:26" x14ac:dyDescent="0.2">
      <c r="A1553"/>
      <c r="D1553" s="29"/>
      <c r="G1553"/>
      <c r="Z1553" s="256"/>
    </row>
    <row r="1554" spans="1:26" x14ac:dyDescent="0.2">
      <c r="A1554"/>
      <c r="D1554" s="29"/>
      <c r="G1554"/>
      <c r="Z1554" s="256"/>
    </row>
    <row r="1555" spans="1:26" x14ac:dyDescent="0.2">
      <c r="A1555"/>
      <c r="D1555" s="29"/>
      <c r="G1555"/>
      <c r="Z1555" s="256"/>
    </row>
    <row r="1556" spans="1:26" x14ac:dyDescent="0.2">
      <c r="A1556"/>
      <c r="D1556" s="29"/>
      <c r="G1556"/>
      <c r="Z1556" s="256"/>
    </row>
    <row r="1557" spans="1:26" x14ac:dyDescent="0.2">
      <c r="A1557"/>
      <c r="D1557" s="29"/>
      <c r="G1557"/>
      <c r="Z1557" s="256"/>
    </row>
    <row r="1558" spans="1:26" x14ac:dyDescent="0.2">
      <c r="A1558"/>
      <c r="D1558" s="29"/>
      <c r="G1558"/>
      <c r="Z1558" s="256"/>
    </row>
    <row r="1559" spans="1:26" x14ac:dyDescent="0.2">
      <c r="A1559"/>
      <c r="D1559" s="29"/>
      <c r="G1559"/>
      <c r="Z1559" s="256"/>
    </row>
    <row r="1560" spans="1:26" x14ac:dyDescent="0.2">
      <c r="A1560"/>
      <c r="D1560" s="29"/>
      <c r="G1560"/>
      <c r="Z1560" s="256"/>
    </row>
    <row r="1561" spans="1:26" x14ac:dyDescent="0.2">
      <c r="A1561"/>
      <c r="D1561" s="29"/>
      <c r="G1561"/>
      <c r="Z1561" s="256"/>
    </row>
    <row r="1562" spans="1:26" x14ac:dyDescent="0.2">
      <c r="A1562"/>
      <c r="D1562" s="29"/>
      <c r="G1562"/>
      <c r="Z1562" s="256"/>
    </row>
    <row r="1563" spans="1:26" x14ac:dyDescent="0.2">
      <c r="A1563"/>
      <c r="D1563" s="29"/>
      <c r="G1563"/>
      <c r="Z1563" s="256"/>
    </row>
    <row r="1564" spans="1:26" x14ac:dyDescent="0.2">
      <c r="A1564"/>
      <c r="D1564" s="29"/>
      <c r="G1564"/>
      <c r="Z1564" s="256"/>
    </row>
    <row r="1565" spans="1:26" x14ac:dyDescent="0.2">
      <c r="A1565"/>
      <c r="D1565" s="29"/>
      <c r="G1565"/>
      <c r="Z1565" s="256"/>
    </row>
    <row r="1566" spans="1:26" x14ac:dyDescent="0.2">
      <c r="A1566"/>
      <c r="D1566" s="29"/>
      <c r="G1566"/>
      <c r="Z1566" s="256"/>
    </row>
    <row r="1567" spans="1:26" x14ac:dyDescent="0.2">
      <c r="A1567"/>
      <c r="D1567" s="29"/>
      <c r="G1567"/>
      <c r="Z1567" s="256"/>
    </row>
    <row r="1568" spans="1:26" x14ac:dyDescent="0.2">
      <c r="A1568"/>
      <c r="D1568" s="29"/>
      <c r="G1568"/>
      <c r="Z1568" s="256"/>
    </row>
    <row r="1569" spans="1:26" x14ac:dyDescent="0.2">
      <c r="A1569"/>
      <c r="D1569" s="29"/>
      <c r="G1569"/>
      <c r="Z1569" s="256"/>
    </row>
    <row r="1570" spans="1:26" x14ac:dyDescent="0.2">
      <c r="A1570"/>
      <c r="D1570" s="29"/>
      <c r="G1570"/>
      <c r="Z1570" s="256"/>
    </row>
    <row r="1571" spans="1:26" x14ac:dyDescent="0.2">
      <c r="A1571"/>
      <c r="D1571" s="29"/>
      <c r="G1571"/>
      <c r="Z1571" s="256"/>
    </row>
    <row r="1572" spans="1:26" x14ac:dyDescent="0.2">
      <c r="A1572"/>
      <c r="D1572" s="29"/>
      <c r="G1572"/>
      <c r="Z1572" s="256"/>
    </row>
    <row r="1573" spans="1:26" x14ac:dyDescent="0.2">
      <c r="A1573"/>
      <c r="D1573" s="29"/>
      <c r="G1573"/>
      <c r="Z1573" s="256"/>
    </row>
    <row r="1574" spans="1:26" x14ac:dyDescent="0.2">
      <c r="A1574"/>
      <c r="D1574" s="29"/>
      <c r="G1574"/>
      <c r="Z1574" s="256"/>
    </row>
    <row r="1575" spans="1:26" x14ac:dyDescent="0.2">
      <c r="A1575"/>
      <c r="D1575" s="29"/>
      <c r="G1575"/>
      <c r="Z1575" s="256"/>
    </row>
    <row r="1576" spans="1:26" x14ac:dyDescent="0.2">
      <c r="A1576"/>
      <c r="D1576" s="29"/>
      <c r="G1576"/>
      <c r="Z1576" s="256"/>
    </row>
    <row r="1577" spans="1:26" x14ac:dyDescent="0.2">
      <c r="A1577"/>
      <c r="D1577" s="29"/>
      <c r="G1577"/>
      <c r="Z1577" s="256"/>
    </row>
    <row r="1578" spans="1:26" x14ac:dyDescent="0.2">
      <c r="A1578"/>
      <c r="D1578" s="29"/>
      <c r="G1578"/>
      <c r="Z1578" s="256"/>
    </row>
    <row r="1579" spans="1:26" x14ac:dyDescent="0.2">
      <c r="A1579"/>
      <c r="D1579" s="29"/>
      <c r="G1579"/>
      <c r="Z1579" s="256"/>
    </row>
    <row r="1580" spans="1:26" x14ac:dyDescent="0.2">
      <c r="A1580"/>
      <c r="D1580" s="29"/>
      <c r="G1580"/>
      <c r="Z1580" s="256"/>
    </row>
    <row r="1581" spans="1:26" x14ac:dyDescent="0.2">
      <c r="A1581"/>
      <c r="D1581" s="29"/>
      <c r="G1581"/>
      <c r="Z1581" s="256"/>
    </row>
    <row r="1582" spans="1:26" x14ac:dyDescent="0.2">
      <c r="A1582"/>
      <c r="D1582" s="29"/>
      <c r="G1582"/>
      <c r="Z1582" s="256"/>
    </row>
    <row r="1583" spans="1:26" x14ac:dyDescent="0.2">
      <c r="A1583"/>
      <c r="D1583" s="29"/>
      <c r="G1583"/>
      <c r="Z1583" s="256"/>
    </row>
    <row r="1584" spans="1:26" x14ac:dyDescent="0.2">
      <c r="A1584"/>
      <c r="D1584" s="29"/>
      <c r="G1584"/>
      <c r="Z1584" s="256"/>
    </row>
    <row r="1585" spans="1:26" x14ac:dyDescent="0.2">
      <c r="A1585"/>
      <c r="D1585" s="29"/>
      <c r="G1585"/>
      <c r="Z1585" s="256"/>
    </row>
    <row r="1586" spans="1:26" x14ac:dyDescent="0.2">
      <c r="A1586"/>
      <c r="D1586" s="29"/>
      <c r="G1586"/>
      <c r="Z1586" s="256"/>
    </row>
    <row r="1587" spans="1:26" x14ac:dyDescent="0.2">
      <c r="A1587"/>
      <c r="D1587" s="29"/>
      <c r="G1587"/>
      <c r="Z1587" s="256"/>
    </row>
    <row r="1588" spans="1:26" x14ac:dyDescent="0.2">
      <c r="A1588"/>
      <c r="D1588" s="29"/>
      <c r="G1588"/>
      <c r="Z1588" s="256"/>
    </row>
    <row r="1589" spans="1:26" x14ac:dyDescent="0.2">
      <c r="A1589"/>
      <c r="D1589" s="29"/>
      <c r="G1589"/>
      <c r="Z1589" s="256"/>
    </row>
    <row r="1590" spans="1:26" x14ac:dyDescent="0.2">
      <c r="A1590"/>
      <c r="D1590" s="29"/>
      <c r="G1590"/>
      <c r="Z1590" s="256"/>
    </row>
    <row r="1591" spans="1:26" x14ac:dyDescent="0.2">
      <c r="A1591"/>
      <c r="D1591" s="29"/>
      <c r="G1591"/>
      <c r="Z1591" s="256"/>
    </row>
    <row r="1592" spans="1:26" x14ac:dyDescent="0.2">
      <c r="A1592"/>
      <c r="D1592" s="29"/>
      <c r="G1592"/>
      <c r="Z1592" s="256"/>
    </row>
    <row r="1593" spans="1:26" x14ac:dyDescent="0.2">
      <c r="A1593"/>
      <c r="D1593" s="29"/>
      <c r="G1593"/>
      <c r="Z1593" s="256"/>
    </row>
    <row r="1594" spans="1:26" x14ac:dyDescent="0.2">
      <c r="A1594"/>
      <c r="D1594" s="29"/>
      <c r="G1594"/>
      <c r="Z1594" s="256"/>
    </row>
    <row r="1595" spans="1:26" x14ac:dyDescent="0.2">
      <c r="A1595"/>
      <c r="D1595" s="29"/>
      <c r="G1595"/>
      <c r="Z1595" s="256"/>
    </row>
    <row r="1596" spans="1:26" x14ac:dyDescent="0.2">
      <c r="A1596"/>
      <c r="D1596" s="29"/>
      <c r="G1596"/>
      <c r="Z1596" s="256"/>
    </row>
    <row r="1597" spans="1:26" x14ac:dyDescent="0.2">
      <c r="A1597"/>
      <c r="D1597" s="29"/>
      <c r="G1597"/>
      <c r="Z1597" s="256"/>
    </row>
    <row r="1598" spans="1:26" x14ac:dyDescent="0.2">
      <c r="A1598"/>
      <c r="D1598" s="29"/>
      <c r="G1598"/>
      <c r="Z1598" s="256"/>
    </row>
    <row r="1599" spans="1:26" x14ac:dyDescent="0.2">
      <c r="A1599"/>
      <c r="D1599" s="29"/>
      <c r="G1599"/>
      <c r="Z1599" s="256"/>
    </row>
    <row r="1600" spans="1:26" x14ac:dyDescent="0.2">
      <c r="A1600"/>
      <c r="D1600" s="29"/>
      <c r="G1600"/>
      <c r="Z1600" s="256"/>
    </row>
    <row r="1601" spans="1:26" x14ac:dyDescent="0.2">
      <c r="A1601"/>
      <c r="D1601" s="29"/>
      <c r="G1601"/>
      <c r="Z1601" s="256"/>
    </row>
    <row r="1602" spans="1:26" x14ac:dyDescent="0.2">
      <c r="A1602"/>
      <c r="D1602" s="29"/>
      <c r="G1602"/>
      <c r="Z1602" s="256"/>
    </row>
    <row r="1603" spans="1:26" x14ac:dyDescent="0.2">
      <c r="A1603"/>
      <c r="D1603" s="29"/>
      <c r="G1603"/>
      <c r="Z1603" s="256"/>
    </row>
    <row r="1604" spans="1:26" x14ac:dyDescent="0.2">
      <c r="A1604"/>
      <c r="D1604" s="29"/>
      <c r="G1604"/>
      <c r="Z1604" s="256"/>
    </row>
    <row r="1605" spans="1:26" x14ac:dyDescent="0.2">
      <c r="A1605"/>
      <c r="D1605" s="29"/>
      <c r="G1605"/>
      <c r="Z1605" s="256"/>
    </row>
    <row r="1606" spans="1:26" x14ac:dyDescent="0.2">
      <c r="A1606"/>
      <c r="D1606" s="29"/>
      <c r="G1606"/>
      <c r="Z1606" s="256"/>
    </row>
    <row r="1607" spans="1:26" x14ac:dyDescent="0.2">
      <c r="A1607"/>
      <c r="D1607" s="29"/>
      <c r="G1607"/>
      <c r="Z1607" s="256"/>
    </row>
    <row r="1608" spans="1:26" x14ac:dyDescent="0.2">
      <c r="A1608"/>
      <c r="D1608" s="29"/>
      <c r="G1608"/>
      <c r="Z1608" s="256"/>
    </row>
    <row r="1609" spans="1:26" x14ac:dyDescent="0.2">
      <c r="A1609"/>
      <c r="D1609" s="29"/>
      <c r="G1609"/>
      <c r="Z1609" s="256"/>
    </row>
    <row r="1610" spans="1:26" x14ac:dyDescent="0.2">
      <c r="A1610"/>
      <c r="D1610" s="29"/>
      <c r="G1610"/>
      <c r="Z1610" s="256"/>
    </row>
    <row r="1611" spans="1:26" x14ac:dyDescent="0.2">
      <c r="A1611"/>
      <c r="D1611" s="29"/>
      <c r="G1611"/>
      <c r="Z1611" s="256"/>
    </row>
    <row r="1612" spans="1:26" x14ac:dyDescent="0.2">
      <c r="A1612"/>
      <c r="D1612" s="29"/>
      <c r="G1612"/>
      <c r="Z1612" s="256"/>
    </row>
    <row r="1613" spans="1:26" x14ac:dyDescent="0.2">
      <c r="A1613"/>
      <c r="D1613" s="29"/>
      <c r="G1613"/>
      <c r="Z1613" s="256"/>
    </row>
    <row r="1614" spans="1:26" x14ac:dyDescent="0.2">
      <c r="A1614"/>
      <c r="D1614" s="29"/>
      <c r="G1614"/>
      <c r="Z1614" s="256"/>
    </row>
    <row r="1615" spans="1:26" x14ac:dyDescent="0.2">
      <c r="A1615"/>
      <c r="D1615" s="29"/>
      <c r="G1615"/>
      <c r="Z1615" s="256"/>
    </row>
    <row r="1616" spans="1:26" x14ac:dyDescent="0.2">
      <c r="A1616"/>
      <c r="D1616" s="29"/>
      <c r="G1616"/>
      <c r="Z1616" s="256"/>
    </row>
    <row r="1617" spans="1:26" x14ac:dyDescent="0.2">
      <c r="A1617"/>
      <c r="D1617" s="29"/>
      <c r="G1617"/>
      <c r="Z1617" s="256"/>
    </row>
    <row r="1618" spans="1:26" x14ac:dyDescent="0.2">
      <c r="A1618"/>
      <c r="D1618" s="29"/>
      <c r="G1618"/>
      <c r="Z1618" s="256"/>
    </row>
    <row r="1619" spans="1:26" x14ac:dyDescent="0.2">
      <c r="A1619"/>
      <c r="D1619" s="29"/>
      <c r="G1619"/>
      <c r="Z1619" s="256"/>
    </row>
    <row r="1620" spans="1:26" x14ac:dyDescent="0.2">
      <c r="A1620"/>
      <c r="D1620" s="29"/>
      <c r="G1620"/>
      <c r="Z1620" s="256"/>
    </row>
    <row r="1621" spans="1:26" x14ac:dyDescent="0.2">
      <c r="A1621"/>
      <c r="D1621" s="29"/>
      <c r="G1621"/>
      <c r="Z1621" s="256"/>
    </row>
    <row r="1622" spans="1:26" x14ac:dyDescent="0.2">
      <c r="A1622"/>
      <c r="D1622" s="29"/>
      <c r="G1622"/>
      <c r="Z1622" s="256"/>
    </row>
    <row r="1623" spans="1:26" x14ac:dyDescent="0.2">
      <c r="A1623"/>
      <c r="D1623" s="29"/>
      <c r="G1623"/>
      <c r="Z1623" s="256"/>
    </row>
    <row r="1624" spans="1:26" x14ac:dyDescent="0.2">
      <c r="A1624"/>
      <c r="D1624" s="29"/>
      <c r="G1624"/>
      <c r="Z1624" s="256"/>
    </row>
    <row r="1625" spans="1:26" x14ac:dyDescent="0.2">
      <c r="A1625"/>
      <c r="D1625" s="29"/>
      <c r="G1625"/>
      <c r="Z1625" s="256"/>
    </row>
    <row r="1626" spans="1:26" x14ac:dyDescent="0.2">
      <c r="A1626"/>
      <c r="D1626" s="29"/>
      <c r="G1626"/>
      <c r="Z1626" s="256"/>
    </row>
    <row r="1627" spans="1:26" x14ac:dyDescent="0.2">
      <c r="A1627"/>
      <c r="D1627" s="29"/>
      <c r="G1627"/>
      <c r="Z1627" s="256"/>
    </row>
    <row r="1628" spans="1:26" x14ac:dyDescent="0.2">
      <c r="A1628"/>
      <c r="D1628" s="29"/>
      <c r="G1628"/>
      <c r="Z1628" s="256"/>
    </row>
    <row r="1629" spans="1:26" x14ac:dyDescent="0.2">
      <c r="A1629"/>
      <c r="D1629" s="29"/>
      <c r="G1629"/>
      <c r="Z1629" s="256"/>
    </row>
    <row r="1630" spans="1:26" x14ac:dyDescent="0.2">
      <c r="A1630"/>
      <c r="D1630" s="29"/>
      <c r="G1630"/>
      <c r="Z1630" s="256"/>
    </row>
    <row r="1631" spans="1:26" x14ac:dyDescent="0.2">
      <c r="A1631"/>
      <c r="D1631" s="29"/>
      <c r="G1631"/>
      <c r="Z1631" s="256"/>
    </row>
    <row r="1632" spans="1:26" x14ac:dyDescent="0.2">
      <c r="A1632"/>
      <c r="D1632" s="29"/>
      <c r="G1632"/>
      <c r="Z1632" s="256"/>
    </row>
    <row r="1633" spans="1:26" x14ac:dyDescent="0.2">
      <c r="A1633"/>
      <c r="D1633" s="29"/>
      <c r="G1633"/>
      <c r="Z1633" s="256"/>
    </row>
    <row r="1634" spans="1:26" x14ac:dyDescent="0.2">
      <c r="A1634"/>
      <c r="D1634" s="29"/>
      <c r="G1634"/>
      <c r="Z1634" s="256"/>
    </row>
    <row r="1635" spans="1:26" x14ac:dyDescent="0.2">
      <c r="A1635"/>
      <c r="D1635" s="29"/>
      <c r="G1635"/>
      <c r="Z1635" s="256"/>
    </row>
    <row r="1636" spans="1:26" x14ac:dyDescent="0.2">
      <c r="A1636"/>
      <c r="D1636" s="29"/>
      <c r="G1636"/>
      <c r="Z1636" s="256"/>
    </row>
    <row r="1637" spans="1:26" x14ac:dyDescent="0.2">
      <c r="A1637"/>
      <c r="D1637" s="29"/>
      <c r="G1637"/>
      <c r="Z1637" s="256"/>
    </row>
    <row r="1638" spans="1:26" x14ac:dyDescent="0.2">
      <c r="A1638"/>
      <c r="D1638" s="29"/>
      <c r="G1638"/>
      <c r="Z1638" s="256"/>
    </row>
    <row r="1639" spans="1:26" x14ac:dyDescent="0.2">
      <c r="A1639"/>
      <c r="D1639" s="29"/>
      <c r="G1639"/>
      <c r="Z1639" s="256"/>
    </row>
    <row r="1640" spans="1:26" x14ac:dyDescent="0.2">
      <c r="A1640"/>
      <c r="D1640" s="29"/>
      <c r="G1640"/>
      <c r="Z1640" s="256"/>
    </row>
    <row r="1641" spans="1:26" x14ac:dyDescent="0.2">
      <c r="A1641"/>
      <c r="D1641" s="29"/>
      <c r="G1641"/>
      <c r="Z1641" s="256"/>
    </row>
    <row r="1642" spans="1:26" x14ac:dyDescent="0.2">
      <c r="A1642"/>
      <c r="D1642" s="29"/>
      <c r="G1642"/>
      <c r="Z1642" s="256"/>
    </row>
    <row r="1643" spans="1:26" x14ac:dyDescent="0.2">
      <c r="A1643"/>
      <c r="D1643" s="29"/>
      <c r="G1643"/>
      <c r="Z1643" s="256"/>
    </row>
    <row r="1644" spans="1:26" x14ac:dyDescent="0.2">
      <c r="A1644"/>
      <c r="D1644" s="29"/>
      <c r="G1644"/>
      <c r="Z1644" s="256"/>
    </row>
    <row r="1645" spans="1:26" x14ac:dyDescent="0.2">
      <c r="A1645"/>
      <c r="D1645" s="29"/>
      <c r="G1645"/>
      <c r="Z1645" s="256"/>
    </row>
    <row r="1646" spans="1:26" x14ac:dyDescent="0.2">
      <c r="A1646"/>
      <c r="D1646" s="29"/>
      <c r="G1646"/>
      <c r="Z1646" s="256"/>
    </row>
    <row r="1647" spans="1:26" x14ac:dyDescent="0.2">
      <c r="A1647"/>
      <c r="D1647" s="29"/>
      <c r="G1647"/>
      <c r="Z1647" s="256"/>
    </row>
    <row r="1648" spans="1:26" x14ac:dyDescent="0.2">
      <c r="A1648"/>
      <c r="D1648" s="29"/>
      <c r="G1648"/>
      <c r="Z1648" s="256"/>
    </row>
    <row r="1649" spans="1:26" x14ac:dyDescent="0.2">
      <c r="A1649"/>
      <c r="D1649" s="29"/>
      <c r="G1649"/>
      <c r="Z1649" s="256"/>
    </row>
    <row r="1650" spans="1:26" x14ac:dyDescent="0.2">
      <c r="A1650"/>
      <c r="D1650" s="29"/>
      <c r="G1650"/>
      <c r="Z1650" s="256"/>
    </row>
    <row r="1651" spans="1:26" x14ac:dyDescent="0.2">
      <c r="A1651"/>
      <c r="D1651" s="29"/>
      <c r="G1651"/>
      <c r="Z1651" s="256"/>
    </row>
  </sheetData>
  <sheetProtection formatRows="0" selectLockedCells="1" selectUnlockedCells="1"/>
  <autoFilter ref="A1:Z1376" xr:uid="{00000000-0001-0000-1400-000000000000}"/>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44">
    <tabColor rgb="FF92D050"/>
  </sheetPr>
  <dimension ref="A1:P454"/>
  <sheetViews>
    <sheetView zoomScale="85" zoomScaleNormal="85" workbookViewId="0">
      <pane ySplit="1" topLeftCell="A2" activePane="bottomLeft" state="frozen"/>
      <selection activeCell="F2" sqref="F2:F151"/>
      <selection pane="bottomLeft" activeCell="F2" sqref="F2:F151"/>
    </sheetView>
  </sheetViews>
  <sheetFormatPr baseColWidth="10" defaultColWidth="8.5" defaultRowHeight="15" x14ac:dyDescent="0.2"/>
  <cols>
    <col min="1" max="1" width="11.83203125" style="6" customWidth="1"/>
    <col min="2" max="2" width="8.5" style="6" hidden="1" customWidth="1"/>
    <col min="3" max="3" width="8.5" style="6"/>
    <col min="4" max="5" width="8.5" style="6" hidden="1" customWidth="1"/>
    <col min="6" max="6" width="8.5" style="5" hidden="1" customWidth="1"/>
    <col min="7" max="7" width="0" style="6" hidden="1" customWidth="1"/>
    <col min="8" max="13" width="8.5" style="6" hidden="1" customWidth="1"/>
    <col min="14" max="14" width="18.1640625" style="6" customWidth="1"/>
    <col min="15" max="16" width="8.5" style="6" hidden="1" customWidth="1"/>
    <col min="17" max="16384" width="8.5" style="5"/>
  </cols>
  <sheetData>
    <row r="1" spans="1:16" x14ac:dyDescent="0.2">
      <c r="A1" s="10" t="s">
        <v>1</v>
      </c>
      <c r="B1" s="7" t="s">
        <v>91</v>
      </c>
      <c r="C1" s="10" t="s">
        <v>40</v>
      </c>
      <c r="D1" s="10" t="s">
        <v>90</v>
      </c>
      <c r="E1" s="10" t="s">
        <v>96</v>
      </c>
      <c r="F1" s="9" t="s">
        <v>41</v>
      </c>
      <c r="G1" s="9" t="s">
        <v>39</v>
      </c>
      <c r="H1" s="7" t="s">
        <v>95</v>
      </c>
      <c r="I1" s="7" t="s">
        <v>94</v>
      </c>
      <c r="J1" s="7" t="s">
        <v>28</v>
      </c>
      <c r="K1" s="9" t="s">
        <v>84</v>
      </c>
      <c r="L1" s="7" t="s">
        <v>83</v>
      </c>
      <c r="M1" s="9" t="s">
        <v>79</v>
      </c>
      <c r="N1" s="9" t="s">
        <v>42</v>
      </c>
      <c r="O1" s="9" t="s">
        <v>93</v>
      </c>
      <c r="P1" s="8" t="s">
        <v>53</v>
      </c>
    </row>
    <row r="2" spans="1:16" x14ac:dyDescent="0.2">
      <c r="A2">
        <f>IF(Input_Lieferant!B9="","",Input_Lieferant!B9)</f>
        <v>1</v>
      </c>
      <c r="B2" s="29"/>
      <c r="C2" s="29" t="str">
        <f t="shared" ref="C2:C7" si="0">IF(A2="","","001")</f>
        <v>001</v>
      </c>
      <c r="D2" s="235" t="str">
        <f>IF(LEN(A2)&gt;0,"0000","")</f>
        <v>0000</v>
      </c>
      <c r="E2" s="29"/>
      <c r="G2" s="29">
        <f t="shared" ref="G2:G7" si="1">IF(A2="","",1)</f>
        <v>1</v>
      </c>
      <c r="H2" s="29"/>
      <c r="I2" s="29"/>
      <c r="J2" s="29"/>
      <c r="K2" s="29"/>
      <c r="L2" s="29"/>
      <c r="M2" s="29"/>
      <c r="N2" s="31" t="s">
        <v>33397</v>
      </c>
    </row>
    <row r="3" spans="1:16" x14ac:dyDescent="0.2">
      <c r="A3">
        <f>IF(Input_Lieferant!B9="","",Input_Lieferant!B9)</f>
        <v>1</v>
      </c>
      <c r="B3" s="29"/>
      <c r="C3" s="29" t="str">
        <f t="shared" si="0"/>
        <v>001</v>
      </c>
      <c r="D3" s="235" t="str">
        <f t="shared" ref="D3:D68" si="2">IF(LEN(A3)&gt;0,"0000","")</f>
        <v>0000</v>
      </c>
      <c r="E3" s="29"/>
      <c r="G3" s="29">
        <f t="shared" si="1"/>
        <v>1</v>
      </c>
      <c r="H3" s="29"/>
      <c r="I3" s="29"/>
      <c r="J3" s="29"/>
      <c r="K3" s="29"/>
      <c r="L3" s="29"/>
      <c r="M3" s="29"/>
      <c r="N3" s="31" t="s">
        <v>221</v>
      </c>
    </row>
    <row r="4" spans="1:16" x14ac:dyDescent="0.2">
      <c r="A4">
        <f>IF(Input_Lieferant!B9="","",Input_Lieferant!B9)</f>
        <v>1</v>
      </c>
      <c r="B4" s="29"/>
      <c r="C4" s="29" t="str">
        <f t="shared" si="0"/>
        <v>001</v>
      </c>
      <c r="D4" s="235" t="str">
        <f t="shared" si="2"/>
        <v>0000</v>
      </c>
      <c r="E4" s="29"/>
      <c r="G4" s="29">
        <f t="shared" si="1"/>
        <v>1</v>
      </c>
      <c r="H4" s="29"/>
      <c r="I4" s="29"/>
      <c r="J4" s="29"/>
      <c r="K4" s="29"/>
      <c r="L4" s="29"/>
      <c r="M4" s="29"/>
      <c r="N4" s="31" t="s">
        <v>714</v>
      </c>
    </row>
    <row r="5" spans="1:16" x14ac:dyDescent="0.2">
      <c r="A5">
        <f>IF(Input_Lieferant!B9="","",Input_Lieferant!B9)</f>
        <v>1</v>
      </c>
      <c r="B5" s="29"/>
      <c r="C5" s="29" t="str">
        <f t="shared" ref="C5:C6" si="3">IF(A5="","","001")</f>
        <v>001</v>
      </c>
      <c r="D5" s="235" t="str">
        <f t="shared" ref="D5" si="4">IF(LEN(A5)&gt;0,"0000","")</f>
        <v>0000</v>
      </c>
      <c r="E5" s="29"/>
      <c r="G5" s="29"/>
      <c r="H5" s="29"/>
      <c r="I5" s="29"/>
      <c r="J5" s="29"/>
      <c r="K5" s="29"/>
      <c r="L5" s="29"/>
      <c r="M5" s="29"/>
      <c r="N5" s="29" t="s">
        <v>220</v>
      </c>
    </row>
    <row r="6" spans="1:16" x14ac:dyDescent="0.2">
      <c r="A6">
        <f>IF(Input_Lieferant!B9="","",Input_Lieferant!B9)</f>
        <v>1</v>
      </c>
      <c r="B6" s="29"/>
      <c r="C6" s="29" t="str">
        <f t="shared" si="3"/>
        <v>001</v>
      </c>
      <c r="D6" s="235"/>
      <c r="E6" s="29"/>
      <c r="G6" s="29"/>
      <c r="H6" s="29"/>
      <c r="I6" s="29"/>
      <c r="J6" s="29"/>
      <c r="K6" s="29"/>
      <c r="L6" s="29"/>
      <c r="M6" s="29"/>
      <c r="N6" s="29" t="s">
        <v>33842</v>
      </c>
    </row>
    <row r="7" spans="1:16" x14ac:dyDescent="0.2">
      <c r="A7">
        <f>IFERROR(IF(AND(A2=A3,A3=A4,A4=A5,A5=A6),IF(A6+1&gt;MATCH(0,Input_Lieferant!$B$9:$B$158,-1),"",A6+1),A6),"")</f>
        <v>2</v>
      </c>
      <c r="B7" s="29"/>
      <c r="C7" s="29" t="str">
        <f t="shared" si="0"/>
        <v>001</v>
      </c>
      <c r="D7" s="235" t="str">
        <f t="shared" si="2"/>
        <v>0000</v>
      </c>
      <c r="E7" s="29"/>
      <c r="G7" s="29">
        <f t="shared" si="1"/>
        <v>1</v>
      </c>
      <c r="H7" s="29"/>
      <c r="I7" s="29"/>
      <c r="J7" s="29"/>
      <c r="K7" s="29"/>
      <c r="L7" s="29"/>
      <c r="M7" s="29"/>
      <c r="N7" s="31" t="str">
        <f>IF(A7="","",N2)</f>
        <v>V_VERTEILUNG_PSD</v>
      </c>
    </row>
    <row r="8" spans="1:16" x14ac:dyDescent="0.2">
      <c r="A8">
        <f>IFERROR(IF(AND(A3=A4,A4=A5,A5=A6,A6=A7),IF(A7+1&gt;MATCH(0,Input_Lieferant!$B$9:$B$158,-1),"",A7+1),A7),"")</f>
        <v>2</v>
      </c>
      <c r="B8" s="29"/>
      <c r="C8" s="29" t="str">
        <f t="shared" ref="C8:C71" si="5">IF(A8="","","001")</f>
        <v>001</v>
      </c>
      <c r="D8" s="235" t="str">
        <f t="shared" si="2"/>
        <v>0000</v>
      </c>
      <c r="E8" s="29"/>
      <c r="G8" s="29">
        <f t="shared" ref="G8:G71" si="6">IF(A8="","",1)</f>
        <v>1</v>
      </c>
      <c r="H8" s="29"/>
      <c r="I8" s="29"/>
      <c r="J8" s="29"/>
      <c r="K8" s="29"/>
      <c r="L8" s="29"/>
      <c r="M8" s="29"/>
      <c r="N8" s="31" t="str">
        <f>IF(A8="","",N3)</f>
        <v>V_ZUSATZDATEN</v>
      </c>
    </row>
    <row r="9" spans="1:16" x14ac:dyDescent="0.2">
      <c r="A9">
        <f>IFERROR(IF(AND(A4=A5,A5=A6,A6=A7,A7=A8),IF(A8+1&gt;MATCH(0,Input_Lieferant!$B$9:$B$158,-1),"",A8+1),A8),"")</f>
        <v>2</v>
      </c>
      <c r="B9" s="29"/>
      <c r="C9" s="29" t="str">
        <f t="shared" si="5"/>
        <v>001</v>
      </c>
      <c r="D9" s="235" t="str">
        <f t="shared" si="2"/>
        <v>0000</v>
      </c>
      <c r="E9" s="29"/>
      <c r="G9" s="29">
        <f t="shared" si="6"/>
        <v>1</v>
      </c>
      <c r="H9" s="29"/>
      <c r="I9" s="29"/>
      <c r="J9" s="29"/>
      <c r="K9" s="29"/>
      <c r="L9" s="29"/>
      <c r="M9" s="29"/>
      <c r="N9" s="31" t="str">
        <f>IF(A9="","",N4)</f>
        <v>V_AR_NUMMER</v>
      </c>
    </row>
    <row r="10" spans="1:16" x14ac:dyDescent="0.2">
      <c r="A10">
        <f>IFERROR(IF(AND(A5=A6,A6=A7,A7=A8,A8=A9),IF(A9+1&gt;MATCH(0,Input_Lieferant!$B$9:$B$158,-1),"",A9+1),A9),"")</f>
        <v>2</v>
      </c>
      <c r="B10" s="29"/>
      <c r="C10" s="29" t="str">
        <f t="shared" si="5"/>
        <v>001</v>
      </c>
      <c r="D10" s="235" t="str">
        <f t="shared" si="2"/>
        <v>0000</v>
      </c>
      <c r="E10" s="29"/>
      <c r="G10" s="29">
        <f t="shared" si="6"/>
        <v>1</v>
      </c>
      <c r="H10" s="29"/>
      <c r="I10" s="29"/>
      <c r="J10" s="29"/>
      <c r="K10" s="29"/>
      <c r="L10" s="29"/>
      <c r="M10" s="29"/>
      <c r="N10" s="31" t="str">
        <f>IF(A10="","",N5)</f>
        <v>V_VERTEILUNG</v>
      </c>
    </row>
    <row r="11" spans="1:16" x14ac:dyDescent="0.2">
      <c r="A11">
        <f>IFERROR(IF(AND(A6=A7,A7=A8,A8=A9,A9=A10),IF(A10+1&gt;MATCH(0,Input_Lieferant!$B$9:$B$158,-1),"",A10+1),A10),"")</f>
        <v>2</v>
      </c>
      <c r="B11" s="29"/>
      <c r="C11" s="29" t="str">
        <f t="shared" si="5"/>
        <v>001</v>
      </c>
      <c r="D11" s="235" t="str">
        <f t="shared" si="2"/>
        <v>0000</v>
      </c>
      <c r="E11" s="29"/>
      <c r="G11" s="29">
        <f t="shared" si="6"/>
        <v>1</v>
      </c>
      <c r="H11" s="29"/>
      <c r="I11" s="29"/>
      <c r="J11" s="29"/>
      <c r="K11" s="29"/>
      <c r="L11" s="29"/>
      <c r="M11" s="29"/>
      <c r="N11" s="31" t="str">
        <f>IF(A11="","",N6)</f>
        <v>V_BM_SBM</v>
      </c>
    </row>
    <row r="12" spans="1:16" x14ac:dyDescent="0.2">
      <c r="A12">
        <f>IFERROR(IF(AND(A7=A8,A8=A9,A9=A10,A10=A11),IF(A11+1&gt;MATCH(0,Input_Lieferant!$B$9:$B$158,-1),"",A11+1),A11),"")</f>
        <v>3</v>
      </c>
      <c r="B12" s="29"/>
      <c r="C12" s="29" t="str">
        <f t="shared" si="5"/>
        <v>001</v>
      </c>
      <c r="D12" s="235" t="str">
        <f t="shared" si="2"/>
        <v>0000</v>
      </c>
      <c r="E12" s="29"/>
      <c r="G12" s="29">
        <f t="shared" si="6"/>
        <v>1</v>
      </c>
      <c r="H12" s="29"/>
      <c r="I12" s="29"/>
      <c r="J12" s="29"/>
      <c r="K12" s="29"/>
      <c r="L12" s="29"/>
      <c r="M12" s="29"/>
      <c r="N12" s="31" t="str">
        <f t="shared" ref="N12:N75" si="7">IF(A12="","",N7)</f>
        <v>V_VERTEILUNG_PSD</v>
      </c>
    </row>
    <row r="13" spans="1:16" x14ac:dyDescent="0.2">
      <c r="A13">
        <f>IFERROR(IF(AND(A8=A9,A9=A10,A10=A11,A11=A12),IF(A12+1&gt;MATCH(0,Input_Lieferant!$B$9:$B$158,-1),"",A12+1),A12),"")</f>
        <v>3</v>
      </c>
      <c r="B13" s="29"/>
      <c r="C13" s="29" t="str">
        <f t="shared" si="5"/>
        <v>001</v>
      </c>
      <c r="D13" s="235" t="str">
        <f t="shared" si="2"/>
        <v>0000</v>
      </c>
      <c r="E13" s="29"/>
      <c r="G13" s="29">
        <f t="shared" si="6"/>
        <v>1</v>
      </c>
      <c r="H13" s="29"/>
      <c r="I13" s="29"/>
      <c r="J13" s="29"/>
      <c r="K13" s="29"/>
      <c r="L13" s="29"/>
      <c r="M13" s="29"/>
      <c r="N13" s="31" t="str">
        <f t="shared" si="7"/>
        <v>V_ZUSATZDATEN</v>
      </c>
    </row>
    <row r="14" spans="1:16" x14ac:dyDescent="0.2">
      <c r="A14">
        <f>IFERROR(IF(AND(A9=A10,A10=A11,A11=A12,A12=A13),IF(A13+1&gt;MATCH(0,Input_Lieferant!$B$9:$B$158,-1),"",A13+1),A13),"")</f>
        <v>3</v>
      </c>
      <c r="B14" s="29"/>
      <c r="C14" s="29" t="str">
        <f t="shared" si="5"/>
        <v>001</v>
      </c>
      <c r="D14" s="235" t="str">
        <f t="shared" si="2"/>
        <v>0000</v>
      </c>
      <c r="E14" s="29"/>
      <c r="G14" s="29">
        <f t="shared" si="6"/>
        <v>1</v>
      </c>
      <c r="H14" s="29"/>
      <c r="I14" s="29"/>
      <c r="J14" s="29"/>
      <c r="K14" s="29"/>
      <c r="L14" s="29"/>
      <c r="M14" s="29"/>
      <c r="N14" s="31" t="str">
        <f t="shared" si="7"/>
        <v>V_AR_NUMMER</v>
      </c>
    </row>
    <row r="15" spans="1:16" x14ac:dyDescent="0.2">
      <c r="A15">
        <f>IFERROR(IF(AND(A10=A11,A11=A12,A12=A13,A13=A14),IF(A14+1&gt;MATCH(0,Input_Lieferant!$B$9:$B$158,-1),"",A14+1),A14),"")</f>
        <v>3</v>
      </c>
      <c r="B15" s="29"/>
      <c r="C15" s="29" t="str">
        <f t="shared" si="5"/>
        <v>001</v>
      </c>
      <c r="D15" s="235" t="str">
        <f t="shared" si="2"/>
        <v>0000</v>
      </c>
      <c r="E15" s="29"/>
      <c r="G15" s="29">
        <f t="shared" si="6"/>
        <v>1</v>
      </c>
      <c r="H15" s="29"/>
      <c r="I15" s="29"/>
      <c r="J15" s="29"/>
      <c r="K15" s="29"/>
      <c r="L15" s="29"/>
      <c r="M15" s="29"/>
      <c r="N15" s="31" t="str">
        <f t="shared" si="7"/>
        <v>V_VERTEILUNG</v>
      </c>
    </row>
    <row r="16" spans="1:16" x14ac:dyDescent="0.2">
      <c r="A16">
        <f>IFERROR(IF(AND(A11=A12,A12=A13,A13=A14,A14=A15),IF(A15+1&gt;MATCH(0,Input_Lieferant!$B$9:$B$158,-1),"",A15+1),A15),"")</f>
        <v>3</v>
      </c>
      <c r="B16" s="29"/>
      <c r="C16" s="29" t="str">
        <f t="shared" si="5"/>
        <v>001</v>
      </c>
      <c r="D16" s="235" t="str">
        <f t="shared" si="2"/>
        <v>0000</v>
      </c>
      <c r="E16" s="29"/>
      <c r="G16" s="29">
        <f t="shared" si="6"/>
        <v>1</v>
      </c>
      <c r="H16" s="29"/>
      <c r="I16" s="29"/>
      <c r="J16" s="29"/>
      <c r="K16" s="29"/>
      <c r="L16" s="29"/>
      <c r="M16" s="29"/>
      <c r="N16" s="31" t="str">
        <f t="shared" si="7"/>
        <v>V_BM_SBM</v>
      </c>
    </row>
    <row r="17" spans="1:14" x14ac:dyDescent="0.2">
      <c r="A17">
        <f>IFERROR(IF(AND(A12=A13,A13=A14,A14=A15,A15=A16),IF(A16+1&gt;MATCH(0,Input_Lieferant!$B$9:$B$158,-1),"",A16+1),A16),"")</f>
        <v>4</v>
      </c>
      <c r="B17" s="29"/>
      <c r="C17" s="29" t="str">
        <f t="shared" si="5"/>
        <v>001</v>
      </c>
      <c r="D17" s="235" t="str">
        <f t="shared" si="2"/>
        <v>0000</v>
      </c>
      <c r="E17" s="29"/>
      <c r="G17" s="29">
        <f t="shared" si="6"/>
        <v>1</v>
      </c>
      <c r="H17" s="29"/>
      <c r="I17" s="29"/>
      <c r="J17" s="29"/>
      <c r="K17" s="29"/>
      <c r="L17" s="29"/>
      <c r="M17" s="29"/>
      <c r="N17" s="31" t="str">
        <f t="shared" si="7"/>
        <v>V_VERTEILUNG_PSD</v>
      </c>
    </row>
    <row r="18" spans="1:14" x14ac:dyDescent="0.2">
      <c r="A18">
        <f>IFERROR(IF(AND(A13=A14,A14=A15,A15=A16,A16=A17),IF(A17+1&gt;MATCH(0,Input_Lieferant!$B$9:$B$158,-1),"",A17+1),A17),"")</f>
        <v>4</v>
      </c>
      <c r="B18" s="29"/>
      <c r="C18" s="29" t="str">
        <f t="shared" si="5"/>
        <v>001</v>
      </c>
      <c r="D18" s="235" t="str">
        <f t="shared" si="2"/>
        <v>0000</v>
      </c>
      <c r="E18" s="29"/>
      <c r="G18" s="29">
        <f t="shared" si="6"/>
        <v>1</v>
      </c>
      <c r="H18" s="29"/>
      <c r="I18" s="29"/>
      <c r="J18" s="29"/>
      <c r="K18" s="29"/>
      <c r="L18" s="29"/>
      <c r="M18" s="29"/>
      <c r="N18" s="31" t="str">
        <f t="shared" si="7"/>
        <v>V_ZUSATZDATEN</v>
      </c>
    </row>
    <row r="19" spans="1:14" x14ac:dyDescent="0.2">
      <c r="A19">
        <f>IFERROR(IF(AND(A14=A15,A15=A16,A16=A17,A17=A18),IF(A18+1&gt;MATCH(0,Input_Lieferant!$B$9:$B$158,-1),"",A18+1),A18),"")</f>
        <v>4</v>
      </c>
      <c r="B19" s="29"/>
      <c r="C19" s="29" t="str">
        <f t="shared" si="5"/>
        <v>001</v>
      </c>
      <c r="D19" s="235" t="str">
        <f t="shared" si="2"/>
        <v>0000</v>
      </c>
      <c r="E19" s="29"/>
      <c r="G19" s="29">
        <f t="shared" si="6"/>
        <v>1</v>
      </c>
      <c r="H19" s="29"/>
      <c r="I19" s="29"/>
      <c r="J19" s="29"/>
      <c r="K19" s="29"/>
      <c r="L19" s="29"/>
      <c r="M19" s="29"/>
      <c r="N19" s="31" t="str">
        <f t="shared" si="7"/>
        <v>V_AR_NUMMER</v>
      </c>
    </row>
    <row r="20" spans="1:14" x14ac:dyDescent="0.2">
      <c r="A20">
        <f>IFERROR(IF(AND(A15=A16,A16=A17,A17=A18,A18=A19),IF(A19+1&gt;MATCH(0,Input_Lieferant!$B$9:$B$158,-1),"",A19+1),A19),"")</f>
        <v>4</v>
      </c>
      <c r="B20" s="29"/>
      <c r="C20" s="29" t="str">
        <f t="shared" si="5"/>
        <v>001</v>
      </c>
      <c r="D20" s="235" t="str">
        <f t="shared" si="2"/>
        <v>0000</v>
      </c>
      <c r="E20" s="29"/>
      <c r="G20" s="29">
        <f t="shared" si="6"/>
        <v>1</v>
      </c>
      <c r="H20" s="29"/>
      <c r="I20" s="29"/>
      <c r="J20" s="29"/>
      <c r="K20" s="29"/>
      <c r="L20" s="29"/>
      <c r="M20" s="29"/>
      <c r="N20" s="31" t="str">
        <f t="shared" si="7"/>
        <v>V_VERTEILUNG</v>
      </c>
    </row>
    <row r="21" spans="1:14" x14ac:dyDescent="0.2">
      <c r="A21">
        <f>IFERROR(IF(AND(A16=A17,A17=A18,A18=A19,A19=A20),IF(A20+1&gt;MATCH(0,Input_Lieferant!$B$9:$B$158,-1),"",A20+1),A20),"")</f>
        <v>4</v>
      </c>
      <c r="B21" s="29"/>
      <c r="C21" s="29" t="str">
        <f t="shared" si="5"/>
        <v>001</v>
      </c>
      <c r="D21" s="235" t="str">
        <f t="shared" si="2"/>
        <v>0000</v>
      </c>
      <c r="E21" s="29"/>
      <c r="G21" s="29">
        <f t="shared" si="6"/>
        <v>1</v>
      </c>
      <c r="H21" s="29"/>
      <c r="I21" s="29"/>
      <c r="J21" s="29"/>
      <c r="K21" s="29"/>
      <c r="L21" s="29"/>
      <c r="M21" s="29"/>
      <c r="N21" s="31" t="str">
        <f t="shared" si="7"/>
        <v>V_BM_SBM</v>
      </c>
    </row>
    <row r="22" spans="1:14" x14ac:dyDescent="0.2">
      <c r="A22" t="str">
        <f>IFERROR(IF(AND(A17=A18,A18=A19,A19=A20,A20=A21),IF(A21+1&gt;MATCH(0,Input_Lieferant!$B$9:$B$158,-1),"",A21+1),A21),"")</f>
        <v/>
      </c>
      <c r="B22" s="29"/>
      <c r="C22" s="29" t="str">
        <f t="shared" si="5"/>
        <v/>
      </c>
      <c r="D22" s="235" t="str">
        <f t="shared" si="2"/>
        <v/>
      </c>
      <c r="E22" s="29"/>
      <c r="G22" s="29" t="str">
        <f t="shared" si="6"/>
        <v/>
      </c>
      <c r="H22" s="29"/>
      <c r="I22" s="29"/>
      <c r="J22" s="29"/>
      <c r="K22" s="29"/>
      <c r="L22" s="29"/>
      <c r="M22" s="29"/>
      <c r="N22" s="31" t="str">
        <f t="shared" si="7"/>
        <v/>
      </c>
    </row>
    <row r="23" spans="1:14" x14ac:dyDescent="0.2">
      <c r="A23" t="str">
        <f>IFERROR(IF(AND(A18=A19,A19=A20,A20=A21,A21=A22),IF(A22+1&gt;MATCH(0,Input_Lieferant!$B$9:$B$158,-1),"",A22+1),A22),"")</f>
        <v/>
      </c>
      <c r="B23" s="29"/>
      <c r="C23" s="29" t="str">
        <f t="shared" si="5"/>
        <v/>
      </c>
      <c r="D23" s="235" t="str">
        <f t="shared" si="2"/>
        <v/>
      </c>
      <c r="E23" s="29"/>
      <c r="G23" s="29" t="str">
        <f t="shared" si="6"/>
        <v/>
      </c>
      <c r="H23" s="29"/>
      <c r="I23" s="29"/>
      <c r="J23" s="29"/>
      <c r="K23" s="29"/>
      <c r="L23" s="29"/>
      <c r="M23" s="29"/>
      <c r="N23" s="31" t="str">
        <f t="shared" si="7"/>
        <v/>
      </c>
    </row>
    <row r="24" spans="1:14" x14ac:dyDescent="0.2">
      <c r="A24" t="str">
        <f>IFERROR(IF(AND(A19=A20,A20=A21,A21=A22,A22=A23),IF(A23+1&gt;MATCH(0,Input_Lieferant!$B$9:$B$158,-1),"",A23+1),A23),"")</f>
        <v/>
      </c>
      <c r="B24" s="29"/>
      <c r="C24" s="29" t="str">
        <f t="shared" si="5"/>
        <v/>
      </c>
      <c r="D24" s="235" t="str">
        <f t="shared" si="2"/>
        <v/>
      </c>
      <c r="E24" s="29"/>
      <c r="G24" s="29" t="str">
        <f t="shared" si="6"/>
        <v/>
      </c>
      <c r="H24" s="29"/>
      <c r="I24" s="29"/>
      <c r="J24" s="29"/>
      <c r="K24" s="29"/>
      <c r="L24" s="29"/>
      <c r="M24" s="29"/>
      <c r="N24" s="31" t="str">
        <f t="shared" si="7"/>
        <v/>
      </c>
    </row>
    <row r="25" spans="1:14" x14ac:dyDescent="0.2">
      <c r="A25" t="str">
        <f>IFERROR(IF(AND(A20=A21,A21=A22,A22=A23,A23=A24),IF(A24+1&gt;MATCH(0,Input_Lieferant!$B$9:$B$158,-1),"",A24+1),A24),"")</f>
        <v/>
      </c>
      <c r="B25" s="29"/>
      <c r="C25" s="29" t="str">
        <f t="shared" si="5"/>
        <v/>
      </c>
      <c r="D25" s="235" t="str">
        <f t="shared" si="2"/>
        <v/>
      </c>
      <c r="E25" s="29"/>
      <c r="G25" s="29" t="str">
        <f t="shared" si="6"/>
        <v/>
      </c>
      <c r="H25" s="29"/>
      <c r="I25" s="29"/>
      <c r="J25" s="29"/>
      <c r="K25" s="29"/>
      <c r="L25" s="29"/>
      <c r="M25" s="29"/>
      <c r="N25" s="31" t="str">
        <f t="shared" si="7"/>
        <v/>
      </c>
    </row>
    <row r="26" spans="1:14" x14ac:dyDescent="0.2">
      <c r="A26" t="str">
        <f>IFERROR(IF(AND(A21=A22,A22=A23,A23=A24,A24=A25),IF(A25+1&gt;MATCH(0,Input_Lieferant!$B$9:$B$158,-1),"",A25+1),A25),"")</f>
        <v/>
      </c>
      <c r="B26" s="29"/>
      <c r="C26" s="29" t="str">
        <f t="shared" si="5"/>
        <v/>
      </c>
      <c r="D26" s="235" t="str">
        <f t="shared" si="2"/>
        <v/>
      </c>
      <c r="E26" s="29"/>
      <c r="G26" s="29" t="str">
        <f t="shared" si="6"/>
        <v/>
      </c>
      <c r="H26" s="29"/>
      <c r="I26" s="29"/>
      <c r="J26" s="29"/>
      <c r="K26" s="29"/>
      <c r="L26" s="29"/>
      <c r="M26" s="29"/>
      <c r="N26" s="31" t="str">
        <f t="shared" si="7"/>
        <v/>
      </c>
    </row>
    <row r="27" spans="1:14" x14ac:dyDescent="0.2">
      <c r="A27" t="str">
        <f>IFERROR(IF(AND(A22=A23,A23=A24,A24=A25,A25=A26),IF(A26+1&gt;MATCH(0,Input_Lieferant!$B$9:$B$158,-1),"",A26+1),A26),"")</f>
        <v/>
      </c>
      <c r="B27" s="29"/>
      <c r="C27" s="29" t="str">
        <f t="shared" si="5"/>
        <v/>
      </c>
      <c r="D27" s="235" t="str">
        <f t="shared" si="2"/>
        <v/>
      </c>
      <c r="E27" s="29"/>
      <c r="G27" s="29" t="str">
        <f t="shared" si="6"/>
        <v/>
      </c>
      <c r="H27" s="29"/>
      <c r="I27" s="29"/>
      <c r="J27" s="29"/>
      <c r="K27" s="29"/>
      <c r="L27" s="29"/>
      <c r="M27" s="29"/>
      <c r="N27" s="31" t="str">
        <f t="shared" si="7"/>
        <v/>
      </c>
    </row>
    <row r="28" spans="1:14" x14ac:dyDescent="0.2">
      <c r="A28" t="str">
        <f>IFERROR(IF(AND(A23=A24,A24=A25,A25=A26,A26=A27),IF(A27+1&gt;MATCH(0,Input_Lieferant!$B$9:$B$158,-1),"",A27+1),A27),"")</f>
        <v/>
      </c>
      <c r="B28" s="29"/>
      <c r="C28" s="29" t="str">
        <f t="shared" si="5"/>
        <v/>
      </c>
      <c r="D28" s="235" t="str">
        <f t="shared" si="2"/>
        <v/>
      </c>
      <c r="E28" s="29"/>
      <c r="G28" s="29" t="str">
        <f t="shared" si="6"/>
        <v/>
      </c>
      <c r="H28" s="29"/>
      <c r="I28" s="29"/>
      <c r="J28" s="29"/>
      <c r="K28" s="29"/>
      <c r="L28" s="29"/>
      <c r="M28" s="29"/>
      <c r="N28" s="31" t="str">
        <f t="shared" si="7"/>
        <v/>
      </c>
    </row>
    <row r="29" spans="1:14" x14ac:dyDescent="0.2">
      <c r="A29" t="str">
        <f>IFERROR(IF(AND(A24=A25,A25=A26,A26=A27,A27=A28),IF(A28+1&gt;MATCH(0,Input_Lieferant!$B$9:$B$158,-1),"",A28+1),A28),"")</f>
        <v/>
      </c>
      <c r="B29" s="29"/>
      <c r="C29" s="29" t="str">
        <f t="shared" si="5"/>
        <v/>
      </c>
      <c r="D29" s="235" t="str">
        <f t="shared" si="2"/>
        <v/>
      </c>
      <c r="E29" s="29"/>
      <c r="G29" s="29" t="str">
        <f t="shared" si="6"/>
        <v/>
      </c>
      <c r="H29" s="29"/>
      <c r="I29" s="29"/>
      <c r="J29" s="29"/>
      <c r="K29" s="29"/>
      <c r="L29" s="29"/>
      <c r="M29" s="29"/>
      <c r="N29" s="31" t="str">
        <f t="shared" si="7"/>
        <v/>
      </c>
    </row>
    <row r="30" spans="1:14" x14ac:dyDescent="0.2">
      <c r="A30" t="str">
        <f>IFERROR(IF(AND(A25=A26,A26=A27,A27=A28,A28=A29),IF(A29+1&gt;MATCH(0,Input_Lieferant!$B$9:$B$158,-1),"",A29+1),A29),"")</f>
        <v/>
      </c>
      <c r="B30" s="29"/>
      <c r="C30" s="29" t="str">
        <f t="shared" si="5"/>
        <v/>
      </c>
      <c r="D30" s="235" t="str">
        <f t="shared" si="2"/>
        <v/>
      </c>
      <c r="E30" s="29"/>
      <c r="G30" s="29" t="str">
        <f t="shared" si="6"/>
        <v/>
      </c>
      <c r="H30" s="29"/>
      <c r="I30" s="29"/>
      <c r="J30" s="29"/>
      <c r="K30" s="29"/>
      <c r="L30" s="29"/>
      <c r="M30" s="29"/>
      <c r="N30" s="31" t="str">
        <f t="shared" si="7"/>
        <v/>
      </c>
    </row>
    <row r="31" spans="1:14" x14ac:dyDescent="0.2">
      <c r="A31" t="str">
        <f>IFERROR(IF(AND(A26=A27,A27=A28,A28=A29,A29=A30),IF(A30+1&gt;MATCH(0,Input_Lieferant!$B$9:$B$158,-1),"",A30+1),A30),"")</f>
        <v/>
      </c>
      <c r="B31" s="29"/>
      <c r="C31" s="29" t="str">
        <f t="shared" si="5"/>
        <v/>
      </c>
      <c r="D31" s="235" t="str">
        <f t="shared" si="2"/>
        <v/>
      </c>
      <c r="E31" s="29"/>
      <c r="G31" s="29" t="str">
        <f t="shared" si="6"/>
        <v/>
      </c>
      <c r="H31" s="29"/>
      <c r="I31" s="29"/>
      <c r="J31" s="29"/>
      <c r="K31" s="29"/>
      <c r="L31" s="29"/>
      <c r="M31" s="29"/>
      <c r="N31" s="31" t="str">
        <f t="shared" si="7"/>
        <v/>
      </c>
    </row>
    <row r="32" spans="1:14" x14ac:dyDescent="0.2">
      <c r="A32" t="str">
        <f>IFERROR(IF(AND(A27=A28,A28=A29,A29=A30,A30=A31),IF(A31+1&gt;MATCH(0,Input_Lieferant!$B$9:$B$158,-1),"",A31+1),A31),"")</f>
        <v/>
      </c>
      <c r="B32" s="29"/>
      <c r="C32" s="29" t="str">
        <f t="shared" si="5"/>
        <v/>
      </c>
      <c r="D32" s="235" t="str">
        <f t="shared" si="2"/>
        <v/>
      </c>
      <c r="E32" s="29"/>
      <c r="G32" s="29" t="str">
        <f t="shared" si="6"/>
        <v/>
      </c>
      <c r="H32" s="29"/>
      <c r="I32" s="29"/>
      <c r="J32" s="29"/>
      <c r="K32" s="29"/>
      <c r="L32" s="29"/>
      <c r="M32" s="29"/>
      <c r="N32" s="31" t="str">
        <f t="shared" si="7"/>
        <v/>
      </c>
    </row>
    <row r="33" spans="1:14" x14ac:dyDescent="0.2">
      <c r="A33" t="str">
        <f>IFERROR(IF(AND(A28=A29,A29=A30,A30=A31,A31=A32),IF(A32+1&gt;MATCH(0,Input_Lieferant!$B$9:$B$158,-1),"",A32+1),A32),"")</f>
        <v/>
      </c>
      <c r="B33" s="29"/>
      <c r="C33" s="29" t="str">
        <f t="shared" si="5"/>
        <v/>
      </c>
      <c r="D33" s="235" t="str">
        <f t="shared" si="2"/>
        <v/>
      </c>
      <c r="E33" s="29"/>
      <c r="G33" s="29" t="str">
        <f t="shared" si="6"/>
        <v/>
      </c>
      <c r="H33" s="29"/>
      <c r="I33" s="29"/>
      <c r="J33" s="29"/>
      <c r="K33" s="29"/>
      <c r="L33" s="29"/>
      <c r="M33" s="29"/>
      <c r="N33" s="31" t="str">
        <f t="shared" si="7"/>
        <v/>
      </c>
    </row>
    <row r="34" spans="1:14" x14ac:dyDescent="0.2">
      <c r="A34" t="str">
        <f>IFERROR(IF(AND(A29=A30,A30=A31,A31=A32,A32=A33),IF(A33+1&gt;MATCH(0,Input_Lieferant!$B$9:$B$158,-1),"",A33+1),A33),"")</f>
        <v/>
      </c>
      <c r="B34" s="29"/>
      <c r="C34" s="29" t="str">
        <f t="shared" si="5"/>
        <v/>
      </c>
      <c r="D34" s="235" t="str">
        <f t="shared" si="2"/>
        <v/>
      </c>
      <c r="E34" s="29"/>
      <c r="G34" s="29" t="str">
        <f t="shared" si="6"/>
        <v/>
      </c>
      <c r="H34" s="29"/>
      <c r="I34" s="29"/>
      <c r="J34" s="29"/>
      <c r="K34" s="29"/>
      <c r="L34" s="29"/>
      <c r="M34" s="29"/>
      <c r="N34" s="31" t="str">
        <f t="shared" si="7"/>
        <v/>
      </c>
    </row>
    <row r="35" spans="1:14" x14ac:dyDescent="0.2">
      <c r="A35" t="str">
        <f>IFERROR(IF(AND(A30=A31,A31=A32,A32=A33,A33=A34),IF(A34+1&gt;MATCH(0,Input_Lieferant!$B$9:$B$158,-1),"",A34+1),A34),"")</f>
        <v/>
      </c>
      <c r="B35" s="29"/>
      <c r="C35" s="29" t="str">
        <f t="shared" si="5"/>
        <v/>
      </c>
      <c r="D35" s="235" t="str">
        <f t="shared" si="2"/>
        <v/>
      </c>
      <c r="E35" s="29"/>
      <c r="G35" s="29" t="str">
        <f t="shared" si="6"/>
        <v/>
      </c>
      <c r="H35" s="29"/>
      <c r="I35" s="29"/>
      <c r="J35" s="29"/>
      <c r="K35" s="29"/>
      <c r="L35" s="29"/>
      <c r="M35" s="29"/>
      <c r="N35" s="31" t="str">
        <f t="shared" si="7"/>
        <v/>
      </c>
    </row>
    <row r="36" spans="1:14" x14ac:dyDescent="0.2">
      <c r="A36" t="str">
        <f>IFERROR(IF(AND(A31=A32,A32=A33,A33=A34,A34=A35),IF(A35+1&gt;MATCH(0,Input_Lieferant!$B$9:$B$158,-1),"",A35+1),A35),"")</f>
        <v/>
      </c>
      <c r="B36" s="29"/>
      <c r="C36" s="29" t="str">
        <f t="shared" si="5"/>
        <v/>
      </c>
      <c r="D36" s="235" t="str">
        <f t="shared" si="2"/>
        <v/>
      </c>
      <c r="E36" s="29"/>
      <c r="G36" s="29" t="str">
        <f t="shared" si="6"/>
        <v/>
      </c>
      <c r="H36" s="29"/>
      <c r="I36" s="29"/>
      <c r="J36" s="29"/>
      <c r="K36" s="29"/>
      <c r="L36" s="29"/>
      <c r="M36" s="29"/>
      <c r="N36" s="31" t="str">
        <f t="shared" si="7"/>
        <v/>
      </c>
    </row>
    <row r="37" spans="1:14" x14ac:dyDescent="0.2">
      <c r="A37" t="str">
        <f>IFERROR(IF(AND(A32=A33,A33=A34,A34=A35,A35=A36),IF(A36+1&gt;MATCH(0,Input_Lieferant!$B$9:$B$158,-1),"",A36+1),A36),"")</f>
        <v/>
      </c>
      <c r="B37" s="29"/>
      <c r="C37" s="29" t="str">
        <f t="shared" si="5"/>
        <v/>
      </c>
      <c r="D37" s="235" t="str">
        <f t="shared" si="2"/>
        <v/>
      </c>
      <c r="E37" s="29"/>
      <c r="G37" s="29" t="str">
        <f t="shared" si="6"/>
        <v/>
      </c>
      <c r="H37" s="29"/>
      <c r="I37" s="29"/>
      <c r="J37" s="29"/>
      <c r="K37" s="29"/>
      <c r="L37" s="29"/>
      <c r="M37" s="29"/>
      <c r="N37" s="31" t="str">
        <f t="shared" si="7"/>
        <v/>
      </c>
    </row>
    <row r="38" spans="1:14" x14ac:dyDescent="0.2">
      <c r="A38" t="str">
        <f>IFERROR(IF(AND(A33=A34,A34=A35,A35=A36,A36=A37),IF(A37+1&gt;MATCH(0,Input_Lieferant!$B$9:$B$158,-1),"",A37+1),A37),"")</f>
        <v/>
      </c>
      <c r="B38" s="29"/>
      <c r="C38" s="29" t="str">
        <f t="shared" si="5"/>
        <v/>
      </c>
      <c r="D38" s="235" t="str">
        <f t="shared" si="2"/>
        <v/>
      </c>
      <c r="E38" s="29"/>
      <c r="G38" s="29" t="str">
        <f t="shared" si="6"/>
        <v/>
      </c>
      <c r="H38" s="29"/>
      <c r="I38" s="29"/>
      <c r="J38" s="29"/>
      <c r="K38" s="29"/>
      <c r="L38" s="29"/>
      <c r="M38" s="29"/>
      <c r="N38" s="31" t="str">
        <f t="shared" si="7"/>
        <v/>
      </c>
    </row>
    <row r="39" spans="1:14" x14ac:dyDescent="0.2">
      <c r="A39" t="str">
        <f>IFERROR(IF(AND(A34=A35,A35=A36,A36=A37,A37=A38),IF(A38+1&gt;MATCH(0,Input_Lieferant!$B$9:$B$158,-1),"",A38+1),A38),"")</f>
        <v/>
      </c>
      <c r="B39" s="29"/>
      <c r="C39" s="29" t="str">
        <f t="shared" si="5"/>
        <v/>
      </c>
      <c r="D39" s="235" t="str">
        <f t="shared" si="2"/>
        <v/>
      </c>
      <c r="E39" s="29"/>
      <c r="G39" s="29" t="str">
        <f t="shared" si="6"/>
        <v/>
      </c>
      <c r="H39" s="29"/>
      <c r="I39" s="29"/>
      <c r="J39" s="29"/>
      <c r="K39" s="29"/>
      <c r="L39" s="29"/>
      <c r="M39" s="29"/>
      <c r="N39" s="31" t="str">
        <f t="shared" si="7"/>
        <v/>
      </c>
    </row>
    <row r="40" spans="1:14" x14ac:dyDescent="0.2">
      <c r="A40" t="str">
        <f>IFERROR(IF(AND(A35=A36,A36=A37,A37=A38,A38=A39),IF(A39+1&gt;MATCH(0,Input_Lieferant!$B$9:$B$158,-1),"",A39+1),A39),"")</f>
        <v/>
      </c>
      <c r="B40" s="29"/>
      <c r="C40" s="29" t="str">
        <f t="shared" si="5"/>
        <v/>
      </c>
      <c r="D40" s="235" t="str">
        <f t="shared" si="2"/>
        <v/>
      </c>
      <c r="E40" s="29"/>
      <c r="G40" s="29" t="str">
        <f t="shared" si="6"/>
        <v/>
      </c>
      <c r="H40" s="29"/>
      <c r="I40" s="29"/>
      <c r="J40" s="29"/>
      <c r="K40" s="29"/>
      <c r="L40" s="29"/>
      <c r="M40" s="29"/>
      <c r="N40" s="31" t="str">
        <f t="shared" si="7"/>
        <v/>
      </c>
    </row>
    <row r="41" spans="1:14" x14ac:dyDescent="0.2">
      <c r="A41" t="str">
        <f>IFERROR(IF(AND(A36=A37,A37=A38,A38=A39,A39=A40),IF(A40+1&gt;MATCH(0,Input_Lieferant!$B$9:$B$158,-1),"",A40+1),A40),"")</f>
        <v/>
      </c>
      <c r="B41" s="29"/>
      <c r="C41" s="29" t="str">
        <f t="shared" si="5"/>
        <v/>
      </c>
      <c r="D41" s="235" t="str">
        <f t="shared" si="2"/>
        <v/>
      </c>
      <c r="E41" s="29"/>
      <c r="G41" s="29" t="str">
        <f t="shared" si="6"/>
        <v/>
      </c>
      <c r="H41" s="29"/>
      <c r="I41" s="29"/>
      <c r="J41" s="29"/>
      <c r="K41" s="29"/>
      <c r="L41" s="29"/>
      <c r="M41" s="29"/>
      <c r="N41" s="31" t="str">
        <f t="shared" si="7"/>
        <v/>
      </c>
    </row>
    <row r="42" spans="1:14" x14ac:dyDescent="0.2">
      <c r="A42" t="str">
        <f>IFERROR(IF(AND(A37=A38,A38=A39,A39=A40,A40=A41),IF(A41+1&gt;MATCH(0,Input_Lieferant!$B$9:$B$158,-1),"",A41+1),A41),"")</f>
        <v/>
      </c>
      <c r="B42" s="29"/>
      <c r="C42" s="29" t="str">
        <f t="shared" si="5"/>
        <v/>
      </c>
      <c r="D42" s="235" t="str">
        <f t="shared" si="2"/>
        <v/>
      </c>
      <c r="E42" s="29"/>
      <c r="G42" s="29" t="str">
        <f t="shared" si="6"/>
        <v/>
      </c>
      <c r="H42" s="29"/>
      <c r="I42" s="29"/>
      <c r="J42" s="29"/>
      <c r="K42" s="29"/>
      <c r="L42" s="29"/>
      <c r="M42" s="29"/>
      <c r="N42" s="31" t="str">
        <f t="shared" si="7"/>
        <v/>
      </c>
    </row>
    <row r="43" spans="1:14" x14ac:dyDescent="0.2">
      <c r="A43" t="str">
        <f>IFERROR(IF(AND(A38=A39,A39=A40,A40=A41,A41=A42),IF(A42+1&gt;MATCH(0,Input_Lieferant!$B$9:$B$158,-1),"",A42+1),A42),"")</f>
        <v/>
      </c>
      <c r="B43" s="29"/>
      <c r="C43" s="29" t="str">
        <f t="shared" si="5"/>
        <v/>
      </c>
      <c r="D43" s="235" t="str">
        <f t="shared" si="2"/>
        <v/>
      </c>
      <c r="E43" s="29"/>
      <c r="G43" s="29" t="str">
        <f t="shared" si="6"/>
        <v/>
      </c>
      <c r="H43" s="29"/>
      <c r="I43" s="29"/>
      <c r="J43" s="29"/>
      <c r="K43" s="29"/>
      <c r="L43" s="29"/>
      <c r="M43" s="29"/>
      <c r="N43" s="31" t="str">
        <f t="shared" si="7"/>
        <v/>
      </c>
    </row>
    <row r="44" spans="1:14" x14ac:dyDescent="0.2">
      <c r="A44" t="str">
        <f>IFERROR(IF(AND(A39=A40,A40=A41,A41=A42,A42=A43),IF(A43+1&gt;MATCH(0,Input_Lieferant!$B$9:$B$158,-1),"",A43+1),A43),"")</f>
        <v/>
      </c>
      <c r="B44" s="29"/>
      <c r="C44" s="29" t="str">
        <f t="shared" si="5"/>
        <v/>
      </c>
      <c r="D44" s="235" t="str">
        <f t="shared" si="2"/>
        <v/>
      </c>
      <c r="E44" s="29"/>
      <c r="G44" s="29" t="str">
        <f t="shared" si="6"/>
        <v/>
      </c>
      <c r="H44" s="29"/>
      <c r="I44" s="29"/>
      <c r="J44" s="29"/>
      <c r="K44" s="29"/>
      <c r="L44" s="29"/>
      <c r="M44" s="29"/>
      <c r="N44" s="31" t="str">
        <f t="shared" si="7"/>
        <v/>
      </c>
    </row>
    <row r="45" spans="1:14" x14ac:dyDescent="0.2">
      <c r="A45" t="str">
        <f>IFERROR(IF(AND(A40=A41,A41=A42,A42=A43,A43=A44),IF(A44+1&gt;MATCH(0,Input_Lieferant!$B$9:$B$158,-1),"",A44+1),A44),"")</f>
        <v/>
      </c>
      <c r="B45" s="29"/>
      <c r="C45" s="29" t="str">
        <f t="shared" si="5"/>
        <v/>
      </c>
      <c r="D45" s="235" t="str">
        <f t="shared" si="2"/>
        <v/>
      </c>
      <c r="E45" s="29"/>
      <c r="G45" s="29" t="str">
        <f t="shared" si="6"/>
        <v/>
      </c>
      <c r="H45" s="29"/>
      <c r="I45" s="29"/>
      <c r="J45" s="29"/>
      <c r="K45" s="29"/>
      <c r="L45" s="29"/>
      <c r="M45" s="29"/>
      <c r="N45" s="31" t="str">
        <f t="shared" si="7"/>
        <v/>
      </c>
    </row>
    <row r="46" spans="1:14" x14ac:dyDescent="0.2">
      <c r="A46" t="str">
        <f>IFERROR(IF(AND(A41=A42,A42=A43,A43=A44,A44=A45),IF(A45+1&gt;MATCH(0,Input_Lieferant!$B$9:$B$158,-1),"",A45+1),A45),"")</f>
        <v/>
      </c>
      <c r="B46" s="29"/>
      <c r="C46" s="29" t="str">
        <f t="shared" si="5"/>
        <v/>
      </c>
      <c r="D46" s="235" t="str">
        <f t="shared" si="2"/>
        <v/>
      </c>
      <c r="E46" s="29"/>
      <c r="G46" s="29" t="str">
        <f t="shared" si="6"/>
        <v/>
      </c>
      <c r="H46" s="29"/>
      <c r="I46" s="29"/>
      <c r="J46" s="29"/>
      <c r="K46" s="29"/>
      <c r="L46" s="29"/>
      <c r="M46" s="29"/>
      <c r="N46" s="31" t="str">
        <f t="shared" si="7"/>
        <v/>
      </c>
    </row>
    <row r="47" spans="1:14" x14ac:dyDescent="0.2">
      <c r="A47" t="str">
        <f>IFERROR(IF(AND(A42=A43,A43=A44,A44=A45,A45=A46),IF(A46+1&gt;MATCH(0,Input_Lieferant!$B$9:$B$158,-1),"",A46+1),A46),"")</f>
        <v/>
      </c>
      <c r="B47" s="29"/>
      <c r="C47" s="29" t="str">
        <f t="shared" si="5"/>
        <v/>
      </c>
      <c r="D47" s="235" t="str">
        <f t="shared" si="2"/>
        <v/>
      </c>
      <c r="E47" s="29"/>
      <c r="G47" s="29" t="str">
        <f t="shared" si="6"/>
        <v/>
      </c>
      <c r="H47" s="29"/>
      <c r="I47" s="29"/>
      <c r="J47" s="29"/>
      <c r="K47" s="29"/>
      <c r="L47" s="29"/>
      <c r="M47" s="29"/>
      <c r="N47" s="31" t="str">
        <f t="shared" si="7"/>
        <v/>
      </c>
    </row>
    <row r="48" spans="1:14" x14ac:dyDescent="0.2">
      <c r="A48" t="str">
        <f>IFERROR(IF(AND(A43=A44,A44=A45,A45=A46,A46=A47),IF(A47+1&gt;MATCH(0,Input_Lieferant!$B$9:$B$158,-1),"",A47+1),A47),"")</f>
        <v/>
      </c>
      <c r="B48" s="29"/>
      <c r="C48" s="29" t="str">
        <f t="shared" si="5"/>
        <v/>
      </c>
      <c r="D48" s="235" t="str">
        <f t="shared" si="2"/>
        <v/>
      </c>
      <c r="E48" s="29"/>
      <c r="G48" s="29" t="str">
        <f t="shared" si="6"/>
        <v/>
      </c>
      <c r="H48" s="29"/>
      <c r="I48" s="29"/>
      <c r="J48" s="29"/>
      <c r="K48" s="29"/>
      <c r="L48" s="29"/>
      <c r="M48" s="29"/>
      <c r="N48" s="31" t="str">
        <f t="shared" si="7"/>
        <v/>
      </c>
    </row>
    <row r="49" spans="1:14" x14ac:dyDescent="0.2">
      <c r="A49" t="str">
        <f>IFERROR(IF(AND(A44=A45,A45=A46,A46=A47,A47=A48),IF(A48+1&gt;MATCH(0,Input_Lieferant!$B$9:$B$158,-1),"",A48+1),A48),"")</f>
        <v/>
      </c>
      <c r="B49" s="29"/>
      <c r="C49" s="29" t="str">
        <f t="shared" si="5"/>
        <v/>
      </c>
      <c r="D49" s="235" t="str">
        <f t="shared" si="2"/>
        <v/>
      </c>
      <c r="E49" s="29"/>
      <c r="G49" s="29" t="str">
        <f t="shared" si="6"/>
        <v/>
      </c>
      <c r="H49" s="29"/>
      <c r="I49" s="29"/>
      <c r="J49" s="29"/>
      <c r="K49" s="29"/>
      <c r="L49" s="29"/>
      <c r="M49" s="29"/>
      <c r="N49" s="31" t="str">
        <f t="shared" si="7"/>
        <v/>
      </c>
    </row>
    <row r="50" spans="1:14" x14ac:dyDescent="0.2">
      <c r="A50" t="str">
        <f>IFERROR(IF(AND(A45=A46,A46=A47,A47=A48,A48=A49),IF(A49+1&gt;MATCH(0,Input_Lieferant!$B$9:$B$158,-1),"",A49+1),A49),"")</f>
        <v/>
      </c>
      <c r="B50" s="29"/>
      <c r="C50" s="29" t="str">
        <f t="shared" si="5"/>
        <v/>
      </c>
      <c r="D50" s="235" t="str">
        <f t="shared" si="2"/>
        <v/>
      </c>
      <c r="E50" s="29"/>
      <c r="G50" s="29" t="str">
        <f t="shared" si="6"/>
        <v/>
      </c>
      <c r="H50" s="29"/>
      <c r="I50" s="29"/>
      <c r="J50" s="29"/>
      <c r="K50" s="29"/>
      <c r="L50" s="29"/>
      <c r="M50" s="29"/>
      <c r="N50" s="31" t="str">
        <f t="shared" si="7"/>
        <v/>
      </c>
    </row>
    <row r="51" spans="1:14" x14ac:dyDescent="0.2">
      <c r="A51" t="str">
        <f>IFERROR(IF(AND(A46=A47,A47=A48,A48=A49,A49=A50),IF(A50+1&gt;MATCH(0,Input_Lieferant!$B$9:$B$158,-1),"",A50+1),A50),"")</f>
        <v/>
      </c>
      <c r="B51" s="29"/>
      <c r="C51" s="29" t="str">
        <f t="shared" si="5"/>
        <v/>
      </c>
      <c r="D51" s="235" t="str">
        <f t="shared" si="2"/>
        <v/>
      </c>
      <c r="E51" s="29"/>
      <c r="G51" s="29" t="str">
        <f t="shared" si="6"/>
        <v/>
      </c>
      <c r="H51" s="29"/>
      <c r="I51" s="29"/>
      <c r="J51" s="29"/>
      <c r="K51" s="29"/>
      <c r="L51" s="29"/>
      <c r="M51" s="29"/>
      <c r="N51" s="31" t="str">
        <f t="shared" si="7"/>
        <v/>
      </c>
    </row>
    <row r="52" spans="1:14" x14ac:dyDescent="0.2">
      <c r="A52" t="str">
        <f>IFERROR(IF(AND(A47=A48,A48=A49,A49=A50,A50=A51),IF(A51+1&gt;MATCH(0,Input_Lieferant!$B$9:$B$158,-1),"",A51+1),A51),"")</f>
        <v/>
      </c>
      <c r="B52" s="29"/>
      <c r="C52" s="29" t="str">
        <f t="shared" si="5"/>
        <v/>
      </c>
      <c r="D52" s="235" t="str">
        <f t="shared" si="2"/>
        <v/>
      </c>
      <c r="E52" s="29"/>
      <c r="G52" s="29" t="str">
        <f t="shared" si="6"/>
        <v/>
      </c>
      <c r="H52" s="29"/>
      <c r="I52" s="29"/>
      <c r="J52" s="29"/>
      <c r="K52" s="29"/>
      <c r="L52" s="29"/>
      <c r="M52" s="29"/>
      <c r="N52" s="31" t="str">
        <f t="shared" si="7"/>
        <v/>
      </c>
    </row>
    <row r="53" spans="1:14" x14ac:dyDescent="0.2">
      <c r="A53" t="str">
        <f>IFERROR(IF(AND(A48=A49,A49=A50,A50=A51,A51=A52),IF(A52+1&gt;MATCH(0,Input_Lieferant!$B$9:$B$158,-1),"",A52+1),A52),"")</f>
        <v/>
      </c>
      <c r="B53" s="29"/>
      <c r="C53" s="29" t="str">
        <f t="shared" si="5"/>
        <v/>
      </c>
      <c r="D53" s="235" t="str">
        <f t="shared" si="2"/>
        <v/>
      </c>
      <c r="E53" s="29"/>
      <c r="G53" s="29" t="str">
        <f t="shared" si="6"/>
        <v/>
      </c>
      <c r="H53" s="29"/>
      <c r="I53" s="29"/>
      <c r="J53" s="29"/>
      <c r="K53" s="29"/>
      <c r="L53" s="29"/>
      <c r="M53" s="29"/>
      <c r="N53" s="31" t="str">
        <f t="shared" si="7"/>
        <v/>
      </c>
    </row>
    <row r="54" spans="1:14" x14ac:dyDescent="0.2">
      <c r="A54" t="str">
        <f>IFERROR(IF(AND(A49=A50,A50=A51,A51=A52,A52=A53),IF(A53+1&gt;MATCH(0,Input_Lieferant!$B$9:$B$158,-1),"",A53+1),A53),"")</f>
        <v/>
      </c>
      <c r="B54" s="29"/>
      <c r="C54" s="29" t="str">
        <f t="shared" si="5"/>
        <v/>
      </c>
      <c r="D54" s="235" t="str">
        <f t="shared" si="2"/>
        <v/>
      </c>
      <c r="E54" s="29"/>
      <c r="G54" s="29" t="str">
        <f t="shared" si="6"/>
        <v/>
      </c>
      <c r="H54" s="29"/>
      <c r="I54" s="29"/>
      <c r="J54" s="29"/>
      <c r="K54" s="29"/>
      <c r="L54" s="29"/>
      <c r="M54" s="29"/>
      <c r="N54" s="31" t="str">
        <f t="shared" si="7"/>
        <v/>
      </c>
    </row>
    <row r="55" spans="1:14" x14ac:dyDescent="0.2">
      <c r="A55" t="str">
        <f>IFERROR(IF(AND(A50=A51,A51=A52,A52=A53,A53=A54),IF(A54+1&gt;MATCH(0,Input_Lieferant!$B$9:$B$158,-1),"",A54+1),A54),"")</f>
        <v/>
      </c>
      <c r="B55" s="29"/>
      <c r="C55" s="29" t="str">
        <f t="shared" si="5"/>
        <v/>
      </c>
      <c r="D55" s="235" t="str">
        <f t="shared" si="2"/>
        <v/>
      </c>
      <c r="E55" s="29"/>
      <c r="G55" s="29" t="str">
        <f t="shared" si="6"/>
        <v/>
      </c>
      <c r="H55" s="29"/>
      <c r="I55" s="29"/>
      <c r="J55" s="29"/>
      <c r="K55" s="29"/>
      <c r="L55" s="29"/>
      <c r="M55" s="29"/>
      <c r="N55" s="31" t="str">
        <f t="shared" si="7"/>
        <v/>
      </c>
    </row>
    <row r="56" spans="1:14" x14ac:dyDescent="0.2">
      <c r="A56" t="str">
        <f>IFERROR(IF(AND(A51=A52,A52=A53,A53=A54,A54=A55),IF(A55+1&gt;MATCH(0,Input_Lieferant!$B$9:$B$158,-1),"",A55+1),A55),"")</f>
        <v/>
      </c>
      <c r="B56" s="29"/>
      <c r="C56" s="29" t="str">
        <f t="shared" si="5"/>
        <v/>
      </c>
      <c r="D56" s="235" t="str">
        <f t="shared" si="2"/>
        <v/>
      </c>
      <c r="E56" s="29"/>
      <c r="G56" s="29" t="str">
        <f t="shared" si="6"/>
        <v/>
      </c>
      <c r="H56" s="29"/>
      <c r="I56" s="29"/>
      <c r="J56" s="29"/>
      <c r="K56" s="29"/>
      <c r="L56" s="29"/>
      <c r="M56" s="29"/>
      <c r="N56" s="31" t="str">
        <f t="shared" si="7"/>
        <v/>
      </c>
    </row>
    <row r="57" spans="1:14" x14ac:dyDescent="0.2">
      <c r="A57" t="str">
        <f>IFERROR(IF(AND(A52=A53,A53=A54,A54=A55,A55=A56),IF(A56+1&gt;MATCH(0,Input_Lieferant!$B$9:$B$158,-1),"",A56+1),A56),"")</f>
        <v/>
      </c>
      <c r="B57" s="29"/>
      <c r="C57" s="29" t="str">
        <f t="shared" si="5"/>
        <v/>
      </c>
      <c r="D57" s="235" t="str">
        <f t="shared" si="2"/>
        <v/>
      </c>
      <c r="E57" s="29"/>
      <c r="G57" s="29" t="str">
        <f t="shared" si="6"/>
        <v/>
      </c>
      <c r="H57" s="29"/>
      <c r="I57" s="29"/>
      <c r="J57" s="29"/>
      <c r="K57" s="29"/>
      <c r="L57" s="29"/>
      <c r="M57" s="29"/>
      <c r="N57" s="31" t="str">
        <f t="shared" si="7"/>
        <v/>
      </c>
    </row>
    <row r="58" spans="1:14" x14ac:dyDescent="0.2">
      <c r="A58" t="str">
        <f>IFERROR(IF(AND(A53=A54,A54=A55,A55=A56,A56=A57),IF(A57+1&gt;MATCH(0,Input_Lieferant!$B$9:$B$158,-1),"",A57+1),A57),"")</f>
        <v/>
      </c>
      <c r="B58" s="29"/>
      <c r="C58" s="29" t="str">
        <f t="shared" si="5"/>
        <v/>
      </c>
      <c r="D58" s="235" t="str">
        <f t="shared" si="2"/>
        <v/>
      </c>
      <c r="E58" s="29"/>
      <c r="G58" s="29" t="str">
        <f t="shared" si="6"/>
        <v/>
      </c>
      <c r="H58" s="29"/>
      <c r="I58" s="29"/>
      <c r="J58" s="29"/>
      <c r="K58" s="29"/>
      <c r="L58" s="29"/>
      <c r="M58" s="29"/>
      <c r="N58" s="31" t="str">
        <f t="shared" si="7"/>
        <v/>
      </c>
    </row>
    <row r="59" spans="1:14" x14ac:dyDescent="0.2">
      <c r="A59" t="str">
        <f>IFERROR(IF(AND(A54=A55,A55=A56,A56=A57,A57=A58),IF(A58+1&gt;MATCH(0,Input_Lieferant!$B$9:$B$158,-1),"",A58+1),A58),"")</f>
        <v/>
      </c>
      <c r="B59" s="29"/>
      <c r="C59" s="29" t="str">
        <f t="shared" si="5"/>
        <v/>
      </c>
      <c r="D59" s="235" t="str">
        <f t="shared" si="2"/>
        <v/>
      </c>
      <c r="E59" s="29"/>
      <c r="G59" s="29" t="str">
        <f t="shared" si="6"/>
        <v/>
      </c>
      <c r="H59" s="29"/>
      <c r="I59" s="29"/>
      <c r="J59" s="29"/>
      <c r="K59" s="29"/>
      <c r="L59" s="29"/>
      <c r="M59" s="29"/>
      <c r="N59" s="31" t="str">
        <f t="shared" si="7"/>
        <v/>
      </c>
    </row>
    <row r="60" spans="1:14" x14ac:dyDescent="0.2">
      <c r="A60" t="str">
        <f>IFERROR(IF(AND(A55=A56,A56=A57,A57=A58,A58=A59),IF(A59+1&gt;MATCH(0,Input_Lieferant!$B$9:$B$158,-1),"",A59+1),A59),"")</f>
        <v/>
      </c>
      <c r="B60" s="29"/>
      <c r="C60" s="29" t="str">
        <f t="shared" si="5"/>
        <v/>
      </c>
      <c r="D60" s="235" t="str">
        <f t="shared" si="2"/>
        <v/>
      </c>
      <c r="E60" s="29"/>
      <c r="G60" s="29" t="str">
        <f t="shared" si="6"/>
        <v/>
      </c>
      <c r="H60" s="29"/>
      <c r="I60" s="29"/>
      <c r="J60" s="29"/>
      <c r="K60" s="29"/>
      <c r="L60" s="29"/>
      <c r="M60" s="29"/>
      <c r="N60" s="31" t="str">
        <f t="shared" si="7"/>
        <v/>
      </c>
    </row>
    <row r="61" spans="1:14" x14ac:dyDescent="0.2">
      <c r="A61" t="str">
        <f>IFERROR(IF(AND(A56=A57,A57=A58,A58=A59,A59=A60),IF(A60+1&gt;MATCH(0,Input_Lieferant!$B$9:$B$158,-1),"",A60+1),A60),"")</f>
        <v/>
      </c>
      <c r="B61" s="29"/>
      <c r="C61" s="29" t="str">
        <f t="shared" si="5"/>
        <v/>
      </c>
      <c r="D61" s="235" t="str">
        <f t="shared" si="2"/>
        <v/>
      </c>
      <c r="E61" s="29"/>
      <c r="G61" s="29" t="str">
        <f t="shared" si="6"/>
        <v/>
      </c>
      <c r="H61" s="29"/>
      <c r="I61" s="29"/>
      <c r="J61" s="29"/>
      <c r="K61" s="29"/>
      <c r="L61" s="29"/>
      <c r="M61" s="29"/>
      <c r="N61" s="31" t="str">
        <f t="shared" si="7"/>
        <v/>
      </c>
    </row>
    <row r="62" spans="1:14" x14ac:dyDescent="0.2">
      <c r="A62" t="str">
        <f>IFERROR(IF(AND(A57=A58,A58=A59,A59=A60,A60=A61),IF(A61+1&gt;MATCH(0,Input_Lieferant!$B$9:$B$158,-1),"",A61+1),A61),"")</f>
        <v/>
      </c>
      <c r="B62" s="29"/>
      <c r="C62" s="29" t="str">
        <f t="shared" si="5"/>
        <v/>
      </c>
      <c r="D62" s="235" t="str">
        <f t="shared" si="2"/>
        <v/>
      </c>
      <c r="E62" s="29"/>
      <c r="G62" s="29" t="str">
        <f t="shared" si="6"/>
        <v/>
      </c>
      <c r="H62" s="29"/>
      <c r="I62" s="29"/>
      <c r="J62" s="29"/>
      <c r="K62" s="29"/>
      <c r="L62" s="29"/>
      <c r="M62" s="29"/>
      <c r="N62" s="31" t="str">
        <f t="shared" si="7"/>
        <v/>
      </c>
    </row>
    <row r="63" spans="1:14" x14ac:dyDescent="0.2">
      <c r="A63" t="str">
        <f>IFERROR(IF(AND(A58=A59,A59=A60,A60=A61,A61=A62),IF(A62+1&gt;MATCH(0,Input_Lieferant!$B$9:$B$158,-1),"",A62+1),A62),"")</f>
        <v/>
      </c>
      <c r="B63" s="29"/>
      <c r="C63" s="29" t="str">
        <f t="shared" si="5"/>
        <v/>
      </c>
      <c r="D63" s="235" t="str">
        <f t="shared" si="2"/>
        <v/>
      </c>
      <c r="E63" s="29"/>
      <c r="G63" s="29" t="str">
        <f t="shared" si="6"/>
        <v/>
      </c>
      <c r="H63" s="29"/>
      <c r="I63" s="29"/>
      <c r="J63" s="29"/>
      <c r="K63" s="29"/>
      <c r="L63" s="29"/>
      <c r="M63" s="29"/>
      <c r="N63" s="31" t="str">
        <f t="shared" si="7"/>
        <v/>
      </c>
    </row>
    <row r="64" spans="1:14" x14ac:dyDescent="0.2">
      <c r="A64" t="str">
        <f>IFERROR(IF(AND(A59=A60,A60=A61,A61=A62,A62=A63),IF(A63+1&gt;MATCH(0,Input_Lieferant!$B$9:$B$158,-1),"",A63+1),A63),"")</f>
        <v/>
      </c>
      <c r="B64" s="29"/>
      <c r="C64" s="29" t="str">
        <f t="shared" si="5"/>
        <v/>
      </c>
      <c r="D64" s="235" t="str">
        <f t="shared" si="2"/>
        <v/>
      </c>
      <c r="E64" s="29"/>
      <c r="G64" s="29" t="str">
        <f t="shared" si="6"/>
        <v/>
      </c>
      <c r="H64" s="29"/>
      <c r="I64" s="29"/>
      <c r="J64" s="29"/>
      <c r="K64" s="29"/>
      <c r="L64" s="29"/>
      <c r="M64" s="29"/>
      <c r="N64" s="31" t="str">
        <f t="shared" si="7"/>
        <v/>
      </c>
    </row>
    <row r="65" spans="1:14" x14ac:dyDescent="0.2">
      <c r="A65" t="str">
        <f>IFERROR(IF(AND(A60=A61,A61=A62,A62=A63,A63=A64),IF(A64+1&gt;MATCH(0,Input_Lieferant!$B$9:$B$158,-1),"",A64+1),A64),"")</f>
        <v/>
      </c>
      <c r="B65" s="29"/>
      <c r="C65" s="29" t="str">
        <f t="shared" si="5"/>
        <v/>
      </c>
      <c r="D65" s="235" t="str">
        <f t="shared" si="2"/>
        <v/>
      </c>
      <c r="E65" s="29"/>
      <c r="G65" s="29" t="str">
        <f t="shared" si="6"/>
        <v/>
      </c>
      <c r="H65" s="29"/>
      <c r="I65" s="29"/>
      <c r="J65" s="29"/>
      <c r="K65" s="29"/>
      <c r="L65" s="29"/>
      <c r="M65" s="29"/>
      <c r="N65" s="31" t="str">
        <f t="shared" si="7"/>
        <v/>
      </c>
    </row>
    <row r="66" spans="1:14" x14ac:dyDescent="0.2">
      <c r="A66" t="str">
        <f>IFERROR(IF(AND(A61=A62,A62=A63,A63=A64,A64=A65),IF(A65+1&gt;MATCH(0,Input_Lieferant!$B$9:$B$158,-1),"",A65+1),A65),"")</f>
        <v/>
      </c>
      <c r="B66" s="29"/>
      <c r="C66" s="29" t="str">
        <f t="shared" si="5"/>
        <v/>
      </c>
      <c r="D66" s="235" t="str">
        <f t="shared" si="2"/>
        <v/>
      </c>
      <c r="E66" s="29"/>
      <c r="G66" s="29" t="str">
        <f t="shared" si="6"/>
        <v/>
      </c>
      <c r="H66" s="29"/>
      <c r="I66" s="29"/>
      <c r="J66" s="29"/>
      <c r="K66" s="29"/>
      <c r="L66" s="29"/>
      <c r="M66" s="29"/>
      <c r="N66" s="31" t="str">
        <f t="shared" si="7"/>
        <v/>
      </c>
    </row>
    <row r="67" spans="1:14" x14ac:dyDescent="0.2">
      <c r="A67" t="str">
        <f>IFERROR(IF(AND(A62=A63,A63=A64,A64=A65,A65=A66),IF(A66+1&gt;MATCH(0,Input_Lieferant!$B$9:$B$158,-1),"",A66+1),A66),"")</f>
        <v/>
      </c>
      <c r="B67" s="29"/>
      <c r="C67" s="29" t="str">
        <f t="shared" si="5"/>
        <v/>
      </c>
      <c r="D67" s="235" t="str">
        <f t="shared" si="2"/>
        <v/>
      </c>
      <c r="E67" s="29"/>
      <c r="G67" s="29" t="str">
        <f t="shared" si="6"/>
        <v/>
      </c>
      <c r="H67" s="29"/>
      <c r="I67" s="29"/>
      <c r="J67" s="29"/>
      <c r="K67" s="29"/>
      <c r="L67" s="29"/>
      <c r="M67" s="29"/>
      <c r="N67" s="31" t="str">
        <f t="shared" si="7"/>
        <v/>
      </c>
    </row>
    <row r="68" spans="1:14" x14ac:dyDescent="0.2">
      <c r="A68" t="str">
        <f>IFERROR(IF(AND(A63=A64,A64=A65,A65=A66,A66=A67),IF(A67+1&gt;MATCH(0,Input_Lieferant!$B$9:$B$158,-1),"",A67+1),A67),"")</f>
        <v/>
      </c>
      <c r="B68" s="29"/>
      <c r="C68" s="29" t="str">
        <f t="shared" si="5"/>
        <v/>
      </c>
      <c r="D68" s="235" t="str">
        <f t="shared" si="2"/>
        <v/>
      </c>
      <c r="E68" s="29"/>
      <c r="G68" s="29" t="str">
        <f t="shared" si="6"/>
        <v/>
      </c>
      <c r="H68" s="29"/>
      <c r="I68" s="29"/>
      <c r="J68" s="29"/>
      <c r="K68" s="29"/>
      <c r="L68" s="29"/>
      <c r="M68" s="29"/>
      <c r="N68" s="31" t="str">
        <f t="shared" si="7"/>
        <v/>
      </c>
    </row>
    <row r="69" spans="1:14" x14ac:dyDescent="0.2">
      <c r="A69" t="str">
        <f>IFERROR(IF(AND(A64=A65,A65=A66,A66=A67,A67=A68),IF(A68+1&gt;MATCH(0,Input_Lieferant!$B$9:$B$158,-1),"",A68+1),A68),"")</f>
        <v/>
      </c>
      <c r="B69" s="29"/>
      <c r="C69" s="29" t="str">
        <f t="shared" si="5"/>
        <v/>
      </c>
      <c r="D69" s="235" t="str">
        <f t="shared" ref="D69:D132" si="8">IF(LEN(A69)&gt;0,"0000","")</f>
        <v/>
      </c>
      <c r="E69" s="29"/>
      <c r="G69" s="29" t="str">
        <f t="shared" si="6"/>
        <v/>
      </c>
      <c r="H69" s="29"/>
      <c r="I69" s="29"/>
      <c r="J69" s="29"/>
      <c r="K69" s="29"/>
      <c r="L69" s="29"/>
      <c r="M69" s="29"/>
      <c r="N69" s="31" t="str">
        <f t="shared" si="7"/>
        <v/>
      </c>
    </row>
    <row r="70" spans="1:14" x14ac:dyDescent="0.2">
      <c r="A70" t="str">
        <f>IFERROR(IF(AND(A65=A66,A66=A67,A67=A68,A68=A69),IF(A69+1&gt;MATCH(0,Input_Lieferant!$B$9:$B$158,-1),"",A69+1),A69),"")</f>
        <v/>
      </c>
      <c r="B70" s="29"/>
      <c r="C70" s="29" t="str">
        <f t="shared" si="5"/>
        <v/>
      </c>
      <c r="D70" s="235" t="str">
        <f t="shared" si="8"/>
        <v/>
      </c>
      <c r="E70" s="29"/>
      <c r="G70" s="29" t="str">
        <f t="shared" si="6"/>
        <v/>
      </c>
      <c r="H70" s="29"/>
      <c r="I70" s="29"/>
      <c r="J70" s="29"/>
      <c r="K70" s="29"/>
      <c r="L70" s="29"/>
      <c r="M70" s="29"/>
      <c r="N70" s="31" t="str">
        <f t="shared" si="7"/>
        <v/>
      </c>
    </row>
    <row r="71" spans="1:14" x14ac:dyDescent="0.2">
      <c r="A71" t="str">
        <f>IFERROR(IF(AND(A66=A67,A67=A68,A68=A69,A69=A70),IF(A70+1&gt;MATCH(0,Input_Lieferant!$B$9:$B$158,-1),"",A70+1),A70),"")</f>
        <v/>
      </c>
      <c r="B71" s="29"/>
      <c r="C71" s="29" t="str">
        <f t="shared" si="5"/>
        <v/>
      </c>
      <c r="D71" s="235" t="str">
        <f t="shared" si="8"/>
        <v/>
      </c>
      <c r="E71" s="29"/>
      <c r="G71" s="29" t="str">
        <f t="shared" si="6"/>
        <v/>
      </c>
      <c r="H71" s="29"/>
      <c r="I71" s="29"/>
      <c r="J71" s="29"/>
      <c r="K71" s="29"/>
      <c r="L71" s="29"/>
      <c r="M71" s="29"/>
      <c r="N71" s="31" t="str">
        <f t="shared" si="7"/>
        <v/>
      </c>
    </row>
    <row r="72" spans="1:14" x14ac:dyDescent="0.2">
      <c r="A72" t="str">
        <f>IFERROR(IF(AND(A67=A68,A68=A69,A69=A70,A70=A71),IF(A71+1&gt;MATCH(0,Input_Lieferant!$B$9:$B$158,-1),"",A71+1),A71),"")</f>
        <v/>
      </c>
      <c r="B72" s="29"/>
      <c r="C72" s="29" t="str">
        <f t="shared" ref="C72:C135" si="9">IF(A72="","","001")</f>
        <v/>
      </c>
      <c r="D72" s="235" t="str">
        <f t="shared" si="8"/>
        <v/>
      </c>
      <c r="E72" s="29"/>
      <c r="G72" s="29" t="str">
        <f t="shared" ref="G72:G135" si="10">IF(A72="","",1)</f>
        <v/>
      </c>
      <c r="H72" s="29"/>
      <c r="I72" s="29"/>
      <c r="J72" s="29"/>
      <c r="K72" s="29"/>
      <c r="L72" s="29"/>
      <c r="M72" s="29"/>
      <c r="N72" s="31" t="str">
        <f t="shared" si="7"/>
        <v/>
      </c>
    </row>
    <row r="73" spans="1:14" x14ac:dyDescent="0.2">
      <c r="A73" t="str">
        <f>IFERROR(IF(AND(A68=A69,A69=A70,A70=A71,A71=A72),IF(A72+1&gt;MATCH(0,Input_Lieferant!$B$9:$B$158,-1),"",A72+1),A72),"")</f>
        <v/>
      </c>
      <c r="B73" s="29"/>
      <c r="C73" s="29" t="str">
        <f t="shared" si="9"/>
        <v/>
      </c>
      <c r="D73" s="235" t="str">
        <f t="shared" si="8"/>
        <v/>
      </c>
      <c r="E73" s="29"/>
      <c r="G73" s="29" t="str">
        <f t="shared" si="10"/>
        <v/>
      </c>
      <c r="H73" s="29"/>
      <c r="I73" s="29"/>
      <c r="J73" s="29"/>
      <c r="K73" s="29"/>
      <c r="L73" s="29"/>
      <c r="M73" s="29"/>
      <c r="N73" s="31" t="str">
        <f t="shared" si="7"/>
        <v/>
      </c>
    </row>
    <row r="74" spans="1:14" x14ac:dyDescent="0.2">
      <c r="A74" t="str">
        <f>IFERROR(IF(AND(A69=A70,A70=A71,A71=A72,A72=A73),IF(A73+1&gt;MATCH(0,Input_Lieferant!$B$9:$B$158,-1),"",A73+1),A73),"")</f>
        <v/>
      </c>
      <c r="B74" s="29"/>
      <c r="C74" s="29" t="str">
        <f t="shared" si="9"/>
        <v/>
      </c>
      <c r="D74" s="235" t="str">
        <f t="shared" si="8"/>
        <v/>
      </c>
      <c r="E74" s="29"/>
      <c r="G74" s="29" t="str">
        <f t="shared" si="10"/>
        <v/>
      </c>
      <c r="H74" s="29"/>
      <c r="I74" s="29"/>
      <c r="J74" s="29"/>
      <c r="K74" s="29"/>
      <c r="L74" s="29"/>
      <c r="M74" s="29"/>
      <c r="N74" s="31" t="str">
        <f t="shared" si="7"/>
        <v/>
      </c>
    </row>
    <row r="75" spans="1:14" x14ac:dyDescent="0.2">
      <c r="A75" t="str">
        <f>IFERROR(IF(AND(A70=A71,A71=A72,A72=A73,A73=A74),IF(A74+1&gt;MATCH(0,Input_Lieferant!$B$9:$B$158,-1),"",A74+1),A74),"")</f>
        <v/>
      </c>
      <c r="B75" s="29"/>
      <c r="C75" s="29" t="str">
        <f t="shared" si="9"/>
        <v/>
      </c>
      <c r="D75" s="235" t="str">
        <f t="shared" si="8"/>
        <v/>
      </c>
      <c r="E75" s="29"/>
      <c r="G75" s="29" t="str">
        <f t="shared" si="10"/>
        <v/>
      </c>
      <c r="H75" s="29"/>
      <c r="I75" s="29"/>
      <c r="J75" s="29"/>
      <c r="K75" s="29"/>
      <c r="L75" s="29"/>
      <c r="M75" s="29"/>
      <c r="N75" s="31" t="str">
        <f t="shared" si="7"/>
        <v/>
      </c>
    </row>
    <row r="76" spans="1:14" x14ac:dyDescent="0.2">
      <c r="A76" t="str">
        <f>IFERROR(IF(AND(A71=A72,A72=A73,A73=A74,A74=A75),IF(A75+1&gt;MATCH(0,Input_Lieferant!$B$9:$B$158,-1),"",A75+1),A75),"")</f>
        <v/>
      </c>
      <c r="B76" s="29"/>
      <c r="C76" s="29" t="str">
        <f t="shared" si="9"/>
        <v/>
      </c>
      <c r="D76" s="235" t="str">
        <f t="shared" si="8"/>
        <v/>
      </c>
      <c r="E76" s="29"/>
      <c r="G76" s="29" t="str">
        <f t="shared" si="10"/>
        <v/>
      </c>
      <c r="H76" s="29"/>
      <c r="I76" s="29"/>
      <c r="J76" s="29"/>
      <c r="K76" s="29"/>
      <c r="L76" s="29"/>
      <c r="M76" s="29"/>
      <c r="N76" s="31" t="str">
        <f t="shared" ref="N76:N139" si="11">IF(A76="","",N71)</f>
        <v/>
      </c>
    </row>
    <row r="77" spans="1:14" x14ac:dyDescent="0.2">
      <c r="A77" t="str">
        <f>IFERROR(IF(AND(A72=A73,A73=A74,A74=A75,A75=A76),IF(A76+1&gt;MATCH(0,Input_Lieferant!$B$9:$B$158,-1),"",A76+1),A76),"")</f>
        <v/>
      </c>
      <c r="B77" s="29"/>
      <c r="C77" s="29" t="str">
        <f t="shared" si="9"/>
        <v/>
      </c>
      <c r="D77" s="235" t="str">
        <f t="shared" si="8"/>
        <v/>
      </c>
      <c r="E77" s="29"/>
      <c r="G77" s="29" t="str">
        <f t="shared" si="10"/>
        <v/>
      </c>
      <c r="H77" s="29"/>
      <c r="I77" s="29"/>
      <c r="J77" s="29"/>
      <c r="K77" s="29"/>
      <c r="L77" s="29"/>
      <c r="M77" s="29"/>
      <c r="N77" s="31" t="str">
        <f t="shared" si="11"/>
        <v/>
      </c>
    </row>
    <row r="78" spans="1:14" x14ac:dyDescent="0.2">
      <c r="A78" t="str">
        <f>IFERROR(IF(AND(A73=A74,A74=A75,A75=A76,A76=A77),IF(A77+1&gt;MATCH(0,Input_Lieferant!$B$9:$B$158,-1),"",A77+1),A77),"")</f>
        <v/>
      </c>
      <c r="B78" s="29"/>
      <c r="C78" s="29" t="str">
        <f t="shared" si="9"/>
        <v/>
      </c>
      <c r="D78" s="235" t="str">
        <f t="shared" si="8"/>
        <v/>
      </c>
      <c r="E78" s="29"/>
      <c r="G78" s="29" t="str">
        <f t="shared" si="10"/>
        <v/>
      </c>
      <c r="H78" s="29"/>
      <c r="I78" s="29"/>
      <c r="J78" s="29"/>
      <c r="K78" s="29"/>
      <c r="L78" s="29"/>
      <c r="M78" s="29"/>
      <c r="N78" s="31" t="str">
        <f t="shared" si="11"/>
        <v/>
      </c>
    </row>
    <row r="79" spans="1:14" x14ac:dyDescent="0.2">
      <c r="A79" t="str">
        <f>IFERROR(IF(AND(A74=A75,A75=A76,A76=A77,A77=A78),IF(A78+1&gt;MATCH(0,Input_Lieferant!$B$9:$B$158,-1),"",A78+1),A78),"")</f>
        <v/>
      </c>
      <c r="B79" s="29"/>
      <c r="C79" s="29" t="str">
        <f t="shared" si="9"/>
        <v/>
      </c>
      <c r="D79" s="235" t="str">
        <f t="shared" si="8"/>
        <v/>
      </c>
      <c r="E79" s="29"/>
      <c r="G79" s="29" t="str">
        <f t="shared" si="10"/>
        <v/>
      </c>
      <c r="H79" s="29"/>
      <c r="I79" s="29"/>
      <c r="J79" s="29"/>
      <c r="K79" s="29"/>
      <c r="L79" s="29"/>
      <c r="M79" s="29"/>
      <c r="N79" s="31" t="str">
        <f t="shared" si="11"/>
        <v/>
      </c>
    </row>
    <row r="80" spans="1:14" x14ac:dyDescent="0.2">
      <c r="A80" t="str">
        <f>IFERROR(IF(AND(A75=A76,A76=A77,A77=A78,A78=A79),IF(A79+1&gt;MATCH(0,Input_Lieferant!$B$9:$B$158,-1),"",A79+1),A79),"")</f>
        <v/>
      </c>
      <c r="B80" s="29"/>
      <c r="C80" s="29" t="str">
        <f t="shared" si="9"/>
        <v/>
      </c>
      <c r="D80" s="235" t="str">
        <f t="shared" si="8"/>
        <v/>
      </c>
      <c r="E80" s="29"/>
      <c r="G80" s="29" t="str">
        <f t="shared" si="10"/>
        <v/>
      </c>
      <c r="H80" s="29"/>
      <c r="I80" s="29"/>
      <c r="J80" s="29"/>
      <c r="K80" s="29"/>
      <c r="L80" s="29"/>
      <c r="M80" s="29"/>
      <c r="N80" s="31" t="str">
        <f t="shared" si="11"/>
        <v/>
      </c>
    </row>
    <row r="81" spans="1:14" x14ac:dyDescent="0.2">
      <c r="A81" t="str">
        <f>IFERROR(IF(AND(A76=A77,A77=A78,A78=A79,A79=A80),IF(A80+1&gt;MATCH(0,Input_Lieferant!$B$9:$B$158,-1),"",A80+1),A80),"")</f>
        <v/>
      </c>
      <c r="B81" s="29"/>
      <c r="C81" s="29" t="str">
        <f t="shared" si="9"/>
        <v/>
      </c>
      <c r="D81" s="235" t="str">
        <f t="shared" si="8"/>
        <v/>
      </c>
      <c r="E81" s="29"/>
      <c r="G81" s="29" t="str">
        <f t="shared" si="10"/>
        <v/>
      </c>
      <c r="H81" s="29"/>
      <c r="I81" s="29"/>
      <c r="J81" s="29"/>
      <c r="K81" s="29"/>
      <c r="L81" s="29"/>
      <c r="M81" s="29"/>
      <c r="N81" s="31" t="str">
        <f t="shared" si="11"/>
        <v/>
      </c>
    </row>
    <row r="82" spans="1:14" x14ac:dyDescent="0.2">
      <c r="A82" t="str">
        <f>IFERROR(IF(AND(A77=A78,A78=A79,A79=A80,A80=A81),IF(A81+1&gt;MATCH(0,Input_Lieferant!$B$9:$B$158,-1),"",A81+1),A81),"")</f>
        <v/>
      </c>
      <c r="B82" s="29"/>
      <c r="C82" s="29" t="str">
        <f t="shared" si="9"/>
        <v/>
      </c>
      <c r="D82" s="235" t="str">
        <f t="shared" si="8"/>
        <v/>
      </c>
      <c r="E82" s="29"/>
      <c r="G82" s="29" t="str">
        <f t="shared" si="10"/>
        <v/>
      </c>
      <c r="H82" s="29"/>
      <c r="I82" s="29"/>
      <c r="J82" s="29"/>
      <c r="K82" s="29"/>
      <c r="L82" s="29"/>
      <c r="M82" s="29"/>
      <c r="N82" s="31" t="str">
        <f t="shared" si="11"/>
        <v/>
      </c>
    </row>
    <row r="83" spans="1:14" x14ac:dyDescent="0.2">
      <c r="A83" t="str">
        <f>IFERROR(IF(AND(A78=A79,A79=A80,A80=A81,A81=A82),IF(A82+1&gt;MATCH(0,Input_Lieferant!$B$9:$B$158,-1),"",A82+1),A82),"")</f>
        <v/>
      </c>
      <c r="B83" s="29"/>
      <c r="C83" s="29" t="str">
        <f t="shared" si="9"/>
        <v/>
      </c>
      <c r="D83" s="235" t="str">
        <f t="shared" si="8"/>
        <v/>
      </c>
      <c r="E83" s="29"/>
      <c r="G83" s="29" t="str">
        <f t="shared" si="10"/>
        <v/>
      </c>
      <c r="H83" s="29"/>
      <c r="I83" s="29"/>
      <c r="J83" s="29"/>
      <c r="K83" s="29"/>
      <c r="L83" s="29"/>
      <c r="M83" s="29"/>
      <c r="N83" s="31" t="str">
        <f t="shared" si="11"/>
        <v/>
      </c>
    </row>
    <row r="84" spans="1:14" x14ac:dyDescent="0.2">
      <c r="A84" t="str">
        <f>IFERROR(IF(AND(A79=A80,A80=A81,A81=A82,A82=A83),IF(A83+1&gt;MATCH(0,Input_Lieferant!$B$9:$B$158,-1),"",A83+1),A83),"")</f>
        <v/>
      </c>
      <c r="B84" s="29"/>
      <c r="C84" s="29" t="str">
        <f t="shared" si="9"/>
        <v/>
      </c>
      <c r="D84" s="235" t="str">
        <f t="shared" si="8"/>
        <v/>
      </c>
      <c r="E84" s="29"/>
      <c r="G84" s="29" t="str">
        <f t="shared" si="10"/>
        <v/>
      </c>
      <c r="H84" s="29"/>
      <c r="I84" s="29"/>
      <c r="J84" s="29"/>
      <c r="K84" s="29"/>
      <c r="L84" s="29"/>
      <c r="M84" s="29"/>
      <c r="N84" s="31" t="str">
        <f t="shared" si="11"/>
        <v/>
      </c>
    </row>
    <row r="85" spans="1:14" x14ac:dyDescent="0.2">
      <c r="A85" t="str">
        <f>IFERROR(IF(AND(A80=A81,A81=A82,A82=A83,A83=A84),IF(A84+1&gt;MATCH(0,Input_Lieferant!$B$9:$B$158,-1),"",A84+1),A84),"")</f>
        <v/>
      </c>
      <c r="B85" s="29"/>
      <c r="C85" s="29" t="str">
        <f t="shared" si="9"/>
        <v/>
      </c>
      <c r="D85" s="235" t="str">
        <f t="shared" si="8"/>
        <v/>
      </c>
      <c r="E85" s="29"/>
      <c r="G85" s="29" t="str">
        <f t="shared" si="10"/>
        <v/>
      </c>
      <c r="H85" s="29"/>
      <c r="I85" s="29"/>
      <c r="J85" s="29"/>
      <c r="K85" s="29"/>
      <c r="L85" s="29"/>
      <c r="M85" s="29"/>
      <c r="N85" s="31" t="str">
        <f t="shared" si="11"/>
        <v/>
      </c>
    </row>
    <row r="86" spans="1:14" x14ac:dyDescent="0.2">
      <c r="A86" t="str">
        <f>IFERROR(IF(AND(A81=A82,A82=A83,A83=A84,A84=A85),IF(A85+1&gt;MATCH(0,Input_Lieferant!$B$9:$B$158,-1),"",A85+1),A85),"")</f>
        <v/>
      </c>
      <c r="B86" s="29"/>
      <c r="C86" s="29" t="str">
        <f t="shared" si="9"/>
        <v/>
      </c>
      <c r="D86" s="235" t="str">
        <f t="shared" si="8"/>
        <v/>
      </c>
      <c r="E86" s="29"/>
      <c r="G86" s="29" t="str">
        <f t="shared" si="10"/>
        <v/>
      </c>
      <c r="H86" s="29"/>
      <c r="I86" s="29"/>
      <c r="J86" s="29"/>
      <c r="K86" s="29"/>
      <c r="L86" s="29"/>
      <c r="M86" s="29"/>
      <c r="N86" s="31" t="str">
        <f t="shared" si="11"/>
        <v/>
      </c>
    </row>
    <row r="87" spans="1:14" x14ac:dyDescent="0.2">
      <c r="A87" t="str">
        <f>IFERROR(IF(AND(A82=A83,A83=A84,A84=A85,A85=A86),IF(A86+1&gt;MATCH(0,Input_Lieferant!$B$9:$B$158,-1),"",A86+1),A86),"")</f>
        <v/>
      </c>
      <c r="B87" s="29"/>
      <c r="C87" s="29" t="str">
        <f t="shared" si="9"/>
        <v/>
      </c>
      <c r="D87" s="235" t="str">
        <f t="shared" si="8"/>
        <v/>
      </c>
      <c r="E87" s="29"/>
      <c r="G87" s="29" t="str">
        <f t="shared" si="10"/>
        <v/>
      </c>
      <c r="H87" s="29"/>
      <c r="I87" s="29"/>
      <c r="J87" s="29"/>
      <c r="K87" s="29"/>
      <c r="L87" s="29"/>
      <c r="M87" s="29"/>
      <c r="N87" s="31" t="str">
        <f t="shared" si="11"/>
        <v/>
      </c>
    </row>
    <row r="88" spans="1:14" x14ac:dyDescent="0.2">
      <c r="A88" t="str">
        <f>IFERROR(IF(AND(A83=A84,A84=A85,A85=A86,A86=A87),IF(A87+1&gt;MATCH(0,Input_Lieferant!$B$9:$B$158,-1),"",A87+1),A87),"")</f>
        <v/>
      </c>
      <c r="B88" s="29"/>
      <c r="C88" s="29" t="str">
        <f t="shared" si="9"/>
        <v/>
      </c>
      <c r="D88" s="235" t="str">
        <f t="shared" si="8"/>
        <v/>
      </c>
      <c r="E88" s="29"/>
      <c r="G88" s="29" t="str">
        <f t="shared" si="10"/>
        <v/>
      </c>
      <c r="H88" s="29"/>
      <c r="I88" s="29"/>
      <c r="J88" s="29"/>
      <c r="K88" s="29"/>
      <c r="L88" s="29"/>
      <c r="M88" s="29"/>
      <c r="N88" s="31" t="str">
        <f t="shared" si="11"/>
        <v/>
      </c>
    </row>
    <row r="89" spans="1:14" x14ac:dyDescent="0.2">
      <c r="A89" t="str">
        <f>IFERROR(IF(AND(A84=A85,A85=A86,A86=A87,A87=A88),IF(A88+1&gt;MATCH(0,Input_Lieferant!$B$9:$B$158,-1),"",A88+1),A88),"")</f>
        <v/>
      </c>
      <c r="B89" s="29"/>
      <c r="C89" s="29" t="str">
        <f t="shared" si="9"/>
        <v/>
      </c>
      <c r="D89" s="235" t="str">
        <f t="shared" si="8"/>
        <v/>
      </c>
      <c r="E89" s="29"/>
      <c r="G89" s="29" t="str">
        <f t="shared" si="10"/>
        <v/>
      </c>
      <c r="H89" s="29"/>
      <c r="I89" s="29"/>
      <c r="J89" s="29"/>
      <c r="K89" s="29"/>
      <c r="L89" s="29"/>
      <c r="M89" s="29"/>
      <c r="N89" s="31" t="str">
        <f t="shared" si="11"/>
        <v/>
      </c>
    </row>
    <row r="90" spans="1:14" x14ac:dyDescent="0.2">
      <c r="A90" t="str">
        <f>IFERROR(IF(AND(A85=A86,A86=A87,A87=A88,A88=A89),IF(A89+1&gt;MATCH(0,Input_Lieferant!$B$9:$B$158,-1),"",A89+1),A89),"")</f>
        <v/>
      </c>
      <c r="B90" s="29"/>
      <c r="C90" s="29" t="str">
        <f t="shared" si="9"/>
        <v/>
      </c>
      <c r="D90" s="235" t="str">
        <f t="shared" si="8"/>
        <v/>
      </c>
      <c r="E90" s="29"/>
      <c r="G90" s="29" t="str">
        <f t="shared" si="10"/>
        <v/>
      </c>
      <c r="H90" s="29"/>
      <c r="I90" s="29"/>
      <c r="J90" s="29"/>
      <c r="K90" s="29"/>
      <c r="L90" s="29"/>
      <c r="M90" s="29"/>
      <c r="N90" s="31" t="str">
        <f t="shared" si="11"/>
        <v/>
      </c>
    </row>
    <row r="91" spans="1:14" x14ac:dyDescent="0.2">
      <c r="A91" t="str">
        <f>IFERROR(IF(AND(A86=A87,A87=A88,A88=A89,A89=A90),IF(A90+1&gt;MATCH(0,Input_Lieferant!$B$9:$B$158,-1),"",A90+1),A90),"")</f>
        <v/>
      </c>
      <c r="B91" s="29"/>
      <c r="C91" s="29" t="str">
        <f t="shared" si="9"/>
        <v/>
      </c>
      <c r="D91" s="235" t="str">
        <f t="shared" si="8"/>
        <v/>
      </c>
      <c r="E91" s="29"/>
      <c r="G91" s="29" t="str">
        <f t="shared" si="10"/>
        <v/>
      </c>
      <c r="H91" s="29"/>
      <c r="I91" s="29"/>
      <c r="J91" s="29"/>
      <c r="K91" s="29"/>
      <c r="L91" s="29"/>
      <c r="M91" s="29"/>
      <c r="N91" s="31" t="str">
        <f t="shared" si="11"/>
        <v/>
      </c>
    </row>
    <row r="92" spans="1:14" x14ac:dyDescent="0.2">
      <c r="A92" t="str">
        <f>IFERROR(IF(AND(A87=A88,A88=A89,A89=A90,A90=A91),IF(A91+1&gt;MATCH(0,Input_Lieferant!$B$9:$B$158,-1),"",A91+1),A91),"")</f>
        <v/>
      </c>
      <c r="B92" s="29"/>
      <c r="C92" s="29" t="str">
        <f t="shared" si="9"/>
        <v/>
      </c>
      <c r="D92" s="235" t="str">
        <f t="shared" si="8"/>
        <v/>
      </c>
      <c r="E92" s="29"/>
      <c r="G92" s="29" t="str">
        <f t="shared" si="10"/>
        <v/>
      </c>
      <c r="H92" s="29"/>
      <c r="I92" s="29"/>
      <c r="J92" s="29"/>
      <c r="K92" s="29"/>
      <c r="L92" s="29"/>
      <c r="M92" s="29"/>
      <c r="N92" s="31" t="str">
        <f t="shared" si="11"/>
        <v/>
      </c>
    </row>
    <row r="93" spans="1:14" x14ac:dyDescent="0.2">
      <c r="A93" t="str">
        <f>IFERROR(IF(AND(A88=A89,A89=A90,A90=A91,A91=A92),IF(A92+1&gt;MATCH(0,Input_Lieferant!$B$9:$B$158,-1),"",A92+1),A92),"")</f>
        <v/>
      </c>
      <c r="B93" s="29"/>
      <c r="C93" s="29" t="str">
        <f t="shared" si="9"/>
        <v/>
      </c>
      <c r="D93" s="235" t="str">
        <f t="shared" si="8"/>
        <v/>
      </c>
      <c r="E93" s="29"/>
      <c r="G93" s="29" t="str">
        <f t="shared" si="10"/>
        <v/>
      </c>
      <c r="H93" s="29"/>
      <c r="I93" s="29"/>
      <c r="J93" s="29"/>
      <c r="K93" s="29"/>
      <c r="L93" s="29"/>
      <c r="M93" s="29"/>
      <c r="N93" s="31" t="str">
        <f t="shared" si="11"/>
        <v/>
      </c>
    </row>
    <row r="94" spans="1:14" x14ac:dyDescent="0.2">
      <c r="A94" t="str">
        <f>IFERROR(IF(AND(A89=A90,A90=A91,A91=A92,A92=A93),IF(A93+1&gt;MATCH(0,Input_Lieferant!$B$9:$B$158,-1),"",A93+1),A93),"")</f>
        <v/>
      </c>
      <c r="B94" s="29"/>
      <c r="C94" s="29" t="str">
        <f t="shared" si="9"/>
        <v/>
      </c>
      <c r="D94" s="235" t="str">
        <f t="shared" si="8"/>
        <v/>
      </c>
      <c r="E94" s="29"/>
      <c r="G94" s="29" t="str">
        <f t="shared" si="10"/>
        <v/>
      </c>
      <c r="H94" s="29"/>
      <c r="I94" s="29"/>
      <c r="J94" s="29"/>
      <c r="K94" s="29"/>
      <c r="L94" s="29"/>
      <c r="M94" s="29"/>
      <c r="N94" s="31" t="str">
        <f t="shared" si="11"/>
        <v/>
      </c>
    </row>
    <row r="95" spans="1:14" x14ac:dyDescent="0.2">
      <c r="A95" t="str">
        <f>IFERROR(IF(AND(A90=A91,A91=A92,A92=A93,A93=A94),IF(A94+1&gt;MATCH(0,Input_Lieferant!$B$9:$B$158,-1),"",A94+1),A94),"")</f>
        <v/>
      </c>
      <c r="B95" s="29"/>
      <c r="C95" s="29" t="str">
        <f t="shared" si="9"/>
        <v/>
      </c>
      <c r="D95" s="235" t="str">
        <f t="shared" si="8"/>
        <v/>
      </c>
      <c r="E95" s="29"/>
      <c r="G95" s="29" t="str">
        <f t="shared" si="10"/>
        <v/>
      </c>
      <c r="H95" s="29"/>
      <c r="I95" s="29"/>
      <c r="J95" s="29"/>
      <c r="K95" s="29"/>
      <c r="L95" s="29"/>
      <c r="M95" s="29"/>
      <c r="N95" s="31" t="str">
        <f t="shared" si="11"/>
        <v/>
      </c>
    </row>
    <row r="96" spans="1:14" x14ac:dyDescent="0.2">
      <c r="A96" t="str">
        <f>IFERROR(IF(AND(A91=A92,A92=A93,A93=A94,A94=A95),IF(A95+1&gt;MATCH(0,Input_Lieferant!$B$9:$B$158,-1),"",A95+1),A95),"")</f>
        <v/>
      </c>
      <c r="B96" s="29"/>
      <c r="C96" s="29" t="str">
        <f t="shared" si="9"/>
        <v/>
      </c>
      <c r="D96" s="235" t="str">
        <f t="shared" si="8"/>
        <v/>
      </c>
      <c r="E96" s="29"/>
      <c r="G96" s="29" t="str">
        <f t="shared" si="10"/>
        <v/>
      </c>
      <c r="H96" s="29"/>
      <c r="I96" s="29"/>
      <c r="J96" s="29"/>
      <c r="K96" s="29"/>
      <c r="L96" s="29"/>
      <c r="M96" s="29"/>
      <c r="N96" s="31" t="str">
        <f t="shared" si="11"/>
        <v/>
      </c>
    </row>
    <row r="97" spans="1:14" x14ac:dyDescent="0.2">
      <c r="A97" t="str">
        <f>IFERROR(IF(AND(A92=A93,A93=A94,A94=A95,A95=A96),IF(A96+1&gt;MATCH(0,Input_Lieferant!$B$9:$B$158,-1),"",A96+1),A96),"")</f>
        <v/>
      </c>
      <c r="B97" s="29"/>
      <c r="C97" s="29" t="str">
        <f t="shared" si="9"/>
        <v/>
      </c>
      <c r="D97" s="235" t="str">
        <f t="shared" si="8"/>
        <v/>
      </c>
      <c r="E97" s="29"/>
      <c r="G97" s="29" t="str">
        <f t="shared" si="10"/>
        <v/>
      </c>
      <c r="H97" s="29"/>
      <c r="I97" s="29"/>
      <c r="J97" s="29"/>
      <c r="K97" s="29"/>
      <c r="L97" s="29"/>
      <c r="M97" s="29"/>
      <c r="N97" s="31" t="str">
        <f t="shared" si="11"/>
        <v/>
      </c>
    </row>
    <row r="98" spans="1:14" x14ac:dyDescent="0.2">
      <c r="A98" t="str">
        <f>IFERROR(IF(AND(A93=A94,A94=A95,A95=A96,A96=A97),IF(A97+1&gt;MATCH(0,Input_Lieferant!$B$9:$B$158,-1),"",A97+1),A97),"")</f>
        <v/>
      </c>
      <c r="B98" s="29"/>
      <c r="C98" s="29" t="str">
        <f t="shared" si="9"/>
        <v/>
      </c>
      <c r="D98" s="235" t="str">
        <f t="shared" si="8"/>
        <v/>
      </c>
      <c r="E98" s="29"/>
      <c r="G98" s="29" t="str">
        <f t="shared" si="10"/>
        <v/>
      </c>
      <c r="H98" s="29"/>
      <c r="I98" s="29"/>
      <c r="J98" s="29"/>
      <c r="K98" s="29"/>
      <c r="L98" s="29"/>
      <c r="M98" s="29"/>
      <c r="N98" s="31" t="str">
        <f t="shared" si="11"/>
        <v/>
      </c>
    </row>
    <row r="99" spans="1:14" x14ac:dyDescent="0.2">
      <c r="A99" t="str">
        <f>IFERROR(IF(AND(A94=A95,A95=A96,A96=A97,A97=A98),IF(A98+1&gt;MATCH(0,Input_Lieferant!$B$9:$B$158,-1),"",A98+1),A98),"")</f>
        <v/>
      </c>
      <c r="B99" s="29"/>
      <c r="C99" s="29" t="str">
        <f t="shared" si="9"/>
        <v/>
      </c>
      <c r="D99" s="235" t="str">
        <f t="shared" si="8"/>
        <v/>
      </c>
      <c r="E99" s="29"/>
      <c r="G99" s="29" t="str">
        <f t="shared" si="10"/>
        <v/>
      </c>
      <c r="H99" s="29"/>
      <c r="I99" s="29"/>
      <c r="J99" s="29"/>
      <c r="K99" s="29"/>
      <c r="L99" s="29"/>
      <c r="M99" s="29"/>
      <c r="N99" s="31" t="str">
        <f t="shared" si="11"/>
        <v/>
      </c>
    </row>
    <row r="100" spans="1:14" x14ac:dyDescent="0.2">
      <c r="A100" t="str">
        <f>IFERROR(IF(AND(A95=A96,A96=A97,A97=A98,A98=A99),IF(A99+1&gt;MATCH(0,Input_Lieferant!$B$9:$B$158,-1),"",A99+1),A99),"")</f>
        <v/>
      </c>
      <c r="B100" s="29"/>
      <c r="C100" s="29" t="str">
        <f t="shared" si="9"/>
        <v/>
      </c>
      <c r="D100" s="235" t="str">
        <f t="shared" si="8"/>
        <v/>
      </c>
      <c r="E100" s="29"/>
      <c r="G100" s="29" t="str">
        <f t="shared" si="10"/>
        <v/>
      </c>
      <c r="H100" s="29"/>
      <c r="I100" s="29"/>
      <c r="J100" s="29"/>
      <c r="K100" s="29"/>
      <c r="L100" s="29"/>
      <c r="M100" s="29"/>
      <c r="N100" s="31" t="str">
        <f t="shared" si="11"/>
        <v/>
      </c>
    </row>
    <row r="101" spans="1:14" x14ac:dyDescent="0.2">
      <c r="A101" t="str">
        <f>IFERROR(IF(AND(A96=A97,A97=A98,A98=A99,A99=A100),IF(A100+1&gt;MATCH(0,Input_Lieferant!$B$9:$B$158,-1),"",A100+1),A100),"")</f>
        <v/>
      </c>
      <c r="B101" s="29"/>
      <c r="C101" s="29" t="str">
        <f t="shared" si="9"/>
        <v/>
      </c>
      <c r="D101" s="235" t="str">
        <f t="shared" si="8"/>
        <v/>
      </c>
      <c r="E101" s="29"/>
      <c r="G101" s="29" t="str">
        <f t="shared" si="10"/>
        <v/>
      </c>
      <c r="H101" s="29"/>
      <c r="I101" s="29"/>
      <c r="J101" s="29"/>
      <c r="K101" s="29"/>
      <c r="L101" s="29"/>
      <c r="M101" s="29"/>
      <c r="N101" s="31" t="str">
        <f t="shared" si="11"/>
        <v/>
      </c>
    </row>
    <row r="102" spans="1:14" x14ac:dyDescent="0.2">
      <c r="A102" t="str">
        <f>IFERROR(IF(AND(A97=A98,A98=A99,A99=A100,A100=A101),IF(A101+1&gt;MATCH(0,Input_Lieferant!$B$9:$B$158,-1),"",A101+1),A101),"")</f>
        <v/>
      </c>
      <c r="B102" s="29"/>
      <c r="C102" s="29" t="str">
        <f t="shared" si="9"/>
        <v/>
      </c>
      <c r="D102" s="235" t="str">
        <f t="shared" si="8"/>
        <v/>
      </c>
      <c r="E102" s="29"/>
      <c r="G102" s="29" t="str">
        <f t="shared" si="10"/>
        <v/>
      </c>
      <c r="H102" s="29"/>
      <c r="I102" s="29"/>
      <c r="J102" s="29"/>
      <c r="K102" s="29"/>
      <c r="L102" s="29"/>
      <c r="M102" s="29"/>
      <c r="N102" s="31" t="str">
        <f t="shared" si="11"/>
        <v/>
      </c>
    </row>
    <row r="103" spans="1:14" x14ac:dyDescent="0.2">
      <c r="A103" t="str">
        <f>IFERROR(IF(AND(A98=A99,A99=A100,A100=A101,A101=A102),IF(A102+1&gt;MATCH(0,Input_Lieferant!$B$9:$B$158,-1),"",A102+1),A102),"")</f>
        <v/>
      </c>
      <c r="B103" s="29"/>
      <c r="C103" s="29" t="str">
        <f t="shared" si="9"/>
        <v/>
      </c>
      <c r="D103" s="235" t="str">
        <f t="shared" si="8"/>
        <v/>
      </c>
      <c r="E103" s="29"/>
      <c r="G103" s="29" t="str">
        <f t="shared" si="10"/>
        <v/>
      </c>
      <c r="H103" s="29"/>
      <c r="I103" s="29"/>
      <c r="J103" s="29"/>
      <c r="K103" s="29"/>
      <c r="L103" s="29"/>
      <c r="M103" s="29"/>
      <c r="N103" s="31" t="str">
        <f t="shared" si="11"/>
        <v/>
      </c>
    </row>
    <row r="104" spans="1:14" x14ac:dyDescent="0.2">
      <c r="A104" t="str">
        <f>IFERROR(IF(AND(A99=A100,A100=A101,A101=A102,A102=A103),IF(A103+1&gt;MATCH(0,Input_Lieferant!$B$9:$B$158,-1),"",A103+1),A103),"")</f>
        <v/>
      </c>
      <c r="B104" s="29"/>
      <c r="C104" s="29" t="str">
        <f t="shared" si="9"/>
        <v/>
      </c>
      <c r="D104" s="235" t="str">
        <f t="shared" si="8"/>
        <v/>
      </c>
      <c r="E104" s="29"/>
      <c r="G104" s="29" t="str">
        <f t="shared" si="10"/>
        <v/>
      </c>
      <c r="H104" s="29"/>
      <c r="I104" s="29"/>
      <c r="J104" s="29"/>
      <c r="K104" s="29"/>
      <c r="L104" s="29"/>
      <c r="M104" s="29"/>
      <c r="N104" s="31" t="str">
        <f t="shared" si="11"/>
        <v/>
      </c>
    </row>
    <row r="105" spans="1:14" x14ac:dyDescent="0.2">
      <c r="A105" t="str">
        <f>IFERROR(IF(AND(A100=A101,A101=A102,A102=A103,A103=A104),IF(A104+1&gt;MATCH(0,Input_Lieferant!$B$9:$B$158,-1),"",A104+1),A104),"")</f>
        <v/>
      </c>
      <c r="B105" s="29"/>
      <c r="C105" s="29" t="str">
        <f t="shared" si="9"/>
        <v/>
      </c>
      <c r="D105" s="235" t="str">
        <f t="shared" si="8"/>
        <v/>
      </c>
      <c r="E105" s="29"/>
      <c r="G105" s="29" t="str">
        <f t="shared" si="10"/>
        <v/>
      </c>
      <c r="H105" s="29"/>
      <c r="I105" s="29"/>
      <c r="J105" s="29"/>
      <c r="K105" s="29"/>
      <c r="L105" s="29"/>
      <c r="M105" s="29"/>
      <c r="N105" s="31" t="str">
        <f t="shared" si="11"/>
        <v/>
      </c>
    </row>
    <row r="106" spans="1:14" x14ac:dyDescent="0.2">
      <c r="A106" t="str">
        <f>IFERROR(IF(AND(A101=A102,A102=A103,A103=A104,A104=A105),IF(A105+1&gt;MATCH(0,Input_Lieferant!$B$9:$B$158,-1),"",A105+1),A105),"")</f>
        <v/>
      </c>
      <c r="B106" s="29"/>
      <c r="C106" s="29" t="str">
        <f t="shared" si="9"/>
        <v/>
      </c>
      <c r="D106" s="235" t="str">
        <f t="shared" si="8"/>
        <v/>
      </c>
      <c r="E106" s="29"/>
      <c r="G106" s="29" t="str">
        <f t="shared" si="10"/>
        <v/>
      </c>
      <c r="H106" s="29"/>
      <c r="I106" s="29"/>
      <c r="J106" s="29"/>
      <c r="K106" s="29"/>
      <c r="L106" s="29"/>
      <c r="M106" s="29"/>
      <c r="N106" s="31" t="str">
        <f t="shared" si="11"/>
        <v/>
      </c>
    </row>
    <row r="107" spans="1:14" x14ac:dyDescent="0.2">
      <c r="A107" t="str">
        <f>IFERROR(IF(AND(A102=A103,A103=A104,A104=A105,A105=A106),IF(A106+1&gt;MATCH(0,Input_Lieferant!$B$9:$B$158,-1),"",A106+1),A106),"")</f>
        <v/>
      </c>
      <c r="B107" s="29"/>
      <c r="C107" s="29" t="str">
        <f t="shared" si="9"/>
        <v/>
      </c>
      <c r="D107" s="235" t="str">
        <f t="shared" si="8"/>
        <v/>
      </c>
      <c r="E107" s="29"/>
      <c r="G107" s="29" t="str">
        <f t="shared" si="10"/>
        <v/>
      </c>
      <c r="H107" s="29"/>
      <c r="I107" s="29"/>
      <c r="J107" s="29"/>
      <c r="K107" s="29"/>
      <c r="L107" s="29"/>
      <c r="M107" s="29"/>
      <c r="N107" s="31" t="str">
        <f t="shared" si="11"/>
        <v/>
      </c>
    </row>
    <row r="108" spans="1:14" x14ac:dyDescent="0.2">
      <c r="A108" t="str">
        <f>IFERROR(IF(AND(A103=A104,A104=A105,A105=A106,A106=A107),IF(A107+1&gt;MATCH(0,Input_Lieferant!$B$9:$B$158,-1),"",A107+1),A107),"")</f>
        <v/>
      </c>
      <c r="B108" s="29"/>
      <c r="C108" s="29" t="str">
        <f t="shared" si="9"/>
        <v/>
      </c>
      <c r="D108" s="235" t="str">
        <f t="shared" si="8"/>
        <v/>
      </c>
      <c r="E108" s="29"/>
      <c r="G108" s="29" t="str">
        <f t="shared" si="10"/>
        <v/>
      </c>
      <c r="H108" s="29"/>
      <c r="I108" s="29"/>
      <c r="J108" s="29"/>
      <c r="K108" s="29"/>
      <c r="L108" s="29"/>
      <c r="M108" s="29"/>
      <c r="N108" s="31" t="str">
        <f t="shared" si="11"/>
        <v/>
      </c>
    </row>
    <row r="109" spans="1:14" x14ac:dyDescent="0.2">
      <c r="A109" t="str">
        <f>IFERROR(IF(AND(A104=A105,A105=A106,A106=A107,A107=A108),IF(A108+1&gt;MATCH(0,Input_Lieferant!$B$9:$B$158,-1),"",A108+1),A108),"")</f>
        <v/>
      </c>
      <c r="B109" s="29"/>
      <c r="C109" s="29" t="str">
        <f t="shared" si="9"/>
        <v/>
      </c>
      <c r="D109" s="235" t="str">
        <f t="shared" si="8"/>
        <v/>
      </c>
      <c r="E109" s="29"/>
      <c r="G109" s="29" t="str">
        <f t="shared" si="10"/>
        <v/>
      </c>
      <c r="H109" s="29"/>
      <c r="I109" s="29"/>
      <c r="J109" s="29"/>
      <c r="K109" s="29"/>
      <c r="L109" s="29"/>
      <c r="M109" s="29"/>
      <c r="N109" s="31" t="str">
        <f t="shared" si="11"/>
        <v/>
      </c>
    </row>
    <row r="110" spans="1:14" x14ac:dyDescent="0.2">
      <c r="A110" t="str">
        <f>IFERROR(IF(AND(A105=A106,A106=A107,A107=A108,A108=A109),IF(A109+1&gt;MATCH(0,Input_Lieferant!$B$9:$B$158,-1),"",A109+1),A109),"")</f>
        <v/>
      </c>
      <c r="B110" s="29"/>
      <c r="C110" s="29" t="str">
        <f t="shared" si="9"/>
        <v/>
      </c>
      <c r="D110" s="235" t="str">
        <f t="shared" si="8"/>
        <v/>
      </c>
      <c r="E110" s="29"/>
      <c r="G110" s="29" t="str">
        <f t="shared" si="10"/>
        <v/>
      </c>
      <c r="H110" s="29"/>
      <c r="I110" s="29"/>
      <c r="J110" s="29"/>
      <c r="K110" s="29"/>
      <c r="L110" s="29"/>
      <c r="M110" s="29"/>
      <c r="N110" s="31" t="str">
        <f t="shared" si="11"/>
        <v/>
      </c>
    </row>
    <row r="111" spans="1:14" x14ac:dyDescent="0.2">
      <c r="A111" t="str">
        <f>IFERROR(IF(AND(A106=A107,A107=A108,A108=A109,A109=A110),IF(A110+1&gt;MATCH(0,Input_Lieferant!$B$9:$B$158,-1),"",A110+1),A110),"")</f>
        <v/>
      </c>
      <c r="B111" s="29"/>
      <c r="C111" s="29" t="str">
        <f t="shared" si="9"/>
        <v/>
      </c>
      <c r="D111" s="235" t="str">
        <f t="shared" si="8"/>
        <v/>
      </c>
      <c r="E111" s="29"/>
      <c r="G111" s="29" t="str">
        <f t="shared" si="10"/>
        <v/>
      </c>
      <c r="H111" s="29"/>
      <c r="I111" s="29"/>
      <c r="J111" s="29"/>
      <c r="K111" s="29"/>
      <c r="L111" s="29"/>
      <c r="M111" s="29"/>
      <c r="N111" s="31" t="str">
        <f t="shared" si="11"/>
        <v/>
      </c>
    </row>
    <row r="112" spans="1:14" x14ac:dyDescent="0.2">
      <c r="A112" t="str">
        <f>IFERROR(IF(AND(A107=A108,A108=A109,A109=A110,A110=A111),IF(A111+1&gt;MATCH(0,Input_Lieferant!$B$9:$B$158,-1),"",A111+1),A111),"")</f>
        <v/>
      </c>
      <c r="B112" s="29"/>
      <c r="C112" s="29" t="str">
        <f t="shared" si="9"/>
        <v/>
      </c>
      <c r="D112" s="235" t="str">
        <f t="shared" si="8"/>
        <v/>
      </c>
      <c r="E112" s="29"/>
      <c r="G112" s="29" t="str">
        <f t="shared" si="10"/>
        <v/>
      </c>
      <c r="H112" s="29"/>
      <c r="I112" s="29"/>
      <c r="J112" s="29"/>
      <c r="K112" s="29"/>
      <c r="L112" s="29"/>
      <c r="M112" s="29"/>
      <c r="N112" s="31" t="str">
        <f t="shared" si="11"/>
        <v/>
      </c>
    </row>
    <row r="113" spans="1:14" x14ac:dyDescent="0.2">
      <c r="A113" t="str">
        <f>IFERROR(IF(AND(A108=A109,A109=A110,A110=A111,A111=A112),IF(A112+1&gt;MATCH(0,Input_Lieferant!$B$9:$B$158,-1),"",A112+1),A112),"")</f>
        <v/>
      </c>
      <c r="B113" s="29"/>
      <c r="C113" s="29" t="str">
        <f t="shared" si="9"/>
        <v/>
      </c>
      <c r="D113" s="235" t="str">
        <f t="shared" si="8"/>
        <v/>
      </c>
      <c r="E113" s="29"/>
      <c r="G113" s="29" t="str">
        <f t="shared" si="10"/>
        <v/>
      </c>
      <c r="H113" s="29"/>
      <c r="I113" s="29"/>
      <c r="J113" s="29"/>
      <c r="K113" s="29"/>
      <c r="L113" s="29"/>
      <c r="M113" s="29"/>
      <c r="N113" s="31" t="str">
        <f t="shared" si="11"/>
        <v/>
      </c>
    </row>
    <row r="114" spans="1:14" x14ac:dyDescent="0.2">
      <c r="A114" t="str">
        <f>IFERROR(IF(AND(A109=A110,A110=A111,A111=A112,A112=A113),IF(A113+1&gt;MATCH(0,Input_Lieferant!$B$9:$B$158,-1),"",A113+1),A113),"")</f>
        <v/>
      </c>
      <c r="B114" s="29"/>
      <c r="C114" s="29" t="str">
        <f t="shared" si="9"/>
        <v/>
      </c>
      <c r="D114" s="235" t="str">
        <f t="shared" si="8"/>
        <v/>
      </c>
      <c r="E114" s="29"/>
      <c r="G114" s="29" t="str">
        <f t="shared" si="10"/>
        <v/>
      </c>
      <c r="H114" s="29"/>
      <c r="I114" s="29"/>
      <c r="J114" s="29"/>
      <c r="K114" s="29"/>
      <c r="L114" s="29"/>
      <c r="M114" s="29"/>
      <c r="N114" s="31" t="str">
        <f t="shared" si="11"/>
        <v/>
      </c>
    </row>
    <row r="115" spans="1:14" x14ac:dyDescent="0.2">
      <c r="A115" t="str">
        <f>IFERROR(IF(AND(A110=A111,A111=A112,A112=A113,A113=A114),IF(A114+1&gt;MATCH(0,Input_Lieferant!$B$9:$B$158,-1),"",A114+1),A114),"")</f>
        <v/>
      </c>
      <c r="B115" s="29"/>
      <c r="C115" s="29" t="str">
        <f t="shared" si="9"/>
        <v/>
      </c>
      <c r="D115" s="235" t="str">
        <f t="shared" si="8"/>
        <v/>
      </c>
      <c r="E115" s="29"/>
      <c r="G115" s="29" t="str">
        <f t="shared" si="10"/>
        <v/>
      </c>
      <c r="H115" s="29"/>
      <c r="I115" s="29"/>
      <c r="J115" s="29"/>
      <c r="K115" s="29"/>
      <c r="L115" s="29"/>
      <c r="M115" s="29"/>
      <c r="N115" s="31" t="str">
        <f t="shared" si="11"/>
        <v/>
      </c>
    </row>
    <row r="116" spans="1:14" x14ac:dyDescent="0.2">
      <c r="A116" t="str">
        <f>IFERROR(IF(AND(A111=A112,A112=A113,A113=A114,A114=A115),IF(A115+1&gt;MATCH(0,Input_Lieferant!$B$9:$B$158,-1),"",A115+1),A115),"")</f>
        <v/>
      </c>
      <c r="B116" s="29"/>
      <c r="C116" s="29" t="str">
        <f t="shared" si="9"/>
        <v/>
      </c>
      <c r="D116" s="235" t="str">
        <f t="shared" si="8"/>
        <v/>
      </c>
      <c r="E116" s="29"/>
      <c r="G116" s="29" t="str">
        <f t="shared" si="10"/>
        <v/>
      </c>
      <c r="H116" s="29"/>
      <c r="I116" s="29"/>
      <c r="J116" s="29"/>
      <c r="K116" s="29"/>
      <c r="L116" s="29"/>
      <c r="M116" s="29"/>
      <c r="N116" s="31" t="str">
        <f t="shared" si="11"/>
        <v/>
      </c>
    </row>
    <row r="117" spans="1:14" x14ac:dyDescent="0.2">
      <c r="A117" t="str">
        <f>IFERROR(IF(AND(A112=A113,A113=A114,A114=A115,A115=A116),IF(A116+1&gt;MATCH(0,Input_Lieferant!$B$9:$B$158,-1),"",A116+1),A116),"")</f>
        <v/>
      </c>
      <c r="B117" s="29"/>
      <c r="C117" s="29" t="str">
        <f t="shared" si="9"/>
        <v/>
      </c>
      <c r="D117" s="235" t="str">
        <f t="shared" si="8"/>
        <v/>
      </c>
      <c r="E117" s="29"/>
      <c r="G117" s="29" t="str">
        <f t="shared" si="10"/>
        <v/>
      </c>
      <c r="H117" s="29"/>
      <c r="I117" s="29"/>
      <c r="J117" s="29"/>
      <c r="K117" s="29"/>
      <c r="L117" s="29"/>
      <c r="M117" s="29"/>
      <c r="N117" s="31" t="str">
        <f t="shared" si="11"/>
        <v/>
      </c>
    </row>
    <row r="118" spans="1:14" x14ac:dyDescent="0.2">
      <c r="A118" t="str">
        <f>IFERROR(IF(AND(A113=A114,A114=A115,A115=A116,A116=A117),IF(A117+1&gt;MATCH(0,Input_Lieferant!$B$9:$B$158,-1),"",A117+1),A117),"")</f>
        <v/>
      </c>
      <c r="B118" s="29"/>
      <c r="C118" s="29" t="str">
        <f t="shared" si="9"/>
        <v/>
      </c>
      <c r="D118" s="235" t="str">
        <f t="shared" si="8"/>
        <v/>
      </c>
      <c r="E118" s="29"/>
      <c r="G118" s="29" t="str">
        <f t="shared" si="10"/>
        <v/>
      </c>
      <c r="H118" s="29"/>
      <c r="I118" s="29"/>
      <c r="J118" s="29"/>
      <c r="K118" s="29"/>
      <c r="L118" s="29"/>
      <c r="M118" s="29"/>
      <c r="N118" s="31" t="str">
        <f t="shared" si="11"/>
        <v/>
      </c>
    </row>
    <row r="119" spans="1:14" x14ac:dyDescent="0.2">
      <c r="A119" t="str">
        <f>IFERROR(IF(AND(A114=A115,A115=A116,A116=A117,A117=A118),IF(A118+1&gt;MATCH(0,Input_Lieferant!$B$9:$B$158,-1),"",A118+1),A118),"")</f>
        <v/>
      </c>
      <c r="B119" s="29"/>
      <c r="C119" s="29" t="str">
        <f t="shared" si="9"/>
        <v/>
      </c>
      <c r="D119" s="235" t="str">
        <f t="shared" si="8"/>
        <v/>
      </c>
      <c r="E119" s="29"/>
      <c r="G119" s="29" t="str">
        <f t="shared" si="10"/>
        <v/>
      </c>
      <c r="H119" s="29"/>
      <c r="I119" s="29"/>
      <c r="J119" s="29"/>
      <c r="K119" s="29"/>
      <c r="L119" s="29"/>
      <c r="M119" s="29"/>
      <c r="N119" s="31" t="str">
        <f t="shared" si="11"/>
        <v/>
      </c>
    </row>
    <row r="120" spans="1:14" x14ac:dyDescent="0.2">
      <c r="A120" t="str">
        <f>IFERROR(IF(AND(A115=A116,A116=A117,A117=A118,A118=A119),IF(A119+1&gt;MATCH(0,Input_Lieferant!$B$9:$B$158,-1),"",A119+1),A119),"")</f>
        <v/>
      </c>
      <c r="B120" s="29"/>
      <c r="C120" s="29" t="str">
        <f t="shared" si="9"/>
        <v/>
      </c>
      <c r="D120" s="235" t="str">
        <f t="shared" si="8"/>
        <v/>
      </c>
      <c r="E120" s="29"/>
      <c r="G120" s="29" t="str">
        <f t="shared" si="10"/>
        <v/>
      </c>
      <c r="H120" s="29"/>
      <c r="I120" s="29"/>
      <c r="J120" s="29"/>
      <c r="K120" s="29"/>
      <c r="L120" s="29"/>
      <c r="M120" s="29"/>
      <c r="N120" s="31" t="str">
        <f t="shared" si="11"/>
        <v/>
      </c>
    </row>
    <row r="121" spans="1:14" x14ac:dyDescent="0.2">
      <c r="A121" t="str">
        <f>IFERROR(IF(AND(A116=A117,A117=A118,A118=A119,A119=A120),IF(A120+1&gt;MATCH(0,Input_Lieferant!$B$9:$B$158,-1),"",A120+1),A120),"")</f>
        <v/>
      </c>
      <c r="B121" s="29"/>
      <c r="C121" s="29" t="str">
        <f t="shared" si="9"/>
        <v/>
      </c>
      <c r="D121" s="235" t="str">
        <f t="shared" si="8"/>
        <v/>
      </c>
      <c r="E121" s="29"/>
      <c r="G121" s="29" t="str">
        <f t="shared" si="10"/>
        <v/>
      </c>
      <c r="H121" s="29"/>
      <c r="I121" s="29"/>
      <c r="J121" s="29"/>
      <c r="K121" s="29"/>
      <c r="L121" s="29"/>
      <c r="M121" s="29"/>
      <c r="N121" s="31" t="str">
        <f t="shared" si="11"/>
        <v/>
      </c>
    </row>
    <row r="122" spans="1:14" x14ac:dyDescent="0.2">
      <c r="A122" t="str">
        <f>IFERROR(IF(AND(A117=A118,A118=A119,A119=A120,A120=A121),IF(A121+1&gt;MATCH(0,Input_Lieferant!$B$9:$B$158,-1),"",A121+1),A121),"")</f>
        <v/>
      </c>
      <c r="B122" s="29"/>
      <c r="C122" s="29" t="str">
        <f t="shared" si="9"/>
        <v/>
      </c>
      <c r="D122" s="235" t="str">
        <f t="shared" si="8"/>
        <v/>
      </c>
      <c r="E122" s="29"/>
      <c r="G122" s="29" t="str">
        <f t="shared" si="10"/>
        <v/>
      </c>
      <c r="H122" s="29"/>
      <c r="I122" s="29"/>
      <c r="J122" s="29"/>
      <c r="K122" s="29"/>
      <c r="L122" s="29"/>
      <c r="M122" s="29"/>
      <c r="N122" s="31" t="str">
        <f t="shared" si="11"/>
        <v/>
      </c>
    </row>
    <row r="123" spans="1:14" x14ac:dyDescent="0.2">
      <c r="A123" t="str">
        <f>IFERROR(IF(AND(A118=A119,A119=A120,A120=A121,A121=A122),IF(A122+1&gt;MATCH(0,Input_Lieferant!$B$9:$B$158,-1),"",A122+1),A122),"")</f>
        <v/>
      </c>
      <c r="B123" s="29"/>
      <c r="C123" s="29" t="str">
        <f t="shared" si="9"/>
        <v/>
      </c>
      <c r="D123" s="235" t="str">
        <f t="shared" si="8"/>
        <v/>
      </c>
      <c r="E123" s="29"/>
      <c r="G123" s="29" t="str">
        <f t="shared" si="10"/>
        <v/>
      </c>
      <c r="H123" s="29"/>
      <c r="I123" s="29"/>
      <c r="J123" s="29"/>
      <c r="K123" s="29"/>
      <c r="L123" s="29"/>
      <c r="M123" s="29"/>
      <c r="N123" s="31" t="str">
        <f t="shared" si="11"/>
        <v/>
      </c>
    </row>
    <row r="124" spans="1:14" x14ac:dyDescent="0.2">
      <c r="A124" t="str">
        <f>IFERROR(IF(AND(A119=A120,A120=A121,A121=A122,A122=A123),IF(A123+1&gt;MATCH(0,Input_Lieferant!$B$9:$B$158,-1),"",A123+1),A123),"")</f>
        <v/>
      </c>
      <c r="B124" s="29"/>
      <c r="C124" s="29" t="str">
        <f t="shared" si="9"/>
        <v/>
      </c>
      <c r="D124" s="235" t="str">
        <f t="shared" si="8"/>
        <v/>
      </c>
      <c r="E124" s="29"/>
      <c r="G124" s="29" t="str">
        <f t="shared" si="10"/>
        <v/>
      </c>
      <c r="H124" s="29"/>
      <c r="I124" s="29"/>
      <c r="J124" s="29"/>
      <c r="K124" s="29"/>
      <c r="L124" s="29"/>
      <c r="M124" s="29"/>
      <c r="N124" s="31" t="str">
        <f t="shared" si="11"/>
        <v/>
      </c>
    </row>
    <row r="125" spans="1:14" x14ac:dyDescent="0.2">
      <c r="A125" t="str">
        <f>IFERROR(IF(AND(A120=A121,A121=A122,A122=A123,A123=A124),IF(A124+1&gt;MATCH(0,Input_Lieferant!$B$9:$B$158,-1),"",A124+1),A124),"")</f>
        <v/>
      </c>
      <c r="B125" s="29"/>
      <c r="C125" s="29" t="str">
        <f t="shared" si="9"/>
        <v/>
      </c>
      <c r="D125" s="235" t="str">
        <f t="shared" si="8"/>
        <v/>
      </c>
      <c r="E125" s="29"/>
      <c r="G125" s="29" t="str">
        <f t="shared" si="10"/>
        <v/>
      </c>
      <c r="H125" s="29"/>
      <c r="I125" s="29"/>
      <c r="J125" s="29"/>
      <c r="K125" s="29"/>
      <c r="L125" s="29"/>
      <c r="M125" s="29"/>
      <c r="N125" s="31" t="str">
        <f t="shared" si="11"/>
        <v/>
      </c>
    </row>
    <row r="126" spans="1:14" x14ac:dyDescent="0.2">
      <c r="A126" t="str">
        <f>IFERROR(IF(AND(A121=A122,A122=A123,A123=A124,A124=A125),IF(A125+1&gt;MATCH(0,Input_Lieferant!$B$9:$B$158,-1),"",A125+1),A125),"")</f>
        <v/>
      </c>
      <c r="B126" s="29"/>
      <c r="C126" s="29" t="str">
        <f t="shared" si="9"/>
        <v/>
      </c>
      <c r="D126" s="235" t="str">
        <f t="shared" si="8"/>
        <v/>
      </c>
      <c r="E126" s="29"/>
      <c r="G126" s="29" t="str">
        <f t="shared" si="10"/>
        <v/>
      </c>
      <c r="H126" s="29"/>
      <c r="I126" s="29"/>
      <c r="J126" s="29"/>
      <c r="K126" s="29"/>
      <c r="L126" s="29"/>
      <c r="M126" s="29"/>
      <c r="N126" s="31" t="str">
        <f t="shared" si="11"/>
        <v/>
      </c>
    </row>
    <row r="127" spans="1:14" x14ac:dyDescent="0.2">
      <c r="A127" t="str">
        <f>IFERROR(IF(AND(A122=A123,A123=A124,A124=A125,A125=A126),IF(A126+1&gt;MATCH(0,Input_Lieferant!$B$9:$B$158,-1),"",A126+1),A126),"")</f>
        <v/>
      </c>
      <c r="B127" s="29"/>
      <c r="C127" s="29" t="str">
        <f t="shared" si="9"/>
        <v/>
      </c>
      <c r="D127" s="235" t="str">
        <f t="shared" si="8"/>
        <v/>
      </c>
      <c r="E127" s="29"/>
      <c r="G127" s="29" t="str">
        <f t="shared" si="10"/>
        <v/>
      </c>
      <c r="H127" s="29"/>
      <c r="I127" s="29"/>
      <c r="J127" s="29"/>
      <c r="K127" s="29"/>
      <c r="L127" s="29"/>
      <c r="M127" s="29"/>
      <c r="N127" s="31" t="str">
        <f t="shared" si="11"/>
        <v/>
      </c>
    </row>
    <row r="128" spans="1:14" x14ac:dyDescent="0.2">
      <c r="A128" t="str">
        <f>IFERROR(IF(AND(A123=A124,A124=A125,A125=A126,A126=A127),IF(A127+1&gt;MATCH(0,Input_Lieferant!$B$9:$B$158,-1),"",A127+1),A127),"")</f>
        <v/>
      </c>
      <c r="B128" s="29"/>
      <c r="C128" s="29" t="str">
        <f t="shared" si="9"/>
        <v/>
      </c>
      <c r="D128" s="235" t="str">
        <f t="shared" si="8"/>
        <v/>
      </c>
      <c r="E128" s="29"/>
      <c r="G128" s="29" t="str">
        <f t="shared" si="10"/>
        <v/>
      </c>
      <c r="H128" s="29"/>
      <c r="I128" s="29"/>
      <c r="J128" s="29"/>
      <c r="K128" s="29"/>
      <c r="L128" s="29"/>
      <c r="M128" s="29"/>
      <c r="N128" s="31" t="str">
        <f t="shared" si="11"/>
        <v/>
      </c>
    </row>
    <row r="129" spans="1:14" x14ac:dyDescent="0.2">
      <c r="A129" t="str">
        <f>IFERROR(IF(AND(A124=A125,A125=A126,A126=A127,A127=A128),IF(A128+1&gt;MATCH(0,Input_Lieferant!$B$9:$B$158,-1),"",A128+1),A128),"")</f>
        <v/>
      </c>
      <c r="B129" s="29"/>
      <c r="C129" s="29" t="str">
        <f t="shared" si="9"/>
        <v/>
      </c>
      <c r="D129" s="235" t="str">
        <f t="shared" si="8"/>
        <v/>
      </c>
      <c r="E129" s="29"/>
      <c r="G129" s="29" t="str">
        <f t="shared" si="10"/>
        <v/>
      </c>
      <c r="H129" s="29"/>
      <c r="I129" s="29"/>
      <c r="J129" s="29"/>
      <c r="K129" s="29"/>
      <c r="L129" s="29"/>
      <c r="M129" s="29"/>
      <c r="N129" s="31" t="str">
        <f t="shared" si="11"/>
        <v/>
      </c>
    </row>
    <row r="130" spans="1:14" x14ac:dyDescent="0.2">
      <c r="A130" t="str">
        <f>IFERROR(IF(AND(A125=A126,A126=A127,A127=A128,A128=A129),IF(A129+1&gt;MATCH(0,Input_Lieferant!$B$9:$B$158,-1),"",A129+1),A129),"")</f>
        <v/>
      </c>
      <c r="B130" s="29"/>
      <c r="C130" s="29" t="str">
        <f t="shared" si="9"/>
        <v/>
      </c>
      <c r="D130" s="235" t="str">
        <f t="shared" si="8"/>
        <v/>
      </c>
      <c r="E130" s="29"/>
      <c r="G130" s="29" t="str">
        <f t="shared" si="10"/>
        <v/>
      </c>
      <c r="H130" s="29"/>
      <c r="I130" s="29"/>
      <c r="J130" s="29"/>
      <c r="K130" s="29"/>
      <c r="L130" s="29"/>
      <c r="M130" s="29"/>
      <c r="N130" s="31" t="str">
        <f t="shared" si="11"/>
        <v/>
      </c>
    </row>
    <row r="131" spans="1:14" x14ac:dyDescent="0.2">
      <c r="A131" t="str">
        <f>IFERROR(IF(AND(A126=A127,A127=A128,A128=A129,A129=A130),IF(A130+1&gt;MATCH(0,Input_Lieferant!$B$9:$B$158,-1),"",A130+1),A130),"")</f>
        <v/>
      </c>
      <c r="B131" s="29"/>
      <c r="C131" s="29" t="str">
        <f t="shared" si="9"/>
        <v/>
      </c>
      <c r="D131" s="235" t="str">
        <f t="shared" si="8"/>
        <v/>
      </c>
      <c r="E131" s="29"/>
      <c r="G131" s="29" t="str">
        <f t="shared" si="10"/>
        <v/>
      </c>
      <c r="H131" s="29"/>
      <c r="I131" s="29"/>
      <c r="J131" s="29"/>
      <c r="K131" s="29"/>
      <c r="L131" s="29"/>
      <c r="M131" s="29"/>
      <c r="N131" s="31" t="str">
        <f t="shared" si="11"/>
        <v/>
      </c>
    </row>
    <row r="132" spans="1:14" x14ac:dyDescent="0.2">
      <c r="A132" t="str">
        <f>IFERROR(IF(AND(A127=A128,A128=A129,A129=A130,A130=A131),IF(A131+1&gt;MATCH(0,Input_Lieferant!$B$9:$B$158,-1),"",A131+1),A131),"")</f>
        <v/>
      </c>
      <c r="B132" s="29"/>
      <c r="C132" s="29" t="str">
        <f t="shared" si="9"/>
        <v/>
      </c>
      <c r="D132" s="235" t="str">
        <f t="shared" si="8"/>
        <v/>
      </c>
      <c r="E132" s="29"/>
      <c r="G132" s="29" t="str">
        <f t="shared" si="10"/>
        <v/>
      </c>
      <c r="H132" s="29"/>
      <c r="I132" s="29"/>
      <c r="J132" s="29"/>
      <c r="K132" s="29"/>
      <c r="L132" s="29"/>
      <c r="M132" s="29"/>
      <c r="N132" s="31" t="str">
        <f t="shared" si="11"/>
        <v/>
      </c>
    </row>
    <row r="133" spans="1:14" x14ac:dyDescent="0.2">
      <c r="A133" t="str">
        <f>IFERROR(IF(AND(A128=A129,A129=A130,A130=A131,A131=A132),IF(A132+1&gt;MATCH(0,Input_Lieferant!$B$9:$B$158,-1),"",A132+1),A132),"")</f>
        <v/>
      </c>
      <c r="B133" s="29"/>
      <c r="C133" s="29" t="str">
        <f t="shared" si="9"/>
        <v/>
      </c>
      <c r="D133" s="235" t="str">
        <f t="shared" ref="D133:D196" si="12">IF(LEN(A133)&gt;0,"0000","")</f>
        <v/>
      </c>
      <c r="E133" s="29"/>
      <c r="G133" s="29" t="str">
        <f t="shared" si="10"/>
        <v/>
      </c>
      <c r="H133" s="29"/>
      <c r="I133" s="29"/>
      <c r="J133" s="29"/>
      <c r="K133" s="29"/>
      <c r="L133" s="29"/>
      <c r="M133" s="29"/>
      <c r="N133" s="31" t="str">
        <f t="shared" si="11"/>
        <v/>
      </c>
    </row>
    <row r="134" spans="1:14" x14ac:dyDescent="0.2">
      <c r="A134" t="str">
        <f>IFERROR(IF(AND(A129=A130,A130=A131,A131=A132,A132=A133),IF(A133+1&gt;MATCH(0,Input_Lieferant!$B$9:$B$158,-1),"",A133+1),A133),"")</f>
        <v/>
      </c>
      <c r="B134" s="29"/>
      <c r="C134" s="29" t="str">
        <f t="shared" si="9"/>
        <v/>
      </c>
      <c r="D134" s="235" t="str">
        <f t="shared" si="12"/>
        <v/>
      </c>
      <c r="E134" s="29"/>
      <c r="G134" s="29" t="str">
        <f t="shared" si="10"/>
        <v/>
      </c>
      <c r="H134" s="29"/>
      <c r="I134" s="29"/>
      <c r="J134" s="29"/>
      <c r="K134" s="29"/>
      <c r="L134" s="29"/>
      <c r="M134" s="29"/>
      <c r="N134" s="31" t="str">
        <f t="shared" si="11"/>
        <v/>
      </c>
    </row>
    <row r="135" spans="1:14" x14ac:dyDescent="0.2">
      <c r="A135" t="str">
        <f>IFERROR(IF(AND(A130=A131,A131=A132,A132=A133,A133=A134),IF(A134+1&gt;MATCH(0,Input_Lieferant!$B$9:$B$158,-1),"",A134+1),A134),"")</f>
        <v/>
      </c>
      <c r="B135" s="29"/>
      <c r="C135" s="29" t="str">
        <f t="shared" si="9"/>
        <v/>
      </c>
      <c r="D135" s="235" t="str">
        <f t="shared" si="12"/>
        <v/>
      </c>
      <c r="E135" s="29"/>
      <c r="G135" s="29" t="str">
        <f t="shared" si="10"/>
        <v/>
      </c>
      <c r="H135" s="29"/>
      <c r="I135" s="29"/>
      <c r="J135" s="29"/>
      <c r="K135" s="29"/>
      <c r="L135" s="29"/>
      <c r="M135" s="29"/>
      <c r="N135" s="31" t="str">
        <f t="shared" si="11"/>
        <v/>
      </c>
    </row>
    <row r="136" spans="1:14" x14ac:dyDescent="0.2">
      <c r="A136" t="str">
        <f>IFERROR(IF(AND(A131=A132,A132=A133,A133=A134,A134=A135),IF(A135+1&gt;MATCH(0,Input_Lieferant!$B$9:$B$158,-1),"",A135+1),A135),"")</f>
        <v/>
      </c>
      <c r="B136" s="29"/>
      <c r="C136" s="29" t="str">
        <f t="shared" ref="C136:C199" si="13">IF(A136="","","001")</f>
        <v/>
      </c>
      <c r="D136" s="235" t="str">
        <f t="shared" si="12"/>
        <v/>
      </c>
      <c r="E136" s="29"/>
      <c r="G136" s="29" t="str">
        <f t="shared" ref="G136:G199" si="14">IF(A136="","",1)</f>
        <v/>
      </c>
      <c r="H136" s="29"/>
      <c r="I136" s="29"/>
      <c r="J136" s="29"/>
      <c r="K136" s="29"/>
      <c r="L136" s="29"/>
      <c r="M136" s="29"/>
      <c r="N136" s="31" t="str">
        <f t="shared" si="11"/>
        <v/>
      </c>
    </row>
    <row r="137" spans="1:14" x14ac:dyDescent="0.2">
      <c r="A137" t="str">
        <f>IFERROR(IF(AND(A132=A133,A133=A134,A134=A135,A135=A136),IF(A136+1&gt;MATCH(0,Input_Lieferant!$B$9:$B$158,-1),"",A136+1),A136),"")</f>
        <v/>
      </c>
      <c r="B137" s="29"/>
      <c r="C137" s="29" t="str">
        <f t="shared" si="13"/>
        <v/>
      </c>
      <c r="D137" s="235" t="str">
        <f t="shared" si="12"/>
        <v/>
      </c>
      <c r="E137" s="29"/>
      <c r="G137" s="29" t="str">
        <f t="shared" si="14"/>
        <v/>
      </c>
      <c r="H137" s="29"/>
      <c r="I137" s="29"/>
      <c r="J137" s="29"/>
      <c r="K137" s="29"/>
      <c r="L137" s="29"/>
      <c r="M137" s="29"/>
      <c r="N137" s="31" t="str">
        <f t="shared" si="11"/>
        <v/>
      </c>
    </row>
    <row r="138" spans="1:14" x14ac:dyDescent="0.2">
      <c r="A138" t="str">
        <f>IFERROR(IF(AND(A133=A134,A134=A135,A135=A136,A136=A137),IF(A137+1&gt;MATCH(0,Input_Lieferant!$B$9:$B$158,-1),"",A137+1),A137),"")</f>
        <v/>
      </c>
      <c r="B138" s="29"/>
      <c r="C138" s="29" t="str">
        <f t="shared" si="13"/>
        <v/>
      </c>
      <c r="D138" s="235" t="str">
        <f t="shared" si="12"/>
        <v/>
      </c>
      <c r="E138" s="29"/>
      <c r="G138" s="29" t="str">
        <f t="shared" si="14"/>
        <v/>
      </c>
      <c r="H138" s="29"/>
      <c r="I138" s="29"/>
      <c r="J138" s="29"/>
      <c r="K138" s="29"/>
      <c r="L138" s="29"/>
      <c r="M138" s="29"/>
      <c r="N138" s="31" t="str">
        <f t="shared" si="11"/>
        <v/>
      </c>
    </row>
    <row r="139" spans="1:14" x14ac:dyDescent="0.2">
      <c r="A139" t="str">
        <f>IFERROR(IF(AND(A134=A135,A135=A136,A136=A137,A137=A138),IF(A138+1&gt;MATCH(0,Input_Lieferant!$B$9:$B$158,-1),"",A138+1),A138),"")</f>
        <v/>
      </c>
      <c r="B139" s="29"/>
      <c r="C139" s="29" t="str">
        <f t="shared" si="13"/>
        <v/>
      </c>
      <c r="D139" s="235" t="str">
        <f t="shared" si="12"/>
        <v/>
      </c>
      <c r="E139" s="29"/>
      <c r="G139" s="29" t="str">
        <f t="shared" si="14"/>
        <v/>
      </c>
      <c r="H139" s="29"/>
      <c r="I139" s="29"/>
      <c r="J139" s="29"/>
      <c r="K139" s="29"/>
      <c r="L139" s="29"/>
      <c r="M139" s="29"/>
      <c r="N139" s="31" t="str">
        <f t="shared" si="11"/>
        <v/>
      </c>
    </row>
    <row r="140" spans="1:14" x14ac:dyDescent="0.2">
      <c r="A140" t="str">
        <f>IFERROR(IF(AND(A135=A136,A136=A137,A137=A138,A138=A139),IF(A139+1&gt;MATCH(0,Input_Lieferant!$B$9:$B$158,-1),"",A139+1),A139),"")</f>
        <v/>
      </c>
      <c r="B140" s="29"/>
      <c r="C140" s="29" t="str">
        <f t="shared" si="13"/>
        <v/>
      </c>
      <c r="D140" s="235" t="str">
        <f t="shared" si="12"/>
        <v/>
      </c>
      <c r="E140" s="29"/>
      <c r="G140" s="29" t="str">
        <f t="shared" si="14"/>
        <v/>
      </c>
      <c r="H140" s="29"/>
      <c r="I140" s="29"/>
      <c r="J140" s="29"/>
      <c r="K140" s="29"/>
      <c r="L140" s="29"/>
      <c r="M140" s="29"/>
      <c r="N140" s="31" t="str">
        <f t="shared" ref="N140:N203" si="15">IF(A140="","",N135)</f>
        <v/>
      </c>
    </row>
    <row r="141" spans="1:14" x14ac:dyDescent="0.2">
      <c r="A141" t="str">
        <f>IFERROR(IF(AND(A136=A137,A137=A138,A138=A139,A139=A140),IF(A140+1&gt;MATCH(0,Input_Lieferant!$B$9:$B$158,-1),"",A140+1),A140),"")</f>
        <v/>
      </c>
      <c r="B141" s="29"/>
      <c r="C141" s="29" t="str">
        <f t="shared" si="13"/>
        <v/>
      </c>
      <c r="D141" s="235" t="str">
        <f t="shared" si="12"/>
        <v/>
      </c>
      <c r="E141" s="29"/>
      <c r="G141" s="29" t="str">
        <f t="shared" si="14"/>
        <v/>
      </c>
      <c r="H141" s="29"/>
      <c r="I141" s="29"/>
      <c r="J141" s="29"/>
      <c r="K141" s="29"/>
      <c r="L141" s="29"/>
      <c r="M141" s="29"/>
      <c r="N141" s="31" t="str">
        <f t="shared" si="15"/>
        <v/>
      </c>
    </row>
    <row r="142" spans="1:14" x14ac:dyDescent="0.2">
      <c r="A142" t="str">
        <f>IFERROR(IF(AND(A137=A138,A138=A139,A139=A140,A140=A141),IF(A141+1&gt;MATCH(0,Input_Lieferant!$B$9:$B$158,-1),"",A141+1),A141),"")</f>
        <v/>
      </c>
      <c r="B142" s="29"/>
      <c r="C142" s="29" t="str">
        <f t="shared" si="13"/>
        <v/>
      </c>
      <c r="D142" s="235" t="str">
        <f t="shared" si="12"/>
        <v/>
      </c>
      <c r="E142" s="29"/>
      <c r="G142" s="29" t="str">
        <f t="shared" si="14"/>
        <v/>
      </c>
      <c r="H142" s="29"/>
      <c r="I142" s="29"/>
      <c r="J142" s="29"/>
      <c r="K142" s="29"/>
      <c r="L142" s="29"/>
      <c r="M142" s="29"/>
      <c r="N142" s="31" t="str">
        <f t="shared" si="15"/>
        <v/>
      </c>
    </row>
    <row r="143" spans="1:14" x14ac:dyDescent="0.2">
      <c r="A143" t="str">
        <f>IFERROR(IF(AND(A138=A139,A139=A140,A140=A141,A141=A142),IF(A142+1&gt;MATCH(0,Input_Lieferant!$B$9:$B$158,-1),"",A142+1),A142),"")</f>
        <v/>
      </c>
      <c r="B143" s="29"/>
      <c r="C143" s="29" t="str">
        <f t="shared" si="13"/>
        <v/>
      </c>
      <c r="D143" s="235" t="str">
        <f t="shared" si="12"/>
        <v/>
      </c>
      <c r="E143" s="29"/>
      <c r="G143" s="29" t="str">
        <f t="shared" si="14"/>
        <v/>
      </c>
      <c r="H143" s="29"/>
      <c r="I143" s="29"/>
      <c r="J143" s="29"/>
      <c r="K143" s="29"/>
      <c r="L143" s="29"/>
      <c r="M143" s="29"/>
      <c r="N143" s="31" t="str">
        <f t="shared" si="15"/>
        <v/>
      </c>
    </row>
    <row r="144" spans="1:14" x14ac:dyDescent="0.2">
      <c r="A144" t="str">
        <f>IFERROR(IF(AND(A139=A140,A140=A141,A141=A142,A142=A143),IF(A143+1&gt;MATCH(0,Input_Lieferant!$B$9:$B$158,-1),"",A143+1),A143),"")</f>
        <v/>
      </c>
      <c r="B144" s="29"/>
      <c r="C144" s="29" t="str">
        <f t="shared" si="13"/>
        <v/>
      </c>
      <c r="D144" s="235" t="str">
        <f t="shared" si="12"/>
        <v/>
      </c>
      <c r="E144" s="29"/>
      <c r="G144" s="29" t="str">
        <f t="shared" si="14"/>
        <v/>
      </c>
      <c r="H144" s="29"/>
      <c r="I144" s="29"/>
      <c r="J144" s="29"/>
      <c r="K144" s="29"/>
      <c r="L144" s="29"/>
      <c r="M144" s="29"/>
      <c r="N144" s="31" t="str">
        <f t="shared" si="15"/>
        <v/>
      </c>
    </row>
    <row r="145" spans="1:14" x14ac:dyDescent="0.2">
      <c r="A145" t="str">
        <f>IFERROR(IF(AND(A140=A141,A141=A142,A142=A143,A143=A144),IF(A144+1&gt;MATCH(0,Input_Lieferant!$B$9:$B$158,-1),"",A144+1),A144),"")</f>
        <v/>
      </c>
      <c r="B145" s="29"/>
      <c r="C145" s="29" t="str">
        <f t="shared" si="13"/>
        <v/>
      </c>
      <c r="D145" s="235" t="str">
        <f t="shared" si="12"/>
        <v/>
      </c>
      <c r="E145" s="29"/>
      <c r="G145" s="29" t="str">
        <f t="shared" si="14"/>
        <v/>
      </c>
      <c r="H145" s="29"/>
      <c r="I145" s="29"/>
      <c r="J145" s="29"/>
      <c r="K145" s="29"/>
      <c r="L145" s="29"/>
      <c r="M145" s="29"/>
      <c r="N145" s="31" t="str">
        <f t="shared" si="15"/>
        <v/>
      </c>
    </row>
    <row r="146" spans="1:14" x14ac:dyDescent="0.2">
      <c r="A146" t="str">
        <f>IFERROR(IF(AND(A141=A142,A142=A143,A143=A144,A144=A145),IF(A145+1&gt;MATCH(0,Input_Lieferant!$B$9:$B$158,-1),"",A145+1),A145),"")</f>
        <v/>
      </c>
      <c r="B146" s="29"/>
      <c r="C146" s="29" t="str">
        <f t="shared" si="13"/>
        <v/>
      </c>
      <c r="D146" s="235" t="str">
        <f t="shared" si="12"/>
        <v/>
      </c>
      <c r="E146" s="29"/>
      <c r="G146" s="29" t="str">
        <f t="shared" si="14"/>
        <v/>
      </c>
      <c r="H146" s="29"/>
      <c r="I146" s="29"/>
      <c r="J146" s="29"/>
      <c r="K146" s="29"/>
      <c r="L146" s="29"/>
      <c r="M146" s="29"/>
      <c r="N146" s="31" t="str">
        <f t="shared" si="15"/>
        <v/>
      </c>
    </row>
    <row r="147" spans="1:14" x14ac:dyDescent="0.2">
      <c r="A147" t="str">
        <f>IFERROR(IF(AND(A142=A143,A143=A144,A144=A145,A145=A146),IF(A146+1&gt;MATCH(0,Input_Lieferant!$B$9:$B$158,-1),"",A146+1),A146),"")</f>
        <v/>
      </c>
      <c r="B147" s="29"/>
      <c r="C147" s="29" t="str">
        <f t="shared" si="13"/>
        <v/>
      </c>
      <c r="D147" s="235" t="str">
        <f t="shared" si="12"/>
        <v/>
      </c>
      <c r="E147" s="29"/>
      <c r="G147" s="29" t="str">
        <f t="shared" si="14"/>
        <v/>
      </c>
      <c r="H147" s="29"/>
      <c r="I147" s="29"/>
      <c r="J147" s="29"/>
      <c r="K147" s="29"/>
      <c r="L147" s="29"/>
      <c r="M147" s="29"/>
      <c r="N147" s="31" t="str">
        <f t="shared" si="15"/>
        <v/>
      </c>
    </row>
    <row r="148" spans="1:14" x14ac:dyDescent="0.2">
      <c r="A148" t="str">
        <f>IFERROR(IF(AND(A143=A144,A144=A145,A145=A146,A146=A147),IF(A147+1&gt;MATCH(0,Input_Lieferant!$B$9:$B$158,-1),"",A147+1),A147),"")</f>
        <v/>
      </c>
      <c r="B148" s="29"/>
      <c r="C148" s="29" t="str">
        <f t="shared" si="13"/>
        <v/>
      </c>
      <c r="D148" s="235" t="str">
        <f t="shared" si="12"/>
        <v/>
      </c>
      <c r="E148" s="29"/>
      <c r="G148" s="29" t="str">
        <f t="shared" si="14"/>
        <v/>
      </c>
      <c r="H148" s="29"/>
      <c r="I148" s="29"/>
      <c r="J148" s="29"/>
      <c r="K148" s="29"/>
      <c r="L148" s="29"/>
      <c r="M148" s="29"/>
      <c r="N148" s="31" t="str">
        <f t="shared" si="15"/>
        <v/>
      </c>
    </row>
    <row r="149" spans="1:14" x14ac:dyDescent="0.2">
      <c r="A149" t="str">
        <f>IFERROR(IF(AND(A144=A145,A145=A146,A146=A147,A147=A148),IF(A148+1&gt;MATCH(0,Input_Lieferant!$B$9:$B$158,-1),"",A148+1),A148),"")</f>
        <v/>
      </c>
      <c r="B149" s="29"/>
      <c r="C149" s="29" t="str">
        <f t="shared" si="13"/>
        <v/>
      </c>
      <c r="D149" s="235" t="str">
        <f t="shared" si="12"/>
        <v/>
      </c>
      <c r="E149" s="29"/>
      <c r="G149" s="29" t="str">
        <f t="shared" si="14"/>
        <v/>
      </c>
      <c r="H149" s="29"/>
      <c r="I149" s="29"/>
      <c r="J149" s="29"/>
      <c r="K149" s="29"/>
      <c r="L149" s="29"/>
      <c r="M149" s="29"/>
      <c r="N149" s="31" t="str">
        <f t="shared" si="15"/>
        <v/>
      </c>
    </row>
    <row r="150" spans="1:14" x14ac:dyDescent="0.2">
      <c r="A150" t="str">
        <f>IFERROR(IF(AND(A145=A146,A146=A147,A147=A148,A148=A149),IF(A149+1&gt;MATCH(0,Input_Lieferant!$B$9:$B$158,-1),"",A149+1),A149),"")</f>
        <v/>
      </c>
      <c r="B150" s="29"/>
      <c r="C150" s="29" t="str">
        <f t="shared" si="13"/>
        <v/>
      </c>
      <c r="D150" s="235" t="str">
        <f t="shared" si="12"/>
        <v/>
      </c>
      <c r="E150" s="29"/>
      <c r="G150" s="29" t="str">
        <f t="shared" si="14"/>
        <v/>
      </c>
      <c r="H150" s="29"/>
      <c r="I150" s="29"/>
      <c r="J150" s="29"/>
      <c r="K150" s="29"/>
      <c r="L150" s="29"/>
      <c r="M150" s="29"/>
      <c r="N150" s="31" t="str">
        <f t="shared" si="15"/>
        <v/>
      </c>
    </row>
    <row r="151" spans="1:14" x14ac:dyDescent="0.2">
      <c r="A151" t="str">
        <f>IFERROR(IF(AND(A146=A147,A147=A148,A148=A149,A149=A150),IF(A150+1&gt;MATCH(0,Input_Lieferant!$B$9:$B$158,-1),"",A150+1),A150),"")</f>
        <v/>
      </c>
      <c r="B151" s="29"/>
      <c r="C151" s="29" t="str">
        <f t="shared" si="13"/>
        <v/>
      </c>
      <c r="D151" s="235" t="str">
        <f t="shared" si="12"/>
        <v/>
      </c>
      <c r="E151" s="29"/>
      <c r="G151" s="29" t="str">
        <f t="shared" si="14"/>
        <v/>
      </c>
      <c r="H151" s="29"/>
      <c r="I151" s="29"/>
      <c r="J151" s="29"/>
      <c r="K151" s="29"/>
      <c r="L151" s="29"/>
      <c r="M151" s="29"/>
      <c r="N151" s="31" t="str">
        <f t="shared" si="15"/>
        <v/>
      </c>
    </row>
    <row r="152" spans="1:14" x14ac:dyDescent="0.2">
      <c r="A152" t="str">
        <f>IFERROR(IF(AND(A147=A148,A148=A149,A149=A150,A150=A151),IF(A151+1&gt;MATCH(0,Input_Lieferant!$B$9:$B$158,-1),"",A151+1),A151),"")</f>
        <v/>
      </c>
      <c r="B152" s="29"/>
      <c r="C152" s="29" t="str">
        <f t="shared" si="13"/>
        <v/>
      </c>
      <c r="D152" s="235" t="str">
        <f t="shared" si="12"/>
        <v/>
      </c>
      <c r="E152" s="29"/>
      <c r="G152" s="29" t="str">
        <f t="shared" si="14"/>
        <v/>
      </c>
      <c r="H152" s="29"/>
      <c r="I152" s="29"/>
      <c r="J152" s="29"/>
      <c r="K152" s="29"/>
      <c r="L152" s="29"/>
      <c r="M152" s="29"/>
      <c r="N152" s="31" t="str">
        <f t="shared" si="15"/>
        <v/>
      </c>
    </row>
    <row r="153" spans="1:14" x14ac:dyDescent="0.2">
      <c r="A153" t="str">
        <f>IFERROR(IF(AND(A148=A149,A149=A150,A150=A151,A151=A152),IF(A152+1&gt;MATCH(0,Input_Lieferant!$B$9:$B$158,-1),"",A152+1),A152),"")</f>
        <v/>
      </c>
      <c r="B153" s="29"/>
      <c r="C153" s="29" t="str">
        <f t="shared" si="13"/>
        <v/>
      </c>
      <c r="D153" s="235" t="str">
        <f t="shared" si="12"/>
        <v/>
      </c>
      <c r="E153" s="29"/>
      <c r="G153" s="29" t="str">
        <f t="shared" si="14"/>
        <v/>
      </c>
      <c r="H153" s="29"/>
      <c r="I153" s="29"/>
      <c r="J153" s="29"/>
      <c r="K153" s="29"/>
      <c r="L153" s="29"/>
      <c r="M153" s="29"/>
      <c r="N153" s="31" t="str">
        <f t="shared" si="15"/>
        <v/>
      </c>
    </row>
    <row r="154" spans="1:14" x14ac:dyDescent="0.2">
      <c r="A154" t="str">
        <f>IFERROR(IF(AND(A149=A150,A150=A151,A151=A152,A152=A153),IF(A153+1&gt;MATCH(0,Input_Lieferant!$B$9:$B$158,-1),"",A153+1),A153),"")</f>
        <v/>
      </c>
      <c r="B154" s="29"/>
      <c r="C154" s="29" t="str">
        <f t="shared" si="13"/>
        <v/>
      </c>
      <c r="D154" s="235" t="str">
        <f t="shared" si="12"/>
        <v/>
      </c>
      <c r="E154" s="29"/>
      <c r="G154" s="29" t="str">
        <f t="shared" si="14"/>
        <v/>
      </c>
      <c r="H154" s="29"/>
      <c r="I154" s="29"/>
      <c r="J154" s="29"/>
      <c r="K154" s="29"/>
      <c r="L154" s="29"/>
      <c r="M154" s="29"/>
      <c r="N154" s="31" t="str">
        <f t="shared" si="15"/>
        <v/>
      </c>
    </row>
    <row r="155" spans="1:14" x14ac:dyDescent="0.2">
      <c r="A155" t="str">
        <f>IFERROR(IF(AND(A150=A151,A151=A152,A152=A153,A153=A154),IF(A154+1&gt;MATCH(0,Input_Lieferant!$B$9:$B$158,-1),"",A154+1),A154),"")</f>
        <v/>
      </c>
      <c r="B155" s="29"/>
      <c r="C155" s="29" t="str">
        <f t="shared" si="13"/>
        <v/>
      </c>
      <c r="D155" s="235" t="str">
        <f t="shared" si="12"/>
        <v/>
      </c>
      <c r="E155" s="29"/>
      <c r="G155" s="29" t="str">
        <f t="shared" si="14"/>
        <v/>
      </c>
      <c r="H155" s="29"/>
      <c r="I155" s="29"/>
      <c r="J155" s="29"/>
      <c r="K155" s="29"/>
      <c r="L155" s="29"/>
      <c r="M155" s="29"/>
      <c r="N155" s="31" t="str">
        <f t="shared" si="15"/>
        <v/>
      </c>
    </row>
    <row r="156" spans="1:14" x14ac:dyDescent="0.2">
      <c r="A156" t="str">
        <f>IFERROR(IF(AND(A151=A152,A152=A153,A153=A154,A154=A155),IF(A155+1&gt;MATCH(0,Input_Lieferant!$B$9:$B$158,-1),"",A155+1),A155),"")</f>
        <v/>
      </c>
      <c r="B156" s="29"/>
      <c r="C156" s="29" t="str">
        <f t="shared" si="13"/>
        <v/>
      </c>
      <c r="D156" s="235" t="str">
        <f t="shared" si="12"/>
        <v/>
      </c>
      <c r="E156" s="29"/>
      <c r="G156" s="29" t="str">
        <f t="shared" si="14"/>
        <v/>
      </c>
      <c r="H156" s="29"/>
      <c r="I156" s="29"/>
      <c r="J156" s="29"/>
      <c r="K156" s="29"/>
      <c r="L156" s="29"/>
      <c r="M156" s="29"/>
      <c r="N156" s="31" t="str">
        <f t="shared" si="15"/>
        <v/>
      </c>
    </row>
    <row r="157" spans="1:14" x14ac:dyDescent="0.2">
      <c r="A157" t="str">
        <f>IFERROR(IF(AND(A152=A153,A153=A154,A154=A155,A155=A156),IF(A156+1&gt;MATCH(0,Input_Lieferant!$B$9:$B$158,-1),"",A156+1),A156),"")</f>
        <v/>
      </c>
      <c r="B157" s="29"/>
      <c r="C157" s="29" t="str">
        <f t="shared" si="13"/>
        <v/>
      </c>
      <c r="D157" s="235" t="str">
        <f t="shared" si="12"/>
        <v/>
      </c>
      <c r="E157" s="29"/>
      <c r="G157" s="29" t="str">
        <f t="shared" si="14"/>
        <v/>
      </c>
      <c r="H157" s="29"/>
      <c r="I157" s="29"/>
      <c r="J157" s="29"/>
      <c r="K157" s="29"/>
      <c r="L157" s="29"/>
      <c r="M157" s="29"/>
      <c r="N157" s="31" t="str">
        <f t="shared" si="15"/>
        <v/>
      </c>
    </row>
    <row r="158" spans="1:14" x14ac:dyDescent="0.2">
      <c r="A158" t="str">
        <f>IFERROR(IF(AND(A153=A154,A154=A155,A155=A156,A156=A157),IF(A157+1&gt;MATCH(0,Input_Lieferant!$B$9:$B$158,-1),"",A157+1),A157),"")</f>
        <v/>
      </c>
      <c r="B158" s="29"/>
      <c r="C158" s="29" t="str">
        <f t="shared" si="13"/>
        <v/>
      </c>
      <c r="D158" s="235" t="str">
        <f t="shared" si="12"/>
        <v/>
      </c>
      <c r="E158" s="29"/>
      <c r="G158" s="29" t="str">
        <f t="shared" si="14"/>
        <v/>
      </c>
      <c r="H158" s="29"/>
      <c r="I158" s="29"/>
      <c r="J158" s="29"/>
      <c r="K158" s="29"/>
      <c r="L158" s="29"/>
      <c r="M158" s="29"/>
      <c r="N158" s="31" t="str">
        <f t="shared" si="15"/>
        <v/>
      </c>
    </row>
    <row r="159" spans="1:14" x14ac:dyDescent="0.2">
      <c r="A159" t="str">
        <f>IFERROR(IF(AND(A154=A155,A155=A156,A156=A157,A157=A158),IF(A158+1&gt;MATCH(0,Input_Lieferant!$B$9:$B$158,-1),"",A158+1),A158),"")</f>
        <v/>
      </c>
      <c r="B159" s="29"/>
      <c r="C159" s="29" t="str">
        <f t="shared" si="13"/>
        <v/>
      </c>
      <c r="D159" s="235" t="str">
        <f t="shared" si="12"/>
        <v/>
      </c>
      <c r="E159" s="29"/>
      <c r="G159" s="29" t="str">
        <f t="shared" si="14"/>
        <v/>
      </c>
      <c r="H159" s="29"/>
      <c r="I159" s="29"/>
      <c r="J159" s="29"/>
      <c r="K159" s="29"/>
      <c r="L159" s="29"/>
      <c r="M159" s="29"/>
      <c r="N159" s="31" t="str">
        <f t="shared" si="15"/>
        <v/>
      </c>
    </row>
    <row r="160" spans="1:14" x14ac:dyDescent="0.2">
      <c r="A160" t="str">
        <f>IFERROR(IF(AND(A155=A156,A156=A157,A157=A158,A158=A159),IF(A159+1&gt;MATCH(0,Input_Lieferant!$B$9:$B$158,-1),"",A159+1),A159),"")</f>
        <v/>
      </c>
      <c r="B160" s="29"/>
      <c r="C160" s="29" t="str">
        <f t="shared" si="13"/>
        <v/>
      </c>
      <c r="D160" s="235" t="str">
        <f t="shared" si="12"/>
        <v/>
      </c>
      <c r="E160" s="29"/>
      <c r="G160" s="29" t="str">
        <f t="shared" si="14"/>
        <v/>
      </c>
      <c r="H160" s="29"/>
      <c r="I160" s="29"/>
      <c r="J160" s="29"/>
      <c r="K160" s="29"/>
      <c r="L160" s="29"/>
      <c r="M160" s="29"/>
      <c r="N160" s="31" t="str">
        <f t="shared" si="15"/>
        <v/>
      </c>
    </row>
    <row r="161" spans="1:14" x14ac:dyDescent="0.2">
      <c r="A161" t="str">
        <f>IFERROR(IF(AND(A156=A157,A157=A158,A158=A159,A159=A160),IF(A160+1&gt;MATCH(0,Input_Lieferant!$B$9:$B$158,-1),"",A160+1),A160),"")</f>
        <v/>
      </c>
      <c r="B161" s="29"/>
      <c r="C161" s="29" t="str">
        <f t="shared" si="13"/>
        <v/>
      </c>
      <c r="D161" s="235" t="str">
        <f t="shared" si="12"/>
        <v/>
      </c>
      <c r="E161" s="29"/>
      <c r="G161" s="29" t="str">
        <f t="shared" si="14"/>
        <v/>
      </c>
      <c r="H161" s="29"/>
      <c r="I161" s="29"/>
      <c r="J161" s="29"/>
      <c r="K161" s="29"/>
      <c r="L161" s="29"/>
      <c r="M161" s="29"/>
      <c r="N161" s="31" t="str">
        <f t="shared" si="15"/>
        <v/>
      </c>
    </row>
    <row r="162" spans="1:14" x14ac:dyDescent="0.2">
      <c r="A162" t="str">
        <f>IFERROR(IF(AND(A157=A158,A158=A159,A159=A160,A160=A161),IF(A161+1&gt;MATCH(0,Input_Lieferant!$B$9:$B$158,-1),"",A161+1),A161),"")</f>
        <v/>
      </c>
      <c r="B162" s="29"/>
      <c r="C162" s="29" t="str">
        <f t="shared" si="13"/>
        <v/>
      </c>
      <c r="D162" s="235" t="str">
        <f t="shared" si="12"/>
        <v/>
      </c>
      <c r="E162" s="29"/>
      <c r="G162" s="29" t="str">
        <f t="shared" si="14"/>
        <v/>
      </c>
      <c r="H162" s="29"/>
      <c r="I162" s="29"/>
      <c r="J162" s="29"/>
      <c r="K162" s="29"/>
      <c r="L162" s="29"/>
      <c r="M162" s="29"/>
      <c r="N162" s="31" t="str">
        <f t="shared" si="15"/>
        <v/>
      </c>
    </row>
    <row r="163" spans="1:14" x14ac:dyDescent="0.2">
      <c r="A163" t="str">
        <f>IFERROR(IF(AND(A158=A159,A159=A160,A160=A161,A161=A162),IF(A162+1&gt;MATCH(0,Input_Lieferant!$B$9:$B$158,-1),"",A162+1),A162),"")</f>
        <v/>
      </c>
      <c r="B163" s="29"/>
      <c r="C163" s="29" t="str">
        <f t="shared" si="13"/>
        <v/>
      </c>
      <c r="D163" s="235" t="str">
        <f t="shared" si="12"/>
        <v/>
      </c>
      <c r="E163" s="29"/>
      <c r="G163" s="29" t="str">
        <f t="shared" si="14"/>
        <v/>
      </c>
      <c r="H163" s="29"/>
      <c r="I163" s="29"/>
      <c r="J163" s="29"/>
      <c r="K163" s="29"/>
      <c r="L163" s="29"/>
      <c r="M163" s="29"/>
      <c r="N163" s="31" t="str">
        <f t="shared" si="15"/>
        <v/>
      </c>
    </row>
    <row r="164" spans="1:14" x14ac:dyDescent="0.2">
      <c r="A164" t="str">
        <f>IFERROR(IF(AND(A159=A160,A160=A161,A161=A162,A162=A163),IF(A163+1&gt;MATCH(0,Input_Lieferant!$B$9:$B$158,-1),"",A163+1),A163),"")</f>
        <v/>
      </c>
      <c r="B164" s="29"/>
      <c r="C164" s="29" t="str">
        <f t="shared" si="13"/>
        <v/>
      </c>
      <c r="D164" s="235" t="str">
        <f t="shared" si="12"/>
        <v/>
      </c>
      <c r="E164" s="29"/>
      <c r="G164" s="29" t="str">
        <f t="shared" si="14"/>
        <v/>
      </c>
      <c r="H164" s="29"/>
      <c r="I164" s="29"/>
      <c r="J164" s="29"/>
      <c r="K164" s="29"/>
      <c r="L164" s="29"/>
      <c r="M164" s="29"/>
      <c r="N164" s="31" t="str">
        <f t="shared" si="15"/>
        <v/>
      </c>
    </row>
    <row r="165" spans="1:14" x14ac:dyDescent="0.2">
      <c r="A165" t="str">
        <f>IFERROR(IF(AND(A160=A161,A161=A162,A162=A163,A163=A164),IF(A164+1&gt;MATCH(0,Input_Lieferant!$B$9:$B$158,-1),"",A164+1),A164),"")</f>
        <v/>
      </c>
      <c r="B165" s="29"/>
      <c r="C165" s="29" t="str">
        <f t="shared" si="13"/>
        <v/>
      </c>
      <c r="D165" s="235" t="str">
        <f t="shared" si="12"/>
        <v/>
      </c>
      <c r="E165" s="29"/>
      <c r="G165" s="29" t="str">
        <f t="shared" si="14"/>
        <v/>
      </c>
      <c r="H165" s="29"/>
      <c r="I165" s="29"/>
      <c r="J165" s="29"/>
      <c r="K165" s="29"/>
      <c r="L165" s="29"/>
      <c r="M165" s="29"/>
      <c r="N165" s="31" t="str">
        <f t="shared" si="15"/>
        <v/>
      </c>
    </row>
    <row r="166" spans="1:14" x14ac:dyDescent="0.2">
      <c r="A166" t="str">
        <f>IFERROR(IF(AND(A161=A162,A162=A163,A163=A164,A164=A165),IF(A165+1&gt;MATCH(0,Input_Lieferant!$B$9:$B$158,-1),"",A165+1),A165),"")</f>
        <v/>
      </c>
      <c r="B166" s="29"/>
      <c r="C166" s="29" t="str">
        <f t="shared" si="13"/>
        <v/>
      </c>
      <c r="D166" s="235" t="str">
        <f t="shared" si="12"/>
        <v/>
      </c>
      <c r="E166" s="29"/>
      <c r="G166" s="29" t="str">
        <f t="shared" si="14"/>
        <v/>
      </c>
      <c r="H166" s="29"/>
      <c r="I166" s="29"/>
      <c r="J166" s="29"/>
      <c r="K166" s="29"/>
      <c r="L166" s="29"/>
      <c r="M166" s="29"/>
      <c r="N166" s="31" t="str">
        <f t="shared" si="15"/>
        <v/>
      </c>
    </row>
    <row r="167" spans="1:14" x14ac:dyDescent="0.2">
      <c r="A167" t="str">
        <f>IFERROR(IF(AND(A162=A163,A163=A164,A164=A165,A165=A166),IF(A166+1&gt;MATCH(0,Input_Lieferant!$B$9:$B$158,-1),"",A166+1),A166),"")</f>
        <v/>
      </c>
      <c r="B167" s="29"/>
      <c r="C167" s="29" t="str">
        <f t="shared" si="13"/>
        <v/>
      </c>
      <c r="D167" s="235" t="str">
        <f t="shared" si="12"/>
        <v/>
      </c>
      <c r="E167" s="29"/>
      <c r="G167" s="29" t="str">
        <f t="shared" si="14"/>
        <v/>
      </c>
      <c r="H167" s="29"/>
      <c r="I167" s="29"/>
      <c r="J167" s="29"/>
      <c r="K167" s="29"/>
      <c r="L167" s="29"/>
      <c r="M167" s="29"/>
      <c r="N167" s="31" t="str">
        <f t="shared" si="15"/>
        <v/>
      </c>
    </row>
    <row r="168" spans="1:14" x14ac:dyDescent="0.2">
      <c r="A168" t="str">
        <f>IFERROR(IF(AND(A163=A164,A164=A165,A165=A166,A166=A167),IF(A167+1&gt;MATCH(0,Input_Lieferant!$B$9:$B$158,-1),"",A167+1),A167),"")</f>
        <v/>
      </c>
      <c r="B168" s="29"/>
      <c r="C168" s="29" t="str">
        <f t="shared" si="13"/>
        <v/>
      </c>
      <c r="D168" s="235" t="str">
        <f t="shared" si="12"/>
        <v/>
      </c>
      <c r="E168" s="29"/>
      <c r="G168" s="29" t="str">
        <f t="shared" si="14"/>
        <v/>
      </c>
      <c r="H168" s="29"/>
      <c r="I168" s="29"/>
      <c r="J168" s="29"/>
      <c r="K168" s="29"/>
      <c r="L168" s="29"/>
      <c r="M168" s="29"/>
      <c r="N168" s="31" t="str">
        <f t="shared" si="15"/>
        <v/>
      </c>
    </row>
    <row r="169" spans="1:14" x14ac:dyDescent="0.2">
      <c r="A169" t="str">
        <f>IFERROR(IF(AND(A164=A165,A165=A166,A166=A167,A167=A168),IF(A168+1&gt;MATCH(0,Input_Lieferant!$B$9:$B$158,-1),"",A168+1),A168),"")</f>
        <v/>
      </c>
      <c r="B169" s="29"/>
      <c r="C169" s="29" t="str">
        <f t="shared" si="13"/>
        <v/>
      </c>
      <c r="D169" s="235" t="str">
        <f t="shared" si="12"/>
        <v/>
      </c>
      <c r="E169" s="29"/>
      <c r="G169" s="29" t="str">
        <f t="shared" si="14"/>
        <v/>
      </c>
      <c r="H169" s="29"/>
      <c r="I169" s="29"/>
      <c r="J169" s="29"/>
      <c r="K169" s="29"/>
      <c r="L169" s="29"/>
      <c r="M169" s="29"/>
      <c r="N169" s="31" t="str">
        <f t="shared" si="15"/>
        <v/>
      </c>
    </row>
    <row r="170" spans="1:14" x14ac:dyDescent="0.2">
      <c r="A170" t="str">
        <f>IFERROR(IF(AND(A165=A166,A166=A167,A167=A168,A168=A169),IF(A169+1&gt;MATCH(0,Input_Lieferant!$B$9:$B$158,-1),"",A169+1),A169),"")</f>
        <v/>
      </c>
      <c r="B170" s="29"/>
      <c r="C170" s="29" t="str">
        <f t="shared" si="13"/>
        <v/>
      </c>
      <c r="D170" s="235" t="str">
        <f t="shared" si="12"/>
        <v/>
      </c>
      <c r="E170" s="29"/>
      <c r="G170" s="29" t="str">
        <f t="shared" si="14"/>
        <v/>
      </c>
      <c r="H170" s="29"/>
      <c r="I170" s="29"/>
      <c r="J170" s="29"/>
      <c r="K170" s="29"/>
      <c r="L170" s="29"/>
      <c r="M170" s="29"/>
      <c r="N170" s="31" t="str">
        <f t="shared" si="15"/>
        <v/>
      </c>
    </row>
    <row r="171" spans="1:14" x14ac:dyDescent="0.2">
      <c r="A171" t="str">
        <f>IFERROR(IF(AND(A166=A167,A167=A168,A168=A169,A169=A170),IF(A170+1&gt;MATCH(0,Input_Lieferant!$B$9:$B$158,-1),"",A170+1),A170),"")</f>
        <v/>
      </c>
      <c r="B171" s="29"/>
      <c r="C171" s="29" t="str">
        <f t="shared" si="13"/>
        <v/>
      </c>
      <c r="D171" s="235" t="str">
        <f t="shared" si="12"/>
        <v/>
      </c>
      <c r="E171" s="29"/>
      <c r="G171" s="29" t="str">
        <f t="shared" si="14"/>
        <v/>
      </c>
      <c r="H171" s="29"/>
      <c r="I171" s="29"/>
      <c r="J171" s="29"/>
      <c r="K171" s="29"/>
      <c r="L171" s="29"/>
      <c r="M171" s="29"/>
      <c r="N171" s="31" t="str">
        <f t="shared" si="15"/>
        <v/>
      </c>
    </row>
    <row r="172" spans="1:14" x14ac:dyDescent="0.2">
      <c r="A172" t="str">
        <f>IFERROR(IF(AND(A167=A168,A168=A169,A169=A170,A170=A171),IF(A171+1&gt;MATCH(0,Input_Lieferant!$B$9:$B$158,-1),"",A171+1),A171),"")</f>
        <v/>
      </c>
      <c r="B172" s="29"/>
      <c r="C172" s="29" t="str">
        <f t="shared" si="13"/>
        <v/>
      </c>
      <c r="D172" s="235" t="str">
        <f t="shared" si="12"/>
        <v/>
      </c>
      <c r="E172" s="29"/>
      <c r="G172" s="29" t="str">
        <f t="shared" si="14"/>
        <v/>
      </c>
      <c r="H172" s="29"/>
      <c r="I172" s="29"/>
      <c r="J172" s="29"/>
      <c r="K172" s="29"/>
      <c r="L172" s="29"/>
      <c r="M172" s="29"/>
      <c r="N172" s="31" t="str">
        <f t="shared" si="15"/>
        <v/>
      </c>
    </row>
    <row r="173" spans="1:14" x14ac:dyDescent="0.2">
      <c r="A173" t="str">
        <f>IFERROR(IF(AND(A168=A169,A169=A170,A170=A171,A171=A172),IF(A172+1&gt;MATCH(0,Input_Lieferant!$B$9:$B$158,-1),"",A172+1),A172),"")</f>
        <v/>
      </c>
      <c r="B173" s="29"/>
      <c r="C173" s="29" t="str">
        <f t="shared" si="13"/>
        <v/>
      </c>
      <c r="D173" s="235" t="str">
        <f t="shared" si="12"/>
        <v/>
      </c>
      <c r="E173" s="29"/>
      <c r="G173" s="29" t="str">
        <f t="shared" si="14"/>
        <v/>
      </c>
      <c r="H173" s="29"/>
      <c r="I173" s="29"/>
      <c r="J173" s="29"/>
      <c r="K173" s="29"/>
      <c r="L173" s="29"/>
      <c r="M173" s="29"/>
      <c r="N173" s="31" t="str">
        <f t="shared" si="15"/>
        <v/>
      </c>
    </row>
    <row r="174" spans="1:14" x14ac:dyDescent="0.2">
      <c r="A174" t="str">
        <f>IFERROR(IF(AND(A169=A170,A170=A171,A171=A172,A172=A173),IF(A173+1&gt;MATCH(0,Input_Lieferant!$B$9:$B$158,-1),"",A173+1),A173),"")</f>
        <v/>
      </c>
      <c r="B174" s="29"/>
      <c r="C174" s="29" t="str">
        <f t="shared" si="13"/>
        <v/>
      </c>
      <c r="D174" s="235" t="str">
        <f t="shared" si="12"/>
        <v/>
      </c>
      <c r="E174" s="29"/>
      <c r="G174" s="29" t="str">
        <f t="shared" si="14"/>
        <v/>
      </c>
      <c r="H174" s="29"/>
      <c r="I174" s="29"/>
      <c r="J174" s="29"/>
      <c r="K174" s="29"/>
      <c r="L174" s="29"/>
      <c r="M174" s="29"/>
      <c r="N174" s="31" t="str">
        <f t="shared" si="15"/>
        <v/>
      </c>
    </row>
    <row r="175" spans="1:14" x14ac:dyDescent="0.2">
      <c r="A175" t="str">
        <f>IFERROR(IF(AND(A170=A171,A171=A172,A172=A173,A173=A174),IF(A174+1&gt;MATCH(0,Input_Lieferant!$B$9:$B$158,-1),"",A174+1),A174),"")</f>
        <v/>
      </c>
      <c r="B175" s="29"/>
      <c r="C175" s="29" t="str">
        <f t="shared" si="13"/>
        <v/>
      </c>
      <c r="D175" s="235" t="str">
        <f t="shared" si="12"/>
        <v/>
      </c>
      <c r="E175" s="29"/>
      <c r="G175" s="29" t="str">
        <f t="shared" si="14"/>
        <v/>
      </c>
      <c r="H175" s="29"/>
      <c r="I175" s="29"/>
      <c r="J175" s="29"/>
      <c r="K175" s="29"/>
      <c r="L175" s="29"/>
      <c r="M175" s="29"/>
      <c r="N175" s="31" t="str">
        <f t="shared" si="15"/>
        <v/>
      </c>
    </row>
    <row r="176" spans="1:14" x14ac:dyDescent="0.2">
      <c r="A176" t="str">
        <f>IFERROR(IF(AND(A171=A172,A172=A173,A173=A174,A174=A175),IF(A175+1&gt;MATCH(0,Input_Lieferant!$B$9:$B$158,-1),"",A175+1),A175),"")</f>
        <v/>
      </c>
      <c r="B176" s="29"/>
      <c r="C176" s="29" t="str">
        <f t="shared" si="13"/>
        <v/>
      </c>
      <c r="D176" s="235" t="str">
        <f t="shared" si="12"/>
        <v/>
      </c>
      <c r="E176" s="29"/>
      <c r="G176" s="29" t="str">
        <f t="shared" si="14"/>
        <v/>
      </c>
      <c r="H176" s="29"/>
      <c r="I176" s="29"/>
      <c r="J176" s="29"/>
      <c r="K176" s="29"/>
      <c r="L176" s="29"/>
      <c r="M176" s="29"/>
      <c r="N176" s="31" t="str">
        <f t="shared" si="15"/>
        <v/>
      </c>
    </row>
    <row r="177" spans="1:14" x14ac:dyDescent="0.2">
      <c r="A177" t="str">
        <f>IFERROR(IF(AND(A172=A173,A173=A174,A174=A175,A175=A176),IF(A176+1&gt;MATCH(0,Input_Lieferant!$B$9:$B$158,-1),"",A176+1),A176),"")</f>
        <v/>
      </c>
      <c r="B177" s="29"/>
      <c r="C177" s="29" t="str">
        <f t="shared" si="13"/>
        <v/>
      </c>
      <c r="D177" s="235" t="str">
        <f t="shared" si="12"/>
        <v/>
      </c>
      <c r="E177" s="29"/>
      <c r="G177" s="29" t="str">
        <f t="shared" si="14"/>
        <v/>
      </c>
      <c r="H177" s="29"/>
      <c r="I177" s="29"/>
      <c r="J177" s="29"/>
      <c r="K177" s="29"/>
      <c r="L177" s="29"/>
      <c r="M177" s="29"/>
      <c r="N177" s="31" t="str">
        <f t="shared" si="15"/>
        <v/>
      </c>
    </row>
    <row r="178" spans="1:14" x14ac:dyDescent="0.2">
      <c r="A178" t="str">
        <f>IFERROR(IF(AND(A173=A174,A174=A175,A175=A176,A176=A177),IF(A177+1&gt;MATCH(0,Input_Lieferant!$B$9:$B$158,-1),"",A177+1),A177),"")</f>
        <v/>
      </c>
      <c r="B178" s="29"/>
      <c r="C178" s="29" t="str">
        <f t="shared" si="13"/>
        <v/>
      </c>
      <c r="D178" s="235" t="str">
        <f t="shared" si="12"/>
        <v/>
      </c>
      <c r="E178" s="29"/>
      <c r="G178" s="29" t="str">
        <f t="shared" si="14"/>
        <v/>
      </c>
      <c r="H178" s="29"/>
      <c r="I178" s="29"/>
      <c r="J178" s="29"/>
      <c r="K178" s="29"/>
      <c r="L178" s="29"/>
      <c r="M178" s="29"/>
      <c r="N178" s="31" t="str">
        <f t="shared" si="15"/>
        <v/>
      </c>
    </row>
    <row r="179" spans="1:14" x14ac:dyDescent="0.2">
      <c r="A179" t="str">
        <f>IFERROR(IF(AND(A174=A175,A175=A176,A176=A177,A177=A178),IF(A178+1&gt;MATCH(0,Input_Lieferant!$B$9:$B$158,-1),"",A178+1),A178),"")</f>
        <v/>
      </c>
      <c r="B179" s="29"/>
      <c r="C179" s="29" t="str">
        <f t="shared" si="13"/>
        <v/>
      </c>
      <c r="D179" s="235" t="str">
        <f t="shared" si="12"/>
        <v/>
      </c>
      <c r="E179" s="29"/>
      <c r="G179" s="29" t="str">
        <f t="shared" si="14"/>
        <v/>
      </c>
      <c r="H179" s="29"/>
      <c r="I179" s="29"/>
      <c r="J179" s="29"/>
      <c r="K179" s="29"/>
      <c r="L179" s="29"/>
      <c r="M179" s="29"/>
      <c r="N179" s="31" t="str">
        <f t="shared" si="15"/>
        <v/>
      </c>
    </row>
    <row r="180" spans="1:14" x14ac:dyDescent="0.2">
      <c r="A180" t="str">
        <f>IFERROR(IF(AND(A175=A176,A176=A177,A177=A178,A178=A179),IF(A179+1&gt;MATCH(0,Input_Lieferant!$B$9:$B$158,-1),"",A179+1),A179),"")</f>
        <v/>
      </c>
      <c r="B180" s="29"/>
      <c r="C180" s="29" t="str">
        <f t="shared" si="13"/>
        <v/>
      </c>
      <c r="D180" s="235" t="str">
        <f t="shared" si="12"/>
        <v/>
      </c>
      <c r="E180" s="29"/>
      <c r="G180" s="29" t="str">
        <f t="shared" si="14"/>
        <v/>
      </c>
      <c r="H180" s="29"/>
      <c r="I180" s="29"/>
      <c r="J180" s="29"/>
      <c r="K180" s="29"/>
      <c r="L180" s="29"/>
      <c r="M180" s="29"/>
      <c r="N180" s="31" t="str">
        <f t="shared" si="15"/>
        <v/>
      </c>
    </row>
    <row r="181" spans="1:14" x14ac:dyDescent="0.2">
      <c r="A181" t="str">
        <f>IFERROR(IF(AND(A176=A177,A177=A178,A178=A179,A179=A180),IF(A180+1&gt;MATCH(0,Input_Lieferant!$B$9:$B$158,-1),"",A180+1),A180),"")</f>
        <v/>
      </c>
      <c r="B181" s="29"/>
      <c r="C181" s="29" t="str">
        <f t="shared" si="13"/>
        <v/>
      </c>
      <c r="D181" s="235" t="str">
        <f t="shared" si="12"/>
        <v/>
      </c>
      <c r="E181" s="29"/>
      <c r="G181" s="29" t="str">
        <f t="shared" si="14"/>
        <v/>
      </c>
      <c r="H181" s="29"/>
      <c r="I181" s="29"/>
      <c r="J181" s="29"/>
      <c r="K181" s="29"/>
      <c r="L181" s="29"/>
      <c r="M181" s="29"/>
      <c r="N181" s="31" t="str">
        <f t="shared" si="15"/>
        <v/>
      </c>
    </row>
    <row r="182" spans="1:14" x14ac:dyDescent="0.2">
      <c r="A182" t="str">
        <f>IFERROR(IF(AND(A177=A178,A178=A179,A179=A180,A180=A181),IF(A181+1&gt;MATCH(0,Input_Lieferant!$B$9:$B$158,-1),"",A181+1),A181),"")</f>
        <v/>
      </c>
      <c r="B182" s="29"/>
      <c r="C182" s="29" t="str">
        <f t="shared" si="13"/>
        <v/>
      </c>
      <c r="D182" s="235" t="str">
        <f t="shared" si="12"/>
        <v/>
      </c>
      <c r="E182" s="29"/>
      <c r="G182" s="29" t="str">
        <f t="shared" si="14"/>
        <v/>
      </c>
      <c r="H182" s="29"/>
      <c r="I182" s="29"/>
      <c r="J182" s="29"/>
      <c r="K182" s="29"/>
      <c r="L182" s="29"/>
      <c r="M182" s="29"/>
      <c r="N182" s="31" t="str">
        <f t="shared" si="15"/>
        <v/>
      </c>
    </row>
    <row r="183" spans="1:14" x14ac:dyDescent="0.2">
      <c r="A183" t="str">
        <f>IFERROR(IF(AND(A178=A179,A179=A180,A180=A181,A181=A182),IF(A182+1&gt;MATCH(0,Input_Lieferant!$B$9:$B$158,-1),"",A182+1),A182),"")</f>
        <v/>
      </c>
      <c r="B183" s="29"/>
      <c r="C183" s="29" t="str">
        <f t="shared" si="13"/>
        <v/>
      </c>
      <c r="D183" s="235" t="str">
        <f t="shared" si="12"/>
        <v/>
      </c>
      <c r="E183" s="29"/>
      <c r="G183" s="29" t="str">
        <f t="shared" si="14"/>
        <v/>
      </c>
      <c r="H183" s="29"/>
      <c r="I183" s="29"/>
      <c r="J183" s="29"/>
      <c r="K183" s="29"/>
      <c r="L183" s="29"/>
      <c r="M183" s="29"/>
      <c r="N183" s="31" t="str">
        <f t="shared" si="15"/>
        <v/>
      </c>
    </row>
    <row r="184" spans="1:14" x14ac:dyDescent="0.2">
      <c r="A184" t="str">
        <f>IFERROR(IF(AND(A179=A180,A180=A181,A181=A182,A182=A183),IF(A183+1&gt;MATCH(0,Input_Lieferant!$B$9:$B$158,-1),"",A183+1),A183),"")</f>
        <v/>
      </c>
      <c r="B184" s="29"/>
      <c r="C184" s="29" t="str">
        <f t="shared" si="13"/>
        <v/>
      </c>
      <c r="D184" s="235" t="str">
        <f t="shared" si="12"/>
        <v/>
      </c>
      <c r="E184" s="29"/>
      <c r="G184" s="29" t="str">
        <f t="shared" si="14"/>
        <v/>
      </c>
      <c r="H184" s="29"/>
      <c r="I184" s="29"/>
      <c r="J184" s="29"/>
      <c r="K184" s="29"/>
      <c r="L184" s="29"/>
      <c r="M184" s="29"/>
      <c r="N184" s="31" t="str">
        <f t="shared" si="15"/>
        <v/>
      </c>
    </row>
    <row r="185" spans="1:14" x14ac:dyDescent="0.2">
      <c r="A185" t="str">
        <f>IFERROR(IF(AND(A180=A181,A181=A182,A182=A183,A183=A184),IF(A184+1&gt;MATCH(0,Input_Lieferant!$B$9:$B$158,-1),"",A184+1),A184),"")</f>
        <v/>
      </c>
      <c r="B185" s="29"/>
      <c r="C185" s="29" t="str">
        <f t="shared" si="13"/>
        <v/>
      </c>
      <c r="D185" s="235" t="str">
        <f t="shared" si="12"/>
        <v/>
      </c>
      <c r="E185" s="29"/>
      <c r="G185" s="29" t="str">
        <f t="shared" si="14"/>
        <v/>
      </c>
      <c r="H185" s="29"/>
      <c r="I185" s="29"/>
      <c r="J185" s="29"/>
      <c r="K185" s="29"/>
      <c r="L185" s="29"/>
      <c r="M185" s="29"/>
      <c r="N185" s="31" t="str">
        <f t="shared" si="15"/>
        <v/>
      </c>
    </row>
    <row r="186" spans="1:14" x14ac:dyDescent="0.2">
      <c r="A186" t="str">
        <f>IFERROR(IF(AND(A181=A182,A182=A183,A183=A184,A184=A185),IF(A185+1&gt;MATCH(0,Input_Lieferant!$B$9:$B$158,-1),"",A185+1),A185),"")</f>
        <v/>
      </c>
      <c r="B186" s="29"/>
      <c r="C186" s="29" t="str">
        <f t="shared" si="13"/>
        <v/>
      </c>
      <c r="D186" s="235" t="str">
        <f t="shared" si="12"/>
        <v/>
      </c>
      <c r="E186" s="29"/>
      <c r="G186" s="29" t="str">
        <f t="shared" si="14"/>
        <v/>
      </c>
      <c r="H186" s="29"/>
      <c r="I186" s="29"/>
      <c r="J186" s="29"/>
      <c r="K186" s="29"/>
      <c r="L186" s="29"/>
      <c r="M186" s="29"/>
      <c r="N186" s="31" t="str">
        <f t="shared" si="15"/>
        <v/>
      </c>
    </row>
    <row r="187" spans="1:14" x14ac:dyDescent="0.2">
      <c r="A187" t="str">
        <f>IFERROR(IF(AND(A182=A183,A183=A184,A184=A185,A185=A186),IF(A186+1&gt;MATCH(0,Input_Lieferant!$B$9:$B$158,-1),"",A186+1),A186),"")</f>
        <v/>
      </c>
      <c r="B187" s="29"/>
      <c r="C187" s="29" t="str">
        <f t="shared" si="13"/>
        <v/>
      </c>
      <c r="D187" s="235" t="str">
        <f t="shared" si="12"/>
        <v/>
      </c>
      <c r="E187" s="29"/>
      <c r="G187" s="29" t="str">
        <f t="shared" si="14"/>
        <v/>
      </c>
      <c r="H187" s="29"/>
      <c r="I187" s="29"/>
      <c r="J187" s="29"/>
      <c r="K187" s="29"/>
      <c r="L187" s="29"/>
      <c r="M187" s="29"/>
      <c r="N187" s="31" t="str">
        <f t="shared" si="15"/>
        <v/>
      </c>
    </row>
    <row r="188" spans="1:14" x14ac:dyDescent="0.2">
      <c r="A188" t="str">
        <f>IFERROR(IF(AND(A183=A184,A184=A185,A185=A186,A186=A187),IF(A187+1&gt;MATCH(0,Input_Lieferant!$B$9:$B$158,-1),"",A187+1),A187),"")</f>
        <v/>
      </c>
      <c r="B188" s="29"/>
      <c r="C188" s="29" t="str">
        <f t="shared" si="13"/>
        <v/>
      </c>
      <c r="D188" s="235" t="str">
        <f t="shared" si="12"/>
        <v/>
      </c>
      <c r="E188" s="29"/>
      <c r="G188" s="29" t="str">
        <f t="shared" si="14"/>
        <v/>
      </c>
      <c r="H188" s="29"/>
      <c r="I188" s="29"/>
      <c r="J188" s="29"/>
      <c r="K188" s="29"/>
      <c r="L188" s="29"/>
      <c r="M188" s="29"/>
      <c r="N188" s="31" t="str">
        <f t="shared" si="15"/>
        <v/>
      </c>
    </row>
    <row r="189" spans="1:14" x14ac:dyDescent="0.2">
      <c r="A189" t="str">
        <f>IFERROR(IF(AND(A184=A185,A185=A186,A186=A187,A187=A188),IF(A188+1&gt;MATCH(0,Input_Lieferant!$B$9:$B$158,-1),"",A188+1),A188),"")</f>
        <v/>
      </c>
      <c r="B189" s="29"/>
      <c r="C189" s="29" t="str">
        <f t="shared" si="13"/>
        <v/>
      </c>
      <c r="D189" s="235" t="str">
        <f t="shared" si="12"/>
        <v/>
      </c>
      <c r="E189" s="29"/>
      <c r="G189" s="29" t="str">
        <f t="shared" si="14"/>
        <v/>
      </c>
      <c r="H189" s="29"/>
      <c r="I189" s="29"/>
      <c r="J189" s="29"/>
      <c r="K189" s="29"/>
      <c r="L189" s="29"/>
      <c r="M189" s="29"/>
      <c r="N189" s="31" t="str">
        <f t="shared" si="15"/>
        <v/>
      </c>
    </row>
    <row r="190" spans="1:14" x14ac:dyDescent="0.2">
      <c r="A190" t="str">
        <f>IFERROR(IF(AND(A185=A186,A186=A187,A187=A188,A188=A189),IF(A189+1&gt;MATCH(0,Input_Lieferant!$B$9:$B$158,-1),"",A189+1),A189),"")</f>
        <v/>
      </c>
      <c r="B190" s="29"/>
      <c r="C190" s="29" t="str">
        <f t="shared" si="13"/>
        <v/>
      </c>
      <c r="D190" s="235" t="str">
        <f t="shared" si="12"/>
        <v/>
      </c>
      <c r="E190" s="29"/>
      <c r="G190" s="29" t="str">
        <f t="shared" si="14"/>
        <v/>
      </c>
      <c r="H190" s="29"/>
      <c r="I190" s="29"/>
      <c r="J190" s="29"/>
      <c r="K190" s="29"/>
      <c r="L190" s="29"/>
      <c r="M190" s="29"/>
      <c r="N190" s="31" t="str">
        <f t="shared" si="15"/>
        <v/>
      </c>
    </row>
    <row r="191" spans="1:14" x14ac:dyDescent="0.2">
      <c r="A191" t="str">
        <f>IFERROR(IF(AND(A186=A187,A187=A188,A188=A189,A189=A190),IF(A190+1&gt;MATCH(0,Input_Lieferant!$B$9:$B$158,-1),"",A190+1),A190),"")</f>
        <v/>
      </c>
      <c r="B191" s="29"/>
      <c r="C191" s="29" t="str">
        <f t="shared" si="13"/>
        <v/>
      </c>
      <c r="D191" s="235" t="str">
        <f t="shared" si="12"/>
        <v/>
      </c>
      <c r="E191" s="29"/>
      <c r="G191" s="29" t="str">
        <f t="shared" si="14"/>
        <v/>
      </c>
      <c r="H191" s="29"/>
      <c r="I191" s="29"/>
      <c r="J191" s="29"/>
      <c r="K191" s="29"/>
      <c r="L191" s="29"/>
      <c r="M191" s="29"/>
      <c r="N191" s="31" t="str">
        <f t="shared" si="15"/>
        <v/>
      </c>
    </row>
    <row r="192" spans="1:14" x14ac:dyDescent="0.2">
      <c r="A192" t="str">
        <f>IFERROR(IF(AND(A187=A188,A188=A189,A189=A190,A190=A191),IF(A191+1&gt;MATCH(0,Input_Lieferant!$B$9:$B$158,-1),"",A191+1),A191),"")</f>
        <v/>
      </c>
      <c r="B192" s="29"/>
      <c r="C192" s="29" t="str">
        <f t="shared" si="13"/>
        <v/>
      </c>
      <c r="D192" s="235" t="str">
        <f t="shared" si="12"/>
        <v/>
      </c>
      <c r="E192" s="29"/>
      <c r="G192" s="29" t="str">
        <f t="shared" si="14"/>
        <v/>
      </c>
      <c r="H192" s="29"/>
      <c r="I192" s="29"/>
      <c r="J192" s="29"/>
      <c r="K192" s="29"/>
      <c r="L192" s="29"/>
      <c r="M192" s="29"/>
      <c r="N192" s="31" t="str">
        <f t="shared" si="15"/>
        <v/>
      </c>
    </row>
    <row r="193" spans="1:14" x14ac:dyDescent="0.2">
      <c r="A193" t="str">
        <f>IFERROR(IF(AND(A188=A189,A189=A190,A190=A191,A191=A192),IF(A192+1&gt;MATCH(0,Input_Lieferant!$B$9:$B$158,-1),"",A192+1),A192),"")</f>
        <v/>
      </c>
      <c r="B193" s="29"/>
      <c r="C193" s="29" t="str">
        <f t="shared" si="13"/>
        <v/>
      </c>
      <c r="D193" s="235" t="str">
        <f t="shared" si="12"/>
        <v/>
      </c>
      <c r="E193" s="29"/>
      <c r="G193" s="29" t="str">
        <f t="shared" si="14"/>
        <v/>
      </c>
      <c r="H193" s="29"/>
      <c r="I193" s="29"/>
      <c r="J193" s="29"/>
      <c r="K193" s="29"/>
      <c r="L193" s="29"/>
      <c r="M193" s="29"/>
      <c r="N193" s="31" t="str">
        <f t="shared" si="15"/>
        <v/>
      </c>
    </row>
    <row r="194" spans="1:14" x14ac:dyDescent="0.2">
      <c r="A194" t="str">
        <f>IFERROR(IF(AND(A189=A190,A190=A191,A191=A192,A192=A193),IF(A193+1&gt;MATCH(0,Input_Lieferant!$B$9:$B$158,-1),"",A193+1),A193),"")</f>
        <v/>
      </c>
      <c r="B194" s="29"/>
      <c r="C194" s="29" t="str">
        <f t="shared" si="13"/>
        <v/>
      </c>
      <c r="D194" s="235" t="str">
        <f t="shared" si="12"/>
        <v/>
      </c>
      <c r="E194" s="29"/>
      <c r="G194" s="29" t="str">
        <f t="shared" si="14"/>
        <v/>
      </c>
      <c r="H194" s="29"/>
      <c r="I194" s="29"/>
      <c r="J194" s="29"/>
      <c r="K194" s="29"/>
      <c r="L194" s="29"/>
      <c r="M194" s="29"/>
      <c r="N194" s="31" t="str">
        <f t="shared" si="15"/>
        <v/>
      </c>
    </row>
    <row r="195" spans="1:14" x14ac:dyDescent="0.2">
      <c r="A195" t="str">
        <f>IFERROR(IF(AND(A190=A191,A191=A192,A192=A193,A193=A194),IF(A194+1&gt;MATCH(0,Input_Lieferant!$B$9:$B$158,-1),"",A194+1),A194),"")</f>
        <v/>
      </c>
      <c r="B195" s="29"/>
      <c r="C195" s="29" t="str">
        <f t="shared" si="13"/>
        <v/>
      </c>
      <c r="D195" s="235" t="str">
        <f t="shared" si="12"/>
        <v/>
      </c>
      <c r="E195" s="29"/>
      <c r="G195" s="29" t="str">
        <f t="shared" si="14"/>
        <v/>
      </c>
      <c r="H195" s="29"/>
      <c r="I195" s="29"/>
      <c r="J195" s="29"/>
      <c r="K195" s="29"/>
      <c r="L195" s="29"/>
      <c r="M195" s="29"/>
      <c r="N195" s="31" t="str">
        <f t="shared" si="15"/>
        <v/>
      </c>
    </row>
    <row r="196" spans="1:14" x14ac:dyDescent="0.2">
      <c r="A196" t="str">
        <f>IFERROR(IF(AND(A191=A192,A192=A193,A193=A194,A194=A195),IF(A195+1&gt;MATCH(0,Input_Lieferant!$B$9:$B$158,-1),"",A195+1),A195),"")</f>
        <v/>
      </c>
      <c r="B196" s="29"/>
      <c r="C196" s="29" t="str">
        <f t="shared" si="13"/>
        <v/>
      </c>
      <c r="D196" s="235" t="str">
        <f t="shared" si="12"/>
        <v/>
      </c>
      <c r="E196" s="29"/>
      <c r="G196" s="29" t="str">
        <f t="shared" si="14"/>
        <v/>
      </c>
      <c r="H196" s="29"/>
      <c r="I196" s="29"/>
      <c r="J196" s="29"/>
      <c r="K196" s="29"/>
      <c r="L196" s="29"/>
      <c r="M196" s="29"/>
      <c r="N196" s="31" t="str">
        <f t="shared" si="15"/>
        <v/>
      </c>
    </row>
    <row r="197" spans="1:14" x14ac:dyDescent="0.2">
      <c r="A197" t="str">
        <f>IFERROR(IF(AND(A192=A193,A193=A194,A194=A195,A195=A196),IF(A196+1&gt;MATCH(0,Input_Lieferant!$B$9:$B$158,-1),"",A196+1),A196),"")</f>
        <v/>
      </c>
      <c r="B197" s="29"/>
      <c r="C197" s="29" t="str">
        <f t="shared" si="13"/>
        <v/>
      </c>
      <c r="D197" s="235" t="str">
        <f t="shared" ref="D197:D260" si="16">IF(LEN(A197)&gt;0,"0000","")</f>
        <v/>
      </c>
      <c r="E197" s="29"/>
      <c r="G197" s="29" t="str">
        <f t="shared" si="14"/>
        <v/>
      </c>
      <c r="H197" s="29"/>
      <c r="I197" s="29"/>
      <c r="J197" s="29"/>
      <c r="K197" s="29"/>
      <c r="L197" s="29"/>
      <c r="M197" s="29"/>
      <c r="N197" s="31" t="str">
        <f t="shared" si="15"/>
        <v/>
      </c>
    </row>
    <row r="198" spans="1:14" x14ac:dyDescent="0.2">
      <c r="A198" t="str">
        <f>IFERROR(IF(AND(A193=A194,A194=A195,A195=A196,A196=A197),IF(A197+1&gt;MATCH(0,Input_Lieferant!$B$9:$B$158,-1),"",A197+1),A197),"")</f>
        <v/>
      </c>
      <c r="B198" s="29"/>
      <c r="C198" s="29" t="str">
        <f t="shared" si="13"/>
        <v/>
      </c>
      <c r="D198" s="235" t="str">
        <f t="shared" si="16"/>
        <v/>
      </c>
      <c r="E198" s="29"/>
      <c r="G198" s="29" t="str">
        <f t="shared" si="14"/>
        <v/>
      </c>
      <c r="H198" s="29"/>
      <c r="I198" s="29"/>
      <c r="J198" s="29"/>
      <c r="K198" s="29"/>
      <c r="L198" s="29"/>
      <c r="M198" s="29"/>
      <c r="N198" s="31" t="str">
        <f t="shared" si="15"/>
        <v/>
      </c>
    </row>
    <row r="199" spans="1:14" x14ac:dyDescent="0.2">
      <c r="A199" t="str">
        <f>IFERROR(IF(AND(A194=A195,A195=A196,A196=A197,A197=A198),IF(A198+1&gt;MATCH(0,Input_Lieferant!$B$9:$B$158,-1),"",A198+1),A198),"")</f>
        <v/>
      </c>
      <c r="B199" s="29"/>
      <c r="C199" s="29" t="str">
        <f t="shared" si="13"/>
        <v/>
      </c>
      <c r="D199" s="235" t="str">
        <f t="shared" si="16"/>
        <v/>
      </c>
      <c r="E199" s="29"/>
      <c r="G199" s="29" t="str">
        <f t="shared" si="14"/>
        <v/>
      </c>
      <c r="H199" s="29"/>
      <c r="I199" s="29"/>
      <c r="J199" s="29"/>
      <c r="K199" s="29"/>
      <c r="L199" s="29"/>
      <c r="M199" s="29"/>
      <c r="N199" s="31" t="str">
        <f t="shared" si="15"/>
        <v/>
      </c>
    </row>
    <row r="200" spans="1:14" x14ac:dyDescent="0.2">
      <c r="A200" t="str">
        <f>IFERROR(IF(AND(A195=A196,A196=A197,A197=A198,A198=A199),IF(A199+1&gt;MATCH(0,Input_Lieferant!$B$9:$B$158,-1),"",A199+1),A199),"")</f>
        <v/>
      </c>
      <c r="B200" s="29"/>
      <c r="C200" s="29" t="str">
        <f t="shared" ref="C200:C263" si="17">IF(A200="","","001")</f>
        <v/>
      </c>
      <c r="D200" s="235" t="str">
        <f t="shared" si="16"/>
        <v/>
      </c>
      <c r="E200" s="29"/>
      <c r="G200" s="29" t="str">
        <f t="shared" ref="G200:G263" si="18">IF(A200="","",1)</f>
        <v/>
      </c>
      <c r="H200" s="29"/>
      <c r="I200" s="29"/>
      <c r="J200" s="29"/>
      <c r="K200" s="29"/>
      <c r="L200" s="29"/>
      <c r="M200" s="29"/>
      <c r="N200" s="31" t="str">
        <f t="shared" si="15"/>
        <v/>
      </c>
    </row>
    <row r="201" spans="1:14" x14ac:dyDescent="0.2">
      <c r="A201" t="str">
        <f>IFERROR(IF(AND(A196=A197,A197=A198,A198=A199,A199=A200),IF(A200+1&gt;MATCH(0,Input_Lieferant!$B$9:$B$158,-1),"",A200+1),A200),"")</f>
        <v/>
      </c>
      <c r="B201" s="29"/>
      <c r="C201" s="29" t="str">
        <f t="shared" si="17"/>
        <v/>
      </c>
      <c r="D201" s="235" t="str">
        <f t="shared" si="16"/>
        <v/>
      </c>
      <c r="E201" s="29"/>
      <c r="G201" s="29" t="str">
        <f t="shared" si="18"/>
        <v/>
      </c>
      <c r="H201" s="29"/>
      <c r="I201" s="29"/>
      <c r="J201" s="29"/>
      <c r="K201" s="29"/>
      <c r="L201" s="29"/>
      <c r="M201" s="29"/>
      <c r="N201" s="31" t="str">
        <f t="shared" si="15"/>
        <v/>
      </c>
    </row>
    <row r="202" spans="1:14" x14ac:dyDescent="0.2">
      <c r="A202" t="str">
        <f>IFERROR(IF(AND(A197=A198,A198=A199,A199=A200,A200=A201),IF(A201+1&gt;MATCH(0,Input_Lieferant!$B$9:$B$158,-1),"",A201+1),A201),"")</f>
        <v/>
      </c>
      <c r="B202" s="29"/>
      <c r="C202" s="29" t="str">
        <f t="shared" si="17"/>
        <v/>
      </c>
      <c r="D202" s="235" t="str">
        <f t="shared" si="16"/>
        <v/>
      </c>
      <c r="E202" s="29"/>
      <c r="G202" s="29" t="str">
        <f t="shared" si="18"/>
        <v/>
      </c>
      <c r="H202" s="29"/>
      <c r="I202" s="29"/>
      <c r="J202" s="29"/>
      <c r="K202" s="29"/>
      <c r="L202" s="29"/>
      <c r="M202" s="29"/>
      <c r="N202" s="31" t="str">
        <f t="shared" si="15"/>
        <v/>
      </c>
    </row>
    <row r="203" spans="1:14" x14ac:dyDescent="0.2">
      <c r="A203" t="str">
        <f>IFERROR(IF(AND(A198=A199,A199=A200,A200=A201,A201=A202),IF(A202+1&gt;MATCH(0,Input_Lieferant!$B$9:$B$158,-1),"",A202+1),A202),"")</f>
        <v/>
      </c>
      <c r="B203" s="29"/>
      <c r="C203" s="29" t="str">
        <f t="shared" si="17"/>
        <v/>
      </c>
      <c r="D203" s="235" t="str">
        <f t="shared" si="16"/>
        <v/>
      </c>
      <c r="E203" s="29"/>
      <c r="G203" s="29" t="str">
        <f t="shared" si="18"/>
        <v/>
      </c>
      <c r="H203" s="29"/>
      <c r="I203" s="29"/>
      <c r="J203" s="29"/>
      <c r="K203" s="29"/>
      <c r="L203" s="29"/>
      <c r="M203" s="29"/>
      <c r="N203" s="31" t="str">
        <f t="shared" si="15"/>
        <v/>
      </c>
    </row>
    <row r="204" spans="1:14" x14ac:dyDescent="0.2">
      <c r="A204" t="str">
        <f>IFERROR(IF(AND(A199=A200,A200=A201,A201=A202,A202=A203),IF(A203+1&gt;MATCH(0,Input_Lieferant!$B$9:$B$158,-1),"",A203+1),A203),"")</f>
        <v/>
      </c>
      <c r="B204" s="29"/>
      <c r="C204" s="29" t="str">
        <f t="shared" si="17"/>
        <v/>
      </c>
      <c r="D204" s="235" t="str">
        <f t="shared" si="16"/>
        <v/>
      </c>
      <c r="E204" s="29"/>
      <c r="G204" s="29" t="str">
        <f t="shared" si="18"/>
        <v/>
      </c>
      <c r="H204" s="29"/>
      <c r="I204" s="29"/>
      <c r="J204" s="29"/>
      <c r="K204" s="29"/>
      <c r="L204" s="29"/>
      <c r="M204" s="29"/>
      <c r="N204" s="31" t="str">
        <f t="shared" ref="N204:N267" si="19">IF(A204="","",N199)</f>
        <v/>
      </c>
    </row>
    <row r="205" spans="1:14" x14ac:dyDescent="0.2">
      <c r="A205" t="str">
        <f>IFERROR(IF(AND(A200=A201,A201=A202,A202=A203,A203=A204),IF(A204+1&gt;MATCH(0,Input_Lieferant!$B$9:$B$158,-1),"",A204+1),A204),"")</f>
        <v/>
      </c>
      <c r="B205" s="29"/>
      <c r="C205" s="29" t="str">
        <f t="shared" si="17"/>
        <v/>
      </c>
      <c r="D205" s="235" t="str">
        <f t="shared" si="16"/>
        <v/>
      </c>
      <c r="E205" s="29"/>
      <c r="G205" s="29" t="str">
        <f t="shared" si="18"/>
        <v/>
      </c>
      <c r="H205" s="29"/>
      <c r="I205" s="29"/>
      <c r="J205" s="29"/>
      <c r="K205" s="29"/>
      <c r="L205" s="29"/>
      <c r="M205" s="29"/>
      <c r="N205" s="31" t="str">
        <f t="shared" si="19"/>
        <v/>
      </c>
    </row>
    <row r="206" spans="1:14" x14ac:dyDescent="0.2">
      <c r="A206" t="str">
        <f>IFERROR(IF(AND(A201=A202,A202=A203,A203=A204,A204=A205),IF(A205+1&gt;MATCH(0,Input_Lieferant!$B$9:$B$158,-1),"",A205+1),A205),"")</f>
        <v/>
      </c>
      <c r="B206" s="29"/>
      <c r="C206" s="29" t="str">
        <f t="shared" si="17"/>
        <v/>
      </c>
      <c r="D206" s="235" t="str">
        <f t="shared" si="16"/>
        <v/>
      </c>
      <c r="E206" s="29"/>
      <c r="G206" s="29" t="str">
        <f t="shared" si="18"/>
        <v/>
      </c>
      <c r="H206" s="29"/>
      <c r="I206" s="29"/>
      <c r="J206" s="29"/>
      <c r="K206" s="29"/>
      <c r="L206" s="29"/>
      <c r="M206" s="29"/>
      <c r="N206" s="31" t="str">
        <f t="shared" si="19"/>
        <v/>
      </c>
    </row>
    <row r="207" spans="1:14" x14ac:dyDescent="0.2">
      <c r="A207" t="str">
        <f>IFERROR(IF(AND(A202=A203,A203=A204,A204=A205,A205=A206),IF(A206+1&gt;MATCH(0,Input_Lieferant!$B$9:$B$158,-1),"",A206+1),A206),"")</f>
        <v/>
      </c>
      <c r="B207" s="29"/>
      <c r="C207" s="29" t="str">
        <f t="shared" si="17"/>
        <v/>
      </c>
      <c r="D207" s="235" t="str">
        <f t="shared" si="16"/>
        <v/>
      </c>
      <c r="E207" s="29"/>
      <c r="G207" s="29" t="str">
        <f t="shared" si="18"/>
        <v/>
      </c>
      <c r="H207" s="29"/>
      <c r="I207" s="29"/>
      <c r="J207" s="29"/>
      <c r="K207" s="29"/>
      <c r="L207" s="29"/>
      <c r="M207" s="29"/>
      <c r="N207" s="31" t="str">
        <f t="shared" si="19"/>
        <v/>
      </c>
    </row>
    <row r="208" spans="1:14" x14ac:dyDescent="0.2">
      <c r="A208" t="str">
        <f>IFERROR(IF(AND(A203=A204,A204=A205,A205=A206,A206=A207),IF(A207+1&gt;MATCH(0,Input_Lieferant!$B$9:$B$158,-1),"",A207+1),A207),"")</f>
        <v/>
      </c>
      <c r="B208" s="29"/>
      <c r="C208" s="29" t="str">
        <f t="shared" si="17"/>
        <v/>
      </c>
      <c r="D208" s="235" t="str">
        <f t="shared" si="16"/>
        <v/>
      </c>
      <c r="E208" s="29"/>
      <c r="G208" s="29" t="str">
        <f t="shared" si="18"/>
        <v/>
      </c>
      <c r="H208" s="29"/>
      <c r="I208" s="29"/>
      <c r="J208" s="29"/>
      <c r="K208" s="29"/>
      <c r="L208" s="29"/>
      <c r="M208" s="29"/>
      <c r="N208" s="31" t="str">
        <f t="shared" si="19"/>
        <v/>
      </c>
    </row>
    <row r="209" spans="1:14" x14ac:dyDescent="0.2">
      <c r="A209" t="str">
        <f>IFERROR(IF(AND(A204=A205,A205=A206,A206=A207,A207=A208),IF(A208+1&gt;MATCH(0,Input_Lieferant!$B$9:$B$158,-1),"",A208+1),A208),"")</f>
        <v/>
      </c>
      <c r="B209" s="29"/>
      <c r="C209" s="29" t="str">
        <f t="shared" si="17"/>
        <v/>
      </c>
      <c r="D209" s="235" t="str">
        <f t="shared" si="16"/>
        <v/>
      </c>
      <c r="E209" s="29"/>
      <c r="G209" s="29" t="str">
        <f t="shared" si="18"/>
        <v/>
      </c>
      <c r="H209" s="29"/>
      <c r="I209" s="29"/>
      <c r="J209" s="29"/>
      <c r="K209" s="29"/>
      <c r="L209" s="29"/>
      <c r="M209" s="29"/>
      <c r="N209" s="31" t="str">
        <f t="shared" si="19"/>
        <v/>
      </c>
    </row>
    <row r="210" spans="1:14" x14ac:dyDescent="0.2">
      <c r="A210" t="str">
        <f>IFERROR(IF(AND(A205=A206,A206=A207,A207=A208,A208=A209),IF(A209+1&gt;MATCH(0,Input_Lieferant!$B$9:$B$158,-1),"",A209+1),A209),"")</f>
        <v/>
      </c>
      <c r="B210" s="29"/>
      <c r="C210" s="29" t="str">
        <f t="shared" si="17"/>
        <v/>
      </c>
      <c r="D210" s="235" t="str">
        <f t="shared" si="16"/>
        <v/>
      </c>
      <c r="E210" s="29"/>
      <c r="G210" s="29" t="str">
        <f t="shared" si="18"/>
        <v/>
      </c>
      <c r="H210" s="29"/>
      <c r="I210" s="29"/>
      <c r="J210" s="29"/>
      <c r="K210" s="29"/>
      <c r="L210" s="29"/>
      <c r="M210" s="29"/>
      <c r="N210" s="31" t="str">
        <f t="shared" si="19"/>
        <v/>
      </c>
    </row>
    <row r="211" spans="1:14" x14ac:dyDescent="0.2">
      <c r="A211" t="str">
        <f>IFERROR(IF(AND(A206=A207,A207=A208,A208=A209,A209=A210),IF(A210+1&gt;MATCH(0,Input_Lieferant!$B$9:$B$158,-1),"",A210+1),A210),"")</f>
        <v/>
      </c>
      <c r="B211" s="29"/>
      <c r="C211" s="29" t="str">
        <f t="shared" si="17"/>
        <v/>
      </c>
      <c r="D211" s="235" t="str">
        <f t="shared" si="16"/>
        <v/>
      </c>
      <c r="E211" s="29"/>
      <c r="G211" s="29" t="str">
        <f t="shared" si="18"/>
        <v/>
      </c>
      <c r="H211" s="29"/>
      <c r="I211" s="29"/>
      <c r="J211" s="29"/>
      <c r="K211" s="29"/>
      <c r="L211" s="29"/>
      <c r="M211" s="29"/>
      <c r="N211" s="31" t="str">
        <f t="shared" si="19"/>
        <v/>
      </c>
    </row>
    <row r="212" spans="1:14" x14ac:dyDescent="0.2">
      <c r="A212" t="str">
        <f>IFERROR(IF(AND(A207=A208,A208=A209,A209=A210,A210=A211),IF(A211+1&gt;MATCH(0,Input_Lieferant!$B$9:$B$158,-1),"",A211+1),A211),"")</f>
        <v/>
      </c>
      <c r="B212" s="29"/>
      <c r="C212" s="29" t="str">
        <f t="shared" si="17"/>
        <v/>
      </c>
      <c r="D212" s="235" t="str">
        <f t="shared" si="16"/>
        <v/>
      </c>
      <c r="E212" s="29"/>
      <c r="G212" s="29" t="str">
        <f t="shared" si="18"/>
        <v/>
      </c>
      <c r="H212" s="29"/>
      <c r="I212" s="29"/>
      <c r="J212" s="29"/>
      <c r="K212" s="29"/>
      <c r="L212" s="29"/>
      <c r="M212" s="29"/>
      <c r="N212" s="31" t="str">
        <f t="shared" si="19"/>
        <v/>
      </c>
    </row>
    <row r="213" spans="1:14" x14ac:dyDescent="0.2">
      <c r="A213" t="str">
        <f>IFERROR(IF(AND(A208=A209,A209=A210,A210=A211,A211=A212),IF(A212+1&gt;MATCH(0,Input_Lieferant!$B$9:$B$158,-1),"",A212+1),A212),"")</f>
        <v/>
      </c>
      <c r="B213" s="29"/>
      <c r="C213" s="29" t="str">
        <f t="shared" si="17"/>
        <v/>
      </c>
      <c r="D213" s="235" t="str">
        <f t="shared" si="16"/>
        <v/>
      </c>
      <c r="E213" s="29"/>
      <c r="G213" s="29" t="str">
        <f t="shared" si="18"/>
        <v/>
      </c>
      <c r="H213" s="29"/>
      <c r="I213" s="29"/>
      <c r="J213" s="29"/>
      <c r="K213" s="29"/>
      <c r="L213" s="29"/>
      <c r="M213" s="29"/>
      <c r="N213" s="31" t="str">
        <f t="shared" si="19"/>
        <v/>
      </c>
    </row>
    <row r="214" spans="1:14" x14ac:dyDescent="0.2">
      <c r="A214" t="str">
        <f>IFERROR(IF(AND(A209=A210,A210=A211,A211=A212,A212=A213),IF(A213+1&gt;MATCH(0,Input_Lieferant!$B$9:$B$158,-1),"",A213+1),A213),"")</f>
        <v/>
      </c>
      <c r="B214" s="29"/>
      <c r="C214" s="29" t="str">
        <f t="shared" si="17"/>
        <v/>
      </c>
      <c r="D214" s="235" t="str">
        <f t="shared" si="16"/>
        <v/>
      </c>
      <c r="E214" s="29"/>
      <c r="G214" s="29" t="str">
        <f t="shared" si="18"/>
        <v/>
      </c>
      <c r="H214" s="29"/>
      <c r="I214" s="29"/>
      <c r="J214" s="29"/>
      <c r="K214" s="29"/>
      <c r="L214" s="29"/>
      <c r="M214" s="29"/>
      <c r="N214" s="31" t="str">
        <f t="shared" si="19"/>
        <v/>
      </c>
    </row>
    <row r="215" spans="1:14" x14ac:dyDescent="0.2">
      <c r="A215" t="str">
        <f>IFERROR(IF(AND(A210=A211,A211=A212,A212=A213,A213=A214),IF(A214+1&gt;MATCH(0,Input_Lieferant!$B$9:$B$158,-1),"",A214+1),A214),"")</f>
        <v/>
      </c>
      <c r="B215" s="29"/>
      <c r="C215" s="29" t="str">
        <f t="shared" si="17"/>
        <v/>
      </c>
      <c r="D215" s="235" t="str">
        <f t="shared" si="16"/>
        <v/>
      </c>
      <c r="E215" s="29"/>
      <c r="G215" s="29" t="str">
        <f t="shared" si="18"/>
        <v/>
      </c>
      <c r="H215" s="29"/>
      <c r="I215" s="29"/>
      <c r="J215" s="29"/>
      <c r="K215" s="29"/>
      <c r="L215" s="29"/>
      <c r="M215" s="29"/>
      <c r="N215" s="31" t="str">
        <f t="shared" si="19"/>
        <v/>
      </c>
    </row>
    <row r="216" spans="1:14" x14ac:dyDescent="0.2">
      <c r="A216" t="str">
        <f>IFERROR(IF(AND(A211=A212,A212=A213,A213=A214,A214=A215),IF(A215+1&gt;MATCH(0,Input_Lieferant!$B$9:$B$158,-1),"",A215+1),A215),"")</f>
        <v/>
      </c>
      <c r="B216" s="29"/>
      <c r="C216" s="29" t="str">
        <f t="shared" si="17"/>
        <v/>
      </c>
      <c r="D216" s="235" t="str">
        <f t="shared" si="16"/>
        <v/>
      </c>
      <c r="E216" s="29"/>
      <c r="G216" s="29" t="str">
        <f t="shared" si="18"/>
        <v/>
      </c>
      <c r="H216" s="29"/>
      <c r="I216" s="29"/>
      <c r="J216" s="29"/>
      <c r="K216" s="29"/>
      <c r="L216" s="29"/>
      <c r="M216" s="29"/>
      <c r="N216" s="31" t="str">
        <f t="shared" si="19"/>
        <v/>
      </c>
    </row>
    <row r="217" spans="1:14" x14ac:dyDescent="0.2">
      <c r="A217" t="str">
        <f>IFERROR(IF(AND(A212=A213,A213=A214,A214=A215,A215=A216),IF(A216+1&gt;MATCH(0,Input_Lieferant!$B$9:$B$158,-1),"",A216+1),A216),"")</f>
        <v/>
      </c>
      <c r="B217" s="29"/>
      <c r="C217" s="29" t="str">
        <f t="shared" si="17"/>
        <v/>
      </c>
      <c r="D217" s="235" t="str">
        <f t="shared" si="16"/>
        <v/>
      </c>
      <c r="E217" s="29"/>
      <c r="G217" s="29" t="str">
        <f t="shared" si="18"/>
        <v/>
      </c>
      <c r="H217" s="29"/>
      <c r="I217" s="29"/>
      <c r="J217" s="29"/>
      <c r="K217" s="29"/>
      <c r="L217" s="29"/>
      <c r="M217" s="29"/>
      <c r="N217" s="31" t="str">
        <f t="shared" si="19"/>
        <v/>
      </c>
    </row>
    <row r="218" spans="1:14" x14ac:dyDescent="0.2">
      <c r="A218" t="str">
        <f>IFERROR(IF(AND(A213=A214,A214=A215,A215=A216,A216=A217),IF(A217+1&gt;MATCH(0,Input_Lieferant!$B$9:$B$158,-1),"",A217+1),A217),"")</f>
        <v/>
      </c>
      <c r="B218" s="29"/>
      <c r="C218" s="29" t="str">
        <f t="shared" si="17"/>
        <v/>
      </c>
      <c r="D218" s="235" t="str">
        <f t="shared" si="16"/>
        <v/>
      </c>
      <c r="E218" s="29"/>
      <c r="G218" s="29" t="str">
        <f t="shared" si="18"/>
        <v/>
      </c>
      <c r="H218" s="29"/>
      <c r="I218" s="29"/>
      <c r="J218" s="29"/>
      <c r="K218" s="29"/>
      <c r="L218" s="29"/>
      <c r="M218" s="29"/>
      <c r="N218" s="31" t="str">
        <f t="shared" si="19"/>
        <v/>
      </c>
    </row>
    <row r="219" spans="1:14" x14ac:dyDescent="0.2">
      <c r="A219" t="str">
        <f>IFERROR(IF(AND(A214=A215,A215=A216,A216=A217,A217=A218),IF(A218+1&gt;MATCH(0,Input_Lieferant!$B$9:$B$158,-1),"",A218+1),A218),"")</f>
        <v/>
      </c>
      <c r="B219" s="29"/>
      <c r="C219" s="29" t="str">
        <f t="shared" si="17"/>
        <v/>
      </c>
      <c r="D219" s="235" t="str">
        <f t="shared" si="16"/>
        <v/>
      </c>
      <c r="E219" s="29"/>
      <c r="G219" s="29" t="str">
        <f t="shared" si="18"/>
        <v/>
      </c>
      <c r="H219" s="29"/>
      <c r="I219" s="29"/>
      <c r="J219" s="29"/>
      <c r="K219" s="29"/>
      <c r="L219" s="29"/>
      <c r="M219" s="29"/>
      <c r="N219" s="31" t="str">
        <f t="shared" si="19"/>
        <v/>
      </c>
    </row>
    <row r="220" spans="1:14" x14ac:dyDescent="0.2">
      <c r="A220" t="str">
        <f>IFERROR(IF(AND(A215=A216,A216=A217,A217=A218,A218=A219),IF(A219+1&gt;MATCH(0,Input_Lieferant!$B$9:$B$158,-1),"",A219+1),A219),"")</f>
        <v/>
      </c>
      <c r="B220" s="29"/>
      <c r="C220" s="29" t="str">
        <f t="shared" si="17"/>
        <v/>
      </c>
      <c r="D220" s="235" t="str">
        <f t="shared" si="16"/>
        <v/>
      </c>
      <c r="E220" s="29"/>
      <c r="G220" s="29" t="str">
        <f t="shared" si="18"/>
        <v/>
      </c>
      <c r="H220" s="29"/>
      <c r="I220" s="29"/>
      <c r="J220" s="29"/>
      <c r="K220" s="29"/>
      <c r="L220" s="29"/>
      <c r="M220" s="29"/>
      <c r="N220" s="31" t="str">
        <f t="shared" si="19"/>
        <v/>
      </c>
    </row>
    <row r="221" spans="1:14" x14ac:dyDescent="0.2">
      <c r="A221" t="str">
        <f>IFERROR(IF(AND(A216=A217,A217=A218,A218=A219,A219=A220),IF(A220+1&gt;MATCH(0,Input_Lieferant!$B$9:$B$158,-1),"",A220+1),A220),"")</f>
        <v/>
      </c>
      <c r="B221" s="29"/>
      <c r="C221" s="29" t="str">
        <f t="shared" si="17"/>
        <v/>
      </c>
      <c r="D221" s="235" t="str">
        <f t="shared" si="16"/>
        <v/>
      </c>
      <c r="E221" s="29"/>
      <c r="G221" s="29" t="str">
        <f t="shared" si="18"/>
        <v/>
      </c>
      <c r="H221" s="29"/>
      <c r="I221" s="29"/>
      <c r="J221" s="29"/>
      <c r="K221" s="29"/>
      <c r="L221" s="29"/>
      <c r="M221" s="29"/>
      <c r="N221" s="31" t="str">
        <f t="shared" si="19"/>
        <v/>
      </c>
    </row>
    <row r="222" spans="1:14" x14ac:dyDescent="0.2">
      <c r="A222" t="str">
        <f>IFERROR(IF(AND(A217=A218,A218=A219,A219=A220,A220=A221),IF(A221+1&gt;MATCH(0,Input_Lieferant!$B$9:$B$158,-1),"",A221+1),A221),"")</f>
        <v/>
      </c>
      <c r="B222" s="29"/>
      <c r="C222" s="29" t="str">
        <f t="shared" si="17"/>
        <v/>
      </c>
      <c r="D222" s="235" t="str">
        <f t="shared" si="16"/>
        <v/>
      </c>
      <c r="E222" s="29"/>
      <c r="G222" s="29" t="str">
        <f t="shared" si="18"/>
        <v/>
      </c>
      <c r="H222" s="29"/>
      <c r="I222" s="29"/>
      <c r="J222" s="29"/>
      <c r="K222" s="29"/>
      <c r="L222" s="29"/>
      <c r="M222" s="29"/>
      <c r="N222" s="31" t="str">
        <f t="shared" si="19"/>
        <v/>
      </c>
    </row>
    <row r="223" spans="1:14" x14ac:dyDescent="0.2">
      <c r="A223" t="str">
        <f>IFERROR(IF(AND(A218=A219,A219=A220,A220=A221,A221=A222),IF(A222+1&gt;MATCH(0,Input_Lieferant!$B$9:$B$158,-1),"",A222+1),A222),"")</f>
        <v/>
      </c>
      <c r="B223" s="29"/>
      <c r="C223" s="29" t="str">
        <f t="shared" si="17"/>
        <v/>
      </c>
      <c r="D223" s="235" t="str">
        <f t="shared" si="16"/>
        <v/>
      </c>
      <c r="E223" s="29"/>
      <c r="G223" s="29" t="str">
        <f t="shared" si="18"/>
        <v/>
      </c>
      <c r="H223" s="29"/>
      <c r="I223" s="29"/>
      <c r="J223" s="29"/>
      <c r="K223" s="29"/>
      <c r="L223" s="29"/>
      <c r="M223" s="29"/>
      <c r="N223" s="31" t="str">
        <f t="shared" si="19"/>
        <v/>
      </c>
    </row>
    <row r="224" spans="1:14" x14ac:dyDescent="0.2">
      <c r="A224" t="str">
        <f>IFERROR(IF(AND(A219=A220,A220=A221,A221=A222,A222=A223),IF(A223+1&gt;MATCH(0,Input_Lieferant!$B$9:$B$158,-1),"",A223+1),A223),"")</f>
        <v/>
      </c>
      <c r="B224" s="29"/>
      <c r="C224" s="29" t="str">
        <f t="shared" si="17"/>
        <v/>
      </c>
      <c r="D224" s="235" t="str">
        <f t="shared" si="16"/>
        <v/>
      </c>
      <c r="E224" s="29"/>
      <c r="G224" s="29" t="str">
        <f t="shared" si="18"/>
        <v/>
      </c>
      <c r="H224" s="29"/>
      <c r="I224" s="29"/>
      <c r="J224" s="29"/>
      <c r="K224" s="29"/>
      <c r="L224" s="29"/>
      <c r="M224" s="29"/>
      <c r="N224" s="31" t="str">
        <f t="shared" si="19"/>
        <v/>
      </c>
    </row>
    <row r="225" spans="1:14" x14ac:dyDescent="0.2">
      <c r="A225" t="str">
        <f>IFERROR(IF(AND(A220=A221,A221=A222,A222=A223,A223=A224),IF(A224+1&gt;MATCH(0,Input_Lieferant!$B$9:$B$158,-1),"",A224+1),A224),"")</f>
        <v/>
      </c>
      <c r="B225" s="29"/>
      <c r="C225" s="29" t="str">
        <f t="shared" si="17"/>
        <v/>
      </c>
      <c r="D225" s="235" t="str">
        <f t="shared" si="16"/>
        <v/>
      </c>
      <c r="E225" s="29"/>
      <c r="G225" s="29" t="str">
        <f t="shared" si="18"/>
        <v/>
      </c>
      <c r="H225" s="29"/>
      <c r="I225" s="29"/>
      <c r="J225" s="29"/>
      <c r="K225" s="29"/>
      <c r="L225" s="29"/>
      <c r="M225" s="29"/>
      <c r="N225" s="31" t="str">
        <f t="shared" si="19"/>
        <v/>
      </c>
    </row>
    <row r="226" spans="1:14" x14ac:dyDescent="0.2">
      <c r="A226" t="str">
        <f>IFERROR(IF(AND(A221=A222,A222=A223,A223=A224,A224=A225),IF(A225+1&gt;MATCH(0,Input_Lieferant!$B$9:$B$158,-1),"",A225+1),A225),"")</f>
        <v/>
      </c>
      <c r="B226" s="29"/>
      <c r="C226" s="29" t="str">
        <f t="shared" si="17"/>
        <v/>
      </c>
      <c r="D226" s="235" t="str">
        <f t="shared" si="16"/>
        <v/>
      </c>
      <c r="E226" s="29"/>
      <c r="G226" s="29" t="str">
        <f t="shared" si="18"/>
        <v/>
      </c>
      <c r="H226" s="29"/>
      <c r="I226" s="29"/>
      <c r="J226" s="29"/>
      <c r="K226" s="29"/>
      <c r="L226" s="29"/>
      <c r="M226" s="29"/>
      <c r="N226" s="31" t="str">
        <f t="shared" si="19"/>
        <v/>
      </c>
    </row>
    <row r="227" spans="1:14" x14ac:dyDescent="0.2">
      <c r="A227" t="str">
        <f>IFERROR(IF(AND(A222=A223,A223=A224,A224=A225,A225=A226),IF(A226+1&gt;MATCH(0,Input_Lieferant!$B$9:$B$158,-1),"",A226+1),A226),"")</f>
        <v/>
      </c>
      <c r="B227" s="29"/>
      <c r="C227" s="29" t="str">
        <f t="shared" si="17"/>
        <v/>
      </c>
      <c r="D227" s="235" t="str">
        <f t="shared" si="16"/>
        <v/>
      </c>
      <c r="E227" s="29"/>
      <c r="G227" s="29" t="str">
        <f t="shared" si="18"/>
        <v/>
      </c>
      <c r="H227" s="29"/>
      <c r="I227" s="29"/>
      <c r="J227" s="29"/>
      <c r="K227" s="29"/>
      <c r="L227" s="29"/>
      <c r="M227" s="29"/>
      <c r="N227" s="31" t="str">
        <f t="shared" si="19"/>
        <v/>
      </c>
    </row>
    <row r="228" spans="1:14" x14ac:dyDescent="0.2">
      <c r="A228" t="str">
        <f>IFERROR(IF(AND(A223=A224,A224=A225,A225=A226,A226=A227),IF(A227+1&gt;MATCH(0,Input_Lieferant!$B$9:$B$158,-1),"",A227+1),A227),"")</f>
        <v/>
      </c>
      <c r="B228" s="29"/>
      <c r="C228" s="29" t="str">
        <f t="shared" si="17"/>
        <v/>
      </c>
      <c r="D228" s="235" t="str">
        <f t="shared" si="16"/>
        <v/>
      </c>
      <c r="E228" s="29"/>
      <c r="G228" s="29" t="str">
        <f t="shared" si="18"/>
        <v/>
      </c>
      <c r="H228" s="29"/>
      <c r="I228" s="29"/>
      <c r="J228" s="29"/>
      <c r="K228" s="29"/>
      <c r="L228" s="29"/>
      <c r="M228" s="29"/>
      <c r="N228" s="31" t="str">
        <f t="shared" si="19"/>
        <v/>
      </c>
    </row>
    <row r="229" spans="1:14" x14ac:dyDescent="0.2">
      <c r="A229" t="str">
        <f>IFERROR(IF(AND(A224=A225,A225=A226,A226=A227,A227=A228),IF(A228+1&gt;MATCH(0,Input_Lieferant!$B$9:$B$158,-1),"",A228+1),A228),"")</f>
        <v/>
      </c>
      <c r="B229" s="29"/>
      <c r="C229" s="29" t="str">
        <f t="shared" si="17"/>
        <v/>
      </c>
      <c r="D229" s="235" t="str">
        <f t="shared" si="16"/>
        <v/>
      </c>
      <c r="E229" s="29"/>
      <c r="G229" s="29" t="str">
        <f t="shared" si="18"/>
        <v/>
      </c>
      <c r="H229" s="29"/>
      <c r="I229" s="29"/>
      <c r="J229" s="29"/>
      <c r="K229" s="29"/>
      <c r="L229" s="29"/>
      <c r="M229" s="29"/>
      <c r="N229" s="31" t="str">
        <f t="shared" si="19"/>
        <v/>
      </c>
    </row>
    <row r="230" spans="1:14" x14ac:dyDescent="0.2">
      <c r="A230" t="str">
        <f>IFERROR(IF(AND(A225=A226,A226=A227,A227=A228,A228=A229),IF(A229+1&gt;MATCH(0,Input_Lieferant!$B$9:$B$158,-1),"",A229+1),A229),"")</f>
        <v/>
      </c>
      <c r="B230" s="29"/>
      <c r="C230" s="29" t="str">
        <f t="shared" si="17"/>
        <v/>
      </c>
      <c r="D230" s="235" t="str">
        <f t="shared" si="16"/>
        <v/>
      </c>
      <c r="E230" s="29"/>
      <c r="G230" s="29" t="str">
        <f t="shared" si="18"/>
        <v/>
      </c>
      <c r="H230" s="29"/>
      <c r="I230" s="29"/>
      <c r="J230" s="29"/>
      <c r="K230" s="29"/>
      <c r="L230" s="29"/>
      <c r="M230" s="29"/>
      <c r="N230" s="31" t="str">
        <f t="shared" si="19"/>
        <v/>
      </c>
    </row>
    <row r="231" spans="1:14" x14ac:dyDescent="0.2">
      <c r="A231" t="str">
        <f>IFERROR(IF(AND(A226=A227,A227=A228,A228=A229,A229=A230),IF(A230+1&gt;MATCH(0,Input_Lieferant!$B$9:$B$158,-1),"",A230+1),A230),"")</f>
        <v/>
      </c>
      <c r="B231" s="29"/>
      <c r="C231" s="29" t="str">
        <f t="shared" si="17"/>
        <v/>
      </c>
      <c r="D231" s="235" t="str">
        <f t="shared" si="16"/>
        <v/>
      </c>
      <c r="E231" s="29"/>
      <c r="G231" s="29" t="str">
        <f t="shared" si="18"/>
        <v/>
      </c>
      <c r="H231" s="29"/>
      <c r="I231" s="29"/>
      <c r="J231" s="29"/>
      <c r="K231" s="29"/>
      <c r="L231" s="29"/>
      <c r="M231" s="29"/>
      <c r="N231" s="31" t="str">
        <f t="shared" si="19"/>
        <v/>
      </c>
    </row>
    <row r="232" spans="1:14" x14ac:dyDescent="0.2">
      <c r="A232" t="str">
        <f>IFERROR(IF(AND(A227=A228,A228=A229,A229=A230,A230=A231),IF(A231+1&gt;MATCH(0,Input_Lieferant!$B$9:$B$158,-1),"",A231+1),A231),"")</f>
        <v/>
      </c>
      <c r="B232" s="29"/>
      <c r="C232" s="29" t="str">
        <f t="shared" si="17"/>
        <v/>
      </c>
      <c r="D232" s="235" t="str">
        <f t="shared" si="16"/>
        <v/>
      </c>
      <c r="E232" s="29"/>
      <c r="G232" s="29" t="str">
        <f t="shared" si="18"/>
        <v/>
      </c>
      <c r="H232" s="29"/>
      <c r="I232" s="29"/>
      <c r="J232" s="29"/>
      <c r="K232" s="29"/>
      <c r="L232" s="29"/>
      <c r="M232" s="29"/>
      <c r="N232" s="31" t="str">
        <f t="shared" si="19"/>
        <v/>
      </c>
    </row>
    <row r="233" spans="1:14" x14ac:dyDescent="0.2">
      <c r="A233" t="str">
        <f>IFERROR(IF(AND(A228=A229,A229=A230,A230=A231,A231=A232),IF(A232+1&gt;MATCH(0,Input_Lieferant!$B$9:$B$158,-1),"",A232+1),A232),"")</f>
        <v/>
      </c>
      <c r="B233" s="29"/>
      <c r="C233" s="29" t="str">
        <f t="shared" si="17"/>
        <v/>
      </c>
      <c r="D233" s="235" t="str">
        <f t="shared" si="16"/>
        <v/>
      </c>
      <c r="E233" s="29"/>
      <c r="G233" s="29" t="str">
        <f t="shared" si="18"/>
        <v/>
      </c>
      <c r="H233" s="29"/>
      <c r="I233" s="29"/>
      <c r="J233" s="29"/>
      <c r="K233" s="29"/>
      <c r="L233" s="29"/>
      <c r="M233" s="29"/>
      <c r="N233" s="31" t="str">
        <f t="shared" si="19"/>
        <v/>
      </c>
    </row>
    <row r="234" spans="1:14" x14ac:dyDescent="0.2">
      <c r="A234" t="str">
        <f>IFERROR(IF(AND(A229=A230,A230=A231,A231=A232,A232=A233),IF(A233+1&gt;MATCH(0,Input_Lieferant!$B$9:$B$158,-1),"",A233+1),A233),"")</f>
        <v/>
      </c>
      <c r="B234" s="29"/>
      <c r="C234" s="29" t="str">
        <f t="shared" si="17"/>
        <v/>
      </c>
      <c r="D234" s="235" t="str">
        <f t="shared" si="16"/>
        <v/>
      </c>
      <c r="E234" s="29"/>
      <c r="G234" s="29" t="str">
        <f t="shared" si="18"/>
        <v/>
      </c>
      <c r="H234" s="29"/>
      <c r="I234" s="29"/>
      <c r="J234" s="29"/>
      <c r="K234" s="29"/>
      <c r="L234" s="29"/>
      <c r="M234" s="29"/>
      <c r="N234" s="31" t="str">
        <f t="shared" si="19"/>
        <v/>
      </c>
    </row>
    <row r="235" spans="1:14" x14ac:dyDescent="0.2">
      <c r="A235" t="str">
        <f>IFERROR(IF(AND(A230=A231,A231=A232,A232=A233,A233=A234),IF(A234+1&gt;MATCH(0,Input_Lieferant!$B$9:$B$158,-1),"",A234+1),A234),"")</f>
        <v/>
      </c>
      <c r="B235" s="29"/>
      <c r="C235" s="29" t="str">
        <f t="shared" si="17"/>
        <v/>
      </c>
      <c r="D235" s="235" t="str">
        <f t="shared" si="16"/>
        <v/>
      </c>
      <c r="E235" s="29"/>
      <c r="G235" s="29" t="str">
        <f t="shared" si="18"/>
        <v/>
      </c>
      <c r="H235" s="29"/>
      <c r="I235" s="29"/>
      <c r="J235" s="29"/>
      <c r="K235" s="29"/>
      <c r="L235" s="29"/>
      <c r="M235" s="29"/>
      <c r="N235" s="31" t="str">
        <f t="shared" si="19"/>
        <v/>
      </c>
    </row>
    <row r="236" spans="1:14" x14ac:dyDescent="0.2">
      <c r="A236" t="str">
        <f>IFERROR(IF(AND(A231=A232,A232=A233,A233=A234,A234=A235),IF(A235+1&gt;MATCH(0,Input_Lieferant!$B$9:$B$158,-1),"",A235+1),A235),"")</f>
        <v/>
      </c>
      <c r="B236" s="29"/>
      <c r="C236" s="29" t="str">
        <f t="shared" si="17"/>
        <v/>
      </c>
      <c r="D236" s="235" t="str">
        <f t="shared" si="16"/>
        <v/>
      </c>
      <c r="E236" s="29"/>
      <c r="G236" s="29" t="str">
        <f t="shared" si="18"/>
        <v/>
      </c>
      <c r="H236" s="29"/>
      <c r="I236" s="29"/>
      <c r="J236" s="29"/>
      <c r="K236" s="29"/>
      <c r="L236" s="29"/>
      <c r="M236" s="29"/>
      <c r="N236" s="31" t="str">
        <f t="shared" si="19"/>
        <v/>
      </c>
    </row>
    <row r="237" spans="1:14" x14ac:dyDescent="0.2">
      <c r="A237" t="str">
        <f>IFERROR(IF(AND(A232=A233,A233=A234,A234=A235,A235=A236),IF(A236+1&gt;MATCH(0,Input_Lieferant!$B$9:$B$158,-1),"",A236+1),A236),"")</f>
        <v/>
      </c>
      <c r="B237" s="29"/>
      <c r="C237" s="29" t="str">
        <f t="shared" si="17"/>
        <v/>
      </c>
      <c r="D237" s="235" t="str">
        <f t="shared" si="16"/>
        <v/>
      </c>
      <c r="E237" s="29"/>
      <c r="G237" s="29" t="str">
        <f t="shared" si="18"/>
        <v/>
      </c>
      <c r="H237" s="29"/>
      <c r="I237" s="29"/>
      <c r="J237" s="29"/>
      <c r="K237" s="29"/>
      <c r="L237" s="29"/>
      <c r="M237" s="29"/>
      <c r="N237" s="31" t="str">
        <f t="shared" si="19"/>
        <v/>
      </c>
    </row>
    <row r="238" spans="1:14" x14ac:dyDescent="0.2">
      <c r="A238" t="str">
        <f>IFERROR(IF(AND(A233=A234,A234=A235,A235=A236,A236=A237),IF(A237+1&gt;MATCH(0,Input_Lieferant!$B$9:$B$158,-1),"",A237+1),A237),"")</f>
        <v/>
      </c>
      <c r="B238" s="29"/>
      <c r="C238" s="29" t="str">
        <f t="shared" si="17"/>
        <v/>
      </c>
      <c r="D238" s="235" t="str">
        <f t="shared" si="16"/>
        <v/>
      </c>
      <c r="E238" s="29"/>
      <c r="G238" s="29" t="str">
        <f t="shared" si="18"/>
        <v/>
      </c>
      <c r="H238" s="29"/>
      <c r="I238" s="29"/>
      <c r="J238" s="29"/>
      <c r="K238" s="29"/>
      <c r="L238" s="29"/>
      <c r="M238" s="29"/>
      <c r="N238" s="31" t="str">
        <f t="shared" si="19"/>
        <v/>
      </c>
    </row>
    <row r="239" spans="1:14" x14ac:dyDescent="0.2">
      <c r="A239" t="str">
        <f>IFERROR(IF(AND(A234=A235,A235=A236,A236=A237,A237=A238),IF(A238+1&gt;MATCH(0,Input_Lieferant!$B$9:$B$158,-1),"",A238+1),A238),"")</f>
        <v/>
      </c>
      <c r="B239" s="29"/>
      <c r="C239" s="29" t="str">
        <f t="shared" si="17"/>
        <v/>
      </c>
      <c r="D239" s="235" t="str">
        <f t="shared" si="16"/>
        <v/>
      </c>
      <c r="E239" s="29"/>
      <c r="G239" s="29" t="str">
        <f t="shared" si="18"/>
        <v/>
      </c>
      <c r="H239" s="29"/>
      <c r="I239" s="29"/>
      <c r="J239" s="29"/>
      <c r="K239" s="29"/>
      <c r="L239" s="29"/>
      <c r="M239" s="29"/>
      <c r="N239" s="31" t="str">
        <f t="shared" si="19"/>
        <v/>
      </c>
    </row>
    <row r="240" spans="1:14" x14ac:dyDescent="0.2">
      <c r="A240" t="str">
        <f>IFERROR(IF(AND(A235=A236,A236=A237,A237=A238,A238=A239),IF(A239+1&gt;MATCH(0,Input_Lieferant!$B$9:$B$158,-1),"",A239+1),A239),"")</f>
        <v/>
      </c>
      <c r="B240" s="29"/>
      <c r="C240" s="29" t="str">
        <f t="shared" si="17"/>
        <v/>
      </c>
      <c r="D240" s="235" t="str">
        <f t="shared" si="16"/>
        <v/>
      </c>
      <c r="E240" s="29"/>
      <c r="G240" s="29" t="str">
        <f t="shared" si="18"/>
        <v/>
      </c>
      <c r="H240" s="29"/>
      <c r="I240" s="29"/>
      <c r="J240" s="29"/>
      <c r="K240" s="29"/>
      <c r="L240" s="29"/>
      <c r="M240" s="29"/>
      <c r="N240" s="31" t="str">
        <f t="shared" si="19"/>
        <v/>
      </c>
    </row>
    <row r="241" spans="1:14" x14ac:dyDescent="0.2">
      <c r="A241" t="str">
        <f>IFERROR(IF(AND(A236=A237,A237=A238,A238=A239,A239=A240),IF(A240+1&gt;MATCH(0,Input_Lieferant!$B$9:$B$158,-1),"",A240+1),A240),"")</f>
        <v/>
      </c>
      <c r="B241" s="29"/>
      <c r="C241" s="29" t="str">
        <f t="shared" si="17"/>
        <v/>
      </c>
      <c r="D241" s="235" t="str">
        <f t="shared" si="16"/>
        <v/>
      </c>
      <c r="E241" s="29"/>
      <c r="G241" s="29" t="str">
        <f t="shared" si="18"/>
        <v/>
      </c>
      <c r="H241" s="29"/>
      <c r="I241" s="29"/>
      <c r="J241" s="29"/>
      <c r="K241" s="29"/>
      <c r="L241" s="29"/>
      <c r="M241" s="29"/>
      <c r="N241" s="31" t="str">
        <f t="shared" si="19"/>
        <v/>
      </c>
    </row>
    <row r="242" spans="1:14" x14ac:dyDescent="0.2">
      <c r="A242" t="str">
        <f>IFERROR(IF(AND(A237=A238,A238=A239,A239=A240,A240=A241),IF(A241+1&gt;MATCH(0,Input_Lieferant!$B$9:$B$158,-1),"",A241+1),A241),"")</f>
        <v/>
      </c>
      <c r="B242" s="29"/>
      <c r="C242" s="29" t="str">
        <f t="shared" si="17"/>
        <v/>
      </c>
      <c r="D242" s="235" t="str">
        <f t="shared" si="16"/>
        <v/>
      </c>
      <c r="E242" s="29"/>
      <c r="G242" s="29" t="str">
        <f t="shared" si="18"/>
        <v/>
      </c>
      <c r="H242" s="29"/>
      <c r="I242" s="29"/>
      <c r="J242" s="29"/>
      <c r="K242" s="29"/>
      <c r="L242" s="29"/>
      <c r="M242" s="29"/>
      <c r="N242" s="31" t="str">
        <f t="shared" si="19"/>
        <v/>
      </c>
    </row>
    <row r="243" spans="1:14" x14ac:dyDescent="0.2">
      <c r="A243" t="str">
        <f>IFERROR(IF(AND(A238=A239,A239=A240,A240=A241,A241=A242),IF(A242+1&gt;MATCH(0,Input_Lieferant!$B$9:$B$158,-1),"",A242+1),A242),"")</f>
        <v/>
      </c>
      <c r="B243" s="29"/>
      <c r="C243" s="29" t="str">
        <f t="shared" si="17"/>
        <v/>
      </c>
      <c r="D243" s="235" t="str">
        <f t="shared" si="16"/>
        <v/>
      </c>
      <c r="E243" s="29"/>
      <c r="G243" s="29" t="str">
        <f t="shared" si="18"/>
        <v/>
      </c>
      <c r="H243" s="29"/>
      <c r="I243" s="29"/>
      <c r="J243" s="29"/>
      <c r="K243" s="29"/>
      <c r="L243" s="29"/>
      <c r="M243" s="29"/>
      <c r="N243" s="31" t="str">
        <f t="shared" si="19"/>
        <v/>
      </c>
    </row>
    <row r="244" spans="1:14" x14ac:dyDescent="0.2">
      <c r="A244" t="str">
        <f>IFERROR(IF(AND(A239=A240,A240=A241,A241=A242,A242=A243),IF(A243+1&gt;MATCH(0,Input_Lieferant!$B$9:$B$158,-1),"",A243+1),A243),"")</f>
        <v/>
      </c>
      <c r="B244" s="29"/>
      <c r="C244" s="29" t="str">
        <f t="shared" si="17"/>
        <v/>
      </c>
      <c r="D244" s="235" t="str">
        <f t="shared" si="16"/>
        <v/>
      </c>
      <c r="E244" s="29"/>
      <c r="G244" s="29" t="str">
        <f t="shared" si="18"/>
        <v/>
      </c>
      <c r="H244" s="29"/>
      <c r="I244" s="29"/>
      <c r="J244" s="29"/>
      <c r="K244" s="29"/>
      <c r="L244" s="29"/>
      <c r="M244" s="29"/>
      <c r="N244" s="31" t="str">
        <f t="shared" si="19"/>
        <v/>
      </c>
    </row>
    <row r="245" spans="1:14" x14ac:dyDescent="0.2">
      <c r="A245" t="str">
        <f>IFERROR(IF(AND(A240=A241,A241=A242,A242=A243,A243=A244),IF(A244+1&gt;MATCH(0,Input_Lieferant!$B$9:$B$158,-1),"",A244+1),A244),"")</f>
        <v/>
      </c>
      <c r="B245" s="29"/>
      <c r="C245" s="29" t="str">
        <f t="shared" si="17"/>
        <v/>
      </c>
      <c r="D245" s="235" t="str">
        <f t="shared" si="16"/>
        <v/>
      </c>
      <c r="E245" s="29"/>
      <c r="G245" s="29" t="str">
        <f t="shared" si="18"/>
        <v/>
      </c>
      <c r="H245" s="29"/>
      <c r="I245" s="29"/>
      <c r="J245" s="29"/>
      <c r="K245" s="29"/>
      <c r="L245" s="29"/>
      <c r="M245" s="29"/>
      <c r="N245" s="31" t="str">
        <f t="shared" si="19"/>
        <v/>
      </c>
    </row>
    <row r="246" spans="1:14" x14ac:dyDescent="0.2">
      <c r="A246" t="str">
        <f>IFERROR(IF(AND(A241=A242,A242=A243,A243=A244,A244=A245),IF(A245+1&gt;MATCH(0,Input_Lieferant!$B$9:$B$158,-1),"",A245+1),A245),"")</f>
        <v/>
      </c>
      <c r="B246" s="29"/>
      <c r="C246" s="29" t="str">
        <f t="shared" si="17"/>
        <v/>
      </c>
      <c r="D246" s="235" t="str">
        <f t="shared" si="16"/>
        <v/>
      </c>
      <c r="E246" s="29"/>
      <c r="G246" s="29" t="str">
        <f t="shared" si="18"/>
        <v/>
      </c>
      <c r="H246" s="29"/>
      <c r="I246" s="29"/>
      <c r="J246" s="29"/>
      <c r="K246" s="29"/>
      <c r="L246" s="29"/>
      <c r="M246" s="29"/>
      <c r="N246" s="31" t="str">
        <f t="shared" si="19"/>
        <v/>
      </c>
    </row>
    <row r="247" spans="1:14" x14ac:dyDescent="0.2">
      <c r="A247" t="str">
        <f>IFERROR(IF(AND(A242=A243,A243=A244,A244=A245,A245=A246),IF(A246+1&gt;MATCH(0,Input_Lieferant!$B$9:$B$158,-1),"",A246+1),A246),"")</f>
        <v/>
      </c>
      <c r="B247" s="29"/>
      <c r="C247" s="29" t="str">
        <f t="shared" si="17"/>
        <v/>
      </c>
      <c r="D247" s="235" t="str">
        <f t="shared" si="16"/>
        <v/>
      </c>
      <c r="E247" s="29"/>
      <c r="G247" s="29" t="str">
        <f t="shared" si="18"/>
        <v/>
      </c>
      <c r="H247" s="29"/>
      <c r="I247" s="29"/>
      <c r="J247" s="29"/>
      <c r="K247" s="29"/>
      <c r="L247" s="29"/>
      <c r="M247" s="29"/>
      <c r="N247" s="31" t="str">
        <f t="shared" si="19"/>
        <v/>
      </c>
    </row>
    <row r="248" spans="1:14" x14ac:dyDescent="0.2">
      <c r="A248" t="str">
        <f>IFERROR(IF(AND(A243=A244,A244=A245,A245=A246,A246=A247),IF(A247+1&gt;MATCH(0,Input_Lieferant!$B$9:$B$158,-1),"",A247+1),A247),"")</f>
        <v/>
      </c>
      <c r="B248" s="29"/>
      <c r="C248" s="29" t="str">
        <f t="shared" si="17"/>
        <v/>
      </c>
      <c r="D248" s="235" t="str">
        <f t="shared" si="16"/>
        <v/>
      </c>
      <c r="E248" s="29"/>
      <c r="G248" s="29" t="str">
        <f t="shared" si="18"/>
        <v/>
      </c>
      <c r="H248" s="29"/>
      <c r="I248" s="29"/>
      <c r="J248" s="29"/>
      <c r="K248" s="29"/>
      <c r="L248" s="29"/>
      <c r="M248" s="29"/>
      <c r="N248" s="31" t="str">
        <f t="shared" si="19"/>
        <v/>
      </c>
    </row>
    <row r="249" spans="1:14" x14ac:dyDescent="0.2">
      <c r="A249" t="str">
        <f>IFERROR(IF(AND(A244=A245,A245=A246,A246=A247,A247=A248),IF(A248+1&gt;MATCH(0,Input_Lieferant!$B$9:$B$158,-1),"",A248+1),A248),"")</f>
        <v/>
      </c>
      <c r="B249" s="29"/>
      <c r="C249" s="29" t="str">
        <f t="shared" si="17"/>
        <v/>
      </c>
      <c r="D249" s="235" t="str">
        <f t="shared" si="16"/>
        <v/>
      </c>
      <c r="E249" s="29"/>
      <c r="G249" s="29" t="str">
        <f t="shared" si="18"/>
        <v/>
      </c>
      <c r="H249" s="29"/>
      <c r="I249" s="29"/>
      <c r="J249" s="29"/>
      <c r="K249" s="29"/>
      <c r="L249" s="29"/>
      <c r="M249" s="29"/>
      <c r="N249" s="31" t="str">
        <f t="shared" si="19"/>
        <v/>
      </c>
    </row>
    <row r="250" spans="1:14" x14ac:dyDescent="0.2">
      <c r="A250" t="str">
        <f>IFERROR(IF(AND(A245=A246,A246=A247,A247=A248,A248=A249),IF(A249+1&gt;MATCH(0,Input_Lieferant!$B$9:$B$158,-1),"",A249+1),A249),"")</f>
        <v/>
      </c>
      <c r="B250" s="29"/>
      <c r="C250" s="29" t="str">
        <f t="shared" si="17"/>
        <v/>
      </c>
      <c r="D250" s="235" t="str">
        <f t="shared" si="16"/>
        <v/>
      </c>
      <c r="E250" s="29"/>
      <c r="G250" s="29" t="str">
        <f t="shared" si="18"/>
        <v/>
      </c>
      <c r="H250" s="29"/>
      <c r="I250" s="29"/>
      <c r="J250" s="29"/>
      <c r="K250" s="29"/>
      <c r="L250" s="29"/>
      <c r="M250" s="29"/>
      <c r="N250" s="31" t="str">
        <f t="shared" si="19"/>
        <v/>
      </c>
    </row>
    <row r="251" spans="1:14" x14ac:dyDescent="0.2">
      <c r="A251" t="str">
        <f>IFERROR(IF(AND(A246=A247,A247=A248,A248=A249,A249=A250),IF(A250+1&gt;MATCH(0,Input_Lieferant!$B$9:$B$158,-1),"",A250+1),A250),"")</f>
        <v/>
      </c>
      <c r="B251" s="29"/>
      <c r="C251" s="29" t="str">
        <f t="shared" si="17"/>
        <v/>
      </c>
      <c r="D251" s="235" t="str">
        <f t="shared" si="16"/>
        <v/>
      </c>
      <c r="E251" s="29"/>
      <c r="G251" s="29" t="str">
        <f t="shared" si="18"/>
        <v/>
      </c>
      <c r="H251" s="29"/>
      <c r="I251" s="29"/>
      <c r="J251" s="29"/>
      <c r="K251" s="29"/>
      <c r="L251" s="29"/>
      <c r="M251" s="29"/>
      <c r="N251" s="31" t="str">
        <f t="shared" si="19"/>
        <v/>
      </c>
    </row>
    <row r="252" spans="1:14" x14ac:dyDescent="0.2">
      <c r="A252" t="str">
        <f>IFERROR(IF(AND(A247=A248,A248=A249,A249=A250,A250=A251),IF(A251+1&gt;MATCH(0,Input_Lieferant!$B$9:$B$158,-1),"",A251+1),A251),"")</f>
        <v/>
      </c>
      <c r="B252" s="29"/>
      <c r="C252" s="29" t="str">
        <f t="shared" si="17"/>
        <v/>
      </c>
      <c r="D252" s="235" t="str">
        <f t="shared" si="16"/>
        <v/>
      </c>
      <c r="E252" s="29"/>
      <c r="G252" s="29" t="str">
        <f t="shared" si="18"/>
        <v/>
      </c>
      <c r="H252" s="29"/>
      <c r="I252" s="29"/>
      <c r="J252" s="29"/>
      <c r="K252" s="29"/>
      <c r="L252" s="29"/>
      <c r="M252" s="29"/>
      <c r="N252" s="31" t="str">
        <f t="shared" si="19"/>
        <v/>
      </c>
    </row>
    <row r="253" spans="1:14" x14ac:dyDescent="0.2">
      <c r="A253" t="str">
        <f>IFERROR(IF(AND(A248=A249,A249=A250,A250=A251,A251=A252),IF(A252+1&gt;MATCH(0,Input_Lieferant!$B$9:$B$158,-1),"",A252+1),A252),"")</f>
        <v/>
      </c>
      <c r="B253" s="29"/>
      <c r="C253" s="29" t="str">
        <f t="shared" si="17"/>
        <v/>
      </c>
      <c r="D253" s="235" t="str">
        <f t="shared" si="16"/>
        <v/>
      </c>
      <c r="E253" s="29"/>
      <c r="G253" s="29" t="str">
        <f t="shared" si="18"/>
        <v/>
      </c>
      <c r="H253" s="29"/>
      <c r="I253" s="29"/>
      <c r="J253" s="29"/>
      <c r="K253" s="29"/>
      <c r="L253" s="29"/>
      <c r="M253" s="29"/>
      <c r="N253" s="31" t="str">
        <f t="shared" si="19"/>
        <v/>
      </c>
    </row>
    <row r="254" spans="1:14" x14ac:dyDescent="0.2">
      <c r="A254" t="str">
        <f>IFERROR(IF(AND(A249=A250,A250=A251,A251=A252,A252=A253),IF(A253+1&gt;MATCH(0,Input_Lieferant!$B$9:$B$158,-1),"",A253+1),A253),"")</f>
        <v/>
      </c>
      <c r="B254" s="29"/>
      <c r="C254" s="29" t="str">
        <f t="shared" si="17"/>
        <v/>
      </c>
      <c r="D254" s="235" t="str">
        <f t="shared" si="16"/>
        <v/>
      </c>
      <c r="E254" s="29"/>
      <c r="G254" s="29" t="str">
        <f t="shared" si="18"/>
        <v/>
      </c>
      <c r="H254" s="29"/>
      <c r="I254" s="29"/>
      <c r="J254" s="29"/>
      <c r="K254" s="29"/>
      <c r="L254" s="29"/>
      <c r="M254" s="29"/>
      <c r="N254" s="31" t="str">
        <f t="shared" si="19"/>
        <v/>
      </c>
    </row>
    <row r="255" spans="1:14" x14ac:dyDescent="0.2">
      <c r="A255" t="str">
        <f>IFERROR(IF(AND(A250=A251,A251=A252,A252=A253,A253=A254),IF(A254+1&gt;MATCH(0,Input_Lieferant!$B$9:$B$158,-1),"",A254+1),A254),"")</f>
        <v/>
      </c>
      <c r="B255" s="29"/>
      <c r="C255" s="29" t="str">
        <f t="shared" si="17"/>
        <v/>
      </c>
      <c r="D255" s="235" t="str">
        <f t="shared" si="16"/>
        <v/>
      </c>
      <c r="E255" s="29"/>
      <c r="G255" s="29" t="str">
        <f t="shared" si="18"/>
        <v/>
      </c>
      <c r="H255" s="29"/>
      <c r="I255" s="29"/>
      <c r="J255" s="29"/>
      <c r="K255" s="29"/>
      <c r="L255" s="29"/>
      <c r="M255" s="29"/>
      <c r="N255" s="31" t="str">
        <f t="shared" si="19"/>
        <v/>
      </c>
    </row>
    <row r="256" spans="1:14" x14ac:dyDescent="0.2">
      <c r="A256" t="str">
        <f>IFERROR(IF(AND(A251=A252,A252=A253,A253=A254,A254=A255),IF(A255+1&gt;MATCH(0,Input_Lieferant!$B$9:$B$158,-1),"",A255+1),A255),"")</f>
        <v/>
      </c>
      <c r="B256" s="29"/>
      <c r="C256" s="29" t="str">
        <f t="shared" si="17"/>
        <v/>
      </c>
      <c r="D256" s="235" t="str">
        <f t="shared" si="16"/>
        <v/>
      </c>
      <c r="E256" s="29"/>
      <c r="G256" s="29" t="str">
        <f t="shared" si="18"/>
        <v/>
      </c>
      <c r="H256" s="29"/>
      <c r="I256" s="29"/>
      <c r="J256" s="29"/>
      <c r="K256" s="29"/>
      <c r="L256" s="29"/>
      <c r="M256" s="29"/>
      <c r="N256" s="31" t="str">
        <f t="shared" si="19"/>
        <v/>
      </c>
    </row>
    <row r="257" spans="1:14" x14ac:dyDescent="0.2">
      <c r="A257" t="str">
        <f>IFERROR(IF(AND(A252=A253,A253=A254,A254=A255,A255=A256),IF(A256+1&gt;MATCH(0,Input_Lieferant!$B$9:$B$158,-1),"",A256+1),A256),"")</f>
        <v/>
      </c>
      <c r="B257" s="29"/>
      <c r="C257" s="29" t="str">
        <f t="shared" si="17"/>
        <v/>
      </c>
      <c r="D257" s="235" t="str">
        <f t="shared" si="16"/>
        <v/>
      </c>
      <c r="E257" s="29"/>
      <c r="G257" s="29" t="str">
        <f t="shared" si="18"/>
        <v/>
      </c>
      <c r="H257" s="29"/>
      <c r="I257" s="29"/>
      <c r="J257" s="29"/>
      <c r="K257" s="29"/>
      <c r="L257" s="29"/>
      <c r="M257" s="29"/>
      <c r="N257" s="31" t="str">
        <f t="shared" si="19"/>
        <v/>
      </c>
    </row>
    <row r="258" spans="1:14" x14ac:dyDescent="0.2">
      <c r="A258" t="str">
        <f>IFERROR(IF(AND(A253=A254,A254=A255,A255=A256,A256=A257),IF(A257+1&gt;MATCH(0,Input_Lieferant!$B$9:$B$158,-1),"",A257+1),A257),"")</f>
        <v/>
      </c>
      <c r="B258" s="29"/>
      <c r="C258" s="29" t="str">
        <f t="shared" si="17"/>
        <v/>
      </c>
      <c r="D258" s="235" t="str">
        <f t="shared" si="16"/>
        <v/>
      </c>
      <c r="E258" s="29"/>
      <c r="G258" s="29" t="str">
        <f t="shared" si="18"/>
        <v/>
      </c>
      <c r="H258" s="29"/>
      <c r="I258" s="29"/>
      <c r="J258" s="29"/>
      <c r="K258" s="29"/>
      <c r="L258" s="29"/>
      <c r="M258" s="29"/>
      <c r="N258" s="31" t="str">
        <f t="shared" si="19"/>
        <v/>
      </c>
    </row>
    <row r="259" spans="1:14" x14ac:dyDescent="0.2">
      <c r="A259" t="str">
        <f>IFERROR(IF(AND(A254=A255,A255=A256,A256=A257,A257=A258),IF(A258+1&gt;MATCH(0,Input_Lieferant!$B$9:$B$158,-1),"",A258+1),A258),"")</f>
        <v/>
      </c>
      <c r="B259" s="29"/>
      <c r="C259" s="29" t="str">
        <f t="shared" si="17"/>
        <v/>
      </c>
      <c r="D259" s="235" t="str">
        <f t="shared" si="16"/>
        <v/>
      </c>
      <c r="E259" s="29"/>
      <c r="G259" s="29" t="str">
        <f t="shared" si="18"/>
        <v/>
      </c>
      <c r="H259" s="29"/>
      <c r="I259" s="29"/>
      <c r="J259" s="29"/>
      <c r="K259" s="29"/>
      <c r="L259" s="29"/>
      <c r="M259" s="29"/>
      <c r="N259" s="31" t="str">
        <f t="shared" si="19"/>
        <v/>
      </c>
    </row>
    <row r="260" spans="1:14" x14ac:dyDescent="0.2">
      <c r="A260" t="str">
        <f>IFERROR(IF(AND(A255=A256,A256=A257,A257=A258,A258=A259),IF(A259+1&gt;MATCH(0,Input_Lieferant!$B$9:$B$158,-1),"",A259+1),A259),"")</f>
        <v/>
      </c>
      <c r="B260" s="29"/>
      <c r="C260" s="29" t="str">
        <f t="shared" si="17"/>
        <v/>
      </c>
      <c r="D260" s="235" t="str">
        <f t="shared" si="16"/>
        <v/>
      </c>
      <c r="E260" s="29"/>
      <c r="G260" s="29" t="str">
        <f t="shared" si="18"/>
        <v/>
      </c>
      <c r="H260" s="29"/>
      <c r="I260" s="29"/>
      <c r="J260" s="29"/>
      <c r="K260" s="29"/>
      <c r="L260" s="29"/>
      <c r="M260" s="29"/>
      <c r="N260" s="31" t="str">
        <f t="shared" si="19"/>
        <v/>
      </c>
    </row>
    <row r="261" spans="1:14" x14ac:dyDescent="0.2">
      <c r="A261" t="str">
        <f>IFERROR(IF(AND(A256=A257,A257=A258,A258=A259,A259=A260),IF(A260+1&gt;MATCH(0,Input_Lieferant!$B$9:$B$158,-1),"",A260+1),A260),"")</f>
        <v/>
      </c>
      <c r="B261" s="29"/>
      <c r="C261" s="29" t="str">
        <f t="shared" si="17"/>
        <v/>
      </c>
      <c r="D261" s="235" t="str">
        <f t="shared" ref="D261:D324" si="20">IF(LEN(A261)&gt;0,"0000","")</f>
        <v/>
      </c>
      <c r="E261" s="29"/>
      <c r="G261" s="29" t="str">
        <f t="shared" si="18"/>
        <v/>
      </c>
      <c r="H261" s="29"/>
      <c r="I261" s="29"/>
      <c r="J261" s="29"/>
      <c r="K261" s="29"/>
      <c r="L261" s="29"/>
      <c r="M261" s="29"/>
      <c r="N261" s="31" t="str">
        <f t="shared" si="19"/>
        <v/>
      </c>
    </row>
    <row r="262" spans="1:14" x14ac:dyDescent="0.2">
      <c r="A262" t="str">
        <f>IFERROR(IF(AND(A257=A258,A258=A259,A259=A260,A260=A261),IF(A261+1&gt;MATCH(0,Input_Lieferant!$B$9:$B$158,-1),"",A261+1),A261),"")</f>
        <v/>
      </c>
      <c r="B262" s="29"/>
      <c r="C262" s="29" t="str">
        <f t="shared" si="17"/>
        <v/>
      </c>
      <c r="D262" s="235" t="str">
        <f t="shared" si="20"/>
        <v/>
      </c>
      <c r="E262" s="29"/>
      <c r="G262" s="29" t="str">
        <f t="shared" si="18"/>
        <v/>
      </c>
      <c r="H262" s="29"/>
      <c r="I262" s="29"/>
      <c r="J262" s="29"/>
      <c r="K262" s="29"/>
      <c r="L262" s="29"/>
      <c r="M262" s="29"/>
      <c r="N262" s="31" t="str">
        <f t="shared" si="19"/>
        <v/>
      </c>
    </row>
    <row r="263" spans="1:14" x14ac:dyDescent="0.2">
      <c r="A263" t="str">
        <f>IFERROR(IF(AND(A258=A259,A259=A260,A260=A261,A261=A262),IF(A262+1&gt;MATCH(0,Input_Lieferant!$B$9:$B$158,-1),"",A262+1),A262),"")</f>
        <v/>
      </c>
      <c r="B263" s="29"/>
      <c r="C263" s="29" t="str">
        <f t="shared" si="17"/>
        <v/>
      </c>
      <c r="D263" s="235" t="str">
        <f t="shared" si="20"/>
        <v/>
      </c>
      <c r="E263" s="29"/>
      <c r="G263" s="29" t="str">
        <f t="shared" si="18"/>
        <v/>
      </c>
      <c r="H263" s="29"/>
      <c r="I263" s="29"/>
      <c r="J263" s="29"/>
      <c r="K263" s="29"/>
      <c r="L263" s="29"/>
      <c r="M263" s="29"/>
      <c r="N263" s="31" t="str">
        <f t="shared" si="19"/>
        <v/>
      </c>
    </row>
    <row r="264" spans="1:14" x14ac:dyDescent="0.2">
      <c r="A264" t="str">
        <f>IFERROR(IF(AND(A259=A260,A260=A261,A261=A262,A262=A263),IF(A263+1&gt;MATCH(0,Input_Lieferant!$B$9:$B$158,-1),"",A263+1),A263),"")</f>
        <v/>
      </c>
      <c r="B264" s="29"/>
      <c r="C264" s="29" t="str">
        <f t="shared" ref="C264:C327" si="21">IF(A264="","","001")</f>
        <v/>
      </c>
      <c r="D264" s="235" t="str">
        <f t="shared" si="20"/>
        <v/>
      </c>
      <c r="E264" s="29"/>
      <c r="G264" s="29" t="str">
        <f t="shared" ref="G264:G327" si="22">IF(A264="","",1)</f>
        <v/>
      </c>
      <c r="H264" s="29"/>
      <c r="I264" s="29"/>
      <c r="J264" s="29"/>
      <c r="K264" s="29"/>
      <c r="L264" s="29"/>
      <c r="M264" s="29"/>
      <c r="N264" s="31" t="str">
        <f t="shared" si="19"/>
        <v/>
      </c>
    </row>
    <row r="265" spans="1:14" x14ac:dyDescent="0.2">
      <c r="A265" t="str">
        <f>IFERROR(IF(AND(A260=A261,A261=A262,A262=A263,A263=A264),IF(A264+1&gt;MATCH(0,Input_Lieferant!$B$9:$B$158,-1),"",A264+1),A264),"")</f>
        <v/>
      </c>
      <c r="B265" s="29"/>
      <c r="C265" s="29" t="str">
        <f t="shared" si="21"/>
        <v/>
      </c>
      <c r="D265" s="235" t="str">
        <f t="shared" si="20"/>
        <v/>
      </c>
      <c r="E265" s="29"/>
      <c r="G265" s="29" t="str">
        <f t="shared" si="22"/>
        <v/>
      </c>
      <c r="H265" s="29"/>
      <c r="I265" s="29"/>
      <c r="J265" s="29"/>
      <c r="K265" s="29"/>
      <c r="L265" s="29"/>
      <c r="M265" s="29"/>
      <c r="N265" s="31" t="str">
        <f t="shared" si="19"/>
        <v/>
      </c>
    </row>
    <row r="266" spans="1:14" x14ac:dyDescent="0.2">
      <c r="A266" t="str">
        <f>IFERROR(IF(AND(A261=A262,A262=A263,A263=A264,A264=A265),IF(A265+1&gt;MATCH(0,Input_Lieferant!$B$9:$B$158,-1),"",A265+1),A265),"")</f>
        <v/>
      </c>
      <c r="B266" s="29"/>
      <c r="C266" s="29" t="str">
        <f t="shared" si="21"/>
        <v/>
      </c>
      <c r="D266" s="235" t="str">
        <f t="shared" si="20"/>
        <v/>
      </c>
      <c r="E266" s="29"/>
      <c r="G266" s="29" t="str">
        <f t="shared" si="22"/>
        <v/>
      </c>
      <c r="H266" s="29"/>
      <c r="I266" s="29"/>
      <c r="J266" s="29"/>
      <c r="K266" s="29"/>
      <c r="L266" s="29"/>
      <c r="M266" s="29"/>
      <c r="N266" s="31" t="str">
        <f t="shared" si="19"/>
        <v/>
      </c>
    </row>
    <row r="267" spans="1:14" x14ac:dyDescent="0.2">
      <c r="A267" t="str">
        <f>IFERROR(IF(AND(A262=A263,A263=A264,A264=A265,A265=A266),IF(A266+1&gt;MATCH(0,Input_Lieferant!$B$9:$B$158,-1),"",A266+1),A266),"")</f>
        <v/>
      </c>
      <c r="B267" s="29"/>
      <c r="C267" s="29" t="str">
        <f t="shared" si="21"/>
        <v/>
      </c>
      <c r="D267" s="235" t="str">
        <f t="shared" si="20"/>
        <v/>
      </c>
      <c r="E267" s="29"/>
      <c r="G267" s="29" t="str">
        <f t="shared" si="22"/>
        <v/>
      </c>
      <c r="H267" s="29"/>
      <c r="I267" s="29"/>
      <c r="J267" s="29"/>
      <c r="K267" s="29"/>
      <c r="L267" s="29"/>
      <c r="M267" s="29"/>
      <c r="N267" s="31" t="str">
        <f t="shared" si="19"/>
        <v/>
      </c>
    </row>
    <row r="268" spans="1:14" x14ac:dyDescent="0.2">
      <c r="A268" t="str">
        <f>IFERROR(IF(AND(A263=A264,A264=A265,A265=A266,A266=A267),IF(A267+1&gt;MATCH(0,Input_Lieferant!$B$9:$B$158,-1),"",A267+1),A267),"")</f>
        <v/>
      </c>
      <c r="B268" s="29"/>
      <c r="C268" s="29" t="str">
        <f t="shared" si="21"/>
        <v/>
      </c>
      <c r="D268" s="235" t="str">
        <f t="shared" si="20"/>
        <v/>
      </c>
      <c r="E268" s="29"/>
      <c r="G268" s="29" t="str">
        <f t="shared" si="22"/>
        <v/>
      </c>
      <c r="H268" s="29"/>
      <c r="I268" s="29"/>
      <c r="J268" s="29"/>
      <c r="K268" s="29"/>
      <c r="L268" s="29"/>
      <c r="M268" s="29"/>
      <c r="N268" s="31" t="str">
        <f t="shared" ref="N268:N331" si="23">IF(A268="","",N263)</f>
        <v/>
      </c>
    </row>
    <row r="269" spans="1:14" x14ac:dyDescent="0.2">
      <c r="A269" t="str">
        <f>IFERROR(IF(AND(A264=A265,A265=A266,A266=A267,A267=A268),IF(A268+1&gt;MATCH(0,Input_Lieferant!$B$9:$B$158,-1),"",A268+1),A268),"")</f>
        <v/>
      </c>
      <c r="B269" s="29"/>
      <c r="C269" s="29" t="str">
        <f t="shared" si="21"/>
        <v/>
      </c>
      <c r="D269" s="235" t="str">
        <f t="shared" si="20"/>
        <v/>
      </c>
      <c r="E269" s="29"/>
      <c r="G269" s="29" t="str">
        <f t="shared" si="22"/>
        <v/>
      </c>
      <c r="H269" s="29"/>
      <c r="I269" s="29"/>
      <c r="J269" s="29"/>
      <c r="K269" s="29"/>
      <c r="L269" s="29"/>
      <c r="M269" s="29"/>
      <c r="N269" s="31" t="str">
        <f t="shared" si="23"/>
        <v/>
      </c>
    </row>
    <row r="270" spans="1:14" x14ac:dyDescent="0.2">
      <c r="A270" t="str">
        <f>IFERROR(IF(AND(A265=A266,A266=A267,A267=A268,A268=A269),IF(A269+1&gt;MATCH(0,Input_Lieferant!$B$9:$B$158,-1),"",A269+1),A269),"")</f>
        <v/>
      </c>
      <c r="B270" s="29"/>
      <c r="C270" s="29" t="str">
        <f t="shared" si="21"/>
        <v/>
      </c>
      <c r="D270" s="235" t="str">
        <f t="shared" si="20"/>
        <v/>
      </c>
      <c r="E270" s="29"/>
      <c r="G270" s="29" t="str">
        <f t="shared" si="22"/>
        <v/>
      </c>
      <c r="H270" s="29"/>
      <c r="I270" s="29"/>
      <c r="J270" s="29"/>
      <c r="K270" s="29"/>
      <c r="L270" s="29"/>
      <c r="M270" s="29"/>
      <c r="N270" s="31" t="str">
        <f t="shared" si="23"/>
        <v/>
      </c>
    </row>
    <row r="271" spans="1:14" x14ac:dyDescent="0.2">
      <c r="A271" t="str">
        <f>IFERROR(IF(AND(A266=A267,A267=A268,A268=A269,A269=A270),IF(A270+1&gt;MATCH(0,Input_Lieferant!$B$9:$B$158,-1),"",A270+1),A270),"")</f>
        <v/>
      </c>
      <c r="B271" s="29"/>
      <c r="C271" s="29" t="str">
        <f t="shared" si="21"/>
        <v/>
      </c>
      <c r="D271" s="235" t="str">
        <f t="shared" si="20"/>
        <v/>
      </c>
      <c r="E271" s="29"/>
      <c r="G271" s="29" t="str">
        <f t="shared" si="22"/>
        <v/>
      </c>
      <c r="H271" s="29"/>
      <c r="I271" s="29"/>
      <c r="J271" s="29"/>
      <c r="K271" s="29"/>
      <c r="L271" s="29"/>
      <c r="M271" s="29"/>
      <c r="N271" s="31" t="str">
        <f t="shared" si="23"/>
        <v/>
      </c>
    </row>
    <row r="272" spans="1:14" x14ac:dyDescent="0.2">
      <c r="A272" t="str">
        <f>IFERROR(IF(AND(A267=A268,A268=A269,A269=A270,A270=A271),IF(A271+1&gt;MATCH(0,Input_Lieferant!$B$9:$B$158,-1),"",A271+1),A271),"")</f>
        <v/>
      </c>
      <c r="B272" s="29"/>
      <c r="C272" s="29" t="str">
        <f t="shared" si="21"/>
        <v/>
      </c>
      <c r="D272" s="235" t="str">
        <f t="shared" si="20"/>
        <v/>
      </c>
      <c r="E272" s="29"/>
      <c r="G272" s="29" t="str">
        <f t="shared" si="22"/>
        <v/>
      </c>
      <c r="H272" s="29"/>
      <c r="I272" s="29"/>
      <c r="J272" s="29"/>
      <c r="K272" s="29"/>
      <c r="L272" s="29"/>
      <c r="M272" s="29"/>
      <c r="N272" s="31" t="str">
        <f t="shared" si="23"/>
        <v/>
      </c>
    </row>
    <row r="273" spans="1:14" x14ac:dyDescent="0.2">
      <c r="A273" t="str">
        <f>IFERROR(IF(AND(A268=A269,A269=A270,A270=A271,A271=A272),IF(A272+1&gt;MATCH(0,Input_Lieferant!$B$9:$B$158,-1),"",A272+1),A272),"")</f>
        <v/>
      </c>
      <c r="B273" s="29"/>
      <c r="C273" s="29" t="str">
        <f t="shared" si="21"/>
        <v/>
      </c>
      <c r="D273" s="235" t="str">
        <f t="shared" si="20"/>
        <v/>
      </c>
      <c r="E273" s="29"/>
      <c r="G273" s="29" t="str">
        <f t="shared" si="22"/>
        <v/>
      </c>
      <c r="H273" s="29"/>
      <c r="I273" s="29"/>
      <c r="J273" s="29"/>
      <c r="K273" s="29"/>
      <c r="L273" s="29"/>
      <c r="M273" s="29"/>
      <c r="N273" s="31" t="str">
        <f t="shared" si="23"/>
        <v/>
      </c>
    </row>
    <row r="274" spans="1:14" x14ac:dyDescent="0.2">
      <c r="A274" t="str">
        <f>IFERROR(IF(AND(A269=A270,A270=A271,A271=A272,A272=A273),IF(A273+1&gt;MATCH(0,Input_Lieferant!$B$9:$B$158,-1),"",A273+1),A273),"")</f>
        <v/>
      </c>
      <c r="B274" s="29"/>
      <c r="C274" s="29" t="str">
        <f t="shared" si="21"/>
        <v/>
      </c>
      <c r="D274" s="235" t="str">
        <f t="shared" si="20"/>
        <v/>
      </c>
      <c r="E274" s="29"/>
      <c r="G274" s="29" t="str">
        <f t="shared" si="22"/>
        <v/>
      </c>
      <c r="H274" s="29"/>
      <c r="I274" s="29"/>
      <c r="J274" s="29"/>
      <c r="K274" s="29"/>
      <c r="L274" s="29"/>
      <c r="M274" s="29"/>
      <c r="N274" s="31" t="str">
        <f t="shared" si="23"/>
        <v/>
      </c>
    </row>
    <row r="275" spans="1:14" x14ac:dyDescent="0.2">
      <c r="A275" t="str">
        <f>IFERROR(IF(AND(A270=A271,A271=A272,A272=A273,A273=A274),IF(A274+1&gt;MATCH(0,Input_Lieferant!$B$9:$B$158,-1),"",A274+1),A274),"")</f>
        <v/>
      </c>
      <c r="B275" s="29"/>
      <c r="C275" s="29" t="str">
        <f t="shared" si="21"/>
        <v/>
      </c>
      <c r="D275" s="235" t="str">
        <f t="shared" si="20"/>
        <v/>
      </c>
      <c r="E275" s="29"/>
      <c r="G275" s="29" t="str">
        <f t="shared" si="22"/>
        <v/>
      </c>
      <c r="H275" s="29"/>
      <c r="I275" s="29"/>
      <c r="J275" s="29"/>
      <c r="K275" s="29"/>
      <c r="L275" s="29"/>
      <c r="M275" s="29"/>
      <c r="N275" s="31" t="str">
        <f t="shared" si="23"/>
        <v/>
      </c>
    </row>
    <row r="276" spans="1:14" x14ac:dyDescent="0.2">
      <c r="A276" t="str">
        <f>IFERROR(IF(AND(A271=A272,A272=A273,A273=A274,A274=A275),IF(A275+1&gt;MATCH(0,Input_Lieferant!$B$9:$B$158,-1),"",A275+1),A275),"")</f>
        <v/>
      </c>
      <c r="B276" s="29"/>
      <c r="C276" s="29" t="str">
        <f t="shared" si="21"/>
        <v/>
      </c>
      <c r="D276" s="235" t="str">
        <f t="shared" si="20"/>
        <v/>
      </c>
      <c r="E276" s="29"/>
      <c r="G276" s="29" t="str">
        <f t="shared" si="22"/>
        <v/>
      </c>
      <c r="H276" s="29"/>
      <c r="I276" s="29"/>
      <c r="J276" s="29"/>
      <c r="K276" s="29"/>
      <c r="L276" s="29"/>
      <c r="M276" s="29"/>
      <c r="N276" s="31" t="str">
        <f t="shared" si="23"/>
        <v/>
      </c>
    </row>
    <row r="277" spans="1:14" x14ac:dyDescent="0.2">
      <c r="A277" t="str">
        <f>IFERROR(IF(AND(A272=A273,A273=A274,A274=A275,A275=A276),IF(A276+1&gt;MATCH(0,Input_Lieferant!$B$9:$B$158,-1),"",A276+1),A276),"")</f>
        <v/>
      </c>
      <c r="B277" s="29"/>
      <c r="C277" s="29" t="str">
        <f t="shared" si="21"/>
        <v/>
      </c>
      <c r="D277" s="235" t="str">
        <f t="shared" si="20"/>
        <v/>
      </c>
      <c r="E277" s="29"/>
      <c r="G277" s="29" t="str">
        <f t="shared" si="22"/>
        <v/>
      </c>
      <c r="H277" s="29"/>
      <c r="I277" s="29"/>
      <c r="J277" s="29"/>
      <c r="K277" s="29"/>
      <c r="L277" s="29"/>
      <c r="M277" s="29"/>
      <c r="N277" s="31" t="str">
        <f t="shared" si="23"/>
        <v/>
      </c>
    </row>
    <row r="278" spans="1:14" x14ac:dyDescent="0.2">
      <c r="A278" t="str">
        <f>IFERROR(IF(AND(A273=A274,A274=A275,A275=A276,A276=A277),IF(A277+1&gt;MATCH(0,Input_Lieferant!$B$9:$B$158,-1),"",A277+1),A277),"")</f>
        <v/>
      </c>
      <c r="B278" s="29"/>
      <c r="C278" s="29" t="str">
        <f t="shared" si="21"/>
        <v/>
      </c>
      <c r="D278" s="235" t="str">
        <f t="shared" si="20"/>
        <v/>
      </c>
      <c r="E278" s="29"/>
      <c r="G278" s="29" t="str">
        <f t="shared" si="22"/>
        <v/>
      </c>
      <c r="H278" s="29"/>
      <c r="I278" s="29"/>
      <c r="J278" s="29"/>
      <c r="K278" s="29"/>
      <c r="L278" s="29"/>
      <c r="M278" s="29"/>
      <c r="N278" s="31" t="str">
        <f t="shared" si="23"/>
        <v/>
      </c>
    </row>
    <row r="279" spans="1:14" x14ac:dyDescent="0.2">
      <c r="A279" t="str">
        <f>IFERROR(IF(AND(A274=A275,A275=A276,A276=A277,A277=A278),IF(A278+1&gt;MATCH(0,Input_Lieferant!$B$9:$B$158,-1),"",A278+1),A278),"")</f>
        <v/>
      </c>
      <c r="B279" s="29"/>
      <c r="C279" s="29" t="str">
        <f t="shared" si="21"/>
        <v/>
      </c>
      <c r="D279" s="235" t="str">
        <f t="shared" si="20"/>
        <v/>
      </c>
      <c r="E279" s="29"/>
      <c r="G279" s="29" t="str">
        <f t="shared" si="22"/>
        <v/>
      </c>
      <c r="H279" s="29"/>
      <c r="I279" s="29"/>
      <c r="J279" s="29"/>
      <c r="K279" s="29"/>
      <c r="L279" s="29"/>
      <c r="M279" s="29"/>
      <c r="N279" s="31" t="str">
        <f t="shared" si="23"/>
        <v/>
      </c>
    </row>
    <row r="280" spans="1:14" x14ac:dyDescent="0.2">
      <c r="A280" t="str">
        <f>IFERROR(IF(AND(A275=A276,A276=A277,A277=A278,A278=A279),IF(A279+1&gt;MATCH(0,Input_Lieferant!$B$9:$B$158,-1),"",A279+1),A279),"")</f>
        <v/>
      </c>
      <c r="B280" s="29"/>
      <c r="C280" s="29" t="str">
        <f t="shared" si="21"/>
        <v/>
      </c>
      <c r="D280" s="235" t="str">
        <f t="shared" si="20"/>
        <v/>
      </c>
      <c r="E280" s="29"/>
      <c r="G280" s="29" t="str">
        <f t="shared" si="22"/>
        <v/>
      </c>
      <c r="H280" s="29"/>
      <c r="I280" s="29"/>
      <c r="J280" s="29"/>
      <c r="K280" s="29"/>
      <c r="L280" s="29"/>
      <c r="M280" s="29"/>
      <c r="N280" s="31" t="str">
        <f t="shared" si="23"/>
        <v/>
      </c>
    </row>
    <row r="281" spans="1:14" x14ac:dyDescent="0.2">
      <c r="A281" t="str">
        <f>IFERROR(IF(AND(A276=A277,A277=A278,A278=A279,A279=A280),IF(A280+1&gt;MATCH(0,Input_Lieferant!$B$9:$B$158,-1),"",A280+1),A280),"")</f>
        <v/>
      </c>
      <c r="B281" s="29"/>
      <c r="C281" s="29" t="str">
        <f t="shared" si="21"/>
        <v/>
      </c>
      <c r="D281" s="235" t="str">
        <f t="shared" si="20"/>
        <v/>
      </c>
      <c r="E281" s="29"/>
      <c r="G281" s="29" t="str">
        <f t="shared" si="22"/>
        <v/>
      </c>
      <c r="H281" s="29"/>
      <c r="I281" s="29"/>
      <c r="J281" s="29"/>
      <c r="K281" s="29"/>
      <c r="L281" s="29"/>
      <c r="M281" s="29"/>
      <c r="N281" s="31" t="str">
        <f t="shared" si="23"/>
        <v/>
      </c>
    </row>
    <row r="282" spans="1:14" x14ac:dyDescent="0.2">
      <c r="A282" t="str">
        <f>IFERROR(IF(AND(A277=A278,A278=A279,A279=A280,A280=A281),IF(A281+1&gt;MATCH(0,Input_Lieferant!$B$9:$B$158,-1),"",A281+1),A281),"")</f>
        <v/>
      </c>
      <c r="B282" s="29"/>
      <c r="C282" s="29" t="str">
        <f t="shared" si="21"/>
        <v/>
      </c>
      <c r="D282" s="235" t="str">
        <f t="shared" si="20"/>
        <v/>
      </c>
      <c r="E282" s="29"/>
      <c r="G282" s="29" t="str">
        <f t="shared" si="22"/>
        <v/>
      </c>
      <c r="H282" s="29"/>
      <c r="I282" s="29"/>
      <c r="J282" s="29"/>
      <c r="K282" s="29"/>
      <c r="L282" s="29"/>
      <c r="M282" s="29"/>
      <c r="N282" s="31" t="str">
        <f t="shared" si="23"/>
        <v/>
      </c>
    </row>
    <row r="283" spans="1:14" x14ac:dyDescent="0.2">
      <c r="A283" t="str">
        <f>IFERROR(IF(AND(A278=A279,A279=A280,A280=A281,A281=A282),IF(A282+1&gt;MATCH(0,Input_Lieferant!$B$9:$B$158,-1),"",A282+1),A282),"")</f>
        <v/>
      </c>
      <c r="B283" s="29"/>
      <c r="C283" s="29" t="str">
        <f t="shared" si="21"/>
        <v/>
      </c>
      <c r="D283" s="235" t="str">
        <f t="shared" si="20"/>
        <v/>
      </c>
      <c r="E283" s="29"/>
      <c r="G283" s="29" t="str">
        <f t="shared" si="22"/>
        <v/>
      </c>
      <c r="H283" s="29"/>
      <c r="I283" s="29"/>
      <c r="J283" s="29"/>
      <c r="K283" s="29"/>
      <c r="L283" s="29"/>
      <c r="M283" s="29"/>
      <c r="N283" s="31" t="str">
        <f t="shared" si="23"/>
        <v/>
      </c>
    </row>
    <row r="284" spans="1:14" x14ac:dyDescent="0.2">
      <c r="A284" t="str">
        <f>IFERROR(IF(AND(A279=A280,A280=A281,A281=A282,A282=A283),IF(A283+1&gt;MATCH(0,Input_Lieferant!$B$9:$B$158,-1),"",A283+1),A283),"")</f>
        <v/>
      </c>
      <c r="B284" s="29"/>
      <c r="C284" s="29" t="str">
        <f t="shared" si="21"/>
        <v/>
      </c>
      <c r="D284" s="235" t="str">
        <f t="shared" si="20"/>
        <v/>
      </c>
      <c r="E284" s="29"/>
      <c r="G284" s="29" t="str">
        <f t="shared" si="22"/>
        <v/>
      </c>
      <c r="H284" s="29"/>
      <c r="I284" s="29"/>
      <c r="J284" s="29"/>
      <c r="K284" s="29"/>
      <c r="L284" s="29"/>
      <c r="M284" s="29"/>
      <c r="N284" s="31" t="str">
        <f t="shared" si="23"/>
        <v/>
      </c>
    </row>
    <row r="285" spans="1:14" x14ac:dyDescent="0.2">
      <c r="A285" t="str">
        <f>IFERROR(IF(AND(A280=A281,A281=A282,A282=A283,A283=A284),IF(A284+1&gt;MATCH(0,Input_Lieferant!$B$9:$B$158,-1),"",A284+1),A284),"")</f>
        <v/>
      </c>
      <c r="B285" s="29"/>
      <c r="C285" s="29" t="str">
        <f t="shared" si="21"/>
        <v/>
      </c>
      <c r="D285" s="235" t="str">
        <f t="shared" si="20"/>
        <v/>
      </c>
      <c r="E285" s="29"/>
      <c r="G285" s="29" t="str">
        <f t="shared" si="22"/>
        <v/>
      </c>
      <c r="H285" s="29"/>
      <c r="I285" s="29"/>
      <c r="J285" s="29"/>
      <c r="K285" s="29"/>
      <c r="L285" s="29"/>
      <c r="M285" s="29"/>
      <c r="N285" s="31" t="str">
        <f t="shared" si="23"/>
        <v/>
      </c>
    </row>
    <row r="286" spans="1:14" x14ac:dyDescent="0.2">
      <c r="A286" t="str">
        <f>IFERROR(IF(AND(A281=A282,A282=A283,A283=A284,A284=A285),IF(A285+1&gt;MATCH(0,Input_Lieferant!$B$9:$B$158,-1),"",A285+1),A285),"")</f>
        <v/>
      </c>
      <c r="B286" s="29"/>
      <c r="C286" s="29" t="str">
        <f t="shared" si="21"/>
        <v/>
      </c>
      <c r="D286" s="235" t="str">
        <f t="shared" si="20"/>
        <v/>
      </c>
      <c r="E286" s="29"/>
      <c r="G286" s="29" t="str">
        <f t="shared" si="22"/>
        <v/>
      </c>
      <c r="H286" s="29"/>
      <c r="I286" s="29"/>
      <c r="J286" s="29"/>
      <c r="K286" s="29"/>
      <c r="L286" s="29"/>
      <c r="M286" s="29"/>
      <c r="N286" s="31" t="str">
        <f t="shared" si="23"/>
        <v/>
      </c>
    </row>
    <row r="287" spans="1:14" x14ac:dyDescent="0.2">
      <c r="A287" t="str">
        <f>IFERROR(IF(AND(A282=A283,A283=A284,A284=A285,A285=A286),IF(A286+1&gt;MATCH(0,Input_Lieferant!$B$9:$B$158,-1),"",A286+1),A286),"")</f>
        <v/>
      </c>
      <c r="B287" s="29"/>
      <c r="C287" s="29" t="str">
        <f t="shared" si="21"/>
        <v/>
      </c>
      <c r="D287" s="235" t="str">
        <f t="shared" si="20"/>
        <v/>
      </c>
      <c r="E287" s="29"/>
      <c r="G287" s="29" t="str">
        <f t="shared" si="22"/>
        <v/>
      </c>
      <c r="H287" s="29"/>
      <c r="I287" s="29"/>
      <c r="J287" s="29"/>
      <c r="K287" s="29"/>
      <c r="L287" s="29"/>
      <c r="M287" s="29"/>
      <c r="N287" s="31" t="str">
        <f t="shared" si="23"/>
        <v/>
      </c>
    </row>
    <row r="288" spans="1:14" x14ac:dyDescent="0.2">
      <c r="A288" t="str">
        <f>IFERROR(IF(AND(A283=A284,A284=A285,A285=A286,A286=A287),IF(A287+1&gt;MATCH(0,Input_Lieferant!$B$9:$B$158,-1),"",A287+1),A287),"")</f>
        <v/>
      </c>
      <c r="B288" s="29"/>
      <c r="C288" s="29" t="str">
        <f t="shared" si="21"/>
        <v/>
      </c>
      <c r="D288" s="235" t="str">
        <f t="shared" si="20"/>
        <v/>
      </c>
      <c r="E288" s="29"/>
      <c r="G288" s="29" t="str">
        <f t="shared" si="22"/>
        <v/>
      </c>
      <c r="H288" s="29"/>
      <c r="I288" s="29"/>
      <c r="J288" s="29"/>
      <c r="K288" s="29"/>
      <c r="L288" s="29"/>
      <c r="M288" s="29"/>
      <c r="N288" s="31" t="str">
        <f t="shared" si="23"/>
        <v/>
      </c>
    </row>
    <row r="289" spans="1:14" x14ac:dyDescent="0.2">
      <c r="A289" t="str">
        <f>IFERROR(IF(AND(A284=A285,A285=A286,A286=A287,A287=A288),IF(A288+1&gt;MATCH(0,Input_Lieferant!$B$9:$B$158,-1),"",A288+1),A288),"")</f>
        <v/>
      </c>
      <c r="B289" s="29"/>
      <c r="C289" s="29" t="str">
        <f t="shared" si="21"/>
        <v/>
      </c>
      <c r="D289" s="235" t="str">
        <f t="shared" si="20"/>
        <v/>
      </c>
      <c r="E289" s="29"/>
      <c r="G289" s="29" t="str">
        <f t="shared" si="22"/>
        <v/>
      </c>
      <c r="H289" s="29"/>
      <c r="I289" s="29"/>
      <c r="J289" s="29"/>
      <c r="K289" s="29"/>
      <c r="L289" s="29"/>
      <c r="M289" s="29"/>
      <c r="N289" s="31" t="str">
        <f t="shared" si="23"/>
        <v/>
      </c>
    </row>
    <row r="290" spans="1:14" x14ac:dyDescent="0.2">
      <c r="A290" t="str">
        <f>IFERROR(IF(AND(A285=A286,A286=A287,A287=A288,A288=A289),IF(A289+1&gt;MATCH(0,Input_Lieferant!$B$9:$B$158,-1),"",A289+1),A289),"")</f>
        <v/>
      </c>
      <c r="B290" s="29"/>
      <c r="C290" s="29" t="str">
        <f t="shared" si="21"/>
        <v/>
      </c>
      <c r="D290" s="235" t="str">
        <f t="shared" si="20"/>
        <v/>
      </c>
      <c r="E290" s="29"/>
      <c r="G290" s="29" t="str">
        <f t="shared" si="22"/>
        <v/>
      </c>
      <c r="H290" s="29"/>
      <c r="I290" s="29"/>
      <c r="J290" s="29"/>
      <c r="K290" s="29"/>
      <c r="L290" s="29"/>
      <c r="M290" s="29"/>
      <c r="N290" s="31" t="str">
        <f t="shared" si="23"/>
        <v/>
      </c>
    </row>
    <row r="291" spans="1:14" x14ac:dyDescent="0.2">
      <c r="A291" t="str">
        <f>IFERROR(IF(AND(A286=A287,A287=A288,A288=A289,A289=A290),IF(A290+1&gt;MATCH(0,Input_Lieferant!$B$9:$B$158,-1),"",A290+1),A290),"")</f>
        <v/>
      </c>
      <c r="B291" s="29"/>
      <c r="C291" s="29" t="str">
        <f t="shared" si="21"/>
        <v/>
      </c>
      <c r="D291" s="235" t="str">
        <f t="shared" si="20"/>
        <v/>
      </c>
      <c r="E291" s="29"/>
      <c r="G291" s="29" t="str">
        <f t="shared" si="22"/>
        <v/>
      </c>
      <c r="H291" s="29"/>
      <c r="I291" s="29"/>
      <c r="J291" s="29"/>
      <c r="K291" s="29"/>
      <c r="L291" s="29"/>
      <c r="M291" s="29"/>
      <c r="N291" s="31" t="str">
        <f t="shared" si="23"/>
        <v/>
      </c>
    </row>
    <row r="292" spans="1:14" x14ac:dyDescent="0.2">
      <c r="A292" t="str">
        <f>IFERROR(IF(AND(A287=A288,A288=A289,A289=A290,A290=A291),IF(A291+1&gt;MATCH(0,Input_Lieferant!$B$9:$B$158,-1),"",A291+1),A291),"")</f>
        <v/>
      </c>
      <c r="B292" s="29"/>
      <c r="C292" s="29" t="str">
        <f t="shared" si="21"/>
        <v/>
      </c>
      <c r="D292" s="235" t="str">
        <f t="shared" si="20"/>
        <v/>
      </c>
      <c r="E292" s="29"/>
      <c r="G292" s="29" t="str">
        <f t="shared" si="22"/>
        <v/>
      </c>
      <c r="H292" s="29"/>
      <c r="I292" s="29"/>
      <c r="J292" s="29"/>
      <c r="K292" s="29"/>
      <c r="L292" s="29"/>
      <c r="M292" s="29"/>
      <c r="N292" s="31" t="str">
        <f t="shared" si="23"/>
        <v/>
      </c>
    </row>
    <row r="293" spans="1:14" x14ac:dyDescent="0.2">
      <c r="A293" t="str">
        <f>IFERROR(IF(AND(A288=A289,A289=A290,A290=A291,A291=A292),IF(A292+1&gt;MATCH(0,Input_Lieferant!$B$9:$B$158,-1),"",A292+1),A292),"")</f>
        <v/>
      </c>
      <c r="B293" s="29"/>
      <c r="C293" s="29" t="str">
        <f t="shared" si="21"/>
        <v/>
      </c>
      <c r="D293" s="235" t="str">
        <f t="shared" si="20"/>
        <v/>
      </c>
      <c r="E293" s="29"/>
      <c r="G293" s="29" t="str">
        <f t="shared" si="22"/>
        <v/>
      </c>
      <c r="H293" s="29"/>
      <c r="I293" s="29"/>
      <c r="J293" s="29"/>
      <c r="K293" s="29"/>
      <c r="L293" s="29"/>
      <c r="M293" s="29"/>
      <c r="N293" s="31" t="str">
        <f t="shared" si="23"/>
        <v/>
      </c>
    </row>
    <row r="294" spans="1:14" x14ac:dyDescent="0.2">
      <c r="A294" t="str">
        <f>IFERROR(IF(AND(A289=A290,A290=A291,A291=A292,A292=A293),IF(A293+1&gt;MATCH(0,Input_Lieferant!$B$9:$B$158,-1),"",A293+1),A293),"")</f>
        <v/>
      </c>
      <c r="B294" s="29"/>
      <c r="C294" s="29" t="str">
        <f t="shared" si="21"/>
        <v/>
      </c>
      <c r="D294" s="235" t="str">
        <f t="shared" si="20"/>
        <v/>
      </c>
      <c r="E294" s="29"/>
      <c r="G294" s="29" t="str">
        <f t="shared" si="22"/>
        <v/>
      </c>
      <c r="H294" s="29"/>
      <c r="I294" s="29"/>
      <c r="J294" s="29"/>
      <c r="K294" s="29"/>
      <c r="L294" s="29"/>
      <c r="M294" s="29"/>
      <c r="N294" s="31" t="str">
        <f t="shared" si="23"/>
        <v/>
      </c>
    </row>
    <row r="295" spans="1:14" x14ac:dyDescent="0.2">
      <c r="A295" t="str">
        <f>IFERROR(IF(AND(A290=A291,A291=A292,A292=A293,A293=A294),IF(A294+1&gt;MATCH(0,Input_Lieferant!$B$9:$B$158,-1),"",A294+1),A294),"")</f>
        <v/>
      </c>
      <c r="B295" s="29"/>
      <c r="C295" s="29" t="str">
        <f t="shared" si="21"/>
        <v/>
      </c>
      <c r="D295" s="235" t="str">
        <f t="shared" si="20"/>
        <v/>
      </c>
      <c r="E295" s="29"/>
      <c r="G295" s="29" t="str">
        <f t="shared" si="22"/>
        <v/>
      </c>
      <c r="H295" s="29"/>
      <c r="I295" s="29"/>
      <c r="J295" s="29"/>
      <c r="K295" s="29"/>
      <c r="L295" s="29"/>
      <c r="M295" s="29"/>
      <c r="N295" s="31" t="str">
        <f t="shared" si="23"/>
        <v/>
      </c>
    </row>
    <row r="296" spans="1:14" x14ac:dyDescent="0.2">
      <c r="A296" t="str">
        <f>IFERROR(IF(AND(A291=A292,A292=A293,A293=A294,A294=A295),IF(A295+1&gt;MATCH(0,Input_Lieferant!$B$9:$B$158,-1),"",A295+1),A295),"")</f>
        <v/>
      </c>
      <c r="B296" s="29"/>
      <c r="C296" s="29" t="str">
        <f t="shared" si="21"/>
        <v/>
      </c>
      <c r="D296" s="235" t="str">
        <f t="shared" si="20"/>
        <v/>
      </c>
      <c r="E296" s="29"/>
      <c r="G296" s="29" t="str">
        <f t="shared" si="22"/>
        <v/>
      </c>
      <c r="H296" s="29"/>
      <c r="I296" s="29"/>
      <c r="J296" s="29"/>
      <c r="K296" s="29"/>
      <c r="L296" s="29"/>
      <c r="M296" s="29"/>
      <c r="N296" s="31" t="str">
        <f t="shared" si="23"/>
        <v/>
      </c>
    </row>
    <row r="297" spans="1:14" x14ac:dyDescent="0.2">
      <c r="A297" t="str">
        <f>IFERROR(IF(AND(A292=A293,A293=A294,A294=A295,A295=A296),IF(A296+1&gt;MATCH(0,Input_Lieferant!$B$9:$B$158,-1),"",A296+1),A296),"")</f>
        <v/>
      </c>
      <c r="B297" s="29"/>
      <c r="C297" s="29" t="str">
        <f t="shared" si="21"/>
        <v/>
      </c>
      <c r="D297" s="235" t="str">
        <f t="shared" si="20"/>
        <v/>
      </c>
      <c r="E297" s="29"/>
      <c r="G297" s="29" t="str">
        <f t="shared" si="22"/>
        <v/>
      </c>
      <c r="H297" s="29"/>
      <c r="I297" s="29"/>
      <c r="J297" s="29"/>
      <c r="K297" s="29"/>
      <c r="L297" s="29"/>
      <c r="M297" s="29"/>
      <c r="N297" s="31" t="str">
        <f t="shared" si="23"/>
        <v/>
      </c>
    </row>
    <row r="298" spans="1:14" x14ac:dyDescent="0.2">
      <c r="A298" t="str">
        <f>IFERROR(IF(AND(A293=A294,A294=A295,A295=A296,A296=A297),IF(A297+1&gt;MATCH(0,Input_Lieferant!$B$9:$B$158,-1),"",A297+1),A297),"")</f>
        <v/>
      </c>
      <c r="B298" s="29"/>
      <c r="C298" s="29" t="str">
        <f t="shared" si="21"/>
        <v/>
      </c>
      <c r="D298" s="235" t="str">
        <f t="shared" si="20"/>
        <v/>
      </c>
      <c r="E298" s="29"/>
      <c r="G298" s="29" t="str">
        <f t="shared" si="22"/>
        <v/>
      </c>
      <c r="H298" s="29"/>
      <c r="I298" s="29"/>
      <c r="J298" s="29"/>
      <c r="K298" s="29"/>
      <c r="L298" s="29"/>
      <c r="M298" s="29"/>
      <c r="N298" s="31" t="str">
        <f t="shared" si="23"/>
        <v/>
      </c>
    </row>
    <row r="299" spans="1:14" x14ac:dyDescent="0.2">
      <c r="A299" t="str">
        <f>IFERROR(IF(AND(A294=A295,A295=A296,A296=A297,A297=A298),IF(A298+1&gt;MATCH(0,Input_Lieferant!$B$9:$B$158,-1),"",A298+1),A298),"")</f>
        <v/>
      </c>
      <c r="B299" s="29"/>
      <c r="C299" s="29" t="str">
        <f t="shared" si="21"/>
        <v/>
      </c>
      <c r="D299" s="235" t="str">
        <f t="shared" si="20"/>
        <v/>
      </c>
      <c r="E299" s="29"/>
      <c r="G299" s="29" t="str">
        <f t="shared" si="22"/>
        <v/>
      </c>
      <c r="H299" s="29"/>
      <c r="I299" s="29"/>
      <c r="J299" s="29"/>
      <c r="K299" s="29"/>
      <c r="L299" s="29"/>
      <c r="M299" s="29"/>
      <c r="N299" s="31" t="str">
        <f t="shared" si="23"/>
        <v/>
      </c>
    </row>
    <row r="300" spans="1:14" x14ac:dyDescent="0.2">
      <c r="A300" t="str">
        <f>IFERROR(IF(AND(A295=A296,A296=A297,A297=A298,A298=A299),IF(A299+1&gt;MATCH(0,Input_Lieferant!$B$9:$B$158,-1),"",A299+1),A299),"")</f>
        <v/>
      </c>
      <c r="B300" s="29"/>
      <c r="C300" s="29" t="str">
        <f t="shared" si="21"/>
        <v/>
      </c>
      <c r="D300" s="235" t="str">
        <f t="shared" si="20"/>
        <v/>
      </c>
      <c r="E300" s="29"/>
      <c r="G300" s="29" t="str">
        <f t="shared" si="22"/>
        <v/>
      </c>
      <c r="H300" s="29"/>
      <c r="I300" s="29"/>
      <c r="J300" s="29"/>
      <c r="K300" s="29"/>
      <c r="L300" s="29"/>
      <c r="M300" s="29"/>
      <c r="N300" s="31" t="str">
        <f t="shared" si="23"/>
        <v/>
      </c>
    </row>
    <row r="301" spans="1:14" x14ac:dyDescent="0.2">
      <c r="A301" t="str">
        <f>IFERROR(IF(AND(A296=A297,A297=A298,A298=A299,A299=A300),IF(A300+1&gt;MATCH(0,Input_Lieferant!$B$9:$B$158,-1),"",A300+1),A300),"")</f>
        <v/>
      </c>
      <c r="B301" s="29"/>
      <c r="C301" s="29" t="str">
        <f t="shared" si="21"/>
        <v/>
      </c>
      <c r="D301" s="235" t="str">
        <f t="shared" si="20"/>
        <v/>
      </c>
      <c r="E301" s="29"/>
      <c r="G301" s="29" t="str">
        <f t="shared" si="22"/>
        <v/>
      </c>
      <c r="H301" s="29"/>
      <c r="I301" s="29"/>
      <c r="J301" s="29"/>
      <c r="K301" s="29"/>
      <c r="L301" s="29"/>
      <c r="M301" s="29"/>
      <c r="N301" s="31" t="str">
        <f t="shared" si="23"/>
        <v/>
      </c>
    </row>
    <row r="302" spans="1:14" x14ac:dyDescent="0.2">
      <c r="A302" t="str">
        <f>IFERROR(IF(AND(A297=A298,A298=A299,A299=A300,A300=A301),IF(A301+1&gt;MATCH(0,Input_Lieferant!$B$9:$B$158,-1),"",A301+1),A301),"")</f>
        <v/>
      </c>
      <c r="B302" s="29"/>
      <c r="C302" s="29" t="str">
        <f t="shared" si="21"/>
        <v/>
      </c>
      <c r="D302" s="235" t="str">
        <f t="shared" si="20"/>
        <v/>
      </c>
      <c r="E302" s="29"/>
      <c r="G302" s="29" t="str">
        <f t="shared" si="22"/>
        <v/>
      </c>
      <c r="H302" s="29"/>
      <c r="I302" s="29"/>
      <c r="J302" s="29"/>
      <c r="K302" s="29"/>
      <c r="L302" s="29"/>
      <c r="M302" s="29"/>
      <c r="N302" s="31" t="str">
        <f t="shared" si="23"/>
        <v/>
      </c>
    </row>
    <row r="303" spans="1:14" x14ac:dyDescent="0.2">
      <c r="A303" t="str">
        <f>IFERROR(IF(AND(A298=A299,A299=A300,A300=A301,A301=A302),IF(A302+1&gt;MATCH(0,Input_Lieferant!$B$9:$B$158,-1),"",A302+1),A302),"")</f>
        <v/>
      </c>
      <c r="B303" s="29"/>
      <c r="C303" s="29" t="str">
        <f t="shared" si="21"/>
        <v/>
      </c>
      <c r="D303" s="235" t="str">
        <f t="shared" si="20"/>
        <v/>
      </c>
      <c r="E303" s="29"/>
      <c r="G303" s="29" t="str">
        <f t="shared" si="22"/>
        <v/>
      </c>
      <c r="H303" s="29"/>
      <c r="I303" s="29"/>
      <c r="J303" s="29"/>
      <c r="K303" s="29"/>
      <c r="L303" s="29"/>
      <c r="M303" s="29"/>
      <c r="N303" s="31" t="str">
        <f t="shared" si="23"/>
        <v/>
      </c>
    </row>
    <row r="304" spans="1:14" x14ac:dyDescent="0.2">
      <c r="A304" t="str">
        <f>IFERROR(IF(AND(A299=A300,A300=A301,A301=A302,A302=A303),IF(A303+1&gt;MATCH(0,Input_Lieferant!$B$9:$B$158,-1),"",A303+1),A303),"")</f>
        <v/>
      </c>
      <c r="B304" s="29"/>
      <c r="C304" s="29" t="str">
        <f t="shared" si="21"/>
        <v/>
      </c>
      <c r="D304" s="235" t="str">
        <f t="shared" si="20"/>
        <v/>
      </c>
      <c r="E304" s="29"/>
      <c r="G304" s="29" t="str">
        <f t="shared" si="22"/>
        <v/>
      </c>
      <c r="H304" s="29"/>
      <c r="I304" s="29"/>
      <c r="J304" s="29"/>
      <c r="K304" s="29"/>
      <c r="L304" s="29"/>
      <c r="M304" s="29"/>
      <c r="N304" s="31" t="str">
        <f t="shared" si="23"/>
        <v/>
      </c>
    </row>
    <row r="305" spans="1:14" x14ac:dyDescent="0.2">
      <c r="A305" t="str">
        <f>IFERROR(IF(AND(A300=A301,A301=A302,A302=A303,A303=A304),IF(A304+1&gt;MATCH(0,Input_Lieferant!$B$9:$B$158,-1),"",A304+1),A304),"")</f>
        <v/>
      </c>
      <c r="B305" s="29"/>
      <c r="C305" s="29" t="str">
        <f t="shared" si="21"/>
        <v/>
      </c>
      <c r="D305" s="235" t="str">
        <f t="shared" si="20"/>
        <v/>
      </c>
      <c r="E305" s="29"/>
      <c r="G305" s="29" t="str">
        <f t="shared" si="22"/>
        <v/>
      </c>
      <c r="H305" s="29"/>
      <c r="I305" s="29"/>
      <c r="J305" s="29"/>
      <c r="K305" s="29"/>
      <c r="L305" s="29"/>
      <c r="M305" s="29"/>
      <c r="N305" s="31" t="str">
        <f t="shared" si="23"/>
        <v/>
      </c>
    </row>
    <row r="306" spans="1:14" x14ac:dyDescent="0.2">
      <c r="A306" t="str">
        <f>IFERROR(IF(AND(A301=A302,A302=A303,A303=A304,A304=A305),IF(A305+1&gt;MATCH(0,Input_Lieferant!$B$9:$B$158,-1),"",A305+1),A305),"")</f>
        <v/>
      </c>
      <c r="B306" s="29"/>
      <c r="C306" s="29" t="str">
        <f t="shared" si="21"/>
        <v/>
      </c>
      <c r="D306" s="235" t="str">
        <f t="shared" si="20"/>
        <v/>
      </c>
      <c r="E306" s="29"/>
      <c r="G306" s="29" t="str">
        <f t="shared" si="22"/>
        <v/>
      </c>
      <c r="H306" s="29"/>
      <c r="I306" s="29"/>
      <c r="J306" s="29"/>
      <c r="K306" s="29"/>
      <c r="L306" s="29"/>
      <c r="M306" s="29"/>
      <c r="N306" s="31" t="str">
        <f t="shared" si="23"/>
        <v/>
      </c>
    </row>
    <row r="307" spans="1:14" x14ac:dyDescent="0.2">
      <c r="A307" t="str">
        <f>IFERROR(IF(AND(A302=A303,A303=A304,A304=A305,A305=A306),IF(A306+1&gt;MATCH(0,Input_Lieferant!$B$9:$B$158,-1),"",A306+1),A306),"")</f>
        <v/>
      </c>
      <c r="B307" s="29"/>
      <c r="C307" s="29" t="str">
        <f t="shared" si="21"/>
        <v/>
      </c>
      <c r="D307" s="235" t="str">
        <f t="shared" si="20"/>
        <v/>
      </c>
      <c r="E307" s="29"/>
      <c r="G307" s="29" t="str">
        <f t="shared" si="22"/>
        <v/>
      </c>
      <c r="H307" s="29"/>
      <c r="I307" s="29"/>
      <c r="J307" s="29"/>
      <c r="K307" s="29"/>
      <c r="L307" s="29"/>
      <c r="M307" s="29"/>
      <c r="N307" s="31" t="str">
        <f t="shared" si="23"/>
        <v/>
      </c>
    </row>
    <row r="308" spans="1:14" x14ac:dyDescent="0.2">
      <c r="A308" t="str">
        <f>IFERROR(IF(AND(A303=A304,A304=A305,A305=A306,A306=A307),IF(A307+1&gt;MATCH(0,Input_Lieferant!$B$9:$B$158,-1),"",A307+1),A307),"")</f>
        <v/>
      </c>
      <c r="B308" s="29"/>
      <c r="C308" s="29" t="str">
        <f t="shared" si="21"/>
        <v/>
      </c>
      <c r="D308" s="235" t="str">
        <f t="shared" si="20"/>
        <v/>
      </c>
      <c r="E308" s="29"/>
      <c r="G308" s="29" t="str">
        <f t="shared" si="22"/>
        <v/>
      </c>
      <c r="H308" s="29"/>
      <c r="I308" s="29"/>
      <c r="J308" s="29"/>
      <c r="K308" s="29"/>
      <c r="L308" s="29"/>
      <c r="M308" s="29"/>
      <c r="N308" s="31" t="str">
        <f t="shared" si="23"/>
        <v/>
      </c>
    </row>
    <row r="309" spans="1:14" x14ac:dyDescent="0.2">
      <c r="A309" t="str">
        <f>IFERROR(IF(AND(A304=A305,A305=A306,A306=A307,A307=A308),IF(A308+1&gt;MATCH(0,Input_Lieferant!$B$9:$B$158,-1),"",A308+1),A308),"")</f>
        <v/>
      </c>
      <c r="B309" s="29"/>
      <c r="C309" s="29" t="str">
        <f t="shared" si="21"/>
        <v/>
      </c>
      <c r="D309" s="235" t="str">
        <f t="shared" si="20"/>
        <v/>
      </c>
      <c r="E309" s="29"/>
      <c r="G309" s="29" t="str">
        <f t="shared" si="22"/>
        <v/>
      </c>
      <c r="H309" s="29"/>
      <c r="I309" s="29"/>
      <c r="J309" s="29"/>
      <c r="K309" s="29"/>
      <c r="L309" s="29"/>
      <c r="M309" s="29"/>
      <c r="N309" s="31" t="str">
        <f t="shared" si="23"/>
        <v/>
      </c>
    </row>
    <row r="310" spans="1:14" x14ac:dyDescent="0.2">
      <c r="A310" t="str">
        <f>IFERROR(IF(AND(A305=A306,A306=A307,A307=A308,A308=A309),IF(A309+1&gt;MATCH(0,Input_Lieferant!$B$9:$B$158,-1),"",A309+1),A309),"")</f>
        <v/>
      </c>
      <c r="B310" s="29"/>
      <c r="C310" s="29" t="str">
        <f t="shared" si="21"/>
        <v/>
      </c>
      <c r="D310" s="235" t="str">
        <f t="shared" si="20"/>
        <v/>
      </c>
      <c r="E310" s="29"/>
      <c r="G310" s="29" t="str">
        <f t="shared" si="22"/>
        <v/>
      </c>
      <c r="H310" s="29"/>
      <c r="I310" s="29"/>
      <c r="J310" s="29"/>
      <c r="K310" s="29"/>
      <c r="L310" s="29"/>
      <c r="M310" s="29"/>
      <c r="N310" s="31" t="str">
        <f t="shared" si="23"/>
        <v/>
      </c>
    </row>
    <row r="311" spans="1:14" x14ac:dyDescent="0.2">
      <c r="A311" t="str">
        <f>IFERROR(IF(AND(A306=A307,A307=A308,A308=A309,A309=A310),IF(A310+1&gt;MATCH(0,Input_Lieferant!$B$9:$B$158,-1),"",A310+1),A310),"")</f>
        <v/>
      </c>
      <c r="B311" s="29"/>
      <c r="C311" s="29" t="str">
        <f t="shared" si="21"/>
        <v/>
      </c>
      <c r="D311" s="235" t="str">
        <f t="shared" si="20"/>
        <v/>
      </c>
      <c r="E311" s="29"/>
      <c r="G311" s="29" t="str">
        <f t="shared" si="22"/>
        <v/>
      </c>
      <c r="H311" s="29"/>
      <c r="I311" s="29"/>
      <c r="J311" s="29"/>
      <c r="K311" s="29"/>
      <c r="L311" s="29"/>
      <c r="M311" s="29"/>
      <c r="N311" s="31" t="str">
        <f t="shared" si="23"/>
        <v/>
      </c>
    </row>
    <row r="312" spans="1:14" x14ac:dyDescent="0.2">
      <c r="A312" t="str">
        <f>IFERROR(IF(AND(A307=A308,A308=A309,A309=A310,A310=A311),IF(A311+1&gt;MATCH(0,Input_Lieferant!$B$9:$B$158,-1),"",A311+1),A311),"")</f>
        <v/>
      </c>
      <c r="B312" s="29"/>
      <c r="C312" s="29" t="str">
        <f t="shared" si="21"/>
        <v/>
      </c>
      <c r="D312" s="235" t="str">
        <f t="shared" si="20"/>
        <v/>
      </c>
      <c r="E312" s="29"/>
      <c r="G312" s="29" t="str">
        <f t="shared" si="22"/>
        <v/>
      </c>
      <c r="H312" s="29"/>
      <c r="I312" s="29"/>
      <c r="J312" s="29"/>
      <c r="K312" s="29"/>
      <c r="L312" s="29"/>
      <c r="M312" s="29"/>
      <c r="N312" s="31" t="str">
        <f t="shared" si="23"/>
        <v/>
      </c>
    </row>
    <row r="313" spans="1:14" x14ac:dyDescent="0.2">
      <c r="A313" t="str">
        <f>IFERROR(IF(AND(A308=A309,A309=A310,A310=A311,A311=A312),IF(A312+1&gt;MATCH(0,Input_Lieferant!$B$9:$B$158,-1),"",A312+1),A312),"")</f>
        <v/>
      </c>
      <c r="B313" s="29"/>
      <c r="C313" s="29" t="str">
        <f t="shared" si="21"/>
        <v/>
      </c>
      <c r="D313" s="235" t="str">
        <f t="shared" si="20"/>
        <v/>
      </c>
      <c r="E313" s="29"/>
      <c r="G313" s="29" t="str">
        <f t="shared" si="22"/>
        <v/>
      </c>
      <c r="H313" s="29"/>
      <c r="I313" s="29"/>
      <c r="J313" s="29"/>
      <c r="K313" s="29"/>
      <c r="L313" s="29"/>
      <c r="M313" s="29"/>
      <c r="N313" s="31" t="str">
        <f t="shared" si="23"/>
        <v/>
      </c>
    </row>
    <row r="314" spans="1:14" x14ac:dyDescent="0.2">
      <c r="A314" t="str">
        <f>IFERROR(IF(AND(A309=A310,A310=A311,A311=A312,A312=A313),IF(A313+1&gt;MATCH(0,Input_Lieferant!$B$9:$B$158,-1),"",A313+1),A313),"")</f>
        <v/>
      </c>
      <c r="B314" s="29"/>
      <c r="C314" s="29" t="str">
        <f t="shared" si="21"/>
        <v/>
      </c>
      <c r="D314" s="235" t="str">
        <f t="shared" si="20"/>
        <v/>
      </c>
      <c r="E314" s="29"/>
      <c r="G314" s="29" t="str">
        <f t="shared" si="22"/>
        <v/>
      </c>
      <c r="H314" s="29"/>
      <c r="I314" s="29"/>
      <c r="J314" s="29"/>
      <c r="K314" s="29"/>
      <c r="L314" s="29"/>
      <c r="M314" s="29"/>
      <c r="N314" s="31" t="str">
        <f t="shared" si="23"/>
        <v/>
      </c>
    </row>
    <row r="315" spans="1:14" x14ac:dyDescent="0.2">
      <c r="A315" t="str">
        <f>IFERROR(IF(AND(A310=A311,A311=A312,A312=A313,A313=A314),IF(A314+1&gt;MATCH(0,Input_Lieferant!$B$9:$B$158,-1),"",A314+1),A314),"")</f>
        <v/>
      </c>
      <c r="B315" s="29"/>
      <c r="C315" s="29" t="str">
        <f t="shared" si="21"/>
        <v/>
      </c>
      <c r="D315" s="235" t="str">
        <f t="shared" si="20"/>
        <v/>
      </c>
      <c r="E315" s="29"/>
      <c r="G315" s="29" t="str">
        <f t="shared" si="22"/>
        <v/>
      </c>
      <c r="H315" s="29"/>
      <c r="I315" s="29"/>
      <c r="J315" s="29"/>
      <c r="K315" s="29"/>
      <c r="L315" s="29"/>
      <c r="M315" s="29"/>
      <c r="N315" s="31" t="str">
        <f t="shared" si="23"/>
        <v/>
      </c>
    </row>
    <row r="316" spans="1:14" x14ac:dyDescent="0.2">
      <c r="A316" t="str">
        <f>IFERROR(IF(AND(A311=A312,A312=A313,A313=A314,A314=A315),IF(A315+1&gt;MATCH(0,Input_Lieferant!$B$9:$B$158,-1),"",A315+1),A315),"")</f>
        <v/>
      </c>
      <c r="B316" s="29"/>
      <c r="C316" s="29" t="str">
        <f t="shared" si="21"/>
        <v/>
      </c>
      <c r="D316" s="235" t="str">
        <f t="shared" si="20"/>
        <v/>
      </c>
      <c r="E316" s="29"/>
      <c r="G316" s="29" t="str">
        <f t="shared" si="22"/>
        <v/>
      </c>
      <c r="H316" s="29"/>
      <c r="I316" s="29"/>
      <c r="J316" s="29"/>
      <c r="K316" s="29"/>
      <c r="L316" s="29"/>
      <c r="M316" s="29"/>
      <c r="N316" s="31" t="str">
        <f t="shared" si="23"/>
        <v/>
      </c>
    </row>
    <row r="317" spans="1:14" x14ac:dyDescent="0.2">
      <c r="A317" t="str">
        <f>IFERROR(IF(AND(A312=A313,A313=A314,A314=A315,A315=A316),IF(A316+1&gt;MATCH(0,Input_Lieferant!$B$9:$B$158,-1),"",A316+1),A316),"")</f>
        <v/>
      </c>
      <c r="B317" s="29"/>
      <c r="C317" s="29" t="str">
        <f t="shared" si="21"/>
        <v/>
      </c>
      <c r="D317" s="235" t="str">
        <f t="shared" si="20"/>
        <v/>
      </c>
      <c r="E317" s="29"/>
      <c r="G317" s="29" t="str">
        <f t="shared" si="22"/>
        <v/>
      </c>
      <c r="H317" s="29"/>
      <c r="I317" s="29"/>
      <c r="J317" s="29"/>
      <c r="K317" s="29"/>
      <c r="L317" s="29"/>
      <c r="M317" s="29"/>
      <c r="N317" s="31" t="str">
        <f t="shared" si="23"/>
        <v/>
      </c>
    </row>
    <row r="318" spans="1:14" x14ac:dyDescent="0.2">
      <c r="A318" t="str">
        <f>IFERROR(IF(AND(A313=A314,A314=A315,A315=A316,A316=A317),IF(A317+1&gt;MATCH(0,Input_Lieferant!$B$9:$B$158,-1),"",A317+1),A317),"")</f>
        <v/>
      </c>
      <c r="B318" s="29"/>
      <c r="C318" s="29" t="str">
        <f t="shared" si="21"/>
        <v/>
      </c>
      <c r="D318" s="235" t="str">
        <f t="shared" si="20"/>
        <v/>
      </c>
      <c r="E318" s="29"/>
      <c r="G318" s="29" t="str">
        <f t="shared" si="22"/>
        <v/>
      </c>
      <c r="H318" s="29"/>
      <c r="I318" s="29"/>
      <c r="J318" s="29"/>
      <c r="K318" s="29"/>
      <c r="L318" s="29"/>
      <c r="M318" s="29"/>
      <c r="N318" s="31" t="str">
        <f t="shared" si="23"/>
        <v/>
      </c>
    </row>
    <row r="319" spans="1:14" x14ac:dyDescent="0.2">
      <c r="A319" t="str">
        <f>IFERROR(IF(AND(A314=A315,A315=A316,A316=A317,A317=A318),IF(A318+1&gt;MATCH(0,Input_Lieferant!$B$9:$B$158,-1),"",A318+1),A318),"")</f>
        <v/>
      </c>
      <c r="B319" s="29"/>
      <c r="C319" s="29" t="str">
        <f t="shared" si="21"/>
        <v/>
      </c>
      <c r="D319" s="235" t="str">
        <f t="shared" si="20"/>
        <v/>
      </c>
      <c r="E319" s="29"/>
      <c r="G319" s="29" t="str">
        <f t="shared" si="22"/>
        <v/>
      </c>
      <c r="H319" s="29"/>
      <c r="I319" s="29"/>
      <c r="J319" s="29"/>
      <c r="K319" s="29"/>
      <c r="L319" s="29"/>
      <c r="M319" s="29"/>
      <c r="N319" s="31" t="str">
        <f t="shared" si="23"/>
        <v/>
      </c>
    </row>
    <row r="320" spans="1:14" x14ac:dyDescent="0.2">
      <c r="A320" t="str">
        <f>IFERROR(IF(AND(A315=A316,A316=A317,A317=A318,A318=A319),IF(A319+1&gt;MATCH(0,Input_Lieferant!$B$9:$B$158,-1),"",A319+1),A319),"")</f>
        <v/>
      </c>
      <c r="B320" s="29"/>
      <c r="C320" s="29" t="str">
        <f t="shared" si="21"/>
        <v/>
      </c>
      <c r="D320" s="235" t="str">
        <f t="shared" si="20"/>
        <v/>
      </c>
      <c r="E320" s="29"/>
      <c r="G320" s="29" t="str">
        <f t="shared" si="22"/>
        <v/>
      </c>
      <c r="H320" s="29"/>
      <c r="I320" s="29"/>
      <c r="J320" s="29"/>
      <c r="K320" s="29"/>
      <c r="L320" s="29"/>
      <c r="M320" s="29"/>
      <c r="N320" s="31" t="str">
        <f t="shared" si="23"/>
        <v/>
      </c>
    </row>
    <row r="321" spans="1:14" x14ac:dyDescent="0.2">
      <c r="A321" t="str">
        <f>IFERROR(IF(AND(A316=A317,A317=A318,A318=A319,A319=A320),IF(A320+1&gt;MATCH(0,Input_Lieferant!$B$9:$B$158,-1),"",A320+1),A320),"")</f>
        <v/>
      </c>
      <c r="B321" s="29"/>
      <c r="C321" s="29" t="str">
        <f t="shared" si="21"/>
        <v/>
      </c>
      <c r="D321" s="235" t="str">
        <f t="shared" si="20"/>
        <v/>
      </c>
      <c r="E321" s="29"/>
      <c r="G321" s="29" t="str">
        <f t="shared" si="22"/>
        <v/>
      </c>
      <c r="H321" s="29"/>
      <c r="I321" s="29"/>
      <c r="J321" s="29"/>
      <c r="K321" s="29"/>
      <c r="L321" s="29"/>
      <c r="M321" s="29"/>
      <c r="N321" s="31" t="str">
        <f t="shared" si="23"/>
        <v/>
      </c>
    </row>
    <row r="322" spans="1:14" x14ac:dyDescent="0.2">
      <c r="A322" t="str">
        <f>IFERROR(IF(AND(A317=A318,A318=A319,A319=A320,A320=A321),IF(A321+1&gt;MATCH(0,Input_Lieferant!$B$9:$B$158,-1),"",A321+1),A321),"")</f>
        <v/>
      </c>
      <c r="B322" s="29"/>
      <c r="C322" s="29" t="str">
        <f t="shared" si="21"/>
        <v/>
      </c>
      <c r="D322" s="235" t="str">
        <f t="shared" si="20"/>
        <v/>
      </c>
      <c r="E322" s="29"/>
      <c r="G322" s="29" t="str">
        <f t="shared" si="22"/>
        <v/>
      </c>
      <c r="H322" s="29"/>
      <c r="I322" s="29"/>
      <c r="J322" s="29"/>
      <c r="K322" s="29"/>
      <c r="L322" s="29"/>
      <c r="M322" s="29"/>
      <c r="N322" s="31" t="str">
        <f t="shared" si="23"/>
        <v/>
      </c>
    </row>
    <row r="323" spans="1:14" x14ac:dyDescent="0.2">
      <c r="A323" t="str">
        <f>IFERROR(IF(AND(A318=A319,A319=A320,A320=A321,A321=A322),IF(A322+1&gt;MATCH(0,Input_Lieferant!$B$9:$B$158,-1),"",A322+1),A322),"")</f>
        <v/>
      </c>
      <c r="B323" s="29"/>
      <c r="C323" s="29" t="str">
        <f t="shared" si="21"/>
        <v/>
      </c>
      <c r="D323" s="235" t="str">
        <f t="shared" si="20"/>
        <v/>
      </c>
      <c r="E323" s="29"/>
      <c r="G323" s="29" t="str">
        <f t="shared" si="22"/>
        <v/>
      </c>
      <c r="H323" s="29"/>
      <c r="I323" s="29"/>
      <c r="J323" s="29"/>
      <c r="K323" s="29"/>
      <c r="L323" s="29"/>
      <c r="M323" s="29"/>
      <c r="N323" s="31" t="str">
        <f t="shared" si="23"/>
        <v/>
      </c>
    </row>
    <row r="324" spans="1:14" x14ac:dyDescent="0.2">
      <c r="A324" t="str">
        <f>IFERROR(IF(AND(A319=A320,A320=A321,A321=A322,A322=A323),IF(A323+1&gt;MATCH(0,Input_Lieferant!$B$9:$B$158,-1),"",A323+1),A323),"")</f>
        <v/>
      </c>
      <c r="B324" s="29"/>
      <c r="C324" s="29" t="str">
        <f t="shared" si="21"/>
        <v/>
      </c>
      <c r="D324" s="235" t="str">
        <f t="shared" si="20"/>
        <v/>
      </c>
      <c r="E324" s="29"/>
      <c r="G324" s="29" t="str">
        <f t="shared" si="22"/>
        <v/>
      </c>
      <c r="H324" s="29"/>
      <c r="I324" s="29"/>
      <c r="J324" s="29"/>
      <c r="K324" s="29"/>
      <c r="L324" s="29"/>
      <c r="M324" s="29"/>
      <c r="N324" s="31" t="str">
        <f t="shared" si="23"/>
        <v/>
      </c>
    </row>
    <row r="325" spans="1:14" x14ac:dyDescent="0.2">
      <c r="A325" t="str">
        <f>IFERROR(IF(AND(A320=A321,A321=A322,A322=A323,A323=A324),IF(A324+1&gt;MATCH(0,Input_Lieferant!$B$9:$B$158,-1),"",A324+1),A324),"")</f>
        <v/>
      </c>
      <c r="B325" s="29"/>
      <c r="C325" s="29" t="str">
        <f t="shared" si="21"/>
        <v/>
      </c>
      <c r="D325" s="235" t="str">
        <f t="shared" ref="D325:D388" si="24">IF(LEN(A325)&gt;0,"0000","")</f>
        <v/>
      </c>
      <c r="E325" s="29"/>
      <c r="G325" s="29" t="str">
        <f t="shared" si="22"/>
        <v/>
      </c>
      <c r="H325" s="29"/>
      <c r="I325" s="29"/>
      <c r="J325" s="29"/>
      <c r="K325" s="29"/>
      <c r="L325" s="29"/>
      <c r="M325" s="29"/>
      <c r="N325" s="31" t="str">
        <f t="shared" si="23"/>
        <v/>
      </c>
    </row>
    <row r="326" spans="1:14" x14ac:dyDescent="0.2">
      <c r="A326" t="str">
        <f>IFERROR(IF(AND(A321=A322,A322=A323,A323=A324,A324=A325),IF(A325+1&gt;MATCH(0,Input_Lieferant!$B$9:$B$158,-1),"",A325+1),A325),"")</f>
        <v/>
      </c>
      <c r="B326" s="29"/>
      <c r="C326" s="29" t="str">
        <f t="shared" si="21"/>
        <v/>
      </c>
      <c r="D326" s="235" t="str">
        <f t="shared" si="24"/>
        <v/>
      </c>
      <c r="E326" s="29"/>
      <c r="G326" s="29" t="str">
        <f t="shared" si="22"/>
        <v/>
      </c>
      <c r="H326" s="29"/>
      <c r="I326" s="29"/>
      <c r="J326" s="29"/>
      <c r="K326" s="29"/>
      <c r="L326" s="29"/>
      <c r="M326" s="29"/>
      <c r="N326" s="31" t="str">
        <f t="shared" si="23"/>
        <v/>
      </c>
    </row>
    <row r="327" spans="1:14" x14ac:dyDescent="0.2">
      <c r="A327" t="str">
        <f>IFERROR(IF(AND(A322=A323,A323=A324,A324=A325,A325=A326),IF(A326+1&gt;MATCH(0,Input_Lieferant!$B$9:$B$158,-1),"",A326+1),A326),"")</f>
        <v/>
      </c>
      <c r="B327" s="29"/>
      <c r="C327" s="29" t="str">
        <f t="shared" si="21"/>
        <v/>
      </c>
      <c r="D327" s="235" t="str">
        <f t="shared" si="24"/>
        <v/>
      </c>
      <c r="E327" s="29"/>
      <c r="G327" s="29" t="str">
        <f t="shared" si="22"/>
        <v/>
      </c>
      <c r="H327" s="29"/>
      <c r="I327" s="29"/>
      <c r="J327" s="29"/>
      <c r="K327" s="29"/>
      <c r="L327" s="29"/>
      <c r="M327" s="29"/>
      <c r="N327" s="31" t="str">
        <f t="shared" si="23"/>
        <v/>
      </c>
    </row>
    <row r="328" spans="1:14" x14ac:dyDescent="0.2">
      <c r="A328" t="str">
        <f>IFERROR(IF(AND(A323=A324,A324=A325,A325=A326,A326=A327),IF(A327+1&gt;MATCH(0,Input_Lieferant!$B$9:$B$158,-1),"",A327+1),A327),"")</f>
        <v/>
      </c>
      <c r="B328" s="29"/>
      <c r="C328" s="29" t="str">
        <f t="shared" ref="C328:C391" si="25">IF(A328="","","001")</f>
        <v/>
      </c>
      <c r="D328" s="235" t="str">
        <f t="shared" si="24"/>
        <v/>
      </c>
      <c r="E328" s="29"/>
      <c r="G328" s="29" t="str">
        <f t="shared" ref="G328:G391" si="26">IF(A328="","",1)</f>
        <v/>
      </c>
      <c r="H328" s="29"/>
      <c r="I328" s="29"/>
      <c r="J328" s="29"/>
      <c r="K328" s="29"/>
      <c r="L328" s="29"/>
      <c r="M328" s="29"/>
      <c r="N328" s="31" t="str">
        <f t="shared" si="23"/>
        <v/>
      </c>
    </row>
    <row r="329" spans="1:14" x14ac:dyDescent="0.2">
      <c r="A329" t="str">
        <f>IFERROR(IF(AND(A324=A325,A325=A326,A326=A327,A327=A328),IF(A328+1&gt;MATCH(0,Input_Lieferant!$B$9:$B$158,-1),"",A328+1),A328),"")</f>
        <v/>
      </c>
      <c r="B329" s="29"/>
      <c r="C329" s="29" t="str">
        <f t="shared" si="25"/>
        <v/>
      </c>
      <c r="D329" s="235" t="str">
        <f t="shared" si="24"/>
        <v/>
      </c>
      <c r="E329" s="29"/>
      <c r="G329" s="29" t="str">
        <f t="shared" si="26"/>
        <v/>
      </c>
      <c r="H329" s="29"/>
      <c r="I329" s="29"/>
      <c r="J329" s="29"/>
      <c r="K329" s="29"/>
      <c r="L329" s="29"/>
      <c r="M329" s="29"/>
      <c r="N329" s="31" t="str">
        <f t="shared" si="23"/>
        <v/>
      </c>
    </row>
    <row r="330" spans="1:14" x14ac:dyDescent="0.2">
      <c r="A330" t="str">
        <f>IFERROR(IF(AND(A325=A326,A326=A327,A327=A328,A328=A329),IF(A329+1&gt;MATCH(0,Input_Lieferant!$B$9:$B$158,-1),"",A329+1),A329),"")</f>
        <v/>
      </c>
      <c r="B330" s="29"/>
      <c r="C330" s="29" t="str">
        <f t="shared" si="25"/>
        <v/>
      </c>
      <c r="D330" s="235" t="str">
        <f t="shared" si="24"/>
        <v/>
      </c>
      <c r="E330" s="29"/>
      <c r="G330" s="29" t="str">
        <f t="shared" si="26"/>
        <v/>
      </c>
      <c r="H330" s="29"/>
      <c r="I330" s="29"/>
      <c r="J330" s="29"/>
      <c r="K330" s="29"/>
      <c r="L330" s="29"/>
      <c r="M330" s="29"/>
      <c r="N330" s="31" t="str">
        <f t="shared" si="23"/>
        <v/>
      </c>
    </row>
    <row r="331" spans="1:14" x14ac:dyDescent="0.2">
      <c r="A331" t="str">
        <f>IFERROR(IF(AND(A326=A327,A327=A328,A328=A329,A329=A330),IF(A330+1&gt;MATCH(0,Input_Lieferant!$B$9:$B$158,-1),"",A330+1),A330),"")</f>
        <v/>
      </c>
      <c r="B331" s="29"/>
      <c r="C331" s="29" t="str">
        <f t="shared" si="25"/>
        <v/>
      </c>
      <c r="D331" s="235" t="str">
        <f t="shared" si="24"/>
        <v/>
      </c>
      <c r="E331" s="29"/>
      <c r="G331" s="29" t="str">
        <f t="shared" si="26"/>
        <v/>
      </c>
      <c r="H331" s="29"/>
      <c r="I331" s="29"/>
      <c r="J331" s="29"/>
      <c r="K331" s="29"/>
      <c r="L331" s="29"/>
      <c r="M331" s="29"/>
      <c r="N331" s="31" t="str">
        <f t="shared" si="23"/>
        <v/>
      </c>
    </row>
    <row r="332" spans="1:14" x14ac:dyDescent="0.2">
      <c r="A332" t="str">
        <f>IFERROR(IF(AND(A327=A328,A328=A329,A329=A330,A330=A331),IF(A331+1&gt;MATCH(0,Input_Lieferant!$B$9:$B$158,-1),"",A331+1),A331),"")</f>
        <v/>
      </c>
      <c r="B332" s="29"/>
      <c r="C332" s="29" t="str">
        <f t="shared" si="25"/>
        <v/>
      </c>
      <c r="D332" s="235" t="str">
        <f t="shared" si="24"/>
        <v/>
      </c>
      <c r="E332" s="29"/>
      <c r="G332" s="29" t="str">
        <f t="shared" si="26"/>
        <v/>
      </c>
      <c r="H332" s="29"/>
      <c r="I332" s="29"/>
      <c r="J332" s="29"/>
      <c r="K332" s="29"/>
      <c r="L332" s="29"/>
      <c r="M332" s="29"/>
      <c r="N332" s="31" t="str">
        <f t="shared" ref="N332:N395" si="27">IF(A332="","",N327)</f>
        <v/>
      </c>
    </row>
    <row r="333" spans="1:14" x14ac:dyDescent="0.2">
      <c r="A333" t="str">
        <f>IFERROR(IF(AND(A328=A329,A329=A330,A330=A331,A331=A332),IF(A332+1&gt;MATCH(0,Input_Lieferant!$B$9:$B$158,-1),"",A332+1),A332),"")</f>
        <v/>
      </c>
      <c r="B333" s="29"/>
      <c r="C333" s="29" t="str">
        <f t="shared" si="25"/>
        <v/>
      </c>
      <c r="D333" s="235" t="str">
        <f t="shared" si="24"/>
        <v/>
      </c>
      <c r="E333" s="29"/>
      <c r="G333" s="29" t="str">
        <f t="shared" si="26"/>
        <v/>
      </c>
      <c r="H333" s="29"/>
      <c r="I333" s="29"/>
      <c r="J333" s="29"/>
      <c r="K333" s="29"/>
      <c r="L333" s="29"/>
      <c r="M333" s="29"/>
      <c r="N333" s="31" t="str">
        <f t="shared" si="27"/>
        <v/>
      </c>
    </row>
    <row r="334" spans="1:14" x14ac:dyDescent="0.2">
      <c r="A334" t="str">
        <f>IFERROR(IF(AND(A329=A330,A330=A331,A331=A332,A332=A333),IF(A333+1&gt;MATCH(0,Input_Lieferant!$B$9:$B$158,-1),"",A333+1),A333),"")</f>
        <v/>
      </c>
      <c r="B334" s="29"/>
      <c r="C334" s="29" t="str">
        <f t="shared" si="25"/>
        <v/>
      </c>
      <c r="D334" s="235" t="str">
        <f t="shared" si="24"/>
        <v/>
      </c>
      <c r="E334" s="29"/>
      <c r="G334" s="29" t="str">
        <f t="shared" si="26"/>
        <v/>
      </c>
      <c r="H334" s="29"/>
      <c r="I334" s="29"/>
      <c r="J334" s="29"/>
      <c r="K334" s="29"/>
      <c r="L334" s="29"/>
      <c r="M334" s="29"/>
      <c r="N334" s="31" t="str">
        <f t="shared" si="27"/>
        <v/>
      </c>
    </row>
    <row r="335" spans="1:14" x14ac:dyDescent="0.2">
      <c r="A335" t="str">
        <f>IFERROR(IF(AND(A330=A331,A331=A332,A332=A333,A333=A334),IF(A334+1&gt;MATCH(0,Input_Lieferant!$B$9:$B$158,-1),"",A334+1),A334),"")</f>
        <v/>
      </c>
      <c r="B335" s="29"/>
      <c r="C335" s="29" t="str">
        <f t="shared" si="25"/>
        <v/>
      </c>
      <c r="D335" s="235" t="str">
        <f t="shared" si="24"/>
        <v/>
      </c>
      <c r="E335" s="29"/>
      <c r="G335" s="29" t="str">
        <f t="shared" si="26"/>
        <v/>
      </c>
      <c r="H335" s="29"/>
      <c r="I335" s="29"/>
      <c r="J335" s="29"/>
      <c r="K335" s="29"/>
      <c r="L335" s="29"/>
      <c r="M335" s="29"/>
      <c r="N335" s="31" t="str">
        <f t="shared" si="27"/>
        <v/>
      </c>
    </row>
    <row r="336" spans="1:14" x14ac:dyDescent="0.2">
      <c r="A336" t="str">
        <f>IFERROR(IF(AND(A331=A332,A332=A333,A333=A334,A334=A335),IF(A335+1&gt;MATCH(0,Input_Lieferant!$B$9:$B$158,-1),"",A335+1),A335),"")</f>
        <v/>
      </c>
      <c r="B336" s="29"/>
      <c r="C336" s="29" t="str">
        <f t="shared" si="25"/>
        <v/>
      </c>
      <c r="D336" s="235" t="str">
        <f t="shared" si="24"/>
        <v/>
      </c>
      <c r="E336" s="29"/>
      <c r="G336" s="29" t="str">
        <f t="shared" si="26"/>
        <v/>
      </c>
      <c r="H336" s="29"/>
      <c r="I336" s="29"/>
      <c r="J336" s="29"/>
      <c r="K336" s="29"/>
      <c r="L336" s="29"/>
      <c r="M336" s="29"/>
      <c r="N336" s="31" t="str">
        <f t="shared" si="27"/>
        <v/>
      </c>
    </row>
    <row r="337" spans="1:14" x14ac:dyDescent="0.2">
      <c r="A337" t="str">
        <f>IFERROR(IF(AND(A332=A333,A333=A334,A334=A335,A335=A336),IF(A336+1&gt;MATCH(0,Input_Lieferant!$B$9:$B$158,-1),"",A336+1),A336),"")</f>
        <v/>
      </c>
      <c r="B337" s="29"/>
      <c r="C337" s="29" t="str">
        <f t="shared" si="25"/>
        <v/>
      </c>
      <c r="D337" s="235" t="str">
        <f t="shared" si="24"/>
        <v/>
      </c>
      <c r="E337" s="29"/>
      <c r="G337" s="29" t="str">
        <f t="shared" si="26"/>
        <v/>
      </c>
      <c r="H337" s="29"/>
      <c r="I337" s="29"/>
      <c r="J337" s="29"/>
      <c r="K337" s="29"/>
      <c r="L337" s="29"/>
      <c r="M337" s="29"/>
      <c r="N337" s="31" t="str">
        <f t="shared" si="27"/>
        <v/>
      </c>
    </row>
    <row r="338" spans="1:14" x14ac:dyDescent="0.2">
      <c r="A338" t="str">
        <f>IFERROR(IF(AND(A333=A334,A334=A335,A335=A336,A336=A337),IF(A337+1&gt;MATCH(0,Input_Lieferant!$B$9:$B$158,-1),"",A337+1),A337),"")</f>
        <v/>
      </c>
      <c r="B338" s="29"/>
      <c r="C338" s="29" t="str">
        <f t="shared" si="25"/>
        <v/>
      </c>
      <c r="D338" s="235" t="str">
        <f t="shared" si="24"/>
        <v/>
      </c>
      <c r="E338" s="29"/>
      <c r="G338" s="29" t="str">
        <f t="shared" si="26"/>
        <v/>
      </c>
      <c r="H338" s="29"/>
      <c r="I338" s="29"/>
      <c r="J338" s="29"/>
      <c r="K338" s="29"/>
      <c r="L338" s="29"/>
      <c r="M338" s="29"/>
      <c r="N338" s="31" t="str">
        <f t="shared" si="27"/>
        <v/>
      </c>
    </row>
    <row r="339" spans="1:14" x14ac:dyDescent="0.2">
      <c r="A339" t="str">
        <f>IFERROR(IF(AND(A334=A335,A335=A336,A336=A337,A337=A338),IF(A338+1&gt;MATCH(0,Input_Lieferant!$B$9:$B$158,-1),"",A338+1),A338),"")</f>
        <v/>
      </c>
      <c r="B339" s="29"/>
      <c r="C339" s="29" t="str">
        <f t="shared" si="25"/>
        <v/>
      </c>
      <c r="D339" s="235" t="str">
        <f t="shared" si="24"/>
        <v/>
      </c>
      <c r="E339" s="29"/>
      <c r="G339" s="29" t="str">
        <f t="shared" si="26"/>
        <v/>
      </c>
      <c r="H339" s="29"/>
      <c r="I339" s="29"/>
      <c r="J339" s="29"/>
      <c r="K339" s="29"/>
      <c r="L339" s="29"/>
      <c r="M339" s="29"/>
      <c r="N339" s="31" t="str">
        <f t="shared" si="27"/>
        <v/>
      </c>
    </row>
    <row r="340" spans="1:14" x14ac:dyDescent="0.2">
      <c r="A340" t="str">
        <f>IFERROR(IF(AND(A335=A336,A336=A337,A337=A338,A338=A339),IF(A339+1&gt;MATCH(0,Input_Lieferant!$B$9:$B$158,-1),"",A339+1),A339),"")</f>
        <v/>
      </c>
      <c r="B340" s="29"/>
      <c r="C340" s="29" t="str">
        <f t="shared" si="25"/>
        <v/>
      </c>
      <c r="D340" s="235" t="str">
        <f t="shared" si="24"/>
        <v/>
      </c>
      <c r="E340" s="29"/>
      <c r="G340" s="29" t="str">
        <f t="shared" si="26"/>
        <v/>
      </c>
      <c r="H340" s="29"/>
      <c r="I340" s="29"/>
      <c r="J340" s="29"/>
      <c r="K340" s="29"/>
      <c r="L340" s="29"/>
      <c r="M340" s="29"/>
      <c r="N340" s="31" t="str">
        <f t="shared" si="27"/>
        <v/>
      </c>
    </row>
    <row r="341" spans="1:14" x14ac:dyDescent="0.2">
      <c r="A341" t="str">
        <f>IFERROR(IF(AND(A336=A337,A337=A338,A338=A339,A339=A340),IF(A340+1&gt;MATCH(0,Input_Lieferant!$B$9:$B$158,-1),"",A340+1),A340),"")</f>
        <v/>
      </c>
      <c r="B341" s="29"/>
      <c r="C341" s="29" t="str">
        <f t="shared" si="25"/>
        <v/>
      </c>
      <c r="D341" s="235" t="str">
        <f t="shared" si="24"/>
        <v/>
      </c>
      <c r="E341" s="29"/>
      <c r="G341" s="29" t="str">
        <f t="shared" si="26"/>
        <v/>
      </c>
      <c r="H341" s="29"/>
      <c r="I341" s="29"/>
      <c r="J341" s="29"/>
      <c r="K341" s="29"/>
      <c r="L341" s="29"/>
      <c r="M341" s="29"/>
      <c r="N341" s="31" t="str">
        <f t="shared" si="27"/>
        <v/>
      </c>
    </row>
    <row r="342" spans="1:14" x14ac:dyDescent="0.2">
      <c r="A342" t="str">
        <f>IFERROR(IF(AND(A337=A338,A338=A339,A339=A340,A340=A341),IF(A341+1&gt;MATCH(0,Input_Lieferant!$B$9:$B$158,-1),"",A341+1),A341),"")</f>
        <v/>
      </c>
      <c r="B342" s="29"/>
      <c r="C342" s="29" t="str">
        <f t="shared" si="25"/>
        <v/>
      </c>
      <c r="D342" s="235" t="str">
        <f t="shared" si="24"/>
        <v/>
      </c>
      <c r="E342" s="29"/>
      <c r="G342" s="29" t="str">
        <f t="shared" si="26"/>
        <v/>
      </c>
      <c r="H342" s="29"/>
      <c r="I342" s="29"/>
      <c r="J342" s="29"/>
      <c r="K342" s="29"/>
      <c r="L342" s="29"/>
      <c r="M342" s="29"/>
      <c r="N342" s="31" t="str">
        <f t="shared" si="27"/>
        <v/>
      </c>
    </row>
    <row r="343" spans="1:14" x14ac:dyDescent="0.2">
      <c r="A343" t="str">
        <f>IFERROR(IF(AND(A338=A339,A339=A340,A340=A341,A341=A342),IF(A342+1&gt;MATCH(0,Input_Lieferant!$B$9:$B$158,-1),"",A342+1),A342),"")</f>
        <v/>
      </c>
      <c r="B343" s="29"/>
      <c r="C343" s="29" t="str">
        <f t="shared" si="25"/>
        <v/>
      </c>
      <c r="D343" s="235" t="str">
        <f t="shared" si="24"/>
        <v/>
      </c>
      <c r="E343" s="29"/>
      <c r="G343" s="29" t="str">
        <f t="shared" si="26"/>
        <v/>
      </c>
      <c r="H343" s="29"/>
      <c r="I343" s="29"/>
      <c r="J343" s="29"/>
      <c r="K343" s="29"/>
      <c r="L343" s="29"/>
      <c r="M343" s="29"/>
      <c r="N343" s="31" t="str">
        <f t="shared" si="27"/>
        <v/>
      </c>
    </row>
    <row r="344" spans="1:14" x14ac:dyDescent="0.2">
      <c r="A344" t="str">
        <f>IFERROR(IF(AND(A339=A340,A340=A341,A341=A342,A342=A343),IF(A343+1&gt;MATCH(0,Input_Lieferant!$B$9:$B$158,-1),"",A343+1),A343),"")</f>
        <v/>
      </c>
      <c r="B344" s="29"/>
      <c r="C344" s="29" t="str">
        <f t="shared" si="25"/>
        <v/>
      </c>
      <c r="D344" s="235" t="str">
        <f t="shared" si="24"/>
        <v/>
      </c>
      <c r="E344" s="29"/>
      <c r="G344" s="29" t="str">
        <f t="shared" si="26"/>
        <v/>
      </c>
      <c r="H344" s="29"/>
      <c r="I344" s="29"/>
      <c r="J344" s="29"/>
      <c r="K344" s="29"/>
      <c r="L344" s="29"/>
      <c r="M344" s="29"/>
      <c r="N344" s="31" t="str">
        <f t="shared" si="27"/>
        <v/>
      </c>
    </row>
    <row r="345" spans="1:14" x14ac:dyDescent="0.2">
      <c r="A345" t="str">
        <f>IFERROR(IF(AND(A340=A341,A341=A342,A342=A343,A343=A344),IF(A344+1&gt;MATCH(0,Input_Lieferant!$B$9:$B$158,-1),"",A344+1),A344),"")</f>
        <v/>
      </c>
      <c r="B345" s="29"/>
      <c r="C345" s="29" t="str">
        <f t="shared" si="25"/>
        <v/>
      </c>
      <c r="D345" s="235" t="str">
        <f t="shared" si="24"/>
        <v/>
      </c>
      <c r="E345" s="29"/>
      <c r="G345" s="29" t="str">
        <f t="shared" si="26"/>
        <v/>
      </c>
      <c r="H345" s="29"/>
      <c r="I345" s="29"/>
      <c r="J345" s="29"/>
      <c r="K345" s="29"/>
      <c r="L345" s="29"/>
      <c r="M345" s="29"/>
      <c r="N345" s="31" t="str">
        <f t="shared" si="27"/>
        <v/>
      </c>
    </row>
    <row r="346" spans="1:14" x14ac:dyDescent="0.2">
      <c r="A346" t="str">
        <f>IFERROR(IF(AND(A341=A342,A342=A343,A343=A344,A344=A345),IF(A345+1&gt;MATCH(0,Input_Lieferant!$B$9:$B$158,-1),"",A345+1),A345),"")</f>
        <v/>
      </c>
      <c r="B346" s="29"/>
      <c r="C346" s="29" t="str">
        <f t="shared" si="25"/>
        <v/>
      </c>
      <c r="D346" s="235" t="str">
        <f t="shared" si="24"/>
        <v/>
      </c>
      <c r="E346" s="29"/>
      <c r="G346" s="29" t="str">
        <f t="shared" si="26"/>
        <v/>
      </c>
      <c r="H346" s="29"/>
      <c r="I346" s="29"/>
      <c r="J346" s="29"/>
      <c r="K346" s="29"/>
      <c r="L346" s="29"/>
      <c r="M346" s="29"/>
      <c r="N346" s="31" t="str">
        <f t="shared" si="27"/>
        <v/>
      </c>
    </row>
    <row r="347" spans="1:14" x14ac:dyDescent="0.2">
      <c r="A347" t="str">
        <f>IFERROR(IF(AND(A342=A343,A343=A344,A344=A345,A345=A346),IF(A346+1&gt;MATCH(0,Input_Lieferant!$B$9:$B$158,-1),"",A346+1),A346),"")</f>
        <v/>
      </c>
      <c r="B347" s="29"/>
      <c r="C347" s="29" t="str">
        <f t="shared" si="25"/>
        <v/>
      </c>
      <c r="D347" s="235" t="str">
        <f t="shared" si="24"/>
        <v/>
      </c>
      <c r="E347" s="29"/>
      <c r="G347" s="29" t="str">
        <f t="shared" si="26"/>
        <v/>
      </c>
      <c r="H347" s="29"/>
      <c r="I347" s="29"/>
      <c r="J347" s="29"/>
      <c r="K347" s="29"/>
      <c r="L347" s="29"/>
      <c r="M347" s="29"/>
      <c r="N347" s="31" t="str">
        <f t="shared" si="27"/>
        <v/>
      </c>
    </row>
    <row r="348" spans="1:14" x14ac:dyDescent="0.2">
      <c r="A348" t="str">
        <f>IFERROR(IF(AND(A343=A344,A344=A345,A345=A346,A346=A347),IF(A347+1&gt;MATCH(0,Input_Lieferant!$B$9:$B$158,-1),"",A347+1),A347),"")</f>
        <v/>
      </c>
      <c r="B348" s="29"/>
      <c r="C348" s="29" t="str">
        <f t="shared" si="25"/>
        <v/>
      </c>
      <c r="D348" s="235" t="str">
        <f t="shared" si="24"/>
        <v/>
      </c>
      <c r="E348" s="29"/>
      <c r="G348" s="29" t="str">
        <f t="shared" si="26"/>
        <v/>
      </c>
      <c r="H348" s="29"/>
      <c r="I348" s="29"/>
      <c r="J348" s="29"/>
      <c r="K348" s="29"/>
      <c r="L348" s="29"/>
      <c r="M348" s="29"/>
      <c r="N348" s="31" t="str">
        <f t="shared" si="27"/>
        <v/>
      </c>
    </row>
    <row r="349" spans="1:14" x14ac:dyDescent="0.2">
      <c r="A349" t="str">
        <f>IFERROR(IF(AND(A344=A345,A345=A346,A346=A347,A347=A348),IF(A348+1&gt;MATCH(0,Input_Lieferant!$B$9:$B$158,-1),"",A348+1),A348),"")</f>
        <v/>
      </c>
      <c r="B349" s="29"/>
      <c r="C349" s="29" t="str">
        <f t="shared" si="25"/>
        <v/>
      </c>
      <c r="D349" s="235" t="str">
        <f t="shared" si="24"/>
        <v/>
      </c>
      <c r="E349" s="29"/>
      <c r="G349" s="29" t="str">
        <f t="shared" si="26"/>
        <v/>
      </c>
      <c r="H349" s="29"/>
      <c r="I349" s="29"/>
      <c r="J349" s="29"/>
      <c r="K349" s="29"/>
      <c r="L349" s="29"/>
      <c r="M349" s="29"/>
      <c r="N349" s="31" t="str">
        <f t="shared" si="27"/>
        <v/>
      </c>
    </row>
    <row r="350" spans="1:14" x14ac:dyDescent="0.2">
      <c r="A350" t="str">
        <f>IFERROR(IF(AND(A345=A346,A346=A347,A347=A348,A348=A349),IF(A349+1&gt;MATCH(0,Input_Lieferant!$B$9:$B$158,-1),"",A349+1),A349),"")</f>
        <v/>
      </c>
      <c r="B350" s="29"/>
      <c r="C350" s="29" t="str">
        <f t="shared" si="25"/>
        <v/>
      </c>
      <c r="D350" s="235" t="str">
        <f t="shared" si="24"/>
        <v/>
      </c>
      <c r="E350" s="29"/>
      <c r="G350" s="29" t="str">
        <f t="shared" si="26"/>
        <v/>
      </c>
      <c r="H350" s="29"/>
      <c r="I350" s="29"/>
      <c r="J350" s="29"/>
      <c r="K350" s="29"/>
      <c r="L350" s="29"/>
      <c r="M350" s="29"/>
      <c r="N350" s="31" t="str">
        <f t="shared" si="27"/>
        <v/>
      </c>
    </row>
    <row r="351" spans="1:14" x14ac:dyDescent="0.2">
      <c r="A351" t="str">
        <f>IFERROR(IF(AND(A346=A347,A347=A348,A348=A349,A349=A350),IF(A350+1&gt;MATCH(0,Input_Lieferant!$B$9:$B$158,-1),"",A350+1),A350),"")</f>
        <v/>
      </c>
      <c r="B351" s="29"/>
      <c r="C351" s="29" t="str">
        <f t="shared" si="25"/>
        <v/>
      </c>
      <c r="D351" s="235" t="str">
        <f t="shared" si="24"/>
        <v/>
      </c>
      <c r="E351" s="29"/>
      <c r="G351" s="29" t="str">
        <f t="shared" si="26"/>
        <v/>
      </c>
      <c r="H351" s="29"/>
      <c r="I351" s="29"/>
      <c r="J351" s="29"/>
      <c r="K351" s="29"/>
      <c r="L351" s="29"/>
      <c r="M351" s="29"/>
      <c r="N351" s="31" t="str">
        <f t="shared" si="27"/>
        <v/>
      </c>
    </row>
    <row r="352" spans="1:14" x14ac:dyDescent="0.2">
      <c r="A352" t="str">
        <f>IFERROR(IF(AND(A347=A348,A348=A349,A349=A350,A350=A351),IF(A351+1&gt;MATCH(0,Input_Lieferant!$B$9:$B$158,-1),"",A351+1),A351),"")</f>
        <v/>
      </c>
      <c r="B352" s="29"/>
      <c r="C352" s="29" t="str">
        <f t="shared" si="25"/>
        <v/>
      </c>
      <c r="D352" s="235" t="str">
        <f t="shared" si="24"/>
        <v/>
      </c>
      <c r="E352" s="29"/>
      <c r="G352" s="29" t="str">
        <f t="shared" si="26"/>
        <v/>
      </c>
      <c r="H352" s="29"/>
      <c r="I352" s="29"/>
      <c r="J352" s="29"/>
      <c r="K352" s="29"/>
      <c r="L352" s="29"/>
      <c r="M352" s="29"/>
      <c r="N352" s="31" t="str">
        <f t="shared" si="27"/>
        <v/>
      </c>
    </row>
    <row r="353" spans="1:14" x14ac:dyDescent="0.2">
      <c r="A353" t="str">
        <f>IFERROR(IF(AND(A348=A349,A349=A350,A350=A351,A351=A352),IF(A352+1&gt;MATCH(0,Input_Lieferant!$B$9:$B$158,-1),"",A352+1),A352),"")</f>
        <v/>
      </c>
      <c r="B353" s="29"/>
      <c r="C353" s="29" t="str">
        <f t="shared" si="25"/>
        <v/>
      </c>
      <c r="D353" s="235" t="str">
        <f t="shared" si="24"/>
        <v/>
      </c>
      <c r="E353" s="29"/>
      <c r="G353" s="29" t="str">
        <f t="shared" si="26"/>
        <v/>
      </c>
      <c r="H353" s="29"/>
      <c r="I353" s="29"/>
      <c r="J353" s="29"/>
      <c r="K353" s="29"/>
      <c r="L353" s="29"/>
      <c r="M353" s="29"/>
      <c r="N353" s="31" t="str">
        <f t="shared" si="27"/>
        <v/>
      </c>
    </row>
    <row r="354" spans="1:14" x14ac:dyDescent="0.2">
      <c r="A354" t="str">
        <f>IFERROR(IF(AND(A349=A350,A350=A351,A351=A352,A352=A353),IF(A353+1&gt;MATCH(0,Input_Lieferant!$B$9:$B$158,-1),"",A353+1),A353),"")</f>
        <v/>
      </c>
      <c r="B354" s="29"/>
      <c r="C354" s="29" t="str">
        <f t="shared" si="25"/>
        <v/>
      </c>
      <c r="D354" s="235" t="str">
        <f t="shared" si="24"/>
        <v/>
      </c>
      <c r="E354" s="29"/>
      <c r="G354" s="29" t="str">
        <f t="shared" si="26"/>
        <v/>
      </c>
      <c r="H354" s="29"/>
      <c r="I354" s="29"/>
      <c r="J354" s="29"/>
      <c r="K354" s="29"/>
      <c r="L354" s="29"/>
      <c r="M354" s="29"/>
      <c r="N354" s="31" t="str">
        <f t="shared" si="27"/>
        <v/>
      </c>
    </row>
    <row r="355" spans="1:14" x14ac:dyDescent="0.2">
      <c r="A355" t="str">
        <f>IFERROR(IF(AND(A350=A351,A351=A352,A352=A353,A353=A354),IF(A354+1&gt;MATCH(0,Input_Lieferant!$B$9:$B$158,-1),"",A354+1),A354),"")</f>
        <v/>
      </c>
      <c r="B355" s="29"/>
      <c r="C355" s="29" t="str">
        <f t="shared" si="25"/>
        <v/>
      </c>
      <c r="D355" s="235" t="str">
        <f t="shared" si="24"/>
        <v/>
      </c>
      <c r="E355" s="29"/>
      <c r="G355" s="29" t="str">
        <f t="shared" si="26"/>
        <v/>
      </c>
      <c r="H355" s="29"/>
      <c r="I355" s="29"/>
      <c r="J355" s="29"/>
      <c r="K355" s="29"/>
      <c r="L355" s="29"/>
      <c r="M355" s="29"/>
      <c r="N355" s="31" t="str">
        <f t="shared" si="27"/>
        <v/>
      </c>
    </row>
    <row r="356" spans="1:14" x14ac:dyDescent="0.2">
      <c r="A356" t="str">
        <f>IFERROR(IF(AND(A351=A352,A352=A353,A353=A354,A354=A355),IF(A355+1&gt;MATCH(0,Input_Lieferant!$B$9:$B$158,-1),"",A355+1),A355),"")</f>
        <v/>
      </c>
      <c r="B356" s="29"/>
      <c r="C356" s="29" t="str">
        <f t="shared" si="25"/>
        <v/>
      </c>
      <c r="D356" s="235" t="str">
        <f t="shared" si="24"/>
        <v/>
      </c>
      <c r="E356" s="29"/>
      <c r="G356" s="29" t="str">
        <f t="shared" si="26"/>
        <v/>
      </c>
      <c r="H356" s="29"/>
      <c r="I356" s="29"/>
      <c r="J356" s="29"/>
      <c r="K356" s="29"/>
      <c r="L356" s="29"/>
      <c r="M356" s="29"/>
      <c r="N356" s="31" t="str">
        <f t="shared" si="27"/>
        <v/>
      </c>
    </row>
    <row r="357" spans="1:14" x14ac:dyDescent="0.2">
      <c r="A357" t="str">
        <f>IFERROR(IF(AND(A352=A353,A353=A354,A354=A355,A355=A356),IF(A356+1&gt;MATCH(0,Input_Lieferant!$B$9:$B$158,-1),"",A356+1),A356),"")</f>
        <v/>
      </c>
      <c r="B357" s="29"/>
      <c r="C357" s="29" t="str">
        <f t="shared" si="25"/>
        <v/>
      </c>
      <c r="D357" s="235" t="str">
        <f t="shared" si="24"/>
        <v/>
      </c>
      <c r="E357" s="29"/>
      <c r="G357" s="29" t="str">
        <f t="shared" si="26"/>
        <v/>
      </c>
      <c r="H357" s="29"/>
      <c r="I357" s="29"/>
      <c r="J357" s="29"/>
      <c r="K357" s="29"/>
      <c r="L357" s="29"/>
      <c r="M357" s="29"/>
      <c r="N357" s="31" t="str">
        <f t="shared" si="27"/>
        <v/>
      </c>
    </row>
    <row r="358" spans="1:14" x14ac:dyDescent="0.2">
      <c r="A358" t="str">
        <f>IFERROR(IF(AND(A353=A354,A354=A355,A355=A356,A356=A357),IF(A357+1&gt;MATCH(0,Input_Lieferant!$B$9:$B$158,-1),"",A357+1),A357),"")</f>
        <v/>
      </c>
      <c r="B358" s="29"/>
      <c r="C358" s="29" t="str">
        <f t="shared" si="25"/>
        <v/>
      </c>
      <c r="D358" s="235" t="str">
        <f t="shared" si="24"/>
        <v/>
      </c>
      <c r="E358" s="29"/>
      <c r="G358" s="29" t="str">
        <f t="shared" si="26"/>
        <v/>
      </c>
      <c r="H358" s="29"/>
      <c r="I358" s="29"/>
      <c r="J358" s="29"/>
      <c r="K358" s="29"/>
      <c r="L358" s="29"/>
      <c r="M358" s="29"/>
      <c r="N358" s="31" t="str">
        <f t="shared" si="27"/>
        <v/>
      </c>
    </row>
    <row r="359" spans="1:14" x14ac:dyDescent="0.2">
      <c r="A359" t="str">
        <f>IFERROR(IF(AND(A354=A355,A355=A356,A356=A357,A357=A358),IF(A358+1&gt;MATCH(0,Input_Lieferant!$B$9:$B$158,-1),"",A358+1),A358),"")</f>
        <v/>
      </c>
      <c r="B359" s="29"/>
      <c r="C359" s="29" t="str">
        <f t="shared" si="25"/>
        <v/>
      </c>
      <c r="D359" s="235" t="str">
        <f t="shared" si="24"/>
        <v/>
      </c>
      <c r="E359" s="29"/>
      <c r="G359" s="29" t="str">
        <f t="shared" si="26"/>
        <v/>
      </c>
      <c r="H359" s="29"/>
      <c r="I359" s="29"/>
      <c r="J359" s="29"/>
      <c r="K359" s="29"/>
      <c r="L359" s="29"/>
      <c r="M359" s="29"/>
      <c r="N359" s="31" t="str">
        <f t="shared" si="27"/>
        <v/>
      </c>
    </row>
    <row r="360" spans="1:14" x14ac:dyDescent="0.2">
      <c r="A360" t="str">
        <f>IFERROR(IF(AND(A355=A356,A356=A357,A357=A358,A358=A359),IF(A359+1&gt;MATCH(0,Input_Lieferant!$B$9:$B$158,-1),"",A359+1),A359),"")</f>
        <v/>
      </c>
      <c r="B360" s="29"/>
      <c r="C360" s="29" t="str">
        <f t="shared" si="25"/>
        <v/>
      </c>
      <c r="D360" s="235" t="str">
        <f t="shared" si="24"/>
        <v/>
      </c>
      <c r="E360" s="29"/>
      <c r="G360" s="29" t="str">
        <f t="shared" si="26"/>
        <v/>
      </c>
      <c r="H360" s="29"/>
      <c r="I360" s="29"/>
      <c r="J360" s="29"/>
      <c r="K360" s="29"/>
      <c r="L360" s="29"/>
      <c r="M360" s="29"/>
      <c r="N360" s="31" t="str">
        <f t="shared" si="27"/>
        <v/>
      </c>
    </row>
    <row r="361" spans="1:14" x14ac:dyDescent="0.2">
      <c r="A361" t="str">
        <f>IFERROR(IF(AND(A356=A357,A357=A358,A358=A359,A359=A360),IF(A360+1&gt;MATCH(0,Input_Lieferant!$B$9:$B$158,-1),"",A360+1),A360),"")</f>
        <v/>
      </c>
      <c r="B361" s="29"/>
      <c r="C361" s="29" t="str">
        <f t="shared" si="25"/>
        <v/>
      </c>
      <c r="D361" s="235" t="str">
        <f t="shared" si="24"/>
        <v/>
      </c>
      <c r="E361" s="29"/>
      <c r="G361" s="29" t="str">
        <f t="shared" si="26"/>
        <v/>
      </c>
      <c r="H361" s="29"/>
      <c r="I361" s="29"/>
      <c r="J361" s="29"/>
      <c r="K361" s="29"/>
      <c r="L361" s="29"/>
      <c r="M361" s="29"/>
      <c r="N361" s="31" t="str">
        <f t="shared" si="27"/>
        <v/>
      </c>
    </row>
    <row r="362" spans="1:14" x14ac:dyDescent="0.2">
      <c r="A362" t="str">
        <f>IFERROR(IF(AND(A357=A358,A358=A359,A359=A360,A360=A361),IF(A361+1&gt;MATCH(0,Input_Lieferant!$B$9:$B$158,-1),"",A361+1),A361),"")</f>
        <v/>
      </c>
      <c r="B362" s="29"/>
      <c r="C362" s="29" t="str">
        <f t="shared" si="25"/>
        <v/>
      </c>
      <c r="D362" s="235" t="str">
        <f t="shared" si="24"/>
        <v/>
      </c>
      <c r="E362" s="29"/>
      <c r="G362" s="29" t="str">
        <f t="shared" si="26"/>
        <v/>
      </c>
      <c r="H362" s="29"/>
      <c r="I362" s="29"/>
      <c r="J362" s="29"/>
      <c r="K362" s="29"/>
      <c r="L362" s="29"/>
      <c r="M362" s="29"/>
      <c r="N362" s="31" t="str">
        <f t="shared" si="27"/>
        <v/>
      </c>
    </row>
    <row r="363" spans="1:14" x14ac:dyDescent="0.2">
      <c r="A363" t="str">
        <f>IFERROR(IF(AND(A358=A359,A359=A360,A360=A361,A361=A362),IF(A362+1&gt;MATCH(0,Input_Lieferant!$B$9:$B$158,-1),"",A362+1),A362),"")</f>
        <v/>
      </c>
      <c r="B363" s="29"/>
      <c r="C363" s="29" t="str">
        <f t="shared" si="25"/>
        <v/>
      </c>
      <c r="D363" s="235" t="str">
        <f t="shared" si="24"/>
        <v/>
      </c>
      <c r="E363" s="29"/>
      <c r="G363" s="29" t="str">
        <f t="shared" si="26"/>
        <v/>
      </c>
      <c r="H363" s="29"/>
      <c r="I363" s="29"/>
      <c r="J363" s="29"/>
      <c r="K363" s="29"/>
      <c r="L363" s="29"/>
      <c r="M363" s="29"/>
      <c r="N363" s="31" t="str">
        <f t="shared" si="27"/>
        <v/>
      </c>
    </row>
    <row r="364" spans="1:14" x14ac:dyDescent="0.2">
      <c r="A364" t="str">
        <f>IFERROR(IF(AND(A359=A360,A360=A361,A361=A362,A362=A363),IF(A363+1&gt;MATCH(0,Input_Lieferant!$B$9:$B$158,-1),"",A363+1),A363),"")</f>
        <v/>
      </c>
      <c r="B364" s="29"/>
      <c r="C364" s="29" t="str">
        <f t="shared" si="25"/>
        <v/>
      </c>
      <c r="D364" s="235" t="str">
        <f t="shared" si="24"/>
        <v/>
      </c>
      <c r="E364" s="29"/>
      <c r="G364" s="29" t="str">
        <f t="shared" si="26"/>
        <v/>
      </c>
      <c r="H364" s="29"/>
      <c r="I364" s="29"/>
      <c r="J364" s="29"/>
      <c r="K364" s="29"/>
      <c r="L364" s="29"/>
      <c r="M364" s="29"/>
      <c r="N364" s="31" t="str">
        <f t="shared" si="27"/>
        <v/>
      </c>
    </row>
    <row r="365" spans="1:14" x14ac:dyDescent="0.2">
      <c r="A365" t="str">
        <f>IFERROR(IF(AND(A360=A361,A361=A362,A362=A363,A363=A364),IF(A364+1&gt;MATCH(0,Input_Lieferant!$B$9:$B$158,-1),"",A364+1),A364),"")</f>
        <v/>
      </c>
      <c r="B365" s="29"/>
      <c r="C365" s="29" t="str">
        <f t="shared" si="25"/>
        <v/>
      </c>
      <c r="D365" s="235" t="str">
        <f t="shared" si="24"/>
        <v/>
      </c>
      <c r="E365" s="29"/>
      <c r="G365" s="29" t="str">
        <f t="shared" si="26"/>
        <v/>
      </c>
      <c r="H365" s="29"/>
      <c r="I365" s="29"/>
      <c r="J365" s="29"/>
      <c r="K365" s="29"/>
      <c r="L365" s="29"/>
      <c r="M365" s="29"/>
      <c r="N365" s="31" t="str">
        <f t="shared" si="27"/>
        <v/>
      </c>
    </row>
    <row r="366" spans="1:14" x14ac:dyDescent="0.2">
      <c r="A366" t="str">
        <f>IFERROR(IF(AND(A361=A362,A362=A363,A363=A364,A364=A365),IF(A365+1&gt;MATCH(0,Input_Lieferant!$B$9:$B$158,-1),"",A365+1),A365),"")</f>
        <v/>
      </c>
      <c r="B366" s="29"/>
      <c r="C366" s="29" t="str">
        <f t="shared" si="25"/>
        <v/>
      </c>
      <c r="D366" s="235" t="str">
        <f t="shared" si="24"/>
        <v/>
      </c>
      <c r="E366" s="29"/>
      <c r="G366" s="29" t="str">
        <f t="shared" si="26"/>
        <v/>
      </c>
      <c r="H366" s="29"/>
      <c r="I366" s="29"/>
      <c r="J366" s="29"/>
      <c r="K366" s="29"/>
      <c r="L366" s="29"/>
      <c r="M366" s="29"/>
      <c r="N366" s="31" t="str">
        <f t="shared" si="27"/>
        <v/>
      </c>
    </row>
    <row r="367" spans="1:14" x14ac:dyDescent="0.2">
      <c r="A367" t="str">
        <f>IFERROR(IF(AND(A362=A363,A363=A364,A364=A365,A365=A366),IF(A366+1&gt;MATCH(0,Input_Lieferant!$B$9:$B$158,-1),"",A366+1),A366),"")</f>
        <v/>
      </c>
      <c r="B367" s="29"/>
      <c r="C367" s="29" t="str">
        <f t="shared" si="25"/>
        <v/>
      </c>
      <c r="D367" s="235" t="str">
        <f t="shared" si="24"/>
        <v/>
      </c>
      <c r="E367" s="29"/>
      <c r="G367" s="29" t="str">
        <f t="shared" si="26"/>
        <v/>
      </c>
      <c r="H367" s="29"/>
      <c r="I367" s="29"/>
      <c r="J367" s="29"/>
      <c r="K367" s="29"/>
      <c r="L367" s="29"/>
      <c r="M367" s="29"/>
      <c r="N367" s="31" t="str">
        <f t="shared" si="27"/>
        <v/>
      </c>
    </row>
    <row r="368" spans="1:14" x14ac:dyDescent="0.2">
      <c r="A368" t="str">
        <f>IFERROR(IF(AND(A363=A364,A364=A365,A365=A366,A366=A367),IF(A367+1&gt;MATCH(0,Input_Lieferant!$B$9:$B$158,-1),"",A367+1),A367),"")</f>
        <v/>
      </c>
      <c r="B368" s="29"/>
      <c r="C368" s="29" t="str">
        <f t="shared" si="25"/>
        <v/>
      </c>
      <c r="D368" s="235" t="str">
        <f t="shared" si="24"/>
        <v/>
      </c>
      <c r="E368" s="29"/>
      <c r="G368" s="29" t="str">
        <f t="shared" si="26"/>
        <v/>
      </c>
      <c r="H368" s="29"/>
      <c r="I368" s="29"/>
      <c r="J368" s="29"/>
      <c r="K368" s="29"/>
      <c r="L368" s="29"/>
      <c r="M368" s="29"/>
      <c r="N368" s="31" t="str">
        <f t="shared" si="27"/>
        <v/>
      </c>
    </row>
    <row r="369" spans="1:14" x14ac:dyDescent="0.2">
      <c r="A369" t="str">
        <f>IFERROR(IF(AND(A364=A365,A365=A366,A366=A367,A367=A368),IF(A368+1&gt;MATCH(0,Input_Lieferant!$B$9:$B$158,-1),"",A368+1),A368),"")</f>
        <v/>
      </c>
      <c r="B369" s="29"/>
      <c r="C369" s="29" t="str">
        <f t="shared" si="25"/>
        <v/>
      </c>
      <c r="D369" s="235" t="str">
        <f t="shared" si="24"/>
        <v/>
      </c>
      <c r="E369" s="29"/>
      <c r="G369" s="29" t="str">
        <f t="shared" si="26"/>
        <v/>
      </c>
      <c r="H369" s="29"/>
      <c r="I369" s="29"/>
      <c r="J369" s="29"/>
      <c r="K369" s="29"/>
      <c r="L369" s="29"/>
      <c r="M369" s="29"/>
      <c r="N369" s="31" t="str">
        <f t="shared" si="27"/>
        <v/>
      </c>
    </row>
    <row r="370" spans="1:14" x14ac:dyDescent="0.2">
      <c r="A370" t="str">
        <f>IFERROR(IF(AND(A365=A366,A366=A367,A367=A368,A368=A369),IF(A369+1&gt;MATCH(0,Input_Lieferant!$B$9:$B$158,-1),"",A369+1),A369),"")</f>
        <v/>
      </c>
      <c r="B370" s="29"/>
      <c r="C370" s="29" t="str">
        <f t="shared" si="25"/>
        <v/>
      </c>
      <c r="D370" s="235" t="str">
        <f t="shared" si="24"/>
        <v/>
      </c>
      <c r="E370" s="29"/>
      <c r="G370" s="29" t="str">
        <f t="shared" si="26"/>
        <v/>
      </c>
      <c r="H370" s="29"/>
      <c r="I370" s="29"/>
      <c r="J370" s="29"/>
      <c r="K370" s="29"/>
      <c r="L370" s="29"/>
      <c r="M370" s="29"/>
      <c r="N370" s="31" t="str">
        <f t="shared" si="27"/>
        <v/>
      </c>
    </row>
    <row r="371" spans="1:14" x14ac:dyDescent="0.2">
      <c r="A371" t="str">
        <f>IFERROR(IF(AND(A366=A367,A367=A368,A368=A369,A369=A370),IF(A370+1&gt;MATCH(0,Input_Lieferant!$B$9:$B$158,-1),"",A370+1),A370),"")</f>
        <v/>
      </c>
      <c r="B371" s="29"/>
      <c r="C371" s="29" t="str">
        <f t="shared" si="25"/>
        <v/>
      </c>
      <c r="D371" s="235" t="str">
        <f t="shared" si="24"/>
        <v/>
      </c>
      <c r="E371" s="29"/>
      <c r="G371" s="29" t="str">
        <f t="shared" si="26"/>
        <v/>
      </c>
      <c r="H371" s="29"/>
      <c r="I371" s="29"/>
      <c r="J371" s="29"/>
      <c r="K371" s="29"/>
      <c r="L371" s="29"/>
      <c r="M371" s="29"/>
      <c r="N371" s="31" t="str">
        <f t="shared" si="27"/>
        <v/>
      </c>
    </row>
    <row r="372" spans="1:14" x14ac:dyDescent="0.2">
      <c r="A372" t="str">
        <f>IFERROR(IF(AND(A367=A368,A368=A369,A369=A370,A370=A371),IF(A371+1&gt;MATCH(0,Input_Lieferant!$B$9:$B$158,-1),"",A371+1),A371),"")</f>
        <v/>
      </c>
      <c r="B372" s="29"/>
      <c r="C372" s="29" t="str">
        <f t="shared" si="25"/>
        <v/>
      </c>
      <c r="D372" s="235" t="str">
        <f t="shared" si="24"/>
        <v/>
      </c>
      <c r="E372" s="29"/>
      <c r="G372" s="29" t="str">
        <f t="shared" si="26"/>
        <v/>
      </c>
      <c r="H372" s="29"/>
      <c r="I372" s="29"/>
      <c r="J372" s="29"/>
      <c r="K372" s="29"/>
      <c r="L372" s="29"/>
      <c r="M372" s="29"/>
      <c r="N372" s="31" t="str">
        <f t="shared" si="27"/>
        <v/>
      </c>
    </row>
    <row r="373" spans="1:14" x14ac:dyDescent="0.2">
      <c r="A373" t="str">
        <f>IFERROR(IF(AND(A368=A369,A369=A370,A370=A371,A371=A372),IF(A372+1&gt;MATCH(0,Input_Lieferant!$B$9:$B$158,-1),"",A372+1),A372),"")</f>
        <v/>
      </c>
      <c r="B373" s="29"/>
      <c r="C373" s="29" t="str">
        <f t="shared" si="25"/>
        <v/>
      </c>
      <c r="D373" s="235" t="str">
        <f t="shared" si="24"/>
        <v/>
      </c>
      <c r="E373" s="29"/>
      <c r="G373" s="29" t="str">
        <f t="shared" si="26"/>
        <v/>
      </c>
      <c r="H373" s="29"/>
      <c r="I373" s="29"/>
      <c r="J373" s="29"/>
      <c r="K373" s="29"/>
      <c r="L373" s="29"/>
      <c r="M373" s="29"/>
      <c r="N373" s="31" t="str">
        <f t="shared" si="27"/>
        <v/>
      </c>
    </row>
    <row r="374" spans="1:14" x14ac:dyDescent="0.2">
      <c r="A374" t="str">
        <f>IFERROR(IF(AND(A369=A370,A370=A371,A371=A372,A372=A373),IF(A373+1&gt;MATCH(0,Input_Lieferant!$B$9:$B$158,-1),"",A373+1),A373),"")</f>
        <v/>
      </c>
      <c r="B374" s="29"/>
      <c r="C374" s="29" t="str">
        <f t="shared" si="25"/>
        <v/>
      </c>
      <c r="D374" s="235" t="str">
        <f t="shared" si="24"/>
        <v/>
      </c>
      <c r="E374" s="29"/>
      <c r="G374" s="29" t="str">
        <f t="shared" si="26"/>
        <v/>
      </c>
      <c r="H374" s="29"/>
      <c r="I374" s="29"/>
      <c r="J374" s="29"/>
      <c r="K374" s="29"/>
      <c r="L374" s="29"/>
      <c r="M374" s="29"/>
      <c r="N374" s="31" t="str">
        <f t="shared" si="27"/>
        <v/>
      </c>
    </row>
    <row r="375" spans="1:14" x14ac:dyDescent="0.2">
      <c r="A375" t="str">
        <f>IFERROR(IF(AND(A370=A371,A371=A372,A372=A373,A373=A374),IF(A374+1&gt;MATCH(0,Input_Lieferant!$B$9:$B$158,-1),"",A374+1),A374),"")</f>
        <v/>
      </c>
      <c r="B375" s="29"/>
      <c r="C375" s="29" t="str">
        <f t="shared" si="25"/>
        <v/>
      </c>
      <c r="D375" s="235" t="str">
        <f t="shared" si="24"/>
        <v/>
      </c>
      <c r="E375" s="29"/>
      <c r="G375" s="29" t="str">
        <f t="shared" si="26"/>
        <v/>
      </c>
      <c r="H375" s="29"/>
      <c r="I375" s="29"/>
      <c r="J375" s="29"/>
      <c r="K375" s="29"/>
      <c r="L375" s="29"/>
      <c r="M375" s="29"/>
      <c r="N375" s="31" t="str">
        <f t="shared" si="27"/>
        <v/>
      </c>
    </row>
    <row r="376" spans="1:14" x14ac:dyDescent="0.2">
      <c r="A376" t="str">
        <f>IFERROR(IF(AND(A371=A372,A372=A373,A373=A374,A374=A375),IF(A375+1&gt;MATCH(0,Input_Lieferant!$B$9:$B$158,-1),"",A375+1),A375),"")</f>
        <v/>
      </c>
      <c r="B376" s="29"/>
      <c r="C376" s="29" t="str">
        <f t="shared" si="25"/>
        <v/>
      </c>
      <c r="D376" s="235" t="str">
        <f t="shared" si="24"/>
        <v/>
      </c>
      <c r="E376" s="29"/>
      <c r="G376" s="29" t="str">
        <f t="shared" si="26"/>
        <v/>
      </c>
      <c r="H376" s="29"/>
      <c r="I376" s="29"/>
      <c r="J376" s="29"/>
      <c r="K376" s="29"/>
      <c r="L376" s="29"/>
      <c r="M376" s="29"/>
      <c r="N376" s="31" t="str">
        <f t="shared" si="27"/>
        <v/>
      </c>
    </row>
    <row r="377" spans="1:14" x14ac:dyDescent="0.2">
      <c r="A377" t="str">
        <f>IFERROR(IF(AND(A372=A373,A373=A374,A374=A375,A375=A376),IF(A376+1&gt;MATCH(0,Input_Lieferant!$B$9:$B$158,-1),"",A376+1),A376),"")</f>
        <v/>
      </c>
      <c r="B377" s="29"/>
      <c r="C377" s="29" t="str">
        <f t="shared" si="25"/>
        <v/>
      </c>
      <c r="D377" s="235" t="str">
        <f t="shared" si="24"/>
        <v/>
      </c>
      <c r="E377" s="29"/>
      <c r="G377" s="29" t="str">
        <f t="shared" si="26"/>
        <v/>
      </c>
      <c r="H377" s="29"/>
      <c r="I377" s="29"/>
      <c r="J377" s="29"/>
      <c r="K377" s="29"/>
      <c r="L377" s="29"/>
      <c r="M377" s="29"/>
      <c r="N377" s="31" t="str">
        <f t="shared" si="27"/>
        <v/>
      </c>
    </row>
    <row r="378" spans="1:14" x14ac:dyDescent="0.2">
      <c r="A378" t="str">
        <f>IFERROR(IF(AND(A373=A374,A374=A375,A375=A376,A376=A377),IF(A377+1&gt;MATCH(0,Input_Lieferant!$B$9:$B$158,-1),"",A377+1),A377),"")</f>
        <v/>
      </c>
      <c r="B378" s="29"/>
      <c r="C378" s="29" t="str">
        <f t="shared" si="25"/>
        <v/>
      </c>
      <c r="D378" s="235" t="str">
        <f t="shared" si="24"/>
        <v/>
      </c>
      <c r="E378" s="29"/>
      <c r="G378" s="29" t="str">
        <f t="shared" si="26"/>
        <v/>
      </c>
      <c r="H378" s="29"/>
      <c r="I378" s="29"/>
      <c r="J378" s="29"/>
      <c r="K378" s="29"/>
      <c r="L378" s="29"/>
      <c r="M378" s="29"/>
      <c r="N378" s="31" t="str">
        <f t="shared" si="27"/>
        <v/>
      </c>
    </row>
    <row r="379" spans="1:14" x14ac:dyDescent="0.2">
      <c r="A379" t="str">
        <f>IFERROR(IF(AND(A374=A375,A375=A376,A376=A377,A377=A378),IF(A378+1&gt;MATCH(0,Input_Lieferant!$B$9:$B$158,-1),"",A378+1),A378),"")</f>
        <v/>
      </c>
      <c r="B379" s="29"/>
      <c r="C379" s="29" t="str">
        <f t="shared" si="25"/>
        <v/>
      </c>
      <c r="D379" s="235" t="str">
        <f t="shared" si="24"/>
        <v/>
      </c>
      <c r="E379" s="29"/>
      <c r="G379" s="29" t="str">
        <f t="shared" si="26"/>
        <v/>
      </c>
      <c r="H379" s="29"/>
      <c r="I379" s="29"/>
      <c r="J379" s="29"/>
      <c r="K379" s="29"/>
      <c r="L379" s="29"/>
      <c r="M379" s="29"/>
      <c r="N379" s="31" t="str">
        <f t="shared" si="27"/>
        <v/>
      </c>
    </row>
    <row r="380" spans="1:14" x14ac:dyDescent="0.2">
      <c r="A380" t="str">
        <f>IFERROR(IF(AND(A375=A376,A376=A377,A377=A378,A378=A379),IF(A379+1&gt;MATCH(0,Input_Lieferant!$B$9:$B$158,-1),"",A379+1),A379),"")</f>
        <v/>
      </c>
      <c r="B380" s="29"/>
      <c r="C380" s="29" t="str">
        <f t="shared" si="25"/>
        <v/>
      </c>
      <c r="D380" s="235" t="str">
        <f t="shared" si="24"/>
        <v/>
      </c>
      <c r="E380" s="29"/>
      <c r="G380" s="29" t="str">
        <f t="shared" si="26"/>
        <v/>
      </c>
      <c r="H380" s="29"/>
      <c r="I380" s="29"/>
      <c r="J380" s="29"/>
      <c r="K380" s="29"/>
      <c r="L380" s="29"/>
      <c r="M380" s="29"/>
      <c r="N380" s="31" t="str">
        <f t="shared" si="27"/>
        <v/>
      </c>
    </row>
    <row r="381" spans="1:14" x14ac:dyDescent="0.2">
      <c r="A381" t="str">
        <f>IFERROR(IF(AND(A376=A377,A377=A378,A378=A379,A379=A380),IF(A380+1&gt;MATCH(0,Input_Lieferant!$B$9:$B$158,-1),"",A380+1),A380),"")</f>
        <v/>
      </c>
      <c r="B381" s="29"/>
      <c r="C381" s="29" t="str">
        <f t="shared" si="25"/>
        <v/>
      </c>
      <c r="D381" s="235" t="str">
        <f t="shared" si="24"/>
        <v/>
      </c>
      <c r="E381" s="29"/>
      <c r="G381" s="29" t="str">
        <f t="shared" si="26"/>
        <v/>
      </c>
      <c r="H381" s="29"/>
      <c r="I381" s="29"/>
      <c r="J381" s="29"/>
      <c r="K381" s="29"/>
      <c r="L381" s="29"/>
      <c r="M381" s="29"/>
      <c r="N381" s="31" t="str">
        <f t="shared" si="27"/>
        <v/>
      </c>
    </row>
    <row r="382" spans="1:14" x14ac:dyDescent="0.2">
      <c r="A382" t="str">
        <f>IFERROR(IF(AND(A377=A378,A378=A379,A379=A380,A380=A381),IF(A381+1&gt;MATCH(0,Input_Lieferant!$B$9:$B$158,-1),"",A381+1),A381),"")</f>
        <v/>
      </c>
      <c r="B382" s="29"/>
      <c r="C382" s="29" t="str">
        <f t="shared" si="25"/>
        <v/>
      </c>
      <c r="D382" s="235" t="str">
        <f t="shared" si="24"/>
        <v/>
      </c>
      <c r="E382" s="29"/>
      <c r="G382" s="29" t="str">
        <f t="shared" si="26"/>
        <v/>
      </c>
      <c r="H382" s="29"/>
      <c r="I382" s="29"/>
      <c r="J382" s="29"/>
      <c r="K382" s="29"/>
      <c r="L382" s="29"/>
      <c r="M382" s="29"/>
      <c r="N382" s="31" t="str">
        <f t="shared" si="27"/>
        <v/>
      </c>
    </row>
    <row r="383" spans="1:14" x14ac:dyDescent="0.2">
      <c r="A383" t="str">
        <f>IFERROR(IF(AND(A378=A379,A379=A380,A380=A381,A381=A382),IF(A382+1&gt;MATCH(0,Input_Lieferant!$B$9:$B$158,-1),"",A382+1),A382),"")</f>
        <v/>
      </c>
      <c r="B383" s="29"/>
      <c r="C383" s="29" t="str">
        <f t="shared" si="25"/>
        <v/>
      </c>
      <c r="D383" s="235" t="str">
        <f t="shared" si="24"/>
        <v/>
      </c>
      <c r="E383" s="29"/>
      <c r="G383" s="29" t="str">
        <f t="shared" si="26"/>
        <v/>
      </c>
      <c r="H383" s="29"/>
      <c r="I383" s="29"/>
      <c r="J383" s="29"/>
      <c r="K383" s="29"/>
      <c r="L383" s="29"/>
      <c r="M383" s="29"/>
      <c r="N383" s="31" t="str">
        <f t="shared" si="27"/>
        <v/>
      </c>
    </row>
    <row r="384" spans="1:14" x14ac:dyDescent="0.2">
      <c r="A384" t="str">
        <f>IFERROR(IF(AND(A379=A380,A380=A381,A381=A382,A382=A383),IF(A383+1&gt;MATCH(0,Input_Lieferant!$B$9:$B$158,-1),"",A383+1),A383),"")</f>
        <v/>
      </c>
      <c r="B384" s="29"/>
      <c r="C384" s="29" t="str">
        <f t="shared" si="25"/>
        <v/>
      </c>
      <c r="D384" s="235" t="str">
        <f t="shared" si="24"/>
        <v/>
      </c>
      <c r="E384" s="29"/>
      <c r="G384" s="29" t="str">
        <f t="shared" si="26"/>
        <v/>
      </c>
      <c r="H384" s="29"/>
      <c r="I384" s="29"/>
      <c r="J384" s="29"/>
      <c r="K384" s="29"/>
      <c r="L384" s="29"/>
      <c r="M384" s="29"/>
      <c r="N384" s="31" t="str">
        <f t="shared" si="27"/>
        <v/>
      </c>
    </row>
    <row r="385" spans="1:14" x14ac:dyDescent="0.2">
      <c r="A385" t="str">
        <f>IFERROR(IF(AND(A380=A381,A381=A382,A382=A383,A383=A384),IF(A384+1&gt;MATCH(0,Input_Lieferant!$B$9:$B$158,-1),"",A384+1),A384),"")</f>
        <v/>
      </c>
      <c r="B385" s="29"/>
      <c r="C385" s="29" t="str">
        <f t="shared" si="25"/>
        <v/>
      </c>
      <c r="D385" s="235" t="str">
        <f t="shared" si="24"/>
        <v/>
      </c>
      <c r="E385" s="29"/>
      <c r="G385" s="29" t="str">
        <f t="shared" si="26"/>
        <v/>
      </c>
      <c r="H385" s="29"/>
      <c r="I385" s="29"/>
      <c r="J385" s="29"/>
      <c r="K385" s="29"/>
      <c r="L385" s="29"/>
      <c r="M385" s="29"/>
      <c r="N385" s="31" t="str">
        <f t="shared" si="27"/>
        <v/>
      </c>
    </row>
    <row r="386" spans="1:14" x14ac:dyDescent="0.2">
      <c r="A386" t="str">
        <f>IFERROR(IF(AND(A381=A382,A382=A383,A383=A384,A384=A385),IF(A385+1&gt;MATCH(0,Input_Lieferant!$B$9:$B$158,-1),"",A385+1),A385),"")</f>
        <v/>
      </c>
      <c r="B386" s="29"/>
      <c r="C386" s="29" t="str">
        <f t="shared" si="25"/>
        <v/>
      </c>
      <c r="D386" s="235" t="str">
        <f t="shared" si="24"/>
        <v/>
      </c>
      <c r="E386" s="29"/>
      <c r="G386" s="29" t="str">
        <f t="shared" si="26"/>
        <v/>
      </c>
      <c r="H386" s="29"/>
      <c r="I386" s="29"/>
      <c r="J386" s="29"/>
      <c r="K386" s="29"/>
      <c r="L386" s="29"/>
      <c r="M386" s="29"/>
      <c r="N386" s="31" t="str">
        <f t="shared" si="27"/>
        <v/>
      </c>
    </row>
    <row r="387" spans="1:14" x14ac:dyDescent="0.2">
      <c r="A387" t="str">
        <f>IFERROR(IF(AND(A382=A383,A383=A384,A384=A385,A385=A386),IF(A386+1&gt;MATCH(0,Input_Lieferant!$B$9:$B$158,-1),"",A386+1),A386),"")</f>
        <v/>
      </c>
      <c r="B387" s="29"/>
      <c r="C387" s="29" t="str">
        <f t="shared" si="25"/>
        <v/>
      </c>
      <c r="D387" s="235" t="str">
        <f t="shared" si="24"/>
        <v/>
      </c>
      <c r="E387" s="29"/>
      <c r="G387" s="29" t="str">
        <f t="shared" si="26"/>
        <v/>
      </c>
      <c r="H387" s="29"/>
      <c r="I387" s="29"/>
      <c r="J387" s="29"/>
      <c r="K387" s="29"/>
      <c r="L387" s="29"/>
      <c r="M387" s="29"/>
      <c r="N387" s="31" t="str">
        <f t="shared" si="27"/>
        <v/>
      </c>
    </row>
    <row r="388" spans="1:14" x14ac:dyDescent="0.2">
      <c r="A388" t="str">
        <f>IFERROR(IF(AND(A383=A384,A384=A385,A385=A386,A386=A387),IF(A387+1&gt;MATCH(0,Input_Lieferant!$B$9:$B$158,-1),"",A387+1),A387),"")</f>
        <v/>
      </c>
      <c r="B388" s="29"/>
      <c r="C388" s="29" t="str">
        <f t="shared" si="25"/>
        <v/>
      </c>
      <c r="D388" s="235" t="str">
        <f t="shared" si="24"/>
        <v/>
      </c>
      <c r="E388" s="29"/>
      <c r="G388" s="29" t="str">
        <f t="shared" si="26"/>
        <v/>
      </c>
      <c r="H388" s="29"/>
      <c r="I388" s="29"/>
      <c r="J388" s="29"/>
      <c r="K388" s="29"/>
      <c r="L388" s="29"/>
      <c r="M388" s="29"/>
      <c r="N388" s="31" t="str">
        <f t="shared" si="27"/>
        <v/>
      </c>
    </row>
    <row r="389" spans="1:14" x14ac:dyDescent="0.2">
      <c r="A389" t="str">
        <f>IFERROR(IF(AND(A384=A385,A385=A386,A386=A387,A387=A388),IF(A388+1&gt;MATCH(0,Input_Lieferant!$B$9:$B$158,-1),"",A388+1),A388),"")</f>
        <v/>
      </c>
      <c r="B389" s="29"/>
      <c r="C389" s="29" t="str">
        <f t="shared" si="25"/>
        <v/>
      </c>
      <c r="D389" s="235" t="str">
        <f t="shared" ref="D389:D452" si="28">IF(LEN(A389)&gt;0,"0000","")</f>
        <v/>
      </c>
      <c r="E389" s="29"/>
      <c r="G389" s="29" t="str">
        <f t="shared" si="26"/>
        <v/>
      </c>
      <c r="H389" s="29"/>
      <c r="I389" s="29"/>
      <c r="J389" s="29"/>
      <c r="K389" s="29"/>
      <c r="L389" s="29"/>
      <c r="M389" s="29"/>
      <c r="N389" s="31" t="str">
        <f t="shared" si="27"/>
        <v/>
      </c>
    </row>
    <row r="390" spans="1:14" x14ac:dyDescent="0.2">
      <c r="A390" t="str">
        <f>IFERROR(IF(AND(A385=A386,A386=A387,A387=A388,A388=A389),IF(A389+1&gt;MATCH(0,Input_Lieferant!$B$9:$B$158,-1),"",A389+1),A389),"")</f>
        <v/>
      </c>
      <c r="B390" s="29"/>
      <c r="C390" s="29" t="str">
        <f t="shared" si="25"/>
        <v/>
      </c>
      <c r="D390" s="235" t="str">
        <f t="shared" si="28"/>
        <v/>
      </c>
      <c r="E390" s="29"/>
      <c r="G390" s="29" t="str">
        <f t="shared" si="26"/>
        <v/>
      </c>
      <c r="H390" s="29"/>
      <c r="I390" s="29"/>
      <c r="J390" s="29"/>
      <c r="K390" s="29"/>
      <c r="L390" s="29"/>
      <c r="M390" s="29"/>
      <c r="N390" s="31" t="str">
        <f t="shared" si="27"/>
        <v/>
      </c>
    </row>
    <row r="391" spans="1:14" x14ac:dyDescent="0.2">
      <c r="A391" t="str">
        <f>IFERROR(IF(AND(A386=A387,A387=A388,A388=A389,A389=A390),IF(A390+1&gt;MATCH(0,Input_Lieferant!$B$9:$B$158,-1),"",A390+1),A390),"")</f>
        <v/>
      </c>
      <c r="B391" s="29"/>
      <c r="C391" s="29" t="str">
        <f t="shared" si="25"/>
        <v/>
      </c>
      <c r="D391" s="235" t="str">
        <f t="shared" si="28"/>
        <v/>
      </c>
      <c r="E391" s="29"/>
      <c r="G391" s="29" t="str">
        <f t="shared" si="26"/>
        <v/>
      </c>
      <c r="H391" s="29"/>
      <c r="I391" s="29"/>
      <c r="J391" s="29"/>
      <c r="K391" s="29"/>
      <c r="L391" s="29"/>
      <c r="M391" s="29"/>
      <c r="N391" s="31" t="str">
        <f t="shared" si="27"/>
        <v/>
      </c>
    </row>
    <row r="392" spans="1:14" x14ac:dyDescent="0.2">
      <c r="A392" t="str">
        <f>IFERROR(IF(AND(A387=A388,A388=A389,A389=A390,A390=A391),IF(A391+1&gt;MATCH(0,Input_Lieferant!$B$9:$B$158,-1),"",A391+1),A391),"")</f>
        <v/>
      </c>
      <c r="B392" s="29"/>
      <c r="C392" s="29" t="str">
        <f t="shared" ref="C392:C453" si="29">IF(A392="","","001")</f>
        <v/>
      </c>
      <c r="D392" s="235" t="str">
        <f t="shared" si="28"/>
        <v/>
      </c>
      <c r="E392" s="29"/>
      <c r="G392" s="29" t="str">
        <f t="shared" ref="G392:G453" si="30">IF(A392="","",1)</f>
        <v/>
      </c>
      <c r="H392" s="29"/>
      <c r="I392" s="29"/>
      <c r="J392" s="29"/>
      <c r="K392" s="29"/>
      <c r="L392" s="29"/>
      <c r="M392" s="29"/>
      <c r="N392" s="31" t="str">
        <f t="shared" si="27"/>
        <v/>
      </c>
    </row>
    <row r="393" spans="1:14" x14ac:dyDescent="0.2">
      <c r="A393" t="str">
        <f>IFERROR(IF(AND(A388=A389,A389=A390,A390=A391,A391=A392),IF(A392+1&gt;MATCH(0,Input_Lieferant!$B$9:$B$158,-1),"",A392+1),A392),"")</f>
        <v/>
      </c>
      <c r="B393" s="29"/>
      <c r="C393" s="29" t="str">
        <f t="shared" si="29"/>
        <v/>
      </c>
      <c r="D393" s="235" t="str">
        <f t="shared" si="28"/>
        <v/>
      </c>
      <c r="E393" s="29"/>
      <c r="G393" s="29" t="str">
        <f t="shared" si="30"/>
        <v/>
      </c>
      <c r="H393" s="29"/>
      <c r="I393" s="29"/>
      <c r="J393" s="29"/>
      <c r="K393" s="29"/>
      <c r="L393" s="29"/>
      <c r="M393" s="29"/>
      <c r="N393" s="31" t="str">
        <f t="shared" si="27"/>
        <v/>
      </c>
    </row>
    <row r="394" spans="1:14" x14ac:dyDescent="0.2">
      <c r="A394" t="str">
        <f>IFERROR(IF(AND(A389=A390,A390=A391,A391=A392,A392=A393),IF(A393+1&gt;MATCH(0,Input_Lieferant!$B$9:$B$158,-1),"",A393+1),A393),"")</f>
        <v/>
      </c>
      <c r="B394" s="29"/>
      <c r="C394" s="29" t="str">
        <f t="shared" si="29"/>
        <v/>
      </c>
      <c r="D394" s="235" t="str">
        <f t="shared" si="28"/>
        <v/>
      </c>
      <c r="E394" s="29"/>
      <c r="G394" s="29" t="str">
        <f t="shared" si="30"/>
        <v/>
      </c>
      <c r="H394" s="29"/>
      <c r="I394" s="29"/>
      <c r="J394" s="29"/>
      <c r="K394" s="29"/>
      <c r="L394" s="29"/>
      <c r="M394" s="29"/>
      <c r="N394" s="31" t="str">
        <f t="shared" si="27"/>
        <v/>
      </c>
    </row>
    <row r="395" spans="1:14" x14ac:dyDescent="0.2">
      <c r="A395" t="str">
        <f>IFERROR(IF(AND(A390=A391,A391=A392,A392=A393,A393=A394),IF(A394+1&gt;MATCH(0,Input_Lieferant!$B$9:$B$158,-1),"",A394+1),A394),"")</f>
        <v/>
      </c>
      <c r="B395" s="29"/>
      <c r="C395" s="29" t="str">
        <f t="shared" si="29"/>
        <v/>
      </c>
      <c r="D395" s="235" t="str">
        <f t="shared" si="28"/>
        <v/>
      </c>
      <c r="E395" s="29"/>
      <c r="G395" s="29" t="str">
        <f t="shared" si="30"/>
        <v/>
      </c>
      <c r="H395" s="29"/>
      <c r="I395" s="29"/>
      <c r="J395" s="29"/>
      <c r="K395" s="29"/>
      <c r="L395" s="29"/>
      <c r="M395" s="29"/>
      <c r="N395" s="31" t="str">
        <f t="shared" si="27"/>
        <v/>
      </c>
    </row>
    <row r="396" spans="1:14" x14ac:dyDescent="0.2">
      <c r="A396" t="str">
        <f>IFERROR(IF(AND(A391=A392,A392=A393,A393=A394,A394=A395),IF(A395+1&gt;MATCH(0,Input_Lieferant!$B$9:$B$158,-1),"",A395+1),A395),"")</f>
        <v/>
      </c>
      <c r="B396" s="29"/>
      <c r="C396" s="29" t="str">
        <f t="shared" si="29"/>
        <v/>
      </c>
      <c r="D396" s="235" t="str">
        <f t="shared" si="28"/>
        <v/>
      </c>
      <c r="E396" s="29"/>
      <c r="G396" s="29" t="str">
        <f t="shared" si="30"/>
        <v/>
      </c>
      <c r="H396" s="29"/>
      <c r="I396" s="29"/>
      <c r="J396" s="29"/>
      <c r="K396" s="29"/>
      <c r="L396" s="29"/>
      <c r="M396" s="29"/>
      <c r="N396" s="31" t="str">
        <f t="shared" ref="N396:N453" si="31">IF(A396="","",N391)</f>
        <v/>
      </c>
    </row>
    <row r="397" spans="1:14" x14ac:dyDescent="0.2">
      <c r="A397" t="str">
        <f>IFERROR(IF(AND(A392=A393,A393=A394,A394=A395,A395=A396),IF(A396+1&gt;MATCH(0,Input_Lieferant!$B$9:$B$158,-1),"",A396+1),A396),"")</f>
        <v/>
      </c>
      <c r="B397" s="29"/>
      <c r="C397" s="29" t="str">
        <f t="shared" si="29"/>
        <v/>
      </c>
      <c r="D397" s="235" t="str">
        <f t="shared" si="28"/>
        <v/>
      </c>
      <c r="E397" s="29"/>
      <c r="G397" s="29" t="str">
        <f t="shared" si="30"/>
        <v/>
      </c>
      <c r="H397" s="29"/>
      <c r="I397" s="29"/>
      <c r="J397" s="29"/>
      <c r="K397" s="29"/>
      <c r="L397" s="29"/>
      <c r="M397" s="29"/>
      <c r="N397" s="31" t="str">
        <f t="shared" si="31"/>
        <v/>
      </c>
    </row>
    <row r="398" spans="1:14" x14ac:dyDescent="0.2">
      <c r="A398" t="str">
        <f>IFERROR(IF(AND(A393=A394,A394=A395,A395=A396,A396=A397),IF(A397+1&gt;MATCH(0,Input_Lieferant!$B$9:$B$158,-1),"",A397+1),A397),"")</f>
        <v/>
      </c>
      <c r="B398" s="29"/>
      <c r="C398" s="29" t="str">
        <f t="shared" si="29"/>
        <v/>
      </c>
      <c r="D398" s="235" t="str">
        <f t="shared" si="28"/>
        <v/>
      </c>
      <c r="E398" s="29"/>
      <c r="G398" s="29" t="str">
        <f t="shared" si="30"/>
        <v/>
      </c>
      <c r="H398" s="29"/>
      <c r="I398" s="29"/>
      <c r="J398" s="29"/>
      <c r="K398" s="29"/>
      <c r="L398" s="29"/>
      <c r="M398" s="29"/>
      <c r="N398" s="31" t="str">
        <f t="shared" si="31"/>
        <v/>
      </c>
    </row>
    <row r="399" spans="1:14" x14ac:dyDescent="0.2">
      <c r="A399" t="str">
        <f>IFERROR(IF(AND(A394=A395,A395=A396,A396=A397,A397=A398),IF(A398+1&gt;MATCH(0,Input_Lieferant!$B$9:$B$158,-1),"",A398+1),A398),"")</f>
        <v/>
      </c>
      <c r="B399" s="29"/>
      <c r="C399" s="29" t="str">
        <f t="shared" si="29"/>
        <v/>
      </c>
      <c r="D399" s="235" t="str">
        <f t="shared" si="28"/>
        <v/>
      </c>
      <c r="E399" s="29"/>
      <c r="G399" s="29" t="str">
        <f t="shared" si="30"/>
        <v/>
      </c>
      <c r="H399" s="29"/>
      <c r="I399" s="29"/>
      <c r="J399" s="29"/>
      <c r="K399" s="29"/>
      <c r="L399" s="29"/>
      <c r="M399" s="29"/>
      <c r="N399" s="31" t="str">
        <f t="shared" si="31"/>
        <v/>
      </c>
    </row>
    <row r="400" spans="1:14" x14ac:dyDescent="0.2">
      <c r="A400" t="str">
        <f>IFERROR(IF(AND(A395=A396,A396=A397,A397=A398,A398=A399),IF(A399+1&gt;MATCH(0,Input_Lieferant!$B$9:$B$158,-1),"",A399+1),A399),"")</f>
        <v/>
      </c>
      <c r="B400" s="29"/>
      <c r="C400" s="29" t="str">
        <f t="shared" si="29"/>
        <v/>
      </c>
      <c r="D400" s="235" t="str">
        <f t="shared" si="28"/>
        <v/>
      </c>
      <c r="E400" s="29"/>
      <c r="G400" s="29" t="str">
        <f t="shared" si="30"/>
        <v/>
      </c>
      <c r="H400" s="29"/>
      <c r="I400" s="29"/>
      <c r="J400" s="29"/>
      <c r="K400" s="29"/>
      <c r="L400" s="29"/>
      <c r="M400" s="29"/>
      <c r="N400" s="31" t="str">
        <f t="shared" si="31"/>
        <v/>
      </c>
    </row>
    <row r="401" spans="1:14" x14ac:dyDescent="0.2">
      <c r="A401" t="str">
        <f>IFERROR(IF(AND(A396=A397,A397=A398,A398=A399,A399=A400),IF(A400+1&gt;MATCH(0,Input_Lieferant!$B$9:$B$158,-1),"",A400+1),A400),"")</f>
        <v/>
      </c>
      <c r="B401" s="29"/>
      <c r="C401" s="29" t="str">
        <f t="shared" si="29"/>
        <v/>
      </c>
      <c r="D401" s="235" t="str">
        <f t="shared" si="28"/>
        <v/>
      </c>
      <c r="E401" s="29"/>
      <c r="G401" s="29" t="str">
        <f t="shared" si="30"/>
        <v/>
      </c>
      <c r="H401" s="29"/>
      <c r="I401" s="29"/>
      <c r="J401" s="29"/>
      <c r="K401" s="29"/>
      <c r="L401" s="29"/>
      <c r="M401" s="29"/>
      <c r="N401" s="31" t="str">
        <f t="shared" si="31"/>
        <v/>
      </c>
    </row>
    <row r="402" spans="1:14" x14ac:dyDescent="0.2">
      <c r="A402" t="str">
        <f>IFERROR(IF(AND(A397=A398,A398=A399,A399=A400,A400=A401),IF(A401+1&gt;MATCH(0,Input_Lieferant!$B$9:$B$158,-1),"",A401+1),A401),"")</f>
        <v/>
      </c>
      <c r="B402" s="29"/>
      <c r="C402" s="29" t="str">
        <f t="shared" si="29"/>
        <v/>
      </c>
      <c r="D402" s="235" t="str">
        <f t="shared" si="28"/>
        <v/>
      </c>
      <c r="E402" s="29"/>
      <c r="G402" s="29" t="str">
        <f t="shared" si="30"/>
        <v/>
      </c>
      <c r="H402" s="29"/>
      <c r="I402" s="29"/>
      <c r="J402" s="29"/>
      <c r="K402" s="29"/>
      <c r="L402" s="29"/>
      <c r="M402" s="29"/>
      <c r="N402" s="31" t="str">
        <f t="shared" si="31"/>
        <v/>
      </c>
    </row>
    <row r="403" spans="1:14" x14ac:dyDescent="0.2">
      <c r="A403" t="str">
        <f>IFERROR(IF(AND(A398=A399,A399=A400,A400=A401,A401=A402),IF(A402+1&gt;MATCH(0,Input_Lieferant!$B$9:$B$158,-1),"",A402+1),A402),"")</f>
        <v/>
      </c>
      <c r="B403" s="29"/>
      <c r="C403" s="29" t="str">
        <f t="shared" si="29"/>
        <v/>
      </c>
      <c r="D403" s="235" t="str">
        <f t="shared" si="28"/>
        <v/>
      </c>
      <c r="E403" s="29"/>
      <c r="G403" s="29" t="str">
        <f t="shared" si="30"/>
        <v/>
      </c>
      <c r="H403" s="29"/>
      <c r="I403" s="29"/>
      <c r="J403" s="29"/>
      <c r="K403" s="29"/>
      <c r="L403" s="29"/>
      <c r="M403" s="29"/>
      <c r="N403" s="31" t="str">
        <f t="shared" si="31"/>
        <v/>
      </c>
    </row>
    <row r="404" spans="1:14" x14ac:dyDescent="0.2">
      <c r="A404" t="str">
        <f>IFERROR(IF(AND(A399=A400,A400=A401,A401=A402,A402=A403),IF(A403+1&gt;MATCH(0,Input_Lieferant!$B$9:$B$158,-1),"",A403+1),A403),"")</f>
        <v/>
      </c>
      <c r="B404" s="29"/>
      <c r="C404" s="29" t="str">
        <f t="shared" si="29"/>
        <v/>
      </c>
      <c r="D404" s="235" t="str">
        <f t="shared" si="28"/>
        <v/>
      </c>
      <c r="E404" s="29"/>
      <c r="G404" s="29" t="str">
        <f t="shared" si="30"/>
        <v/>
      </c>
      <c r="H404" s="29"/>
      <c r="I404" s="29"/>
      <c r="J404" s="29"/>
      <c r="K404" s="29"/>
      <c r="L404" s="29"/>
      <c r="M404" s="29"/>
      <c r="N404" s="31" t="str">
        <f t="shared" si="31"/>
        <v/>
      </c>
    </row>
    <row r="405" spans="1:14" x14ac:dyDescent="0.2">
      <c r="A405" t="str">
        <f>IFERROR(IF(AND(A400=A401,A401=A402,A402=A403,A403=A404),IF(A404+1&gt;MATCH(0,Input_Lieferant!$B$9:$B$158,-1),"",A404+1),A404),"")</f>
        <v/>
      </c>
      <c r="B405" s="29"/>
      <c r="C405" s="29" t="str">
        <f t="shared" si="29"/>
        <v/>
      </c>
      <c r="D405" s="235" t="str">
        <f t="shared" si="28"/>
        <v/>
      </c>
      <c r="E405" s="29"/>
      <c r="G405" s="29" t="str">
        <f t="shared" si="30"/>
        <v/>
      </c>
      <c r="H405" s="29"/>
      <c r="I405" s="29"/>
      <c r="J405" s="29"/>
      <c r="K405" s="29"/>
      <c r="L405" s="29"/>
      <c r="M405" s="29"/>
      <c r="N405" s="31" t="str">
        <f t="shared" si="31"/>
        <v/>
      </c>
    </row>
    <row r="406" spans="1:14" x14ac:dyDescent="0.2">
      <c r="A406" t="str">
        <f>IFERROR(IF(AND(A401=A402,A402=A403,A403=A404,A404=A405),IF(A405+1&gt;MATCH(0,Input_Lieferant!$B$9:$B$158,-1),"",A405+1),A405),"")</f>
        <v/>
      </c>
      <c r="B406" s="29"/>
      <c r="C406" s="29" t="str">
        <f t="shared" si="29"/>
        <v/>
      </c>
      <c r="D406" s="235" t="str">
        <f t="shared" si="28"/>
        <v/>
      </c>
      <c r="E406" s="29"/>
      <c r="G406" s="29" t="str">
        <f t="shared" si="30"/>
        <v/>
      </c>
      <c r="H406" s="29"/>
      <c r="I406" s="29"/>
      <c r="J406" s="29"/>
      <c r="K406" s="29"/>
      <c r="L406" s="29"/>
      <c r="M406" s="29"/>
      <c r="N406" s="31" t="str">
        <f t="shared" si="31"/>
        <v/>
      </c>
    </row>
    <row r="407" spans="1:14" x14ac:dyDescent="0.2">
      <c r="A407" t="str">
        <f>IFERROR(IF(AND(A402=A403,A403=A404,A404=A405,A405=A406),IF(A406+1&gt;MATCH(0,Input_Lieferant!$B$9:$B$158,-1),"",A406+1),A406),"")</f>
        <v/>
      </c>
      <c r="B407" s="29"/>
      <c r="C407" s="29" t="str">
        <f t="shared" si="29"/>
        <v/>
      </c>
      <c r="D407" s="235" t="str">
        <f t="shared" si="28"/>
        <v/>
      </c>
      <c r="E407" s="29"/>
      <c r="G407" s="29" t="str">
        <f t="shared" si="30"/>
        <v/>
      </c>
      <c r="H407" s="29"/>
      <c r="I407" s="29"/>
      <c r="J407" s="29"/>
      <c r="K407" s="29"/>
      <c r="L407" s="29"/>
      <c r="M407" s="29"/>
      <c r="N407" s="31" t="str">
        <f t="shared" si="31"/>
        <v/>
      </c>
    </row>
    <row r="408" spans="1:14" x14ac:dyDescent="0.2">
      <c r="A408" t="str">
        <f>IFERROR(IF(AND(A403=A404,A404=A405,A405=A406,A406=A407),IF(A407+1&gt;MATCH(0,Input_Lieferant!$B$9:$B$158,-1),"",A407+1),A407),"")</f>
        <v/>
      </c>
      <c r="B408" s="29"/>
      <c r="C408" s="29" t="str">
        <f t="shared" si="29"/>
        <v/>
      </c>
      <c r="D408" s="235" t="str">
        <f t="shared" si="28"/>
        <v/>
      </c>
      <c r="E408" s="29"/>
      <c r="G408" s="29" t="str">
        <f t="shared" si="30"/>
        <v/>
      </c>
      <c r="H408" s="29"/>
      <c r="I408" s="29"/>
      <c r="J408" s="29"/>
      <c r="K408" s="29"/>
      <c r="L408" s="29"/>
      <c r="M408" s="29"/>
      <c r="N408" s="31" t="str">
        <f t="shared" si="31"/>
        <v/>
      </c>
    </row>
    <row r="409" spans="1:14" x14ac:dyDescent="0.2">
      <c r="A409" t="str">
        <f>IFERROR(IF(AND(A404=A405,A405=A406,A406=A407,A407=A408),IF(A408+1&gt;MATCH(0,Input_Lieferant!$B$9:$B$158,-1),"",A408+1),A408),"")</f>
        <v/>
      </c>
      <c r="B409" s="29"/>
      <c r="C409" s="29" t="str">
        <f t="shared" si="29"/>
        <v/>
      </c>
      <c r="D409" s="235" t="str">
        <f t="shared" si="28"/>
        <v/>
      </c>
      <c r="E409" s="29"/>
      <c r="G409" s="29" t="str">
        <f t="shared" si="30"/>
        <v/>
      </c>
      <c r="H409" s="29"/>
      <c r="I409" s="29"/>
      <c r="J409" s="29"/>
      <c r="K409" s="29"/>
      <c r="L409" s="29"/>
      <c r="M409" s="29"/>
      <c r="N409" s="31" t="str">
        <f t="shared" si="31"/>
        <v/>
      </c>
    </row>
    <row r="410" spans="1:14" x14ac:dyDescent="0.2">
      <c r="A410" t="str">
        <f>IFERROR(IF(AND(A405=A406,A406=A407,A407=A408,A408=A409),IF(A409+1&gt;MATCH(0,Input_Lieferant!$B$9:$B$158,-1),"",A409+1),A409),"")</f>
        <v/>
      </c>
      <c r="B410" s="29"/>
      <c r="C410" s="29" t="str">
        <f t="shared" si="29"/>
        <v/>
      </c>
      <c r="D410" s="235" t="str">
        <f t="shared" si="28"/>
        <v/>
      </c>
      <c r="E410" s="29"/>
      <c r="G410" s="29" t="str">
        <f t="shared" si="30"/>
        <v/>
      </c>
      <c r="H410" s="29"/>
      <c r="I410" s="29"/>
      <c r="J410" s="29"/>
      <c r="K410" s="29"/>
      <c r="L410" s="29"/>
      <c r="M410" s="29"/>
      <c r="N410" s="31" t="str">
        <f t="shared" si="31"/>
        <v/>
      </c>
    </row>
    <row r="411" spans="1:14" x14ac:dyDescent="0.2">
      <c r="A411" t="str">
        <f>IFERROR(IF(AND(A406=A407,A407=A408,A408=A409,A409=A410),IF(A410+1&gt;MATCH(0,Input_Lieferant!$B$9:$B$158,-1),"",A410+1),A410),"")</f>
        <v/>
      </c>
      <c r="B411" s="29"/>
      <c r="C411" s="29" t="str">
        <f t="shared" si="29"/>
        <v/>
      </c>
      <c r="D411" s="235" t="str">
        <f t="shared" si="28"/>
        <v/>
      </c>
      <c r="E411" s="29"/>
      <c r="G411" s="29" t="str">
        <f t="shared" si="30"/>
        <v/>
      </c>
      <c r="H411" s="29"/>
      <c r="I411" s="29"/>
      <c r="J411" s="29"/>
      <c r="K411" s="29"/>
      <c r="L411" s="29"/>
      <c r="M411" s="29"/>
      <c r="N411" s="31" t="str">
        <f t="shared" si="31"/>
        <v/>
      </c>
    </row>
    <row r="412" spans="1:14" x14ac:dyDescent="0.2">
      <c r="A412" t="str">
        <f>IFERROR(IF(AND(A407=A408,A408=A409,A409=A410,A410=A411),IF(A411+1&gt;MATCH(0,Input_Lieferant!$B$9:$B$158,-1),"",A411+1),A411),"")</f>
        <v/>
      </c>
      <c r="B412" s="29"/>
      <c r="C412" s="29" t="str">
        <f t="shared" si="29"/>
        <v/>
      </c>
      <c r="D412" s="235" t="str">
        <f t="shared" si="28"/>
        <v/>
      </c>
      <c r="E412" s="29"/>
      <c r="G412" s="29" t="str">
        <f t="shared" si="30"/>
        <v/>
      </c>
      <c r="H412" s="29"/>
      <c r="I412" s="29"/>
      <c r="J412" s="29"/>
      <c r="K412" s="29"/>
      <c r="L412" s="29"/>
      <c r="M412" s="29"/>
      <c r="N412" s="31" t="str">
        <f t="shared" si="31"/>
        <v/>
      </c>
    </row>
    <row r="413" spans="1:14" x14ac:dyDescent="0.2">
      <c r="A413" t="str">
        <f>IFERROR(IF(AND(A408=A409,A409=A410,A410=A411,A411=A412),IF(A412+1&gt;MATCH(0,Input_Lieferant!$B$9:$B$158,-1),"",A412+1),A412),"")</f>
        <v/>
      </c>
      <c r="B413" s="29"/>
      <c r="C413" s="29" t="str">
        <f t="shared" si="29"/>
        <v/>
      </c>
      <c r="D413" s="235" t="str">
        <f t="shared" si="28"/>
        <v/>
      </c>
      <c r="E413" s="29"/>
      <c r="G413" s="29" t="str">
        <f t="shared" si="30"/>
        <v/>
      </c>
      <c r="H413" s="29"/>
      <c r="I413" s="29"/>
      <c r="J413" s="29"/>
      <c r="K413" s="29"/>
      <c r="L413" s="29"/>
      <c r="M413" s="29"/>
      <c r="N413" s="31" t="str">
        <f t="shared" si="31"/>
        <v/>
      </c>
    </row>
    <row r="414" spans="1:14" x14ac:dyDescent="0.2">
      <c r="A414" t="str">
        <f>IFERROR(IF(AND(A409=A410,A410=A411,A411=A412,A412=A413),IF(A413+1&gt;MATCH(0,Input_Lieferant!$B$9:$B$158,-1),"",A413+1),A413),"")</f>
        <v/>
      </c>
      <c r="B414" s="29"/>
      <c r="C414" s="29" t="str">
        <f t="shared" si="29"/>
        <v/>
      </c>
      <c r="D414" s="235" t="str">
        <f t="shared" si="28"/>
        <v/>
      </c>
      <c r="E414" s="29"/>
      <c r="G414" s="29" t="str">
        <f t="shared" si="30"/>
        <v/>
      </c>
      <c r="H414" s="29"/>
      <c r="I414" s="29"/>
      <c r="J414" s="29"/>
      <c r="K414" s="29"/>
      <c r="L414" s="29"/>
      <c r="M414" s="29"/>
      <c r="N414" s="31" t="str">
        <f t="shared" si="31"/>
        <v/>
      </c>
    </row>
    <row r="415" spans="1:14" x14ac:dyDescent="0.2">
      <c r="A415" t="str">
        <f>IFERROR(IF(AND(A410=A411,A411=A412,A412=A413,A413=A414),IF(A414+1&gt;MATCH(0,Input_Lieferant!$B$9:$B$158,-1),"",A414+1),A414),"")</f>
        <v/>
      </c>
      <c r="B415" s="29"/>
      <c r="C415" s="29" t="str">
        <f t="shared" si="29"/>
        <v/>
      </c>
      <c r="D415" s="235" t="str">
        <f t="shared" si="28"/>
        <v/>
      </c>
      <c r="E415" s="29"/>
      <c r="G415" s="29" t="str">
        <f t="shared" si="30"/>
        <v/>
      </c>
      <c r="H415" s="29"/>
      <c r="I415" s="29"/>
      <c r="J415" s="29"/>
      <c r="K415" s="29"/>
      <c r="L415" s="29"/>
      <c r="M415" s="29"/>
      <c r="N415" s="31" t="str">
        <f t="shared" si="31"/>
        <v/>
      </c>
    </row>
    <row r="416" spans="1:14" x14ac:dyDescent="0.2">
      <c r="A416" t="str">
        <f>IFERROR(IF(AND(A411=A412,A412=A413,A413=A414,A414=A415),IF(A415+1&gt;MATCH(0,Input_Lieferant!$B$9:$B$158,-1),"",A415+1),A415),"")</f>
        <v/>
      </c>
      <c r="B416" s="29"/>
      <c r="C416" s="29" t="str">
        <f t="shared" si="29"/>
        <v/>
      </c>
      <c r="D416" s="235" t="str">
        <f t="shared" si="28"/>
        <v/>
      </c>
      <c r="E416" s="29"/>
      <c r="G416" s="29" t="str">
        <f t="shared" si="30"/>
        <v/>
      </c>
      <c r="H416" s="29"/>
      <c r="I416" s="29"/>
      <c r="J416" s="29"/>
      <c r="K416" s="29"/>
      <c r="L416" s="29"/>
      <c r="M416" s="29"/>
      <c r="N416" s="31" t="str">
        <f t="shared" si="31"/>
        <v/>
      </c>
    </row>
    <row r="417" spans="1:14" x14ac:dyDescent="0.2">
      <c r="A417" t="str">
        <f>IFERROR(IF(AND(A412=A413,A413=A414,A414=A415,A415=A416),IF(A416+1&gt;MATCH(0,Input_Lieferant!$B$9:$B$158,-1),"",A416+1),A416),"")</f>
        <v/>
      </c>
      <c r="B417" s="29"/>
      <c r="C417" s="29" t="str">
        <f t="shared" si="29"/>
        <v/>
      </c>
      <c r="D417" s="235" t="str">
        <f t="shared" si="28"/>
        <v/>
      </c>
      <c r="E417" s="29"/>
      <c r="G417" s="29" t="str">
        <f t="shared" si="30"/>
        <v/>
      </c>
      <c r="H417" s="29"/>
      <c r="I417" s="29"/>
      <c r="J417" s="29"/>
      <c r="K417" s="29"/>
      <c r="L417" s="29"/>
      <c r="M417" s="29"/>
      <c r="N417" s="31" t="str">
        <f t="shared" si="31"/>
        <v/>
      </c>
    </row>
    <row r="418" spans="1:14" x14ac:dyDescent="0.2">
      <c r="A418" t="str">
        <f>IFERROR(IF(AND(A413=A414,A414=A415,A415=A416,A416=A417),IF(A417+1&gt;MATCH(0,Input_Lieferant!$B$9:$B$158,-1),"",A417+1),A417),"")</f>
        <v/>
      </c>
      <c r="B418" s="29"/>
      <c r="C418" s="29" t="str">
        <f t="shared" si="29"/>
        <v/>
      </c>
      <c r="D418" s="235" t="str">
        <f t="shared" si="28"/>
        <v/>
      </c>
      <c r="E418" s="29"/>
      <c r="G418" s="29" t="str">
        <f t="shared" si="30"/>
        <v/>
      </c>
      <c r="H418" s="29"/>
      <c r="I418" s="29"/>
      <c r="J418" s="29"/>
      <c r="K418" s="29"/>
      <c r="L418" s="29"/>
      <c r="M418" s="29"/>
      <c r="N418" s="31" t="str">
        <f t="shared" si="31"/>
        <v/>
      </c>
    </row>
    <row r="419" spans="1:14" x14ac:dyDescent="0.2">
      <c r="A419" t="str">
        <f>IFERROR(IF(AND(A414=A415,A415=A416,A416=A417,A417=A418),IF(A418+1&gt;MATCH(0,Input_Lieferant!$B$9:$B$158,-1),"",A418+1),A418),"")</f>
        <v/>
      </c>
      <c r="B419" s="29"/>
      <c r="C419" s="29" t="str">
        <f t="shared" si="29"/>
        <v/>
      </c>
      <c r="D419" s="235" t="str">
        <f t="shared" si="28"/>
        <v/>
      </c>
      <c r="E419" s="29"/>
      <c r="G419" s="29" t="str">
        <f t="shared" si="30"/>
        <v/>
      </c>
      <c r="H419" s="29"/>
      <c r="I419" s="29"/>
      <c r="J419" s="29"/>
      <c r="K419" s="29"/>
      <c r="L419" s="29"/>
      <c r="M419" s="29"/>
      <c r="N419" s="31" t="str">
        <f t="shared" si="31"/>
        <v/>
      </c>
    </row>
    <row r="420" spans="1:14" x14ac:dyDescent="0.2">
      <c r="A420" t="str">
        <f>IFERROR(IF(AND(A415=A416,A416=A417,A417=A418,A418=A419),IF(A419+1&gt;MATCH(0,Input_Lieferant!$B$9:$B$158,-1),"",A419+1),A419),"")</f>
        <v/>
      </c>
      <c r="B420" s="29"/>
      <c r="C420" s="29" t="str">
        <f t="shared" si="29"/>
        <v/>
      </c>
      <c r="D420" s="235" t="str">
        <f t="shared" si="28"/>
        <v/>
      </c>
      <c r="E420" s="29"/>
      <c r="G420" s="29" t="str">
        <f t="shared" si="30"/>
        <v/>
      </c>
      <c r="H420" s="29"/>
      <c r="I420" s="29"/>
      <c r="J420" s="29"/>
      <c r="K420" s="29"/>
      <c r="L420" s="29"/>
      <c r="M420" s="29"/>
      <c r="N420" s="31" t="str">
        <f t="shared" si="31"/>
        <v/>
      </c>
    </row>
    <row r="421" spans="1:14" x14ac:dyDescent="0.2">
      <c r="A421" t="str">
        <f>IFERROR(IF(AND(A416=A417,A417=A418,A418=A419,A419=A420),IF(A420+1&gt;MATCH(0,Input_Lieferant!$B$9:$B$158,-1),"",A420+1),A420),"")</f>
        <v/>
      </c>
      <c r="B421" s="29"/>
      <c r="C421" s="29" t="str">
        <f t="shared" si="29"/>
        <v/>
      </c>
      <c r="D421" s="235" t="str">
        <f t="shared" si="28"/>
        <v/>
      </c>
      <c r="E421" s="29"/>
      <c r="G421" s="29" t="str">
        <f t="shared" si="30"/>
        <v/>
      </c>
      <c r="H421" s="29"/>
      <c r="I421" s="29"/>
      <c r="J421" s="29"/>
      <c r="K421" s="29"/>
      <c r="L421" s="29"/>
      <c r="M421" s="29"/>
      <c r="N421" s="31" t="str">
        <f t="shared" si="31"/>
        <v/>
      </c>
    </row>
    <row r="422" spans="1:14" x14ac:dyDescent="0.2">
      <c r="A422" t="str">
        <f>IFERROR(IF(AND(A417=A418,A418=A419,A419=A420,A420=A421),IF(A421+1&gt;MATCH(0,Input_Lieferant!$B$9:$B$158,-1),"",A421+1),A421),"")</f>
        <v/>
      </c>
      <c r="B422" s="29"/>
      <c r="C422" s="29" t="str">
        <f t="shared" si="29"/>
        <v/>
      </c>
      <c r="D422" s="235" t="str">
        <f t="shared" si="28"/>
        <v/>
      </c>
      <c r="E422" s="29"/>
      <c r="G422" s="29" t="str">
        <f t="shared" si="30"/>
        <v/>
      </c>
      <c r="H422" s="29"/>
      <c r="I422" s="29"/>
      <c r="J422" s="29"/>
      <c r="K422" s="29"/>
      <c r="L422" s="29"/>
      <c r="M422" s="29"/>
      <c r="N422" s="31" t="str">
        <f t="shared" si="31"/>
        <v/>
      </c>
    </row>
    <row r="423" spans="1:14" x14ac:dyDescent="0.2">
      <c r="A423" t="str">
        <f>IFERROR(IF(AND(A418=A419,A419=A420,A420=A421,A421=A422),IF(A422+1&gt;MATCH(0,Input_Lieferant!$B$9:$B$158,-1),"",A422+1),A422),"")</f>
        <v/>
      </c>
      <c r="B423" s="29"/>
      <c r="C423" s="29" t="str">
        <f t="shared" si="29"/>
        <v/>
      </c>
      <c r="D423" s="235" t="str">
        <f t="shared" si="28"/>
        <v/>
      </c>
      <c r="E423" s="29"/>
      <c r="G423" s="29" t="str">
        <f t="shared" si="30"/>
        <v/>
      </c>
      <c r="H423" s="29"/>
      <c r="I423" s="29"/>
      <c r="J423" s="29"/>
      <c r="K423" s="29"/>
      <c r="L423" s="29"/>
      <c r="M423" s="29"/>
      <c r="N423" s="31" t="str">
        <f t="shared" si="31"/>
        <v/>
      </c>
    </row>
    <row r="424" spans="1:14" x14ac:dyDescent="0.2">
      <c r="A424" t="str">
        <f>IFERROR(IF(AND(A419=A420,A420=A421,A421=A422,A422=A423),IF(A423+1&gt;MATCH(0,Input_Lieferant!$B$9:$B$158,-1),"",A423+1),A423),"")</f>
        <v/>
      </c>
      <c r="B424" s="29"/>
      <c r="C424" s="29" t="str">
        <f t="shared" si="29"/>
        <v/>
      </c>
      <c r="D424" s="235" t="str">
        <f t="shared" si="28"/>
        <v/>
      </c>
      <c r="E424" s="29"/>
      <c r="G424" s="29" t="str">
        <f t="shared" si="30"/>
        <v/>
      </c>
      <c r="H424" s="29"/>
      <c r="I424" s="29"/>
      <c r="J424" s="29"/>
      <c r="K424" s="29"/>
      <c r="L424" s="29"/>
      <c r="M424" s="29"/>
      <c r="N424" s="31" t="str">
        <f t="shared" si="31"/>
        <v/>
      </c>
    </row>
    <row r="425" spans="1:14" x14ac:dyDescent="0.2">
      <c r="A425" t="str">
        <f>IFERROR(IF(AND(A420=A421,A421=A422,A422=A423,A423=A424),IF(A424+1&gt;MATCH(0,Input_Lieferant!$B$9:$B$158,-1),"",A424+1),A424),"")</f>
        <v/>
      </c>
      <c r="B425" s="29"/>
      <c r="C425" s="29" t="str">
        <f t="shared" si="29"/>
        <v/>
      </c>
      <c r="D425" s="235" t="str">
        <f t="shared" si="28"/>
        <v/>
      </c>
      <c r="E425" s="29"/>
      <c r="G425" s="29" t="str">
        <f t="shared" si="30"/>
        <v/>
      </c>
      <c r="H425" s="29"/>
      <c r="I425" s="29"/>
      <c r="J425" s="29"/>
      <c r="K425" s="29"/>
      <c r="L425" s="29"/>
      <c r="M425" s="29"/>
      <c r="N425" s="31" t="str">
        <f t="shared" si="31"/>
        <v/>
      </c>
    </row>
    <row r="426" spans="1:14" x14ac:dyDescent="0.2">
      <c r="A426" t="str">
        <f>IFERROR(IF(AND(A421=A422,A422=A423,A423=A424,A424=A425),IF(A425+1&gt;MATCH(0,Input_Lieferant!$B$9:$B$158,-1),"",A425+1),A425),"")</f>
        <v/>
      </c>
      <c r="B426" s="29"/>
      <c r="C426" s="29" t="str">
        <f t="shared" si="29"/>
        <v/>
      </c>
      <c r="D426" s="235" t="str">
        <f t="shared" si="28"/>
        <v/>
      </c>
      <c r="E426" s="29"/>
      <c r="G426" s="29" t="str">
        <f t="shared" si="30"/>
        <v/>
      </c>
      <c r="H426" s="29"/>
      <c r="I426" s="29"/>
      <c r="J426" s="29"/>
      <c r="K426" s="29"/>
      <c r="L426" s="29"/>
      <c r="M426" s="29"/>
      <c r="N426" s="31" t="str">
        <f t="shared" si="31"/>
        <v/>
      </c>
    </row>
    <row r="427" spans="1:14" x14ac:dyDescent="0.2">
      <c r="A427" t="str">
        <f>IFERROR(IF(AND(A422=A423,A423=A424,A424=A425,A425=A426),IF(A426+1&gt;MATCH(0,Input_Lieferant!$B$9:$B$158,-1),"",A426+1),A426),"")</f>
        <v/>
      </c>
      <c r="B427" s="29"/>
      <c r="C427" s="29" t="str">
        <f t="shared" si="29"/>
        <v/>
      </c>
      <c r="D427" s="235" t="str">
        <f t="shared" si="28"/>
        <v/>
      </c>
      <c r="E427" s="29"/>
      <c r="G427" s="29" t="str">
        <f t="shared" si="30"/>
        <v/>
      </c>
      <c r="H427" s="29"/>
      <c r="I427" s="29"/>
      <c r="J427" s="29"/>
      <c r="K427" s="29"/>
      <c r="L427" s="29"/>
      <c r="M427" s="29"/>
      <c r="N427" s="31" t="str">
        <f t="shared" si="31"/>
        <v/>
      </c>
    </row>
    <row r="428" spans="1:14" x14ac:dyDescent="0.2">
      <c r="A428" t="str">
        <f>IFERROR(IF(AND(A423=A424,A424=A425,A425=A426,A426=A427),IF(A427+1&gt;MATCH(0,Input_Lieferant!$B$9:$B$158,-1),"",A427+1),A427),"")</f>
        <v/>
      </c>
      <c r="B428" s="29"/>
      <c r="C428" s="29" t="str">
        <f t="shared" si="29"/>
        <v/>
      </c>
      <c r="D428" s="235" t="str">
        <f t="shared" si="28"/>
        <v/>
      </c>
      <c r="E428" s="29"/>
      <c r="G428" s="29" t="str">
        <f t="shared" si="30"/>
        <v/>
      </c>
      <c r="H428" s="29"/>
      <c r="I428" s="29"/>
      <c r="J428" s="29"/>
      <c r="K428" s="29"/>
      <c r="L428" s="29"/>
      <c r="M428" s="29"/>
      <c r="N428" s="31" t="str">
        <f t="shared" si="31"/>
        <v/>
      </c>
    </row>
    <row r="429" spans="1:14" x14ac:dyDescent="0.2">
      <c r="A429" t="str">
        <f>IFERROR(IF(AND(A424=A425,A425=A426,A426=A427,A427=A428),IF(A428+1&gt;MATCH(0,Input_Lieferant!$B$9:$B$158,-1),"",A428+1),A428),"")</f>
        <v/>
      </c>
      <c r="B429" s="29"/>
      <c r="C429" s="29" t="str">
        <f t="shared" si="29"/>
        <v/>
      </c>
      <c r="D429" s="235" t="str">
        <f t="shared" si="28"/>
        <v/>
      </c>
      <c r="E429" s="29"/>
      <c r="G429" s="29" t="str">
        <f t="shared" si="30"/>
        <v/>
      </c>
      <c r="H429" s="29"/>
      <c r="I429" s="29"/>
      <c r="J429" s="29"/>
      <c r="K429" s="29"/>
      <c r="L429" s="29"/>
      <c r="M429" s="29"/>
      <c r="N429" s="31" t="str">
        <f t="shared" si="31"/>
        <v/>
      </c>
    </row>
    <row r="430" spans="1:14" x14ac:dyDescent="0.2">
      <c r="A430" t="str">
        <f>IFERROR(IF(AND(A425=A426,A426=A427,A427=A428,A428=A429),IF(A429+1&gt;MATCH(0,Input_Lieferant!$B$9:$B$158,-1),"",A429+1),A429),"")</f>
        <v/>
      </c>
      <c r="B430" s="29"/>
      <c r="C430" s="29" t="str">
        <f t="shared" si="29"/>
        <v/>
      </c>
      <c r="D430" s="235" t="str">
        <f t="shared" si="28"/>
        <v/>
      </c>
      <c r="E430" s="29"/>
      <c r="G430" s="29" t="str">
        <f t="shared" si="30"/>
        <v/>
      </c>
      <c r="H430" s="29"/>
      <c r="I430" s="29"/>
      <c r="J430" s="29"/>
      <c r="K430" s="29"/>
      <c r="L430" s="29"/>
      <c r="M430" s="29"/>
      <c r="N430" s="31" t="str">
        <f t="shared" si="31"/>
        <v/>
      </c>
    </row>
    <row r="431" spans="1:14" x14ac:dyDescent="0.2">
      <c r="A431" t="str">
        <f>IFERROR(IF(AND(A426=A427,A427=A428,A428=A429,A429=A430),IF(A430+1&gt;MATCH(0,Input_Lieferant!$B$9:$B$158,-1),"",A430+1),A430),"")</f>
        <v/>
      </c>
      <c r="B431" s="29"/>
      <c r="C431" s="29" t="str">
        <f t="shared" si="29"/>
        <v/>
      </c>
      <c r="D431" s="235" t="str">
        <f t="shared" si="28"/>
        <v/>
      </c>
      <c r="E431" s="29"/>
      <c r="G431" s="29" t="str">
        <f t="shared" si="30"/>
        <v/>
      </c>
      <c r="H431" s="29"/>
      <c r="I431" s="29"/>
      <c r="J431" s="29"/>
      <c r="K431" s="29"/>
      <c r="L431" s="29"/>
      <c r="M431" s="29"/>
      <c r="N431" s="31" t="str">
        <f t="shared" si="31"/>
        <v/>
      </c>
    </row>
    <row r="432" spans="1:14" x14ac:dyDescent="0.2">
      <c r="A432" t="str">
        <f>IFERROR(IF(AND(A427=A428,A428=A429,A429=A430,A430=A431),IF(A431+1&gt;MATCH(0,Input_Lieferant!$B$9:$B$158,-1),"",A431+1),A431),"")</f>
        <v/>
      </c>
      <c r="B432" s="29"/>
      <c r="C432" s="29" t="str">
        <f t="shared" si="29"/>
        <v/>
      </c>
      <c r="D432" s="235" t="str">
        <f t="shared" si="28"/>
        <v/>
      </c>
      <c r="E432" s="29"/>
      <c r="G432" s="29" t="str">
        <f t="shared" si="30"/>
        <v/>
      </c>
      <c r="H432" s="29"/>
      <c r="I432" s="29"/>
      <c r="J432" s="29"/>
      <c r="K432" s="29"/>
      <c r="L432" s="29"/>
      <c r="M432" s="29"/>
      <c r="N432" s="31" t="str">
        <f t="shared" si="31"/>
        <v/>
      </c>
    </row>
    <row r="433" spans="1:14" x14ac:dyDescent="0.2">
      <c r="A433" t="str">
        <f>IFERROR(IF(AND(A428=A429,A429=A430,A430=A431,A431=A432),IF(A432+1&gt;MATCH(0,Input_Lieferant!$B$9:$B$158,-1),"",A432+1),A432),"")</f>
        <v/>
      </c>
      <c r="B433" s="29"/>
      <c r="C433" s="29" t="str">
        <f t="shared" si="29"/>
        <v/>
      </c>
      <c r="D433" s="235" t="str">
        <f t="shared" si="28"/>
        <v/>
      </c>
      <c r="E433" s="29"/>
      <c r="G433" s="29" t="str">
        <f t="shared" si="30"/>
        <v/>
      </c>
      <c r="H433" s="29"/>
      <c r="I433" s="29"/>
      <c r="J433" s="29"/>
      <c r="K433" s="29"/>
      <c r="L433" s="29"/>
      <c r="M433" s="29"/>
      <c r="N433" s="31" t="str">
        <f t="shared" si="31"/>
        <v/>
      </c>
    </row>
    <row r="434" spans="1:14" x14ac:dyDescent="0.2">
      <c r="A434" t="str">
        <f>IFERROR(IF(AND(A429=A430,A430=A431,A431=A432,A432=A433),IF(A433+1&gt;MATCH(0,Input_Lieferant!$B$9:$B$158,-1),"",A433+1),A433),"")</f>
        <v/>
      </c>
      <c r="B434" s="29"/>
      <c r="C434" s="29" t="str">
        <f t="shared" si="29"/>
        <v/>
      </c>
      <c r="D434" s="235" t="str">
        <f t="shared" si="28"/>
        <v/>
      </c>
      <c r="E434" s="29"/>
      <c r="G434" s="29" t="str">
        <f t="shared" si="30"/>
        <v/>
      </c>
      <c r="H434" s="29"/>
      <c r="I434" s="29"/>
      <c r="J434" s="29"/>
      <c r="K434" s="29"/>
      <c r="L434" s="29"/>
      <c r="M434" s="29"/>
      <c r="N434" s="31" t="str">
        <f t="shared" si="31"/>
        <v/>
      </c>
    </row>
    <row r="435" spans="1:14" x14ac:dyDescent="0.2">
      <c r="A435" t="str">
        <f>IFERROR(IF(AND(A430=A431,A431=A432,A432=A433,A433=A434),IF(A434+1&gt;MATCH(0,Input_Lieferant!$B$9:$B$158,-1),"",A434+1),A434),"")</f>
        <v/>
      </c>
      <c r="B435" s="29"/>
      <c r="C435" s="29" t="str">
        <f t="shared" si="29"/>
        <v/>
      </c>
      <c r="D435" s="235" t="str">
        <f t="shared" si="28"/>
        <v/>
      </c>
      <c r="E435" s="29"/>
      <c r="G435" s="29" t="str">
        <f t="shared" si="30"/>
        <v/>
      </c>
      <c r="H435" s="29"/>
      <c r="I435" s="29"/>
      <c r="J435" s="29"/>
      <c r="K435" s="29"/>
      <c r="L435" s="29"/>
      <c r="M435" s="29"/>
      <c r="N435" s="31" t="str">
        <f t="shared" si="31"/>
        <v/>
      </c>
    </row>
    <row r="436" spans="1:14" x14ac:dyDescent="0.2">
      <c r="A436" t="str">
        <f>IFERROR(IF(AND(A431=A432,A432=A433,A433=A434,A434=A435),IF(A435+1&gt;MATCH(0,Input_Lieferant!$B$9:$B$158,-1),"",A435+1),A435),"")</f>
        <v/>
      </c>
      <c r="B436" s="29"/>
      <c r="C436" s="29" t="str">
        <f t="shared" si="29"/>
        <v/>
      </c>
      <c r="D436" s="235" t="str">
        <f t="shared" si="28"/>
        <v/>
      </c>
      <c r="E436" s="29"/>
      <c r="G436" s="29" t="str">
        <f t="shared" si="30"/>
        <v/>
      </c>
      <c r="H436" s="29"/>
      <c r="I436" s="29"/>
      <c r="J436" s="29"/>
      <c r="K436" s="29"/>
      <c r="L436" s="29"/>
      <c r="M436" s="29"/>
      <c r="N436" s="31" t="str">
        <f t="shared" si="31"/>
        <v/>
      </c>
    </row>
    <row r="437" spans="1:14" x14ac:dyDescent="0.2">
      <c r="A437" t="str">
        <f>IFERROR(IF(AND(A432=A433,A433=A434,A434=A435,A435=A436),IF(A436+1&gt;MATCH(0,Input_Lieferant!$B$9:$B$158,-1),"",A436+1),A436),"")</f>
        <v/>
      </c>
      <c r="B437" s="29"/>
      <c r="C437" s="29" t="str">
        <f t="shared" si="29"/>
        <v/>
      </c>
      <c r="D437" s="235" t="str">
        <f t="shared" si="28"/>
        <v/>
      </c>
      <c r="E437" s="29"/>
      <c r="G437" s="29" t="str">
        <f t="shared" si="30"/>
        <v/>
      </c>
      <c r="H437" s="29"/>
      <c r="I437" s="29"/>
      <c r="J437" s="29"/>
      <c r="K437" s="29"/>
      <c r="L437" s="29"/>
      <c r="M437" s="29"/>
      <c r="N437" s="31" t="str">
        <f t="shared" si="31"/>
        <v/>
      </c>
    </row>
    <row r="438" spans="1:14" x14ac:dyDescent="0.2">
      <c r="A438" t="str">
        <f>IFERROR(IF(AND(A433=A434,A434=A435,A435=A436,A436=A437),IF(A437+1&gt;MATCH(0,Input_Lieferant!$B$9:$B$158,-1),"",A437+1),A437),"")</f>
        <v/>
      </c>
      <c r="B438" s="29"/>
      <c r="C438" s="29" t="str">
        <f t="shared" si="29"/>
        <v/>
      </c>
      <c r="D438" s="235" t="str">
        <f t="shared" si="28"/>
        <v/>
      </c>
      <c r="E438" s="29"/>
      <c r="G438" s="29" t="str">
        <f t="shared" si="30"/>
        <v/>
      </c>
      <c r="H438" s="29"/>
      <c r="I438" s="29"/>
      <c r="J438" s="29"/>
      <c r="K438" s="29"/>
      <c r="L438" s="29"/>
      <c r="M438" s="29"/>
      <c r="N438" s="31" t="str">
        <f t="shared" si="31"/>
        <v/>
      </c>
    </row>
    <row r="439" spans="1:14" x14ac:dyDescent="0.2">
      <c r="A439" t="str">
        <f>IFERROR(IF(AND(A434=A435,A435=A436,A436=A437,A437=A438),IF(A438+1&gt;MATCH(0,Input_Lieferant!$B$9:$B$158,-1),"",A438+1),A438),"")</f>
        <v/>
      </c>
      <c r="B439" s="29"/>
      <c r="C439" s="29" t="str">
        <f t="shared" si="29"/>
        <v/>
      </c>
      <c r="D439" s="235" t="str">
        <f t="shared" si="28"/>
        <v/>
      </c>
      <c r="E439" s="29"/>
      <c r="G439" s="29" t="str">
        <f t="shared" si="30"/>
        <v/>
      </c>
      <c r="H439" s="29"/>
      <c r="I439" s="29"/>
      <c r="J439" s="29"/>
      <c r="K439" s="29"/>
      <c r="L439" s="29"/>
      <c r="M439" s="29"/>
      <c r="N439" s="31" t="str">
        <f t="shared" si="31"/>
        <v/>
      </c>
    </row>
    <row r="440" spans="1:14" x14ac:dyDescent="0.2">
      <c r="A440" t="str">
        <f>IFERROR(IF(AND(A435=A436,A436=A437,A437=A438,A438=A439),IF(A439+1&gt;MATCH(0,Input_Lieferant!$B$9:$B$158,-1),"",A439+1),A439),"")</f>
        <v/>
      </c>
      <c r="B440" s="29"/>
      <c r="C440" s="29" t="str">
        <f t="shared" si="29"/>
        <v/>
      </c>
      <c r="D440" s="235" t="str">
        <f t="shared" si="28"/>
        <v/>
      </c>
      <c r="E440" s="29"/>
      <c r="G440" s="29" t="str">
        <f t="shared" si="30"/>
        <v/>
      </c>
      <c r="H440" s="29"/>
      <c r="I440" s="29"/>
      <c r="J440" s="29"/>
      <c r="K440" s="29"/>
      <c r="L440" s="29"/>
      <c r="M440" s="29"/>
      <c r="N440" s="31" t="str">
        <f t="shared" si="31"/>
        <v/>
      </c>
    </row>
    <row r="441" spans="1:14" x14ac:dyDescent="0.2">
      <c r="A441" t="str">
        <f>IFERROR(IF(AND(A436=A437,A437=A438,A438=A439,A439=A440),IF(A440+1&gt;MATCH(0,Input_Lieferant!$B$9:$B$158,-1),"",A440+1),A440),"")</f>
        <v/>
      </c>
      <c r="B441" s="29"/>
      <c r="C441" s="29" t="str">
        <f t="shared" si="29"/>
        <v/>
      </c>
      <c r="D441" s="235" t="str">
        <f t="shared" si="28"/>
        <v/>
      </c>
      <c r="E441" s="29"/>
      <c r="G441" s="29" t="str">
        <f t="shared" si="30"/>
        <v/>
      </c>
      <c r="H441" s="29"/>
      <c r="I441" s="29"/>
      <c r="J441" s="29"/>
      <c r="K441" s="29"/>
      <c r="L441" s="29"/>
      <c r="M441" s="29"/>
      <c r="N441" s="31" t="str">
        <f t="shared" si="31"/>
        <v/>
      </c>
    </row>
    <row r="442" spans="1:14" x14ac:dyDescent="0.2">
      <c r="A442" t="str">
        <f>IFERROR(IF(AND(A437=A438,A438=A439,A439=A440,A440=A441),IF(A441+1&gt;MATCH(0,Input_Lieferant!$B$9:$B$158,-1),"",A441+1),A441),"")</f>
        <v/>
      </c>
      <c r="B442" s="29"/>
      <c r="C442" s="29" t="str">
        <f t="shared" si="29"/>
        <v/>
      </c>
      <c r="D442" s="235" t="str">
        <f t="shared" si="28"/>
        <v/>
      </c>
      <c r="E442" s="29"/>
      <c r="G442" s="29" t="str">
        <f t="shared" si="30"/>
        <v/>
      </c>
      <c r="H442" s="29"/>
      <c r="I442" s="29"/>
      <c r="J442" s="29"/>
      <c r="K442" s="29"/>
      <c r="L442" s="29"/>
      <c r="M442" s="29"/>
      <c r="N442" s="31" t="str">
        <f t="shared" si="31"/>
        <v/>
      </c>
    </row>
    <row r="443" spans="1:14" x14ac:dyDescent="0.2">
      <c r="A443" t="str">
        <f>IFERROR(IF(AND(A438=A439,A439=A440,A440=A441,A441=A442),IF(A442+1&gt;MATCH(0,Input_Lieferant!$B$9:$B$158,-1),"",A442+1),A442),"")</f>
        <v/>
      </c>
      <c r="B443" s="29"/>
      <c r="C443" s="29" t="str">
        <f t="shared" si="29"/>
        <v/>
      </c>
      <c r="D443" s="235" t="str">
        <f t="shared" si="28"/>
        <v/>
      </c>
      <c r="E443" s="29"/>
      <c r="G443" s="29" t="str">
        <f t="shared" si="30"/>
        <v/>
      </c>
      <c r="H443" s="29"/>
      <c r="I443" s="29"/>
      <c r="J443" s="29"/>
      <c r="K443" s="29"/>
      <c r="L443" s="29"/>
      <c r="M443" s="29"/>
      <c r="N443" s="31" t="str">
        <f t="shared" si="31"/>
        <v/>
      </c>
    </row>
    <row r="444" spans="1:14" x14ac:dyDescent="0.2">
      <c r="A444" t="str">
        <f>IFERROR(IF(AND(A439=A440,A440=A441,A441=A442,A442=A443),IF(A443+1&gt;MATCH(0,Input_Lieferant!$B$9:$B$158,-1),"",A443+1),A443),"")</f>
        <v/>
      </c>
      <c r="B444" s="29"/>
      <c r="C444" s="29" t="str">
        <f t="shared" si="29"/>
        <v/>
      </c>
      <c r="D444" s="235" t="str">
        <f t="shared" si="28"/>
        <v/>
      </c>
      <c r="E444" s="29"/>
      <c r="G444" s="29" t="str">
        <f t="shared" si="30"/>
        <v/>
      </c>
      <c r="H444" s="29"/>
      <c r="I444" s="29"/>
      <c r="J444" s="29"/>
      <c r="K444" s="29"/>
      <c r="L444" s="29"/>
      <c r="M444" s="29"/>
      <c r="N444" s="31" t="str">
        <f t="shared" si="31"/>
        <v/>
      </c>
    </row>
    <row r="445" spans="1:14" x14ac:dyDescent="0.2">
      <c r="A445" t="str">
        <f>IFERROR(IF(AND(A440=A441,A441=A442,A442=A443,A443=A444),IF(A444+1&gt;MATCH(0,Input_Lieferant!$B$9:$B$158,-1),"",A444+1),A444),"")</f>
        <v/>
      </c>
      <c r="B445" s="29"/>
      <c r="C445" s="29" t="str">
        <f t="shared" si="29"/>
        <v/>
      </c>
      <c r="D445" s="235" t="str">
        <f t="shared" si="28"/>
        <v/>
      </c>
      <c r="E445" s="29"/>
      <c r="G445" s="29" t="str">
        <f t="shared" si="30"/>
        <v/>
      </c>
      <c r="H445" s="29"/>
      <c r="I445" s="29"/>
      <c r="J445" s="29"/>
      <c r="K445" s="29"/>
      <c r="L445" s="29"/>
      <c r="M445" s="29"/>
      <c r="N445" s="31" t="str">
        <f t="shared" si="31"/>
        <v/>
      </c>
    </row>
    <row r="446" spans="1:14" x14ac:dyDescent="0.2">
      <c r="A446" t="str">
        <f>IFERROR(IF(AND(A441=A442,A442=A443,A443=A444,A444=A445),IF(A445+1&gt;MATCH(0,Input_Lieferant!$B$9:$B$158,-1),"",A445+1),A445),"")</f>
        <v/>
      </c>
      <c r="B446" s="29"/>
      <c r="C446" s="29" t="str">
        <f t="shared" si="29"/>
        <v/>
      </c>
      <c r="D446" s="235" t="str">
        <f t="shared" si="28"/>
        <v/>
      </c>
      <c r="E446" s="29"/>
      <c r="G446" s="29" t="str">
        <f t="shared" si="30"/>
        <v/>
      </c>
      <c r="H446" s="29"/>
      <c r="I446" s="29"/>
      <c r="J446" s="29"/>
      <c r="K446" s="29"/>
      <c r="L446" s="29"/>
      <c r="M446" s="29"/>
      <c r="N446" s="31" t="str">
        <f t="shared" si="31"/>
        <v/>
      </c>
    </row>
    <row r="447" spans="1:14" x14ac:dyDescent="0.2">
      <c r="A447" t="str">
        <f>IFERROR(IF(AND(A442=A443,A443=A444,A444=A445,A445=A446),IF(A446+1&gt;MATCH(0,Input_Lieferant!$B$9:$B$158,-1),"",A446+1),A446),"")</f>
        <v/>
      </c>
      <c r="B447" s="29"/>
      <c r="C447" s="29" t="str">
        <f t="shared" si="29"/>
        <v/>
      </c>
      <c r="D447" s="235" t="str">
        <f t="shared" si="28"/>
        <v/>
      </c>
      <c r="E447" s="29"/>
      <c r="G447" s="29" t="str">
        <f t="shared" si="30"/>
        <v/>
      </c>
      <c r="H447" s="29"/>
      <c r="I447" s="29"/>
      <c r="J447" s="29"/>
      <c r="K447" s="29"/>
      <c r="L447" s="29"/>
      <c r="M447" s="29"/>
      <c r="N447" s="31" t="str">
        <f t="shared" si="31"/>
        <v/>
      </c>
    </row>
    <row r="448" spans="1:14" x14ac:dyDescent="0.2">
      <c r="A448" t="str">
        <f>IFERROR(IF(AND(A443=A444,A444=A445,A445=A446,A446=A447),IF(A447+1&gt;MATCH(0,Input_Lieferant!$B$9:$B$158,-1),"",A447+1),A447),"")</f>
        <v/>
      </c>
      <c r="B448" s="29"/>
      <c r="C448" s="29" t="str">
        <f t="shared" si="29"/>
        <v/>
      </c>
      <c r="D448" s="235" t="str">
        <f t="shared" si="28"/>
        <v/>
      </c>
      <c r="E448" s="29"/>
      <c r="G448" s="29" t="str">
        <f t="shared" si="30"/>
        <v/>
      </c>
      <c r="H448" s="29"/>
      <c r="I448" s="29"/>
      <c r="J448" s="29"/>
      <c r="K448" s="29"/>
      <c r="L448" s="29"/>
      <c r="M448" s="29"/>
      <c r="N448" s="31" t="str">
        <f t="shared" si="31"/>
        <v/>
      </c>
    </row>
    <row r="449" spans="1:14" x14ac:dyDescent="0.2">
      <c r="A449" t="str">
        <f>IFERROR(IF(AND(A444=A445,A445=A446,A446=A447,A447=A448),IF(A448+1&gt;MATCH(0,Input_Lieferant!$B$9:$B$158,-1),"",A448+1),A448),"")</f>
        <v/>
      </c>
      <c r="B449" s="29"/>
      <c r="C449" s="29" t="str">
        <f t="shared" si="29"/>
        <v/>
      </c>
      <c r="D449" s="235" t="str">
        <f t="shared" si="28"/>
        <v/>
      </c>
      <c r="E449" s="29"/>
      <c r="G449" s="29" t="str">
        <f t="shared" si="30"/>
        <v/>
      </c>
      <c r="H449" s="29"/>
      <c r="I449" s="29"/>
      <c r="J449" s="29"/>
      <c r="K449" s="29"/>
      <c r="L449" s="29"/>
      <c r="M449" s="29"/>
      <c r="N449" s="31" t="str">
        <f t="shared" si="31"/>
        <v/>
      </c>
    </row>
    <row r="450" spans="1:14" x14ac:dyDescent="0.2">
      <c r="A450" t="str">
        <f>IFERROR(IF(AND(A445=A446,A446=A447,A447=A448,A448=A449),IF(A449+1&gt;MATCH(0,Input_Lieferant!$B$9:$B$158,-1),"",A449+1),A449),"")</f>
        <v/>
      </c>
      <c r="B450" s="29"/>
      <c r="C450" s="29" t="str">
        <f t="shared" si="29"/>
        <v/>
      </c>
      <c r="D450" s="235" t="str">
        <f t="shared" si="28"/>
        <v/>
      </c>
      <c r="E450" s="29"/>
      <c r="G450" s="29" t="str">
        <f t="shared" si="30"/>
        <v/>
      </c>
      <c r="H450" s="29"/>
      <c r="I450" s="29"/>
      <c r="J450" s="29"/>
      <c r="K450" s="29"/>
      <c r="L450" s="29"/>
      <c r="M450" s="29"/>
      <c r="N450" s="31" t="str">
        <f t="shared" si="31"/>
        <v/>
      </c>
    </row>
    <row r="451" spans="1:14" x14ac:dyDescent="0.2">
      <c r="A451" t="str">
        <f>IFERROR(IF(AND(A446=A447,A447=A448,A448=A449,A449=A450),IF(A450+1&gt;MATCH(0,Input_Lieferant!$B$9:$B$158,-1),"",A450+1),A450),"")</f>
        <v/>
      </c>
      <c r="B451" s="29"/>
      <c r="C451" s="29" t="str">
        <f t="shared" si="29"/>
        <v/>
      </c>
      <c r="D451" s="235" t="str">
        <f t="shared" si="28"/>
        <v/>
      </c>
      <c r="E451" s="29"/>
      <c r="G451" s="29" t="str">
        <f t="shared" si="30"/>
        <v/>
      </c>
      <c r="H451" s="29"/>
      <c r="I451" s="29"/>
      <c r="J451" s="29"/>
      <c r="K451" s="29"/>
      <c r="L451" s="29"/>
      <c r="M451" s="29"/>
      <c r="N451" s="31" t="str">
        <f t="shared" si="31"/>
        <v/>
      </c>
    </row>
    <row r="452" spans="1:14" x14ac:dyDescent="0.2">
      <c r="A452" t="str">
        <f>IFERROR(IF(AND(A447=A448,A448=A449,A449=A450,A450=A451),IF(A451+1&gt;MATCH(0,Input_Lieferant!$B$9:$B$158,-1),"",A451+1),A451),"")</f>
        <v/>
      </c>
      <c r="B452" s="29"/>
      <c r="C452" s="29" t="str">
        <f t="shared" si="29"/>
        <v/>
      </c>
      <c r="D452" s="235" t="str">
        <f t="shared" si="28"/>
        <v/>
      </c>
      <c r="E452" s="29"/>
      <c r="G452" s="29" t="str">
        <f t="shared" si="30"/>
        <v/>
      </c>
      <c r="H452" s="29"/>
      <c r="I452" s="29"/>
      <c r="J452" s="29"/>
      <c r="K452" s="29"/>
      <c r="L452" s="29"/>
      <c r="M452" s="29"/>
      <c r="N452" s="31" t="str">
        <f t="shared" si="31"/>
        <v/>
      </c>
    </row>
    <row r="453" spans="1:14" x14ac:dyDescent="0.2">
      <c r="A453" t="str">
        <f>IFERROR(IF(AND(A448=A449,A449=A450,A450=A451,A451=A452),IF(A452+1&gt;MATCH(0,Input_Lieferant!$B$9:$B$158,-1),"",A452+1),A452),"")</f>
        <v/>
      </c>
      <c r="B453" s="29"/>
      <c r="C453" s="29" t="str">
        <f t="shared" si="29"/>
        <v/>
      </c>
      <c r="D453" s="235" t="str">
        <f t="shared" ref="D453" si="32">IF(LEN(A453)&gt;0,"0000","")</f>
        <v/>
      </c>
      <c r="E453" s="29"/>
      <c r="G453" s="29" t="str">
        <f t="shared" si="30"/>
        <v/>
      </c>
      <c r="H453" s="29"/>
      <c r="I453" s="29"/>
      <c r="J453" s="29"/>
      <c r="K453" s="29"/>
      <c r="L453" s="29"/>
      <c r="M453" s="29"/>
      <c r="N453" s="31" t="str">
        <f t="shared" si="31"/>
        <v/>
      </c>
    </row>
    <row r="454" spans="1:14" x14ac:dyDescent="0.2">
      <c r="A454" s="88"/>
      <c r="B454" s="88"/>
      <c r="C454" s="88"/>
      <c r="D454" s="88"/>
      <c r="E454" s="88"/>
      <c r="F454" s="88"/>
      <c r="G454" s="88"/>
      <c r="H454" s="88"/>
      <c r="I454" s="88"/>
      <c r="J454" s="88"/>
      <c r="K454" s="88"/>
      <c r="L454" s="88"/>
      <c r="M454" s="88"/>
      <c r="N454" s="88"/>
    </row>
  </sheetData>
  <sheetProtection formatRows="0" selectLockedCells="1" selectUnlockedCells="1"/>
  <phoneticPr fontId="23" type="noConversion"/>
  <pageMargins left="0.7" right="0.7" top="0.75" bottom="0.75" header="0.3" footer="0.3"/>
  <pageSetup orientation="portrait" r:id="rId1"/>
  <customProperties>
    <customPr name="EpmWorksheetKeyString_GUID" r:id="rId2"/>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DCC07-2AE3-402B-AF0E-259366C12F26}">
  <sheetPr codeName="Sheet12">
    <tabColor rgb="FF92D050"/>
  </sheetPr>
  <dimension ref="A1:O162"/>
  <sheetViews>
    <sheetView zoomScale="85" zoomScaleNormal="85" workbookViewId="0">
      <pane ySplit="2" topLeftCell="A3" activePane="bottomLeft" state="frozen"/>
      <selection activeCell="F2" sqref="F2:F151"/>
      <selection pane="bottomLeft" activeCell="F2" sqref="F2:F151"/>
    </sheetView>
  </sheetViews>
  <sheetFormatPr baseColWidth="10" defaultColWidth="9.1640625" defaultRowHeight="15" x14ac:dyDescent="0.2"/>
  <cols>
    <col min="1" max="2" width="0" style="264" hidden="1" customWidth="1"/>
    <col min="3" max="4" width="9.1640625" style="268"/>
    <col min="5" max="15" width="0" style="264" hidden="1" customWidth="1"/>
    <col min="16" max="16384" width="9.1640625" style="260"/>
  </cols>
  <sheetData>
    <row r="1" spans="1:15" ht="181" hidden="1" x14ac:dyDescent="0.2">
      <c r="A1" s="259" t="s">
        <v>33748</v>
      </c>
      <c r="B1" s="259" t="s">
        <v>68</v>
      </c>
      <c r="C1" s="265" t="s">
        <v>33749</v>
      </c>
      <c r="D1" s="265" t="s">
        <v>33750</v>
      </c>
      <c r="E1" s="259" t="s">
        <v>33751</v>
      </c>
      <c r="F1" s="259" t="s">
        <v>33751</v>
      </c>
      <c r="G1" s="259" t="s">
        <v>33751</v>
      </c>
      <c r="H1" s="259" t="s">
        <v>33751</v>
      </c>
      <c r="I1" s="259" t="s">
        <v>33751</v>
      </c>
      <c r="J1" s="259" t="s">
        <v>33751</v>
      </c>
      <c r="K1" s="259" t="s">
        <v>33751</v>
      </c>
      <c r="L1" s="259" t="s">
        <v>33751</v>
      </c>
      <c r="M1" s="259" t="s">
        <v>33751</v>
      </c>
      <c r="N1" s="259" t="s">
        <v>33752</v>
      </c>
      <c r="O1" s="259" t="s">
        <v>33753</v>
      </c>
    </row>
    <row r="2" spans="1:15" x14ac:dyDescent="0.2">
      <c r="A2" s="261" t="s">
        <v>33754</v>
      </c>
      <c r="B2" s="262" t="s">
        <v>68</v>
      </c>
      <c r="C2" s="266" t="s">
        <v>1</v>
      </c>
      <c r="D2" s="266" t="s">
        <v>33755</v>
      </c>
      <c r="E2" s="263" t="s">
        <v>33756</v>
      </c>
      <c r="F2" s="263" t="s">
        <v>33757</v>
      </c>
      <c r="G2" s="263" t="s">
        <v>33758</v>
      </c>
      <c r="H2" s="263" t="s">
        <v>33759</v>
      </c>
      <c r="I2" s="263" t="s">
        <v>33760</v>
      </c>
      <c r="J2" s="263" t="s">
        <v>33761</v>
      </c>
      <c r="K2" s="263" t="s">
        <v>33762</v>
      </c>
      <c r="L2" s="263" t="s">
        <v>33763</v>
      </c>
      <c r="M2" s="263" t="s">
        <v>33764</v>
      </c>
      <c r="N2" s="263" t="s">
        <v>33765</v>
      </c>
      <c r="O2" s="262" t="s">
        <v>53</v>
      </c>
    </row>
    <row r="3" spans="1:15" x14ac:dyDescent="0.2">
      <c r="A3" s="264" t="s">
        <v>178</v>
      </c>
      <c r="B3" s="264" t="s">
        <v>178</v>
      </c>
      <c r="C3" s="267">
        <f>IF(Input_Lieferant!B9="","",Input_Lieferant!B9)</f>
        <v>1</v>
      </c>
      <c r="D3" s="267" t="str">
        <f>IF(C3&lt;&gt;"", "CH", "")</f>
        <v>CH</v>
      </c>
      <c r="E3" s="264" t="s">
        <v>178</v>
      </c>
      <c r="F3" s="264" t="s">
        <v>178</v>
      </c>
      <c r="G3" s="264" t="s">
        <v>178</v>
      </c>
      <c r="H3" s="264" t="s">
        <v>178</v>
      </c>
      <c r="I3" s="264" t="s">
        <v>178</v>
      </c>
      <c r="J3" s="264" t="s">
        <v>178</v>
      </c>
      <c r="K3" s="264" t="s">
        <v>178</v>
      </c>
      <c r="L3" s="264" t="s">
        <v>178</v>
      </c>
      <c r="M3" s="264" t="s">
        <v>178</v>
      </c>
      <c r="N3" s="264" t="s">
        <v>178</v>
      </c>
      <c r="O3" s="264" t="s">
        <v>266</v>
      </c>
    </row>
    <row r="4" spans="1:15" x14ac:dyDescent="0.2">
      <c r="A4" s="264" t="s">
        <v>178</v>
      </c>
      <c r="B4" s="264" t="s">
        <v>178</v>
      </c>
      <c r="C4" s="267">
        <f>IF(Input_Lieferant!B10="","",Input_Lieferant!B10)</f>
        <v>2</v>
      </c>
      <c r="D4" s="267" t="str">
        <f t="shared" ref="D4:D67" si="0">IF(C4&lt;&gt;"", "CH", "")</f>
        <v>CH</v>
      </c>
      <c r="E4" s="264" t="s">
        <v>178</v>
      </c>
      <c r="F4" s="264" t="s">
        <v>178</v>
      </c>
      <c r="G4" s="264" t="s">
        <v>178</v>
      </c>
      <c r="H4" s="264" t="s">
        <v>178</v>
      </c>
      <c r="I4" s="264" t="s">
        <v>178</v>
      </c>
      <c r="J4" s="264" t="s">
        <v>178</v>
      </c>
      <c r="K4" s="264" t="s">
        <v>178</v>
      </c>
      <c r="L4" s="264" t="s">
        <v>178</v>
      </c>
      <c r="M4" s="264" t="s">
        <v>178</v>
      </c>
      <c r="N4" s="264" t="s">
        <v>178</v>
      </c>
      <c r="O4" s="264" t="s">
        <v>266</v>
      </c>
    </row>
    <row r="5" spans="1:15" x14ac:dyDescent="0.2">
      <c r="A5" s="264" t="s">
        <v>178</v>
      </c>
      <c r="B5" s="264" t="s">
        <v>178</v>
      </c>
      <c r="C5" s="267">
        <f>IF(Input_Lieferant!B11="","",Input_Lieferant!B11)</f>
        <v>3</v>
      </c>
      <c r="D5" s="267" t="str">
        <f t="shared" si="0"/>
        <v>CH</v>
      </c>
      <c r="E5" s="264" t="s">
        <v>178</v>
      </c>
      <c r="F5" s="264" t="s">
        <v>178</v>
      </c>
      <c r="G5" s="264" t="s">
        <v>178</v>
      </c>
      <c r="H5" s="264" t="s">
        <v>178</v>
      </c>
      <c r="I5" s="264" t="s">
        <v>178</v>
      </c>
      <c r="J5" s="264" t="s">
        <v>178</v>
      </c>
      <c r="K5" s="264" t="s">
        <v>178</v>
      </c>
      <c r="L5" s="264" t="s">
        <v>178</v>
      </c>
      <c r="M5" s="264" t="s">
        <v>178</v>
      </c>
      <c r="N5" s="264" t="s">
        <v>178</v>
      </c>
      <c r="O5" s="264" t="s">
        <v>266</v>
      </c>
    </row>
    <row r="6" spans="1:15" x14ac:dyDescent="0.2">
      <c r="C6" s="267">
        <f>IF(Input_Lieferant!B12="","",Input_Lieferant!B12)</f>
        <v>4</v>
      </c>
      <c r="D6" s="267" t="str">
        <f t="shared" si="0"/>
        <v>CH</v>
      </c>
    </row>
    <row r="7" spans="1:15" x14ac:dyDescent="0.2">
      <c r="C7" s="267" t="str">
        <f>IF(Input_Lieferant!B13="","",Input_Lieferant!B13)</f>
        <v/>
      </c>
      <c r="D7" s="267" t="str">
        <f t="shared" si="0"/>
        <v/>
      </c>
    </row>
    <row r="8" spans="1:15" x14ac:dyDescent="0.2">
      <c r="C8" s="267" t="str">
        <f>IF(Input_Lieferant!B14="","",Input_Lieferant!B14)</f>
        <v/>
      </c>
      <c r="D8" s="267" t="str">
        <f t="shared" si="0"/>
        <v/>
      </c>
    </row>
    <row r="9" spans="1:15" x14ac:dyDescent="0.2">
      <c r="C9" s="267" t="str">
        <f>IF(Input_Lieferant!B15="","",Input_Lieferant!B15)</f>
        <v/>
      </c>
      <c r="D9" s="267" t="str">
        <f t="shared" si="0"/>
        <v/>
      </c>
    </row>
    <row r="10" spans="1:15" x14ac:dyDescent="0.2">
      <c r="C10" s="267" t="str">
        <f>IF(Input_Lieferant!B16="","",Input_Lieferant!B16)</f>
        <v/>
      </c>
      <c r="D10" s="267" t="str">
        <f t="shared" si="0"/>
        <v/>
      </c>
    </row>
    <row r="11" spans="1:15" x14ac:dyDescent="0.2">
      <c r="C11" s="267" t="str">
        <f>IF(Input_Lieferant!B17="","",Input_Lieferant!B17)</f>
        <v/>
      </c>
      <c r="D11" s="267" t="str">
        <f t="shared" si="0"/>
        <v/>
      </c>
    </row>
    <row r="12" spans="1:15" x14ac:dyDescent="0.2">
      <c r="C12" s="267" t="str">
        <f>IF(Input_Lieferant!B18="","",Input_Lieferant!B18)</f>
        <v/>
      </c>
      <c r="D12" s="267" t="str">
        <f t="shared" si="0"/>
        <v/>
      </c>
    </row>
    <row r="13" spans="1:15" x14ac:dyDescent="0.2">
      <c r="C13" s="267" t="str">
        <f>IF(Input_Lieferant!B19="","",Input_Lieferant!B19)</f>
        <v/>
      </c>
      <c r="D13" s="267" t="str">
        <f t="shared" si="0"/>
        <v/>
      </c>
    </row>
    <row r="14" spans="1:15" x14ac:dyDescent="0.2">
      <c r="C14" s="267" t="str">
        <f>IF(Input_Lieferant!B20="","",Input_Lieferant!B20)</f>
        <v/>
      </c>
      <c r="D14" s="267" t="str">
        <f t="shared" si="0"/>
        <v/>
      </c>
    </row>
    <row r="15" spans="1:15" x14ac:dyDescent="0.2">
      <c r="C15" s="267" t="str">
        <f>IF(Input_Lieferant!B21="","",Input_Lieferant!B21)</f>
        <v/>
      </c>
      <c r="D15" s="267" t="str">
        <f t="shared" si="0"/>
        <v/>
      </c>
    </row>
    <row r="16" spans="1:15" x14ac:dyDescent="0.2">
      <c r="C16" s="267" t="str">
        <f>IF(Input_Lieferant!B22="","",Input_Lieferant!B22)</f>
        <v/>
      </c>
      <c r="D16" s="267" t="str">
        <f t="shared" si="0"/>
        <v/>
      </c>
    </row>
    <row r="17" spans="3:4" x14ac:dyDescent="0.2">
      <c r="C17" s="267" t="str">
        <f>IF(Input_Lieferant!B23="","",Input_Lieferant!B23)</f>
        <v/>
      </c>
      <c r="D17" s="267" t="str">
        <f t="shared" si="0"/>
        <v/>
      </c>
    </row>
    <row r="18" spans="3:4" x14ac:dyDescent="0.2">
      <c r="C18" s="267" t="str">
        <f>IF(Input_Lieferant!B24="","",Input_Lieferant!B24)</f>
        <v/>
      </c>
      <c r="D18" s="267" t="str">
        <f t="shared" si="0"/>
        <v/>
      </c>
    </row>
    <row r="19" spans="3:4" x14ac:dyDescent="0.2">
      <c r="C19" s="267" t="str">
        <f>IF(Input_Lieferant!B25="","",Input_Lieferant!B25)</f>
        <v/>
      </c>
      <c r="D19" s="267" t="str">
        <f t="shared" si="0"/>
        <v/>
      </c>
    </row>
    <row r="20" spans="3:4" x14ac:dyDescent="0.2">
      <c r="C20" s="267" t="str">
        <f>IF(Input_Lieferant!B26="","",Input_Lieferant!B26)</f>
        <v/>
      </c>
      <c r="D20" s="267" t="str">
        <f t="shared" si="0"/>
        <v/>
      </c>
    </row>
    <row r="21" spans="3:4" x14ac:dyDescent="0.2">
      <c r="C21" s="267" t="str">
        <f>IF(Input_Lieferant!B27="","",Input_Lieferant!B27)</f>
        <v/>
      </c>
      <c r="D21" s="267" t="str">
        <f t="shared" si="0"/>
        <v/>
      </c>
    </row>
    <row r="22" spans="3:4" x14ac:dyDescent="0.2">
      <c r="C22" s="267" t="str">
        <f>IF(Input_Lieferant!B28="","",Input_Lieferant!B28)</f>
        <v/>
      </c>
      <c r="D22" s="267" t="str">
        <f t="shared" si="0"/>
        <v/>
      </c>
    </row>
    <row r="23" spans="3:4" x14ac:dyDescent="0.2">
      <c r="C23" s="267" t="str">
        <f>IF(Input_Lieferant!B29="","",Input_Lieferant!B29)</f>
        <v/>
      </c>
      <c r="D23" s="267" t="str">
        <f t="shared" si="0"/>
        <v/>
      </c>
    </row>
    <row r="24" spans="3:4" x14ac:dyDescent="0.2">
      <c r="C24" s="267" t="str">
        <f>IF(Input_Lieferant!B30="","",Input_Lieferant!B30)</f>
        <v/>
      </c>
      <c r="D24" s="267" t="str">
        <f t="shared" si="0"/>
        <v/>
      </c>
    </row>
    <row r="25" spans="3:4" x14ac:dyDescent="0.2">
      <c r="C25" s="267" t="str">
        <f>IF(Input_Lieferant!B31="","",Input_Lieferant!B31)</f>
        <v/>
      </c>
      <c r="D25" s="267" t="str">
        <f t="shared" si="0"/>
        <v/>
      </c>
    </row>
    <row r="26" spans="3:4" x14ac:dyDescent="0.2">
      <c r="C26" s="267" t="str">
        <f>IF(Input_Lieferant!B32="","",Input_Lieferant!B32)</f>
        <v/>
      </c>
      <c r="D26" s="267" t="str">
        <f t="shared" si="0"/>
        <v/>
      </c>
    </row>
    <row r="27" spans="3:4" x14ac:dyDescent="0.2">
      <c r="C27" s="267" t="str">
        <f>IF(Input_Lieferant!B33="","",Input_Lieferant!B33)</f>
        <v/>
      </c>
      <c r="D27" s="267" t="str">
        <f t="shared" si="0"/>
        <v/>
      </c>
    </row>
    <row r="28" spans="3:4" x14ac:dyDescent="0.2">
      <c r="C28" s="267" t="str">
        <f>IF(Input_Lieferant!B34="","",Input_Lieferant!B34)</f>
        <v/>
      </c>
      <c r="D28" s="267" t="str">
        <f t="shared" si="0"/>
        <v/>
      </c>
    </row>
    <row r="29" spans="3:4" x14ac:dyDescent="0.2">
      <c r="C29" s="267" t="str">
        <f>IF(Input_Lieferant!B35="","",Input_Lieferant!B35)</f>
        <v/>
      </c>
      <c r="D29" s="267" t="str">
        <f t="shared" si="0"/>
        <v/>
      </c>
    </row>
    <row r="30" spans="3:4" x14ac:dyDescent="0.2">
      <c r="C30" s="267" t="str">
        <f>IF(Input_Lieferant!B36="","",Input_Lieferant!B36)</f>
        <v/>
      </c>
      <c r="D30" s="267" t="str">
        <f t="shared" si="0"/>
        <v/>
      </c>
    </row>
    <row r="31" spans="3:4" x14ac:dyDescent="0.2">
      <c r="C31" s="267" t="str">
        <f>IF(Input_Lieferant!B37="","",Input_Lieferant!B37)</f>
        <v/>
      </c>
      <c r="D31" s="267" t="str">
        <f t="shared" si="0"/>
        <v/>
      </c>
    </row>
    <row r="32" spans="3:4" x14ac:dyDescent="0.2">
      <c r="C32" s="267" t="str">
        <f>IF(Input_Lieferant!B38="","",Input_Lieferant!B38)</f>
        <v/>
      </c>
      <c r="D32" s="267" t="str">
        <f t="shared" si="0"/>
        <v/>
      </c>
    </row>
    <row r="33" spans="3:4" x14ac:dyDescent="0.2">
      <c r="C33" s="267" t="str">
        <f>IF(Input_Lieferant!B39="","",Input_Lieferant!B39)</f>
        <v/>
      </c>
      <c r="D33" s="267" t="str">
        <f t="shared" si="0"/>
        <v/>
      </c>
    </row>
    <row r="34" spans="3:4" x14ac:dyDescent="0.2">
      <c r="C34" s="267" t="str">
        <f>IF(Input_Lieferant!B40="","",Input_Lieferant!B40)</f>
        <v/>
      </c>
      <c r="D34" s="267" t="str">
        <f t="shared" si="0"/>
        <v/>
      </c>
    </row>
    <row r="35" spans="3:4" x14ac:dyDescent="0.2">
      <c r="C35" s="267" t="str">
        <f>IF(Input_Lieferant!B41="","",Input_Lieferant!B41)</f>
        <v/>
      </c>
      <c r="D35" s="267" t="str">
        <f t="shared" si="0"/>
        <v/>
      </c>
    </row>
    <row r="36" spans="3:4" x14ac:dyDescent="0.2">
      <c r="C36" s="267" t="str">
        <f>IF(Input_Lieferant!B42="","",Input_Lieferant!B42)</f>
        <v/>
      </c>
      <c r="D36" s="267" t="str">
        <f t="shared" si="0"/>
        <v/>
      </c>
    </row>
    <row r="37" spans="3:4" x14ac:dyDescent="0.2">
      <c r="C37" s="267" t="str">
        <f>IF(Input_Lieferant!B43="","",Input_Lieferant!B43)</f>
        <v/>
      </c>
      <c r="D37" s="267" t="str">
        <f t="shared" si="0"/>
        <v/>
      </c>
    </row>
    <row r="38" spans="3:4" x14ac:dyDescent="0.2">
      <c r="C38" s="267" t="str">
        <f>IF(Input_Lieferant!B44="","",Input_Lieferant!B44)</f>
        <v/>
      </c>
      <c r="D38" s="267" t="str">
        <f t="shared" si="0"/>
        <v/>
      </c>
    </row>
    <row r="39" spans="3:4" x14ac:dyDescent="0.2">
      <c r="C39" s="267" t="str">
        <f>IF(Input_Lieferant!B45="","",Input_Lieferant!B45)</f>
        <v/>
      </c>
      <c r="D39" s="267" t="str">
        <f t="shared" si="0"/>
        <v/>
      </c>
    </row>
    <row r="40" spans="3:4" x14ac:dyDescent="0.2">
      <c r="C40" s="267" t="str">
        <f>IF(Input_Lieferant!B46="","",Input_Lieferant!B46)</f>
        <v/>
      </c>
      <c r="D40" s="267" t="str">
        <f t="shared" si="0"/>
        <v/>
      </c>
    </row>
    <row r="41" spans="3:4" x14ac:dyDescent="0.2">
      <c r="C41" s="267" t="str">
        <f>IF(Input_Lieferant!B47="","",Input_Lieferant!B47)</f>
        <v/>
      </c>
      <c r="D41" s="267" t="str">
        <f t="shared" si="0"/>
        <v/>
      </c>
    </row>
    <row r="42" spans="3:4" x14ac:dyDescent="0.2">
      <c r="C42" s="267" t="str">
        <f>IF(Input_Lieferant!B48="","",Input_Lieferant!B48)</f>
        <v/>
      </c>
      <c r="D42" s="267" t="str">
        <f t="shared" si="0"/>
        <v/>
      </c>
    </row>
    <row r="43" spans="3:4" x14ac:dyDescent="0.2">
      <c r="C43" s="267" t="str">
        <f>IF(Input_Lieferant!B49="","",Input_Lieferant!B49)</f>
        <v/>
      </c>
      <c r="D43" s="267" t="str">
        <f t="shared" si="0"/>
        <v/>
      </c>
    </row>
    <row r="44" spans="3:4" x14ac:dyDescent="0.2">
      <c r="C44" s="267" t="str">
        <f>IF(Input_Lieferant!B50="","",Input_Lieferant!B50)</f>
        <v/>
      </c>
      <c r="D44" s="267" t="str">
        <f t="shared" si="0"/>
        <v/>
      </c>
    </row>
    <row r="45" spans="3:4" x14ac:dyDescent="0.2">
      <c r="C45" s="267" t="str">
        <f>IF(Input_Lieferant!B51="","",Input_Lieferant!B51)</f>
        <v/>
      </c>
      <c r="D45" s="267" t="str">
        <f t="shared" si="0"/>
        <v/>
      </c>
    </row>
    <row r="46" spans="3:4" x14ac:dyDescent="0.2">
      <c r="C46" s="267" t="str">
        <f>IF(Input_Lieferant!B52="","",Input_Lieferant!B52)</f>
        <v/>
      </c>
      <c r="D46" s="267" t="str">
        <f t="shared" si="0"/>
        <v/>
      </c>
    </row>
    <row r="47" spans="3:4" x14ac:dyDescent="0.2">
      <c r="C47" s="267" t="str">
        <f>IF(Input_Lieferant!B53="","",Input_Lieferant!B53)</f>
        <v/>
      </c>
      <c r="D47" s="267" t="str">
        <f t="shared" si="0"/>
        <v/>
      </c>
    </row>
    <row r="48" spans="3:4" x14ac:dyDescent="0.2">
      <c r="C48" s="267" t="str">
        <f>IF(Input_Lieferant!B54="","",Input_Lieferant!B54)</f>
        <v/>
      </c>
      <c r="D48" s="267" t="str">
        <f t="shared" si="0"/>
        <v/>
      </c>
    </row>
    <row r="49" spans="3:4" x14ac:dyDescent="0.2">
      <c r="C49" s="267" t="str">
        <f>IF(Input_Lieferant!B55="","",Input_Lieferant!B55)</f>
        <v/>
      </c>
      <c r="D49" s="267" t="str">
        <f t="shared" si="0"/>
        <v/>
      </c>
    </row>
    <row r="50" spans="3:4" x14ac:dyDescent="0.2">
      <c r="C50" s="267" t="str">
        <f>IF(Input_Lieferant!B56="","",Input_Lieferant!B56)</f>
        <v/>
      </c>
      <c r="D50" s="267" t="str">
        <f t="shared" si="0"/>
        <v/>
      </c>
    </row>
    <row r="51" spans="3:4" x14ac:dyDescent="0.2">
      <c r="C51" s="267" t="str">
        <f>IF(Input_Lieferant!B57="","",Input_Lieferant!B57)</f>
        <v/>
      </c>
      <c r="D51" s="267" t="str">
        <f t="shared" si="0"/>
        <v/>
      </c>
    </row>
    <row r="52" spans="3:4" x14ac:dyDescent="0.2">
      <c r="C52" s="267" t="str">
        <f>IF(Input_Lieferant!B58="","",Input_Lieferant!B58)</f>
        <v/>
      </c>
      <c r="D52" s="267" t="str">
        <f t="shared" si="0"/>
        <v/>
      </c>
    </row>
    <row r="53" spans="3:4" x14ac:dyDescent="0.2">
      <c r="C53" s="267" t="str">
        <f>IF(Input_Lieferant!B59="","",Input_Lieferant!B59)</f>
        <v/>
      </c>
      <c r="D53" s="267" t="str">
        <f t="shared" si="0"/>
        <v/>
      </c>
    </row>
    <row r="54" spans="3:4" x14ac:dyDescent="0.2">
      <c r="C54" s="267" t="str">
        <f>IF(Input_Lieferant!B60="","",Input_Lieferant!B60)</f>
        <v/>
      </c>
      <c r="D54" s="267" t="str">
        <f t="shared" si="0"/>
        <v/>
      </c>
    </row>
    <row r="55" spans="3:4" x14ac:dyDescent="0.2">
      <c r="C55" s="267" t="str">
        <f>IF(Input_Lieferant!B61="","",Input_Lieferant!B61)</f>
        <v/>
      </c>
      <c r="D55" s="267" t="str">
        <f t="shared" si="0"/>
        <v/>
      </c>
    </row>
    <row r="56" spans="3:4" x14ac:dyDescent="0.2">
      <c r="C56" s="267" t="str">
        <f>IF(Input_Lieferant!B62="","",Input_Lieferant!B62)</f>
        <v/>
      </c>
      <c r="D56" s="267" t="str">
        <f t="shared" si="0"/>
        <v/>
      </c>
    </row>
    <row r="57" spans="3:4" x14ac:dyDescent="0.2">
      <c r="C57" s="267" t="str">
        <f>IF(Input_Lieferant!B63="","",Input_Lieferant!B63)</f>
        <v/>
      </c>
      <c r="D57" s="267" t="str">
        <f t="shared" si="0"/>
        <v/>
      </c>
    </row>
    <row r="58" spans="3:4" x14ac:dyDescent="0.2">
      <c r="C58" s="267" t="str">
        <f>IF(Input_Lieferant!B64="","",Input_Lieferant!B64)</f>
        <v/>
      </c>
      <c r="D58" s="267" t="str">
        <f t="shared" si="0"/>
        <v/>
      </c>
    </row>
    <row r="59" spans="3:4" x14ac:dyDescent="0.2">
      <c r="C59" s="267" t="str">
        <f>IF(Input_Lieferant!B65="","",Input_Lieferant!B65)</f>
        <v/>
      </c>
      <c r="D59" s="267" t="str">
        <f t="shared" si="0"/>
        <v/>
      </c>
    </row>
    <row r="60" spans="3:4" x14ac:dyDescent="0.2">
      <c r="C60" s="267" t="str">
        <f>IF(Input_Lieferant!B66="","",Input_Lieferant!B66)</f>
        <v/>
      </c>
      <c r="D60" s="267" t="str">
        <f t="shared" si="0"/>
        <v/>
      </c>
    </row>
    <row r="61" spans="3:4" x14ac:dyDescent="0.2">
      <c r="C61" s="267" t="str">
        <f>IF(Input_Lieferant!B67="","",Input_Lieferant!B67)</f>
        <v/>
      </c>
      <c r="D61" s="267" t="str">
        <f t="shared" si="0"/>
        <v/>
      </c>
    </row>
    <row r="62" spans="3:4" x14ac:dyDescent="0.2">
      <c r="C62" s="267" t="str">
        <f>IF(Input_Lieferant!B68="","",Input_Lieferant!B68)</f>
        <v/>
      </c>
      <c r="D62" s="267" t="str">
        <f t="shared" si="0"/>
        <v/>
      </c>
    </row>
    <row r="63" spans="3:4" x14ac:dyDescent="0.2">
      <c r="C63" s="267" t="str">
        <f>IF(Input_Lieferant!B69="","",Input_Lieferant!B69)</f>
        <v/>
      </c>
      <c r="D63" s="267" t="str">
        <f t="shared" si="0"/>
        <v/>
      </c>
    </row>
    <row r="64" spans="3:4" x14ac:dyDescent="0.2">
      <c r="C64" s="267" t="str">
        <f>IF(Input_Lieferant!B70="","",Input_Lieferant!B70)</f>
        <v/>
      </c>
      <c r="D64" s="267" t="str">
        <f t="shared" si="0"/>
        <v/>
      </c>
    </row>
    <row r="65" spans="3:4" x14ac:dyDescent="0.2">
      <c r="C65" s="267" t="str">
        <f>IF(Input_Lieferant!B71="","",Input_Lieferant!B71)</f>
        <v/>
      </c>
      <c r="D65" s="267" t="str">
        <f t="shared" si="0"/>
        <v/>
      </c>
    </row>
    <row r="66" spans="3:4" x14ac:dyDescent="0.2">
      <c r="C66" s="267" t="str">
        <f>IF(Input_Lieferant!B72="","",Input_Lieferant!B72)</f>
        <v/>
      </c>
      <c r="D66" s="267" t="str">
        <f t="shared" si="0"/>
        <v/>
      </c>
    </row>
    <row r="67" spans="3:4" x14ac:dyDescent="0.2">
      <c r="C67" s="267" t="str">
        <f>IF(Input_Lieferant!B73="","",Input_Lieferant!B73)</f>
        <v/>
      </c>
      <c r="D67" s="267" t="str">
        <f t="shared" si="0"/>
        <v/>
      </c>
    </row>
    <row r="68" spans="3:4" x14ac:dyDescent="0.2">
      <c r="C68" s="267" t="str">
        <f>IF(Input_Lieferant!B74="","",Input_Lieferant!B74)</f>
        <v/>
      </c>
      <c r="D68" s="267" t="str">
        <f t="shared" ref="D68:D131" si="1">IF(C68&lt;&gt;"", "CH", "")</f>
        <v/>
      </c>
    </row>
    <row r="69" spans="3:4" x14ac:dyDescent="0.2">
      <c r="C69" s="267" t="str">
        <f>IF(Input_Lieferant!B75="","",Input_Lieferant!B75)</f>
        <v/>
      </c>
      <c r="D69" s="267" t="str">
        <f t="shared" si="1"/>
        <v/>
      </c>
    </row>
    <row r="70" spans="3:4" x14ac:dyDescent="0.2">
      <c r="C70" s="267" t="str">
        <f>IF(Input_Lieferant!B76="","",Input_Lieferant!B76)</f>
        <v/>
      </c>
      <c r="D70" s="267" t="str">
        <f t="shared" si="1"/>
        <v/>
      </c>
    </row>
    <row r="71" spans="3:4" x14ac:dyDescent="0.2">
      <c r="C71" s="267" t="str">
        <f>IF(Input_Lieferant!B77="","",Input_Lieferant!B77)</f>
        <v/>
      </c>
      <c r="D71" s="267" t="str">
        <f t="shared" si="1"/>
        <v/>
      </c>
    </row>
    <row r="72" spans="3:4" x14ac:dyDescent="0.2">
      <c r="C72" s="267" t="str">
        <f>IF(Input_Lieferant!B78="","",Input_Lieferant!B78)</f>
        <v/>
      </c>
      <c r="D72" s="267" t="str">
        <f t="shared" si="1"/>
        <v/>
      </c>
    </row>
    <row r="73" spans="3:4" x14ac:dyDescent="0.2">
      <c r="C73" s="267" t="str">
        <f>IF(Input_Lieferant!B79="","",Input_Lieferant!B79)</f>
        <v/>
      </c>
      <c r="D73" s="267" t="str">
        <f t="shared" si="1"/>
        <v/>
      </c>
    </row>
    <row r="74" spans="3:4" x14ac:dyDescent="0.2">
      <c r="C74" s="267" t="str">
        <f>IF(Input_Lieferant!B80="","",Input_Lieferant!B80)</f>
        <v/>
      </c>
      <c r="D74" s="267" t="str">
        <f t="shared" si="1"/>
        <v/>
      </c>
    </row>
    <row r="75" spans="3:4" x14ac:dyDescent="0.2">
      <c r="C75" s="267" t="str">
        <f>IF(Input_Lieferant!B81="","",Input_Lieferant!B81)</f>
        <v/>
      </c>
      <c r="D75" s="267" t="str">
        <f t="shared" si="1"/>
        <v/>
      </c>
    </row>
    <row r="76" spans="3:4" x14ac:dyDescent="0.2">
      <c r="C76" s="267" t="str">
        <f>IF(Input_Lieferant!B82="","",Input_Lieferant!B82)</f>
        <v/>
      </c>
      <c r="D76" s="267" t="str">
        <f t="shared" si="1"/>
        <v/>
      </c>
    </row>
    <row r="77" spans="3:4" x14ac:dyDescent="0.2">
      <c r="C77" s="267" t="str">
        <f>IF(Input_Lieferant!B83="","",Input_Lieferant!B83)</f>
        <v/>
      </c>
      <c r="D77" s="267" t="str">
        <f t="shared" si="1"/>
        <v/>
      </c>
    </row>
    <row r="78" spans="3:4" x14ac:dyDescent="0.2">
      <c r="C78" s="267" t="str">
        <f>IF(Input_Lieferant!B84="","",Input_Lieferant!B84)</f>
        <v/>
      </c>
      <c r="D78" s="267" t="str">
        <f t="shared" si="1"/>
        <v/>
      </c>
    </row>
    <row r="79" spans="3:4" x14ac:dyDescent="0.2">
      <c r="C79" s="267" t="str">
        <f>IF(Input_Lieferant!B85="","",Input_Lieferant!B85)</f>
        <v/>
      </c>
      <c r="D79" s="267" t="str">
        <f t="shared" si="1"/>
        <v/>
      </c>
    </row>
    <row r="80" spans="3:4" x14ac:dyDescent="0.2">
      <c r="C80" s="267" t="str">
        <f>IF(Input_Lieferant!B86="","",Input_Lieferant!B86)</f>
        <v/>
      </c>
      <c r="D80" s="267" t="str">
        <f t="shared" si="1"/>
        <v/>
      </c>
    </row>
    <row r="81" spans="3:4" x14ac:dyDescent="0.2">
      <c r="C81" s="267" t="str">
        <f>IF(Input_Lieferant!B87="","",Input_Lieferant!B87)</f>
        <v/>
      </c>
      <c r="D81" s="267" t="str">
        <f t="shared" si="1"/>
        <v/>
      </c>
    </row>
    <row r="82" spans="3:4" x14ac:dyDescent="0.2">
      <c r="C82" s="267" t="str">
        <f>IF(Input_Lieferant!B88="","",Input_Lieferant!B88)</f>
        <v/>
      </c>
      <c r="D82" s="267" t="str">
        <f t="shared" si="1"/>
        <v/>
      </c>
    </row>
    <row r="83" spans="3:4" x14ac:dyDescent="0.2">
      <c r="C83" s="267" t="str">
        <f>IF(Input_Lieferant!B89="","",Input_Lieferant!B89)</f>
        <v/>
      </c>
      <c r="D83" s="267" t="str">
        <f t="shared" si="1"/>
        <v/>
      </c>
    </row>
    <row r="84" spans="3:4" x14ac:dyDescent="0.2">
      <c r="C84" s="267" t="str">
        <f>IF(Input_Lieferant!B90="","",Input_Lieferant!B90)</f>
        <v/>
      </c>
      <c r="D84" s="267" t="str">
        <f t="shared" si="1"/>
        <v/>
      </c>
    </row>
    <row r="85" spans="3:4" x14ac:dyDescent="0.2">
      <c r="C85" s="267" t="str">
        <f>IF(Input_Lieferant!B91="","",Input_Lieferant!B91)</f>
        <v/>
      </c>
      <c r="D85" s="267" t="str">
        <f t="shared" si="1"/>
        <v/>
      </c>
    </row>
    <row r="86" spans="3:4" x14ac:dyDescent="0.2">
      <c r="C86" s="267" t="str">
        <f>IF(Input_Lieferant!B92="","",Input_Lieferant!B92)</f>
        <v/>
      </c>
      <c r="D86" s="267" t="str">
        <f t="shared" si="1"/>
        <v/>
      </c>
    </row>
    <row r="87" spans="3:4" x14ac:dyDescent="0.2">
      <c r="C87" s="267" t="str">
        <f>IF(Input_Lieferant!B93="","",Input_Lieferant!B93)</f>
        <v/>
      </c>
      <c r="D87" s="267" t="str">
        <f t="shared" si="1"/>
        <v/>
      </c>
    </row>
    <row r="88" spans="3:4" x14ac:dyDescent="0.2">
      <c r="C88" s="267" t="str">
        <f>IF(Input_Lieferant!B94="","",Input_Lieferant!B94)</f>
        <v/>
      </c>
      <c r="D88" s="267" t="str">
        <f t="shared" si="1"/>
        <v/>
      </c>
    </row>
    <row r="89" spans="3:4" x14ac:dyDescent="0.2">
      <c r="C89" s="267" t="str">
        <f>IF(Input_Lieferant!B95="","",Input_Lieferant!B95)</f>
        <v/>
      </c>
      <c r="D89" s="267" t="str">
        <f t="shared" si="1"/>
        <v/>
      </c>
    </row>
    <row r="90" spans="3:4" x14ac:dyDescent="0.2">
      <c r="C90" s="267" t="str">
        <f>IF(Input_Lieferant!B96="","",Input_Lieferant!B96)</f>
        <v/>
      </c>
      <c r="D90" s="267" t="str">
        <f t="shared" si="1"/>
        <v/>
      </c>
    </row>
    <row r="91" spans="3:4" x14ac:dyDescent="0.2">
      <c r="C91" s="267" t="str">
        <f>IF(Input_Lieferant!B97="","",Input_Lieferant!B97)</f>
        <v/>
      </c>
      <c r="D91" s="267" t="str">
        <f t="shared" si="1"/>
        <v/>
      </c>
    </row>
    <row r="92" spans="3:4" x14ac:dyDescent="0.2">
      <c r="C92" s="267" t="str">
        <f>IF(Input_Lieferant!B98="","",Input_Lieferant!B98)</f>
        <v/>
      </c>
      <c r="D92" s="267" t="str">
        <f t="shared" si="1"/>
        <v/>
      </c>
    </row>
    <row r="93" spans="3:4" x14ac:dyDescent="0.2">
      <c r="C93" s="267" t="str">
        <f>IF(Input_Lieferant!B99="","",Input_Lieferant!B99)</f>
        <v/>
      </c>
      <c r="D93" s="267" t="str">
        <f t="shared" si="1"/>
        <v/>
      </c>
    </row>
    <row r="94" spans="3:4" x14ac:dyDescent="0.2">
      <c r="C94" s="267" t="str">
        <f>IF(Input_Lieferant!B100="","",Input_Lieferant!B100)</f>
        <v/>
      </c>
      <c r="D94" s="267" t="str">
        <f t="shared" si="1"/>
        <v/>
      </c>
    </row>
    <row r="95" spans="3:4" x14ac:dyDescent="0.2">
      <c r="C95" s="267" t="str">
        <f>IF(Input_Lieferant!B101="","",Input_Lieferant!B101)</f>
        <v/>
      </c>
      <c r="D95" s="267" t="str">
        <f t="shared" si="1"/>
        <v/>
      </c>
    </row>
    <row r="96" spans="3:4" x14ac:dyDescent="0.2">
      <c r="C96" s="267" t="str">
        <f>IF(Input_Lieferant!B102="","",Input_Lieferant!B102)</f>
        <v/>
      </c>
      <c r="D96" s="267" t="str">
        <f t="shared" si="1"/>
        <v/>
      </c>
    </row>
    <row r="97" spans="3:4" x14ac:dyDescent="0.2">
      <c r="C97" s="267" t="str">
        <f>IF(Input_Lieferant!B103="","",Input_Lieferant!B103)</f>
        <v/>
      </c>
      <c r="D97" s="267" t="str">
        <f t="shared" si="1"/>
        <v/>
      </c>
    </row>
    <row r="98" spans="3:4" x14ac:dyDescent="0.2">
      <c r="C98" s="267" t="str">
        <f>IF(Input_Lieferant!B104="","",Input_Lieferant!B104)</f>
        <v/>
      </c>
      <c r="D98" s="267" t="str">
        <f t="shared" si="1"/>
        <v/>
      </c>
    </row>
    <row r="99" spans="3:4" x14ac:dyDescent="0.2">
      <c r="C99" s="267" t="str">
        <f>IF(Input_Lieferant!B105="","",Input_Lieferant!B105)</f>
        <v/>
      </c>
      <c r="D99" s="267" t="str">
        <f t="shared" si="1"/>
        <v/>
      </c>
    </row>
    <row r="100" spans="3:4" x14ac:dyDescent="0.2">
      <c r="C100" s="267" t="str">
        <f>IF(Input_Lieferant!B106="","",Input_Lieferant!B106)</f>
        <v/>
      </c>
      <c r="D100" s="267" t="str">
        <f t="shared" si="1"/>
        <v/>
      </c>
    </row>
    <row r="101" spans="3:4" x14ac:dyDescent="0.2">
      <c r="C101" s="267" t="str">
        <f>IF(Input_Lieferant!B107="","",Input_Lieferant!B107)</f>
        <v/>
      </c>
      <c r="D101" s="267" t="str">
        <f t="shared" si="1"/>
        <v/>
      </c>
    </row>
    <row r="102" spans="3:4" x14ac:dyDescent="0.2">
      <c r="C102" s="267" t="str">
        <f>IF(Input_Lieferant!B108="","",Input_Lieferant!B108)</f>
        <v/>
      </c>
      <c r="D102" s="267" t="str">
        <f t="shared" si="1"/>
        <v/>
      </c>
    </row>
    <row r="103" spans="3:4" x14ac:dyDescent="0.2">
      <c r="C103" s="267" t="str">
        <f>IF(Input_Lieferant!B109="","",Input_Lieferant!B109)</f>
        <v/>
      </c>
      <c r="D103" s="267" t="str">
        <f t="shared" si="1"/>
        <v/>
      </c>
    </row>
    <row r="104" spans="3:4" x14ac:dyDescent="0.2">
      <c r="C104" s="267" t="str">
        <f>IF(Input_Lieferant!B110="","",Input_Lieferant!B110)</f>
        <v/>
      </c>
      <c r="D104" s="267" t="str">
        <f t="shared" si="1"/>
        <v/>
      </c>
    </row>
    <row r="105" spans="3:4" x14ac:dyDescent="0.2">
      <c r="C105" s="267" t="str">
        <f>IF(Input_Lieferant!B111="","",Input_Lieferant!B111)</f>
        <v/>
      </c>
      <c r="D105" s="267" t="str">
        <f t="shared" si="1"/>
        <v/>
      </c>
    </row>
    <row r="106" spans="3:4" x14ac:dyDescent="0.2">
      <c r="C106" s="267" t="str">
        <f>IF(Input_Lieferant!B112="","",Input_Lieferant!B112)</f>
        <v/>
      </c>
      <c r="D106" s="267" t="str">
        <f t="shared" si="1"/>
        <v/>
      </c>
    </row>
    <row r="107" spans="3:4" x14ac:dyDescent="0.2">
      <c r="C107" s="267" t="str">
        <f>IF(Input_Lieferant!B113="","",Input_Lieferant!B113)</f>
        <v/>
      </c>
      <c r="D107" s="267" t="str">
        <f t="shared" si="1"/>
        <v/>
      </c>
    </row>
    <row r="108" spans="3:4" x14ac:dyDescent="0.2">
      <c r="C108" s="267" t="str">
        <f>IF(Input_Lieferant!B114="","",Input_Lieferant!B114)</f>
        <v/>
      </c>
      <c r="D108" s="267" t="str">
        <f t="shared" si="1"/>
        <v/>
      </c>
    </row>
    <row r="109" spans="3:4" x14ac:dyDescent="0.2">
      <c r="C109" s="267" t="str">
        <f>IF(Input_Lieferant!B115="","",Input_Lieferant!B115)</f>
        <v/>
      </c>
      <c r="D109" s="267" t="str">
        <f t="shared" si="1"/>
        <v/>
      </c>
    </row>
    <row r="110" spans="3:4" x14ac:dyDescent="0.2">
      <c r="C110" s="267" t="str">
        <f>IF(Input_Lieferant!B116="","",Input_Lieferant!B116)</f>
        <v/>
      </c>
      <c r="D110" s="267" t="str">
        <f t="shared" si="1"/>
        <v/>
      </c>
    </row>
    <row r="111" spans="3:4" x14ac:dyDescent="0.2">
      <c r="C111" s="267" t="str">
        <f>IF(Input_Lieferant!B117="","",Input_Lieferant!B117)</f>
        <v/>
      </c>
      <c r="D111" s="267" t="str">
        <f t="shared" si="1"/>
        <v/>
      </c>
    </row>
    <row r="112" spans="3:4" x14ac:dyDescent="0.2">
      <c r="C112" s="267" t="str">
        <f>IF(Input_Lieferant!B118="","",Input_Lieferant!B118)</f>
        <v/>
      </c>
      <c r="D112" s="267" t="str">
        <f t="shared" si="1"/>
        <v/>
      </c>
    </row>
    <row r="113" spans="3:4" x14ac:dyDescent="0.2">
      <c r="C113" s="267" t="str">
        <f>IF(Input_Lieferant!B119="","",Input_Lieferant!B119)</f>
        <v/>
      </c>
      <c r="D113" s="267" t="str">
        <f t="shared" si="1"/>
        <v/>
      </c>
    </row>
    <row r="114" spans="3:4" x14ac:dyDescent="0.2">
      <c r="C114" s="267" t="str">
        <f>IF(Input_Lieferant!B120="","",Input_Lieferant!B120)</f>
        <v/>
      </c>
      <c r="D114" s="267" t="str">
        <f t="shared" si="1"/>
        <v/>
      </c>
    </row>
    <row r="115" spans="3:4" x14ac:dyDescent="0.2">
      <c r="C115" s="267" t="str">
        <f>IF(Input_Lieferant!B121="","",Input_Lieferant!B121)</f>
        <v/>
      </c>
      <c r="D115" s="267" t="str">
        <f t="shared" si="1"/>
        <v/>
      </c>
    </row>
    <row r="116" spans="3:4" x14ac:dyDescent="0.2">
      <c r="C116" s="267" t="str">
        <f>IF(Input_Lieferant!B122="","",Input_Lieferant!B122)</f>
        <v/>
      </c>
      <c r="D116" s="267" t="str">
        <f t="shared" si="1"/>
        <v/>
      </c>
    </row>
    <row r="117" spans="3:4" x14ac:dyDescent="0.2">
      <c r="C117" s="267" t="str">
        <f>IF(Input_Lieferant!B123="","",Input_Lieferant!B123)</f>
        <v/>
      </c>
      <c r="D117" s="267" t="str">
        <f t="shared" si="1"/>
        <v/>
      </c>
    </row>
    <row r="118" spans="3:4" x14ac:dyDescent="0.2">
      <c r="C118" s="267" t="str">
        <f>IF(Input_Lieferant!B124="","",Input_Lieferant!B124)</f>
        <v/>
      </c>
      <c r="D118" s="267" t="str">
        <f t="shared" si="1"/>
        <v/>
      </c>
    </row>
    <row r="119" spans="3:4" x14ac:dyDescent="0.2">
      <c r="C119" s="267" t="str">
        <f>IF(Input_Lieferant!B125="","",Input_Lieferant!B125)</f>
        <v/>
      </c>
      <c r="D119" s="267" t="str">
        <f t="shared" si="1"/>
        <v/>
      </c>
    </row>
    <row r="120" spans="3:4" x14ac:dyDescent="0.2">
      <c r="C120" s="267" t="str">
        <f>IF(Input_Lieferant!B126="","",Input_Lieferant!B126)</f>
        <v/>
      </c>
      <c r="D120" s="267" t="str">
        <f t="shared" si="1"/>
        <v/>
      </c>
    </row>
    <row r="121" spans="3:4" x14ac:dyDescent="0.2">
      <c r="C121" s="267" t="str">
        <f>IF(Input_Lieferant!B127="","",Input_Lieferant!B127)</f>
        <v/>
      </c>
      <c r="D121" s="267" t="str">
        <f t="shared" si="1"/>
        <v/>
      </c>
    </row>
    <row r="122" spans="3:4" x14ac:dyDescent="0.2">
      <c r="C122" s="267" t="str">
        <f>IF(Input_Lieferant!B128="","",Input_Lieferant!B128)</f>
        <v/>
      </c>
      <c r="D122" s="267" t="str">
        <f t="shared" si="1"/>
        <v/>
      </c>
    </row>
    <row r="123" spans="3:4" x14ac:dyDescent="0.2">
      <c r="C123" s="267" t="str">
        <f>IF(Input_Lieferant!B129="","",Input_Lieferant!B129)</f>
        <v/>
      </c>
      <c r="D123" s="267" t="str">
        <f t="shared" si="1"/>
        <v/>
      </c>
    </row>
    <row r="124" spans="3:4" x14ac:dyDescent="0.2">
      <c r="C124" s="267" t="str">
        <f>IF(Input_Lieferant!B130="","",Input_Lieferant!B130)</f>
        <v/>
      </c>
      <c r="D124" s="267" t="str">
        <f t="shared" si="1"/>
        <v/>
      </c>
    </row>
    <row r="125" spans="3:4" x14ac:dyDescent="0.2">
      <c r="C125" s="267" t="str">
        <f>IF(Input_Lieferant!B131="","",Input_Lieferant!B131)</f>
        <v/>
      </c>
      <c r="D125" s="267" t="str">
        <f t="shared" si="1"/>
        <v/>
      </c>
    </row>
    <row r="126" spans="3:4" x14ac:dyDescent="0.2">
      <c r="C126" s="267" t="str">
        <f>IF(Input_Lieferant!B132="","",Input_Lieferant!B132)</f>
        <v/>
      </c>
      <c r="D126" s="267" t="str">
        <f t="shared" si="1"/>
        <v/>
      </c>
    </row>
    <row r="127" spans="3:4" x14ac:dyDescent="0.2">
      <c r="C127" s="267" t="str">
        <f>IF(Input_Lieferant!B133="","",Input_Lieferant!B133)</f>
        <v/>
      </c>
      <c r="D127" s="267" t="str">
        <f t="shared" si="1"/>
        <v/>
      </c>
    </row>
    <row r="128" spans="3:4" x14ac:dyDescent="0.2">
      <c r="C128" s="267" t="str">
        <f>IF(Input_Lieferant!B134="","",Input_Lieferant!B134)</f>
        <v/>
      </c>
      <c r="D128" s="267" t="str">
        <f t="shared" si="1"/>
        <v/>
      </c>
    </row>
    <row r="129" spans="3:4" x14ac:dyDescent="0.2">
      <c r="C129" s="267" t="str">
        <f>IF(Input_Lieferant!B135="","",Input_Lieferant!B135)</f>
        <v/>
      </c>
      <c r="D129" s="267" t="str">
        <f t="shared" si="1"/>
        <v/>
      </c>
    </row>
    <row r="130" spans="3:4" x14ac:dyDescent="0.2">
      <c r="C130" s="267" t="str">
        <f>IF(Input_Lieferant!B136="","",Input_Lieferant!B136)</f>
        <v/>
      </c>
      <c r="D130" s="267" t="str">
        <f t="shared" si="1"/>
        <v/>
      </c>
    </row>
    <row r="131" spans="3:4" x14ac:dyDescent="0.2">
      <c r="C131" s="267" t="str">
        <f>IF(Input_Lieferant!B137="","",Input_Lieferant!B137)</f>
        <v/>
      </c>
      <c r="D131" s="267" t="str">
        <f t="shared" si="1"/>
        <v/>
      </c>
    </row>
    <row r="132" spans="3:4" x14ac:dyDescent="0.2">
      <c r="C132" s="267" t="str">
        <f>IF(Input_Lieferant!B138="","",Input_Lieferant!B138)</f>
        <v/>
      </c>
      <c r="D132" s="267" t="str">
        <f t="shared" ref="D132:D146" si="2">IF(C132&lt;&gt;"", "CH", "")</f>
        <v/>
      </c>
    </row>
    <row r="133" spans="3:4" x14ac:dyDescent="0.2">
      <c r="C133" s="267" t="str">
        <f>IF(Input_Lieferant!B139="","",Input_Lieferant!B139)</f>
        <v/>
      </c>
      <c r="D133" s="267" t="str">
        <f t="shared" si="2"/>
        <v/>
      </c>
    </row>
    <row r="134" spans="3:4" x14ac:dyDescent="0.2">
      <c r="C134" s="267" t="str">
        <f>IF(Input_Lieferant!B140="","",Input_Lieferant!B140)</f>
        <v/>
      </c>
      <c r="D134" s="267" t="str">
        <f t="shared" si="2"/>
        <v/>
      </c>
    </row>
    <row r="135" spans="3:4" x14ac:dyDescent="0.2">
      <c r="C135" s="267" t="str">
        <f>IF(Input_Lieferant!B141="","",Input_Lieferant!B141)</f>
        <v/>
      </c>
      <c r="D135" s="267" t="str">
        <f t="shared" si="2"/>
        <v/>
      </c>
    </row>
    <row r="136" spans="3:4" x14ac:dyDescent="0.2">
      <c r="C136" s="267" t="str">
        <f>IF(Input_Lieferant!B142="","",Input_Lieferant!B142)</f>
        <v/>
      </c>
      <c r="D136" s="267" t="str">
        <f t="shared" si="2"/>
        <v/>
      </c>
    </row>
    <row r="137" spans="3:4" x14ac:dyDescent="0.2">
      <c r="C137" s="267" t="str">
        <f>IF(Input_Lieferant!B143="","",Input_Lieferant!B143)</f>
        <v/>
      </c>
      <c r="D137" s="267" t="str">
        <f t="shared" si="2"/>
        <v/>
      </c>
    </row>
    <row r="138" spans="3:4" x14ac:dyDescent="0.2">
      <c r="C138" s="267" t="str">
        <f>IF(Input_Lieferant!B144="","",Input_Lieferant!B144)</f>
        <v/>
      </c>
      <c r="D138" s="267" t="str">
        <f t="shared" si="2"/>
        <v/>
      </c>
    </row>
    <row r="139" spans="3:4" x14ac:dyDescent="0.2">
      <c r="C139" s="267" t="str">
        <f>IF(Input_Lieferant!B145="","",Input_Lieferant!B145)</f>
        <v/>
      </c>
      <c r="D139" s="267" t="str">
        <f t="shared" si="2"/>
        <v/>
      </c>
    </row>
    <row r="140" spans="3:4" x14ac:dyDescent="0.2">
      <c r="C140" s="267" t="str">
        <f>IF(Input_Lieferant!B146="","",Input_Lieferant!B146)</f>
        <v/>
      </c>
      <c r="D140" s="267" t="str">
        <f t="shared" si="2"/>
        <v/>
      </c>
    </row>
    <row r="141" spans="3:4" x14ac:dyDescent="0.2">
      <c r="C141" s="267" t="str">
        <f>IF(Input_Lieferant!B147="","",Input_Lieferant!B147)</f>
        <v/>
      </c>
      <c r="D141" s="267" t="str">
        <f t="shared" si="2"/>
        <v/>
      </c>
    </row>
    <row r="142" spans="3:4" x14ac:dyDescent="0.2">
      <c r="C142" s="267" t="str">
        <f>IF(Input_Lieferant!B148="","",Input_Lieferant!B148)</f>
        <v/>
      </c>
      <c r="D142" s="267" t="str">
        <f t="shared" si="2"/>
        <v/>
      </c>
    </row>
    <row r="143" spans="3:4" x14ac:dyDescent="0.2">
      <c r="C143" s="267" t="str">
        <f>IF(Input_Lieferant!B149="","",Input_Lieferant!B149)</f>
        <v/>
      </c>
      <c r="D143" s="267" t="str">
        <f t="shared" si="2"/>
        <v/>
      </c>
    </row>
    <row r="144" spans="3:4" x14ac:dyDescent="0.2">
      <c r="C144" s="267" t="str">
        <f>IF(Input_Lieferant!B150="","",Input_Lieferant!B150)</f>
        <v/>
      </c>
      <c r="D144" s="267" t="str">
        <f t="shared" si="2"/>
        <v/>
      </c>
    </row>
    <row r="145" spans="3:4" x14ac:dyDescent="0.2">
      <c r="C145" s="267" t="str">
        <f>IF(Input_Lieferant!B151="","",Input_Lieferant!B151)</f>
        <v/>
      </c>
      <c r="D145" s="267" t="str">
        <f t="shared" si="2"/>
        <v/>
      </c>
    </row>
    <row r="146" spans="3:4" x14ac:dyDescent="0.2">
      <c r="C146" s="267" t="str">
        <f>IF(Input_Lieferant!B152="","",Input_Lieferant!B152)</f>
        <v/>
      </c>
      <c r="D146" s="267" t="str">
        <f t="shared" si="2"/>
        <v/>
      </c>
    </row>
    <row r="147" spans="3:4" x14ac:dyDescent="0.2">
      <c r="C147" s="267" t="str">
        <f>IF(Input_Lieferant!B153="","",Input_Lieferant!B153)</f>
        <v/>
      </c>
      <c r="D147" s="267"/>
    </row>
    <row r="148" spans="3:4" x14ac:dyDescent="0.2">
      <c r="C148" s="267" t="str">
        <f>IF(Input_Lieferant!B154="","",Input_Lieferant!B154)</f>
        <v/>
      </c>
      <c r="D148" s="267"/>
    </row>
    <row r="149" spans="3:4" x14ac:dyDescent="0.2">
      <c r="C149" s="267" t="str">
        <f>IF(Input_Lieferant!B155="","",Input_Lieferant!B155)</f>
        <v/>
      </c>
      <c r="D149" s="267"/>
    </row>
    <row r="150" spans="3:4" x14ac:dyDescent="0.2">
      <c r="C150" s="267" t="str">
        <f>IF(Input_Lieferant!B156="","",Input_Lieferant!B156)</f>
        <v/>
      </c>
      <c r="D150" s="267"/>
    </row>
    <row r="151" spans="3:4" x14ac:dyDescent="0.2">
      <c r="C151" s="267" t="str">
        <f>IF(Input_Lieferant!B157="","",Input_Lieferant!B157)</f>
        <v/>
      </c>
      <c r="D151" s="267"/>
    </row>
    <row r="152" spans="3:4" x14ac:dyDescent="0.2">
      <c r="C152" s="267" t="str">
        <f>IF(Input_Lieferant!B158="","",Input_Lieferant!B158)</f>
        <v/>
      </c>
      <c r="D152" s="267"/>
    </row>
    <row r="153" spans="3:4" x14ac:dyDescent="0.2">
      <c r="C153" s="267" t="str">
        <f>IF(Input_Lieferant!B159="","",Input_Lieferant!B159)</f>
        <v/>
      </c>
      <c r="D153" s="267"/>
    </row>
    <row r="154" spans="3:4" x14ac:dyDescent="0.2">
      <c r="C154" s="267" t="str">
        <f>IF(Input_Lieferant!B160="","",Input_Lieferant!B160)</f>
        <v/>
      </c>
      <c r="D154" s="267"/>
    </row>
    <row r="155" spans="3:4" x14ac:dyDescent="0.2">
      <c r="C155" s="267" t="str">
        <f>IF(Input_Lieferant!B161="","",Input_Lieferant!B161)</f>
        <v/>
      </c>
      <c r="D155" s="267"/>
    </row>
    <row r="156" spans="3:4" x14ac:dyDescent="0.2">
      <c r="C156" s="267" t="str">
        <f>IF(Input_Lieferant!B162="","",Input_Lieferant!B162)</f>
        <v/>
      </c>
      <c r="D156" s="267"/>
    </row>
    <row r="157" spans="3:4" x14ac:dyDescent="0.2">
      <c r="C157" s="267" t="str">
        <f>IF(Input_Lieferant!B163="","",Input_Lieferant!B163)</f>
        <v/>
      </c>
      <c r="D157" s="267"/>
    </row>
    <row r="158" spans="3:4" x14ac:dyDescent="0.2">
      <c r="C158" s="267" t="str">
        <f>IF(Input_Lieferant!B164="","",Input_Lieferant!B164)</f>
        <v/>
      </c>
      <c r="D158" s="267"/>
    </row>
    <row r="159" spans="3:4" x14ac:dyDescent="0.2">
      <c r="C159" s="267" t="str">
        <f>IF(Input_Lieferant!B165="","",Input_Lieferant!B165)</f>
        <v/>
      </c>
      <c r="D159" s="267"/>
    </row>
    <row r="160" spans="3:4" x14ac:dyDescent="0.2">
      <c r="C160" s="267" t="str">
        <f>IF(Input_Lieferant!B166="","",Input_Lieferant!B166)</f>
        <v/>
      </c>
      <c r="D160" s="267"/>
    </row>
    <row r="161" spans="3:4" x14ac:dyDescent="0.2">
      <c r="C161" s="267" t="str">
        <f>IF(Input_Lieferant!B167="","",Input_Lieferant!B167)</f>
        <v/>
      </c>
      <c r="D161" s="267"/>
    </row>
    <row r="162" spans="3:4" x14ac:dyDescent="0.2">
      <c r="C162" s="267" t="str">
        <f>IF(Input_Lieferant!B168="","",Input_Lieferant!B168)</f>
        <v/>
      </c>
      <c r="D162" s="26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6"/>
  <dimension ref="A1:AL20"/>
  <sheetViews>
    <sheetView topLeftCell="K1" workbookViewId="0">
      <selection activeCell="AF2" sqref="AF2"/>
    </sheetView>
  </sheetViews>
  <sheetFormatPr baseColWidth="10" defaultColWidth="11.33203125" defaultRowHeight="15" x14ac:dyDescent="0.2"/>
  <cols>
    <col min="1" max="1" width="22.5" customWidth="1"/>
    <col min="2" max="3" width="20.5" customWidth="1"/>
    <col min="4" max="5" width="17.33203125" customWidth="1"/>
    <col min="6" max="6" width="15.5" customWidth="1"/>
    <col min="7" max="7" width="14.1640625" customWidth="1"/>
    <col min="11" max="11" width="15.5" customWidth="1"/>
  </cols>
  <sheetData>
    <row r="1" spans="1:38" x14ac:dyDescent="0.2">
      <c r="A1" s="11" t="s">
        <v>98</v>
      </c>
      <c r="B1" s="354" t="s">
        <v>2</v>
      </c>
      <c r="C1" s="354"/>
      <c r="D1" s="354" t="s">
        <v>2</v>
      </c>
      <c r="E1" s="354"/>
      <c r="F1" s="12" t="s">
        <v>2</v>
      </c>
      <c r="G1" s="12" t="s">
        <v>2</v>
      </c>
      <c r="H1" s="12" t="s">
        <v>2</v>
      </c>
      <c r="I1" s="12" t="s">
        <v>2</v>
      </c>
      <c r="J1" s="12" t="s">
        <v>2</v>
      </c>
      <c r="K1" s="12" t="s">
        <v>2</v>
      </c>
      <c r="L1" s="354" t="s">
        <v>99</v>
      </c>
      <c r="M1" s="354"/>
      <c r="N1" s="12" t="s">
        <v>99</v>
      </c>
      <c r="O1" s="12" t="s">
        <v>99</v>
      </c>
      <c r="P1" s="12" t="s">
        <v>99</v>
      </c>
      <c r="Q1" s="13" t="s">
        <v>100</v>
      </c>
      <c r="R1" s="13" t="s">
        <v>100</v>
      </c>
      <c r="S1" s="13" t="s">
        <v>100</v>
      </c>
      <c r="T1" s="13" t="s">
        <v>100</v>
      </c>
      <c r="U1" s="13" t="s">
        <v>100</v>
      </c>
      <c r="V1" s="13" t="s">
        <v>100</v>
      </c>
      <c r="W1" s="12" t="s">
        <v>37</v>
      </c>
      <c r="X1" s="12" t="s">
        <v>37</v>
      </c>
      <c r="Y1" s="12" t="s">
        <v>2</v>
      </c>
      <c r="Z1" s="12" t="s">
        <v>2</v>
      </c>
      <c r="AA1" s="13"/>
      <c r="AB1" s="13"/>
      <c r="AC1" s="13"/>
      <c r="AD1" s="13"/>
      <c r="AE1" s="12" t="s">
        <v>2</v>
      </c>
      <c r="AF1" s="12" t="s">
        <v>2</v>
      </c>
      <c r="AG1" s="12" t="s">
        <v>2</v>
      </c>
      <c r="AH1" s="12" t="s">
        <v>2</v>
      </c>
      <c r="AI1" s="12" t="s">
        <v>23</v>
      </c>
      <c r="AJ1" s="12" t="s">
        <v>23</v>
      </c>
      <c r="AK1" s="12" t="s">
        <v>2</v>
      </c>
      <c r="AL1" s="12" t="s">
        <v>2</v>
      </c>
    </row>
    <row r="2" spans="1:38" x14ac:dyDescent="0.2">
      <c r="A2" s="11" t="s">
        <v>101</v>
      </c>
      <c r="B2" s="354" t="s">
        <v>6</v>
      </c>
      <c r="C2" s="354"/>
      <c r="D2" s="354" t="s">
        <v>10</v>
      </c>
      <c r="E2" s="354"/>
      <c r="F2" s="12" t="s">
        <v>8</v>
      </c>
      <c r="G2" s="12" t="s">
        <v>9</v>
      </c>
      <c r="H2" s="12" t="s">
        <v>13</v>
      </c>
      <c r="I2" s="12" t="s">
        <v>14</v>
      </c>
      <c r="J2" s="12" t="s">
        <v>15</v>
      </c>
      <c r="K2" s="12" t="s">
        <v>16</v>
      </c>
      <c r="L2" s="354" t="s">
        <v>104</v>
      </c>
      <c r="M2" s="354"/>
      <c r="N2" s="12" t="s">
        <v>105</v>
      </c>
      <c r="O2" s="12" t="s">
        <v>106</v>
      </c>
      <c r="P2" s="12" t="s">
        <v>133</v>
      </c>
      <c r="Q2" s="13" t="s">
        <v>107</v>
      </c>
      <c r="R2" s="13" t="s">
        <v>108</v>
      </c>
      <c r="S2" s="13" t="s">
        <v>109</v>
      </c>
      <c r="T2" s="13" t="s">
        <v>134</v>
      </c>
      <c r="U2" s="13" t="s">
        <v>110</v>
      </c>
      <c r="V2" s="13" t="s">
        <v>111</v>
      </c>
      <c r="W2" s="14" t="s">
        <v>38</v>
      </c>
      <c r="X2" s="14" t="s">
        <v>27</v>
      </c>
      <c r="Y2" s="15" t="s">
        <v>17</v>
      </c>
      <c r="Z2" s="15" t="s">
        <v>18</v>
      </c>
      <c r="AA2" s="13" t="s">
        <v>102</v>
      </c>
      <c r="AB2" s="13" t="s">
        <v>102</v>
      </c>
      <c r="AC2" s="13" t="s">
        <v>102</v>
      </c>
      <c r="AD2" s="13" t="s">
        <v>102</v>
      </c>
      <c r="AE2" s="15" t="s">
        <v>21</v>
      </c>
      <c r="AF2" s="15" t="s">
        <v>12</v>
      </c>
      <c r="AG2" s="15" t="s">
        <v>11</v>
      </c>
      <c r="AH2" s="12" t="s">
        <v>7</v>
      </c>
      <c r="AI2" s="12" t="s">
        <v>20</v>
      </c>
      <c r="AJ2" s="12" t="s">
        <v>24</v>
      </c>
      <c r="AK2" s="12" t="s">
        <v>19</v>
      </c>
      <c r="AL2" s="12" t="s">
        <v>22</v>
      </c>
    </row>
    <row r="3" spans="1:38" x14ac:dyDescent="0.2">
      <c r="A3" s="11" t="s">
        <v>103</v>
      </c>
      <c r="B3" s="354"/>
      <c r="C3" s="354"/>
      <c r="D3" s="354"/>
      <c r="E3" s="354"/>
      <c r="F3" s="12"/>
      <c r="G3" s="12"/>
      <c r="H3" s="12"/>
      <c r="I3" s="12"/>
      <c r="J3" s="12"/>
      <c r="K3" s="12"/>
      <c r="L3" s="354"/>
      <c r="M3" s="354"/>
      <c r="N3" s="12"/>
      <c r="O3" s="12"/>
      <c r="P3" s="12"/>
      <c r="Q3" s="13"/>
      <c r="R3" s="13"/>
      <c r="S3" s="13"/>
      <c r="T3" s="13"/>
      <c r="U3" s="13"/>
      <c r="V3" s="13"/>
      <c r="W3" s="14"/>
      <c r="X3" s="14"/>
      <c r="Y3" s="15"/>
      <c r="Z3" s="15"/>
      <c r="AA3" s="13"/>
      <c r="AB3" s="13"/>
      <c r="AC3" s="13"/>
      <c r="AD3" s="13"/>
      <c r="AE3" s="15"/>
      <c r="AF3" s="15"/>
      <c r="AG3" s="15"/>
      <c r="AH3" s="12"/>
      <c r="AI3" s="12"/>
      <c r="AJ3" s="12"/>
      <c r="AK3" s="12"/>
      <c r="AL3" s="12"/>
    </row>
    <row r="4" spans="1:38" s="18" customFormat="1" ht="42" x14ac:dyDescent="0.2">
      <c r="A4" s="16" t="s">
        <v>115</v>
      </c>
      <c r="B4" s="16" t="s">
        <v>58</v>
      </c>
      <c r="C4" s="17" t="s">
        <v>142</v>
      </c>
      <c r="D4" s="16" t="s">
        <v>61</v>
      </c>
      <c r="E4" s="17" t="s">
        <v>142</v>
      </c>
      <c r="F4" s="16" t="s">
        <v>59</v>
      </c>
      <c r="G4" s="16" t="s">
        <v>60</v>
      </c>
      <c r="H4" s="16" t="s">
        <v>62</v>
      </c>
      <c r="I4" s="16" t="s">
        <v>63</v>
      </c>
      <c r="J4" s="16" t="s">
        <v>64</v>
      </c>
      <c r="K4" s="16" t="s">
        <v>116</v>
      </c>
      <c r="L4" s="16" t="s">
        <v>117</v>
      </c>
      <c r="M4" s="17" t="s">
        <v>142</v>
      </c>
      <c r="N4" s="16" t="s">
        <v>118</v>
      </c>
      <c r="O4" s="16" t="s">
        <v>117</v>
      </c>
      <c r="P4" s="16" t="s">
        <v>118</v>
      </c>
      <c r="Q4" s="16" t="s">
        <v>117</v>
      </c>
      <c r="R4" s="16" t="s">
        <v>119</v>
      </c>
      <c r="S4" s="16" t="s">
        <v>119</v>
      </c>
      <c r="T4" s="16" t="s">
        <v>117</v>
      </c>
      <c r="U4" s="16" t="s">
        <v>119</v>
      </c>
      <c r="V4" s="16" t="s">
        <v>119</v>
      </c>
      <c r="W4" s="16" t="s">
        <v>120</v>
      </c>
      <c r="X4" s="16" t="s">
        <v>97</v>
      </c>
      <c r="Y4" s="16" t="s">
        <v>121</v>
      </c>
      <c r="Z4" s="16" t="s">
        <v>66</v>
      </c>
      <c r="AA4" s="16" t="s">
        <v>122</v>
      </c>
      <c r="AB4" s="16" t="s">
        <v>123</v>
      </c>
      <c r="AC4" s="16" t="s">
        <v>124</v>
      </c>
      <c r="AD4" s="16" t="s">
        <v>125</v>
      </c>
      <c r="AE4" s="16" t="s">
        <v>126</v>
      </c>
      <c r="AF4" s="16" t="s">
        <v>127</v>
      </c>
      <c r="AG4" s="16" t="s">
        <v>128</v>
      </c>
      <c r="AH4" s="16" t="s">
        <v>129</v>
      </c>
      <c r="AI4" s="16" t="s">
        <v>67</v>
      </c>
      <c r="AJ4" s="16" t="s">
        <v>130</v>
      </c>
      <c r="AK4" s="16" t="s">
        <v>131</v>
      </c>
      <c r="AL4" s="16" t="s">
        <v>132</v>
      </c>
    </row>
    <row r="5" spans="1:38" x14ac:dyDescent="0.2">
      <c r="A5" t="s">
        <v>135</v>
      </c>
      <c r="B5" t="s">
        <v>56</v>
      </c>
      <c r="C5" s="19" t="s">
        <v>143</v>
      </c>
      <c r="D5" t="s">
        <v>55</v>
      </c>
      <c r="E5" s="19" t="s">
        <v>144</v>
      </c>
      <c r="L5" t="s">
        <v>145</v>
      </c>
      <c r="M5" s="19" t="s">
        <v>146</v>
      </c>
      <c r="AK5" s="22" t="s">
        <v>171</v>
      </c>
    </row>
    <row r="6" spans="1:38" x14ac:dyDescent="0.2">
      <c r="A6" t="s">
        <v>137</v>
      </c>
      <c r="B6" t="s">
        <v>54</v>
      </c>
      <c r="C6" s="19" t="s">
        <v>147</v>
      </c>
      <c r="D6" t="s">
        <v>138</v>
      </c>
      <c r="E6" s="19" t="s">
        <v>148</v>
      </c>
      <c r="L6" t="s">
        <v>149</v>
      </c>
      <c r="M6" s="19" t="s">
        <v>150</v>
      </c>
      <c r="AK6" s="22" t="s">
        <v>170</v>
      </c>
    </row>
    <row r="7" spans="1:38" x14ac:dyDescent="0.2">
      <c r="B7" t="s">
        <v>141</v>
      </c>
      <c r="C7" s="19" t="s">
        <v>151</v>
      </c>
      <c r="D7" t="s">
        <v>140</v>
      </c>
      <c r="E7" s="19" t="s">
        <v>152</v>
      </c>
      <c r="L7" t="s">
        <v>153</v>
      </c>
      <c r="M7" s="19" t="s">
        <v>154</v>
      </c>
      <c r="AK7" t="s">
        <v>172</v>
      </c>
    </row>
    <row r="8" spans="1:38" x14ac:dyDescent="0.2">
      <c r="B8" t="s">
        <v>155</v>
      </c>
      <c r="C8" s="19" t="s">
        <v>156</v>
      </c>
      <c r="D8" t="s">
        <v>136</v>
      </c>
      <c r="E8" s="19" t="s">
        <v>157</v>
      </c>
      <c r="L8" t="s">
        <v>158</v>
      </c>
      <c r="M8" s="19" t="s">
        <v>159</v>
      </c>
      <c r="AK8" t="s">
        <v>173</v>
      </c>
    </row>
    <row r="9" spans="1:38" x14ac:dyDescent="0.2">
      <c r="B9" t="s">
        <v>160</v>
      </c>
      <c r="C9" s="19" t="s">
        <v>161</v>
      </c>
      <c r="E9" s="19"/>
      <c r="AK9" t="s">
        <v>174</v>
      </c>
    </row>
    <row r="10" spans="1:38" x14ac:dyDescent="0.2">
      <c r="B10" t="s">
        <v>55</v>
      </c>
      <c r="C10" s="19" t="s">
        <v>144</v>
      </c>
      <c r="E10" s="19"/>
    </row>
    <row r="11" spans="1:38" x14ac:dyDescent="0.2">
      <c r="B11" t="s">
        <v>138</v>
      </c>
      <c r="C11" s="19" t="s">
        <v>148</v>
      </c>
      <c r="E11" s="19"/>
    </row>
    <row r="12" spans="1:38" x14ac:dyDescent="0.2">
      <c r="B12" t="s">
        <v>162</v>
      </c>
      <c r="C12" s="19" t="s">
        <v>163</v>
      </c>
      <c r="E12" s="19"/>
    </row>
    <row r="13" spans="1:38" x14ac:dyDescent="0.2">
      <c r="B13" t="s">
        <v>139</v>
      </c>
      <c r="C13" s="19" t="s">
        <v>164</v>
      </c>
      <c r="E13" s="19"/>
    </row>
    <row r="14" spans="1:38" x14ac:dyDescent="0.2">
      <c r="A14" s="20"/>
    </row>
    <row r="20" spans="1:1" x14ac:dyDescent="0.2">
      <c r="A20" s="21"/>
    </row>
  </sheetData>
  <customSheetViews>
    <customSheetView guid="{B99DCCD3-DFC9-4647-AEFC-59C151D5965F}" state="hidden">
      <pageMargins left="0.7" right="0.7" top="0.78740157499999996" bottom="0.78740157499999996" header="0.3" footer="0.3"/>
      <pageSetup paperSize="9" orientation="portrait" r:id="rId1"/>
    </customSheetView>
  </customSheetViews>
  <mergeCells count="9">
    <mergeCell ref="B1:C1"/>
    <mergeCell ref="L1:M1"/>
    <mergeCell ref="B2:C2"/>
    <mergeCell ref="L2:M2"/>
    <mergeCell ref="B3:C3"/>
    <mergeCell ref="L3:M3"/>
    <mergeCell ref="D1:E1"/>
    <mergeCell ref="D2:E2"/>
    <mergeCell ref="D3:E3"/>
  </mergeCells>
  <pageMargins left="0.7" right="0.7" top="0.78740157499999996" bottom="0.78740157499999996" header="0.3" footer="0.3"/>
  <pageSetup paperSize="9" orientation="portrait" r:id="rId2"/>
  <customProperties>
    <customPr name="EpmWorksheetKeyString_GUID" r:id="rId3"/>
  </customProperties>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FormDescription xmlns="9ffd58fc-09fb-4bde-886f-121fbb0a4a40" xsi:nil="true"/>
    <FormName xmlns="9ffd58fc-09fb-4bde-886f-121fbb0a4a40" xsi:nil="true"/>
    <ShowInCatalog xmlns="9ffd58fc-09fb-4bde-886f-121fbb0a4a40">false</ShowInCatalog>
    <FormVersion xmlns="9ffd58fc-09fb-4bde-886f-121fbb0a4a40" xsi:nil="true"/>
    <FormLocale xmlns="9ffd58fc-09fb-4bde-886f-121fbb0a4a40" xsi:nil="true"/>
    <FormCategory xmlns="9ffd58fc-09fb-4bde-886f-121fbb0a4a40" xsi:nil="true"/>
    <CustomContentTypeId xmlns="9ffd58fc-09fb-4bde-886f-121fbb0a4a40" xsi:nil="true"/>
    <FormId xmlns="9ffd58fc-09fb-4bde-886f-121fbb0a4a40"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InfoPath-Formularvorlage" ma:contentTypeID="0x010100F8EF98760CBA4A94994F13BA881038FA0021104B3451335F419A445E707ABCD1BD" ma:contentTypeVersion="0" ma:contentTypeDescription="Eine Microsoft InfoPath-Formularvorlage." ma:contentTypeScope="" ma:versionID="2bb3c429609d88e5735b3186889dd3ff">
  <xsd:schema xmlns:xsd="http://www.w3.org/2001/XMLSchema" xmlns:xs="http://www.w3.org/2001/XMLSchema" xmlns:p="http://schemas.microsoft.com/office/2006/metadata/properties" xmlns:ns2="9ffd58fc-09fb-4bde-886f-121fbb0a4a40" targetNamespace="http://schemas.microsoft.com/office/2006/metadata/properties" ma:root="true" ma:fieldsID="e9dd5b5fe8726372c783b179dbb80683" ns2:_="">
    <xsd:import namespace="9ffd58fc-09fb-4bde-886f-121fbb0a4a40"/>
    <xsd:element name="properties">
      <xsd:complexType>
        <xsd:sequence>
          <xsd:element name="documentManagement">
            <xsd:complexType>
              <xsd:all>
                <xsd:element ref="ns2:FormName" minOccurs="0"/>
                <xsd:element ref="ns2:FormCategory" minOccurs="0"/>
                <xsd:element ref="ns2:FormVersion" minOccurs="0"/>
                <xsd:element ref="ns2:FormId" minOccurs="0"/>
                <xsd:element ref="ns2:FormLocale" minOccurs="0"/>
                <xsd:element ref="ns2:FormDescription" minOccurs="0"/>
                <xsd:element ref="ns2:CustomContentTypeId" minOccurs="0"/>
                <xsd:element ref="ns2:ShowInCatalo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fd58fc-09fb-4bde-886f-121fbb0a4a40" elementFormDefault="qualified">
    <xsd:import namespace="http://schemas.microsoft.com/office/2006/documentManagement/types"/>
    <xsd:import namespace="http://schemas.microsoft.com/office/infopath/2007/PartnerControls"/>
    <xsd:element name="FormName" ma:index="8" nillable="true" ma:displayName="Formularname" ma:internalName="FormName">
      <xsd:simpleType>
        <xsd:restriction base="dms:Text"/>
      </xsd:simpleType>
    </xsd:element>
    <xsd:element name="FormCategory" ma:index="9" nillable="true" ma:displayName="Formularkategorie" ma:internalName="FormCategory">
      <xsd:simpleType>
        <xsd:restriction base="dms:Text"/>
      </xsd:simpleType>
    </xsd:element>
    <xsd:element name="FormVersion" ma:index="10" nillable="true" ma:displayName="Formularversion" ma:internalName="FormVersion">
      <xsd:simpleType>
        <xsd:restriction base="dms:Text"/>
      </xsd:simpleType>
    </xsd:element>
    <xsd:element name="FormId" ma:index="11" nillable="true" ma:displayName="Formular-ID" ma:internalName="FormId">
      <xsd:simpleType>
        <xsd:restriction base="dms:Text"/>
      </xsd:simpleType>
    </xsd:element>
    <xsd:element name="FormLocale" ma:index="12" nillable="true" ma:displayName="Formulargebietsschema" ma:internalName="FormLocale">
      <xsd:simpleType>
        <xsd:restriction base="dms:Text"/>
      </xsd:simpleType>
    </xsd:element>
    <xsd:element name="FormDescription" ma:index="13" nillable="true" ma:displayName="Formularbeschreibung" ma:internalName="FormDescription">
      <xsd:simpleType>
        <xsd:restriction base="dms:Text"/>
      </xsd:simpleType>
    </xsd:element>
    <xsd:element name="CustomContentTypeId" ma:index="14" nillable="true" ma:displayName="Inhaltstyp-ID" ma:hidden="true" ma:internalName="CustomContentTypeId">
      <xsd:simpleType>
        <xsd:restriction base="dms:Text"/>
      </xsd:simpleType>
    </xsd:element>
    <xsd:element name="ShowInCatalog" ma:index="15" nillable="true" ma:displayName="Im Katalog anzeigen" ma:default="TRUE" ma:internalName="ShowInCatalog">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1026113-2BC8-4A87-8031-2C7FCD22257A}">
  <ds:schemaRefs>
    <ds:schemaRef ds:uri="http://www.w3.org/XML/1998/namespace"/>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dcmitype/"/>
    <ds:schemaRef ds:uri="http://schemas.microsoft.com/office/infopath/2007/PartnerControls"/>
    <ds:schemaRef ds:uri="http://purl.org/dc/elements/1.1/"/>
    <ds:schemaRef ds:uri="9ffd58fc-09fb-4bde-886f-121fbb0a4a40"/>
  </ds:schemaRefs>
</ds:datastoreItem>
</file>

<file path=customXml/itemProps2.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3.xml><?xml version="1.0" encoding="utf-8"?>
<ds:datastoreItem xmlns:ds="http://schemas.openxmlformats.org/officeDocument/2006/customXml" ds:itemID="{189B85F6-237F-47B0-B9C6-74682176D6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fd58fc-09fb-4bde-886f-121fbb0a4a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22</vt:i4>
      </vt:variant>
      <vt:variant>
        <vt:lpstr>Named Ranges</vt:lpstr>
      </vt:variant>
      <vt:variant>
        <vt:i4>1</vt:i4>
      </vt:variant>
    </vt:vector>
  </HeadingPairs>
  <TitlesOfParts>
    <vt:vector size="23" baseType="lpstr">
      <vt:lpstr>Input_Lieferant</vt:lpstr>
      <vt:lpstr>Grunddaten</vt:lpstr>
      <vt:lpstr>Systemmanager - Datenassistent</vt:lpstr>
      <vt:lpstr>Shadow</vt:lpstr>
      <vt:lpstr>AFB PSN</vt:lpstr>
      <vt:lpstr>G-Partner</vt:lpstr>
      <vt:lpstr>Z-Tabelle</vt:lpstr>
      <vt:lpstr>Kennz BAMF</vt:lpstr>
      <vt:lpstr>Rep Adresse</vt:lpstr>
      <vt:lpstr>Admin</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MARA_AUSP - Merkmale</vt:lpstr>
      <vt:lpstr>MARA_KSSK - Klassenzuordnung</vt:lpstr>
      <vt:lpstr>MLAN - Steuer</vt:lpstr>
      <vt:lpstr>&amp;CIDropdown</vt:lpstr>
      <vt:lpstr>Beschreibung!Print_Titles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Yann Crausaz</cp:lastModifiedBy>
  <cp:lastPrinted>2022-05-20T14:31:00Z</cp:lastPrinted>
  <dcterms:created xsi:type="dcterms:W3CDTF">2006-09-16T00:00:00Z</dcterms:created>
  <dcterms:modified xsi:type="dcterms:W3CDTF">2024-06-25T10:05:11Z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0x010100F8EF98760CBA4A94994F13BA881038FA0021104B3451335F419A445E707ABCD1BD</vt:lpwstr>
  </property>
</Properties>
</file>